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BuÇalışmaKitabı" defaultThemeVersion="166925"/>
  <mc:AlternateContent xmlns:mc="http://schemas.openxmlformats.org/markup-compatibility/2006">
    <mc:Choice Requires="x15">
      <x15ac:absPath xmlns:x15ac="http://schemas.microsoft.com/office/spreadsheetml/2010/11/ac" url="C:\Users\fatiherkin\Downloads\"/>
    </mc:Choice>
  </mc:AlternateContent>
  <xr:revisionPtr revIDLastSave="0" documentId="13_ncr:1_{54CC27EC-3B6D-4503-96BD-DD18B2144FB5}" xr6:coauthVersionLast="47" xr6:coauthVersionMax="47" xr10:uidLastSave="{00000000-0000-0000-0000-000000000000}"/>
  <bookViews>
    <workbookView xWindow="-108" yWindow="-108" windowWidth="23256" windowHeight="13896" tabRatio="785" firstSheet="1" activeTab="1" xr2:uid="{00000000-000D-0000-FFFF-FFFF00000000}"/>
  </bookViews>
  <sheets>
    <sheet name="FRACAS (YENİ)" sheetId="186" state="hidden" r:id="rId1"/>
    <sheet name="FRACAS" sheetId="167" r:id="rId2"/>
    <sheet name="Haftalık KM Bilgisi" sheetId="185" state="hidden" r:id="rId3"/>
    <sheet name="Arıza Tarih -K" sheetId="188" state="hidden" r:id="rId4"/>
    <sheet name="Açıklama (Description)" sheetId="176" state="hidden" r:id="rId5"/>
    <sheet name="Atamalar" sheetId="175" state="hidden" r:id="rId6"/>
    <sheet name="Tamirat süreleri -K" sheetId="187" state="hidden"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xlnm._FilterDatabase" localSheetId="1" hidden="1">FRACAS!$A$4:$CP$102</definedName>
    <definedName name="_xlnm._FilterDatabase" localSheetId="0" hidden="1">'FRACAS (YENİ)'!$A$4:$AX$856</definedName>
    <definedName name="_xlnm._FilterDatabase" localSheetId="2" hidden="1">'Haftalık KM Bilgisi'!$A$4:$ON$4</definedName>
    <definedName name="Ana_Kompanent" localSheetId="0">[1]Atamalar!$A$10:$A$33</definedName>
    <definedName name="Ana_Kompanent" localSheetId="2">[1]Atamalar!$A$10:$A$33</definedName>
    <definedName name="Ana_Kompanent">Atamalar!$B$10:$B$51</definedName>
    <definedName name="Ant_2">Atamalar!$B$250:$B$251</definedName>
    <definedName name="Araç_Şase" localSheetId="0">[1]Atamalar!#REF!</definedName>
    <definedName name="Araç_Şase" localSheetId="2">[1]Atamalar!#REF!</definedName>
    <definedName name="Araç_Şase">Atamalar!#REF!</definedName>
    <definedName name="Araç_Şase_Numaraları" localSheetId="0">[1]Atamalar!#REF!</definedName>
    <definedName name="Araç_Şase_Numaraları" localSheetId="2">[1]Atamalar!#REF!</definedName>
    <definedName name="Araç_Şase_Numaraları">Atamalar!#REF!</definedName>
    <definedName name="Araç_Tipi" localSheetId="0">[1]Atamalar!#REF!</definedName>
    <definedName name="Araç_Tipi" localSheetId="2">[1]Atamalar!#REF!</definedName>
    <definedName name="Araç_Tipi">Atamalar!#REF!</definedName>
    <definedName name="Assembly_Line" localSheetId="0">[1]Atamalar!#REF!</definedName>
    <definedName name="Assembly_Line" localSheetId="2">[1]Atamalar!#REF!</definedName>
    <definedName name="Assembly_Line">Atamalar!#REF!</definedName>
    <definedName name="Auxiliary_Power_Unit">Atamalar!$B$59:$B$60</definedName>
    <definedName name="Batarya">Atamalar!$B$170:$B$171</definedName>
    <definedName name="Bogie">Atamalar!$B$102</definedName>
    <definedName name="Boji">Atamalar!$B$102</definedName>
    <definedName name="BOZANKAYA_Design" localSheetId="0">[1]Atamalar!#REF!</definedName>
    <definedName name="BOZANKAYA_Design" localSheetId="2">[1]Atamalar!#REF!</definedName>
    <definedName name="BOZANKAYA_Design">Atamalar!#REF!</definedName>
    <definedName name="Bölüm" localSheetId="0">[1]Atamalar!#REF!</definedName>
    <definedName name="Bölüm" localSheetId="2">[1]Atamalar!#REF!</definedName>
    <definedName name="Bölüm">Atamalar!#REF!</definedName>
    <definedName name="Brake_System">Atamalar!$B$63:$B$64</definedName>
    <definedName name="CCTV">Atamalar!$B$87:$B$89</definedName>
    <definedName name="Chassis_Design" localSheetId="0">[1]Atamalar!#REF!</definedName>
    <definedName name="Chassis_Design" localSheetId="2">[1]Atamalar!#REF!</definedName>
    <definedName name="Chassis_Design">Atamalar!#REF!</definedName>
    <definedName name="Chassis_Production" localSheetId="0">[1]Atamalar!#REF!</definedName>
    <definedName name="Chassis_Production" localSheetId="2">[1]Atamalar!#REF!</definedName>
    <definedName name="Chassis_Production">Atamalar!#REF!</definedName>
    <definedName name="Chassis_Quality" localSheetId="0">[1]Atamalar!#REF!</definedName>
    <definedName name="Chassis_Quality" localSheetId="2">[1]Atamalar!#REF!</definedName>
    <definedName name="Chassis_Quality">Atamalar!#REF!</definedName>
    <definedName name="Chassis_Quality_Controls" localSheetId="0">[1]Atamalar!#REF!</definedName>
    <definedName name="Chassis_Quality_Controls" localSheetId="2">[1]Atamalar!#REF!</definedName>
    <definedName name="Chassis_Quality_Controls">Atamalar!#REF!</definedName>
    <definedName name="Couplers">Atamalar!$B$145:$B$147</definedName>
    <definedName name="Department" localSheetId="0">[1]Atamalar!#REF!</definedName>
    <definedName name="Department" localSheetId="2">[1]Atamalar!#REF!</definedName>
    <definedName name="Department">Atamalar!#REF!</definedName>
    <definedName name="Door_System">Atamalar!$B$118:$B$119</definedName>
    <definedName name="Driver_HVAC_System">Atamalar!$B$79:$B$81</definedName>
    <definedName name="E_Kabinet">Atamalar!$B$125</definedName>
    <definedName name="Electrical_Design" localSheetId="0">[1]Atamalar!#REF!</definedName>
    <definedName name="Electrical_Design" localSheetId="2">[1]Atamalar!#REF!</definedName>
    <definedName name="Electrical_Design">Atamalar!#REF!</definedName>
    <definedName name="Electromechanic_Tasarım" localSheetId="0">[1]Atamalar!#REF!</definedName>
    <definedName name="Electromechanic_Tasarım" localSheetId="2">[1]Atamalar!#REF!</definedName>
    <definedName name="Electromechanic_Tasarım">Atamalar!#REF!</definedName>
    <definedName name="Elektrik_Tasarım" localSheetId="0">[1]Atamalar!#REF!</definedName>
    <definedName name="Elektrik_Tasarım" localSheetId="2">[1]Atamalar!#REF!</definedName>
    <definedName name="Elektrik_Tasarım">Atamalar!#REF!</definedName>
    <definedName name="External_Light">Atamalar!$B$153:$B$155</definedName>
    <definedName name="External_Trim">Atamalar!$B$167</definedName>
    <definedName name="Gangway_Articulation">Atamalar!$B$160:$B$162</definedName>
    <definedName name="Gearbox">Atamalar!$B$110:$B$112</definedName>
    <definedName name="Giriş_Kalite_Kontrol" localSheetId="0">[1]Atamalar!#REF!</definedName>
    <definedName name="Giriş_Kalite_Kontrol" localSheetId="2">[1]Atamalar!#REF!</definedName>
    <definedName name="Giriş_Kalite_Kontrol">Atamalar!#REF!</definedName>
    <definedName name="HataDurumu">'[2]Hata Durumu'!$B$2:$B$4</definedName>
    <definedName name="HataGidermeYöntemi1">'[2]Hata Giderme Yöntemi'!$B$2:$B$5</definedName>
    <definedName name="HataKaynağı">'[2]Hata Kaynağı'!$B$2:$B$5</definedName>
    <definedName name="HMI">Atamalar!$B$91:$B$93</definedName>
    <definedName name="Horn_Bell">Atamalar!$B$114:$B$116</definedName>
    <definedName name="HSCB">Atamalar!$B$121:$B$129</definedName>
    <definedName name="IASI_16">Atamalar!$B$221:$B$236</definedName>
    <definedName name="Internal_Light">Atamalar!$B$149:$B$151</definedName>
    <definedName name="Internal_Trim">Atamalar!$B$164</definedName>
    <definedName name="Intervall_IS1_Name">[3]Overview!$H$30</definedName>
    <definedName name="Intervall_IS2_Name">[3]Overview!$H$31</definedName>
    <definedName name="Intervall_IS2I_Name">[3]Overview!$H$32</definedName>
    <definedName name="Intervall_IS2II_Name">[3]Overview!$H$33</definedName>
    <definedName name="Intervall_IS3_Name">[3]Overview!$H$34</definedName>
    <definedName name="Intervall_IS4_Name">[3]Overview!$H$35</definedName>
    <definedName name="Intervall_ÜH1_Name">[3]Overview!$H$36</definedName>
    <definedName name="Intervall_ÜH2_Name">[3]Overview!$H$37</definedName>
    <definedName name="İncoming_Quality" localSheetId="0">[1]Atamalar!#REF!</definedName>
    <definedName name="İncoming_Quality" localSheetId="2">[1]Atamalar!#REF!</definedName>
    <definedName name="İncoming_Quality">Atamalar!#REF!</definedName>
    <definedName name="İncoming_Quality_Controls" localSheetId="0">[1]Atamalar!#REF!</definedName>
    <definedName name="İncoming_Quality_Controls" localSheetId="2">[1]Atamalar!#REF!</definedName>
    <definedName name="İncoming_Quality_Controls">Atamalar!#REF!</definedName>
    <definedName name="Kabin_Masası">Atamalar!$B$128</definedName>
    <definedName name="Kablo_Kanalı">Atamalar!$B$134</definedName>
    <definedName name="KAY_5_6">Atamalar!$B$238:$B$248</definedName>
    <definedName name="KOC_10">Atamalar!$B$253:$B$262</definedName>
    <definedName name="Kürsat_Cevizli" localSheetId="5">Atamalar!#REF!</definedName>
    <definedName name="Kürşat_Cevizli" comment="Kürşat Cevizli" localSheetId="5">FRACAS!#REF!</definedName>
    <definedName name="Lubrication_System">Atamalar!$B$131:$B$134</definedName>
    <definedName name="Master_Controler">Atamalar!$B$83:$B$85</definedName>
    <definedName name="Mechanical_Design" localSheetId="0">[1]Atamalar!#REF!</definedName>
    <definedName name="Mechanical_Design" localSheetId="2">[1]Atamalar!#REF!</definedName>
    <definedName name="Mechanical_Design">Atamalar!#REF!</definedName>
    <definedName name="Mekanik_Tasarım" localSheetId="0">[1]Atamalar!#REF!</definedName>
    <definedName name="Mekanik_Tasarım" localSheetId="2">[1]Atamalar!#REF!</definedName>
    <definedName name="Mekanik_Tasarım">Atamalar!#REF!</definedName>
    <definedName name="Model" localSheetId="0">[1]Atamalar!#REF!</definedName>
    <definedName name="Model" localSheetId="2">[1]Atamalar!#REF!</definedName>
    <definedName name="Model">Atamalar!#REF!</definedName>
    <definedName name="Motor">Atamalar!$B$105:$B$107</definedName>
    <definedName name="Other">Atamalar!$B$174:$B$195</definedName>
    <definedName name="Other_Department" localSheetId="0">[1]Atamalar!#REF!</definedName>
    <definedName name="Other_Department" localSheetId="2">[1]Atamalar!#REF!</definedName>
    <definedName name="Other_Department">Atamalar!#REF!</definedName>
    <definedName name="Pantograf">Atamalar!$B$67:$B$68</definedName>
    <definedName name="Passenger_HVAC_System">Atamalar!$B$75:$B$77</definedName>
    <definedName name="Passenger_Information">Atamalar!$B$95:$B$97</definedName>
    <definedName name="Process_And_Final_Quality" localSheetId="0">[1]Atamalar!#REF!</definedName>
    <definedName name="Process_And_Final_Quality" localSheetId="2">[1]Atamalar!#REF!</definedName>
    <definedName name="Process_And_Final_Quality">Atamalar!#REF!</definedName>
    <definedName name="Process_Quality_Controls" localSheetId="0">[1]Atamalar!#REF!</definedName>
    <definedName name="Process_Quality_Controls" localSheetId="2">[1]Atamalar!#REF!</definedName>
    <definedName name="Process_Quality_Controls">Atamalar!#REF!</definedName>
    <definedName name="Production_And_Test" localSheetId="0">[1]Atamalar!#REF!</definedName>
    <definedName name="Production_And_Test" localSheetId="2">[1]Atamalar!#REF!</definedName>
    <definedName name="Production_And_Test">Atamalar!#REF!</definedName>
    <definedName name="Projeler" localSheetId="0">[1]Atamalar!$A$2:$A$7</definedName>
    <definedName name="Projeler" localSheetId="2">[1]Atamalar!$A$2:$A$7</definedName>
    <definedName name="Projeler">Atamalar!$B$2:$B$7</definedName>
    <definedName name="Purchasing" comment="Kürşat Cevizli" localSheetId="5">Atamalar!#REF!</definedName>
    <definedName name="Reported_By" localSheetId="0">[1]Atamalar!#REF!</definedName>
    <definedName name="Reported_By" localSheetId="2">[1]Atamalar!#REF!</definedName>
    <definedName name="Reported_By">Atamalar!#REF!</definedName>
    <definedName name="Sanding_System">Atamalar!$B$99:$B$103</definedName>
    <definedName name="SIEMENS" localSheetId="0">[1]Atamalar!#REF!</definedName>
    <definedName name="SIEMENS" localSheetId="2">[1]Atamalar!#REF!</definedName>
    <definedName name="SIEMENS">Atamalar!#REF!</definedName>
    <definedName name="Sinyal">Atamalar!$B$137:$B$138</definedName>
    <definedName name="Suspantion_Damper">Atamalar!$B$141:$B$143</definedName>
    <definedName name="Şasi" localSheetId="0">[1]Atamalar!#REF!</definedName>
    <definedName name="Şasi" localSheetId="2">[1]Atamalar!#REF!</definedName>
    <definedName name="Şasi">Atamalar!#REF!</definedName>
    <definedName name="TCMS">Atamalar!$B$71:$B$73</definedName>
    <definedName name="TIM_16_24">Atamalar!$B$197:$B$219</definedName>
    <definedName name="TIM_1624">Atamalar!$B$197:$B$219</definedName>
    <definedName name="Traction_Converter">Atamalar!$B$55:$B$56</definedName>
    <definedName name="Trim_Design" localSheetId="0">[1]Atamalar!#REF!</definedName>
    <definedName name="Trim_Design" localSheetId="2">[1]Atamalar!#REF!</definedName>
    <definedName name="Trim_Design">Atamalar!#REF!</definedName>
    <definedName name="Trim_Tasarım" localSheetId="0">[1]Atamalar!#REF!</definedName>
    <definedName name="Trim_Tasarım" localSheetId="2">[1]Atamalar!#REF!</definedName>
    <definedName name="Trim_Tasarım">Atamalar!#REF!</definedName>
    <definedName name="Üretim" localSheetId="0">[1]Atamalar!#REF!</definedName>
    <definedName name="Üretim" localSheetId="2">[1]Atamalar!#REF!</definedName>
    <definedName name="Üretim">Atamalar!#REF!</definedName>
    <definedName name="Üretim_Depo" localSheetId="0">[1]Atamalar!#REF!</definedName>
    <definedName name="Üretim_Depo" localSheetId="2">[1]Atamalar!#REF!</definedName>
    <definedName name="Üretim_Depo">Atamalar!#REF!</definedName>
    <definedName name="Wiper_System">Atamalar!$B$157:$B$158</definedName>
    <definedName name="_xlnm.Print_Area" localSheetId="4">'Açıklama (Description)'!$A$6:$O$138</definedName>
    <definedName name="_xlnm.Print_Area" localSheetId="1">FRACAS!$E$1:$AP$7</definedName>
    <definedName name="_xlnm.Print_Area" localSheetId="0">'FRACAS (YENİ)'!$E$1:$AP$78</definedName>
    <definedName name="_xlnm.Print_Titles" localSheetId="1">FRACAS!$1:$2</definedName>
    <definedName name="_xlnm.Print_Titles" localSheetId="0">'FRACAS (YENİ)'!$1:$2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 i="167" l="1"/>
  <c r="G5" i="167"/>
  <c r="F6" i="167"/>
  <c r="G6" i="167"/>
  <c r="D96" i="185" l="1"/>
  <c r="E96" i="185"/>
  <c r="F96" i="185"/>
  <c r="G96" i="185"/>
  <c r="H96" i="185"/>
  <c r="I96" i="185"/>
  <c r="J96" i="185"/>
  <c r="K96" i="185"/>
  <c r="L96" i="185"/>
  <c r="M96" i="185"/>
  <c r="BP6" i="167" l="1"/>
  <c r="BQ1" i="167" a="1"/>
  <c r="BQ1" i="167" s="1"/>
  <c r="BP1" i="167" a="1"/>
  <c r="BP1" i="167" s="1"/>
  <c r="BN5" i="167"/>
  <c r="BO5" i="167"/>
  <c r="BN6" i="167"/>
  <c r="BO6" i="167"/>
  <c r="AP5" i="186"/>
  <c r="BP5" i="167"/>
  <c r="BQ5" i="167"/>
  <c r="BR5" i="167"/>
  <c r="BS5" i="167"/>
  <c r="BQ6" i="167"/>
  <c r="BR6" i="167"/>
  <c r="BS6" i="167"/>
  <c r="BY5" i="167"/>
  <c r="BZ5" i="167"/>
  <c r="CA5" i="167"/>
  <c r="Y100" i="167"/>
  <c r="Y101" i="167"/>
  <c r="Y98" i="167"/>
  <c r="Y99" i="167"/>
  <c r="Y97" i="167"/>
  <c r="Y95" i="167"/>
  <c r="Y96" i="167"/>
  <c r="Y93" i="167"/>
  <c r="Y94" i="167"/>
  <c r="Y92" i="167"/>
  <c r="Y91" i="167"/>
  <c r="Y90" i="167"/>
  <c r="Y88" i="167"/>
  <c r="Y89" i="167"/>
  <c r="Y87" i="167"/>
  <c r="Y81" i="167"/>
  <c r="Y82" i="167"/>
  <c r="Y83" i="167"/>
  <c r="Y84" i="167"/>
  <c r="Y85" i="167"/>
  <c r="Y86" i="167"/>
  <c r="Y80" i="167"/>
  <c r="Y79" i="167"/>
  <c r="Y78" i="167"/>
  <c r="Y76" i="167"/>
  <c r="Y77" i="167"/>
  <c r="Y75" i="167"/>
  <c r="Y74" i="167"/>
  <c r="Y72" i="167"/>
  <c r="Y73" i="167"/>
  <c r="Y71" i="167"/>
  <c r="Y70" i="167"/>
  <c r="Y69" i="167"/>
  <c r="Y67" i="167"/>
  <c r="Y68" i="167"/>
  <c r="Y66" i="167"/>
  <c r="Y65" i="167"/>
  <c r="Y64" i="167"/>
  <c r="Y63" i="167"/>
  <c r="Y62" i="167"/>
  <c r="Y61" i="167"/>
  <c r="Y60" i="167"/>
  <c r="Y58" i="167"/>
  <c r="Y59" i="167"/>
  <c r="Y57" i="167"/>
  <c r="Y56" i="167"/>
  <c r="Y55" i="167"/>
  <c r="Y54" i="167"/>
  <c r="Y53" i="167"/>
  <c r="Y51" i="167"/>
  <c r="Y52" i="167"/>
  <c r="Y47" i="167"/>
  <c r="Y48" i="167"/>
  <c r="Y49" i="167"/>
  <c r="Y50" i="167"/>
  <c r="Y46" i="167"/>
  <c r="Y45" i="167"/>
  <c r="Y44" i="167"/>
  <c r="Y43" i="167"/>
  <c r="Y41" i="167"/>
  <c r="Y42" i="167"/>
  <c r="Y40" i="167"/>
  <c r="Y38" i="167"/>
  <c r="Y31" i="167"/>
  <c r="Y39" i="167"/>
  <c r="Y37" i="167"/>
  <c r="Y30" i="167"/>
  <c r="Y32" i="167"/>
  <c r="Y33" i="167"/>
  <c r="Y34" i="167"/>
  <c r="Y35" i="167"/>
  <c r="Y36" i="167"/>
  <c r="Y29" i="167"/>
  <c r="Y28" i="167"/>
  <c r="Y27" i="167"/>
  <c r="Y26" i="167"/>
  <c r="Y23" i="167"/>
  <c r="Y25" i="167"/>
  <c r="Y24" i="167"/>
  <c r="Y19" i="167"/>
  <c r="Y20" i="167"/>
  <c r="Y21" i="167"/>
  <c r="Y18" i="167"/>
  <c r="Y17" i="167"/>
  <c r="Y16" i="167"/>
  <c r="Y22" i="167"/>
  <c r="Y15" i="167"/>
  <c r="Y14" i="167"/>
  <c r="Y13" i="167"/>
  <c r="Y11" i="167"/>
  <c r="Y12" i="167"/>
  <c r="Y10" i="167"/>
  <c r="Y8" i="167"/>
  <c r="Y7" i="167"/>
  <c r="Y9" i="167"/>
  <c r="L102" i="167"/>
  <c r="D132" i="185" l="1"/>
  <c r="E132" i="185"/>
  <c r="F132" i="185"/>
  <c r="G132" i="185"/>
  <c r="H132" i="185"/>
  <c r="I132" i="185"/>
  <c r="J132" i="185"/>
  <c r="K132" i="185"/>
  <c r="L132" i="185"/>
  <c r="M132" i="185"/>
  <c r="D133" i="185"/>
  <c r="E133" i="185"/>
  <c r="F133" i="185"/>
  <c r="G133" i="185"/>
  <c r="H133" i="185"/>
  <c r="I133" i="185"/>
  <c r="J133" i="185"/>
  <c r="K133" i="185"/>
  <c r="L133" i="185"/>
  <c r="M133" i="185"/>
  <c r="D134" i="185"/>
  <c r="E134" i="185"/>
  <c r="F134" i="185"/>
  <c r="G134" i="185"/>
  <c r="H134" i="185"/>
  <c r="I134" i="185"/>
  <c r="J134" i="185"/>
  <c r="K134" i="185"/>
  <c r="L134" i="185"/>
  <c r="M134" i="185"/>
  <c r="D135" i="185"/>
  <c r="E135" i="185"/>
  <c r="F135" i="185"/>
  <c r="G135" i="185"/>
  <c r="H135" i="185"/>
  <c r="I135" i="185"/>
  <c r="J135" i="185"/>
  <c r="K135" i="185"/>
  <c r="L135" i="185"/>
  <c r="M135" i="185"/>
  <c r="D136" i="185"/>
  <c r="E136" i="185"/>
  <c r="F136" i="185"/>
  <c r="G136" i="185"/>
  <c r="H136" i="185"/>
  <c r="I136" i="185"/>
  <c r="J136" i="185"/>
  <c r="K136" i="185"/>
  <c r="L136" i="185"/>
  <c r="M136" i="185"/>
  <c r="D137" i="185"/>
  <c r="E137" i="185"/>
  <c r="F137" i="185"/>
  <c r="G137" i="185"/>
  <c r="H137" i="185"/>
  <c r="I137" i="185"/>
  <c r="J137" i="185"/>
  <c r="K137" i="185"/>
  <c r="L137" i="185"/>
  <c r="M137" i="185"/>
  <c r="D138" i="185"/>
  <c r="E138" i="185"/>
  <c r="F138" i="185"/>
  <c r="G138" i="185"/>
  <c r="H138" i="185"/>
  <c r="I138" i="185"/>
  <c r="J138" i="185"/>
  <c r="K138" i="185"/>
  <c r="L138" i="185"/>
  <c r="M138" i="185"/>
  <c r="D139" i="185"/>
  <c r="E139" i="185"/>
  <c r="F139" i="185"/>
  <c r="G139" i="185"/>
  <c r="H139" i="185"/>
  <c r="I139" i="185"/>
  <c r="J139" i="185"/>
  <c r="K139" i="185"/>
  <c r="L139" i="185"/>
  <c r="M139" i="185"/>
  <c r="D140" i="185"/>
  <c r="E140" i="185"/>
  <c r="F140" i="185"/>
  <c r="G140" i="185"/>
  <c r="H140" i="185"/>
  <c r="I140" i="185"/>
  <c r="J140" i="185"/>
  <c r="K140" i="185"/>
  <c r="L140" i="185"/>
  <c r="M140" i="185"/>
  <c r="D141" i="185"/>
  <c r="E141" i="185"/>
  <c r="F141" i="185"/>
  <c r="G141" i="185"/>
  <c r="H141" i="185"/>
  <c r="I141" i="185"/>
  <c r="J141" i="185"/>
  <c r="K141" i="185"/>
  <c r="L141" i="185"/>
  <c r="M141" i="185"/>
  <c r="D142" i="185"/>
  <c r="E142" i="185"/>
  <c r="F142" i="185"/>
  <c r="G142" i="185"/>
  <c r="H142" i="185"/>
  <c r="I142" i="185"/>
  <c r="J142" i="185"/>
  <c r="K142" i="185"/>
  <c r="L142" i="185"/>
  <c r="M142" i="185"/>
  <c r="D143" i="185"/>
  <c r="E143" i="185"/>
  <c r="F143" i="185"/>
  <c r="G143" i="185"/>
  <c r="H143" i="185"/>
  <c r="I143" i="185"/>
  <c r="J143" i="185"/>
  <c r="K143" i="185"/>
  <c r="L143" i="185"/>
  <c r="M143" i="185"/>
  <c r="D144" i="185"/>
  <c r="E144" i="185"/>
  <c r="F144" i="185"/>
  <c r="G144" i="185"/>
  <c r="H144" i="185"/>
  <c r="I144" i="185"/>
  <c r="J144" i="185"/>
  <c r="K144" i="185"/>
  <c r="L144" i="185"/>
  <c r="M144" i="185"/>
  <c r="D145" i="185"/>
  <c r="E145" i="185"/>
  <c r="F145" i="185"/>
  <c r="G145" i="185"/>
  <c r="H145" i="185"/>
  <c r="I145" i="185"/>
  <c r="J145" i="185"/>
  <c r="K145" i="185"/>
  <c r="L145" i="185"/>
  <c r="M145" i="185"/>
  <c r="D146" i="185"/>
  <c r="E146" i="185"/>
  <c r="F146" i="185"/>
  <c r="G146" i="185"/>
  <c r="H146" i="185"/>
  <c r="I146" i="185"/>
  <c r="J146" i="185"/>
  <c r="K146" i="185"/>
  <c r="L146" i="185"/>
  <c r="M146" i="185"/>
  <c r="D147" i="185"/>
  <c r="E147" i="185"/>
  <c r="F147" i="185"/>
  <c r="G147" i="185"/>
  <c r="H147" i="185"/>
  <c r="I147" i="185"/>
  <c r="J147" i="185"/>
  <c r="K147" i="185"/>
  <c r="L147" i="185"/>
  <c r="M147" i="185"/>
  <c r="D148" i="185"/>
  <c r="E148" i="185"/>
  <c r="F148" i="185"/>
  <c r="G148" i="185"/>
  <c r="H148" i="185"/>
  <c r="I148" i="185"/>
  <c r="J148" i="185"/>
  <c r="K148" i="185"/>
  <c r="L148" i="185"/>
  <c r="M148" i="185"/>
  <c r="D149" i="185"/>
  <c r="E149" i="185"/>
  <c r="F149" i="185"/>
  <c r="G149" i="185"/>
  <c r="H149" i="185"/>
  <c r="I149" i="185"/>
  <c r="J149" i="185"/>
  <c r="K149" i="185"/>
  <c r="L149" i="185"/>
  <c r="M149" i="185"/>
  <c r="D150" i="185"/>
  <c r="E150" i="185"/>
  <c r="F150" i="185"/>
  <c r="G150" i="185"/>
  <c r="H150" i="185"/>
  <c r="I150" i="185"/>
  <c r="J150" i="185"/>
  <c r="K150" i="185"/>
  <c r="L150" i="185"/>
  <c r="M150" i="185"/>
  <c r="D151" i="185"/>
  <c r="E151" i="185"/>
  <c r="F151" i="185"/>
  <c r="G151" i="185"/>
  <c r="H151" i="185"/>
  <c r="I151" i="185"/>
  <c r="J151" i="185"/>
  <c r="K151" i="185"/>
  <c r="L151" i="185"/>
  <c r="M151" i="185"/>
  <c r="D152" i="185"/>
  <c r="E152" i="185"/>
  <c r="F152" i="185"/>
  <c r="G152" i="185"/>
  <c r="H152" i="185"/>
  <c r="I152" i="185"/>
  <c r="J152" i="185"/>
  <c r="K152" i="185"/>
  <c r="L152" i="185"/>
  <c r="M152" i="185"/>
  <c r="D153" i="185"/>
  <c r="E153" i="185"/>
  <c r="F153" i="185"/>
  <c r="G153" i="185"/>
  <c r="H153" i="185"/>
  <c r="I153" i="185"/>
  <c r="J153" i="185"/>
  <c r="K153" i="185"/>
  <c r="L153" i="185"/>
  <c r="M153" i="185"/>
  <c r="D154" i="185"/>
  <c r="E154" i="185"/>
  <c r="F154" i="185"/>
  <c r="G154" i="185"/>
  <c r="H154" i="185"/>
  <c r="I154" i="185"/>
  <c r="J154" i="185"/>
  <c r="K154" i="185"/>
  <c r="L154" i="185"/>
  <c r="M154" i="185"/>
  <c r="D155" i="185"/>
  <c r="E155" i="185"/>
  <c r="F155" i="185"/>
  <c r="G155" i="185"/>
  <c r="H155" i="185"/>
  <c r="I155" i="185"/>
  <c r="J155" i="185"/>
  <c r="K155" i="185"/>
  <c r="L155" i="185"/>
  <c r="M155" i="185"/>
  <c r="D156" i="185"/>
  <c r="E156" i="185"/>
  <c r="F156" i="185"/>
  <c r="G156" i="185"/>
  <c r="H156" i="185"/>
  <c r="I156" i="185"/>
  <c r="J156" i="185"/>
  <c r="K156" i="185"/>
  <c r="L156" i="185"/>
  <c r="M156" i="185"/>
  <c r="D157" i="185"/>
  <c r="E157" i="185"/>
  <c r="F157" i="185"/>
  <c r="G157" i="185"/>
  <c r="H157" i="185"/>
  <c r="I157" i="185"/>
  <c r="J157" i="185"/>
  <c r="K157" i="185"/>
  <c r="L157" i="185"/>
  <c r="M157" i="185"/>
  <c r="D158" i="185"/>
  <c r="E158" i="185"/>
  <c r="F158" i="185"/>
  <c r="G158" i="185"/>
  <c r="H158" i="185"/>
  <c r="I158" i="185"/>
  <c r="J158" i="185"/>
  <c r="K158" i="185"/>
  <c r="L158" i="185"/>
  <c r="M158" i="185"/>
  <c r="D159" i="185"/>
  <c r="E159" i="185"/>
  <c r="F159" i="185"/>
  <c r="G159" i="185"/>
  <c r="H159" i="185"/>
  <c r="I159" i="185"/>
  <c r="J159" i="185"/>
  <c r="K159" i="185"/>
  <c r="L159" i="185"/>
  <c r="M159" i="185"/>
  <c r="D160" i="185"/>
  <c r="E160" i="185"/>
  <c r="F160" i="185"/>
  <c r="G160" i="185"/>
  <c r="H160" i="185"/>
  <c r="I160" i="185"/>
  <c r="J160" i="185"/>
  <c r="K160" i="185"/>
  <c r="L160" i="185"/>
  <c r="M160" i="185"/>
  <c r="D161" i="185"/>
  <c r="E161" i="185"/>
  <c r="F161" i="185"/>
  <c r="G161" i="185"/>
  <c r="H161" i="185"/>
  <c r="I161" i="185"/>
  <c r="J161" i="185"/>
  <c r="K161" i="185"/>
  <c r="L161" i="185"/>
  <c r="M161" i="185"/>
  <c r="D162" i="185"/>
  <c r="E162" i="185"/>
  <c r="F162" i="185"/>
  <c r="G162" i="185"/>
  <c r="H162" i="185"/>
  <c r="I162" i="185"/>
  <c r="J162" i="185"/>
  <c r="K162" i="185"/>
  <c r="L162" i="185"/>
  <c r="M162" i="185"/>
  <c r="D163" i="185"/>
  <c r="E163" i="185"/>
  <c r="F163" i="185"/>
  <c r="G163" i="185"/>
  <c r="H163" i="185"/>
  <c r="I163" i="185"/>
  <c r="J163" i="185"/>
  <c r="K163" i="185"/>
  <c r="L163" i="185"/>
  <c r="M163" i="185"/>
  <c r="D164" i="185"/>
  <c r="E164" i="185"/>
  <c r="F164" i="185"/>
  <c r="G164" i="185"/>
  <c r="H164" i="185"/>
  <c r="I164" i="185"/>
  <c r="J164" i="185"/>
  <c r="K164" i="185"/>
  <c r="L164" i="185"/>
  <c r="M164" i="185"/>
  <c r="DG165" i="185"/>
  <c r="DH165" i="185"/>
  <c r="DI165" i="185"/>
  <c r="DJ165" i="185"/>
  <c r="DI166" i="185"/>
  <c r="DJ166" i="185"/>
  <c r="DK166" i="185"/>
  <c r="DL166" i="185"/>
  <c r="DF167" i="185"/>
  <c r="DK167" i="185"/>
  <c r="DL167" i="185"/>
  <c r="DN167" i="185"/>
  <c r="DH168" i="185"/>
  <c r="DM168" i="185"/>
  <c r="DN168" i="185"/>
  <c r="DE169" i="185"/>
  <c r="DF169" i="185"/>
  <c r="DJ169" i="185"/>
  <c r="DE170" i="185"/>
  <c r="DF170" i="185"/>
  <c r="DG170" i="185"/>
  <c r="DH170" i="185"/>
  <c r="DL170" i="185"/>
  <c r="DG171" i="185"/>
  <c r="DH171" i="185"/>
  <c r="DI171" i="185"/>
  <c r="DJ171" i="185"/>
  <c r="DN171" i="185"/>
  <c r="DI172" i="185"/>
  <c r="DJ172" i="185"/>
  <c r="DK172" i="185"/>
  <c r="DL172" i="185"/>
  <c r="DK173" i="185"/>
  <c r="DL173" i="185"/>
  <c r="DN173" i="185"/>
  <c r="DH174" i="185"/>
  <c r="DM174" i="185"/>
  <c r="DN174" i="185"/>
  <c r="DE175" i="185"/>
  <c r="DF175" i="185"/>
  <c r="DJ175" i="185"/>
  <c r="DE176" i="185"/>
  <c r="DF176" i="185"/>
  <c r="DG176" i="185"/>
  <c r="DH176" i="185"/>
  <c r="DL176" i="185"/>
  <c r="DG177" i="185"/>
  <c r="DH177" i="185"/>
  <c r="DI177" i="185"/>
  <c r="DJ177" i="185"/>
  <c r="DN177" i="185"/>
  <c r="DI178" i="185"/>
  <c r="DJ178" i="185"/>
  <c r="DK178" i="185"/>
  <c r="DL178" i="185"/>
  <c r="DF179" i="185"/>
  <c r="DK179" i="185"/>
  <c r="DL179" i="185"/>
  <c r="DN179" i="185"/>
  <c r="DM180" i="185"/>
  <c r="DN180" i="185"/>
  <c r="DE181" i="185"/>
  <c r="DF181" i="185"/>
  <c r="DJ181" i="185"/>
  <c r="DE182" i="185"/>
  <c r="DF182" i="185"/>
  <c r="DG182" i="185"/>
  <c r="DH182" i="185"/>
  <c r="DL182" i="185"/>
  <c r="DG183" i="185"/>
  <c r="DH183" i="185"/>
  <c r="DI183" i="185"/>
  <c r="DJ183" i="185"/>
  <c r="DN183" i="185"/>
  <c r="DI184" i="185"/>
  <c r="DJ184" i="185"/>
  <c r="DK184" i="185"/>
  <c r="DL184" i="185"/>
  <c r="DF185" i="185"/>
  <c r="DK185" i="185"/>
  <c r="DL185" i="185"/>
  <c r="DN185" i="185"/>
  <c r="DH186" i="185"/>
  <c r="DM186" i="185"/>
  <c r="DN186" i="185"/>
  <c r="DE187" i="185"/>
  <c r="DF187" i="185"/>
  <c r="DE188" i="185"/>
  <c r="DF188" i="185"/>
  <c r="DG188" i="185"/>
  <c r="DH188" i="185"/>
  <c r="DL188" i="185"/>
  <c r="DG189" i="185"/>
  <c r="DH189" i="185"/>
  <c r="DI189" i="185"/>
  <c r="DJ189" i="185"/>
  <c r="DN189" i="185"/>
  <c r="DI190" i="185"/>
  <c r="DJ190" i="185"/>
  <c r="DK190" i="185"/>
  <c r="DL190" i="185"/>
  <c r="DK191" i="185"/>
  <c r="DL191" i="185"/>
  <c r="DN191" i="185"/>
  <c r="DM192" i="185"/>
  <c r="DN192" i="185"/>
  <c r="DE193" i="185"/>
  <c r="DF193" i="185"/>
  <c r="DJ193" i="185"/>
  <c r="DE194" i="185"/>
  <c r="DF194" i="185"/>
  <c r="DG194" i="185"/>
  <c r="DH194" i="185"/>
  <c r="DL194" i="185"/>
  <c r="DG195" i="185"/>
  <c r="DH195" i="185"/>
  <c r="DI195" i="185"/>
  <c r="DJ195" i="185"/>
  <c r="DI196" i="185"/>
  <c r="DJ196" i="185"/>
  <c r="DK196" i="185"/>
  <c r="DL196" i="185"/>
  <c r="DF197" i="185"/>
  <c r="DK197" i="185"/>
  <c r="DL197" i="185"/>
  <c r="DN197" i="185"/>
  <c r="DM198" i="185"/>
  <c r="DN198" i="185"/>
  <c r="DE199" i="185"/>
  <c r="DF199" i="185"/>
  <c r="DJ199" i="185"/>
  <c r="DE200" i="185"/>
  <c r="DF200" i="185"/>
  <c r="DG200" i="185"/>
  <c r="DH200" i="185"/>
  <c r="DG201" i="185"/>
  <c r="DH201" i="185"/>
  <c r="DI201" i="185"/>
  <c r="DJ201" i="185"/>
  <c r="DN201" i="185"/>
  <c r="DI202" i="185"/>
  <c r="DJ202" i="185"/>
  <c r="DK202" i="185"/>
  <c r="DL202" i="185"/>
  <c r="DF203" i="185"/>
  <c r="DK203" i="185"/>
  <c r="DL203" i="185"/>
  <c r="DN203" i="185"/>
  <c r="DM204" i="185"/>
  <c r="DN204" i="185"/>
  <c r="DE205" i="185"/>
  <c r="DF205" i="185"/>
  <c r="DE206" i="185"/>
  <c r="DF206" i="185"/>
  <c r="DG206" i="185"/>
  <c r="DH206" i="185"/>
  <c r="DL206" i="185"/>
  <c r="DG207" i="185"/>
  <c r="DH207" i="185"/>
  <c r="DI207" i="185"/>
  <c r="DJ207" i="185"/>
  <c r="DN207" i="185"/>
  <c r="DI208" i="185"/>
  <c r="DJ208" i="185"/>
  <c r="DK208" i="185"/>
  <c r="DL208" i="185"/>
  <c r="DK209" i="185"/>
  <c r="DL209" i="185"/>
  <c r="DN209" i="185"/>
  <c r="DH210" i="185"/>
  <c r="DM210" i="185"/>
  <c r="DN210" i="185"/>
  <c r="DE211" i="185"/>
  <c r="DF211" i="185"/>
  <c r="DJ211" i="185"/>
  <c r="DE212" i="185"/>
  <c r="DF212" i="185"/>
  <c r="DG212" i="185"/>
  <c r="DH212" i="185"/>
  <c r="DL212" i="185"/>
  <c r="DG213" i="185"/>
  <c r="DH213" i="185"/>
  <c r="DI213" i="185"/>
  <c r="DJ213" i="185"/>
  <c r="DI214" i="185"/>
  <c r="DJ214" i="185"/>
  <c r="DK214" i="185"/>
  <c r="DL214" i="185"/>
  <c r="DF215" i="185"/>
  <c r="DK215" i="185"/>
  <c r="DL215" i="185"/>
  <c r="DN215" i="185"/>
  <c r="DM216" i="185"/>
  <c r="DN216" i="185"/>
  <c r="DE217" i="185"/>
  <c r="DF217" i="185"/>
  <c r="DE218" i="185"/>
  <c r="DF218" i="185"/>
  <c r="DG218" i="185"/>
  <c r="DH218" i="185"/>
  <c r="DG219" i="185"/>
  <c r="DH219" i="185"/>
  <c r="DI219" i="185"/>
  <c r="DJ219" i="185"/>
  <c r="DN219" i="185"/>
  <c r="DI220" i="185"/>
  <c r="DJ220" i="185"/>
  <c r="DK220" i="185"/>
  <c r="DL220" i="185"/>
  <c r="DF221" i="185"/>
  <c r="DK221" i="185"/>
  <c r="DL221" i="185"/>
  <c r="DN221" i="185"/>
  <c r="DM222" i="185"/>
  <c r="DN222" i="185"/>
  <c r="DE223" i="185"/>
  <c r="DF223" i="185"/>
  <c r="DE224" i="185"/>
  <c r="DF224" i="185"/>
  <c r="DG224" i="185"/>
  <c r="DH224" i="185"/>
  <c r="DG225" i="185"/>
  <c r="DH225" i="185"/>
  <c r="DI225" i="185"/>
  <c r="DJ225" i="185"/>
  <c r="DN225" i="185"/>
  <c r="DI226" i="185"/>
  <c r="DJ226" i="185"/>
  <c r="DK226" i="185"/>
  <c r="DL226" i="185"/>
  <c r="DK227" i="185"/>
  <c r="DL227" i="185"/>
  <c r="DN227" i="185"/>
  <c r="DM228" i="185"/>
  <c r="DN228" i="185"/>
  <c r="DE229" i="185"/>
  <c r="DF229" i="185"/>
  <c r="DE230" i="185"/>
  <c r="DF230" i="185"/>
  <c r="DG230" i="185"/>
  <c r="DH230" i="185"/>
  <c r="DG231" i="185"/>
  <c r="DH231" i="185"/>
  <c r="DI231" i="185"/>
  <c r="DJ231" i="185"/>
  <c r="DI232" i="185"/>
  <c r="DJ232" i="185"/>
  <c r="DK232" i="185"/>
  <c r="DL232" i="185"/>
  <c r="DF233" i="185"/>
  <c r="DK233" i="185"/>
  <c r="DM233" i="185"/>
  <c r="DN233" i="185"/>
  <c r="DM234" i="185"/>
  <c r="DE235" i="185"/>
  <c r="DF235" i="185"/>
  <c r="DE236" i="185"/>
  <c r="DF236" i="185"/>
  <c r="DG236" i="185"/>
  <c r="DH236" i="185"/>
  <c r="DG237" i="185"/>
  <c r="DH237" i="185"/>
  <c r="DI237" i="185"/>
  <c r="DJ237" i="185"/>
  <c r="DE165" i="185"/>
  <c r="DF165" i="185"/>
  <c r="DK165" i="185"/>
  <c r="DL165" i="185"/>
  <c r="DM165" i="185"/>
  <c r="DN165" i="185"/>
  <c r="DE166" i="185"/>
  <c r="DF166" i="185"/>
  <c r="DG166" i="185"/>
  <c r="DH166" i="185"/>
  <c r="DM166" i="185"/>
  <c r="DN166" i="185"/>
  <c r="DE167" i="185"/>
  <c r="DG167" i="185"/>
  <c r="DH167" i="185"/>
  <c r="DI167" i="185"/>
  <c r="DJ167" i="185"/>
  <c r="DE168" i="185"/>
  <c r="DF168" i="185"/>
  <c r="DG168" i="185"/>
  <c r="DI168" i="185"/>
  <c r="DJ168" i="185"/>
  <c r="DK168" i="185"/>
  <c r="DL168" i="185"/>
  <c r="DG169" i="185"/>
  <c r="DH169" i="185"/>
  <c r="DI169" i="185"/>
  <c r="DK169" i="185"/>
  <c r="DL169" i="185"/>
  <c r="DM169" i="185"/>
  <c r="DN169" i="185"/>
  <c r="DI170" i="185"/>
  <c r="DJ170" i="185"/>
  <c r="DK170" i="185"/>
  <c r="DM170" i="185"/>
  <c r="DN170" i="185"/>
  <c r="DE171" i="185"/>
  <c r="DF171" i="185"/>
  <c r="DK171" i="185"/>
  <c r="DL171" i="185"/>
  <c r="DM171" i="185"/>
  <c r="DE172" i="185"/>
  <c r="DF172" i="185"/>
  <c r="DG172" i="185"/>
  <c r="DH172" i="185"/>
  <c r="DM172" i="185"/>
  <c r="DN172" i="185"/>
  <c r="DE173" i="185"/>
  <c r="DF173" i="185"/>
  <c r="DG173" i="185"/>
  <c r="DH173" i="185"/>
  <c r="DI173" i="185"/>
  <c r="DJ173" i="185"/>
  <c r="DE174" i="185"/>
  <c r="DF174" i="185"/>
  <c r="DG174" i="185"/>
  <c r="DI174" i="185"/>
  <c r="DJ174" i="185"/>
  <c r="DK174" i="185"/>
  <c r="DL174" i="185"/>
  <c r="DG175" i="185"/>
  <c r="DH175" i="185"/>
  <c r="DI175" i="185"/>
  <c r="DK175" i="185"/>
  <c r="DL175" i="185"/>
  <c r="DM175" i="185"/>
  <c r="DN175" i="185"/>
  <c r="DI176" i="185"/>
  <c r="DJ176" i="185"/>
  <c r="DK176" i="185"/>
  <c r="DM176" i="185"/>
  <c r="DN176" i="185"/>
  <c r="DE177" i="185"/>
  <c r="DF177" i="185"/>
  <c r="DK177" i="185"/>
  <c r="DL177" i="185"/>
  <c r="DM177" i="185"/>
  <c r="DE178" i="185"/>
  <c r="DF178" i="185"/>
  <c r="DG178" i="185"/>
  <c r="DH178" i="185"/>
  <c r="DM178" i="185"/>
  <c r="DN178" i="185"/>
  <c r="DE179" i="185"/>
  <c r="DG179" i="185"/>
  <c r="DH179" i="185"/>
  <c r="DI179" i="185"/>
  <c r="DJ179" i="185"/>
  <c r="DE180" i="185"/>
  <c r="DF180" i="185"/>
  <c r="DG180" i="185"/>
  <c r="DH180" i="185"/>
  <c r="DI180" i="185"/>
  <c r="DJ180" i="185"/>
  <c r="DK180" i="185"/>
  <c r="DL180" i="185"/>
  <c r="DG181" i="185"/>
  <c r="DH181" i="185"/>
  <c r="DI181" i="185"/>
  <c r="DK181" i="185"/>
  <c r="DL181" i="185"/>
  <c r="DM181" i="185"/>
  <c r="DN181" i="185"/>
  <c r="DI182" i="185"/>
  <c r="DJ182" i="185"/>
  <c r="DK182" i="185"/>
  <c r="DM182" i="185"/>
  <c r="DN182" i="185"/>
  <c r="DE183" i="185"/>
  <c r="DF183" i="185"/>
  <c r="DK183" i="185"/>
  <c r="DL183" i="185"/>
  <c r="DM183" i="185"/>
  <c r="DE184" i="185"/>
  <c r="DF184" i="185"/>
  <c r="DG184" i="185"/>
  <c r="DH184" i="185"/>
  <c r="DM184" i="185"/>
  <c r="DN184" i="185"/>
  <c r="DE185" i="185"/>
  <c r="DG185" i="185"/>
  <c r="DH185" i="185"/>
  <c r="DI185" i="185"/>
  <c r="DJ185" i="185"/>
  <c r="DE186" i="185"/>
  <c r="DF186" i="185"/>
  <c r="DG186" i="185"/>
  <c r="DI186" i="185"/>
  <c r="DJ186" i="185"/>
  <c r="DK186" i="185"/>
  <c r="DL186" i="185"/>
  <c r="DG187" i="185"/>
  <c r="DH187" i="185"/>
  <c r="DI187" i="185"/>
  <c r="DJ187" i="185"/>
  <c r="DK187" i="185"/>
  <c r="DL187" i="185"/>
  <c r="DM187" i="185"/>
  <c r="DN187" i="185"/>
  <c r="DI188" i="185"/>
  <c r="DJ188" i="185"/>
  <c r="DK188" i="185"/>
  <c r="DM188" i="185"/>
  <c r="DN188" i="185"/>
  <c r="DE189" i="185"/>
  <c r="DF189" i="185"/>
  <c r="DK189" i="185"/>
  <c r="DL189" i="185"/>
  <c r="DM189" i="185"/>
  <c r="DE190" i="185"/>
  <c r="DF190" i="185"/>
  <c r="DG190" i="185"/>
  <c r="DH190" i="185"/>
  <c r="DM190" i="185"/>
  <c r="DN190" i="185"/>
  <c r="DE191" i="185"/>
  <c r="DF191" i="185"/>
  <c r="DG191" i="185"/>
  <c r="DH191" i="185"/>
  <c r="DI191" i="185"/>
  <c r="DJ191" i="185"/>
  <c r="DE192" i="185"/>
  <c r="DF192" i="185"/>
  <c r="DG192" i="185"/>
  <c r="DH192" i="185"/>
  <c r="DI192" i="185"/>
  <c r="DJ192" i="185"/>
  <c r="DK192" i="185"/>
  <c r="DL192" i="185"/>
  <c r="DG193" i="185"/>
  <c r="DH193" i="185"/>
  <c r="DI193" i="185"/>
  <c r="DK193" i="185"/>
  <c r="DL193" i="185"/>
  <c r="DM193" i="185"/>
  <c r="DN193" i="185"/>
  <c r="DI194" i="185"/>
  <c r="DJ194" i="185"/>
  <c r="DK194" i="185"/>
  <c r="DM194" i="185"/>
  <c r="DN194" i="185"/>
  <c r="DE195" i="185"/>
  <c r="DF195" i="185"/>
  <c r="DK195" i="185"/>
  <c r="DL195" i="185"/>
  <c r="DM195" i="185"/>
  <c r="DN195" i="185"/>
  <c r="DE196" i="185"/>
  <c r="DF196" i="185"/>
  <c r="DG196" i="185"/>
  <c r="DH196" i="185"/>
  <c r="DM196" i="185"/>
  <c r="DN196" i="185"/>
  <c r="DE197" i="185"/>
  <c r="DG197" i="185"/>
  <c r="DH197" i="185"/>
  <c r="DI197" i="185"/>
  <c r="DJ197" i="185"/>
  <c r="DE198" i="185"/>
  <c r="DF198" i="185"/>
  <c r="DG198" i="185"/>
  <c r="DH198" i="185"/>
  <c r="DI198" i="185"/>
  <c r="DJ198" i="185"/>
  <c r="DK198" i="185"/>
  <c r="DL198" i="185"/>
  <c r="DG199" i="185"/>
  <c r="DH199" i="185"/>
  <c r="DI199" i="185"/>
  <c r="DK199" i="185"/>
  <c r="DL199" i="185"/>
  <c r="DM199" i="185"/>
  <c r="DN199" i="185"/>
  <c r="DI200" i="185"/>
  <c r="DJ200" i="185"/>
  <c r="DK200" i="185"/>
  <c r="DL200" i="185"/>
  <c r="DM200" i="185"/>
  <c r="DN200" i="185"/>
  <c r="DE201" i="185"/>
  <c r="DF201" i="185"/>
  <c r="DK201" i="185"/>
  <c r="DL201" i="185"/>
  <c r="DM201" i="185"/>
  <c r="DE202" i="185"/>
  <c r="DF202" i="185"/>
  <c r="DG202" i="185"/>
  <c r="DH202" i="185"/>
  <c r="DM202" i="185"/>
  <c r="DN202" i="185"/>
  <c r="DE203" i="185"/>
  <c r="DG203" i="185"/>
  <c r="DH203" i="185"/>
  <c r="DI203" i="185"/>
  <c r="DJ203" i="185"/>
  <c r="DE204" i="185"/>
  <c r="DF204" i="185"/>
  <c r="DG204" i="185"/>
  <c r="DH204" i="185"/>
  <c r="DI204" i="185"/>
  <c r="DJ204" i="185"/>
  <c r="DK204" i="185"/>
  <c r="DL204" i="185"/>
  <c r="DG205" i="185"/>
  <c r="DH205" i="185"/>
  <c r="DI205" i="185"/>
  <c r="DJ205" i="185"/>
  <c r="DK205" i="185"/>
  <c r="DL205" i="185"/>
  <c r="DM205" i="185"/>
  <c r="DN205" i="185"/>
  <c r="DI206" i="185"/>
  <c r="DJ206" i="185"/>
  <c r="DK206" i="185"/>
  <c r="DM206" i="185"/>
  <c r="DN206" i="185"/>
  <c r="DE207" i="185"/>
  <c r="DF207" i="185"/>
  <c r="DK207" i="185"/>
  <c r="DL207" i="185"/>
  <c r="DM207" i="185"/>
  <c r="DE208" i="185"/>
  <c r="DF208" i="185"/>
  <c r="DG208" i="185"/>
  <c r="DH208" i="185"/>
  <c r="DM208" i="185"/>
  <c r="DN208" i="185"/>
  <c r="DE209" i="185"/>
  <c r="DF209" i="185"/>
  <c r="DG209" i="185"/>
  <c r="DH209" i="185"/>
  <c r="DI209" i="185"/>
  <c r="DJ209" i="185"/>
  <c r="DE210" i="185"/>
  <c r="DF210" i="185"/>
  <c r="DG210" i="185"/>
  <c r="DI210" i="185"/>
  <c r="DJ210" i="185"/>
  <c r="DK210" i="185"/>
  <c r="DL210" i="185"/>
  <c r="DG211" i="185"/>
  <c r="DH211" i="185"/>
  <c r="DI211" i="185"/>
  <c r="DK211" i="185"/>
  <c r="DL211" i="185"/>
  <c r="DM211" i="185"/>
  <c r="DN211" i="185"/>
  <c r="DI212" i="185"/>
  <c r="DJ212" i="185"/>
  <c r="DK212" i="185"/>
  <c r="DM212" i="185"/>
  <c r="DN212" i="185"/>
  <c r="DE213" i="185"/>
  <c r="DF213" i="185"/>
  <c r="DK213" i="185"/>
  <c r="DL213" i="185"/>
  <c r="DM213" i="185"/>
  <c r="DN213" i="185"/>
  <c r="DE214" i="185"/>
  <c r="DF214" i="185"/>
  <c r="DG214" i="185"/>
  <c r="DH214" i="185"/>
  <c r="DM214" i="185"/>
  <c r="DN214" i="185"/>
  <c r="DE215" i="185"/>
  <c r="DG215" i="185"/>
  <c r="DH215" i="185"/>
  <c r="DI215" i="185"/>
  <c r="DJ215" i="185"/>
  <c r="DE216" i="185"/>
  <c r="DF216" i="185"/>
  <c r="DG216" i="185"/>
  <c r="DH216" i="185"/>
  <c r="DI216" i="185"/>
  <c r="DJ216" i="185"/>
  <c r="DK216" i="185"/>
  <c r="DL216" i="185"/>
  <c r="DG217" i="185"/>
  <c r="DH217" i="185"/>
  <c r="DI217" i="185"/>
  <c r="DJ217" i="185"/>
  <c r="DK217" i="185"/>
  <c r="DL217" i="185"/>
  <c r="DM217" i="185"/>
  <c r="DN217" i="185"/>
  <c r="DI218" i="185"/>
  <c r="DJ218" i="185"/>
  <c r="DK218" i="185"/>
  <c r="DL218" i="185"/>
  <c r="DM218" i="185"/>
  <c r="DN218" i="185"/>
  <c r="DE219" i="185"/>
  <c r="DF219" i="185"/>
  <c r="DK219" i="185"/>
  <c r="DL219" i="185"/>
  <c r="DM219" i="185"/>
  <c r="DE220" i="185"/>
  <c r="DF220" i="185"/>
  <c r="DG220" i="185"/>
  <c r="DH220" i="185"/>
  <c r="DM220" i="185"/>
  <c r="DN220" i="185"/>
  <c r="DE221" i="185"/>
  <c r="DG221" i="185"/>
  <c r="DH221" i="185"/>
  <c r="DI221" i="185"/>
  <c r="DJ221" i="185"/>
  <c r="DE222" i="185"/>
  <c r="DF222" i="185"/>
  <c r="DG222" i="185"/>
  <c r="DH222" i="185"/>
  <c r="DI222" i="185"/>
  <c r="DJ222" i="185"/>
  <c r="DK222" i="185"/>
  <c r="DL222" i="185"/>
  <c r="DG223" i="185"/>
  <c r="DH223" i="185"/>
  <c r="DI223" i="185"/>
  <c r="DJ223" i="185"/>
  <c r="DK223" i="185"/>
  <c r="DL223" i="185"/>
  <c r="DM223" i="185"/>
  <c r="DN223" i="185"/>
  <c r="DI224" i="185"/>
  <c r="DJ224" i="185"/>
  <c r="DK224" i="185"/>
  <c r="DL224" i="185"/>
  <c r="DM224" i="185"/>
  <c r="DN224" i="185"/>
  <c r="DE225" i="185"/>
  <c r="DF225" i="185"/>
  <c r="DK225" i="185"/>
  <c r="DL225" i="185"/>
  <c r="DM225" i="185"/>
  <c r="DE226" i="185"/>
  <c r="DF226" i="185"/>
  <c r="DG226" i="185"/>
  <c r="DH226" i="185"/>
  <c r="DM226" i="185"/>
  <c r="DN226" i="185"/>
  <c r="DE227" i="185"/>
  <c r="DF227" i="185"/>
  <c r="DG227" i="185"/>
  <c r="DH227" i="185"/>
  <c r="DI227" i="185"/>
  <c r="DJ227" i="185"/>
  <c r="DE228" i="185"/>
  <c r="DF228" i="185"/>
  <c r="DG228" i="185"/>
  <c r="DH228" i="185"/>
  <c r="DI228" i="185"/>
  <c r="DJ228" i="185"/>
  <c r="DK228" i="185"/>
  <c r="DL228" i="185"/>
  <c r="DG229" i="185"/>
  <c r="DH229" i="185"/>
  <c r="DI229" i="185"/>
  <c r="DJ229" i="185"/>
  <c r="DK229" i="185"/>
  <c r="DL229" i="185"/>
  <c r="DM229" i="185"/>
  <c r="DN229" i="185"/>
  <c r="DI230" i="185"/>
  <c r="DJ230" i="185"/>
  <c r="DK230" i="185"/>
  <c r="DL230" i="185"/>
  <c r="DM230" i="185"/>
  <c r="DN230" i="185"/>
  <c r="DE231" i="185"/>
  <c r="DF231" i="185"/>
  <c r="DK231" i="185"/>
  <c r="DL231" i="185"/>
  <c r="DM231" i="185"/>
  <c r="DN231" i="185"/>
  <c r="DE232" i="185"/>
  <c r="DF232" i="185"/>
  <c r="DG232" i="185"/>
  <c r="DH232" i="185"/>
  <c r="DM232" i="185"/>
  <c r="DN232" i="185"/>
  <c r="DE233" i="185"/>
  <c r="DG233" i="185"/>
  <c r="DH233" i="185"/>
  <c r="DI233" i="185"/>
  <c r="DJ233" i="185"/>
  <c r="DE234" i="185"/>
  <c r="DF234" i="185"/>
  <c r="DG234" i="185"/>
  <c r="DH234" i="185"/>
  <c r="DI234" i="185"/>
  <c r="DJ234" i="185"/>
  <c r="DK234" i="185"/>
  <c r="DL234" i="185"/>
  <c r="DG235" i="185"/>
  <c r="DH235" i="185"/>
  <c r="DI235" i="185"/>
  <c r="DJ235" i="185"/>
  <c r="DK235" i="185"/>
  <c r="DL235" i="185"/>
  <c r="DM235" i="185"/>
  <c r="DN235" i="185"/>
  <c r="DI236" i="185"/>
  <c r="DJ236" i="185"/>
  <c r="DK236" i="185"/>
  <c r="DL236" i="185"/>
  <c r="DM236" i="185"/>
  <c r="DN236" i="185"/>
  <c r="DE237" i="185"/>
  <c r="DF237" i="185"/>
  <c r="DK237" i="185"/>
  <c r="DL237" i="185"/>
  <c r="DM237" i="185"/>
  <c r="DN237" i="185"/>
  <c r="DE238" i="185"/>
  <c r="DF238" i="185"/>
  <c r="DG238" i="185"/>
  <c r="DH238" i="185"/>
  <c r="DI238" i="185"/>
  <c r="DJ238" i="185"/>
  <c r="DK238" i="185"/>
  <c r="DL238" i="185"/>
  <c r="DM238" i="185"/>
  <c r="DN238" i="185"/>
  <c r="DE239" i="185"/>
  <c r="DF239" i="185"/>
  <c r="DG239" i="185"/>
  <c r="DH239" i="185"/>
  <c r="DI239" i="185"/>
  <c r="DJ239" i="185"/>
  <c r="DK239" i="185"/>
  <c r="DL239" i="185"/>
  <c r="DM239" i="185"/>
  <c r="DN239" i="185"/>
  <c r="DE240" i="185"/>
  <c r="DF240" i="185"/>
  <c r="DG240" i="185"/>
  <c r="DH240" i="185"/>
  <c r="DI240" i="185"/>
  <c r="DJ240" i="185"/>
  <c r="DK240" i="185"/>
  <c r="DL240" i="185"/>
  <c r="DM240" i="185"/>
  <c r="DN240" i="185"/>
  <c r="DE241" i="185"/>
  <c r="DF241" i="185"/>
  <c r="DG241" i="185"/>
  <c r="DH241" i="185"/>
  <c r="DI241" i="185"/>
  <c r="DJ241" i="185"/>
  <c r="DK241" i="185"/>
  <c r="DL241" i="185"/>
  <c r="DM241" i="185"/>
  <c r="DN241" i="185"/>
  <c r="DE242" i="185"/>
  <c r="DF242" i="185"/>
  <c r="DG242" i="185"/>
  <c r="DH242" i="185"/>
  <c r="DI242" i="185"/>
  <c r="DJ242" i="185"/>
  <c r="DK242" i="185"/>
  <c r="DL242" i="185"/>
  <c r="DM242" i="185"/>
  <c r="DN242" i="185"/>
  <c r="DE243" i="185"/>
  <c r="DF243" i="185"/>
  <c r="DG243" i="185"/>
  <c r="DH243" i="185"/>
  <c r="DI243" i="185"/>
  <c r="DJ243" i="185"/>
  <c r="DK243" i="185"/>
  <c r="DL243" i="185"/>
  <c r="DM243" i="185"/>
  <c r="DN243" i="185"/>
  <c r="DE244" i="185"/>
  <c r="DF244" i="185"/>
  <c r="DG244" i="185"/>
  <c r="DH244" i="185"/>
  <c r="DI244" i="185"/>
  <c r="DJ244" i="185"/>
  <c r="DK244" i="185"/>
  <c r="DL244" i="185"/>
  <c r="DM244" i="185"/>
  <c r="DN244" i="185"/>
  <c r="DE245" i="185"/>
  <c r="DF245" i="185"/>
  <c r="DG245" i="185"/>
  <c r="DH245" i="185"/>
  <c r="DI245" i="185"/>
  <c r="DJ245" i="185"/>
  <c r="DK245" i="185"/>
  <c r="DL245" i="185"/>
  <c r="DM245" i="185"/>
  <c r="DN245" i="185"/>
  <c r="DE246" i="185"/>
  <c r="DF246" i="185"/>
  <c r="DG246" i="185"/>
  <c r="DH246" i="185"/>
  <c r="DI246" i="185"/>
  <c r="DJ246" i="185"/>
  <c r="DK246" i="185"/>
  <c r="DL246" i="185"/>
  <c r="DM246" i="185"/>
  <c r="DN246" i="185"/>
  <c r="DE247" i="185"/>
  <c r="DF247" i="185"/>
  <c r="DG247" i="185"/>
  <c r="DH247" i="185"/>
  <c r="DI247" i="185"/>
  <c r="DJ247" i="185"/>
  <c r="DK247" i="185"/>
  <c r="DL247" i="185"/>
  <c r="DM247" i="185"/>
  <c r="DN247" i="185"/>
  <c r="DE248" i="185"/>
  <c r="DF248" i="185"/>
  <c r="DG248" i="185"/>
  <c r="DH248" i="185"/>
  <c r="DI248" i="185"/>
  <c r="DJ248" i="185"/>
  <c r="DK248" i="185"/>
  <c r="DL248" i="185"/>
  <c r="DM248" i="185"/>
  <c r="DN248" i="185"/>
  <c r="DE249" i="185"/>
  <c r="DF249" i="185"/>
  <c r="DG249" i="185"/>
  <c r="DH249" i="185"/>
  <c r="DI249" i="185"/>
  <c r="DJ249" i="185"/>
  <c r="DK249" i="185"/>
  <c r="DL249" i="185"/>
  <c r="DM249" i="185"/>
  <c r="DN249" i="185"/>
  <c r="DE250" i="185"/>
  <c r="DF250" i="185"/>
  <c r="DG250" i="185"/>
  <c r="DH250" i="185"/>
  <c r="DI250" i="185"/>
  <c r="DJ250" i="185"/>
  <c r="DK250" i="185"/>
  <c r="DL250" i="185"/>
  <c r="DM250" i="185"/>
  <c r="DN250" i="185"/>
  <c r="DE251" i="185"/>
  <c r="DF251" i="185"/>
  <c r="DG251" i="185"/>
  <c r="DH251" i="185"/>
  <c r="DI251" i="185"/>
  <c r="DJ251" i="185"/>
  <c r="DK251" i="185"/>
  <c r="DL251" i="185"/>
  <c r="DM251" i="185"/>
  <c r="DN251" i="185"/>
  <c r="DE252" i="185"/>
  <c r="DF252" i="185"/>
  <c r="DG252" i="185"/>
  <c r="DH252" i="185"/>
  <c r="DI252" i="185"/>
  <c r="DJ252" i="185"/>
  <c r="DK252" i="185"/>
  <c r="DL252" i="185"/>
  <c r="DM252" i="185"/>
  <c r="DN252" i="185"/>
  <c r="DE253" i="185"/>
  <c r="DF253" i="185"/>
  <c r="DG253" i="185"/>
  <c r="DH253" i="185"/>
  <c r="DI253" i="185"/>
  <c r="DJ253" i="185"/>
  <c r="DK253" i="185"/>
  <c r="DL253" i="185"/>
  <c r="DM253" i="185"/>
  <c r="DN253" i="185"/>
  <c r="DE254" i="185"/>
  <c r="DF254" i="185"/>
  <c r="DG254" i="185"/>
  <c r="DH254" i="185"/>
  <c r="DI254" i="185"/>
  <c r="DJ254" i="185"/>
  <c r="DK254" i="185"/>
  <c r="DL254" i="185"/>
  <c r="DM254" i="185"/>
  <c r="DN254" i="185"/>
  <c r="DE255" i="185"/>
  <c r="DF255" i="185"/>
  <c r="DG255" i="185"/>
  <c r="DH255" i="185"/>
  <c r="DI255" i="185"/>
  <c r="DJ255" i="185"/>
  <c r="DK255" i="185"/>
  <c r="DL255" i="185"/>
  <c r="DM255" i="185"/>
  <c r="DN255" i="185"/>
  <c r="DE256" i="185"/>
  <c r="DF256" i="185"/>
  <c r="DG256" i="185"/>
  <c r="DH256" i="185"/>
  <c r="DI256" i="185"/>
  <c r="DJ256" i="185"/>
  <c r="DK256" i="185"/>
  <c r="DL256" i="185"/>
  <c r="DM256" i="185"/>
  <c r="DN256" i="185"/>
  <c r="DE257" i="185"/>
  <c r="DF257" i="185"/>
  <c r="DG257" i="185"/>
  <c r="DH257" i="185"/>
  <c r="DI257" i="185"/>
  <c r="DJ257" i="185"/>
  <c r="DK257" i="185"/>
  <c r="DL257" i="185"/>
  <c r="DM257" i="185"/>
  <c r="DN257" i="185"/>
  <c r="DE258" i="185"/>
  <c r="DF258" i="185"/>
  <c r="DG258" i="185"/>
  <c r="DH258" i="185"/>
  <c r="DI258" i="185"/>
  <c r="DJ258" i="185"/>
  <c r="DK258" i="185"/>
  <c r="DL258" i="185"/>
  <c r="DM258" i="185"/>
  <c r="DN258" i="185"/>
  <c r="DE259" i="185"/>
  <c r="DF259" i="185"/>
  <c r="DG259" i="185"/>
  <c r="DH259" i="185"/>
  <c r="DI259" i="185"/>
  <c r="DJ259" i="185"/>
  <c r="DK259" i="185"/>
  <c r="DL259" i="185"/>
  <c r="DM259" i="185"/>
  <c r="DN259" i="185"/>
  <c r="DE260" i="185"/>
  <c r="DF260" i="185"/>
  <c r="DG260" i="185"/>
  <c r="DH260" i="185"/>
  <c r="DI260" i="185"/>
  <c r="DJ260" i="185"/>
  <c r="DK260" i="185"/>
  <c r="DL260" i="185"/>
  <c r="DM260" i="185"/>
  <c r="DN260" i="185"/>
  <c r="DE261" i="185"/>
  <c r="DF261" i="185"/>
  <c r="DG261" i="185"/>
  <c r="DH261" i="185"/>
  <c r="DI261" i="185"/>
  <c r="DJ261" i="185"/>
  <c r="DK261" i="185"/>
  <c r="DL261" i="185"/>
  <c r="DM261" i="185"/>
  <c r="DN261" i="185"/>
  <c r="DE262" i="185"/>
  <c r="DF262" i="185"/>
  <c r="DG262" i="185"/>
  <c r="DH262" i="185"/>
  <c r="DI262" i="185"/>
  <c r="DJ262" i="185"/>
  <c r="DK262" i="185"/>
  <c r="DL262" i="185"/>
  <c r="DM262" i="185"/>
  <c r="DN262" i="185"/>
  <c r="DE263" i="185"/>
  <c r="DF263" i="185"/>
  <c r="DG263" i="185"/>
  <c r="DH263" i="185"/>
  <c r="DI263" i="185"/>
  <c r="DJ263" i="185"/>
  <c r="DK263" i="185"/>
  <c r="DL263" i="185"/>
  <c r="DM263" i="185"/>
  <c r="DN263" i="185"/>
  <c r="DE264" i="185"/>
  <c r="DF264" i="185"/>
  <c r="DG264" i="185"/>
  <c r="DH264" i="185"/>
  <c r="DI264" i="185"/>
  <c r="DJ264" i="185"/>
  <c r="DK264" i="185"/>
  <c r="DL264" i="185"/>
  <c r="DM264" i="185"/>
  <c r="DN264" i="185"/>
  <c r="DE265" i="185"/>
  <c r="DF265" i="185"/>
  <c r="DG265" i="185"/>
  <c r="DH265" i="185"/>
  <c r="DI265" i="185"/>
  <c r="DJ265" i="185"/>
  <c r="DK265" i="185"/>
  <c r="DL265" i="185"/>
  <c r="DM265" i="185"/>
  <c r="DN265" i="185"/>
  <c r="DE266" i="185"/>
  <c r="DF266" i="185"/>
  <c r="DG266" i="185"/>
  <c r="DH266" i="185"/>
  <c r="DI266" i="185"/>
  <c r="DJ266" i="185"/>
  <c r="DK266" i="185"/>
  <c r="DL266" i="185"/>
  <c r="DM266" i="185"/>
  <c r="DN266" i="185"/>
  <c r="DE267" i="185"/>
  <c r="DF267" i="185"/>
  <c r="DG267" i="185"/>
  <c r="DH267" i="185"/>
  <c r="DI267" i="185"/>
  <c r="DJ267" i="185"/>
  <c r="DK267" i="185"/>
  <c r="DL267" i="185"/>
  <c r="DM267" i="185"/>
  <c r="DN267" i="185"/>
  <c r="DE268" i="185"/>
  <c r="DF268" i="185"/>
  <c r="DG268" i="185"/>
  <c r="DH268" i="185"/>
  <c r="DI268" i="185"/>
  <c r="DJ268" i="185"/>
  <c r="DK268" i="185"/>
  <c r="DL268" i="185"/>
  <c r="DM268" i="185"/>
  <c r="DN268" i="185"/>
  <c r="DE269" i="185"/>
  <c r="DF269" i="185"/>
  <c r="DG269" i="185"/>
  <c r="DH269" i="185"/>
  <c r="DI269" i="185"/>
  <c r="DJ269" i="185"/>
  <c r="DK269" i="185"/>
  <c r="DL269" i="185"/>
  <c r="DM269" i="185"/>
  <c r="DN269" i="185"/>
  <c r="DE270" i="185"/>
  <c r="DF270" i="185"/>
  <c r="DG270" i="185"/>
  <c r="DH270" i="185"/>
  <c r="DI270" i="185"/>
  <c r="DJ270" i="185"/>
  <c r="DK270" i="185"/>
  <c r="DL270" i="185"/>
  <c r="DM270" i="185"/>
  <c r="DN270" i="185"/>
  <c r="DE271" i="185"/>
  <c r="DF271" i="185"/>
  <c r="DG271" i="185"/>
  <c r="DH271" i="185"/>
  <c r="DI271" i="185"/>
  <c r="DJ271" i="185"/>
  <c r="DK271" i="185"/>
  <c r="DL271" i="185"/>
  <c r="DM271" i="185"/>
  <c r="DN271" i="185"/>
  <c r="DE272" i="185"/>
  <c r="DF272" i="185"/>
  <c r="DG272" i="185"/>
  <c r="DH272" i="185"/>
  <c r="DI272" i="185"/>
  <c r="DJ272" i="185"/>
  <c r="DK272" i="185"/>
  <c r="DL272" i="185"/>
  <c r="DM272" i="185"/>
  <c r="DN272" i="185"/>
  <c r="DE273" i="185"/>
  <c r="DF273" i="185"/>
  <c r="DG273" i="185"/>
  <c r="DH273" i="185"/>
  <c r="DI273" i="185"/>
  <c r="DJ273" i="185"/>
  <c r="DK273" i="185"/>
  <c r="DL273" i="185"/>
  <c r="DM273" i="185"/>
  <c r="DN273" i="185"/>
  <c r="DE274" i="185"/>
  <c r="DF274" i="185"/>
  <c r="DG274" i="185"/>
  <c r="DH274" i="185"/>
  <c r="DI274" i="185"/>
  <c r="DJ274" i="185"/>
  <c r="DK274" i="185"/>
  <c r="DL274" i="185"/>
  <c r="DM274" i="185"/>
  <c r="DN274" i="185"/>
  <c r="DE275" i="185"/>
  <c r="DF275" i="185"/>
  <c r="DG275" i="185"/>
  <c r="DH275" i="185"/>
  <c r="DI275" i="185"/>
  <c r="DJ275" i="185"/>
  <c r="DK275" i="185"/>
  <c r="DL275" i="185"/>
  <c r="DM275" i="185"/>
  <c r="DN275" i="185"/>
  <c r="DE276" i="185"/>
  <c r="DF276" i="185"/>
  <c r="DG276" i="185"/>
  <c r="DH276" i="185"/>
  <c r="DI276" i="185"/>
  <c r="DJ276" i="185"/>
  <c r="DK276" i="185"/>
  <c r="DL276" i="185"/>
  <c r="DM276" i="185"/>
  <c r="DN276" i="185"/>
  <c r="DE277" i="185"/>
  <c r="DF277" i="185"/>
  <c r="DG277" i="185"/>
  <c r="DH277" i="185"/>
  <c r="DI277" i="185"/>
  <c r="DJ277" i="185"/>
  <c r="DK277" i="185"/>
  <c r="DL277" i="185"/>
  <c r="DM277" i="185"/>
  <c r="DN277" i="185"/>
  <c r="DE278" i="185"/>
  <c r="DF278" i="185"/>
  <c r="DG278" i="185"/>
  <c r="DH278" i="185"/>
  <c r="DI278" i="185"/>
  <c r="DJ278" i="185"/>
  <c r="DK278" i="185"/>
  <c r="DL278" i="185"/>
  <c r="DM278" i="185"/>
  <c r="DN278" i="185"/>
  <c r="DE279" i="185"/>
  <c r="DF279" i="185"/>
  <c r="DG279" i="185"/>
  <c r="DH279" i="185"/>
  <c r="DI279" i="185"/>
  <c r="DJ279" i="185"/>
  <c r="DK279" i="185"/>
  <c r="DL279" i="185"/>
  <c r="DM279" i="185"/>
  <c r="DN279" i="185"/>
  <c r="DE280" i="185"/>
  <c r="DF280" i="185"/>
  <c r="DG280" i="185"/>
  <c r="DH280" i="185"/>
  <c r="DI280" i="185"/>
  <c r="DJ280" i="185"/>
  <c r="DK280" i="185"/>
  <c r="DL280" i="185"/>
  <c r="DM280" i="185"/>
  <c r="DN280" i="185"/>
  <c r="DE281" i="185"/>
  <c r="DF281" i="185"/>
  <c r="DG281" i="185"/>
  <c r="DH281" i="185"/>
  <c r="DI281" i="185"/>
  <c r="DJ281" i="185"/>
  <c r="DK281" i="185"/>
  <c r="DL281" i="185"/>
  <c r="DM281" i="185"/>
  <c r="DN281" i="185"/>
  <c r="DE282" i="185"/>
  <c r="DF282" i="185"/>
  <c r="DG282" i="185"/>
  <c r="DH282" i="185"/>
  <c r="DI282" i="185"/>
  <c r="DJ282" i="185"/>
  <c r="DK282" i="185"/>
  <c r="DL282" i="185"/>
  <c r="DM282" i="185"/>
  <c r="DN282" i="185"/>
  <c r="DE283" i="185"/>
  <c r="DF283" i="185"/>
  <c r="DG283" i="185"/>
  <c r="DH283" i="185"/>
  <c r="DI283" i="185"/>
  <c r="DJ283" i="185"/>
  <c r="DK283" i="185"/>
  <c r="DL283" i="185"/>
  <c r="DM283" i="185"/>
  <c r="DN283" i="185"/>
  <c r="DE284" i="185"/>
  <c r="DF284" i="185"/>
  <c r="DG284" i="185"/>
  <c r="DH284" i="185"/>
  <c r="DI284" i="185"/>
  <c r="DJ284" i="185"/>
  <c r="DK284" i="185"/>
  <c r="DL284" i="185"/>
  <c r="DM284" i="185"/>
  <c r="DN284" i="185"/>
  <c r="DE285" i="185"/>
  <c r="DF285" i="185"/>
  <c r="DG285" i="185"/>
  <c r="DH285" i="185"/>
  <c r="DI285" i="185"/>
  <c r="DJ285" i="185"/>
  <c r="DK285" i="185"/>
  <c r="DL285" i="185"/>
  <c r="DM285" i="185"/>
  <c r="DN285" i="185"/>
  <c r="DE286" i="185"/>
  <c r="DF286" i="185"/>
  <c r="DG286" i="185"/>
  <c r="DH286" i="185"/>
  <c r="DI286" i="185"/>
  <c r="DJ286" i="185"/>
  <c r="DK286" i="185"/>
  <c r="DL286" i="185"/>
  <c r="DM286" i="185"/>
  <c r="DN286" i="185"/>
  <c r="DE287" i="185"/>
  <c r="DF287" i="185"/>
  <c r="DG287" i="185"/>
  <c r="DH287" i="185"/>
  <c r="DI287" i="185"/>
  <c r="DJ287" i="185"/>
  <c r="DK287" i="185"/>
  <c r="DL287" i="185"/>
  <c r="DM287" i="185"/>
  <c r="DN287" i="185"/>
  <c r="DE288" i="185"/>
  <c r="DF288" i="185"/>
  <c r="DG288" i="185"/>
  <c r="DH288" i="185"/>
  <c r="DI288" i="185"/>
  <c r="DJ288" i="185"/>
  <c r="DK288" i="185"/>
  <c r="DL288" i="185"/>
  <c r="DM288" i="185"/>
  <c r="DN288" i="185"/>
  <c r="DE289" i="185"/>
  <c r="DF289" i="185"/>
  <c r="DG289" i="185"/>
  <c r="DH289" i="185"/>
  <c r="DI289" i="185"/>
  <c r="DJ289" i="185"/>
  <c r="DK289" i="185"/>
  <c r="DL289" i="185"/>
  <c r="DM289" i="185"/>
  <c r="DN289" i="185"/>
  <c r="DE290" i="185"/>
  <c r="DF290" i="185"/>
  <c r="DG290" i="185"/>
  <c r="DH290" i="185"/>
  <c r="DI290" i="185"/>
  <c r="DJ290" i="185"/>
  <c r="DK290" i="185"/>
  <c r="DL290" i="185"/>
  <c r="DM290" i="185"/>
  <c r="DN290" i="185"/>
  <c r="DE291" i="185"/>
  <c r="DF291" i="185"/>
  <c r="DG291" i="185"/>
  <c r="DH291" i="185"/>
  <c r="DI291" i="185"/>
  <c r="DJ291" i="185"/>
  <c r="DK291" i="185"/>
  <c r="DL291" i="185"/>
  <c r="DM291" i="185"/>
  <c r="DN291" i="185"/>
  <c r="DE292" i="185"/>
  <c r="DF292" i="185"/>
  <c r="DG292" i="185"/>
  <c r="DH292" i="185"/>
  <c r="DI292" i="185"/>
  <c r="DJ292" i="185"/>
  <c r="DK292" i="185"/>
  <c r="DL292" i="185"/>
  <c r="DM292" i="185"/>
  <c r="DN292" i="185"/>
  <c r="DE293" i="185"/>
  <c r="DF293" i="185"/>
  <c r="DG293" i="185"/>
  <c r="DH293" i="185"/>
  <c r="DI293" i="185"/>
  <c r="DJ293" i="185"/>
  <c r="DK293" i="185"/>
  <c r="DL293" i="185"/>
  <c r="DM293" i="185"/>
  <c r="DN293" i="185"/>
  <c r="DE294" i="185"/>
  <c r="DF294" i="185"/>
  <c r="DG294" i="185"/>
  <c r="DH294" i="185"/>
  <c r="DI294" i="185"/>
  <c r="DJ294" i="185"/>
  <c r="DK294" i="185"/>
  <c r="DL294" i="185"/>
  <c r="DM294" i="185"/>
  <c r="DN294" i="185"/>
  <c r="DE295" i="185"/>
  <c r="DF295" i="185"/>
  <c r="DG295" i="185"/>
  <c r="DH295" i="185"/>
  <c r="DI295" i="185"/>
  <c r="DJ295" i="185"/>
  <c r="DK295" i="185"/>
  <c r="DL295" i="185"/>
  <c r="DM295" i="185"/>
  <c r="DN295" i="185"/>
  <c r="DE296" i="185"/>
  <c r="DF296" i="185"/>
  <c r="DG296" i="185"/>
  <c r="DH296" i="185"/>
  <c r="DI296" i="185"/>
  <c r="DJ296" i="185"/>
  <c r="DK296" i="185"/>
  <c r="DL296" i="185"/>
  <c r="DM296" i="185"/>
  <c r="DN296" i="185"/>
  <c r="DE297" i="185"/>
  <c r="DF297" i="185"/>
  <c r="DG297" i="185"/>
  <c r="DH297" i="185"/>
  <c r="DI297" i="185"/>
  <c r="DJ297" i="185"/>
  <c r="DK297" i="185"/>
  <c r="DL297" i="185"/>
  <c r="DM297" i="185"/>
  <c r="DN297" i="185"/>
  <c r="DE298" i="185"/>
  <c r="DF298" i="185"/>
  <c r="DG298" i="185"/>
  <c r="DH298" i="185"/>
  <c r="DI298" i="185"/>
  <c r="DJ298" i="185"/>
  <c r="DK298" i="185"/>
  <c r="DL298" i="185"/>
  <c r="DM298" i="185"/>
  <c r="DN298" i="185"/>
  <c r="DE299" i="185"/>
  <c r="DF299" i="185"/>
  <c r="DG299" i="185"/>
  <c r="DH299" i="185"/>
  <c r="DI299" i="185"/>
  <c r="DJ299" i="185"/>
  <c r="DK299" i="185"/>
  <c r="DL299" i="185"/>
  <c r="DM299" i="185"/>
  <c r="DN299" i="185"/>
  <c r="DE300" i="185"/>
  <c r="DF300" i="185"/>
  <c r="DG300" i="185"/>
  <c r="DH300" i="185"/>
  <c r="DI300" i="185"/>
  <c r="DJ300" i="185"/>
  <c r="DK300" i="185"/>
  <c r="DL300" i="185"/>
  <c r="DM300" i="185"/>
  <c r="DN300" i="185"/>
  <c r="DE301" i="185"/>
  <c r="DF301" i="185"/>
  <c r="DG301" i="185"/>
  <c r="DH301" i="185"/>
  <c r="DI301" i="185"/>
  <c r="DJ301" i="185"/>
  <c r="DK301" i="185"/>
  <c r="DL301" i="185"/>
  <c r="DM301" i="185"/>
  <c r="DN301" i="185"/>
  <c r="DE302" i="185"/>
  <c r="DF302" i="185"/>
  <c r="DG302" i="185"/>
  <c r="DH302" i="185"/>
  <c r="DI302" i="185"/>
  <c r="DJ302" i="185"/>
  <c r="DK302" i="185"/>
  <c r="DL302" i="185"/>
  <c r="DM302" i="185"/>
  <c r="DN302" i="185"/>
  <c r="DE303" i="185"/>
  <c r="DF303" i="185"/>
  <c r="DG303" i="185"/>
  <c r="DH303" i="185"/>
  <c r="DI303" i="185"/>
  <c r="DJ303" i="185"/>
  <c r="DK303" i="185"/>
  <c r="DL303" i="185"/>
  <c r="DM303" i="185"/>
  <c r="DN303" i="185"/>
  <c r="DE304" i="185"/>
  <c r="DF304" i="185"/>
  <c r="DG304" i="185"/>
  <c r="DH304" i="185"/>
  <c r="DI304" i="185"/>
  <c r="DJ304" i="185"/>
  <c r="DK304" i="185"/>
  <c r="DL304" i="185"/>
  <c r="DM304" i="185"/>
  <c r="DN304" i="185"/>
  <c r="DE305" i="185"/>
  <c r="DF305" i="185"/>
  <c r="DG305" i="185"/>
  <c r="DH305" i="185"/>
  <c r="DI305" i="185"/>
  <c r="DJ305" i="185"/>
  <c r="DK305" i="185"/>
  <c r="DL305" i="185"/>
  <c r="DM305" i="185"/>
  <c r="DN305" i="185"/>
  <c r="DE306" i="185"/>
  <c r="DF306" i="185"/>
  <c r="DG306" i="185"/>
  <c r="DH306" i="185"/>
  <c r="DI306" i="185"/>
  <c r="DJ306" i="185"/>
  <c r="DK306" i="185"/>
  <c r="DL306" i="185"/>
  <c r="DM306" i="185"/>
  <c r="DN306" i="185"/>
  <c r="DE307" i="185"/>
  <c r="DF307" i="185"/>
  <c r="DG307" i="185"/>
  <c r="DH307" i="185"/>
  <c r="DI307" i="185"/>
  <c r="DJ307" i="185"/>
  <c r="DK307" i="185"/>
  <c r="DL307" i="185"/>
  <c r="DM307" i="185"/>
  <c r="DN307" i="185"/>
  <c r="DE308" i="185"/>
  <c r="DF308" i="185"/>
  <c r="DG308" i="185"/>
  <c r="DH308" i="185"/>
  <c r="DI308" i="185"/>
  <c r="DJ308" i="185"/>
  <c r="DK308" i="185"/>
  <c r="DL308" i="185"/>
  <c r="DM308" i="185"/>
  <c r="DN308" i="185"/>
  <c r="DE309" i="185"/>
  <c r="DF309" i="185"/>
  <c r="DG309" i="185"/>
  <c r="DH309" i="185"/>
  <c r="DI309" i="185"/>
  <c r="DJ309" i="185"/>
  <c r="DK309" i="185"/>
  <c r="DL309" i="185"/>
  <c r="DM309" i="185"/>
  <c r="DN309" i="185"/>
  <c r="DE310" i="185"/>
  <c r="DF310" i="185"/>
  <c r="DG310" i="185"/>
  <c r="DH310" i="185"/>
  <c r="DI310" i="185"/>
  <c r="DJ310" i="185"/>
  <c r="DK310" i="185"/>
  <c r="DL310" i="185"/>
  <c r="DM310" i="185"/>
  <c r="DN310" i="185"/>
  <c r="DE311" i="185"/>
  <c r="DF311" i="185"/>
  <c r="DG311" i="185"/>
  <c r="DH311" i="185"/>
  <c r="DI311" i="185"/>
  <c r="DJ311" i="185"/>
  <c r="DK311" i="185"/>
  <c r="DL311" i="185"/>
  <c r="DM311" i="185"/>
  <c r="DN311" i="185"/>
  <c r="DE312" i="185"/>
  <c r="DF312" i="185"/>
  <c r="DG312" i="185"/>
  <c r="DH312" i="185"/>
  <c r="DI312" i="185"/>
  <c r="DJ312" i="185"/>
  <c r="DK312" i="185"/>
  <c r="DL312" i="185"/>
  <c r="DM312" i="185"/>
  <c r="DN312" i="185"/>
  <c r="DE313" i="185"/>
  <c r="DF313" i="185"/>
  <c r="DG313" i="185"/>
  <c r="DH313" i="185"/>
  <c r="DI313" i="185"/>
  <c r="DJ313" i="185"/>
  <c r="DK313" i="185"/>
  <c r="DL313" i="185"/>
  <c r="DM313" i="185"/>
  <c r="DN313" i="185"/>
  <c r="DE314" i="185"/>
  <c r="DF314" i="185"/>
  <c r="DG314" i="185"/>
  <c r="DH314" i="185"/>
  <c r="DI314" i="185"/>
  <c r="DJ314" i="185"/>
  <c r="DK314" i="185"/>
  <c r="DL314" i="185"/>
  <c r="DM314" i="185"/>
  <c r="DN314" i="185"/>
  <c r="DE315" i="185"/>
  <c r="DF315" i="185"/>
  <c r="DG315" i="185"/>
  <c r="DH315" i="185"/>
  <c r="DI315" i="185"/>
  <c r="DJ315" i="185"/>
  <c r="DK315" i="185"/>
  <c r="DL315" i="185"/>
  <c r="DM315" i="185"/>
  <c r="DN315" i="185"/>
  <c r="DE316" i="185"/>
  <c r="DF316" i="185"/>
  <c r="DG316" i="185"/>
  <c r="DH316" i="185"/>
  <c r="DI316" i="185"/>
  <c r="DJ316" i="185"/>
  <c r="DK316" i="185"/>
  <c r="DL316" i="185"/>
  <c r="DM316" i="185"/>
  <c r="DN316" i="185"/>
  <c r="DE317" i="185"/>
  <c r="DF317" i="185"/>
  <c r="DG317" i="185"/>
  <c r="DH317" i="185"/>
  <c r="DI317" i="185"/>
  <c r="DJ317" i="185"/>
  <c r="DK317" i="185"/>
  <c r="DL317" i="185"/>
  <c r="DM317" i="185"/>
  <c r="DN317" i="185"/>
  <c r="DE318" i="185"/>
  <c r="DF318" i="185"/>
  <c r="DG318" i="185"/>
  <c r="DH318" i="185"/>
  <c r="DI318" i="185"/>
  <c r="DJ318" i="185"/>
  <c r="DK318" i="185"/>
  <c r="DL318" i="185"/>
  <c r="DM318" i="185"/>
  <c r="DN318" i="185"/>
  <c r="DE319" i="185"/>
  <c r="DF319" i="185"/>
  <c r="DG319" i="185"/>
  <c r="DH319" i="185"/>
  <c r="DI319" i="185"/>
  <c r="DJ319" i="185"/>
  <c r="DK319" i="185"/>
  <c r="DL319" i="185"/>
  <c r="DM319" i="185"/>
  <c r="DN319" i="185"/>
  <c r="DE320" i="185"/>
  <c r="DF320" i="185"/>
  <c r="DG320" i="185"/>
  <c r="DH320" i="185"/>
  <c r="DI320" i="185"/>
  <c r="DJ320" i="185"/>
  <c r="DK320" i="185"/>
  <c r="DL320" i="185"/>
  <c r="DM320" i="185"/>
  <c r="DN320" i="185"/>
  <c r="DE321" i="185"/>
  <c r="DF321" i="185"/>
  <c r="DG321" i="185"/>
  <c r="DH321" i="185"/>
  <c r="DI321" i="185"/>
  <c r="DJ321" i="185"/>
  <c r="DK321" i="185"/>
  <c r="DL321" i="185"/>
  <c r="DM321" i="185"/>
  <c r="DN321" i="185"/>
  <c r="DE322" i="185"/>
  <c r="DF322" i="185"/>
  <c r="DG322" i="185"/>
  <c r="DH322" i="185"/>
  <c r="DI322" i="185"/>
  <c r="DJ322" i="185"/>
  <c r="DK322" i="185"/>
  <c r="DL322" i="185"/>
  <c r="DM322" i="185"/>
  <c r="DN322" i="185"/>
  <c r="DE323" i="185"/>
  <c r="DF323" i="185"/>
  <c r="DG323" i="185"/>
  <c r="DH323" i="185"/>
  <c r="DI323" i="185"/>
  <c r="DJ323" i="185"/>
  <c r="DK323" i="185"/>
  <c r="DL323" i="185"/>
  <c r="DM323" i="185"/>
  <c r="DN323" i="185"/>
  <c r="DE324" i="185"/>
  <c r="DF324" i="185"/>
  <c r="DG324" i="185"/>
  <c r="DH324" i="185"/>
  <c r="DI324" i="185"/>
  <c r="DJ324" i="185"/>
  <c r="DK324" i="185"/>
  <c r="DL324" i="185"/>
  <c r="DM324" i="185"/>
  <c r="DN324" i="185"/>
  <c r="DE325" i="185"/>
  <c r="DF325" i="185"/>
  <c r="DG325" i="185"/>
  <c r="DH325" i="185"/>
  <c r="DI325" i="185"/>
  <c r="DJ325" i="185"/>
  <c r="DK325" i="185"/>
  <c r="DL325" i="185"/>
  <c r="DM325" i="185"/>
  <c r="DN325" i="185"/>
  <c r="DE326" i="185"/>
  <c r="DF326" i="185"/>
  <c r="DG326" i="185"/>
  <c r="DH326" i="185"/>
  <c r="DI326" i="185"/>
  <c r="DJ326" i="185"/>
  <c r="DK326" i="185"/>
  <c r="DL326" i="185"/>
  <c r="DM326" i="185"/>
  <c r="DN326" i="185"/>
  <c r="DE327" i="185"/>
  <c r="DF327" i="185"/>
  <c r="DG327" i="185"/>
  <c r="DH327" i="185"/>
  <c r="DI327" i="185"/>
  <c r="DJ327" i="185"/>
  <c r="DK327" i="185"/>
  <c r="DL327" i="185"/>
  <c r="DM327" i="185"/>
  <c r="DN327" i="185"/>
  <c r="DE328" i="185"/>
  <c r="DF328" i="185"/>
  <c r="DG328" i="185"/>
  <c r="DH328" i="185"/>
  <c r="DI328" i="185"/>
  <c r="DJ328" i="185"/>
  <c r="DK328" i="185"/>
  <c r="DL328" i="185"/>
  <c r="DM328" i="185"/>
  <c r="DN328" i="185"/>
  <c r="DE329" i="185"/>
  <c r="DF329" i="185"/>
  <c r="DG329" i="185"/>
  <c r="DH329" i="185"/>
  <c r="DI329" i="185"/>
  <c r="DJ329" i="185"/>
  <c r="DK329" i="185"/>
  <c r="DL329" i="185"/>
  <c r="DM329" i="185"/>
  <c r="DN329" i="185"/>
  <c r="DE330" i="185"/>
  <c r="DF330" i="185"/>
  <c r="DG330" i="185"/>
  <c r="DH330" i="185"/>
  <c r="DI330" i="185"/>
  <c r="DJ330" i="185"/>
  <c r="DK330" i="185"/>
  <c r="DL330" i="185"/>
  <c r="DM330" i="185"/>
  <c r="DN330" i="185"/>
  <c r="DE331" i="185"/>
  <c r="DF331" i="185"/>
  <c r="DG331" i="185"/>
  <c r="DH331" i="185"/>
  <c r="DI331" i="185"/>
  <c r="DJ331" i="185"/>
  <c r="DK331" i="185"/>
  <c r="DL331" i="185"/>
  <c r="DM331" i="185"/>
  <c r="DN331" i="185"/>
  <c r="DE332" i="185"/>
  <c r="DF332" i="185"/>
  <c r="DG332" i="185"/>
  <c r="DH332" i="185"/>
  <c r="DI332" i="185"/>
  <c r="DJ332" i="185"/>
  <c r="DK332" i="185"/>
  <c r="DL332" i="185"/>
  <c r="DM332" i="185"/>
  <c r="DN332" i="185"/>
  <c r="DE333" i="185"/>
  <c r="DF333" i="185"/>
  <c r="DG333" i="185"/>
  <c r="DH333" i="185"/>
  <c r="DI333" i="185"/>
  <c r="DJ333" i="185"/>
  <c r="DK333" i="185"/>
  <c r="DL333" i="185"/>
  <c r="DM333" i="185"/>
  <c r="DN333" i="185"/>
  <c r="DE334" i="185"/>
  <c r="DF334" i="185"/>
  <c r="DG334" i="185"/>
  <c r="DH334" i="185"/>
  <c r="DI334" i="185"/>
  <c r="DJ334" i="185"/>
  <c r="DK334" i="185"/>
  <c r="DL334" i="185"/>
  <c r="DM334" i="185"/>
  <c r="DN334" i="185"/>
  <c r="DE335" i="185"/>
  <c r="DF335" i="185"/>
  <c r="DG335" i="185"/>
  <c r="DH335" i="185"/>
  <c r="DI335" i="185"/>
  <c r="DJ335" i="185"/>
  <c r="DK335" i="185"/>
  <c r="DL335" i="185"/>
  <c r="DM335" i="185"/>
  <c r="DN335" i="185"/>
  <c r="DE336" i="185"/>
  <c r="DF336" i="185"/>
  <c r="DG336" i="185"/>
  <c r="DH336" i="185"/>
  <c r="DI336" i="185"/>
  <c r="DJ336" i="185"/>
  <c r="DK336" i="185"/>
  <c r="DL336" i="185"/>
  <c r="DM336" i="185"/>
  <c r="DN336" i="185"/>
  <c r="DE337" i="185"/>
  <c r="DF337" i="185"/>
  <c r="DG337" i="185"/>
  <c r="DH337" i="185"/>
  <c r="DI337" i="185"/>
  <c r="DJ337" i="185"/>
  <c r="DK337" i="185"/>
  <c r="DL337" i="185"/>
  <c r="DM337" i="185"/>
  <c r="DN337" i="185"/>
  <c r="DE338" i="185"/>
  <c r="DF338" i="185"/>
  <c r="DG338" i="185"/>
  <c r="DH338" i="185"/>
  <c r="DI338" i="185"/>
  <c r="DJ338" i="185"/>
  <c r="DK338" i="185"/>
  <c r="DL338" i="185"/>
  <c r="DM338" i="185"/>
  <c r="DN338" i="185"/>
  <c r="DE339" i="185"/>
  <c r="DF339" i="185"/>
  <c r="DG339" i="185"/>
  <c r="DH339" i="185"/>
  <c r="DI339" i="185"/>
  <c r="DJ339" i="185"/>
  <c r="DK339" i="185"/>
  <c r="DL339" i="185"/>
  <c r="DM339" i="185"/>
  <c r="DN339" i="185"/>
  <c r="DE340" i="185"/>
  <c r="DF340" i="185"/>
  <c r="DG340" i="185"/>
  <c r="DH340" i="185"/>
  <c r="DI340" i="185"/>
  <c r="DJ340" i="185"/>
  <c r="DK340" i="185"/>
  <c r="DL340" i="185"/>
  <c r="DM340" i="185"/>
  <c r="DN340" i="185"/>
  <c r="DE341" i="185"/>
  <c r="DF341" i="185"/>
  <c r="DG341" i="185"/>
  <c r="DH341" i="185"/>
  <c r="DI341" i="185"/>
  <c r="DJ341" i="185"/>
  <c r="DK341" i="185"/>
  <c r="DL341" i="185"/>
  <c r="DM341" i="185"/>
  <c r="DN341" i="185"/>
  <c r="DE342" i="185"/>
  <c r="DF342" i="185"/>
  <c r="DG342" i="185"/>
  <c r="DH342" i="185"/>
  <c r="DI342" i="185"/>
  <c r="DJ342" i="185"/>
  <c r="DK342" i="185"/>
  <c r="DL342" i="185"/>
  <c r="DM342" i="185"/>
  <c r="DN342" i="185"/>
  <c r="DE343" i="185"/>
  <c r="DF343" i="185"/>
  <c r="DG343" i="185"/>
  <c r="DH343" i="185"/>
  <c r="DI343" i="185"/>
  <c r="DJ343" i="185"/>
  <c r="DK343" i="185"/>
  <c r="DL343" i="185"/>
  <c r="DM343" i="185"/>
  <c r="DN343" i="185"/>
  <c r="DE344" i="185"/>
  <c r="DF344" i="185"/>
  <c r="DG344" i="185"/>
  <c r="DH344" i="185"/>
  <c r="DI344" i="185"/>
  <c r="DJ344" i="185"/>
  <c r="DK344" i="185"/>
  <c r="DL344" i="185"/>
  <c r="DM344" i="185"/>
  <c r="DN344" i="185"/>
  <c r="DE345" i="185"/>
  <c r="DF345" i="185"/>
  <c r="DG345" i="185"/>
  <c r="DH345" i="185"/>
  <c r="DI345" i="185"/>
  <c r="DJ345" i="185"/>
  <c r="DK345" i="185"/>
  <c r="DL345" i="185"/>
  <c r="DM345" i="185"/>
  <c r="DN345" i="185"/>
  <c r="DE346" i="185"/>
  <c r="DF346" i="185"/>
  <c r="DG346" i="185"/>
  <c r="DH346" i="185"/>
  <c r="DI346" i="185"/>
  <c r="DJ346" i="185"/>
  <c r="DK346" i="185"/>
  <c r="DL346" i="185"/>
  <c r="DM346" i="185"/>
  <c r="DN346" i="185"/>
  <c r="DE347" i="185"/>
  <c r="DF347" i="185"/>
  <c r="DG347" i="185"/>
  <c r="DH347" i="185"/>
  <c r="DI347" i="185"/>
  <c r="DJ347" i="185"/>
  <c r="DK347" i="185"/>
  <c r="DL347" i="185"/>
  <c r="DM347" i="185"/>
  <c r="DN347" i="185"/>
  <c r="DE348" i="185"/>
  <c r="DF348" i="185"/>
  <c r="DG348" i="185"/>
  <c r="DH348" i="185"/>
  <c r="DI348" i="185"/>
  <c r="DJ348" i="185"/>
  <c r="DK348" i="185"/>
  <c r="DL348" i="185"/>
  <c r="DM348" i="185"/>
  <c r="DN348" i="185"/>
  <c r="DE349" i="185"/>
  <c r="DF349" i="185"/>
  <c r="DG349" i="185"/>
  <c r="DH349" i="185"/>
  <c r="DI349" i="185"/>
  <c r="DJ349" i="185"/>
  <c r="DK349" i="185"/>
  <c r="DL349" i="185"/>
  <c r="DM349" i="185"/>
  <c r="DN349" i="185"/>
  <c r="DE350" i="185"/>
  <c r="DF350" i="185"/>
  <c r="DG350" i="185"/>
  <c r="DH350" i="185"/>
  <c r="DI350" i="185"/>
  <c r="DJ350" i="185"/>
  <c r="DK350" i="185"/>
  <c r="DL350" i="185"/>
  <c r="DM350" i="185"/>
  <c r="DN350" i="185"/>
  <c r="DE351" i="185"/>
  <c r="DF351" i="185"/>
  <c r="DG351" i="185"/>
  <c r="DH351" i="185"/>
  <c r="DI351" i="185"/>
  <c r="DJ351" i="185"/>
  <c r="DK351" i="185"/>
  <c r="DL351" i="185"/>
  <c r="DM351" i="185"/>
  <c r="DN351" i="185"/>
  <c r="DE352" i="185"/>
  <c r="DF352" i="185"/>
  <c r="DG352" i="185"/>
  <c r="DH352" i="185"/>
  <c r="DI352" i="185"/>
  <c r="DJ352" i="185"/>
  <c r="DK352" i="185"/>
  <c r="DL352" i="185"/>
  <c r="DM352" i="185"/>
  <c r="DN352" i="185"/>
  <c r="DE353" i="185"/>
  <c r="DF353" i="185"/>
  <c r="DG353" i="185"/>
  <c r="DH353" i="185"/>
  <c r="DI353" i="185"/>
  <c r="DJ353" i="185"/>
  <c r="DK353" i="185"/>
  <c r="DL353" i="185"/>
  <c r="DM353" i="185"/>
  <c r="DN353" i="185"/>
  <c r="DE354" i="185"/>
  <c r="DF354" i="185"/>
  <c r="DG354" i="185"/>
  <c r="DH354" i="185"/>
  <c r="DI354" i="185"/>
  <c r="DJ354" i="185"/>
  <c r="DK354" i="185"/>
  <c r="DL354" i="185"/>
  <c r="DM354" i="185"/>
  <c r="DN354" i="185"/>
  <c r="DE355" i="185"/>
  <c r="DF355" i="185"/>
  <c r="DG355" i="185"/>
  <c r="DH355" i="185"/>
  <c r="DI355" i="185"/>
  <c r="DJ355" i="185"/>
  <c r="DK355" i="185"/>
  <c r="DL355" i="185"/>
  <c r="DM355" i="185"/>
  <c r="DN355" i="185"/>
  <c r="DE356" i="185"/>
  <c r="DF356" i="185"/>
  <c r="DG356" i="185"/>
  <c r="DH356" i="185"/>
  <c r="DI356" i="185"/>
  <c r="DJ356" i="185"/>
  <c r="DK356" i="185"/>
  <c r="DL356" i="185"/>
  <c r="DM356" i="185"/>
  <c r="DN356" i="185"/>
  <c r="DE357" i="185"/>
  <c r="DF357" i="185"/>
  <c r="DG357" i="185"/>
  <c r="DH357" i="185"/>
  <c r="DI357" i="185"/>
  <c r="DJ357" i="185"/>
  <c r="DK357" i="185"/>
  <c r="DL357" i="185"/>
  <c r="DM357" i="185"/>
  <c r="DN357" i="185"/>
  <c r="DE358" i="185"/>
  <c r="DF358" i="185"/>
  <c r="DG358" i="185"/>
  <c r="DH358" i="185"/>
  <c r="DI358" i="185"/>
  <c r="DJ358" i="185"/>
  <c r="DK358" i="185"/>
  <c r="DL358" i="185"/>
  <c r="DM358" i="185"/>
  <c r="DN358" i="185"/>
  <c r="DE359" i="185"/>
  <c r="DF359" i="185"/>
  <c r="DG359" i="185"/>
  <c r="DH359" i="185"/>
  <c r="DI359" i="185"/>
  <c r="DJ359" i="185"/>
  <c r="DK359" i="185"/>
  <c r="DL359" i="185"/>
  <c r="DM359" i="185"/>
  <c r="DN359" i="185"/>
  <c r="DE360" i="185"/>
  <c r="DF360" i="185"/>
  <c r="DG360" i="185"/>
  <c r="DH360" i="185"/>
  <c r="DI360" i="185"/>
  <c r="DJ360" i="185"/>
  <c r="DK360" i="185"/>
  <c r="DL360" i="185"/>
  <c r="DM360" i="185"/>
  <c r="DN360" i="185"/>
  <c r="DE361" i="185"/>
  <c r="DF361" i="185"/>
  <c r="DG361" i="185"/>
  <c r="DH361" i="185"/>
  <c r="DI361" i="185"/>
  <c r="DJ361" i="185"/>
  <c r="DK361" i="185"/>
  <c r="DL361" i="185"/>
  <c r="DM361" i="185"/>
  <c r="DN361" i="185"/>
  <c r="DE362" i="185"/>
  <c r="DF362" i="185"/>
  <c r="DG362" i="185"/>
  <c r="DH362" i="185"/>
  <c r="DI362" i="185"/>
  <c r="DJ362" i="185"/>
  <c r="DK362" i="185"/>
  <c r="DL362" i="185"/>
  <c r="DM362" i="185"/>
  <c r="DN362" i="185"/>
  <c r="DE363" i="185"/>
  <c r="DF363" i="185"/>
  <c r="DG363" i="185"/>
  <c r="DH363" i="185"/>
  <c r="DI363" i="185"/>
  <c r="DJ363" i="185"/>
  <c r="DK363" i="185"/>
  <c r="DL363" i="185"/>
  <c r="DM363" i="185"/>
  <c r="DN363" i="185"/>
  <c r="DE364" i="185"/>
  <c r="DF364" i="185"/>
  <c r="DG364" i="185"/>
  <c r="DH364" i="185"/>
  <c r="DI364" i="185"/>
  <c r="DJ364" i="185"/>
  <c r="DK364" i="185"/>
  <c r="DL364" i="185"/>
  <c r="DM364" i="185"/>
  <c r="DN364" i="185"/>
  <c r="DE365" i="185"/>
  <c r="DF365" i="185"/>
  <c r="DG365" i="185"/>
  <c r="DH365" i="185"/>
  <c r="DI365" i="185"/>
  <c r="DJ365" i="185"/>
  <c r="DK365" i="185"/>
  <c r="DL365" i="185"/>
  <c r="DM365" i="185"/>
  <c r="DN365" i="185"/>
  <c r="DE366" i="185"/>
  <c r="DF366" i="185"/>
  <c r="DG366" i="185"/>
  <c r="DH366" i="185"/>
  <c r="DI366" i="185"/>
  <c r="DJ366" i="185"/>
  <c r="DK366" i="185"/>
  <c r="DL366" i="185"/>
  <c r="DM366" i="185"/>
  <c r="DN366" i="185"/>
  <c r="DE367" i="185"/>
  <c r="DF367" i="185"/>
  <c r="DG367" i="185"/>
  <c r="DH367" i="185"/>
  <c r="DI367" i="185"/>
  <c r="DJ367" i="185"/>
  <c r="DK367" i="185"/>
  <c r="DL367" i="185"/>
  <c r="DM367" i="185"/>
  <c r="DN367" i="185"/>
  <c r="DE368" i="185"/>
  <c r="DF368" i="185"/>
  <c r="DG368" i="185"/>
  <c r="DH368" i="185"/>
  <c r="DI368" i="185"/>
  <c r="DJ368" i="185"/>
  <c r="DK368" i="185"/>
  <c r="DL368" i="185"/>
  <c r="DM368" i="185"/>
  <c r="DN368" i="185"/>
  <c r="DE369" i="185"/>
  <c r="DF369" i="185"/>
  <c r="DG369" i="185"/>
  <c r="DH369" i="185"/>
  <c r="DI369" i="185"/>
  <c r="DJ369" i="185"/>
  <c r="DK369" i="185"/>
  <c r="DL369" i="185"/>
  <c r="DM369" i="185"/>
  <c r="DN369" i="185"/>
  <c r="DE370" i="185"/>
  <c r="DF370" i="185"/>
  <c r="DG370" i="185"/>
  <c r="DH370" i="185"/>
  <c r="DI370" i="185"/>
  <c r="DJ370" i="185"/>
  <c r="DK370" i="185"/>
  <c r="DL370" i="185"/>
  <c r="DM370" i="185"/>
  <c r="DN370" i="185"/>
  <c r="DE371" i="185"/>
  <c r="DF371" i="185"/>
  <c r="DG371" i="185"/>
  <c r="DH371" i="185"/>
  <c r="DI371" i="185"/>
  <c r="DJ371" i="185"/>
  <c r="DK371" i="185"/>
  <c r="DL371" i="185"/>
  <c r="DM371" i="185"/>
  <c r="DN371" i="185"/>
  <c r="DE372" i="185"/>
  <c r="DF372" i="185"/>
  <c r="DG372" i="185"/>
  <c r="DH372" i="185"/>
  <c r="DI372" i="185"/>
  <c r="DJ372" i="185"/>
  <c r="DK372" i="185"/>
  <c r="DL372" i="185"/>
  <c r="DM372" i="185"/>
  <c r="DN372" i="185"/>
  <c r="DE373" i="185"/>
  <c r="DF373" i="185"/>
  <c r="DG373" i="185"/>
  <c r="DH373" i="185"/>
  <c r="DI373" i="185"/>
  <c r="DJ373" i="185"/>
  <c r="DK373" i="185"/>
  <c r="DL373" i="185"/>
  <c r="DM373" i="185"/>
  <c r="DN373" i="185"/>
  <c r="DE374" i="185"/>
  <c r="DF374" i="185"/>
  <c r="DG374" i="185"/>
  <c r="DH374" i="185"/>
  <c r="DI374" i="185"/>
  <c r="DJ374" i="185"/>
  <c r="DK374" i="185"/>
  <c r="DL374" i="185"/>
  <c r="DM374" i="185"/>
  <c r="DN374" i="185"/>
  <c r="OJ271" i="185" a="1"/>
  <c r="OJ271" i="185" s="1"/>
  <c r="OM272" i="185" a="1"/>
  <c r="OM272" i="185" s="1"/>
  <c r="OD277" i="185" a="1"/>
  <c r="OD277" i="185" s="1"/>
  <c r="NQ282" i="185" a="1"/>
  <c r="NQ282" i="185" s="1"/>
  <c r="OI289" i="185" a="1"/>
  <c r="OI289" i="185" s="1"/>
  <c r="NX293" i="185" a="1"/>
  <c r="NX293" i="185" s="1"/>
  <c r="ON296" i="185" a="1"/>
  <c r="ON296" i="185" s="1"/>
  <c r="NX297" i="185" a="1"/>
  <c r="NX297" i="185" s="1"/>
  <c r="OJ300" i="185" a="1"/>
  <c r="OJ300" i="185" s="1"/>
  <c r="NW301" i="185" a="1"/>
  <c r="NW301" i="185" s="1"/>
  <c r="NV304" i="185" a="1"/>
  <c r="NV304" i="185" s="1"/>
  <c r="NJ305" i="185" a="1"/>
  <c r="NJ305" i="185" s="1"/>
  <c r="NP308" i="185" a="1"/>
  <c r="NP308" i="185" s="1"/>
  <c r="OI308" i="185" a="1"/>
  <c r="OI308" i="185" s="1"/>
  <c r="NF312" i="185" a="1"/>
  <c r="NF312" i="185" s="1"/>
  <c r="NR312" i="185" a="1"/>
  <c r="NR312" i="185" s="1"/>
  <c r="NK313" i="185" a="1"/>
  <c r="NK313" i="185" s="1"/>
  <c r="NM313" i="185" a="1"/>
  <c r="NM313" i="185" s="1"/>
  <c r="NK315" i="185" a="1"/>
  <c r="NK315" i="185" s="1"/>
  <c r="NL315" i="185" a="1"/>
  <c r="NL315" i="185" s="1"/>
  <c r="NX315" i="185" a="1"/>
  <c r="NX315" i="185" s="1"/>
  <c r="OA315" i="185" a="1"/>
  <c r="OA315" i="185" s="1"/>
  <c r="ON315" i="185" a="1"/>
  <c r="ON315" i="185" s="1"/>
  <c r="NT316" i="185" a="1"/>
  <c r="NT316" i="185" s="1"/>
  <c r="NU316" i="185" a="1"/>
  <c r="NU316" i="185" s="1"/>
  <c r="OL316" i="185" a="1"/>
  <c r="OL316" i="185" s="1"/>
  <c r="NQ317" i="185" a="1"/>
  <c r="NQ317" i="185" s="1"/>
  <c r="NR317" i="185" a="1"/>
  <c r="NR317" i="185" s="1"/>
  <c r="OH317" i="185" a="1"/>
  <c r="OH317" i="185" s="1"/>
  <c r="NP318" i="185" a="1"/>
  <c r="NP318" i="185" s="1"/>
  <c r="NQ318" i="185" a="1"/>
  <c r="NQ318" i="185" s="1"/>
  <c r="OD318" i="185" a="1"/>
  <c r="OD318" i="185" s="1"/>
  <c r="OI318" i="185" a="1"/>
  <c r="OI318" i="185" s="1"/>
  <c r="NL319" i="185" a="1"/>
  <c r="NL319" i="185" s="1"/>
  <c r="NM319" i="185" a="1"/>
  <c r="NM319" i="185" s="1"/>
  <c r="OE319" i="185" a="1"/>
  <c r="OE319" i="185" s="1"/>
  <c r="OF319" i="185" a="1"/>
  <c r="OF319" i="185" s="1"/>
  <c r="NP320" i="185" a="1"/>
  <c r="NP320" i="185" s="1"/>
  <c r="NQ320" i="185" a="1"/>
  <c r="NQ320" i="185" s="1"/>
  <c r="OG320" i="185" a="1"/>
  <c r="OG320" i="185" s="1"/>
  <c r="OH320" i="185" a="1"/>
  <c r="OH320" i="185" s="1"/>
  <c r="NG323" i="185" a="1"/>
  <c r="NG323" i="185" s="1"/>
  <c r="NI323" i="185" a="1"/>
  <c r="NI323" i="185" s="1"/>
  <c r="NR323" i="185" a="1"/>
  <c r="NR323" i="185" s="1"/>
  <c r="NT323" i="185" a="1"/>
  <c r="NT323" i="185" s="1"/>
  <c r="NV323" i="185" a="1"/>
  <c r="NV323" i="185" s="1"/>
  <c r="NZ323" i="185" a="1"/>
  <c r="NZ323" i="185" s="1"/>
  <c r="OB323" i="185" a="1"/>
  <c r="OB323" i="185" s="1"/>
  <c r="OL323" i="185" a="1"/>
  <c r="OL323" i="185" s="1"/>
  <c r="OM323" i="185" a="1"/>
  <c r="OM323" i="185" s="1"/>
  <c r="ON323" i="185" a="1"/>
  <c r="ON323" i="185" s="1"/>
  <c r="NM324" i="185" a="1"/>
  <c r="NM324" i="185" s="1"/>
  <c r="NN324" i="185" a="1"/>
  <c r="NN324" i="185" s="1"/>
  <c r="OC324" i="185" a="1"/>
  <c r="OC324" i="185" s="1"/>
  <c r="OD324" i="185" a="1"/>
  <c r="OD324" i="185" s="1"/>
  <c r="NL325" i="185" a="1"/>
  <c r="NL325" i="185" s="1"/>
  <c r="NM325" i="185" a="1"/>
  <c r="NM325" i="185" s="1"/>
  <c r="NZ325" i="185" a="1"/>
  <c r="NZ325" i="185" s="1"/>
  <c r="OA325" i="185" a="1"/>
  <c r="OA325" i="185" s="1"/>
  <c r="NF326" i="185" a="1"/>
  <c r="NF326" i="185" s="1"/>
  <c r="NV326" i="185" a="1"/>
  <c r="NV326" i="185" s="1"/>
  <c r="NW326" i="185" a="1"/>
  <c r="NW326" i="185" s="1"/>
  <c r="OI326" i="185" a="1"/>
  <c r="OI326" i="185" s="1"/>
  <c r="OJ326" i="185" a="1"/>
  <c r="OJ326" i="185" s="1"/>
  <c r="NN327" i="185" a="1"/>
  <c r="NN327" i="185" s="1"/>
  <c r="NO327" i="185" a="1"/>
  <c r="NO327" i="185" s="1"/>
  <c r="OB327" i="185" a="1"/>
  <c r="OB327" i="185" s="1"/>
  <c r="OC327" i="185" a="1"/>
  <c r="OC327" i="185" s="1"/>
  <c r="NG328" i="185" a="1"/>
  <c r="NG328" i="185" s="1"/>
  <c r="NH328" i="185" a="1"/>
  <c r="NH328" i="185" s="1"/>
  <c r="NV328" i="185" a="1"/>
  <c r="NV328" i="185" s="1"/>
  <c r="NX328" i="185" a="1"/>
  <c r="NX328" i="185" s="1"/>
  <c r="OL328" i="185" a="1"/>
  <c r="OL328" i="185" s="1"/>
  <c r="OM328" i="185" a="1"/>
  <c r="OM328" i="185" s="1"/>
  <c r="NQ329" i="185" a="1"/>
  <c r="NQ329" i="185" s="1"/>
  <c r="NR329" i="185" a="1"/>
  <c r="NR329" i="185" s="1"/>
  <c r="OE329" i="185" a="1"/>
  <c r="OE329" i="185" s="1"/>
  <c r="OG329" i="185" a="1"/>
  <c r="OG329" i="185" s="1"/>
  <c r="NL330" i="185" a="1"/>
  <c r="NL330" i="185" s="1"/>
  <c r="NZ330" i="185" a="1"/>
  <c r="NZ330" i="185" s="1"/>
  <c r="OA330" i="185" a="1"/>
  <c r="OA330" i="185" s="1"/>
  <c r="NF331" i="185" a="1"/>
  <c r="NF331" i="185" s="1"/>
  <c r="NG331" i="185" a="1"/>
  <c r="NG331" i="185" s="1"/>
  <c r="NU331" i="185" a="1"/>
  <c r="NU331" i="185" s="1"/>
  <c r="NV331" i="185" a="1"/>
  <c r="NV331" i="185" s="1"/>
  <c r="OH331" i="185" a="1"/>
  <c r="OH331" i="185" s="1"/>
  <c r="OI331" i="185" a="1"/>
  <c r="OI331" i="185" s="1"/>
  <c r="NH332" i="185" a="1"/>
  <c r="NH332" i="185" s="1"/>
  <c r="NI332" i="185" a="1"/>
  <c r="NI332" i="185" s="1"/>
  <c r="NJ332" i="185" a="1"/>
  <c r="NJ332" i="185" s="1"/>
  <c r="NK332" i="185" a="1"/>
  <c r="NK332" i="185" s="1"/>
  <c r="NO332" i="185" a="1"/>
  <c r="NO332" i="185" s="1"/>
  <c r="NU332" i="185" a="1"/>
  <c r="NU332" i="185" s="1"/>
  <c r="NV332" i="185" a="1"/>
  <c r="NV332" i="185" s="1"/>
  <c r="NX332" i="185" a="1"/>
  <c r="NX332" i="185" s="1"/>
  <c r="NY332" i="185" a="1"/>
  <c r="NY332" i="185" s="1"/>
  <c r="OA332" i="185" a="1"/>
  <c r="OA332" i="185" s="1"/>
  <c r="OD332" i="185" a="1"/>
  <c r="OD332" i="185" s="1"/>
  <c r="OE332" i="185" a="1"/>
  <c r="OE332" i="185" s="1"/>
  <c r="OK332" i="185" a="1"/>
  <c r="OK332" i="185" s="1"/>
  <c r="OL332" i="185" a="1"/>
  <c r="OL332" i="185" s="1"/>
  <c r="ON332" i="185" a="1"/>
  <c r="ON332" i="185" s="1"/>
  <c r="NI333" i="185" a="1"/>
  <c r="NI333" i="185" s="1"/>
  <c r="NY333" i="185" a="1"/>
  <c r="NY333" i="185" s="1"/>
  <c r="OM333" i="185" a="1"/>
  <c r="OM333" i="185" s="1"/>
  <c r="NG335" i="185" a="1"/>
  <c r="NG335" i="185" s="1"/>
  <c r="NH335" i="185" a="1"/>
  <c r="NH335" i="185" s="1"/>
  <c r="NJ335" i="185" a="1"/>
  <c r="NJ335" i="185" s="1"/>
  <c r="NL335" i="185" a="1"/>
  <c r="NL335" i="185" s="1"/>
  <c r="NM335" i="185" a="1"/>
  <c r="NM335" i="185" s="1"/>
  <c r="NP335" i="185" a="1"/>
  <c r="NP335" i="185" s="1"/>
  <c r="NR335" i="185" a="1"/>
  <c r="NR335" i="185" s="1"/>
  <c r="NS335" i="185" a="1"/>
  <c r="NS335" i="185" s="1"/>
  <c r="NU335" i="185" a="1"/>
  <c r="NU335" i="185" s="1"/>
  <c r="NW335" i="185" a="1"/>
  <c r="NW335" i="185" s="1"/>
  <c r="NX335" i="185" a="1"/>
  <c r="NX335" i="185" s="1"/>
  <c r="NZ335" i="185" a="1"/>
  <c r="NZ335" i="185" s="1"/>
  <c r="OA335" i="185" a="1"/>
  <c r="OA335" i="185" s="1"/>
  <c r="OE335" i="185" a="1"/>
  <c r="OE335" i="185" s="1"/>
  <c r="OG335" i="185" a="1"/>
  <c r="OG335" i="185" s="1"/>
  <c r="OH335" i="185" a="1"/>
  <c r="OH335" i="185" s="1"/>
  <c r="OI335" i="185" a="1"/>
  <c r="OI335" i="185" s="1"/>
  <c r="OJ335" i="185" a="1"/>
  <c r="OJ335" i="185" s="1"/>
  <c r="OK335" i="185" a="1"/>
  <c r="OK335" i="185" s="1"/>
  <c r="ON335" i="185" a="1"/>
  <c r="ON335" i="185" s="1"/>
  <c r="NG336" i="185" a="1"/>
  <c r="NG336" i="185" s="1"/>
  <c r="NT336" i="185" a="1"/>
  <c r="NT336" i="185" s="1"/>
  <c r="NU336" i="185" a="1"/>
  <c r="NU336" i="185" s="1"/>
  <c r="OI336" i="185" a="1"/>
  <c r="OI336" i="185" s="1"/>
  <c r="OJ336" i="185" a="1"/>
  <c r="OJ336" i="185" s="1"/>
  <c r="NN337" i="185" a="1"/>
  <c r="NN337" i="185" s="1"/>
  <c r="NP337" i="185" a="1"/>
  <c r="NP337" i="185" s="1"/>
  <c r="OC337" i="185" a="1"/>
  <c r="OC337" i="185" s="1"/>
  <c r="OD337" i="185" a="1"/>
  <c r="OD337" i="185" s="1"/>
  <c r="NG338" i="185" a="1"/>
  <c r="NG338" i="185" s="1"/>
  <c r="NH338" i="185" a="1"/>
  <c r="NH338" i="185" s="1"/>
  <c r="NU338" i="185" a="1"/>
  <c r="NU338" i="185" s="1"/>
  <c r="NW338" i="185" a="1"/>
  <c r="NW338" i="185" s="1"/>
  <c r="OL338" i="185" a="1"/>
  <c r="OL338" i="185" s="1"/>
  <c r="OM338" i="185" a="1"/>
  <c r="OM338" i="185" s="1"/>
  <c r="NP339" i="185" a="1"/>
  <c r="NP339" i="185" s="1"/>
  <c r="NQ339" i="185" a="1"/>
  <c r="NQ339" i="185" s="1"/>
  <c r="OE339" i="185" a="1"/>
  <c r="OE339" i="185" s="1"/>
  <c r="NK340" i="185" a="1"/>
  <c r="NK340" i="185" s="1"/>
  <c r="NL340" i="185" a="1"/>
  <c r="NL340" i="185" s="1"/>
  <c r="NX340" i="185" a="1"/>
  <c r="NX340" i="185" s="1"/>
  <c r="NY340" i="185" a="1"/>
  <c r="NY340" i="185" s="1"/>
  <c r="ON340" i="185" a="1"/>
  <c r="ON340" i="185" s="1"/>
  <c r="NG341" i="185" a="1"/>
  <c r="NG341" i="185" s="1"/>
  <c r="NT341" i="185" a="1"/>
  <c r="NT341" i="185" s="1"/>
  <c r="NU341" i="185" a="1"/>
  <c r="NU341" i="185" s="1"/>
  <c r="OI341" i="185" a="1"/>
  <c r="OI341" i="185" s="1"/>
  <c r="NN342" i="185" a="1"/>
  <c r="NN342" i="185" s="1"/>
  <c r="NP342" i="185" a="1"/>
  <c r="NP342" i="185" s="1"/>
  <c r="OC342" i="185" a="1"/>
  <c r="OC342" i="185" s="1"/>
  <c r="OD342" i="185" a="1"/>
  <c r="OD342" i="185" s="1"/>
  <c r="NI343" i="185" a="1"/>
  <c r="NI343" i="185" s="1"/>
  <c r="NJ343" i="185" a="1"/>
  <c r="NJ343" i="185" s="1"/>
  <c r="NX343" i="185" a="1"/>
  <c r="NX343" i="185" s="1"/>
  <c r="NZ343" i="185" a="1"/>
  <c r="NZ343" i="185" s="1"/>
  <c r="ON343" i="185" a="1"/>
  <c r="ON343" i="185" s="1"/>
  <c r="NF344" i="185" a="1"/>
  <c r="NF344" i="185" s="1"/>
  <c r="NH344" i="185" a="1"/>
  <c r="NH344" i="185" s="1"/>
  <c r="NJ344" i="185" a="1"/>
  <c r="NJ344" i="185" s="1"/>
  <c r="NK344" i="185" a="1"/>
  <c r="NK344" i="185" s="1"/>
  <c r="NM344" i="185" a="1"/>
  <c r="NM344" i="185" s="1"/>
  <c r="NO344" i="185" a="1"/>
  <c r="NO344" i="185" s="1"/>
  <c r="NP344" i="185" a="1"/>
  <c r="NP344" i="185" s="1"/>
  <c r="NQ344" i="185" a="1"/>
  <c r="NQ344" i="185" s="1"/>
  <c r="NS344" i="185" a="1"/>
  <c r="NS344" i="185" s="1"/>
  <c r="NX344" i="185" a="1"/>
  <c r="NX344" i="185" s="1"/>
  <c r="NZ344" i="185" a="1"/>
  <c r="NZ344" i="185" s="1"/>
  <c r="OA344" i="185" a="1"/>
  <c r="OA344" i="185" s="1"/>
  <c r="OB344" i="185" a="1"/>
  <c r="OB344" i="185" s="1"/>
  <c r="OC344" i="185" a="1"/>
  <c r="OC344" i="185" s="1"/>
  <c r="OD344" i="185" a="1"/>
  <c r="OD344" i="185" s="1"/>
  <c r="OF344" i="185" a="1"/>
  <c r="OF344" i="185" s="1"/>
  <c r="OK344" i="185" a="1"/>
  <c r="OK344" i="185" s="1"/>
  <c r="OL344" i="185" a="1"/>
  <c r="OL344" i="185" s="1"/>
  <c r="OM344" i="185" a="1"/>
  <c r="OM344" i="185" s="1"/>
  <c r="ON344" i="185" a="1"/>
  <c r="ON344" i="185" s="1"/>
  <c r="NR345" i="185" a="1"/>
  <c r="NR345" i="185" s="1"/>
  <c r="OB345" i="185" a="1"/>
  <c r="OB345" i="185" s="1"/>
  <c r="NG347" i="185" a="1"/>
  <c r="NG347" i="185" s="1"/>
  <c r="NH347" i="185" a="1"/>
  <c r="NH347" i="185" s="1"/>
  <c r="NI347" i="185" a="1"/>
  <c r="NI347" i="185" s="1"/>
  <c r="NJ347" i="185" a="1"/>
  <c r="NJ347" i="185" s="1"/>
  <c r="NL347" i="185" a="1"/>
  <c r="NL347" i="185" s="1"/>
  <c r="NM347" i="185" a="1"/>
  <c r="NM347" i="185" s="1"/>
  <c r="NP347" i="185" a="1"/>
  <c r="NP347" i="185" s="1"/>
  <c r="NQ347" i="185" a="1"/>
  <c r="NQ347" i="185" s="1"/>
  <c r="NR347" i="185" a="1"/>
  <c r="NR347" i="185" s="1"/>
  <c r="NS347" i="185" a="1"/>
  <c r="NS347" i="185" s="1"/>
  <c r="NV347" i="185" a="1"/>
  <c r="NV347" i="185" s="1"/>
  <c r="NW347" i="185" a="1"/>
  <c r="NW347" i="185" s="1"/>
  <c r="NX347" i="185" a="1"/>
  <c r="NX347" i="185" s="1"/>
  <c r="NY347" i="185" a="1"/>
  <c r="NY347" i="185" s="1"/>
  <c r="NZ347" i="185" a="1"/>
  <c r="NZ347" i="185" s="1"/>
  <c r="OB347" i="185" a="1"/>
  <c r="OB347" i="185" s="1"/>
  <c r="OF347" i="185" a="1"/>
  <c r="OF347" i="185" s="1"/>
  <c r="OG347" i="185" a="1"/>
  <c r="OG347" i="185" s="1"/>
  <c r="OH347" i="185" a="1"/>
  <c r="OH347" i="185" s="1"/>
  <c r="OI347" i="185" a="1"/>
  <c r="OI347" i="185" s="1"/>
  <c r="OL347" i="185" a="1"/>
  <c r="OL347" i="185" s="1"/>
  <c r="OM347" i="185" a="1"/>
  <c r="OM347" i="185" s="1"/>
  <c r="NH348" i="185" a="1"/>
  <c r="NH348" i="185" s="1"/>
  <c r="NI348" i="185" a="1"/>
  <c r="NI348" i="185" s="1"/>
  <c r="NK348" i="185" a="1"/>
  <c r="NK348" i="185" s="1"/>
  <c r="NM348" i="185" a="1"/>
  <c r="NM348" i="185" s="1"/>
  <c r="NT348" i="185" a="1"/>
  <c r="NT348" i="185" s="1"/>
  <c r="NU348" i="185" a="1"/>
  <c r="NU348" i="185" s="1"/>
  <c r="NV348" i="185" a="1"/>
  <c r="NV348" i="185" s="1"/>
  <c r="NW348" i="185" a="1"/>
  <c r="NW348" i="185" s="1"/>
  <c r="OA348" i="185" a="1"/>
  <c r="OA348" i="185" s="1"/>
  <c r="OB348" i="185" a="1"/>
  <c r="OB348" i="185" s="1"/>
  <c r="OC348" i="185" a="1"/>
  <c r="OC348" i="185" s="1"/>
  <c r="OD348" i="185" a="1"/>
  <c r="OD348" i="185" s="1"/>
  <c r="OE348" i="185" a="1"/>
  <c r="OE348" i="185" s="1"/>
  <c r="OF348" i="185" a="1"/>
  <c r="OF348" i="185" s="1"/>
  <c r="OI348" i="185" a="1"/>
  <c r="OI348" i="185" s="1"/>
  <c r="OJ348" i="185" a="1"/>
  <c r="OJ348" i="185" s="1"/>
  <c r="OK348" i="185" a="1"/>
  <c r="OK348" i="185" s="1"/>
  <c r="OL348" i="185" a="1"/>
  <c r="OL348" i="185" s="1"/>
  <c r="OM348" i="185" a="1"/>
  <c r="OM348" i="185" s="1"/>
  <c r="NF349" i="185" a="1"/>
  <c r="NF349" i="185" s="1"/>
  <c r="NG349" i="185" a="1"/>
  <c r="NG349" i="185" s="1"/>
  <c r="NQ349" i="185" a="1"/>
  <c r="NQ349" i="185" s="1"/>
  <c r="NS349" i="185" a="1"/>
  <c r="NS349" i="185" s="1"/>
  <c r="OC349" i="185" a="1"/>
  <c r="OC349" i="185" s="1"/>
  <c r="OM349" i="185" a="1"/>
  <c r="OM349" i="185" s="1"/>
  <c r="ON349" i="185" a="1"/>
  <c r="ON349" i="185" s="1"/>
  <c r="NO350" i="185" a="1"/>
  <c r="NO350" i="185" s="1"/>
  <c r="NY350" i="185" a="1"/>
  <c r="NY350" i="185" s="1"/>
  <c r="NZ350" i="185" a="1"/>
  <c r="NZ350" i="185" s="1"/>
  <c r="OJ350" i="185" a="1"/>
  <c r="OJ350" i="185" s="1"/>
  <c r="OL350" i="185" a="1"/>
  <c r="OL350" i="185" s="1"/>
  <c r="NM351" i="185" a="1"/>
  <c r="NM351" i="185" s="1"/>
  <c r="NW351" i="185" a="1"/>
  <c r="NW351" i="185" s="1"/>
  <c r="NX351" i="185" a="1"/>
  <c r="NX351" i="185" s="1"/>
  <c r="OH351" i="185" a="1"/>
  <c r="OH351" i="185" s="1"/>
  <c r="NI352" i="185" a="1"/>
  <c r="NI352" i="185" s="1"/>
  <c r="NJ352" i="185" a="1"/>
  <c r="NJ352" i="185" s="1"/>
  <c r="NT352" i="185" a="1"/>
  <c r="NT352" i="185" s="1"/>
  <c r="NV352" i="185" a="1"/>
  <c r="NV352" i="185" s="1"/>
  <c r="OF352" i="185" a="1"/>
  <c r="OF352" i="185" s="1"/>
  <c r="NG353" i="185" a="1"/>
  <c r="NG353" i="185" s="1"/>
  <c r="NH353" i="185" a="1"/>
  <c r="NH353" i="185" s="1"/>
  <c r="NR353" i="185" a="1"/>
  <c r="NR353" i="185" s="1"/>
  <c r="OB353" i="185" a="1"/>
  <c r="OB353" i="185" s="1"/>
  <c r="OC353" i="185" a="1"/>
  <c r="OC353" i="185" s="1"/>
  <c r="OM353" i="185" a="1"/>
  <c r="OM353" i="185" s="1"/>
  <c r="NF354" i="185" a="1"/>
  <c r="NF354" i="185" s="1"/>
  <c r="NP354" i="185" a="1"/>
  <c r="NP354" i="185" s="1"/>
  <c r="NZ354" i="185" a="1"/>
  <c r="NZ354" i="185" s="1"/>
  <c r="OA354" i="185" a="1"/>
  <c r="OA354" i="185" s="1"/>
  <c r="OK354" i="185" a="1"/>
  <c r="OK354" i="185" s="1"/>
  <c r="NL355" i="185" a="1"/>
  <c r="NL355" i="185" s="1"/>
  <c r="NM355" i="185" a="1"/>
  <c r="NM355" i="185" s="1"/>
  <c r="NY355" i="185" a="1"/>
  <c r="NY355" i="185" s="1"/>
  <c r="NZ355" i="185" a="1"/>
  <c r="NZ355" i="185" s="1"/>
  <c r="OK355" i="185" a="1"/>
  <c r="OK355" i="185" s="1"/>
  <c r="OL355" i="185" a="1"/>
  <c r="OL355" i="185" s="1"/>
  <c r="NF356" i="185" a="1"/>
  <c r="NF356" i="185" s="1"/>
  <c r="NG356" i="185" a="1"/>
  <c r="NG356" i="185" s="1"/>
  <c r="NH356" i="185" a="1"/>
  <c r="NH356" i="185" s="1"/>
  <c r="NJ356" i="185" a="1"/>
  <c r="NJ356" i="185" s="1"/>
  <c r="NL356" i="185" a="1"/>
  <c r="NL356" i="185" s="1"/>
  <c r="NN356" i="185" a="1"/>
  <c r="NN356" i="185" s="1"/>
  <c r="NO356" i="185" a="1"/>
  <c r="NO356" i="185" s="1"/>
  <c r="NR356" i="185" a="1"/>
  <c r="NR356" i="185" s="1"/>
  <c r="NT356" i="185" a="1"/>
  <c r="NT356" i="185" s="1"/>
  <c r="NV356" i="185" a="1"/>
  <c r="NV356" i="185" s="1"/>
  <c r="NW356" i="185" a="1"/>
  <c r="NW356" i="185" s="1"/>
  <c r="NX356" i="185" a="1"/>
  <c r="NX356" i="185" s="1"/>
  <c r="NZ356" i="185" a="1"/>
  <c r="NZ356" i="185" s="1"/>
  <c r="OA356" i="185" a="1"/>
  <c r="OA356" i="185" s="1"/>
  <c r="OD356" i="185" a="1"/>
  <c r="OD356" i="185" s="1"/>
  <c r="OF356" i="185" a="1"/>
  <c r="OF356" i="185" s="1"/>
  <c r="OG356" i="185" a="1"/>
  <c r="OG356" i="185" s="1"/>
  <c r="OH356" i="185" a="1"/>
  <c r="OH356" i="185" s="1"/>
  <c r="OI356" i="185" a="1"/>
  <c r="OI356" i="185" s="1"/>
  <c r="OJ356" i="185" a="1"/>
  <c r="OJ356" i="185" s="1"/>
  <c r="OL356" i="185" a="1"/>
  <c r="OL356" i="185" s="1"/>
  <c r="OM356" i="185" a="1"/>
  <c r="OM356" i="185" s="1"/>
  <c r="NR357" i="185" a="1"/>
  <c r="NR357" i="185" s="1"/>
  <c r="OD357" i="185" a="1"/>
  <c r="OD357" i="185" s="1"/>
  <c r="NH359" i="185" a="1"/>
  <c r="NH359" i="185" s="1"/>
  <c r="NI359" i="185" a="1"/>
  <c r="NI359" i="185" s="1"/>
  <c r="NL359" i="185" a="1"/>
  <c r="NL359" i="185" s="1"/>
  <c r="NM359" i="185" a="1"/>
  <c r="NM359" i="185" s="1"/>
  <c r="NN359" i="185" a="1"/>
  <c r="NN359" i="185" s="1"/>
  <c r="NO359" i="185" a="1"/>
  <c r="NO359" i="185" s="1"/>
  <c r="NP359" i="185" a="1"/>
  <c r="NP359" i="185" s="1"/>
  <c r="NR359" i="185" a="1"/>
  <c r="NR359" i="185" s="1"/>
  <c r="NU359" i="185" a="1"/>
  <c r="NU359" i="185" s="1"/>
  <c r="NX359" i="185" a="1"/>
  <c r="NX359" i="185" s="1"/>
  <c r="NY359" i="185" a="1"/>
  <c r="NY359" i="185" s="1"/>
  <c r="NZ359" i="185" a="1"/>
  <c r="NZ359" i="185" s="1"/>
  <c r="OB359" i="185" a="1"/>
  <c r="OB359" i="185" s="1"/>
  <c r="OD359" i="185" a="1"/>
  <c r="OD359" i="185" s="1"/>
  <c r="OE359" i="185" a="1"/>
  <c r="OE359" i="185" s="1"/>
  <c r="OG359" i="185" a="1"/>
  <c r="OG359" i="185" s="1"/>
  <c r="OJ359" i="185" a="1"/>
  <c r="OJ359" i="185" s="1"/>
  <c r="OK359" i="185" a="1"/>
  <c r="OK359" i="185" s="1"/>
  <c r="ON359" i="185" a="1"/>
  <c r="ON359" i="185" s="1"/>
  <c r="NF360" i="185" a="1"/>
  <c r="NF360" i="185" s="1"/>
  <c r="NG360" i="185" a="1"/>
  <c r="NG360" i="185" s="1"/>
  <c r="NH360" i="185" a="1"/>
  <c r="NH360" i="185" s="1"/>
  <c r="NJ360" i="185" a="1"/>
  <c r="NJ360" i="185" s="1"/>
  <c r="NN360" i="185" a="1"/>
  <c r="NN360" i="185" s="1"/>
  <c r="NP360" i="185" a="1"/>
  <c r="NP360" i="185" s="1"/>
  <c r="NQ360" i="185" a="1"/>
  <c r="NQ360" i="185" s="1"/>
  <c r="NR360" i="185" a="1"/>
  <c r="NR360" i="185" s="1"/>
  <c r="NS360" i="185" a="1"/>
  <c r="NS360" i="185" s="1"/>
  <c r="NT360" i="185" a="1"/>
  <c r="NT360" i="185" s="1"/>
  <c r="NV360" i="185" a="1"/>
  <c r="NV360" i="185" s="1"/>
  <c r="OA360" i="185" a="1"/>
  <c r="OA360" i="185" s="1"/>
  <c r="OB360" i="185" a="1"/>
  <c r="OB360" i="185" s="1"/>
  <c r="OC360" i="185" a="1"/>
  <c r="OC360" i="185" s="1"/>
  <c r="OD360" i="185" a="1"/>
  <c r="OD360" i="185" s="1"/>
  <c r="OE360" i="185" a="1"/>
  <c r="OE360" i="185" s="1"/>
  <c r="OF360" i="185" a="1"/>
  <c r="OF360" i="185" s="1"/>
  <c r="OH360" i="185" a="1"/>
  <c r="OH360" i="185" s="1"/>
  <c r="OK360" i="185" a="1"/>
  <c r="OK360" i="185" s="1"/>
  <c r="OL360" i="185" a="1"/>
  <c r="OL360" i="185" s="1"/>
  <c r="OM360" i="185" a="1"/>
  <c r="OM360" i="185" s="1"/>
  <c r="ON360" i="185" a="1"/>
  <c r="ON360" i="185" s="1"/>
  <c r="NI361" i="185" a="1"/>
  <c r="NI361" i="185" s="1"/>
  <c r="NJ361" i="185" a="1"/>
  <c r="NJ361" i="185" s="1"/>
  <c r="NS361" i="185" a="1"/>
  <c r="NS361" i="185" s="1"/>
  <c r="NT361" i="185" a="1"/>
  <c r="NT361" i="185" s="1"/>
  <c r="OC361" i="185" a="1"/>
  <c r="OC361" i="185" s="1"/>
  <c r="OD361" i="185" a="1"/>
  <c r="OD361" i="185" s="1"/>
  <c r="ON361" i="185" a="1"/>
  <c r="ON361" i="185" s="1"/>
  <c r="NO362" i="185" a="1"/>
  <c r="NO362" i="185" s="1"/>
  <c r="NP362" i="185" a="1"/>
  <c r="NP362" i="185" s="1"/>
  <c r="NY362" i="185" a="1"/>
  <c r="NY362" i="185" s="1"/>
  <c r="NZ362" i="185" a="1"/>
  <c r="NZ362" i="185" s="1"/>
  <c r="OJ362" i="185" a="1"/>
  <c r="OJ362" i="185" s="1"/>
  <c r="NK363" i="185" a="1"/>
  <c r="NK363" i="185" s="1"/>
  <c r="NL363" i="185" a="1"/>
  <c r="NL363" i="185" s="1"/>
  <c r="NU363" i="185" a="1"/>
  <c r="NU363" i="185" s="1"/>
  <c r="NV363" i="185" a="1"/>
  <c r="NV363" i="185" s="1"/>
  <c r="OE363" i="185" a="1"/>
  <c r="OE363" i="185" s="1"/>
  <c r="OF363" i="185" a="1"/>
  <c r="OF363" i="185" s="1"/>
  <c r="NG364" i="185" a="1"/>
  <c r="NG364" i="185" s="1"/>
  <c r="NQ364" i="185" a="1"/>
  <c r="NQ364" i="185" s="1"/>
  <c r="NR364" i="185" a="1"/>
  <c r="NR364" i="185" s="1"/>
  <c r="OA364" i="185" a="1"/>
  <c r="OA364" i="185" s="1"/>
  <c r="OB364" i="185" a="1"/>
  <c r="OB364" i="185" s="1"/>
  <c r="OL364" i="185" a="1"/>
  <c r="OL364" i="185" s="1"/>
  <c r="NM365" i="185" a="1"/>
  <c r="NM365" i="185" s="1"/>
  <c r="NN365" i="185" a="1"/>
  <c r="NN365" i="185" s="1"/>
  <c r="NW365" i="185" a="1"/>
  <c r="NW365" i="185" s="1"/>
  <c r="NX365" i="185" a="1"/>
  <c r="NX365" i="185" s="1"/>
  <c r="OG365" i="185" a="1"/>
  <c r="OG365" i="185" s="1"/>
  <c r="OH365" i="185" a="1"/>
  <c r="OH365" i="185" s="1"/>
  <c r="NI366" i="185" a="1"/>
  <c r="NI366" i="185" s="1"/>
  <c r="NS366" i="185" a="1"/>
  <c r="NS366" i="185" s="1"/>
  <c r="NT366" i="185" a="1"/>
  <c r="NT366" i="185" s="1"/>
  <c r="OC366" i="185" a="1"/>
  <c r="OC366" i="185" s="1"/>
  <c r="OD366" i="185" a="1"/>
  <c r="OD366" i="185" s="1"/>
  <c r="ON366" i="185" a="1"/>
  <c r="ON366" i="185" s="1"/>
  <c r="NO367" i="185" a="1"/>
  <c r="NO367" i="185" s="1"/>
  <c r="NP367" i="185" a="1"/>
  <c r="NP367" i="185" s="1"/>
  <c r="NY367" i="185" a="1"/>
  <c r="NY367" i="185" s="1"/>
  <c r="NZ367" i="185" a="1"/>
  <c r="NZ367" i="185" s="1"/>
  <c r="OI367" i="185" a="1"/>
  <c r="OI367" i="185" s="1"/>
  <c r="OJ367" i="185" a="1"/>
  <c r="OJ367" i="185" s="1"/>
  <c r="NF368" i="185" a="1"/>
  <c r="NF368" i="185" s="1"/>
  <c r="NG368" i="185" a="1"/>
  <c r="NG368" i="185" s="1"/>
  <c r="NH368" i="185" a="1"/>
  <c r="NH368" i="185" s="1"/>
  <c r="NI368" i="185" a="1"/>
  <c r="NI368" i="185" s="1"/>
  <c r="NK368" i="185" a="1"/>
  <c r="NK368" i="185" s="1"/>
  <c r="NM368" i="185" a="1"/>
  <c r="NM368" i="185" s="1"/>
  <c r="NN368" i="185" a="1"/>
  <c r="NN368" i="185" s="1"/>
  <c r="NO368" i="185" a="1"/>
  <c r="NO368" i="185" s="1"/>
  <c r="NP368" i="185" a="1"/>
  <c r="NP368" i="185" s="1"/>
  <c r="NQ368" i="185" a="1"/>
  <c r="NQ368" i="185" s="1"/>
  <c r="NR368" i="185" a="1"/>
  <c r="NR368" i="185" s="1"/>
  <c r="NS368" i="185" a="1"/>
  <c r="NS368" i="185" s="1"/>
  <c r="NU368" i="185" a="1"/>
  <c r="NU368" i="185" s="1"/>
  <c r="NV368" i="185" a="1"/>
  <c r="NV368" i="185" s="1"/>
  <c r="NX368" i="185" a="1"/>
  <c r="NX368" i="185" s="1"/>
  <c r="NY368" i="185" a="1"/>
  <c r="NY368" i="185" s="1"/>
  <c r="NZ368" i="185" a="1"/>
  <c r="NZ368" i="185" s="1"/>
  <c r="OA368" i="185" a="1"/>
  <c r="OA368" i="185" s="1"/>
  <c r="OB368" i="185" a="1"/>
  <c r="OB368" i="185" s="1"/>
  <c r="OC368" i="185" a="1"/>
  <c r="OC368" i="185" s="1"/>
  <c r="OE368" i="185" a="1"/>
  <c r="OE368" i="185" s="1"/>
  <c r="OF368" i="185" a="1"/>
  <c r="OF368" i="185" s="1"/>
  <c r="OH368" i="185" a="1"/>
  <c r="OH368" i="185" s="1"/>
  <c r="OI368" i="185" a="1"/>
  <c r="OI368" i="185" s="1"/>
  <c r="OJ368" i="185" a="1"/>
  <c r="OJ368" i="185" s="1"/>
  <c r="OK368" i="185" a="1"/>
  <c r="OK368" i="185" s="1"/>
  <c r="OL368" i="185" a="1"/>
  <c r="OL368" i="185" s="1"/>
  <c r="OM368" i="185" a="1"/>
  <c r="OM368" i="185" s="1"/>
  <c r="ON368" i="185" a="1"/>
  <c r="ON368" i="185" s="1"/>
  <c r="NG369" i="185" a="1"/>
  <c r="NG369" i="185" s="1"/>
  <c r="NR369" i="185" a="1"/>
  <c r="NR369" i="185" s="1"/>
  <c r="OB369" i="185" a="1"/>
  <c r="OB369" i="185" s="1"/>
  <c r="OL369" i="185" a="1"/>
  <c r="OL369" i="185" s="1"/>
  <c r="NF371" i="185" a="1"/>
  <c r="NF371" i="185" s="1"/>
  <c r="NG371" i="185" a="1"/>
  <c r="NG371" i="185" s="1"/>
  <c r="NI371" i="185" a="1"/>
  <c r="NI371" i="185" s="1"/>
  <c r="NK371" i="185" a="1"/>
  <c r="NK371" i="185" s="1"/>
  <c r="NL371" i="185" a="1"/>
  <c r="NL371" i="185" s="1"/>
  <c r="NM371" i="185" a="1"/>
  <c r="NM371" i="185" s="1"/>
  <c r="NN371" i="185" a="1"/>
  <c r="NN371" i="185" s="1"/>
  <c r="NO371" i="185" a="1"/>
  <c r="NO371" i="185" s="1"/>
  <c r="NP371" i="185" a="1"/>
  <c r="NP371" i="185" s="1"/>
  <c r="NQ371" i="185" a="1"/>
  <c r="NQ371" i="185" s="1"/>
  <c r="NS371" i="185" a="1"/>
  <c r="NS371" i="185" s="1"/>
  <c r="NT371" i="185" a="1"/>
  <c r="NT371" i="185" s="1"/>
  <c r="NU371" i="185" a="1"/>
  <c r="NU371" i="185" s="1"/>
  <c r="NV371" i="185" a="1"/>
  <c r="NV371" i="185" s="1"/>
  <c r="NW371" i="185" a="1"/>
  <c r="NW371" i="185" s="1"/>
  <c r="NX371" i="185" a="1"/>
  <c r="NX371" i="185" s="1"/>
  <c r="NY371" i="185" a="1"/>
  <c r="NY371" i="185" s="1"/>
  <c r="NZ371" i="185" a="1"/>
  <c r="NZ371" i="185" s="1"/>
  <c r="OA371" i="185" a="1"/>
  <c r="OA371" i="185" s="1"/>
  <c r="OC371" i="185" a="1"/>
  <c r="OC371" i="185" s="1"/>
  <c r="OD371" i="185" a="1"/>
  <c r="OD371" i="185" s="1"/>
  <c r="OF371" i="185" a="1"/>
  <c r="OF371" i="185" s="1"/>
  <c r="OG371" i="185" a="1"/>
  <c r="OG371" i="185" s="1"/>
  <c r="OH371" i="185" a="1"/>
  <c r="OH371" i="185" s="1"/>
  <c r="OI371" i="185" a="1"/>
  <c r="OI371" i="185" s="1"/>
  <c r="OJ371" i="185" a="1"/>
  <c r="OJ371" i="185" s="1"/>
  <c r="OK371" i="185" a="1"/>
  <c r="OK371" i="185" s="1"/>
  <c r="OL371" i="185" a="1"/>
  <c r="OL371" i="185" s="1"/>
  <c r="OM371" i="185" a="1"/>
  <c r="OM371" i="185" s="1"/>
  <c r="ON371" i="185" a="1"/>
  <c r="ON371" i="185" s="1"/>
  <c r="NH372" i="185" a="1"/>
  <c r="NH372" i="185" s="1"/>
  <c r="NI372" i="185" a="1"/>
  <c r="NI372" i="185" s="1"/>
  <c r="NJ372" i="185" a="1"/>
  <c r="NJ372" i="185" s="1"/>
  <c r="NK372" i="185" a="1"/>
  <c r="NK372" i="185" s="1"/>
  <c r="NL372" i="185" a="1"/>
  <c r="NL372" i="185" s="1"/>
  <c r="NM372" i="185" a="1"/>
  <c r="NM372" i="185" s="1"/>
  <c r="NO372" i="185" a="1"/>
  <c r="NO372" i="185" s="1"/>
  <c r="NR372" i="185" a="1"/>
  <c r="NR372" i="185" s="1"/>
  <c r="NS372" i="185" a="1"/>
  <c r="NS372" i="185" s="1"/>
  <c r="NT372" i="185" a="1"/>
  <c r="NT372" i="185" s="1"/>
  <c r="NU372" i="185" a="1"/>
  <c r="NU372" i="185" s="1"/>
  <c r="NV372" i="185" a="1"/>
  <c r="NV372" i="185" s="1"/>
  <c r="NW372" i="185" a="1"/>
  <c r="NW372" i="185" s="1"/>
  <c r="NY372" i="185" a="1"/>
  <c r="NY372" i="185" s="1"/>
  <c r="NZ372" i="185" a="1"/>
  <c r="NZ372" i="185" s="1"/>
  <c r="OB372" i="185" a="1"/>
  <c r="OB372" i="185" s="1"/>
  <c r="OC372" i="185" a="1"/>
  <c r="OC372" i="185" s="1"/>
  <c r="OD372" i="185" a="1"/>
  <c r="OD372" i="185" s="1"/>
  <c r="OE372" i="185" a="1"/>
  <c r="OE372" i="185" s="1"/>
  <c r="OF372" i="185" a="1"/>
  <c r="OF372" i="185" s="1"/>
  <c r="OG372" i="185" a="1"/>
  <c r="OG372" i="185" s="1"/>
  <c r="OI372" i="185" a="1"/>
  <c r="OI372" i="185" s="1"/>
  <c r="OJ372" i="185" a="1"/>
  <c r="OJ372" i="185" s="1"/>
  <c r="OM372" i="185" a="1"/>
  <c r="OM372" i="185" s="1"/>
  <c r="ON372" i="185" a="1"/>
  <c r="ON372" i="185" s="1"/>
  <c r="NF373" i="185" a="1"/>
  <c r="NF373" i="185" s="1"/>
  <c r="NG373" i="185" a="1"/>
  <c r="NG373" i="185" s="1"/>
  <c r="NH373" i="185" a="1"/>
  <c r="NH373" i="185" s="1"/>
  <c r="NI373" i="185" a="1"/>
  <c r="NI373" i="185" s="1"/>
  <c r="NK373" i="185" a="1"/>
  <c r="NK373" i="185" s="1"/>
  <c r="NO373" i="185" a="1"/>
  <c r="NO373" i="185" s="1"/>
  <c r="NP373" i="185" a="1"/>
  <c r="NP373" i="185" s="1"/>
  <c r="NQ373" i="185" a="1"/>
  <c r="NQ373" i="185" s="1"/>
  <c r="NR373" i="185" a="1"/>
  <c r="NR373" i="185" s="1"/>
  <c r="NS373" i="185" a="1"/>
  <c r="NS373" i="185" s="1"/>
  <c r="NU373" i="185" a="1"/>
  <c r="NU373" i="185" s="1"/>
  <c r="NV373" i="185" a="1"/>
  <c r="NV373" i="185" s="1"/>
  <c r="NY373" i="185" a="1"/>
  <c r="NY373" i="185" s="1"/>
  <c r="NZ373" i="185" a="1"/>
  <c r="NZ373" i="185" s="1"/>
  <c r="OA373" i="185" a="1"/>
  <c r="OA373" i="185" s="1"/>
  <c r="OB373" i="185" a="1"/>
  <c r="OB373" i="185" s="1"/>
  <c r="OC373" i="185" a="1"/>
  <c r="OC373" i="185" s="1"/>
  <c r="OE373" i="185" a="1"/>
  <c r="OE373" i="185" s="1"/>
  <c r="OF373" i="185" a="1"/>
  <c r="OF373" i="185" s="1"/>
  <c r="OI373" i="185" a="1"/>
  <c r="OI373" i="185" s="1"/>
  <c r="OJ373" i="185" a="1"/>
  <c r="OJ373" i="185" s="1"/>
  <c r="OK373" i="185" a="1"/>
  <c r="OK373" i="185" s="1"/>
  <c r="OL373" i="185" a="1"/>
  <c r="OL373" i="185" s="1"/>
  <c r="OM373" i="185" a="1"/>
  <c r="OM373" i="185" s="1"/>
  <c r="NF374" i="185" a="1"/>
  <c r="NF374" i="185" s="1"/>
  <c r="NJ374" i="185" a="1"/>
  <c r="NJ374" i="185" s="1"/>
  <c r="NK374" i="185" a="1"/>
  <c r="NK374" i="185" s="1"/>
  <c r="NL374" i="185" a="1"/>
  <c r="NL374" i="185" s="1"/>
  <c r="NN374" i="185" a="1"/>
  <c r="NN374" i="185" s="1"/>
  <c r="NR374" i="185" a="1"/>
  <c r="NR374" i="185" s="1"/>
  <c r="NS374" i="185" a="1"/>
  <c r="NS374" i="185" s="1"/>
  <c r="NT374" i="185" a="1"/>
  <c r="NT374" i="185" s="1"/>
  <c r="NV374" i="185" a="1"/>
  <c r="NV374" i="185" s="1"/>
  <c r="NW374" i="185" a="1"/>
  <c r="NW374" i="185" s="1"/>
  <c r="NZ374" i="185" a="1"/>
  <c r="NZ374" i="185" s="1"/>
  <c r="OA374" i="185" a="1"/>
  <c r="OA374" i="185" s="1"/>
  <c r="OB374" i="185" a="1"/>
  <c r="OB374" i="185" s="1"/>
  <c r="OD374" i="185" a="1"/>
  <c r="OD374" i="185" s="1"/>
  <c r="OG374" i="185" a="1"/>
  <c r="OG374" i="185" s="1"/>
  <c r="OH374" i="185" a="1"/>
  <c r="OH374" i="185" s="1"/>
  <c r="OI374" i="185" a="1"/>
  <c r="OI374" i="185" s="1"/>
  <c r="OJ374" i="185" a="1"/>
  <c r="OJ374" i="185" s="1"/>
  <c r="OK374" i="185" a="1"/>
  <c r="OK374" i="185" s="1"/>
  <c r="OL374" i="185" a="1"/>
  <c r="OL374" i="185" s="1"/>
  <c r="ND5" i="185"/>
  <c r="ND6" i="185"/>
  <c r="ND7" i="185"/>
  <c r="ND8" i="185"/>
  <c r="ND9" i="185"/>
  <c r="ND10" i="185"/>
  <c r="ND11" i="185"/>
  <c r="ND12" i="185"/>
  <c r="ND13" i="185"/>
  <c r="ND14" i="185"/>
  <c r="ND15" i="185"/>
  <c r="ND16" i="185"/>
  <c r="ND17" i="185"/>
  <c r="ND18" i="185"/>
  <c r="ND19" i="185"/>
  <c r="ND20" i="185"/>
  <c r="ND21" i="185"/>
  <c r="ND22" i="185"/>
  <c r="ND23" i="185"/>
  <c r="ND24" i="185"/>
  <c r="ND25" i="185"/>
  <c r="ND26" i="185"/>
  <c r="ND27" i="185"/>
  <c r="ND28" i="185"/>
  <c r="ND29" i="185"/>
  <c r="ND30" i="185"/>
  <c r="ND31" i="185"/>
  <c r="ND32" i="185"/>
  <c r="ND33" i="185"/>
  <c r="ND34" i="185"/>
  <c r="ND35" i="185"/>
  <c r="ND36" i="185"/>
  <c r="ND37" i="185"/>
  <c r="ND38" i="185"/>
  <c r="ND39" i="185"/>
  <c r="ND40" i="185"/>
  <c r="ND41" i="185"/>
  <c r="ND42" i="185"/>
  <c r="ND43" i="185"/>
  <c r="ND44" i="185"/>
  <c r="ND45" i="185"/>
  <c r="ND46" i="185"/>
  <c r="ND47" i="185"/>
  <c r="ND48" i="185"/>
  <c r="ND49" i="185"/>
  <c r="ND50" i="185"/>
  <c r="ND51" i="185"/>
  <c r="ND52" i="185"/>
  <c r="ND53" i="185"/>
  <c r="ND54" i="185"/>
  <c r="ND55" i="185"/>
  <c r="ND56" i="185"/>
  <c r="ND57" i="185"/>
  <c r="ND58" i="185"/>
  <c r="ND59" i="185"/>
  <c r="ND60" i="185"/>
  <c r="ND61" i="185"/>
  <c r="ND62" i="185"/>
  <c r="ND63" i="185"/>
  <c r="ND64" i="185"/>
  <c r="ND65" i="185"/>
  <c r="ND66" i="185"/>
  <c r="ND67" i="185"/>
  <c r="ND68" i="185"/>
  <c r="ND69" i="185"/>
  <c r="ND70" i="185"/>
  <c r="ND71" i="185"/>
  <c r="ND72" i="185"/>
  <c r="ND73" i="185"/>
  <c r="ND74" i="185"/>
  <c r="ND75" i="185"/>
  <c r="ND76" i="185"/>
  <c r="ND77" i="185"/>
  <c r="ND78" i="185"/>
  <c r="ND79" i="185"/>
  <c r="ND80" i="185"/>
  <c r="ND81" i="185"/>
  <c r="ND82" i="185"/>
  <c r="ND83" i="185"/>
  <c r="ND84" i="185"/>
  <c r="ND85" i="185"/>
  <c r="ND86" i="185"/>
  <c r="ND87" i="185"/>
  <c r="ND88" i="185"/>
  <c r="ND89" i="185"/>
  <c r="ND90" i="185"/>
  <c r="ND91" i="185"/>
  <c r="ND92" i="185"/>
  <c r="ND93" i="185"/>
  <c r="ND168" i="185"/>
  <c r="OL168" i="185" s="1" a="1"/>
  <c r="OL168" i="185" s="1"/>
  <c r="ND174" i="185"/>
  <c r="NR174" i="185" s="1" a="1"/>
  <c r="NR174" i="185" s="1"/>
  <c r="ND180" i="185"/>
  <c r="NO180" i="185" s="1" a="1"/>
  <c r="NO180" i="185" s="1"/>
  <c r="ND182" i="185"/>
  <c r="NL182" i="185" s="1" a="1"/>
  <c r="NL182" i="185" s="1"/>
  <c r="ND186" i="185"/>
  <c r="ND192" i="185"/>
  <c r="NF192" i="185" s="1" a="1"/>
  <c r="NF192" i="185" s="1"/>
  <c r="ND196" i="185"/>
  <c r="ND198" i="185"/>
  <c r="ND204" i="185"/>
  <c r="NN204" i="185" s="1" a="1"/>
  <c r="NN204" i="185" s="1"/>
  <c r="ND210" i="185"/>
  <c r="ND211" i="185"/>
  <c r="ND216" i="185"/>
  <c r="ND222" i="185"/>
  <c r="ND225" i="185"/>
  <c r="ND228" i="185"/>
  <c r="OF228" i="185" s="1" a="1"/>
  <c r="OF228" i="185" s="1"/>
  <c r="ND238" i="185"/>
  <c r="ND239" i="185"/>
  <c r="ND240" i="185"/>
  <c r="ND241" i="185"/>
  <c r="ND242" i="185"/>
  <c r="ND243" i="185"/>
  <c r="ND244" i="185"/>
  <c r="ND245" i="185"/>
  <c r="ND246" i="185"/>
  <c r="ND247" i="185"/>
  <c r="ND248" i="185"/>
  <c r="ND249" i="185"/>
  <c r="ND250" i="185"/>
  <c r="ND251" i="185"/>
  <c r="ND252" i="185"/>
  <c r="ND253" i="185"/>
  <c r="ND254" i="185"/>
  <c r="ND255" i="185"/>
  <c r="OG255" i="185" s="1" a="1"/>
  <c r="OG255" i="185" s="1"/>
  <c r="ND256" i="185"/>
  <c r="ND257" i="185"/>
  <c r="ND258" i="185"/>
  <c r="ND259" i="185"/>
  <c r="ND260" i="185"/>
  <c r="ND261" i="185"/>
  <c r="ND262" i="185"/>
  <c r="ND263" i="185"/>
  <c r="ND264" i="185"/>
  <c r="ND265" i="185"/>
  <c r="ND266" i="185"/>
  <c r="NR266" i="185" s="1" a="1"/>
  <c r="NR266" i="185" s="1"/>
  <c r="ND267" i="185"/>
  <c r="ND268" i="185"/>
  <c r="ND269" i="185"/>
  <c r="NW269" i="185" s="1" a="1"/>
  <c r="NW269" i="185" s="1"/>
  <c r="ND270" i="185"/>
  <c r="ND271" i="185"/>
  <c r="OC271" i="185" s="1" a="1"/>
  <c r="OC271" i="185" s="1"/>
  <c r="ND272" i="185"/>
  <c r="ND273" i="185"/>
  <c r="OG273" i="185" s="1" a="1"/>
  <c r="OG273" i="185" s="1"/>
  <c r="ND274" i="185"/>
  <c r="ND275" i="185"/>
  <c r="NS275" i="185" s="1" a="1"/>
  <c r="NS275" i="185" s="1"/>
  <c r="ND276" i="185"/>
  <c r="NJ276" i="185" s="1" a="1"/>
  <c r="NJ276" i="185" s="1"/>
  <c r="ND277" i="185"/>
  <c r="ND278" i="185"/>
  <c r="NR278" i="185" s="1" a="1"/>
  <c r="NR278" i="185" s="1"/>
  <c r="ND279" i="185"/>
  <c r="NK279" i="185" s="1" a="1"/>
  <c r="NK279" i="185" s="1"/>
  <c r="ND280" i="185"/>
  <c r="NF280" i="185" s="1" a="1"/>
  <c r="NF280" i="185" s="1"/>
  <c r="ND281" i="185"/>
  <c r="NX281" i="185" s="1" a="1"/>
  <c r="NX281" i="185" s="1"/>
  <c r="ND282" i="185"/>
  <c r="ND283" i="185"/>
  <c r="ND284" i="185"/>
  <c r="ND285" i="185"/>
  <c r="NO285" i="185" s="1" a="1"/>
  <c r="NO285" i="185" s="1"/>
  <c r="ND286" i="185"/>
  <c r="ND287" i="185"/>
  <c r="NO287" i="185" s="1" a="1"/>
  <c r="NO287" i="185" s="1"/>
  <c r="ND288" i="185"/>
  <c r="NX288" i="185" s="1" a="1"/>
  <c r="NX288" i="185" s="1"/>
  <c r="ND289" i="185"/>
  <c r="NM289" i="185" s="1" a="1"/>
  <c r="NM289" i="185" s="1"/>
  <c r="ND290" i="185"/>
  <c r="ND291" i="185"/>
  <c r="OE291" i="185" s="1" a="1"/>
  <c r="OE291" i="185" s="1"/>
  <c r="ND292" i="185"/>
  <c r="NT292" i="185" s="1" a="1"/>
  <c r="NT292" i="185" s="1"/>
  <c r="ND293" i="185"/>
  <c r="ND294" i="185"/>
  <c r="ND295" i="185"/>
  <c r="NN295" i="185" s="1" a="1"/>
  <c r="NN295" i="185" s="1"/>
  <c r="ND296" i="185"/>
  <c r="ND297" i="185"/>
  <c r="ND298" i="185"/>
  <c r="ND299" i="185"/>
  <c r="NU299" i="185" s="1" a="1"/>
  <c r="NU299" i="185" s="1"/>
  <c r="ND300" i="185"/>
  <c r="NK300" i="185" s="1" a="1"/>
  <c r="NK300" i="185" s="1"/>
  <c r="ND301" i="185"/>
  <c r="ND302" i="185"/>
  <c r="NH302" i="185" s="1" a="1"/>
  <c r="NH302" i="185" s="1"/>
  <c r="ND303" i="185"/>
  <c r="NN303" i="185" s="1" a="1"/>
  <c r="NN303" i="185" s="1"/>
  <c r="ND304" i="185"/>
  <c r="NT304" i="185" s="1" a="1"/>
  <c r="NT304" i="185" s="1"/>
  <c r="ND305" i="185"/>
  <c r="ND306" i="185"/>
  <c r="ND307" i="185"/>
  <c r="ND308" i="185"/>
  <c r="ND309" i="185"/>
  <c r="OM309" i="185" s="1" a="1"/>
  <c r="OM309" i="185" s="1"/>
  <c r="ND310" i="185"/>
  <c r="OF310" i="185" s="1" a="1"/>
  <c r="OF310" i="185" s="1"/>
  <c r="ND311" i="185"/>
  <c r="NI311" i="185" s="1" a="1"/>
  <c r="NI311" i="185" s="1"/>
  <c r="ND312" i="185"/>
  <c r="NY312" i="185" s="1" a="1"/>
  <c r="NY312" i="185" s="1"/>
  <c r="ND313" i="185"/>
  <c r="NV313" i="185" s="1" a="1"/>
  <c r="NV313" i="185" s="1"/>
  <c r="ND314" i="185"/>
  <c r="NF314" i="185" s="1" a="1"/>
  <c r="NF314" i="185" s="1"/>
  <c r="ND315" i="185"/>
  <c r="NO315" i="185" s="1" a="1"/>
  <c r="NO315" i="185" s="1"/>
  <c r="ND316" i="185"/>
  <c r="NN316" i="185" s="1" a="1"/>
  <c r="NN316" i="185" s="1"/>
  <c r="ND317" i="185"/>
  <c r="NL317" i="185" s="1" a="1"/>
  <c r="NL317" i="185" s="1"/>
  <c r="ND318" i="185"/>
  <c r="OB318" i="185" s="1" a="1"/>
  <c r="OB318" i="185" s="1"/>
  <c r="ND319" i="185"/>
  <c r="NT319" i="185" s="1" a="1"/>
  <c r="NT319" i="185" s="1"/>
  <c r="ND320" i="185"/>
  <c r="ND321" i="185"/>
  <c r="NS321" i="185" s="1" a="1"/>
  <c r="NS321" i="185" s="1"/>
  <c r="ND322" i="185"/>
  <c r="ND323" i="185"/>
  <c r="NO323" i="185" s="1" a="1"/>
  <c r="NO323" i="185" s="1"/>
  <c r="ND324" i="185"/>
  <c r="NP324" i="185" s="1" a="1"/>
  <c r="NP324" i="185" s="1"/>
  <c r="ND325" i="185"/>
  <c r="NP325" i="185" s="1" a="1"/>
  <c r="NP325" i="185" s="1"/>
  <c r="ND326" i="185"/>
  <c r="NM326" i="185" s="1" a="1"/>
  <c r="NM326" i="185" s="1"/>
  <c r="ND327" i="185"/>
  <c r="NS327" i="185" s="1" a="1"/>
  <c r="NS327" i="185" s="1"/>
  <c r="ND328" i="185"/>
  <c r="NO328" i="185" s="1" a="1"/>
  <c r="NO328" i="185" s="1"/>
  <c r="ND329" i="185"/>
  <c r="NH329" i="185" s="1" a="1"/>
  <c r="NH329" i="185" s="1"/>
  <c r="ND330" i="185"/>
  <c r="NR330" i="185" s="1" a="1"/>
  <c r="NR330" i="185" s="1"/>
  <c r="ND331" i="185"/>
  <c r="NJ331" i="185" s="1" a="1"/>
  <c r="NJ331" i="185" s="1"/>
  <c r="ND332" i="185"/>
  <c r="ND333" i="185"/>
  <c r="NG333" i="185" s="1" a="1"/>
  <c r="NG333" i="185" s="1"/>
  <c r="ND334" i="185"/>
  <c r="NQ334" i="185" s="1" a="1"/>
  <c r="NQ334" i="185" s="1"/>
  <c r="ND335" i="185"/>
  <c r="NO335" i="185" s="1" a="1"/>
  <c r="NO335" i="185" s="1"/>
  <c r="ND336" i="185"/>
  <c r="NJ336" i="185" s="1" a="1"/>
  <c r="NJ336" i="185" s="1"/>
  <c r="ND337" i="185"/>
  <c r="OE337" i="185" s="1" a="1"/>
  <c r="OE337" i="185" s="1"/>
  <c r="ND338" i="185"/>
  <c r="NK338" i="185" s="1" a="1"/>
  <c r="NK338" i="185" s="1"/>
  <c r="ND339" i="185"/>
  <c r="NF339" i="185" s="1" a="1"/>
  <c r="NF339" i="185" s="1"/>
  <c r="ND340" i="185"/>
  <c r="NS340" i="185" s="1" a="1"/>
  <c r="NS340" i="185" s="1"/>
  <c r="ND341" i="185"/>
  <c r="NX341" i="185" s="1" a="1"/>
  <c r="NX341" i="185" s="1"/>
  <c r="ND342" i="185"/>
  <c r="NS342" i="185" s="1" a="1"/>
  <c r="NS342" i="185" s="1"/>
  <c r="ND343" i="185"/>
  <c r="NR343" i="185" s="1" a="1"/>
  <c r="NR343" i="185" s="1"/>
  <c r="ND344" i="185"/>
  <c r="ND345" i="185"/>
  <c r="NK345" i="185" s="1" a="1"/>
  <c r="NK345" i="185" s="1"/>
  <c r="ND346" i="185"/>
  <c r="ND347" i="185"/>
  <c r="OE347" i="185" s="1" a="1"/>
  <c r="OE347" i="185" s="1"/>
  <c r="ND348" i="185"/>
  <c r="NO348" i="185" s="1" a="1"/>
  <c r="NO348" i="185" s="1"/>
  <c r="ND349" i="185"/>
  <c r="NU349" i="185" s="1" a="1"/>
  <c r="NU349" i="185" s="1"/>
  <c r="ND350" i="185"/>
  <c r="NG350" i="185" s="1" a="1"/>
  <c r="NG350" i="185" s="1"/>
  <c r="ND351" i="185"/>
  <c r="NZ351" i="185" s="1" a="1"/>
  <c r="NZ351" i="185" s="1"/>
  <c r="ND352" i="185"/>
  <c r="NM352" i="185" s="1" a="1"/>
  <c r="NM352" i="185" s="1"/>
  <c r="ND353" i="185"/>
  <c r="NJ353" i="185" s="1" a="1"/>
  <c r="NJ353" i="185" s="1"/>
  <c r="ND354" i="185"/>
  <c r="NJ354" i="185" s="1" a="1"/>
  <c r="NJ354" i="185" s="1"/>
  <c r="ND355" i="185"/>
  <c r="NH355" i="185" s="1" a="1"/>
  <c r="NH355" i="185" s="1"/>
  <c r="ND356" i="185"/>
  <c r="ND357" i="185"/>
  <c r="OL357" i="185" s="1" a="1"/>
  <c r="OL357" i="185" s="1"/>
  <c r="ND358" i="185"/>
  <c r="NG358" i="185" s="1" a="1"/>
  <c r="NG358" i="185" s="1"/>
  <c r="ND359" i="185"/>
  <c r="NK359" i="185" s="1" a="1"/>
  <c r="NK359" i="185" s="1"/>
  <c r="ND360" i="185"/>
  <c r="NL360" i="185" s="1" a="1"/>
  <c r="NL360" i="185" s="1"/>
  <c r="ND361" i="185"/>
  <c r="NU361" i="185" s="1" a="1"/>
  <c r="NU361" i="185" s="1"/>
  <c r="ND362" i="185"/>
  <c r="NF362" i="185" s="1" a="1"/>
  <c r="NF362" i="185" s="1"/>
  <c r="ND363" i="185"/>
  <c r="NW363" i="185" s="1" a="1"/>
  <c r="NW363" i="185" s="1"/>
  <c r="ND364" i="185"/>
  <c r="NH364" i="185" s="1" a="1"/>
  <c r="NH364" i="185" s="1"/>
  <c r="ND365" i="185"/>
  <c r="NY365" i="185" s="1" a="1"/>
  <c r="NY365" i="185" s="1"/>
  <c r="ND366" i="185"/>
  <c r="NJ366" i="185" s="1" a="1"/>
  <c r="NJ366" i="185" s="1"/>
  <c r="ND367" i="185"/>
  <c r="NF367" i="185" s="1" a="1"/>
  <c r="NF367" i="185" s="1"/>
  <c r="ND368" i="185"/>
  <c r="NL368" i="185" s="1" a="1"/>
  <c r="NL368" i="185" s="1"/>
  <c r="ND369" i="185"/>
  <c r="NH369" i="185" s="1" a="1"/>
  <c r="NH369" i="185" s="1"/>
  <c r="ND370" i="185"/>
  <c r="ND371" i="185"/>
  <c r="NJ371" i="185" s="1" a="1"/>
  <c r="NJ371" i="185" s="1"/>
  <c r="ND372" i="185"/>
  <c r="NF372" i="185" s="1" a="1"/>
  <c r="NF372" i="185" s="1"/>
  <c r="ND373" i="185"/>
  <c r="NL373" i="185" s="1" a="1"/>
  <c r="NL373" i="185" s="1"/>
  <c r="ND374" i="185"/>
  <c r="NG374" i="185" s="1" a="1"/>
  <c r="NG374" i="185" s="1"/>
  <c r="D95" i="185"/>
  <c r="E95" i="185"/>
  <c r="F95" i="185"/>
  <c r="G95" i="185"/>
  <c r="H95" i="185"/>
  <c r="I95" i="185"/>
  <c r="J95" i="185"/>
  <c r="K95" i="185"/>
  <c r="L95" i="185"/>
  <c r="M95" i="185"/>
  <c r="D97" i="185"/>
  <c r="E97" i="185"/>
  <c r="F97" i="185"/>
  <c r="G97" i="185"/>
  <c r="H97" i="185"/>
  <c r="I97" i="185"/>
  <c r="J97" i="185"/>
  <c r="K97" i="185"/>
  <c r="L97" i="185"/>
  <c r="M97" i="185"/>
  <c r="D98" i="185"/>
  <c r="E98" i="185"/>
  <c r="F98" i="185"/>
  <c r="G98" i="185"/>
  <c r="H98" i="185"/>
  <c r="I98" i="185"/>
  <c r="J98" i="185"/>
  <c r="K98" i="185"/>
  <c r="L98" i="185"/>
  <c r="M98" i="185"/>
  <c r="D99" i="185"/>
  <c r="E99" i="185"/>
  <c r="F99" i="185"/>
  <c r="G99" i="185"/>
  <c r="H99" i="185"/>
  <c r="I99" i="185"/>
  <c r="J99" i="185"/>
  <c r="K99" i="185"/>
  <c r="L99" i="185"/>
  <c r="M99" i="185"/>
  <c r="D100" i="185"/>
  <c r="E100" i="185"/>
  <c r="F100" i="185"/>
  <c r="G100" i="185"/>
  <c r="H100" i="185"/>
  <c r="I100" i="185"/>
  <c r="J100" i="185"/>
  <c r="K100" i="185"/>
  <c r="L100" i="185"/>
  <c r="M100" i="185"/>
  <c r="D101" i="185"/>
  <c r="E101" i="185"/>
  <c r="F101" i="185"/>
  <c r="G101" i="185"/>
  <c r="H101" i="185"/>
  <c r="I101" i="185"/>
  <c r="J101" i="185"/>
  <c r="K101" i="185"/>
  <c r="L101" i="185"/>
  <c r="M101" i="185"/>
  <c r="D102" i="185"/>
  <c r="E102" i="185"/>
  <c r="F102" i="185"/>
  <c r="G102" i="185"/>
  <c r="H102" i="185"/>
  <c r="I102" i="185"/>
  <c r="J102" i="185"/>
  <c r="K102" i="185"/>
  <c r="L102" i="185"/>
  <c r="M102" i="185"/>
  <c r="D103" i="185"/>
  <c r="E103" i="185"/>
  <c r="F103" i="185"/>
  <c r="G103" i="185"/>
  <c r="H103" i="185"/>
  <c r="I103" i="185"/>
  <c r="J103" i="185"/>
  <c r="K103" i="185"/>
  <c r="L103" i="185"/>
  <c r="M103" i="185"/>
  <c r="D104" i="185"/>
  <c r="E104" i="185"/>
  <c r="F104" i="185"/>
  <c r="G104" i="185"/>
  <c r="H104" i="185"/>
  <c r="I104" i="185"/>
  <c r="J104" i="185"/>
  <c r="K104" i="185"/>
  <c r="L104" i="185"/>
  <c r="M104" i="185"/>
  <c r="D105" i="185"/>
  <c r="E105" i="185"/>
  <c r="F105" i="185"/>
  <c r="G105" i="185"/>
  <c r="H105" i="185"/>
  <c r="I105" i="185"/>
  <c r="J105" i="185"/>
  <c r="K105" i="185"/>
  <c r="L105" i="185"/>
  <c r="M105" i="185"/>
  <c r="ND156" i="185" l="1"/>
  <c r="NO156" i="185" s="1" a="1"/>
  <c r="NO156" i="185" s="1"/>
  <c r="ND162" i="185"/>
  <c r="NH162" i="185" s="1" a="1"/>
  <c r="NH162" i="185" s="1"/>
  <c r="ND139" i="185"/>
  <c r="OH139" i="185" s="1" a="1"/>
  <c r="OH139" i="185" s="1"/>
  <c r="ND153" i="185"/>
  <c r="OH153" i="185" s="1" a="1"/>
  <c r="OH153" i="185" s="1"/>
  <c r="ND150" i="185"/>
  <c r="NR150" i="185" s="1" a="1"/>
  <c r="NR150" i="185" s="1"/>
  <c r="ND144" i="185"/>
  <c r="NK144" i="185" s="1" a="1"/>
  <c r="NK144" i="185" s="1"/>
  <c r="ND138" i="185"/>
  <c r="NP138" i="185" s="1" a="1"/>
  <c r="NP138" i="185" s="1"/>
  <c r="ND98" i="185"/>
  <c r="OE358" i="185" a="1"/>
  <c r="OE358" i="185" s="1"/>
  <c r="NS358" i="185" a="1"/>
  <c r="NS358" i="185" s="1"/>
  <c r="NN370" i="185" a="1"/>
  <c r="NN370" i="185" s="1"/>
  <c r="NY370" i="185" a="1"/>
  <c r="NY370" i="185" s="1"/>
  <c r="OI370" i="185" a="1"/>
  <c r="OI370" i="185" s="1"/>
  <c r="NO370" i="185" a="1"/>
  <c r="NO370" i="185" s="1"/>
  <c r="OJ370" i="185" a="1"/>
  <c r="OJ370" i="185" s="1"/>
  <c r="NP370" i="185" a="1"/>
  <c r="NP370" i="185" s="1"/>
  <c r="NZ370" i="185" a="1"/>
  <c r="NZ370" i="185" s="1"/>
  <c r="OK370" i="185" a="1"/>
  <c r="OK370" i="185" s="1"/>
  <c r="NG370" i="185" a="1"/>
  <c r="NG370" i="185" s="1"/>
  <c r="NF370" i="185" a="1"/>
  <c r="NF370" i="185" s="1"/>
  <c r="NM370" i="185" a="1"/>
  <c r="NM370" i="185" s="1"/>
  <c r="NQ370" i="185" a="1"/>
  <c r="NQ370" i="185" s="1"/>
  <c r="OA370" i="185" a="1"/>
  <c r="OA370" i="185" s="1"/>
  <c r="NR370" i="185" a="1"/>
  <c r="NR370" i="185" s="1"/>
  <c r="OB370" i="185" a="1"/>
  <c r="OB370" i="185" s="1"/>
  <c r="OL370" i="185" a="1"/>
  <c r="OL370" i="185" s="1"/>
  <c r="NH370" i="185" a="1"/>
  <c r="NH370" i="185" s="1"/>
  <c r="NS370" i="185" a="1"/>
  <c r="NS370" i="185" s="1"/>
  <c r="OC370" i="185" a="1"/>
  <c r="OC370" i="185" s="1"/>
  <c r="OM370" i="185" a="1"/>
  <c r="OM370" i="185" s="1"/>
  <c r="NI370" i="185" a="1"/>
  <c r="NI370" i="185" s="1"/>
  <c r="OD370" i="185" a="1"/>
  <c r="OD370" i="185" s="1"/>
  <c r="ON370" i="185" a="1"/>
  <c r="ON370" i="185" s="1"/>
  <c r="NW370" i="185" a="1"/>
  <c r="NW370" i="185" s="1"/>
  <c r="NJ370" i="185" a="1"/>
  <c r="NJ370" i="185" s="1"/>
  <c r="NT370" i="185" a="1"/>
  <c r="NT370" i="185" s="1"/>
  <c r="OE370" i="185" a="1"/>
  <c r="OE370" i="185" s="1"/>
  <c r="OG370" i="185" a="1"/>
  <c r="OG370" i="185" s="1"/>
  <c r="NK370" i="185" a="1"/>
  <c r="NK370" i="185" s="1"/>
  <c r="NU370" i="185" a="1"/>
  <c r="NU370" i="185" s="1"/>
  <c r="NL370" i="185" a="1"/>
  <c r="NL370" i="185" s="1"/>
  <c r="NV370" i="185" a="1"/>
  <c r="NV370" i="185" s="1"/>
  <c r="OF370" i="185" a="1"/>
  <c r="OF370" i="185" s="1"/>
  <c r="NW346" i="185" a="1"/>
  <c r="NW346" i="185" s="1"/>
  <c r="OF346" i="185" a="1"/>
  <c r="OF346" i="185" s="1"/>
  <c r="NG346" i="185" a="1"/>
  <c r="NG346" i="185" s="1"/>
  <c r="NO346" i="185" a="1"/>
  <c r="NO346" i="185" s="1"/>
  <c r="NY346" i="185" a="1"/>
  <c r="NY346" i="185" s="1"/>
  <c r="OH346" i="185" a="1"/>
  <c r="OH346" i="185" s="1"/>
  <c r="NN346" i="185" a="1"/>
  <c r="NN346" i="185" s="1"/>
  <c r="NZ346" i="185" a="1"/>
  <c r="NZ346" i="185" s="1"/>
  <c r="OI346" i="185" a="1"/>
  <c r="OI346" i="185" s="1"/>
  <c r="NP346" i="185" a="1"/>
  <c r="NP346" i="185" s="1"/>
  <c r="OK346" i="185" a="1"/>
  <c r="OK346" i="185" s="1"/>
  <c r="NF346" i="185" a="1"/>
  <c r="NF346" i="185" s="1"/>
  <c r="OA346" i="185" a="1"/>
  <c r="OA346" i="185" s="1"/>
  <c r="NH346" i="185" a="1"/>
  <c r="NH346" i="185" s="1"/>
  <c r="NQ346" i="185" a="1"/>
  <c r="NQ346" i="185" s="1"/>
  <c r="OB346" i="185" a="1"/>
  <c r="OB346" i="185" s="1"/>
  <c r="OL346" i="185" a="1"/>
  <c r="OL346" i="185" s="1"/>
  <c r="NR346" i="185" a="1"/>
  <c r="NR346" i="185" s="1"/>
  <c r="OC346" i="185" a="1"/>
  <c r="OC346" i="185" s="1"/>
  <c r="NI346" i="185" a="1"/>
  <c r="NI346" i="185" s="1"/>
  <c r="NS346" i="185" a="1"/>
  <c r="NS346" i="185" s="1"/>
  <c r="OD346" i="185" a="1"/>
  <c r="OD346" i="185" s="1"/>
  <c r="OM346" i="185" a="1"/>
  <c r="OM346" i="185" s="1"/>
  <c r="NJ346" i="185" a="1"/>
  <c r="NJ346" i="185" s="1"/>
  <c r="NT346" i="185" a="1"/>
  <c r="NT346" i="185" s="1"/>
  <c r="ON346" i="185" a="1"/>
  <c r="ON346" i="185" s="1"/>
  <c r="NU346" i="185" a="1"/>
  <c r="NU346" i="185" s="1"/>
  <c r="OE346" i="185" a="1"/>
  <c r="OE346" i="185" s="1"/>
  <c r="NK346" i="185" a="1"/>
  <c r="NK346" i="185" s="1"/>
  <c r="OG346" i="185" a="1"/>
  <c r="OG346" i="185" s="1"/>
  <c r="NL346" i="185" a="1"/>
  <c r="NL346" i="185" s="1"/>
  <c r="NV346" i="185" a="1"/>
  <c r="NV346" i="185" s="1"/>
  <c r="NX346" i="185" a="1"/>
  <c r="NX346" i="185" s="1"/>
  <c r="NO322" i="185" a="1"/>
  <c r="NO322" i="185" s="1"/>
  <c r="NY322" i="185" a="1"/>
  <c r="NY322" i="185" s="1"/>
  <c r="OI322" i="185" a="1"/>
  <c r="OI322" i="185" s="1"/>
  <c r="NL322" i="185" a="1"/>
  <c r="NL322" i="185" s="1"/>
  <c r="NW322" i="185" a="1"/>
  <c r="NW322" i="185" s="1"/>
  <c r="OH322" i="185" a="1"/>
  <c r="OH322" i="185" s="1"/>
  <c r="NM322" i="185" a="1"/>
  <c r="NM322" i="185" s="1"/>
  <c r="NX322" i="185" a="1"/>
  <c r="NX322" i="185" s="1"/>
  <c r="OJ322" i="185" a="1"/>
  <c r="OJ322" i="185" s="1"/>
  <c r="NN322" i="185" a="1"/>
  <c r="NN322" i="185" s="1"/>
  <c r="NZ322" i="185" a="1"/>
  <c r="NZ322" i="185" s="1"/>
  <c r="OK322" i="185" a="1"/>
  <c r="OK322" i="185" s="1"/>
  <c r="OA322" i="185" a="1"/>
  <c r="OA322" i="185" s="1"/>
  <c r="OL322" i="185" a="1"/>
  <c r="OL322" i="185" s="1"/>
  <c r="NU322" i="185" a="1"/>
  <c r="NU322" i="185" s="1"/>
  <c r="OF322" i="185" a="1"/>
  <c r="OF322" i="185" s="1"/>
  <c r="NH322" i="185" a="1"/>
  <c r="NH322" i="185" s="1"/>
  <c r="OB322" i="185" a="1"/>
  <c r="OB322" i="185" s="1"/>
  <c r="NI322" i="185" a="1"/>
  <c r="NI322" i="185" s="1"/>
  <c r="OC322" i="185" a="1"/>
  <c r="OC322" i="185" s="1"/>
  <c r="NJ322" i="185" a="1"/>
  <c r="NJ322" i="185" s="1"/>
  <c r="OD322" i="185" a="1"/>
  <c r="OD322" i="185" s="1"/>
  <c r="NK322" i="185" a="1"/>
  <c r="NK322" i="185" s="1"/>
  <c r="OE322" i="185" a="1"/>
  <c r="OE322" i="185" s="1"/>
  <c r="NP322" i="185" a="1"/>
  <c r="NP322" i="185" s="1"/>
  <c r="OG322" i="185" a="1"/>
  <c r="OG322" i="185" s="1"/>
  <c r="NQ322" i="185" a="1"/>
  <c r="NQ322" i="185" s="1"/>
  <c r="NR322" i="185" a="1"/>
  <c r="NR322" i="185" s="1"/>
  <c r="OM322" i="185" a="1"/>
  <c r="OM322" i="185" s="1"/>
  <c r="NS322" i="185" a="1"/>
  <c r="NS322" i="185" s="1"/>
  <c r="NT322" i="185" a="1"/>
  <c r="NT322" i="185" s="1"/>
  <c r="ON322" i="185" a="1"/>
  <c r="ON322" i="185" s="1"/>
  <c r="NV322" i="185" a="1"/>
  <c r="NV322" i="185" s="1"/>
  <c r="NF322" i="185" a="1"/>
  <c r="NF322" i="185" s="1"/>
  <c r="OB298" i="185" a="1"/>
  <c r="OB298" i="185" s="1"/>
  <c r="OM298" i="185" a="1"/>
  <c r="OM298" i="185" s="1"/>
  <c r="NK298" i="185" a="1"/>
  <c r="NK298" i="185" s="1"/>
  <c r="NT298" i="185" a="1"/>
  <c r="NT298" i="185" s="1"/>
  <c r="OD298" i="185" a="1"/>
  <c r="OD298" i="185" s="1"/>
  <c r="ON298" i="185" a="1"/>
  <c r="ON298" i="185" s="1"/>
  <c r="OF298" i="185" a="1"/>
  <c r="OF298" i="185" s="1"/>
  <c r="NQ298" i="185" a="1"/>
  <c r="NQ298" i="185" s="1"/>
  <c r="OE298" i="185" a="1"/>
  <c r="OE298" i="185" s="1"/>
  <c r="NG298" i="185" a="1"/>
  <c r="NG298" i="185" s="1"/>
  <c r="NS298" i="185" a="1"/>
  <c r="NS298" i="185" s="1"/>
  <c r="NL298" i="185" a="1"/>
  <c r="NL298" i="185" s="1"/>
  <c r="NZ298" i="185" a="1"/>
  <c r="NZ298" i="185" s="1"/>
  <c r="NO298" i="185" a="1"/>
  <c r="NO298" i="185" s="1"/>
  <c r="OC298" i="185" a="1"/>
  <c r="OC298" i="185" s="1"/>
  <c r="NN298" i="185" a="1"/>
  <c r="NN298" i="185" s="1"/>
  <c r="OH298" i="185" a="1"/>
  <c r="OH298" i="185" s="1"/>
  <c r="NF298" i="185" a="1"/>
  <c r="NF298" i="185" s="1"/>
  <c r="NX298" i="185" a="1"/>
  <c r="NX298" i="185" s="1"/>
  <c r="OK298" i="185" a="1"/>
  <c r="OK298" i="185" s="1"/>
  <c r="NP298" i="185" a="1"/>
  <c r="NP298" i="185" s="1"/>
  <c r="OL298" i="185" a="1"/>
  <c r="OL298" i="185" s="1"/>
  <c r="NR298" i="185" a="1"/>
  <c r="NR298" i="185" s="1"/>
  <c r="NU298" i="185" a="1"/>
  <c r="NU298" i="185" s="1"/>
  <c r="NV298" i="185" a="1"/>
  <c r="NV298" i="185" s="1"/>
  <c r="NW298" i="185" a="1"/>
  <c r="NW298" i="185" s="1"/>
  <c r="NY298" i="185" a="1"/>
  <c r="NY298" i="185" s="1"/>
  <c r="OA298" i="185" a="1"/>
  <c r="OA298" i="185" s="1"/>
  <c r="NH298" i="185" a="1"/>
  <c r="NH298" i="185" s="1"/>
  <c r="NI298" i="185" a="1"/>
  <c r="NI298" i="185" s="1"/>
  <c r="OG298" i="185" a="1"/>
  <c r="OG298" i="185" s="1"/>
  <c r="NJ298" i="185" a="1"/>
  <c r="NJ298" i="185" s="1"/>
  <c r="NM298" i="185" a="1"/>
  <c r="NM298" i="185" s="1"/>
  <c r="OI298" i="185" a="1"/>
  <c r="OI298" i="185" s="1"/>
  <c r="OJ298" i="185" a="1"/>
  <c r="OJ298" i="185" s="1"/>
  <c r="NH286" i="185" a="1"/>
  <c r="NH286" i="185" s="1"/>
  <c r="NQ286" i="185" a="1"/>
  <c r="NQ286" i="185" s="1"/>
  <c r="NZ286" i="185" a="1"/>
  <c r="NZ286" i="185" s="1"/>
  <c r="OH286" i="185" a="1"/>
  <c r="OH286" i="185" s="1"/>
  <c r="NR286" i="185" a="1"/>
  <c r="NR286" i="185" s="1"/>
  <c r="NK286" i="185" a="1"/>
  <c r="NK286" i="185" s="1"/>
  <c r="NT286" i="185" a="1"/>
  <c r="NT286" i="185" s="1"/>
  <c r="OC286" i="185" a="1"/>
  <c r="OC286" i="185" s="1"/>
  <c r="OK286" i="185" a="1"/>
  <c r="OK286" i="185" s="1"/>
  <c r="NP286" i="185" a="1"/>
  <c r="NP286" i="185" s="1"/>
  <c r="OB286" i="185" a="1"/>
  <c r="OB286" i="185" s="1"/>
  <c r="NF286" i="185" a="1"/>
  <c r="NF286" i="185" s="1"/>
  <c r="OD286" i="185" a="1"/>
  <c r="OD286" i="185" s="1"/>
  <c r="NX286" i="185" a="1"/>
  <c r="NX286" i="185" s="1"/>
  <c r="OI286" i="185" a="1"/>
  <c r="OI286" i="185" s="1"/>
  <c r="NS286" i="185" a="1"/>
  <c r="NS286" i="185" s="1"/>
  <c r="OF286" i="185" a="1"/>
  <c r="OF286" i="185" s="1"/>
  <c r="NG286" i="185" a="1"/>
  <c r="NG286" i="185" s="1"/>
  <c r="OL286" i="185" a="1"/>
  <c r="OL286" i="185" s="1"/>
  <c r="NI286" i="185" a="1"/>
  <c r="NI286" i="185" s="1"/>
  <c r="OA286" i="185" a="1"/>
  <c r="OA286" i="185" s="1"/>
  <c r="NU286" i="185" a="1"/>
  <c r="NU286" i="185" s="1"/>
  <c r="OM286" i="185" a="1"/>
  <c r="OM286" i="185" s="1"/>
  <c r="NJ286" i="185" a="1"/>
  <c r="NJ286" i="185" s="1"/>
  <c r="OE286" i="185" a="1"/>
  <c r="OE286" i="185" s="1"/>
  <c r="NL286" i="185" a="1"/>
  <c r="NL286" i="185" s="1"/>
  <c r="NM286" i="185" a="1"/>
  <c r="NM286" i="185" s="1"/>
  <c r="OG286" i="185" a="1"/>
  <c r="OG286" i="185" s="1"/>
  <c r="NN286" i="185" a="1"/>
  <c r="NN286" i="185" s="1"/>
  <c r="OJ286" i="185" a="1"/>
  <c r="OJ286" i="185" s="1"/>
  <c r="NO286" i="185" a="1"/>
  <c r="NO286" i="185" s="1"/>
  <c r="ON286" i="185" a="1"/>
  <c r="ON286" i="185" s="1"/>
  <c r="NV286" i="185" a="1"/>
  <c r="NV286" i="185" s="1"/>
  <c r="NW286" i="185" a="1"/>
  <c r="NW286" i="185" s="1"/>
  <c r="NY286" i="185" a="1"/>
  <c r="NY286" i="185" s="1"/>
  <c r="NK262" i="185" a="1"/>
  <c r="NK262" i="185" s="1"/>
  <c r="OD262" i="185" a="1"/>
  <c r="OD262" i="185" s="1"/>
  <c r="ON262" i="185" a="1"/>
  <c r="ON262" i="185" s="1"/>
  <c r="NL262" i="185" a="1"/>
  <c r="NL262" i="185" s="1"/>
  <c r="NV262" i="185" a="1"/>
  <c r="NV262" i="185" s="1"/>
  <c r="OE262" i="185" a="1"/>
  <c r="OE262" i="185" s="1"/>
  <c r="NN262" i="185" a="1"/>
  <c r="NN262" i="185" s="1"/>
  <c r="OG262" i="185" a="1"/>
  <c r="OG262" i="185" s="1"/>
  <c r="NO262" i="185" a="1"/>
  <c r="NO262" i="185" s="1"/>
  <c r="NX262" i="185" a="1"/>
  <c r="NX262" i="185" s="1"/>
  <c r="NY262" i="185" a="1"/>
  <c r="NY262" i="185" s="1"/>
  <c r="OH262" i="185" a="1"/>
  <c r="OH262" i="185" s="1"/>
  <c r="NF262" i="185" a="1"/>
  <c r="NF262" i="185" s="1"/>
  <c r="NP262" i="185" a="1"/>
  <c r="NP262" i="185" s="1"/>
  <c r="NZ262" i="185" a="1"/>
  <c r="NZ262" i="185" s="1"/>
  <c r="OI262" i="185" a="1"/>
  <c r="OI262" i="185" s="1"/>
  <c r="NG262" i="185" a="1"/>
  <c r="NG262" i="185" s="1"/>
  <c r="NQ262" i="185" a="1"/>
  <c r="NQ262" i="185" s="1"/>
  <c r="OA262" i="185" a="1"/>
  <c r="OA262" i="185" s="1"/>
  <c r="OJ262" i="185" a="1"/>
  <c r="OJ262" i="185" s="1"/>
  <c r="NI262" i="185" a="1"/>
  <c r="NI262" i="185" s="1"/>
  <c r="OF262" i="185" a="1"/>
  <c r="OF262" i="185" s="1"/>
  <c r="NR262" i="185" a="1"/>
  <c r="NR262" i="185" s="1"/>
  <c r="OM262" i="185" a="1"/>
  <c r="OM262" i="185" s="1"/>
  <c r="NS262" i="185" a="1"/>
  <c r="NS262" i="185" s="1"/>
  <c r="NW262" i="185" a="1"/>
  <c r="NW262" i="185" s="1"/>
  <c r="OB262" i="185" a="1"/>
  <c r="OB262" i="185" s="1"/>
  <c r="OK262" i="185" a="1"/>
  <c r="OK262" i="185" s="1"/>
  <c r="OC262" i="185" a="1"/>
  <c r="OC262" i="185" s="1"/>
  <c r="OL262" i="185" a="1"/>
  <c r="OL262" i="185" s="1"/>
  <c r="NM262" i="185" a="1"/>
  <c r="NM262" i="185" s="1"/>
  <c r="NU262" i="185" a="1"/>
  <c r="NU262" i="185" s="1"/>
  <c r="NH262" i="185" a="1"/>
  <c r="NH262" i="185" s="1"/>
  <c r="NJ262" i="185" a="1"/>
  <c r="NJ262" i="185" s="1"/>
  <c r="NT262" i="185" a="1"/>
  <c r="NT262" i="185" s="1"/>
  <c r="NJ250" i="185" a="1"/>
  <c r="NJ250" i="185" s="1"/>
  <c r="NS250" i="185" a="1"/>
  <c r="NS250" i="185" s="1"/>
  <c r="OB250" i="185" a="1"/>
  <c r="OB250" i="185" s="1"/>
  <c r="OJ250" i="185" a="1"/>
  <c r="OJ250" i="185" s="1"/>
  <c r="NK250" i="185" a="1"/>
  <c r="NK250" i="185" s="1"/>
  <c r="NT250" i="185" a="1"/>
  <c r="NT250" i="185" s="1"/>
  <c r="OK250" i="185" a="1"/>
  <c r="OK250" i="185" s="1"/>
  <c r="NM250" i="185" a="1"/>
  <c r="NM250" i="185" s="1"/>
  <c r="NV250" i="185" a="1"/>
  <c r="NV250" i="185" s="1"/>
  <c r="OD250" i="185" a="1"/>
  <c r="OD250" i="185" s="1"/>
  <c r="NN250" i="185" a="1"/>
  <c r="NN250" i="185" s="1"/>
  <c r="NW250" i="185" a="1"/>
  <c r="NW250" i="185" s="1"/>
  <c r="OE250" i="185" a="1"/>
  <c r="OE250" i="185" s="1"/>
  <c r="ON250" i="185" a="1"/>
  <c r="ON250" i="185" s="1"/>
  <c r="NO250" i="185" a="1"/>
  <c r="NO250" i="185" s="1"/>
  <c r="OF250" i="185" a="1"/>
  <c r="OF250" i="185" s="1"/>
  <c r="NF250" i="185" a="1"/>
  <c r="NF250" i="185" s="1"/>
  <c r="NX250" i="185" a="1"/>
  <c r="NX250" i="185" s="1"/>
  <c r="OG250" i="185" a="1"/>
  <c r="OG250" i="185" s="1"/>
  <c r="OI250" i="185" a="1"/>
  <c r="OI250" i="185" s="1"/>
  <c r="NR250" i="185" a="1"/>
  <c r="NR250" i="185" s="1"/>
  <c r="NU250" i="185" a="1"/>
  <c r="NU250" i="185" s="1"/>
  <c r="OL250" i="185" a="1"/>
  <c r="OL250" i="185" s="1"/>
  <c r="NG250" i="185" a="1"/>
  <c r="NG250" i="185" s="1"/>
  <c r="NY250" i="185" a="1"/>
  <c r="NY250" i="185" s="1"/>
  <c r="NH250" i="185" a="1"/>
  <c r="NH250" i="185" s="1"/>
  <c r="NZ250" i="185" a="1"/>
  <c r="NZ250" i="185" s="1"/>
  <c r="NI250" i="185" a="1"/>
  <c r="NI250" i="185" s="1"/>
  <c r="OA250" i="185" a="1"/>
  <c r="OA250" i="185" s="1"/>
  <c r="OC250" i="185" a="1"/>
  <c r="OC250" i="185" s="1"/>
  <c r="OM250" i="185" a="1"/>
  <c r="OM250" i="185" s="1"/>
  <c r="NL250" i="185" a="1"/>
  <c r="NL250" i="185" s="1"/>
  <c r="NP250" i="185" a="1"/>
  <c r="NP250" i="185" s="1"/>
  <c r="NQ250" i="185" a="1"/>
  <c r="NQ250" i="185" s="1"/>
  <c r="OH250" i="185" a="1"/>
  <c r="OH250" i="185" s="1"/>
  <c r="NL238" i="185" a="1"/>
  <c r="NL238" i="185" s="1"/>
  <c r="NT238" i="185" a="1"/>
  <c r="NT238" i="185" s="1"/>
  <c r="OC238" i="185" a="1"/>
  <c r="OC238" i="185" s="1"/>
  <c r="OK238" i="185" a="1"/>
  <c r="OK238" i="185" s="1"/>
  <c r="OD238" i="185" a="1"/>
  <c r="OD238" i="185" s="1"/>
  <c r="OL238" i="185" a="1"/>
  <c r="OL238" i="185" s="1"/>
  <c r="NF238" i="185" a="1"/>
  <c r="NF238" i="185" s="1"/>
  <c r="NO238" i="185" a="1"/>
  <c r="NO238" i="185" s="1"/>
  <c r="NV238" i="185" a="1"/>
  <c r="NV238" i="185" s="1"/>
  <c r="NG238" i="185" a="1"/>
  <c r="NG238" i="185" s="1"/>
  <c r="NW238" i="185" a="1"/>
  <c r="NW238" i="185" s="1"/>
  <c r="OF238" i="185" a="1"/>
  <c r="OF238" i="185" s="1"/>
  <c r="NP238" i="185" a="1"/>
  <c r="NP238" i="185" s="1"/>
  <c r="NX238" i="185" a="1"/>
  <c r="NX238" i="185" s="1"/>
  <c r="OG238" i="185" a="1"/>
  <c r="OG238" i="185" s="1"/>
  <c r="NH238" i="185" a="1"/>
  <c r="NH238" i="185" s="1"/>
  <c r="NQ238" i="185" a="1"/>
  <c r="NQ238" i="185" s="1"/>
  <c r="NY238" i="185" a="1"/>
  <c r="NY238" i="185" s="1"/>
  <c r="NJ238" i="185" a="1"/>
  <c r="NJ238" i="185" s="1"/>
  <c r="OB238" i="185" a="1"/>
  <c r="OB238" i="185" s="1"/>
  <c r="NK238" i="185" a="1"/>
  <c r="NK238" i="185" s="1"/>
  <c r="NM238" i="185" a="1"/>
  <c r="NM238" i="185" s="1"/>
  <c r="NR238" i="185" a="1"/>
  <c r="NR238" i="185" s="1"/>
  <c r="OH238" i="185" a="1"/>
  <c r="OH238" i="185" s="1"/>
  <c r="NS238" i="185" a="1"/>
  <c r="NS238" i="185" s="1"/>
  <c r="OI238" i="185" a="1"/>
  <c r="OI238" i="185" s="1"/>
  <c r="OJ238" i="185" a="1"/>
  <c r="OJ238" i="185" s="1"/>
  <c r="NU238" i="185" a="1"/>
  <c r="NU238" i="185" s="1"/>
  <c r="OM238" i="185" a="1"/>
  <c r="OM238" i="185" s="1"/>
  <c r="ON238" i="185" a="1"/>
  <c r="ON238" i="185" s="1"/>
  <c r="NI238" i="185" a="1"/>
  <c r="NI238" i="185" s="1"/>
  <c r="NN238" i="185" a="1"/>
  <c r="NN238" i="185" s="1"/>
  <c r="NZ238" i="185" a="1"/>
  <c r="NZ238" i="185" s="1"/>
  <c r="OA238" i="185" a="1"/>
  <c r="OA238" i="185" s="1"/>
  <c r="OE238" i="185" a="1"/>
  <c r="OE238" i="185" s="1"/>
  <c r="OH370" i="185" a="1"/>
  <c r="OH370" i="185" s="1"/>
  <c r="OJ346" i="185" a="1"/>
  <c r="OJ346" i="185" s="1"/>
  <c r="NG322" i="185" a="1"/>
  <c r="NG322" i="185" s="1"/>
  <c r="NX370" i="185" a="1"/>
  <c r="NX370" i="185" s="1"/>
  <c r="NM346" i="185" a="1"/>
  <c r="NM346" i="185" s="1"/>
  <c r="NK358" i="185" a="1"/>
  <c r="NK358" i="185" s="1"/>
  <c r="NU358" i="185" a="1"/>
  <c r="NU358" i="185" s="1"/>
  <c r="NM358" i="185" a="1"/>
  <c r="NM358" i="185" s="1"/>
  <c r="NW358" i="185" a="1"/>
  <c r="NW358" i="185" s="1"/>
  <c r="OG358" i="185" a="1"/>
  <c r="OG358" i="185" s="1"/>
  <c r="OF358" i="185" a="1"/>
  <c r="OF358" i="185" s="1"/>
  <c r="NI358" i="185" a="1"/>
  <c r="NI358" i="185" s="1"/>
  <c r="NV358" i="185" a="1"/>
  <c r="NV358" i="185" s="1"/>
  <c r="NH358" i="185" a="1"/>
  <c r="NH358" i="185" s="1"/>
  <c r="NT358" i="185" a="1"/>
  <c r="NT358" i="185" s="1"/>
  <c r="OH358" i="185" a="1"/>
  <c r="OH358" i="185" s="1"/>
  <c r="OI358" i="185" a="1"/>
  <c r="OI358" i="185" s="1"/>
  <c r="NR358" i="185" a="1"/>
  <c r="NR358" i="185" s="1"/>
  <c r="NJ358" i="185" a="1"/>
  <c r="NJ358" i="185" s="1"/>
  <c r="NX358" i="185" a="1"/>
  <c r="NX358" i="185" s="1"/>
  <c r="OJ358" i="185" a="1"/>
  <c r="OJ358" i="185" s="1"/>
  <c r="NF358" i="185" a="1"/>
  <c r="NF358" i="185" s="1"/>
  <c r="NL358" i="185" a="1"/>
  <c r="NL358" i="185" s="1"/>
  <c r="NY358" i="185" a="1"/>
  <c r="NY358" i="185" s="1"/>
  <c r="OK358" i="185" a="1"/>
  <c r="OK358" i="185" s="1"/>
  <c r="NN358" i="185" a="1"/>
  <c r="NN358" i="185" s="1"/>
  <c r="NZ358" i="185" a="1"/>
  <c r="NZ358" i="185" s="1"/>
  <c r="OL358" i="185" a="1"/>
  <c r="OL358" i="185" s="1"/>
  <c r="OD358" i="185" a="1"/>
  <c r="OD358" i="185" s="1"/>
  <c r="NO358" i="185" a="1"/>
  <c r="NO358" i="185" s="1"/>
  <c r="OA358" i="185" a="1"/>
  <c r="OA358" i="185" s="1"/>
  <c r="OM358" i="185" a="1"/>
  <c r="OM358" i="185" s="1"/>
  <c r="NP358" i="185" a="1"/>
  <c r="NP358" i="185" s="1"/>
  <c r="OB358" i="185" a="1"/>
  <c r="OB358" i="185" s="1"/>
  <c r="ON358" i="185" a="1"/>
  <c r="ON358" i="185" s="1"/>
  <c r="NQ358" i="185" a="1"/>
  <c r="NQ358" i="185" s="1"/>
  <c r="OC358" i="185" a="1"/>
  <c r="OC358" i="185" s="1"/>
  <c r="NJ334" i="185" a="1"/>
  <c r="NJ334" i="185" s="1"/>
  <c r="NU334" i="185" a="1"/>
  <c r="NU334" i="185" s="1"/>
  <c r="OG334" i="185" a="1"/>
  <c r="OG334" i="185" s="1"/>
  <c r="NL334" i="185" a="1"/>
  <c r="NL334" i="185" s="1"/>
  <c r="NW334" i="185" a="1"/>
  <c r="NW334" i="185" s="1"/>
  <c r="OI334" i="185" a="1"/>
  <c r="OI334" i="185" s="1"/>
  <c r="NH334" i="185" a="1"/>
  <c r="NH334" i="185" s="1"/>
  <c r="NR334" i="185" a="1"/>
  <c r="NR334" i="185" s="1"/>
  <c r="OD334" i="185" a="1"/>
  <c r="OD334" i="185" s="1"/>
  <c r="NS334" i="185" a="1"/>
  <c r="NS334" i="185" s="1"/>
  <c r="OJ334" i="185" a="1"/>
  <c r="OJ334" i="185" s="1"/>
  <c r="NF334" i="185" a="1"/>
  <c r="NF334" i="185" s="1"/>
  <c r="NT334" i="185" a="1"/>
  <c r="NT334" i="185" s="1"/>
  <c r="OK334" i="185" a="1"/>
  <c r="OK334" i="185" s="1"/>
  <c r="NG334" i="185" a="1"/>
  <c r="NG334" i="185" s="1"/>
  <c r="NV334" i="185" a="1"/>
  <c r="NV334" i="185" s="1"/>
  <c r="OL334" i="185" a="1"/>
  <c r="OL334" i="185" s="1"/>
  <c r="OF334" i="185" a="1"/>
  <c r="OF334" i="185" s="1"/>
  <c r="NI334" i="185" a="1"/>
  <c r="NI334" i="185" s="1"/>
  <c r="NX334" i="185" a="1"/>
  <c r="NX334" i="185" s="1"/>
  <c r="OM334" i="185" a="1"/>
  <c r="OM334" i="185" s="1"/>
  <c r="NY334" i="185" a="1"/>
  <c r="NY334" i="185" s="1"/>
  <c r="NK334" i="185" a="1"/>
  <c r="NK334" i="185" s="1"/>
  <c r="NZ334" i="185" a="1"/>
  <c r="NZ334" i="185" s="1"/>
  <c r="ON334" i="185" a="1"/>
  <c r="ON334" i="185" s="1"/>
  <c r="NM334" i="185" a="1"/>
  <c r="NM334" i="185" s="1"/>
  <c r="OA334" i="185" a="1"/>
  <c r="OA334" i="185" s="1"/>
  <c r="NN334" i="185" a="1"/>
  <c r="NN334" i="185" s="1"/>
  <c r="OB334" i="185" a="1"/>
  <c r="OB334" i="185" s="1"/>
  <c r="NO334" i="185" a="1"/>
  <c r="NO334" i="185" s="1"/>
  <c r="OC334" i="185" a="1"/>
  <c r="OC334" i="185" s="1"/>
  <c r="OE334" i="185" a="1"/>
  <c r="OE334" i="185" s="1"/>
  <c r="NP334" i="185" a="1"/>
  <c r="NP334" i="185" s="1"/>
  <c r="NF310" i="185" a="1"/>
  <c r="NF310" i="185" s="1"/>
  <c r="NR310" i="185" a="1"/>
  <c r="NR310" i="185" s="1"/>
  <c r="OC310" i="185" a="1"/>
  <c r="OC310" i="185" s="1"/>
  <c r="NH310" i="185" a="1"/>
  <c r="NH310" i="185" s="1"/>
  <c r="NT310" i="185" a="1"/>
  <c r="NT310" i="185" s="1"/>
  <c r="OE310" i="185" a="1"/>
  <c r="OE310" i="185" s="1"/>
  <c r="NI310" i="185" a="1"/>
  <c r="NI310" i="185" s="1"/>
  <c r="NV310" i="185" a="1"/>
  <c r="NV310" i="185" s="1"/>
  <c r="OJ310" i="185" a="1"/>
  <c r="OJ310" i="185" s="1"/>
  <c r="NK310" i="185" a="1"/>
  <c r="NK310" i="185" s="1"/>
  <c r="NX310" i="185" a="1"/>
  <c r="NX310" i="185" s="1"/>
  <c r="OL310" i="185" a="1"/>
  <c r="OL310" i="185" s="1"/>
  <c r="NU310" i="185" a="1"/>
  <c r="NU310" i="185" s="1"/>
  <c r="OK310" i="185" a="1"/>
  <c r="OK310" i="185" s="1"/>
  <c r="NP310" i="185" a="1"/>
  <c r="NP310" i="185" s="1"/>
  <c r="OH310" i="185" a="1"/>
  <c r="OH310" i="185" s="1"/>
  <c r="NJ310" i="185" a="1"/>
  <c r="NJ310" i="185" s="1"/>
  <c r="OA310" i="185" a="1"/>
  <c r="OA310" i="185" s="1"/>
  <c r="NN310" i="185" a="1"/>
  <c r="NN310" i="185" s="1"/>
  <c r="OI310" i="185" a="1"/>
  <c r="OI310" i="185" s="1"/>
  <c r="NO310" i="185" a="1"/>
  <c r="NO310" i="185" s="1"/>
  <c r="OM310" i="185" a="1"/>
  <c r="OM310" i="185" s="1"/>
  <c r="NQ310" i="185" a="1"/>
  <c r="NQ310" i="185" s="1"/>
  <c r="ON310" i="185" a="1"/>
  <c r="ON310" i="185" s="1"/>
  <c r="NS310" i="185" a="1"/>
  <c r="NS310" i="185" s="1"/>
  <c r="NY310" i="185" a="1"/>
  <c r="NY310" i="185" s="1"/>
  <c r="NG310" i="185" a="1"/>
  <c r="NG310" i="185" s="1"/>
  <c r="OD310" i="185" a="1"/>
  <c r="OD310" i="185" s="1"/>
  <c r="OG310" i="185" a="1"/>
  <c r="OG310" i="185" s="1"/>
  <c r="NL310" i="185" a="1"/>
  <c r="NL310" i="185" s="1"/>
  <c r="NM310" i="185" a="1"/>
  <c r="NM310" i="185" s="1"/>
  <c r="NW310" i="185" a="1"/>
  <c r="NW310" i="185" s="1"/>
  <c r="NZ310" i="185" a="1"/>
  <c r="NZ310" i="185" s="1"/>
  <c r="OB310" i="185" a="1"/>
  <c r="OB310" i="185" s="1"/>
  <c r="NV274" i="185" a="1"/>
  <c r="NV274" i="185" s="1"/>
  <c r="OE274" i="185" a="1"/>
  <c r="OE274" i="185" s="1"/>
  <c r="ON274" i="185" a="1"/>
  <c r="ON274" i="185" s="1"/>
  <c r="NF274" i="185" a="1"/>
  <c r="NF274" i="185" s="1"/>
  <c r="NN274" i="185" a="1"/>
  <c r="NN274" i="185" s="1"/>
  <c r="NW274" i="185" a="1"/>
  <c r="NW274" i="185" s="1"/>
  <c r="NR274" i="185" a="1"/>
  <c r="NR274" i="185" s="1"/>
  <c r="OK274" i="185" a="1"/>
  <c r="OK274" i="185" s="1"/>
  <c r="NI274" i="185" a="1"/>
  <c r="NI274" i="185" s="1"/>
  <c r="NS274" i="185" a="1"/>
  <c r="NS274" i="185" s="1"/>
  <c r="OD274" i="185" a="1"/>
  <c r="OD274" i="185" s="1"/>
  <c r="OM274" i="185" a="1"/>
  <c r="OM274" i="185" s="1"/>
  <c r="NT274" i="185" a="1"/>
  <c r="NT274" i="185" s="1"/>
  <c r="NM274" i="185" a="1"/>
  <c r="NM274" i="185" s="1"/>
  <c r="OA274" i="185" a="1"/>
  <c r="OA274" i="185" s="1"/>
  <c r="OC274" i="185" a="1"/>
  <c r="OC274" i="185" s="1"/>
  <c r="NH274" i="185" a="1"/>
  <c r="NH274" i="185" s="1"/>
  <c r="OI274" i="185" a="1"/>
  <c r="OI274" i="185" s="1"/>
  <c r="NY274" i="185" a="1"/>
  <c r="NY274" i="185" s="1"/>
  <c r="NK274" i="185" a="1"/>
  <c r="NK274" i="185" s="1"/>
  <c r="OB274" i="185" a="1"/>
  <c r="OB274" i="185" s="1"/>
  <c r="NJ274" i="185" a="1"/>
  <c r="NJ274" i="185" s="1"/>
  <c r="OG274" i="185" a="1"/>
  <c r="OG274" i="185" s="1"/>
  <c r="NU274" i="185" a="1"/>
  <c r="NU274" i="185" s="1"/>
  <c r="OH274" i="185" a="1"/>
  <c r="OH274" i="185" s="1"/>
  <c r="NG274" i="185" a="1"/>
  <c r="NG274" i="185" s="1"/>
  <c r="OJ274" i="185" a="1"/>
  <c r="OJ274" i="185" s="1"/>
  <c r="NL274" i="185" a="1"/>
  <c r="NL274" i="185" s="1"/>
  <c r="NO274" i="185" a="1"/>
  <c r="NO274" i="185" s="1"/>
  <c r="OL274" i="185" a="1"/>
  <c r="OL274" i="185" s="1"/>
  <c r="NP274" i="185" a="1"/>
  <c r="NP274" i="185" s="1"/>
  <c r="NQ274" i="185" a="1"/>
  <c r="NQ274" i="185" s="1"/>
  <c r="NX274" i="185" a="1"/>
  <c r="NX274" i="185" s="1"/>
  <c r="NZ274" i="185" a="1"/>
  <c r="NZ274" i="185" s="1"/>
  <c r="OF274" i="185" a="1"/>
  <c r="OF274" i="185" s="1"/>
  <c r="OH334" i="185" a="1"/>
  <c r="OH334" i="185" s="1"/>
  <c r="NQ261" i="185" a="1"/>
  <c r="NQ261" i="185" s="1"/>
  <c r="NI261" i="185" a="1"/>
  <c r="NI261" i="185" s="1"/>
  <c r="NR261" i="185" a="1"/>
  <c r="NR261" i="185" s="1"/>
  <c r="OB261" i="185" a="1"/>
  <c r="OB261" i="185" s="1"/>
  <c r="OK261" i="185" a="1"/>
  <c r="OK261" i="185" s="1"/>
  <c r="NJ261" i="185" a="1"/>
  <c r="NJ261" i="185" s="1"/>
  <c r="NS261" i="185" a="1"/>
  <c r="NS261" i="185" s="1"/>
  <c r="OL261" i="185" a="1"/>
  <c r="OL261" i="185" s="1"/>
  <c r="NK261" i="185" a="1"/>
  <c r="NK261" i="185" s="1"/>
  <c r="OD261" i="185" a="1"/>
  <c r="OD261" i="185" s="1"/>
  <c r="OM261" i="185" a="1"/>
  <c r="OM261" i="185" s="1"/>
  <c r="NL261" i="185" a="1"/>
  <c r="NL261" i="185" s="1"/>
  <c r="NU261" i="185" a="1"/>
  <c r="NU261" i="185" s="1"/>
  <c r="OE261" i="185" a="1"/>
  <c r="OE261" i="185" s="1"/>
  <c r="ON261" i="185" a="1"/>
  <c r="ON261" i="185" s="1"/>
  <c r="NM261" i="185" a="1"/>
  <c r="NM261" i="185" s="1"/>
  <c r="NV261" i="185" a="1"/>
  <c r="NV261" i="185" s="1"/>
  <c r="OF261" i="185" a="1"/>
  <c r="OF261" i="185" s="1"/>
  <c r="NN261" i="185" a="1"/>
  <c r="NN261" i="185" s="1"/>
  <c r="NW261" i="185" a="1"/>
  <c r="NW261" i="185" s="1"/>
  <c r="NX261" i="185" a="1"/>
  <c r="NX261" i="185" s="1"/>
  <c r="OG261" i="185" a="1"/>
  <c r="OG261" i="185" s="1"/>
  <c r="NT261" i="185" a="1"/>
  <c r="NT261" i="185" s="1"/>
  <c r="NY261" i="185" a="1"/>
  <c r="NY261" i="185" s="1"/>
  <c r="OA261" i="185" a="1"/>
  <c r="OA261" i="185" s="1"/>
  <c r="NF261" i="185" a="1"/>
  <c r="NF261" i="185" s="1"/>
  <c r="OC261" i="185" a="1"/>
  <c r="OC261" i="185" s="1"/>
  <c r="NZ261" i="185" a="1"/>
  <c r="NZ261" i="185" s="1"/>
  <c r="OH261" i="185" a="1"/>
  <c r="OH261" i="185" s="1"/>
  <c r="OI261" i="185" a="1"/>
  <c r="OI261" i="185" s="1"/>
  <c r="NP261" i="185" a="1"/>
  <c r="NP261" i="185" s="1"/>
  <c r="OJ261" i="185" a="1"/>
  <c r="OJ261" i="185" s="1"/>
  <c r="NG261" i="185" a="1"/>
  <c r="NG261" i="185" s="1"/>
  <c r="NH261" i="185" a="1"/>
  <c r="NH261" i="185" s="1"/>
  <c r="NO261" i="185" a="1"/>
  <c r="NO261" i="185" s="1"/>
  <c r="OK369" i="185" a="1"/>
  <c r="OK369" i="185" s="1"/>
  <c r="NP357" i="185" a="1"/>
  <c r="NP357" i="185" s="1"/>
  <c r="OL333" i="185" a="1"/>
  <c r="OL333" i="185" s="1"/>
  <c r="OL345" i="185" a="1"/>
  <c r="OL345" i="185" s="1"/>
  <c r="NI356" i="185" a="1"/>
  <c r="NI356" i="185" s="1"/>
  <c r="NS356" i="185" a="1"/>
  <c r="NS356" i="185" s="1"/>
  <c r="ON356" i="185" a="1"/>
  <c r="ON356" i="185" s="1"/>
  <c r="NK356" i="185" a="1"/>
  <c r="NK356" i="185" s="1"/>
  <c r="NU356" i="185" a="1"/>
  <c r="NU356" i="185" s="1"/>
  <c r="OE356" i="185" a="1"/>
  <c r="OE356" i="185" s="1"/>
  <c r="NL344" i="185" a="1"/>
  <c r="NL344" i="185" s="1"/>
  <c r="NW344" i="185" a="1"/>
  <c r="NW344" i="185" s="1"/>
  <c r="OG344" i="185" a="1"/>
  <c r="OG344" i="185" s="1"/>
  <c r="NN344" i="185" a="1"/>
  <c r="NN344" i="185" s="1"/>
  <c r="NY344" i="185" a="1"/>
  <c r="NY344" i="185" s="1"/>
  <c r="OI344" i="185" a="1"/>
  <c r="OI344" i="185" s="1"/>
  <c r="NI344" i="185" a="1"/>
  <c r="NI344" i="185" s="1"/>
  <c r="NT344" i="185" a="1"/>
  <c r="NT344" i="185" s="1"/>
  <c r="NN332" i="185" a="1"/>
  <c r="NN332" i="185" s="1"/>
  <c r="NZ332" i="185" a="1"/>
  <c r="NZ332" i="185" s="1"/>
  <c r="NF332" i="185" a="1"/>
  <c r="NF332" i="185" s="1"/>
  <c r="NP332" i="185" a="1"/>
  <c r="NP332" i="185" s="1"/>
  <c r="OB332" i="185" a="1"/>
  <c r="OB332" i="185" s="1"/>
  <c r="OM332" i="185" a="1"/>
  <c r="OM332" i="185" s="1"/>
  <c r="NL332" i="185" a="1"/>
  <c r="NL332" i="185" s="1"/>
  <c r="NW332" i="185" a="1"/>
  <c r="NW332" i="185" s="1"/>
  <c r="OI332" i="185" a="1"/>
  <c r="OI332" i="185" s="1"/>
  <c r="OJ320" i="185" a="1"/>
  <c r="OJ320" i="185" s="1"/>
  <c r="NT320" i="185" a="1"/>
  <c r="NT320" i="185" s="1"/>
  <c r="OE320" i="185" a="1"/>
  <c r="OE320" i="185" s="1"/>
  <c r="NM320" i="185" a="1"/>
  <c r="NM320" i="185" s="1"/>
  <c r="NW320" i="185" a="1"/>
  <c r="NW320" i="185" s="1"/>
  <c r="OI320" i="185" a="1"/>
  <c r="OI320" i="185" s="1"/>
  <c r="NX320" i="185" a="1"/>
  <c r="NX320" i="185" s="1"/>
  <c r="OK320" i="185" a="1"/>
  <c r="OK320" i="185" s="1"/>
  <c r="NN320" i="185" a="1"/>
  <c r="NN320" i="185" s="1"/>
  <c r="NY320" i="185" a="1"/>
  <c r="NY320" i="185" s="1"/>
  <c r="NO320" i="185" a="1"/>
  <c r="NO320" i="185" s="1"/>
  <c r="NZ320" i="185" a="1"/>
  <c r="NZ320" i="185" s="1"/>
  <c r="OL320" i="185" a="1"/>
  <c r="OL320" i="185" s="1"/>
  <c r="NJ320" i="185" a="1"/>
  <c r="NJ320" i="185" s="1"/>
  <c r="NU320" i="185" a="1"/>
  <c r="NU320" i="185" s="1"/>
  <c r="OF320" i="185" a="1"/>
  <c r="OF320" i="185" s="1"/>
  <c r="NF308" i="185" a="1"/>
  <c r="NF308" i="185" s="1"/>
  <c r="NR308" i="185" a="1"/>
  <c r="NR308" i="185" s="1"/>
  <c r="OC308" i="185" a="1"/>
  <c r="OC308" i="185" s="1"/>
  <c r="NH308" i="185" a="1"/>
  <c r="NH308" i="185" s="1"/>
  <c r="NT308" i="185" a="1"/>
  <c r="NT308" i="185" s="1"/>
  <c r="OE308" i="185" a="1"/>
  <c r="OE308" i="185" s="1"/>
  <c r="NI308" i="185" a="1"/>
  <c r="NI308" i="185" s="1"/>
  <c r="NW308" i="185" a="1"/>
  <c r="NW308" i="185" s="1"/>
  <c r="OJ308" i="185" a="1"/>
  <c r="OJ308" i="185" s="1"/>
  <c r="NK308" i="185" a="1"/>
  <c r="NK308" i="185" s="1"/>
  <c r="NY308" i="185" a="1"/>
  <c r="NY308" i="185" s="1"/>
  <c r="OL308" i="185" a="1"/>
  <c r="OL308" i="185" s="1"/>
  <c r="NX308" i="185" a="1"/>
  <c r="NX308" i="185" s="1"/>
  <c r="ON308" i="185" a="1"/>
  <c r="ON308" i="185" s="1"/>
  <c r="NN308" i="185" a="1"/>
  <c r="NN308" i="185" s="1"/>
  <c r="OF308" i="185" a="1"/>
  <c r="OF308" i="185" s="1"/>
  <c r="NZ308" i="185" a="1"/>
  <c r="NZ308" i="185" s="1"/>
  <c r="NQ308" i="185" a="1"/>
  <c r="NQ308" i="185" s="1"/>
  <c r="OM308" i="185" a="1"/>
  <c r="OM308" i="185" s="1"/>
  <c r="NS308" i="185" a="1"/>
  <c r="NS308" i="185" s="1"/>
  <c r="NU308" i="185" a="1"/>
  <c r="NU308" i="185" s="1"/>
  <c r="NV308" i="185" a="1"/>
  <c r="NV308" i="185" s="1"/>
  <c r="OA308" i="185" a="1"/>
  <c r="OA308" i="185" s="1"/>
  <c r="NG308" i="185" a="1"/>
  <c r="NG308" i="185" s="1"/>
  <c r="OB308" i="185" a="1"/>
  <c r="OB308" i="185" s="1"/>
  <c r="NJ308" i="185" a="1"/>
  <c r="NJ308" i="185" s="1"/>
  <c r="OD308" i="185" a="1"/>
  <c r="OD308" i="185" s="1"/>
  <c r="NL308" i="185" a="1"/>
  <c r="NL308" i="185" s="1"/>
  <c r="OG308" i="185" a="1"/>
  <c r="OG308" i="185" s="1"/>
  <c r="NM308" i="185" a="1"/>
  <c r="NM308" i="185" s="1"/>
  <c r="OH308" i="185" a="1"/>
  <c r="OH308" i="185" s="1"/>
  <c r="NH296" i="185" a="1"/>
  <c r="NH296" i="185" s="1"/>
  <c r="NY296" i="185" a="1"/>
  <c r="NY296" i="185" s="1"/>
  <c r="OH296" i="185" a="1"/>
  <c r="OH296" i="185" s="1"/>
  <c r="NZ296" i="185" a="1"/>
  <c r="NZ296" i="185" s="1"/>
  <c r="OI296" i="185" a="1"/>
  <c r="OI296" i="185" s="1"/>
  <c r="NK296" i="185" a="1"/>
  <c r="NK296" i="185" s="1"/>
  <c r="NS296" i="185" a="1"/>
  <c r="NS296" i="185" s="1"/>
  <c r="OB296" i="185" a="1"/>
  <c r="OB296" i="185" s="1"/>
  <c r="OK296" i="185" a="1"/>
  <c r="OK296" i="185" s="1"/>
  <c r="OA296" i="185" a="1"/>
  <c r="OA296" i="185" s="1"/>
  <c r="OM296" i="185" a="1"/>
  <c r="OM296" i="185" s="1"/>
  <c r="NQ296" i="185" a="1"/>
  <c r="NQ296" i="185" s="1"/>
  <c r="OC296" i="185" a="1"/>
  <c r="OC296" i="185" s="1"/>
  <c r="NJ296" i="185" a="1"/>
  <c r="NJ296" i="185" s="1"/>
  <c r="NN296" i="185" a="1"/>
  <c r="NN296" i="185" s="1"/>
  <c r="NO296" i="185" a="1"/>
  <c r="NO296" i="185" s="1"/>
  <c r="NG296" i="185" a="1"/>
  <c r="NG296" i="185" s="1"/>
  <c r="NW296" i="185" a="1"/>
  <c r="NW296" i="185" s="1"/>
  <c r="NU296" i="185" a="1"/>
  <c r="NU296" i="185" s="1"/>
  <c r="NV296" i="185" a="1"/>
  <c r="NV296" i="185" s="1"/>
  <c r="NX296" i="185" a="1"/>
  <c r="NX296" i="185" s="1"/>
  <c r="NF296" i="185" a="1"/>
  <c r="NF296" i="185" s="1"/>
  <c r="NI296" i="185" a="1"/>
  <c r="NI296" i="185" s="1"/>
  <c r="OD296" i="185" a="1"/>
  <c r="OD296" i="185" s="1"/>
  <c r="NL296" i="185" a="1"/>
  <c r="NL296" i="185" s="1"/>
  <c r="OE296" i="185" a="1"/>
  <c r="OE296" i="185" s="1"/>
  <c r="NM296" i="185" a="1"/>
  <c r="NM296" i="185" s="1"/>
  <c r="OF296" i="185" a="1"/>
  <c r="OF296" i="185" s="1"/>
  <c r="OG296" i="185" a="1"/>
  <c r="OG296" i="185" s="1"/>
  <c r="NP296" i="185" a="1"/>
  <c r="NP296" i="185" s="1"/>
  <c r="NR296" i="185" a="1"/>
  <c r="NR296" i="185" s="1"/>
  <c r="OJ296" i="185" a="1"/>
  <c r="OJ296" i="185" s="1"/>
  <c r="NR284" i="185" a="1"/>
  <c r="NR284" i="185" s="1"/>
  <c r="NI284" i="185" a="1"/>
  <c r="NI284" i="185" s="1"/>
  <c r="OA284" i="185" a="1"/>
  <c r="OA284" i="185" s="1"/>
  <c r="OI284" i="185" a="1"/>
  <c r="OI284" i="185" s="1"/>
  <c r="NK284" i="185" a="1"/>
  <c r="NK284" i="185" s="1"/>
  <c r="NT284" i="185" a="1"/>
  <c r="NT284" i="185" s="1"/>
  <c r="OB284" i="185" a="1"/>
  <c r="OB284" i="185" s="1"/>
  <c r="OK284" i="185" a="1"/>
  <c r="OK284" i="185" s="1"/>
  <c r="NM284" i="185" a="1"/>
  <c r="NM284" i="185" s="1"/>
  <c r="NU284" i="185" a="1"/>
  <c r="NU284" i="185" s="1"/>
  <c r="OC284" i="185" a="1"/>
  <c r="OC284" i="185" s="1"/>
  <c r="NG284" i="185" a="1"/>
  <c r="NG284" i="185" s="1"/>
  <c r="NS284" i="185" a="1"/>
  <c r="NS284" i="185" s="1"/>
  <c r="OD284" i="185" a="1"/>
  <c r="OD284" i="185" s="1"/>
  <c r="NY284" i="185" a="1"/>
  <c r="NY284" i="185" s="1"/>
  <c r="OJ284" i="185" a="1"/>
  <c r="OJ284" i="185" s="1"/>
  <c r="NL284" i="185" a="1"/>
  <c r="NL284" i="185" s="1"/>
  <c r="NZ284" i="185" a="1"/>
  <c r="NZ284" i="185" s="1"/>
  <c r="OE284" i="185" a="1"/>
  <c r="OE284" i="185" s="1"/>
  <c r="NV284" i="185" a="1"/>
  <c r="NV284" i="185" s="1"/>
  <c r="OM284" i="185" a="1"/>
  <c r="OM284" i="185" s="1"/>
  <c r="NP284" i="185" a="1"/>
  <c r="NP284" i="185" s="1"/>
  <c r="NF284" i="185" a="1"/>
  <c r="NF284" i="185" s="1"/>
  <c r="OF284" i="185" a="1"/>
  <c r="OF284" i="185" s="1"/>
  <c r="NH284" i="185" a="1"/>
  <c r="NH284" i="185" s="1"/>
  <c r="OG284" i="185" a="1"/>
  <c r="OG284" i="185" s="1"/>
  <c r="NJ284" i="185" a="1"/>
  <c r="NJ284" i="185" s="1"/>
  <c r="OH284" i="185" a="1"/>
  <c r="OH284" i="185" s="1"/>
  <c r="NN284" i="185" a="1"/>
  <c r="NN284" i="185" s="1"/>
  <c r="OL284" i="185" a="1"/>
  <c r="OL284" i="185" s="1"/>
  <c r="NO284" i="185" a="1"/>
  <c r="NO284" i="185" s="1"/>
  <c r="ON284" i="185" a="1"/>
  <c r="ON284" i="185" s="1"/>
  <c r="NQ284" i="185" a="1"/>
  <c r="NQ284" i="185" s="1"/>
  <c r="NW284" i="185" a="1"/>
  <c r="NW284" i="185" s="1"/>
  <c r="NX284" i="185" a="1"/>
  <c r="NX284" i="185" s="1"/>
  <c r="NF272" i="185" a="1"/>
  <c r="NF272" i="185" s="1"/>
  <c r="NO272" i="185" a="1"/>
  <c r="NO272" i="185" s="1"/>
  <c r="NX272" i="185" a="1"/>
  <c r="NX272" i="185" s="1"/>
  <c r="OG272" i="185" a="1"/>
  <c r="OG272" i="185" s="1"/>
  <c r="NG272" i="185" a="1"/>
  <c r="NG272" i="185" s="1"/>
  <c r="NP272" i="185" a="1"/>
  <c r="NP272" i="185" s="1"/>
  <c r="NY272" i="185" a="1"/>
  <c r="NY272" i="185" s="1"/>
  <c r="OH272" i="185" a="1"/>
  <c r="OH272" i="185" s="1"/>
  <c r="OA272" i="185" a="1"/>
  <c r="OA272" i="185" s="1"/>
  <c r="NH272" i="185" a="1"/>
  <c r="NH272" i="185" s="1"/>
  <c r="OC272" i="185" a="1"/>
  <c r="OC272" i="185" s="1"/>
  <c r="NI272" i="185" a="1"/>
  <c r="NI272" i="185" s="1"/>
  <c r="NS272" i="185" a="1"/>
  <c r="NS272" i="185" s="1"/>
  <c r="OD272" i="185" a="1"/>
  <c r="OD272" i="185" s="1"/>
  <c r="NQ272" i="185" a="1"/>
  <c r="NQ272" i="185" s="1"/>
  <c r="NK272" i="185" a="1"/>
  <c r="NK272" i="185" s="1"/>
  <c r="NW272" i="185" a="1"/>
  <c r="NW272" i="185" s="1"/>
  <c r="OL272" i="185" a="1"/>
  <c r="OL272" i="185" s="1"/>
  <c r="ON272" i="185" a="1"/>
  <c r="ON272" i="185" s="1"/>
  <c r="NV272" i="185" a="1"/>
  <c r="NV272" i="185" s="1"/>
  <c r="NJ272" i="185" a="1"/>
  <c r="NJ272" i="185" s="1"/>
  <c r="OB272" i="185" a="1"/>
  <c r="OB272" i="185" s="1"/>
  <c r="NR272" i="185" a="1"/>
  <c r="NR272" i="185" s="1"/>
  <c r="OJ272" i="185" a="1"/>
  <c r="OJ272" i="185" s="1"/>
  <c r="OF272" i="185" a="1"/>
  <c r="OF272" i="185" s="1"/>
  <c r="OI272" i="185" a="1"/>
  <c r="OI272" i="185" s="1"/>
  <c r="NU272" i="185" a="1"/>
  <c r="NU272" i="185" s="1"/>
  <c r="NL272" i="185" a="1"/>
  <c r="NL272" i="185" s="1"/>
  <c r="NM272" i="185" a="1"/>
  <c r="NM272" i="185" s="1"/>
  <c r="NN272" i="185" a="1"/>
  <c r="NN272" i="185" s="1"/>
  <c r="NT272" i="185" a="1"/>
  <c r="NT272" i="185" s="1"/>
  <c r="NZ272" i="185" a="1"/>
  <c r="NZ272" i="185" s="1"/>
  <c r="OE272" i="185" a="1"/>
  <c r="OE272" i="185" s="1"/>
  <c r="OK272" i="185" a="1"/>
  <c r="OK272" i="185" s="1"/>
  <c r="NG260" i="185" a="1"/>
  <c r="NG260" i="185" s="1"/>
  <c r="NY260" i="185" a="1"/>
  <c r="NY260" i="185" s="1"/>
  <c r="NP260" i="185" a="1"/>
  <c r="NP260" i="185" s="1"/>
  <c r="OH260" i="185" a="1"/>
  <c r="OH260" i="185" s="1"/>
  <c r="NH260" i="185" a="1"/>
  <c r="NH260" i="185" s="1"/>
  <c r="NQ260" i="185" a="1"/>
  <c r="NQ260" i="185" s="1"/>
  <c r="NZ260" i="185" a="1"/>
  <c r="NZ260" i="185" s="1"/>
  <c r="OI260" i="185" a="1"/>
  <c r="OI260" i="185" s="1"/>
  <c r="NS260" i="185" a="1"/>
  <c r="NS260" i="185" s="1"/>
  <c r="OK260" i="185" a="1"/>
  <c r="OK260" i="185" s="1"/>
  <c r="NJ260" i="185" a="1"/>
  <c r="NJ260" i="185" s="1"/>
  <c r="OB260" i="185" a="1"/>
  <c r="OB260" i="185" s="1"/>
  <c r="NK260" i="185" a="1"/>
  <c r="NK260" i="185" s="1"/>
  <c r="NT260" i="185" a="1"/>
  <c r="NT260" i="185" s="1"/>
  <c r="OC260" i="185" a="1"/>
  <c r="OC260" i="185" s="1"/>
  <c r="OL260" i="185" a="1"/>
  <c r="OL260" i="185" s="1"/>
  <c r="NL260" i="185" a="1"/>
  <c r="NL260" i="185" s="1"/>
  <c r="NU260" i="185" a="1"/>
  <c r="NU260" i="185" s="1"/>
  <c r="OD260" i="185" a="1"/>
  <c r="OD260" i="185" s="1"/>
  <c r="OM260" i="185" a="1"/>
  <c r="OM260" i="185" s="1"/>
  <c r="NM260" i="185" a="1"/>
  <c r="NM260" i="185" s="1"/>
  <c r="OE260" i="185" a="1"/>
  <c r="OE260" i="185" s="1"/>
  <c r="ON260" i="185" a="1"/>
  <c r="ON260" i="185" s="1"/>
  <c r="OA260" i="185" a="1"/>
  <c r="OA260" i="185" s="1"/>
  <c r="NI260" i="185" a="1"/>
  <c r="NI260" i="185" s="1"/>
  <c r="OJ260" i="185" a="1"/>
  <c r="OJ260" i="185" s="1"/>
  <c r="NR260" i="185" a="1"/>
  <c r="NR260" i="185" s="1"/>
  <c r="NW260" i="185" a="1"/>
  <c r="NW260" i="185" s="1"/>
  <c r="OF260" i="185" a="1"/>
  <c r="OF260" i="185" s="1"/>
  <c r="NF260" i="185" a="1"/>
  <c r="NF260" i="185" s="1"/>
  <c r="NN260" i="185" a="1"/>
  <c r="NN260" i="185" s="1"/>
  <c r="NO260" i="185" a="1"/>
  <c r="NO260" i="185" s="1"/>
  <c r="NV260" i="185" a="1"/>
  <c r="NV260" i="185" s="1"/>
  <c r="NX260" i="185" a="1"/>
  <c r="NX260" i="185" s="1"/>
  <c r="OG260" i="185" a="1"/>
  <c r="OG260" i="185" s="1"/>
  <c r="NJ248" i="185" a="1"/>
  <c r="NJ248" i="185" s="1"/>
  <c r="OK248" i="185" a="1"/>
  <c r="OK248" i="185" s="1"/>
  <c r="NK248" i="185" a="1"/>
  <c r="NK248" i="185" s="1"/>
  <c r="NT248" i="185" a="1"/>
  <c r="NT248" i="185" s="1"/>
  <c r="OB248" i="185" a="1"/>
  <c r="OB248" i="185" s="1"/>
  <c r="NV248" i="185" a="1"/>
  <c r="NV248" i="185" s="1"/>
  <c r="OE248" i="185" a="1"/>
  <c r="OE248" i="185" s="1"/>
  <c r="NN248" i="185" a="1"/>
  <c r="NN248" i="185" s="1"/>
  <c r="NW248" i="185" a="1"/>
  <c r="NW248" i="185" s="1"/>
  <c r="ON248" i="185" a="1"/>
  <c r="ON248" i="185" s="1"/>
  <c r="NF248" i="185" a="1"/>
  <c r="NF248" i="185" s="1"/>
  <c r="NO248" i="185" a="1"/>
  <c r="NO248" i="185" s="1"/>
  <c r="NX248" i="185" a="1"/>
  <c r="NX248" i="185" s="1"/>
  <c r="OF248" i="185" a="1"/>
  <c r="OF248" i="185" s="1"/>
  <c r="NG248" i="185" a="1"/>
  <c r="NG248" i="185" s="1"/>
  <c r="NY248" i="185" a="1"/>
  <c r="NY248" i="185" s="1"/>
  <c r="OG248" i="185" a="1"/>
  <c r="OG248" i="185" s="1"/>
  <c r="NR248" i="185" a="1"/>
  <c r="NR248" i="185" s="1"/>
  <c r="OI248" i="185" a="1"/>
  <c r="OI248" i="185" s="1"/>
  <c r="NS248" i="185" a="1"/>
  <c r="NS248" i="185" s="1"/>
  <c r="OJ248" i="185" a="1"/>
  <c r="OJ248" i="185" s="1"/>
  <c r="NU248" i="185" a="1"/>
  <c r="NU248" i="185" s="1"/>
  <c r="OL248" i="185" a="1"/>
  <c r="OL248" i="185" s="1"/>
  <c r="NH248" i="185" a="1"/>
  <c r="NH248" i="185" s="1"/>
  <c r="NZ248" i="185" a="1"/>
  <c r="NZ248" i="185" s="1"/>
  <c r="NI248" i="185" a="1"/>
  <c r="NI248" i="185" s="1"/>
  <c r="OA248" i="185" a="1"/>
  <c r="OA248" i="185" s="1"/>
  <c r="NL248" i="185" a="1"/>
  <c r="NL248" i="185" s="1"/>
  <c r="OC248" i="185" a="1"/>
  <c r="OC248" i="185" s="1"/>
  <c r="NM248" i="185" a="1"/>
  <c r="NM248" i="185" s="1"/>
  <c r="OD248" i="185" a="1"/>
  <c r="OD248" i="185" s="1"/>
  <c r="OH248" i="185" a="1"/>
  <c r="OH248" i="185" s="1"/>
  <c r="OM248" i="185" a="1"/>
  <c r="OM248" i="185" s="1"/>
  <c r="NQ248" i="185" a="1"/>
  <c r="NQ248" i="185" s="1"/>
  <c r="NP248" i="185" a="1"/>
  <c r="NP248" i="185" s="1"/>
  <c r="OC374" i="185" a="1"/>
  <c r="OC374" i="185" s="1"/>
  <c r="NU374" i="185" a="1"/>
  <c r="NU374" i="185" s="1"/>
  <c r="NM374" i="185" a="1"/>
  <c r="NM374" i="185" s="1"/>
  <c r="ON373" i="185" a="1"/>
  <c r="ON373" i="185" s="1"/>
  <c r="OD373" i="185" a="1"/>
  <c r="OD373" i="185" s="1"/>
  <c r="NT373" i="185" a="1"/>
  <c r="NT373" i="185" s="1"/>
  <c r="NJ373" i="185" a="1"/>
  <c r="NJ373" i="185" s="1"/>
  <c r="OH372" i="185" a="1"/>
  <c r="OH372" i="185" s="1"/>
  <c r="NX372" i="185" a="1"/>
  <c r="NX372" i="185" s="1"/>
  <c r="NN372" i="185" a="1"/>
  <c r="NN372" i="185" s="1"/>
  <c r="OB371" i="185" a="1"/>
  <c r="OB371" i="185" s="1"/>
  <c r="NR371" i="185" a="1"/>
  <c r="NR371" i="185" s="1"/>
  <c r="NH371" i="185" a="1"/>
  <c r="NH371" i="185" s="1"/>
  <c r="NZ369" i="185" a="1"/>
  <c r="NZ369" i="185" s="1"/>
  <c r="NP369" i="185" a="1"/>
  <c r="NP369" i="185" s="1"/>
  <c r="NF369" i="185" a="1"/>
  <c r="NF369" i="185" s="1"/>
  <c r="OD368" i="185" a="1"/>
  <c r="OD368" i="185" s="1"/>
  <c r="NT368" i="185" a="1"/>
  <c r="NT368" i="185" s="1"/>
  <c r="NJ368" i="185" a="1"/>
  <c r="NJ368" i="185" s="1"/>
  <c r="NX367" i="185" a="1"/>
  <c r="NX367" i="185" s="1"/>
  <c r="NN367" i="185" a="1"/>
  <c r="NN367" i="185" s="1"/>
  <c r="OM366" i="185" a="1"/>
  <c r="OM366" i="185" s="1"/>
  <c r="OB366" i="185" a="1"/>
  <c r="OB366" i="185" s="1"/>
  <c r="NR366" i="185" a="1"/>
  <c r="NR366" i="185" s="1"/>
  <c r="NH366" i="185" a="1"/>
  <c r="NH366" i="185" s="1"/>
  <c r="NV365" i="185" a="1"/>
  <c r="NV365" i="185" s="1"/>
  <c r="NL365" i="185" a="1"/>
  <c r="NL365" i="185" s="1"/>
  <c r="OK364" i="185" a="1"/>
  <c r="OK364" i="185" s="1"/>
  <c r="NZ364" i="185" a="1"/>
  <c r="NZ364" i="185" s="1"/>
  <c r="NP364" i="185" a="1"/>
  <c r="NP364" i="185" s="1"/>
  <c r="NF364" i="185" a="1"/>
  <c r="NF364" i="185" s="1"/>
  <c r="NT363" i="185" a="1"/>
  <c r="NT363" i="185" s="1"/>
  <c r="NJ363" i="185" a="1"/>
  <c r="NJ363" i="185" s="1"/>
  <c r="OI362" i="185" a="1"/>
  <c r="OI362" i="185" s="1"/>
  <c r="NX362" i="185" a="1"/>
  <c r="NX362" i="185" s="1"/>
  <c r="NN362" i="185" a="1"/>
  <c r="NN362" i="185" s="1"/>
  <c r="OM361" i="185" a="1"/>
  <c r="OM361" i="185" s="1"/>
  <c r="NR361" i="185" a="1"/>
  <c r="NR361" i="185" s="1"/>
  <c r="NH361" i="185" a="1"/>
  <c r="NH361" i="185" s="1"/>
  <c r="OG360" i="185" a="1"/>
  <c r="OG360" i="185" s="1"/>
  <c r="NU360" i="185" a="1"/>
  <c r="NU360" i="185" s="1"/>
  <c r="NI360" i="185" a="1"/>
  <c r="NI360" i="185" s="1"/>
  <c r="OF359" i="185" a="1"/>
  <c r="OF359" i="185" s="1"/>
  <c r="NT359" i="185" a="1"/>
  <c r="NT359" i="185" s="1"/>
  <c r="NF359" i="185" a="1"/>
  <c r="NF359" i="185" s="1"/>
  <c r="ON357" i="185" a="1"/>
  <c r="ON357" i="185" s="1"/>
  <c r="OB357" i="185" a="1"/>
  <c r="OB357" i="185" s="1"/>
  <c r="NN357" i="185" a="1"/>
  <c r="NN357" i="185" s="1"/>
  <c r="OK356" i="185" a="1"/>
  <c r="OK356" i="185" s="1"/>
  <c r="NY356" i="185" a="1"/>
  <c r="NY356" i="185" s="1"/>
  <c r="NM356" i="185" a="1"/>
  <c r="NM356" i="185" s="1"/>
  <c r="OJ355" i="185" a="1"/>
  <c r="OJ355" i="185" s="1"/>
  <c r="NW355" i="185" a="1"/>
  <c r="NW355" i="185" s="1"/>
  <c r="NK355" i="185" a="1"/>
  <c r="NK355" i="185" s="1"/>
  <c r="OJ354" i="185" a="1"/>
  <c r="OJ354" i="185" s="1"/>
  <c r="NY354" i="185" a="1"/>
  <c r="NY354" i="185" s="1"/>
  <c r="NO354" i="185" a="1"/>
  <c r="NO354" i="185" s="1"/>
  <c r="OL353" i="185" a="1"/>
  <c r="OL353" i="185" s="1"/>
  <c r="OA353" i="185" a="1"/>
  <c r="OA353" i="185" s="1"/>
  <c r="NQ353" i="185" a="1"/>
  <c r="NQ353" i="185" s="1"/>
  <c r="NF353" i="185" a="1"/>
  <c r="NF353" i="185" s="1"/>
  <c r="OE352" i="185" a="1"/>
  <c r="OE352" i="185" s="1"/>
  <c r="NS352" i="185" a="1"/>
  <c r="NS352" i="185" s="1"/>
  <c r="NH352" i="185" a="1"/>
  <c r="NH352" i="185" s="1"/>
  <c r="OG351" i="185" a="1"/>
  <c r="OG351" i="185" s="1"/>
  <c r="NV351" i="185" a="1"/>
  <c r="NV351" i="185" s="1"/>
  <c r="NL351" i="185" a="1"/>
  <c r="NL351" i="185" s="1"/>
  <c r="OI350" i="185" a="1"/>
  <c r="OI350" i="185" s="1"/>
  <c r="NX350" i="185" a="1"/>
  <c r="NX350" i="185" s="1"/>
  <c r="NN350" i="185" a="1"/>
  <c r="NN350" i="185" s="1"/>
  <c r="OL349" i="185" a="1"/>
  <c r="OL349" i="185" s="1"/>
  <c r="OB349" i="185" a="1"/>
  <c r="OB349" i="185" s="1"/>
  <c r="NP349" i="185" a="1"/>
  <c r="NP349" i="185" s="1"/>
  <c r="ON348" i="185" a="1"/>
  <c r="ON348" i="185" s="1"/>
  <c r="NL348" i="185" a="1"/>
  <c r="NL348" i="185" s="1"/>
  <c r="OJ347" i="185" a="1"/>
  <c r="OJ347" i="185" s="1"/>
  <c r="OA347" i="185" a="1"/>
  <c r="OA347" i="185" s="1"/>
  <c r="OK345" i="185" a="1"/>
  <c r="OK345" i="185" s="1"/>
  <c r="OA345" i="185" a="1"/>
  <c r="OA345" i="185" s="1"/>
  <c r="NQ345" i="185" a="1"/>
  <c r="NQ345" i="185" s="1"/>
  <c r="OE344" i="185" a="1"/>
  <c r="OE344" i="185" s="1"/>
  <c r="NR344" i="185" a="1"/>
  <c r="NR344" i="185" s="1"/>
  <c r="OM343" i="185" a="1"/>
  <c r="OM343" i="185" s="1"/>
  <c r="NW343" i="185" a="1"/>
  <c r="NW343" i="185" s="1"/>
  <c r="NH343" i="185" a="1"/>
  <c r="NH343" i="185" s="1"/>
  <c r="OB342" i="185" a="1"/>
  <c r="OB342" i="185" s="1"/>
  <c r="NM342" i="185" a="1"/>
  <c r="NM342" i="185" s="1"/>
  <c r="OH341" i="185" a="1"/>
  <c r="OH341" i="185" s="1"/>
  <c r="NS341" i="185" a="1"/>
  <c r="NS341" i="185" s="1"/>
  <c r="OM340" i="185" a="1"/>
  <c r="OM340" i="185" s="1"/>
  <c r="NW340" i="185" a="1"/>
  <c r="NW340" i="185" s="1"/>
  <c r="NJ340" i="185" a="1"/>
  <c r="NJ340" i="185" s="1"/>
  <c r="OD339" i="185" a="1"/>
  <c r="OD339" i="185" s="1"/>
  <c r="NO339" i="185" a="1"/>
  <c r="NO339" i="185" s="1"/>
  <c r="OK338" i="185" a="1"/>
  <c r="OK338" i="185" s="1"/>
  <c r="NT338" i="185" a="1"/>
  <c r="NT338" i="185" s="1"/>
  <c r="NF338" i="185" a="1"/>
  <c r="NF338" i="185" s="1"/>
  <c r="OB337" i="185" a="1"/>
  <c r="OB337" i="185" s="1"/>
  <c r="NM337" i="185" a="1"/>
  <c r="NM337" i="185" s="1"/>
  <c r="OH336" i="185" a="1"/>
  <c r="OH336" i="185" s="1"/>
  <c r="NS336" i="185" a="1"/>
  <c r="NS336" i="185" s="1"/>
  <c r="OM335" i="185" a="1"/>
  <c r="OM335" i="185" s="1"/>
  <c r="NY335" i="185" a="1"/>
  <c r="NY335" i="185" s="1"/>
  <c r="NK335" i="185" a="1"/>
  <c r="NK335" i="185" s="1"/>
  <c r="OK333" i="185" a="1"/>
  <c r="OK333" i="185" s="1"/>
  <c r="NV333" i="185" a="1"/>
  <c r="NV333" i="185" s="1"/>
  <c r="NH333" i="185" a="1"/>
  <c r="NH333" i="185" s="1"/>
  <c r="OC332" i="185" a="1"/>
  <c r="OC332" i="185" s="1"/>
  <c r="NM332" i="185" a="1"/>
  <c r="NM332" i="185" s="1"/>
  <c r="OG331" i="185" a="1"/>
  <c r="OG331" i="185" s="1"/>
  <c r="NT331" i="185" a="1"/>
  <c r="NT331" i="185" s="1"/>
  <c r="ON330" i="185" a="1"/>
  <c r="ON330" i="185" s="1"/>
  <c r="NY330" i="185" a="1"/>
  <c r="NY330" i="185" s="1"/>
  <c r="NK330" i="185" a="1"/>
  <c r="NK330" i="185" s="1"/>
  <c r="OD329" i="185" a="1"/>
  <c r="OD329" i="185" s="1"/>
  <c r="NP329" i="185" a="1"/>
  <c r="NP329" i="185" s="1"/>
  <c r="OK328" i="185" a="1"/>
  <c r="OK328" i="185" s="1"/>
  <c r="NU328" i="185" a="1"/>
  <c r="NU328" i="185" s="1"/>
  <c r="NF328" i="185" a="1"/>
  <c r="NF328" i="185" s="1"/>
  <c r="OA327" i="185" a="1"/>
  <c r="OA327" i="185" s="1"/>
  <c r="NM327" i="185" a="1"/>
  <c r="NM327" i="185" s="1"/>
  <c r="OH326" i="185" a="1"/>
  <c r="OH326" i="185" s="1"/>
  <c r="NU326" i="185" a="1"/>
  <c r="NU326" i="185" s="1"/>
  <c r="ON325" i="185" a="1"/>
  <c r="ON325" i="185" s="1"/>
  <c r="NY325" i="185" a="1"/>
  <c r="NY325" i="185" s="1"/>
  <c r="NI325" i="185" a="1"/>
  <c r="NI325" i="185" s="1"/>
  <c r="OB324" i="185" a="1"/>
  <c r="OB324" i="185" s="1"/>
  <c r="NI324" i="185" a="1"/>
  <c r="NI324" i="185" s="1"/>
  <c r="OA323" i="185" a="1"/>
  <c r="OA323" i="185" s="1"/>
  <c r="NF323" i="185" a="1"/>
  <c r="NF323" i="185" s="1"/>
  <c r="ON321" i="185" a="1"/>
  <c r="ON321" i="185" s="1"/>
  <c r="NL320" i="185" a="1"/>
  <c r="NL320" i="185" s="1"/>
  <c r="NK319" i="185" a="1"/>
  <c r="NK319" i="185" s="1"/>
  <c r="NO318" i="185" a="1"/>
  <c r="NO318" i="185" s="1"/>
  <c r="NO317" i="185" a="1"/>
  <c r="NO317" i="185" s="1"/>
  <c r="OH316" i="185" a="1"/>
  <c r="OH316" i="185" s="1"/>
  <c r="OL315" i="185" a="1"/>
  <c r="OL315" i="185" s="1"/>
  <c r="NJ315" i="185" a="1"/>
  <c r="NJ315" i="185" s="1"/>
  <c r="OD314" i="185" a="1"/>
  <c r="OD314" i="185" s="1"/>
  <c r="NN314" i="185" a="1"/>
  <c r="NN314" i="185" s="1"/>
  <c r="OM311" i="185" a="1"/>
  <c r="OM311" i="185" s="1"/>
  <c r="NO308" i="185" a="1"/>
  <c r="NO308" i="185" s="1"/>
  <c r="OL296" i="185" a="1"/>
  <c r="OL296" i="185" s="1"/>
  <c r="OF289" i="185" a="1"/>
  <c r="OF289" i="185" s="1"/>
  <c r="OM285" i="185" a="1"/>
  <c r="OM285" i="185" s="1"/>
  <c r="NK321" i="185" a="1"/>
  <c r="NK321" i="185" s="1"/>
  <c r="NU321" i="185" a="1"/>
  <c r="NU321" i="185" s="1"/>
  <c r="NG321" i="185" a="1"/>
  <c r="NG321" i="185" s="1"/>
  <c r="NR321" i="185" a="1"/>
  <c r="NR321" i="185" s="1"/>
  <c r="OC321" i="185" a="1"/>
  <c r="OC321" i="185" s="1"/>
  <c r="OM321" i="185" a="1"/>
  <c r="OM321" i="185" s="1"/>
  <c r="NM321" i="185" a="1"/>
  <c r="NM321" i="185" s="1"/>
  <c r="NY321" i="185" a="1"/>
  <c r="NY321" i="185" s="1"/>
  <c r="OJ321" i="185" a="1"/>
  <c r="OJ321" i="185" s="1"/>
  <c r="NN321" i="185" a="1"/>
  <c r="NN321" i="185" s="1"/>
  <c r="NZ321" i="185" a="1"/>
  <c r="NZ321" i="185" s="1"/>
  <c r="OK321" i="185" a="1"/>
  <c r="OK321" i="185" s="1"/>
  <c r="OL321" i="185" a="1"/>
  <c r="OL321" i="185" s="1"/>
  <c r="NO321" i="185" a="1"/>
  <c r="NO321" i="185" s="1"/>
  <c r="OA321" i="185" a="1"/>
  <c r="OA321" i="185" s="1"/>
  <c r="NI321" i="185" a="1"/>
  <c r="NI321" i="185" s="1"/>
  <c r="NV321" i="185" a="1"/>
  <c r="NV321" i="185" s="1"/>
  <c r="OG321" i="185" a="1"/>
  <c r="OG321" i="185" s="1"/>
  <c r="OC357" i="185" a="1"/>
  <c r="OC357" i="185" s="1"/>
  <c r="NG307" i="185" a="1"/>
  <c r="NG307" i="185" s="1"/>
  <c r="OD307" i="185" a="1"/>
  <c r="OD307" i="185" s="1"/>
  <c r="NI307" i="185" a="1"/>
  <c r="NI307" i="185" s="1"/>
  <c r="NT307" i="185" a="1"/>
  <c r="NT307" i="185" s="1"/>
  <c r="OF307" i="185" a="1"/>
  <c r="OF307" i="185" s="1"/>
  <c r="NP307" i="185" a="1"/>
  <c r="NP307" i="185" s="1"/>
  <c r="OC307" i="185" a="1"/>
  <c r="OC307" i="185" s="1"/>
  <c r="NR307" i="185" a="1"/>
  <c r="NR307" i="185" s="1"/>
  <c r="OG307" i="185" a="1"/>
  <c r="OG307" i="185" s="1"/>
  <c r="NJ307" i="185" a="1"/>
  <c r="NJ307" i="185" s="1"/>
  <c r="NY307" i="185" a="1"/>
  <c r="NY307" i="185" s="1"/>
  <c r="ON307" i="185" a="1"/>
  <c r="ON307" i="185" s="1"/>
  <c r="NM307" i="185" a="1"/>
  <c r="NM307" i="185" s="1"/>
  <c r="OE307" i="185" a="1"/>
  <c r="OE307" i="185" s="1"/>
  <c r="NW307" i="185" a="1"/>
  <c r="NW307" i="185" s="1"/>
  <c r="NK307" i="185" a="1"/>
  <c r="NK307" i="185" s="1"/>
  <c r="OH307" i="185" a="1"/>
  <c r="OH307" i="185" s="1"/>
  <c r="NL307" i="185" a="1"/>
  <c r="NL307" i="185" s="1"/>
  <c r="OI307" i="185" a="1"/>
  <c r="OI307" i="185" s="1"/>
  <c r="NN307" i="185" a="1"/>
  <c r="NN307" i="185" s="1"/>
  <c r="OJ307" i="185" a="1"/>
  <c r="OJ307" i="185" s="1"/>
  <c r="NO307" i="185" a="1"/>
  <c r="NO307" i="185" s="1"/>
  <c r="OK307" i="185" a="1"/>
  <c r="OK307" i="185" s="1"/>
  <c r="NQ307" i="185" a="1"/>
  <c r="NQ307" i="185" s="1"/>
  <c r="OL307" i="185" a="1"/>
  <c r="OL307" i="185" s="1"/>
  <c r="NS307" i="185" a="1"/>
  <c r="NS307" i="185" s="1"/>
  <c r="OM307" i="185" a="1"/>
  <c r="OM307" i="185" s="1"/>
  <c r="NU307" i="185" a="1"/>
  <c r="NU307" i="185" s="1"/>
  <c r="NV307" i="185" a="1"/>
  <c r="NV307" i="185" s="1"/>
  <c r="NX307" i="185" a="1"/>
  <c r="NX307" i="185" s="1"/>
  <c r="NZ307" i="185" a="1"/>
  <c r="NZ307" i="185" s="1"/>
  <c r="NJ283" i="185" a="1"/>
  <c r="NJ283" i="185" s="1"/>
  <c r="NT283" i="185" a="1"/>
  <c r="NT283" i="185" s="1"/>
  <c r="OB283" i="185" a="1"/>
  <c r="OB283" i="185" s="1"/>
  <c r="NF283" i="185" a="1"/>
  <c r="NF283" i="185" s="1"/>
  <c r="NP283" i="185" a="1"/>
  <c r="NP283" i="185" s="1"/>
  <c r="NZ283" i="185" a="1"/>
  <c r="NZ283" i="185" s="1"/>
  <c r="OJ283" i="185" a="1"/>
  <c r="OJ283" i="185" s="1"/>
  <c r="NG283" i="185" a="1"/>
  <c r="NG283" i="185" s="1"/>
  <c r="NR283" i="185" a="1"/>
  <c r="NR283" i="185" s="1"/>
  <c r="OA283" i="185" a="1"/>
  <c r="OA283" i="185" s="1"/>
  <c r="OK283" i="185" a="1"/>
  <c r="OK283" i="185" s="1"/>
  <c r="NI283" i="185" a="1"/>
  <c r="NI283" i="185" s="1"/>
  <c r="OC283" i="185" a="1"/>
  <c r="OC283" i="185" s="1"/>
  <c r="NQ283" i="185" a="1"/>
  <c r="NQ283" i="185" s="1"/>
  <c r="OE283" i="185" a="1"/>
  <c r="OE283" i="185" s="1"/>
  <c r="NK283" i="185" a="1"/>
  <c r="NK283" i="185" s="1"/>
  <c r="NX283" i="185" a="1"/>
  <c r="NX283" i="185" s="1"/>
  <c r="NM283" i="185" a="1"/>
  <c r="NM283" i="185" s="1"/>
  <c r="OF283" i="185" a="1"/>
  <c r="OF283" i="185" s="1"/>
  <c r="NS283" i="185" a="1"/>
  <c r="NS283" i="185" s="1"/>
  <c r="OH283" i="185" a="1"/>
  <c r="OH283" i="185" s="1"/>
  <c r="NO283" i="185" a="1"/>
  <c r="NO283" i="185" s="1"/>
  <c r="OL283" i="185" a="1"/>
  <c r="OL283" i="185" s="1"/>
  <c r="NV283" i="185" a="1"/>
  <c r="NV283" i="185" s="1"/>
  <c r="ON283" i="185" a="1"/>
  <c r="ON283" i="185" s="1"/>
  <c r="NL283" i="185" a="1"/>
  <c r="NL283" i="185" s="1"/>
  <c r="NN283" i="185" a="1"/>
  <c r="NN283" i="185" s="1"/>
  <c r="NU283" i="185" a="1"/>
  <c r="NU283" i="185" s="1"/>
  <c r="NW283" i="185" a="1"/>
  <c r="NW283" i="185" s="1"/>
  <c r="NY283" i="185" a="1"/>
  <c r="NY283" i="185" s="1"/>
  <c r="OD283" i="185" a="1"/>
  <c r="OD283" i="185" s="1"/>
  <c r="OG283" i="185" a="1"/>
  <c r="OG283" i="185" s="1"/>
  <c r="NF271" i="185" a="1"/>
  <c r="NF271" i="185" s="1"/>
  <c r="NH271" i="185" a="1"/>
  <c r="NH271" i="185" s="1"/>
  <c r="NP271" i="185" a="1"/>
  <c r="NP271" i="185" s="1"/>
  <c r="OG271" i="185" a="1"/>
  <c r="OG271" i="185" s="1"/>
  <c r="NI271" i="185" a="1"/>
  <c r="NI271" i="185" s="1"/>
  <c r="NQ271" i="185" a="1"/>
  <c r="NQ271" i="185" s="1"/>
  <c r="NZ271" i="185" a="1"/>
  <c r="NZ271" i="185" s="1"/>
  <c r="NK271" i="185" a="1"/>
  <c r="NK271" i="185" s="1"/>
  <c r="NU271" i="185" a="1"/>
  <c r="NU271" i="185" s="1"/>
  <c r="OD271" i="185" a="1"/>
  <c r="OD271" i="185" s="1"/>
  <c r="NW271" i="185" a="1"/>
  <c r="NW271" i="185" s="1"/>
  <c r="OE271" i="185" a="1"/>
  <c r="OE271" i="185" s="1"/>
  <c r="OH271" i="185" a="1"/>
  <c r="OH271" i="185" s="1"/>
  <c r="NJ271" i="185" a="1"/>
  <c r="NJ271" i="185" s="1"/>
  <c r="NX271" i="185" a="1"/>
  <c r="NX271" i="185" s="1"/>
  <c r="OK271" i="185" a="1"/>
  <c r="OK271" i="185" s="1"/>
  <c r="NL271" i="185" a="1"/>
  <c r="NL271" i="185" s="1"/>
  <c r="OL271" i="185" a="1"/>
  <c r="OL271" i="185" s="1"/>
  <c r="NS271" i="185" a="1"/>
  <c r="NS271" i="185" s="1"/>
  <c r="NV271" i="185" a="1"/>
  <c r="NV271" i="185" s="1"/>
  <c r="OM271" i="185" a="1"/>
  <c r="OM271" i="185" s="1"/>
  <c r="NY271" i="185" a="1"/>
  <c r="NY271" i="185" s="1"/>
  <c r="NG271" i="185" a="1"/>
  <c r="NG271" i="185" s="1"/>
  <c r="OA271" i="185" a="1"/>
  <c r="OA271" i="185" s="1"/>
  <c r="OI271" i="185" a="1"/>
  <c r="OI271" i="185" s="1"/>
  <c r="OF271" i="185" a="1"/>
  <c r="OF271" i="185" s="1"/>
  <c r="OB271" i="185" a="1"/>
  <c r="OB271" i="185" s="1"/>
  <c r="ON271" i="185" a="1"/>
  <c r="ON271" i="185" s="1"/>
  <c r="NM271" i="185" a="1"/>
  <c r="NM271" i="185" s="1"/>
  <c r="NN271" i="185" a="1"/>
  <c r="NN271" i="185" s="1"/>
  <c r="NO271" i="185" a="1"/>
  <c r="NO271" i="185" s="1"/>
  <c r="NR271" i="185" a="1"/>
  <c r="NR271" i="185" s="1"/>
  <c r="NT271" i="185" a="1"/>
  <c r="NT271" i="185" s="1"/>
  <c r="NJ259" i="185" a="1"/>
  <c r="NJ259" i="185" s="1"/>
  <c r="NS259" i="185" a="1"/>
  <c r="NS259" i="185" s="1"/>
  <c r="OB259" i="185" a="1"/>
  <c r="OB259" i="185" s="1"/>
  <c r="NK259" i="185" a="1"/>
  <c r="NK259" i="185" s="1"/>
  <c r="NT259" i="185" a="1"/>
  <c r="NT259" i="185" s="1"/>
  <c r="OC259" i="185" a="1"/>
  <c r="OC259" i="185" s="1"/>
  <c r="NM259" i="185" a="1"/>
  <c r="NM259" i="185" s="1"/>
  <c r="NV259" i="185" a="1"/>
  <c r="NV259" i="185" s="1"/>
  <c r="NN259" i="185" a="1"/>
  <c r="NN259" i="185" s="1"/>
  <c r="NW259" i="185" a="1"/>
  <c r="NW259" i="185" s="1"/>
  <c r="NF259" i="185" a="1"/>
  <c r="NF259" i="185" s="1"/>
  <c r="NX259" i="185" a="1"/>
  <c r="NX259" i="185" s="1"/>
  <c r="NO259" i="185" a="1"/>
  <c r="NO259" i="185" s="1"/>
  <c r="NR259" i="185" a="1"/>
  <c r="NR259" i="185" s="1"/>
  <c r="OG259" i="185" a="1"/>
  <c r="OG259" i="185" s="1"/>
  <c r="OH259" i="185" a="1"/>
  <c r="OH259" i="185" s="1"/>
  <c r="NG259" i="185" a="1"/>
  <c r="NG259" i="185" s="1"/>
  <c r="NY259" i="185" a="1"/>
  <c r="NY259" i="185" s="1"/>
  <c r="OJ259" i="185" a="1"/>
  <c r="OJ259" i="185" s="1"/>
  <c r="NH259" i="185" a="1"/>
  <c r="NH259" i="185" s="1"/>
  <c r="NZ259" i="185" a="1"/>
  <c r="NZ259" i="185" s="1"/>
  <c r="OK259" i="185" a="1"/>
  <c r="OK259" i="185" s="1"/>
  <c r="NI259" i="185" a="1"/>
  <c r="NI259" i="185" s="1"/>
  <c r="OA259" i="185" a="1"/>
  <c r="OA259" i="185" s="1"/>
  <c r="OL259" i="185" a="1"/>
  <c r="OL259" i="185" s="1"/>
  <c r="NL259" i="185" a="1"/>
  <c r="NL259" i="185" s="1"/>
  <c r="OD259" i="185" a="1"/>
  <c r="OD259" i="185" s="1"/>
  <c r="OI259" i="185" a="1"/>
  <c r="OI259" i="185" s="1"/>
  <c r="OM259" i="185" a="1"/>
  <c r="OM259" i="185" s="1"/>
  <c r="NP259" i="185" a="1"/>
  <c r="NP259" i="185" s="1"/>
  <c r="NU259" i="185" a="1"/>
  <c r="NU259" i="185" s="1"/>
  <c r="OF259" i="185" a="1"/>
  <c r="OF259" i="185" s="1"/>
  <c r="ON259" i="185" a="1"/>
  <c r="ON259" i="185" s="1"/>
  <c r="NQ259" i="185" a="1"/>
  <c r="NQ259" i="185" s="1"/>
  <c r="OE259" i="185" a="1"/>
  <c r="OE259" i="185" s="1"/>
  <c r="NK247" i="185" a="1"/>
  <c r="NK247" i="185" s="1"/>
  <c r="NS247" i="185" a="1"/>
  <c r="NS247" i="185" s="1"/>
  <c r="OB247" i="185" a="1"/>
  <c r="OB247" i="185" s="1"/>
  <c r="OK247" i="185" a="1"/>
  <c r="OK247" i="185" s="1"/>
  <c r="NL247" i="185" a="1"/>
  <c r="NL247" i="185" s="1"/>
  <c r="NT247" i="185" a="1"/>
  <c r="NT247" i="185" s="1"/>
  <c r="OC247" i="185" a="1"/>
  <c r="OC247" i="185" s="1"/>
  <c r="NV247" i="185" a="1"/>
  <c r="NV247" i="185" s="1"/>
  <c r="OE247" i="185" a="1"/>
  <c r="OE247" i="185" s="1"/>
  <c r="OM247" i="185" a="1"/>
  <c r="OM247" i="185" s="1"/>
  <c r="NF247" i="185" a="1"/>
  <c r="NF247" i="185" s="1"/>
  <c r="NN247" i="185" a="1"/>
  <c r="NN247" i="185" s="1"/>
  <c r="NW247" i="185" a="1"/>
  <c r="NW247" i="185" s="1"/>
  <c r="OF247" i="185" a="1"/>
  <c r="OF247" i="185" s="1"/>
  <c r="ON247" i="185" a="1"/>
  <c r="ON247" i="185" s="1"/>
  <c r="NX247" i="185" a="1"/>
  <c r="NX247" i="185" s="1"/>
  <c r="NG247" i="185" a="1"/>
  <c r="NG247" i="185" s="1"/>
  <c r="NO247" i="185" a="1"/>
  <c r="NO247" i="185" s="1"/>
  <c r="OG247" i="185" a="1"/>
  <c r="OG247" i="185" s="1"/>
  <c r="NR247" i="185" a="1"/>
  <c r="NR247" i="185" s="1"/>
  <c r="OJ247" i="185" a="1"/>
  <c r="OJ247" i="185" s="1"/>
  <c r="OL247" i="185" a="1"/>
  <c r="OL247" i="185" s="1"/>
  <c r="NH247" i="185" a="1"/>
  <c r="NH247" i="185" s="1"/>
  <c r="NY247" i="185" a="1"/>
  <c r="NY247" i="185" s="1"/>
  <c r="NZ247" i="185" a="1"/>
  <c r="NZ247" i="185" s="1"/>
  <c r="NI247" i="185" a="1"/>
  <c r="NI247" i="185" s="1"/>
  <c r="NJ247" i="185" a="1"/>
  <c r="NJ247" i="185" s="1"/>
  <c r="OA247" i="185" a="1"/>
  <c r="OA247" i="185" s="1"/>
  <c r="OD247" i="185" a="1"/>
  <c r="OD247" i="185" s="1"/>
  <c r="NM247" i="185" a="1"/>
  <c r="NM247" i="185" s="1"/>
  <c r="NP247" i="185" a="1"/>
  <c r="NP247" i="185" s="1"/>
  <c r="NQ247" i="185" a="1"/>
  <c r="NQ247" i="185" s="1"/>
  <c r="NU247" i="185" a="1"/>
  <c r="NU247" i="185" s="1"/>
  <c r="OI247" i="185" a="1"/>
  <c r="OI247" i="185" s="1"/>
  <c r="OH247" i="185" a="1"/>
  <c r="OH247" i="185" s="1"/>
  <c r="NV222" i="185" a="1"/>
  <c r="NV222" i="185" s="1"/>
  <c r="NL222" i="185" a="1"/>
  <c r="NL222" i="185" s="1"/>
  <c r="NQ222" i="185" a="1"/>
  <c r="NQ222" i="185" s="1"/>
  <c r="NK222" i="185" a="1"/>
  <c r="NK222" i="185" s="1"/>
  <c r="OE222" i="185" a="1"/>
  <c r="OE222" i="185" s="1"/>
  <c r="OF222" i="185" a="1"/>
  <c r="OF222" i="185" s="1"/>
  <c r="OJ369" i="185" a="1"/>
  <c r="OJ369" i="185" s="1"/>
  <c r="NY369" i="185" a="1"/>
  <c r="NY369" i="185" s="1"/>
  <c r="NO369" i="185" a="1"/>
  <c r="NO369" i="185" s="1"/>
  <c r="OH367" i="185" a="1"/>
  <c r="OH367" i="185" s="1"/>
  <c r="NW367" i="185" a="1"/>
  <c r="NW367" i="185" s="1"/>
  <c r="NM367" i="185" a="1"/>
  <c r="NM367" i="185" s="1"/>
  <c r="OL366" i="185" a="1"/>
  <c r="OL366" i="185" s="1"/>
  <c r="NQ366" i="185" a="1"/>
  <c r="NQ366" i="185" s="1"/>
  <c r="NG366" i="185" a="1"/>
  <c r="NG366" i="185" s="1"/>
  <c r="OF365" i="185" a="1"/>
  <c r="OF365" i="185" s="1"/>
  <c r="NU365" i="185" a="1"/>
  <c r="NU365" i="185" s="1"/>
  <c r="NK365" i="185" a="1"/>
  <c r="NK365" i="185" s="1"/>
  <c r="OJ364" i="185" a="1"/>
  <c r="OJ364" i="185" s="1"/>
  <c r="NO364" i="185" a="1"/>
  <c r="NO364" i="185" s="1"/>
  <c r="ON363" i="185" a="1"/>
  <c r="ON363" i="185" s="1"/>
  <c r="OD363" i="185" a="1"/>
  <c r="OD363" i="185" s="1"/>
  <c r="NS363" i="185" a="1"/>
  <c r="NS363" i="185" s="1"/>
  <c r="NI363" i="185" a="1"/>
  <c r="NI363" i="185" s="1"/>
  <c r="OH362" i="185" a="1"/>
  <c r="OH362" i="185" s="1"/>
  <c r="NM362" i="185" a="1"/>
  <c r="NM362" i="185" s="1"/>
  <c r="OL361" i="185" a="1"/>
  <c r="OL361" i="185" s="1"/>
  <c r="OB361" i="185" a="1"/>
  <c r="OB361" i="185" s="1"/>
  <c r="NQ361" i="185" a="1"/>
  <c r="NQ361" i="185" s="1"/>
  <c r="NG361" i="185" a="1"/>
  <c r="NG361" i="185" s="1"/>
  <c r="OM357" i="185" a="1"/>
  <c r="OM357" i="185" s="1"/>
  <c r="NZ357" i="185" a="1"/>
  <c r="NZ357" i="185" s="1"/>
  <c r="NM357" i="185" a="1"/>
  <c r="NM357" i="185" s="1"/>
  <c r="OI354" i="185" a="1"/>
  <c r="OI354" i="185" s="1"/>
  <c r="NM354" i="185" a="1"/>
  <c r="NM354" i="185" s="1"/>
  <c r="OK353" i="185" a="1"/>
  <c r="OK353" i="185" s="1"/>
  <c r="NP353" i="185" a="1"/>
  <c r="NP353" i="185" s="1"/>
  <c r="OC352" i="185" a="1"/>
  <c r="OC352" i="185" s="1"/>
  <c r="NR352" i="185" a="1"/>
  <c r="NR352" i="185" s="1"/>
  <c r="OF351" i="185" a="1"/>
  <c r="OF351" i="185" s="1"/>
  <c r="NJ351" i="185" a="1"/>
  <c r="NJ351" i="185" s="1"/>
  <c r="OH350" i="185" a="1"/>
  <c r="OH350" i="185" s="1"/>
  <c r="NM350" i="185" a="1"/>
  <c r="NM350" i="185" s="1"/>
  <c r="NZ349" i="185" a="1"/>
  <c r="NZ349" i="185" s="1"/>
  <c r="NO349" i="185" a="1"/>
  <c r="NO349" i="185" s="1"/>
  <c r="OJ345" i="185" a="1"/>
  <c r="OJ345" i="185" s="1"/>
  <c r="NF345" i="185" a="1"/>
  <c r="NF345" i="185" s="1"/>
  <c r="OK343" i="185" a="1"/>
  <c r="OK343" i="185" s="1"/>
  <c r="NU343" i="185" a="1"/>
  <c r="NU343" i="185" s="1"/>
  <c r="NG343" i="185" a="1"/>
  <c r="NG343" i="185" s="1"/>
  <c r="NZ342" i="185" a="1"/>
  <c r="NZ342" i="185" s="1"/>
  <c r="NK342" i="185" a="1"/>
  <c r="NK342" i="185" s="1"/>
  <c r="OG341" i="185" a="1"/>
  <c r="OG341" i="185" s="1"/>
  <c r="NQ341" i="185" a="1"/>
  <c r="NQ341" i="185" s="1"/>
  <c r="OK340" i="185" a="1"/>
  <c r="OK340" i="185" s="1"/>
  <c r="NV340" i="185" a="1"/>
  <c r="NV340" i="185" s="1"/>
  <c r="NH340" i="185" a="1"/>
  <c r="NH340" i="185" s="1"/>
  <c r="OB339" i="185" a="1"/>
  <c r="OB339" i="185" s="1"/>
  <c r="OI338" i="185" a="1"/>
  <c r="OI338" i="185" s="1"/>
  <c r="NS338" i="185" a="1"/>
  <c r="NS338" i="185" s="1"/>
  <c r="ON337" i="185" a="1"/>
  <c r="ON337" i="185" s="1"/>
  <c r="NZ337" i="185" a="1"/>
  <c r="NZ337" i="185" s="1"/>
  <c r="NL337" i="185" a="1"/>
  <c r="NL337" i="185" s="1"/>
  <c r="OG336" i="185" a="1"/>
  <c r="OG336" i="185" s="1"/>
  <c r="OI333" i="185" a="1"/>
  <c r="OI333" i="185" s="1"/>
  <c r="OF331" i="185" a="1"/>
  <c r="OF331" i="185" s="1"/>
  <c r="NR331" i="185" a="1"/>
  <c r="NR331" i="185" s="1"/>
  <c r="OL330" i="185" a="1"/>
  <c r="OL330" i="185" s="1"/>
  <c r="NX330" i="185" a="1"/>
  <c r="NX330" i="185" s="1"/>
  <c r="NI330" i="185" a="1"/>
  <c r="NI330" i="185" s="1"/>
  <c r="NO329" i="185" a="1"/>
  <c r="NO329" i="185" s="1"/>
  <c r="OI328" i="185" a="1"/>
  <c r="OI328" i="185" s="1"/>
  <c r="NS328" i="185" a="1"/>
  <c r="NS328" i="185" s="1"/>
  <c r="ON327" i="185" a="1"/>
  <c r="ON327" i="185" s="1"/>
  <c r="NZ327" i="185" a="1"/>
  <c r="NZ327" i="185" s="1"/>
  <c r="NK327" i="185" a="1"/>
  <c r="NK327" i="185" s="1"/>
  <c r="OG326" i="185" a="1"/>
  <c r="OG326" i="185" s="1"/>
  <c r="OL325" i="185" a="1"/>
  <c r="OL325" i="185" s="1"/>
  <c r="NG325" i="185" a="1"/>
  <c r="NG325" i="185" s="1"/>
  <c r="NZ324" i="185" a="1"/>
  <c r="NZ324" i="185" s="1"/>
  <c r="NH324" i="185" a="1"/>
  <c r="NH324" i="185" s="1"/>
  <c r="OI321" i="185" a="1"/>
  <c r="OI321" i="185" s="1"/>
  <c r="NQ321" i="185" a="1"/>
  <c r="NQ321" i="185" s="1"/>
  <c r="OD320" i="185" a="1"/>
  <c r="OD320" i="185" s="1"/>
  <c r="NK320" i="185" a="1"/>
  <c r="NK320" i="185" s="1"/>
  <c r="OD319" i="185" a="1"/>
  <c r="OD319" i="185" s="1"/>
  <c r="OF317" i="185" a="1"/>
  <c r="OF317" i="185" s="1"/>
  <c r="OG316" i="185" a="1"/>
  <c r="OG316" i="185" s="1"/>
  <c r="NS316" i="185" a="1"/>
  <c r="NS316" i="185" s="1"/>
  <c r="NU315" i="185" a="1"/>
  <c r="NU315" i="185" s="1"/>
  <c r="NM314" i="185" a="1"/>
  <c r="NM314" i="185" s="1"/>
  <c r="OK311" i="185" a="1"/>
  <c r="OK311" i="185" s="1"/>
  <c r="OB307" i="185" a="1"/>
  <c r="OB307" i="185" s="1"/>
  <c r="OK303" i="185" a="1"/>
  <c r="OK303" i="185" s="1"/>
  <c r="NL300" i="185" a="1"/>
  <c r="NL300" i="185" s="1"/>
  <c r="NT296" i="185" a="1"/>
  <c r="NT296" i="185" s="1"/>
  <c r="ON292" i="185" a="1"/>
  <c r="ON292" i="185" s="1"/>
  <c r="OG280" i="185" a="1"/>
  <c r="OG280" i="185" s="1"/>
  <c r="NM333" i="185" a="1"/>
  <c r="NM333" i="185" s="1"/>
  <c r="NX333" i="185" a="1"/>
  <c r="NX333" i="185" s="1"/>
  <c r="OH333" i="185" a="1"/>
  <c r="OH333" i="185" s="1"/>
  <c r="NO333" i="185" a="1"/>
  <c r="NO333" i="185" s="1"/>
  <c r="NZ333" i="185" a="1"/>
  <c r="NZ333" i="185" s="1"/>
  <c r="OJ333" i="185" a="1"/>
  <c r="OJ333" i="185" s="1"/>
  <c r="NJ333" i="185" a="1"/>
  <c r="NJ333" i="185" s="1"/>
  <c r="NU333" i="185" a="1"/>
  <c r="NU333" i="185" s="1"/>
  <c r="OF333" i="185" a="1"/>
  <c r="OF333" i="185" s="1"/>
  <c r="NJ318" i="185" a="1"/>
  <c r="NJ318" i="185" s="1"/>
  <c r="NR318" i="185" a="1"/>
  <c r="NR318" i="185" s="1"/>
  <c r="OH318" i="185" a="1"/>
  <c r="OH318" i="185" s="1"/>
  <c r="NG318" i="185" a="1"/>
  <c r="NG318" i="185" s="1"/>
  <c r="NX318" i="185" a="1"/>
  <c r="NX318" i="185" s="1"/>
  <c r="OG318" i="185" a="1"/>
  <c r="OG318" i="185" s="1"/>
  <c r="NL318" i="185" a="1"/>
  <c r="NL318" i="185" s="1"/>
  <c r="OE318" i="185" a="1"/>
  <c r="OE318" i="185" s="1"/>
  <c r="ON318" i="185" a="1"/>
  <c r="ON318" i="185" s="1"/>
  <c r="NM318" i="185" a="1"/>
  <c r="NM318" i="185" s="1"/>
  <c r="NV318" i="185" a="1"/>
  <c r="NV318" i="185" s="1"/>
  <c r="OF318" i="185" a="1"/>
  <c r="OF318" i="185" s="1"/>
  <c r="NN318" i="185" a="1"/>
  <c r="NN318" i="185" s="1"/>
  <c r="NW318" i="185" a="1"/>
  <c r="NW318" i="185" s="1"/>
  <c r="NT318" i="185" a="1"/>
  <c r="NT318" i="185" s="1"/>
  <c r="OC318" i="185" a="1"/>
  <c r="OC318" i="185" s="1"/>
  <c r="NG306" i="185" a="1"/>
  <c r="NG306" i="185" s="1"/>
  <c r="NS306" i="185" a="1"/>
  <c r="NS306" i="185" s="1"/>
  <c r="OE306" i="185" a="1"/>
  <c r="OE306" i="185" s="1"/>
  <c r="NI306" i="185" a="1"/>
  <c r="NI306" i="185" s="1"/>
  <c r="NU306" i="185" a="1"/>
  <c r="NU306" i="185" s="1"/>
  <c r="OF306" i="185" a="1"/>
  <c r="OF306" i="185" s="1"/>
  <c r="NJ306" i="185" a="1"/>
  <c r="NJ306" i="185" s="1"/>
  <c r="NX306" i="185" a="1"/>
  <c r="NX306" i="185" s="1"/>
  <c r="OK306" i="185" a="1"/>
  <c r="OK306" i="185" s="1"/>
  <c r="NL306" i="185" a="1"/>
  <c r="NL306" i="185" s="1"/>
  <c r="NZ306" i="185" a="1"/>
  <c r="NZ306" i="185" s="1"/>
  <c r="OM306" i="185" a="1"/>
  <c r="OM306" i="185" s="1"/>
  <c r="NK306" i="185" a="1"/>
  <c r="NK306" i="185" s="1"/>
  <c r="OB306" i="185" a="1"/>
  <c r="OB306" i="185" s="1"/>
  <c r="NM306" i="185" a="1"/>
  <c r="NM306" i="185" s="1"/>
  <c r="OD306" i="185" a="1"/>
  <c r="OD306" i="185" s="1"/>
  <c r="NV306" i="185" a="1"/>
  <c r="NV306" i="185" s="1"/>
  <c r="ON306" i="185" a="1"/>
  <c r="ON306" i="185" s="1"/>
  <c r="NW306" i="185" a="1"/>
  <c r="NW306" i="185" s="1"/>
  <c r="NY306" i="185" a="1"/>
  <c r="NY306" i="185" s="1"/>
  <c r="OA306" i="185" a="1"/>
  <c r="OA306" i="185" s="1"/>
  <c r="OC306" i="185" a="1"/>
  <c r="OC306" i="185" s="1"/>
  <c r="NF306" i="185" a="1"/>
  <c r="NF306" i="185" s="1"/>
  <c r="NH306" i="185" a="1"/>
  <c r="NH306" i="185" s="1"/>
  <c r="OG306" i="185" a="1"/>
  <c r="OG306" i="185" s="1"/>
  <c r="NN306" i="185" a="1"/>
  <c r="NN306" i="185" s="1"/>
  <c r="OH306" i="185" a="1"/>
  <c r="OH306" i="185" s="1"/>
  <c r="NO306" i="185" a="1"/>
  <c r="NO306" i="185" s="1"/>
  <c r="OI306" i="185" a="1"/>
  <c r="OI306" i="185" s="1"/>
  <c r="NP306" i="185" a="1"/>
  <c r="NP306" i="185" s="1"/>
  <c r="OJ306" i="185" a="1"/>
  <c r="OJ306" i="185" s="1"/>
  <c r="NQ306" i="185" a="1"/>
  <c r="NQ306" i="185" s="1"/>
  <c r="OL306" i="185" a="1"/>
  <c r="OL306" i="185" s="1"/>
  <c r="NH294" i="185" a="1"/>
  <c r="NH294" i="185" s="1"/>
  <c r="NQ294" i="185" a="1"/>
  <c r="NQ294" i="185" s="1"/>
  <c r="NZ294" i="185" a="1"/>
  <c r="NZ294" i="185" s="1"/>
  <c r="OI294" i="185" a="1"/>
  <c r="OI294" i="185" s="1"/>
  <c r="NJ294" i="185" a="1"/>
  <c r="NJ294" i="185" s="1"/>
  <c r="NR294" i="185" a="1"/>
  <c r="NR294" i="185" s="1"/>
  <c r="OA294" i="185" a="1"/>
  <c r="OA294" i="185" s="1"/>
  <c r="OJ294" i="185" a="1"/>
  <c r="OJ294" i="185" s="1"/>
  <c r="NL294" i="185" a="1"/>
  <c r="NL294" i="185" s="1"/>
  <c r="NT294" i="185" a="1"/>
  <c r="NT294" i="185" s="1"/>
  <c r="OC294" i="185" a="1"/>
  <c r="OC294" i="185" s="1"/>
  <c r="OL294" i="185" a="1"/>
  <c r="OL294" i="185" s="1"/>
  <c r="OB294" i="185" a="1"/>
  <c r="OB294" i="185" s="1"/>
  <c r="NF294" i="185" a="1"/>
  <c r="NF294" i="185" s="1"/>
  <c r="NK294" i="185" a="1"/>
  <c r="NK294" i="185" s="1"/>
  <c r="NX294" i="185" a="1"/>
  <c r="NX294" i="185" s="1"/>
  <c r="NS294" i="185" a="1"/>
  <c r="NS294" i="185" s="1"/>
  <c r="OH294" i="185" a="1"/>
  <c r="OH294" i="185" s="1"/>
  <c r="OD294" i="185" a="1"/>
  <c r="OD294" i="185" s="1"/>
  <c r="NM294" i="185" a="1"/>
  <c r="NM294" i="185" s="1"/>
  <c r="OG294" i="185" a="1"/>
  <c r="OG294" i="185" s="1"/>
  <c r="NN294" i="185" a="1"/>
  <c r="NN294" i="185" s="1"/>
  <c r="NO294" i="185" a="1"/>
  <c r="NO294" i="185" s="1"/>
  <c r="NP294" i="185" a="1"/>
  <c r="NP294" i="185" s="1"/>
  <c r="OK294" i="185" a="1"/>
  <c r="OK294" i="185" s="1"/>
  <c r="OM294" i="185" a="1"/>
  <c r="OM294" i="185" s="1"/>
  <c r="NU294" i="185" a="1"/>
  <c r="NU294" i="185" s="1"/>
  <c r="ON294" i="185" a="1"/>
  <c r="ON294" i="185" s="1"/>
  <c r="NV294" i="185" a="1"/>
  <c r="NV294" i="185" s="1"/>
  <c r="NW294" i="185" a="1"/>
  <c r="NW294" i="185" s="1"/>
  <c r="NY294" i="185" a="1"/>
  <c r="NY294" i="185" s="1"/>
  <c r="NG294" i="185" a="1"/>
  <c r="NG294" i="185" s="1"/>
  <c r="NJ282" i="185" a="1"/>
  <c r="NJ282" i="185" s="1"/>
  <c r="NS282" i="185" a="1"/>
  <c r="NS282" i="185" s="1"/>
  <c r="OK282" i="185" a="1"/>
  <c r="OK282" i="185" s="1"/>
  <c r="NV282" i="185" a="1"/>
  <c r="NV282" i="185" s="1"/>
  <c r="OG282" i="185" a="1"/>
  <c r="OG282" i="185" s="1"/>
  <c r="NO282" i="185" a="1"/>
  <c r="NO282" i="185" s="1"/>
  <c r="NY282" i="185" a="1"/>
  <c r="NY282" i="185" s="1"/>
  <c r="OI282" i="185" a="1"/>
  <c r="OI282" i="185" s="1"/>
  <c r="NK282" i="185" a="1"/>
  <c r="NK282" i="185" s="1"/>
  <c r="NX282" i="185" a="1"/>
  <c r="NX282" i="185" s="1"/>
  <c r="OL282" i="185" a="1"/>
  <c r="OL282" i="185" s="1"/>
  <c r="NM282" i="185" a="1"/>
  <c r="NM282" i="185" s="1"/>
  <c r="OM282" i="185" a="1"/>
  <c r="OM282" i="185" s="1"/>
  <c r="NG282" i="185" a="1"/>
  <c r="NG282" i="185" s="1"/>
  <c r="NT282" i="185" a="1"/>
  <c r="NT282" i="185" s="1"/>
  <c r="OF282" i="185" a="1"/>
  <c r="OF282" i="185" s="1"/>
  <c r="NN282" i="185" a="1"/>
  <c r="NN282" i="185" s="1"/>
  <c r="OD282" i="185" a="1"/>
  <c r="OD282" i="185" s="1"/>
  <c r="NR282" i="185" a="1"/>
  <c r="NR282" i="185" s="1"/>
  <c r="OJ282" i="185" a="1"/>
  <c r="OJ282" i="185" s="1"/>
  <c r="OC282" i="185" a="1"/>
  <c r="OC282" i="185" s="1"/>
  <c r="NL282" i="185" a="1"/>
  <c r="NL282" i="185" s="1"/>
  <c r="OH282" i="185" a="1"/>
  <c r="OH282" i="185" s="1"/>
  <c r="NZ282" i="185" a="1"/>
  <c r="NZ282" i="185" s="1"/>
  <c r="NU282" i="185" a="1"/>
  <c r="NU282" i="185" s="1"/>
  <c r="NW282" i="185" a="1"/>
  <c r="NW282" i="185" s="1"/>
  <c r="OA282" i="185" a="1"/>
  <c r="OA282" i="185" s="1"/>
  <c r="OB282" i="185" a="1"/>
  <c r="OB282" i="185" s="1"/>
  <c r="OE282" i="185" a="1"/>
  <c r="OE282" i="185" s="1"/>
  <c r="NF282" i="185" a="1"/>
  <c r="NF282" i="185" s="1"/>
  <c r="NH282" i="185" a="1"/>
  <c r="NH282" i="185" s="1"/>
  <c r="NI282" i="185" a="1"/>
  <c r="NI282" i="185" s="1"/>
  <c r="NP282" i="185" a="1"/>
  <c r="NP282" i="185" s="1"/>
  <c r="ON282" i="185" a="1"/>
  <c r="ON282" i="185" s="1"/>
  <c r="NF270" i="185" a="1"/>
  <c r="NF270" i="185" s="1"/>
  <c r="NN270" i="185" a="1"/>
  <c r="NN270" i="185" s="1"/>
  <c r="NW270" i="185" a="1"/>
  <c r="NW270" i="185" s="1"/>
  <c r="OD270" i="185" a="1"/>
  <c r="OD270" i="185" s="1"/>
  <c r="OE270" i="185" a="1"/>
  <c r="OE270" i="185" s="1"/>
  <c r="NH270" i="185" a="1"/>
  <c r="NH270" i="185" s="1"/>
  <c r="NI270" i="185" a="1"/>
  <c r="NI270" i="185" s="1"/>
  <c r="NP270" i="185" a="1"/>
  <c r="NP270" i="185" s="1"/>
  <c r="NY270" i="185" a="1"/>
  <c r="NY270" i="185" s="1"/>
  <c r="OG270" i="185" a="1"/>
  <c r="OG270" i="185" s="1"/>
  <c r="NQ270" i="185" a="1"/>
  <c r="NQ270" i="185" s="1"/>
  <c r="NZ270" i="185" a="1"/>
  <c r="NZ270" i="185" s="1"/>
  <c r="OH270" i="185" a="1"/>
  <c r="OH270" i="185" s="1"/>
  <c r="NJ270" i="185" a="1"/>
  <c r="NJ270" i="185" s="1"/>
  <c r="NR270" i="185" a="1"/>
  <c r="NR270" i="185" s="1"/>
  <c r="NK270" i="185" a="1"/>
  <c r="NK270" i="185" s="1"/>
  <c r="NS270" i="185" a="1"/>
  <c r="NS270" i="185" s="1"/>
  <c r="OA270" i="185" a="1"/>
  <c r="OA270" i="185" s="1"/>
  <c r="NM270" i="185" a="1"/>
  <c r="NM270" i="185" s="1"/>
  <c r="OF270" i="185" a="1"/>
  <c r="OF270" i="185" s="1"/>
  <c r="OI270" i="185" a="1"/>
  <c r="OI270" i="185" s="1"/>
  <c r="NO270" i="185" a="1"/>
  <c r="NO270" i="185" s="1"/>
  <c r="OK270" i="185" a="1"/>
  <c r="OK270" i="185" s="1"/>
  <c r="NT270" i="185" a="1"/>
  <c r="NT270" i="185" s="1"/>
  <c r="OL270" i="185" a="1"/>
  <c r="OL270" i="185" s="1"/>
  <c r="NX270" i="185" a="1"/>
  <c r="NX270" i="185" s="1"/>
  <c r="OB270" i="185" a="1"/>
  <c r="OB270" i="185" s="1"/>
  <c r="NL270" i="185" a="1"/>
  <c r="NL270" i="185" s="1"/>
  <c r="OM270" i="185" a="1"/>
  <c r="OM270" i="185" s="1"/>
  <c r="ON270" i="185" a="1"/>
  <c r="ON270" i="185" s="1"/>
  <c r="NG270" i="185" a="1"/>
  <c r="NG270" i="185" s="1"/>
  <c r="OC270" i="185" a="1"/>
  <c r="OC270" i="185" s="1"/>
  <c r="OJ270" i="185" a="1"/>
  <c r="OJ270" i="185" s="1"/>
  <c r="NU270" i="185" a="1"/>
  <c r="NU270" i="185" s="1"/>
  <c r="NV270" i="185" a="1"/>
  <c r="NV270" i="185" s="1"/>
  <c r="NJ258" i="185" a="1"/>
  <c r="NJ258" i="185" s="1"/>
  <c r="NR258" i="185" a="1"/>
  <c r="NR258" i="185" s="1"/>
  <c r="OA258" i="185" a="1"/>
  <c r="OA258" i="185" s="1"/>
  <c r="OJ258" i="185" a="1"/>
  <c r="OJ258" i="185" s="1"/>
  <c r="NK258" i="185" a="1"/>
  <c r="NK258" i="185" s="1"/>
  <c r="NS258" i="185" a="1"/>
  <c r="NS258" i="185" s="1"/>
  <c r="OB258" i="185" a="1"/>
  <c r="OB258" i="185" s="1"/>
  <c r="OK258" i="185" a="1"/>
  <c r="OK258" i="185" s="1"/>
  <c r="NU258" i="185" a="1"/>
  <c r="NU258" i="185" s="1"/>
  <c r="OD258" i="185" a="1"/>
  <c r="OD258" i="185" s="1"/>
  <c r="OM258" i="185" a="1"/>
  <c r="OM258" i="185" s="1"/>
  <c r="NM258" i="185" a="1"/>
  <c r="NM258" i="185" s="1"/>
  <c r="NV258" i="185" a="1"/>
  <c r="NV258" i="185" s="1"/>
  <c r="OE258" i="185" a="1"/>
  <c r="OE258" i="185" s="1"/>
  <c r="ON258" i="185" a="1"/>
  <c r="ON258" i="185" s="1"/>
  <c r="NW258" i="185" a="1"/>
  <c r="NW258" i="185" s="1"/>
  <c r="NF258" i="185" a="1"/>
  <c r="NF258" i="185" s="1"/>
  <c r="NN258" i="185" a="1"/>
  <c r="NN258" i="185" s="1"/>
  <c r="OF258" i="185" a="1"/>
  <c r="OF258" i="185" s="1"/>
  <c r="NQ258" i="185" a="1"/>
  <c r="NQ258" i="185" s="1"/>
  <c r="OI258" i="185" a="1"/>
  <c r="OI258" i="185" s="1"/>
  <c r="NG258" i="185" a="1"/>
  <c r="NG258" i="185" s="1"/>
  <c r="NX258" i="185" a="1"/>
  <c r="NX258" i="185" s="1"/>
  <c r="NY258" i="185" a="1"/>
  <c r="NY258" i="185" s="1"/>
  <c r="NH258" i="185" a="1"/>
  <c r="NH258" i="185" s="1"/>
  <c r="NI258" i="185" a="1"/>
  <c r="NI258" i="185" s="1"/>
  <c r="NZ258" i="185" a="1"/>
  <c r="NZ258" i="185" s="1"/>
  <c r="OC258" i="185" a="1"/>
  <c r="OC258" i="185" s="1"/>
  <c r="NT258" i="185" a="1"/>
  <c r="NT258" i="185" s="1"/>
  <c r="OL258" i="185" a="1"/>
  <c r="OL258" i="185" s="1"/>
  <c r="OG258" i="185" a="1"/>
  <c r="OG258" i="185" s="1"/>
  <c r="NL258" i="185" a="1"/>
  <c r="NL258" i="185" s="1"/>
  <c r="OH258" i="185" a="1"/>
  <c r="OH258" i="185" s="1"/>
  <c r="NP258" i="185" a="1"/>
  <c r="NP258" i="185" s="1"/>
  <c r="NO258" i="185" a="1"/>
  <c r="NO258" i="185" s="1"/>
  <c r="NK246" i="185" a="1"/>
  <c r="NK246" i="185" s="1"/>
  <c r="OB246" i="185" a="1"/>
  <c r="OB246" i="185" s="1"/>
  <c r="OK246" i="185" a="1"/>
  <c r="OK246" i="185" s="1"/>
  <c r="NT246" i="185" a="1"/>
  <c r="NT246" i="185" s="1"/>
  <c r="OC246" i="185" a="1"/>
  <c r="OC246" i="185" s="1"/>
  <c r="NW246" i="185" a="1"/>
  <c r="NW246" i="185" s="1"/>
  <c r="OE246" i="185" a="1"/>
  <c r="OE246" i="185" s="1"/>
  <c r="ON246" i="185" a="1"/>
  <c r="ON246" i="185" s="1"/>
  <c r="NN246" i="185" a="1"/>
  <c r="NN246" i="185" s="1"/>
  <c r="NF246" i="185" a="1"/>
  <c r="NF246" i="185" s="1"/>
  <c r="NO246" i="185" a="1"/>
  <c r="NO246" i="185" s="1"/>
  <c r="NX246" i="185" a="1"/>
  <c r="NX246" i="185" s="1"/>
  <c r="OF246" i="185" a="1"/>
  <c r="OF246" i="185" s="1"/>
  <c r="NG246" i="185" a="1"/>
  <c r="NG246" i="185" s="1"/>
  <c r="NP246" i="185" a="1"/>
  <c r="NP246" i="185" s="1"/>
  <c r="OG246" i="185" a="1"/>
  <c r="OG246" i="185" s="1"/>
  <c r="NR246" i="185" a="1"/>
  <c r="NR246" i="185" s="1"/>
  <c r="NS246" i="185" a="1"/>
  <c r="NS246" i="185" s="1"/>
  <c r="OJ246" i="185" a="1"/>
  <c r="OJ246" i="185" s="1"/>
  <c r="NU246" i="185" a="1"/>
  <c r="NU246" i="185" s="1"/>
  <c r="OL246" i="185" a="1"/>
  <c r="OL246" i="185" s="1"/>
  <c r="NY246" i="185" a="1"/>
  <c r="NY246" i="185" s="1"/>
  <c r="NH246" i="185" a="1"/>
  <c r="NH246" i="185" s="1"/>
  <c r="NI246" i="185" a="1"/>
  <c r="NI246" i="185" s="1"/>
  <c r="NZ246" i="185" a="1"/>
  <c r="NZ246" i="185" s="1"/>
  <c r="NJ246" i="185" a="1"/>
  <c r="NJ246" i="185" s="1"/>
  <c r="OA246" i="185" a="1"/>
  <c r="OA246" i="185" s="1"/>
  <c r="NL246" i="185" a="1"/>
  <c r="NL246" i="185" s="1"/>
  <c r="NM246" i="185" a="1"/>
  <c r="NM246" i="185" s="1"/>
  <c r="OD246" i="185" a="1"/>
  <c r="OD246" i="185" s="1"/>
  <c r="NQ246" i="185" a="1"/>
  <c r="NQ246" i="185" s="1"/>
  <c r="OH246" i="185" a="1"/>
  <c r="OH246" i="185" s="1"/>
  <c r="OI246" i="185" a="1"/>
  <c r="OI246" i="185" s="1"/>
  <c r="OM246" i="185" a="1"/>
  <c r="OM246" i="185" s="1"/>
  <c r="NV246" i="185" a="1"/>
  <c r="NV246" i="185" s="1"/>
  <c r="NR216" i="185" a="1"/>
  <c r="NR216" i="185" s="1"/>
  <c r="NN216" i="185" a="1"/>
  <c r="NN216" i="185" s="1"/>
  <c r="NP216" i="185" a="1"/>
  <c r="NP216" i="185" s="1"/>
  <c r="OI369" i="185" a="1"/>
  <c r="OI369" i="185" s="1"/>
  <c r="NN369" i="185" a="1"/>
  <c r="NN369" i="185" s="1"/>
  <c r="OG367" i="185" a="1"/>
  <c r="OG367" i="185" s="1"/>
  <c r="NL367" i="185" a="1"/>
  <c r="NL367" i="185" s="1"/>
  <c r="OK366" i="185" a="1"/>
  <c r="OK366" i="185" s="1"/>
  <c r="OA366" i="185" a="1"/>
  <c r="OA366" i="185" s="1"/>
  <c r="NP366" i="185" a="1"/>
  <c r="NP366" i="185" s="1"/>
  <c r="NF366" i="185" a="1"/>
  <c r="NF366" i="185" s="1"/>
  <c r="OE365" i="185" a="1"/>
  <c r="OE365" i="185" s="1"/>
  <c r="NJ365" i="185" a="1"/>
  <c r="NJ365" i="185" s="1"/>
  <c r="OI364" i="185" a="1"/>
  <c r="OI364" i="185" s="1"/>
  <c r="NY364" i="185" a="1"/>
  <c r="NY364" i="185" s="1"/>
  <c r="NN364" i="185" a="1"/>
  <c r="NN364" i="185" s="1"/>
  <c r="OM363" i="185" a="1"/>
  <c r="OM363" i="185" s="1"/>
  <c r="OC363" i="185" a="1"/>
  <c r="OC363" i="185" s="1"/>
  <c r="NH363" i="185" a="1"/>
  <c r="NH363" i="185" s="1"/>
  <c r="OG362" i="185" a="1"/>
  <c r="OG362" i="185" s="1"/>
  <c r="NW362" i="185" a="1"/>
  <c r="NW362" i="185" s="1"/>
  <c r="NL362" i="185" a="1"/>
  <c r="NL362" i="185" s="1"/>
  <c r="OK361" i="185" a="1"/>
  <c r="OK361" i="185" s="1"/>
  <c r="OA361" i="185" a="1"/>
  <c r="OA361" i="185" s="1"/>
  <c r="NF361" i="185" a="1"/>
  <c r="NF361" i="185" s="1"/>
  <c r="OG355" i="185" a="1"/>
  <c r="OG355" i="185" s="1"/>
  <c r="NV355" i="185" a="1"/>
  <c r="NV355" i="185" s="1"/>
  <c r="NJ355" i="185" a="1"/>
  <c r="NJ355" i="185" s="1"/>
  <c r="OH354" i="185" a="1"/>
  <c r="OH354" i="185" s="1"/>
  <c r="NX354" i="185" a="1"/>
  <c r="NX354" i="185" s="1"/>
  <c r="NL354" i="185" a="1"/>
  <c r="NL354" i="185" s="1"/>
  <c r="OJ353" i="185" a="1"/>
  <c r="OJ353" i="185" s="1"/>
  <c r="NZ353" i="185" a="1"/>
  <c r="NZ353" i="185" s="1"/>
  <c r="NO353" i="185" a="1"/>
  <c r="NO353" i="185" s="1"/>
  <c r="ON352" i="185" a="1"/>
  <c r="ON352" i="185" s="1"/>
  <c r="OB352" i="185" a="1"/>
  <c r="OB352" i="185" s="1"/>
  <c r="NQ352" i="185" a="1"/>
  <c r="NQ352" i="185" s="1"/>
  <c r="NG352" i="185" a="1"/>
  <c r="NG352" i="185" s="1"/>
  <c r="OE351" i="185" a="1"/>
  <c r="OE351" i="185" s="1"/>
  <c r="NU351" i="185" a="1"/>
  <c r="NU351" i="185" s="1"/>
  <c r="NI351" i="185" a="1"/>
  <c r="NI351" i="185" s="1"/>
  <c r="OG350" i="185" a="1"/>
  <c r="OG350" i="185" s="1"/>
  <c r="NW350" i="185" a="1"/>
  <c r="NW350" i="185" s="1"/>
  <c r="NL350" i="185" a="1"/>
  <c r="NL350" i="185" s="1"/>
  <c r="OK349" i="185" a="1"/>
  <c r="OK349" i="185" s="1"/>
  <c r="NY349" i="185" a="1"/>
  <c r="NY349" i="185" s="1"/>
  <c r="NN349" i="185" a="1"/>
  <c r="NN349" i="185" s="1"/>
  <c r="NZ345" i="185" a="1"/>
  <c r="NZ345" i="185" s="1"/>
  <c r="OJ343" i="185" a="1"/>
  <c r="OJ343" i="185" s="1"/>
  <c r="NT343" i="185" a="1"/>
  <c r="NT343" i="185" s="1"/>
  <c r="NF343" i="185" a="1"/>
  <c r="NF343" i="185" s="1"/>
  <c r="NX342" i="185" a="1"/>
  <c r="NX342" i="185" s="1"/>
  <c r="NJ342" i="185" a="1"/>
  <c r="NJ342" i="185" s="1"/>
  <c r="OF341" i="185" a="1"/>
  <c r="OF341" i="185" s="1"/>
  <c r="NP341" i="185" a="1"/>
  <c r="NP341" i="185" s="1"/>
  <c r="OJ340" i="185" a="1"/>
  <c r="OJ340" i="185" s="1"/>
  <c r="NF340" i="185" a="1"/>
  <c r="NF340" i="185" s="1"/>
  <c r="OA339" i="185" a="1"/>
  <c r="OA339" i="185" s="1"/>
  <c r="NN339" i="185" a="1"/>
  <c r="NN339" i="185" s="1"/>
  <c r="OG338" i="185" a="1"/>
  <c r="OG338" i="185" s="1"/>
  <c r="NR338" i="185" a="1"/>
  <c r="NR338" i="185" s="1"/>
  <c r="OM337" i="185" a="1"/>
  <c r="OM337" i="185" s="1"/>
  <c r="NK337" i="185" a="1"/>
  <c r="NK337" i="185" s="1"/>
  <c r="OF336" i="185" a="1"/>
  <c r="OF336" i="185" s="1"/>
  <c r="NP336" i="185" a="1"/>
  <c r="NP336" i="185" s="1"/>
  <c r="OG333" i="185" a="1"/>
  <c r="OG333" i="185" s="1"/>
  <c r="NT333" i="185" a="1"/>
  <c r="NT333" i="185" s="1"/>
  <c r="NF333" i="185" a="1"/>
  <c r="NF333" i="185" s="1"/>
  <c r="OE331" i="185" a="1"/>
  <c r="OE331" i="185" s="1"/>
  <c r="NP331" i="185" a="1"/>
  <c r="NP331" i="185" s="1"/>
  <c r="OK330" i="185" a="1"/>
  <c r="OK330" i="185" s="1"/>
  <c r="NW330" i="185" a="1"/>
  <c r="NW330" i="185" s="1"/>
  <c r="NG330" i="185" a="1"/>
  <c r="NG330" i="185" s="1"/>
  <c r="OB329" i="185" a="1"/>
  <c r="OB329" i="185" s="1"/>
  <c r="NN329" i="185" a="1"/>
  <c r="NN329" i="185" s="1"/>
  <c r="NR328" i="185" a="1"/>
  <c r="NR328" i="185" s="1"/>
  <c r="OM327" i="185" a="1"/>
  <c r="OM327" i="185" s="1"/>
  <c r="NX327" i="185" a="1"/>
  <c r="NX327" i="185" s="1"/>
  <c r="NJ327" i="185" a="1"/>
  <c r="NJ327" i="185" s="1"/>
  <c r="OF326" i="185" a="1"/>
  <c r="OF326" i="185" s="1"/>
  <c r="NQ326" i="185" a="1"/>
  <c r="NQ326" i="185" s="1"/>
  <c r="OK325" i="185" a="1"/>
  <c r="OK325" i="185" s="1"/>
  <c r="NX325" i="185" a="1"/>
  <c r="NX325" i="185" s="1"/>
  <c r="NY324" i="185" a="1"/>
  <c r="NY324" i="185" s="1"/>
  <c r="OH321" i="185" a="1"/>
  <c r="OH321" i="185" s="1"/>
  <c r="NP321" i="185" a="1"/>
  <c r="NP321" i="185" s="1"/>
  <c r="OC320" i="185" a="1"/>
  <c r="OC320" i="185" s="1"/>
  <c r="NI320" i="185" a="1"/>
  <c r="NI320" i="185" s="1"/>
  <c r="NY319" i="185" a="1"/>
  <c r="NY319" i="185" s="1"/>
  <c r="NJ319" i="185" a="1"/>
  <c r="NJ319" i="185" s="1"/>
  <c r="NK318" i="185" a="1"/>
  <c r="NK318" i="185" s="1"/>
  <c r="NN317" i="185" a="1"/>
  <c r="NN317" i="185" s="1"/>
  <c r="OE316" i="185" a="1"/>
  <c r="OE316" i="185" s="1"/>
  <c r="OK315" i="185" a="1"/>
  <c r="OK315" i="185" s="1"/>
  <c r="NF315" i="185" a="1"/>
  <c r="NF315" i="185" s="1"/>
  <c r="OH311" i="185" a="1"/>
  <c r="OH311" i="185" s="1"/>
  <c r="OA307" i="185" a="1"/>
  <c r="OA307" i="185" s="1"/>
  <c r="OL292" i="185" a="1"/>
  <c r="OL292" i="185" s="1"/>
  <c r="OE280" i="185" a="1"/>
  <c r="OE280" i="185" s="1"/>
  <c r="NO357" i="185" a="1"/>
  <c r="NO357" i="185" s="1"/>
  <c r="NY357" i="185" a="1"/>
  <c r="NY357" i="185" s="1"/>
  <c r="OJ357" i="185" a="1"/>
  <c r="OJ357" i="185" s="1"/>
  <c r="NQ357" i="185" a="1"/>
  <c r="NQ357" i="185" s="1"/>
  <c r="OA357" i="185" a="1"/>
  <c r="OA357" i="185" s="1"/>
  <c r="OK357" i="185" a="1"/>
  <c r="OK357" i="185" s="1"/>
  <c r="NG305" i="185" a="1"/>
  <c r="NG305" i="185" s="1"/>
  <c r="NS305" i="185" a="1"/>
  <c r="NS305" i="185" s="1"/>
  <c r="OD305" i="185" a="1"/>
  <c r="OD305" i="185" s="1"/>
  <c r="NI305" i="185" a="1"/>
  <c r="NI305" i="185" s="1"/>
  <c r="NU305" i="185" a="1"/>
  <c r="NU305" i="185" s="1"/>
  <c r="OF305" i="185" a="1"/>
  <c r="OF305" i="185" s="1"/>
  <c r="NP305" i="185" a="1"/>
  <c r="NP305" i="185" s="1"/>
  <c r="OC305" i="185" a="1"/>
  <c r="OC305" i="185" s="1"/>
  <c r="NR305" i="185" a="1"/>
  <c r="NR305" i="185" s="1"/>
  <c r="OG305" i="185" a="1"/>
  <c r="OG305" i="185" s="1"/>
  <c r="NL305" i="185" a="1"/>
  <c r="NL305" i="185" s="1"/>
  <c r="OA305" i="185" a="1"/>
  <c r="OA305" i="185" s="1"/>
  <c r="NO305" i="185" a="1"/>
  <c r="NO305" i="185" s="1"/>
  <c r="NH305" i="185" a="1"/>
  <c r="NH305" i="185" s="1"/>
  <c r="NZ305" i="185" a="1"/>
  <c r="NZ305" i="185" s="1"/>
  <c r="NV305" i="185" a="1"/>
  <c r="NV305" i="185" s="1"/>
  <c r="OL305" i="185" a="1"/>
  <c r="OL305" i="185" s="1"/>
  <c r="NM305" i="185" a="1"/>
  <c r="NM305" i="185" s="1"/>
  <c r="OJ305" i="185" a="1"/>
  <c r="OJ305" i="185" s="1"/>
  <c r="NN305" i="185" a="1"/>
  <c r="NN305" i="185" s="1"/>
  <c r="OK305" i="185" a="1"/>
  <c r="OK305" i="185" s="1"/>
  <c r="NQ305" i="185" a="1"/>
  <c r="NQ305" i="185" s="1"/>
  <c r="OM305" i="185" a="1"/>
  <c r="OM305" i="185" s="1"/>
  <c r="NT305" i="185" a="1"/>
  <c r="NT305" i="185" s="1"/>
  <c r="ON305" i="185" a="1"/>
  <c r="ON305" i="185" s="1"/>
  <c r="NW305" i="185" a="1"/>
  <c r="NW305" i="185" s="1"/>
  <c r="NX305" i="185" a="1"/>
  <c r="NX305" i="185" s="1"/>
  <c r="NY305" i="185" a="1"/>
  <c r="NY305" i="185" s="1"/>
  <c r="OB305" i="185" a="1"/>
  <c r="OB305" i="185" s="1"/>
  <c r="NF305" i="185" a="1"/>
  <c r="NF305" i="185" s="1"/>
  <c r="OE305" i="185" a="1"/>
  <c r="OE305" i="185" s="1"/>
  <c r="NG269" i="185" a="1"/>
  <c r="NG269" i="185" s="1"/>
  <c r="NO269" i="185" a="1"/>
  <c r="NO269" i="185" s="1"/>
  <c r="NX269" i="185" a="1"/>
  <c r="NX269" i="185" s="1"/>
  <c r="OF269" i="185" a="1"/>
  <c r="OF269" i="185" s="1"/>
  <c r="NH269" i="185" a="1"/>
  <c r="NH269" i="185" s="1"/>
  <c r="NP269" i="185" a="1"/>
  <c r="NP269" i="185" s="1"/>
  <c r="OG269" i="185" a="1"/>
  <c r="OG269" i="185" s="1"/>
  <c r="NI269" i="185" a="1"/>
  <c r="NI269" i="185" s="1"/>
  <c r="NR269" i="185" a="1"/>
  <c r="NR269" i="185" s="1"/>
  <c r="NZ269" i="185" a="1"/>
  <c r="NZ269" i="185" s="1"/>
  <c r="OI269" i="185" a="1"/>
  <c r="OI269" i="185" s="1"/>
  <c r="NJ269" i="185" a="1"/>
  <c r="NJ269" i="185" s="1"/>
  <c r="OJ269" i="185" a="1"/>
  <c r="OJ269" i="185" s="1"/>
  <c r="NS269" i="185" a="1"/>
  <c r="NS269" i="185" s="1"/>
  <c r="OA269" i="185" a="1"/>
  <c r="OA269" i="185" s="1"/>
  <c r="NK269" i="185" a="1"/>
  <c r="NK269" i="185" s="1"/>
  <c r="NT269" i="185" a="1"/>
  <c r="NT269" i="185" s="1"/>
  <c r="OB269" i="185" a="1"/>
  <c r="OB269" i="185" s="1"/>
  <c r="OK269" i="185" a="1"/>
  <c r="OK269" i="185" s="1"/>
  <c r="NU269" i="185" a="1"/>
  <c r="NU269" i="185" s="1"/>
  <c r="NF269" i="185" a="1"/>
  <c r="NF269" i="185" s="1"/>
  <c r="OC269" i="185" a="1"/>
  <c r="OC269" i="185" s="1"/>
  <c r="OD269" i="185" a="1"/>
  <c r="OD269" i="185" s="1"/>
  <c r="OE269" i="185" a="1"/>
  <c r="OE269" i="185" s="1"/>
  <c r="NY269" i="185" a="1"/>
  <c r="NY269" i="185" s="1"/>
  <c r="OH269" i="185" a="1"/>
  <c r="OH269" i="185" s="1"/>
  <c r="NN269" i="185" a="1"/>
  <c r="NN269" i="185" s="1"/>
  <c r="OL269" i="185" a="1"/>
  <c r="OL269" i="185" s="1"/>
  <c r="OM269" i="185" a="1"/>
  <c r="OM269" i="185" s="1"/>
  <c r="ON269" i="185" a="1"/>
  <c r="ON269" i="185" s="1"/>
  <c r="NV269" i="185" a="1"/>
  <c r="NV269" i="185" s="1"/>
  <c r="NL269" i="185" a="1"/>
  <c r="NL269" i="185" s="1"/>
  <c r="NM269" i="185" a="1"/>
  <c r="NM269" i="185" s="1"/>
  <c r="NQ269" i="185" a="1"/>
  <c r="NQ269" i="185" s="1"/>
  <c r="NJ257" i="185" a="1"/>
  <c r="NJ257" i="185" s="1"/>
  <c r="OA257" i="185" a="1"/>
  <c r="OA257" i="185" s="1"/>
  <c r="OJ257" i="185" a="1"/>
  <c r="OJ257" i="185" s="1"/>
  <c r="NS257" i="185" a="1"/>
  <c r="NS257" i="185" s="1"/>
  <c r="OB257" i="185" a="1"/>
  <c r="OB257" i="185" s="1"/>
  <c r="NV257" i="185" a="1"/>
  <c r="NV257" i="185" s="1"/>
  <c r="OD257" i="185" a="1"/>
  <c r="OD257" i="185" s="1"/>
  <c r="OM257" i="185" a="1"/>
  <c r="OM257" i="185" s="1"/>
  <c r="NM257" i="185" a="1"/>
  <c r="NM257" i="185" s="1"/>
  <c r="ON257" i="185" a="1"/>
  <c r="ON257" i="185" s="1"/>
  <c r="NN257" i="185" a="1"/>
  <c r="NN257" i="185" s="1"/>
  <c r="NW257" i="185" a="1"/>
  <c r="NW257" i="185" s="1"/>
  <c r="OE257" i="185" a="1"/>
  <c r="OE257" i="185" s="1"/>
  <c r="NF257" i="185" a="1"/>
  <c r="NF257" i="185" s="1"/>
  <c r="NO257" i="185" a="1"/>
  <c r="NO257" i="185" s="1"/>
  <c r="OF257" i="185" a="1"/>
  <c r="OF257" i="185" s="1"/>
  <c r="NQ257" i="185" a="1"/>
  <c r="NQ257" i="185" s="1"/>
  <c r="NR257" i="185" a="1"/>
  <c r="NR257" i="185" s="1"/>
  <c r="OI257" i="185" a="1"/>
  <c r="OI257" i="185" s="1"/>
  <c r="NT257" i="185" a="1"/>
  <c r="NT257" i="185" s="1"/>
  <c r="OK257" i="185" a="1"/>
  <c r="OK257" i="185" s="1"/>
  <c r="NX257" i="185" a="1"/>
  <c r="NX257" i="185" s="1"/>
  <c r="NG257" i="185" a="1"/>
  <c r="NG257" i="185" s="1"/>
  <c r="NH257" i="185" a="1"/>
  <c r="NH257" i="185" s="1"/>
  <c r="NY257" i="185" a="1"/>
  <c r="NY257" i="185" s="1"/>
  <c r="NI257" i="185" a="1"/>
  <c r="NI257" i="185" s="1"/>
  <c r="NZ257" i="185" a="1"/>
  <c r="NZ257" i="185" s="1"/>
  <c r="NK257" i="185" a="1"/>
  <c r="NK257" i="185" s="1"/>
  <c r="NL257" i="185" a="1"/>
  <c r="NL257" i="185" s="1"/>
  <c r="NU257" i="185" a="1"/>
  <c r="NU257" i="185" s="1"/>
  <c r="OC257" i="185" a="1"/>
  <c r="OC257" i="185" s="1"/>
  <c r="NP257" i="185" a="1"/>
  <c r="NP257" i="185" s="1"/>
  <c r="OG257" i="185" a="1"/>
  <c r="OG257" i="185" s="1"/>
  <c r="OH257" i="185" a="1"/>
  <c r="OH257" i="185" s="1"/>
  <c r="OL257" i="185" a="1"/>
  <c r="OL257" i="185" s="1"/>
  <c r="NI245" i="185" a="1"/>
  <c r="NI245" i="185" s="1"/>
  <c r="NR245" i="185" a="1"/>
  <c r="NR245" i="185" s="1"/>
  <c r="OC245" i="185" a="1"/>
  <c r="OC245" i="185" s="1"/>
  <c r="OK245" i="185" a="1"/>
  <c r="OK245" i="185" s="1"/>
  <c r="NL245" i="185" a="1"/>
  <c r="NL245" i="185" s="1"/>
  <c r="NU245" i="185" a="1"/>
  <c r="NU245" i="185" s="1"/>
  <c r="OE245" i="185" a="1"/>
  <c r="OE245" i="185" s="1"/>
  <c r="ON245" i="185" a="1"/>
  <c r="ON245" i="185" s="1"/>
  <c r="NM245" i="185" a="1"/>
  <c r="NM245" i="185" s="1"/>
  <c r="NV245" i="185" a="1"/>
  <c r="NV245" i="185" s="1"/>
  <c r="OF245" i="185" a="1"/>
  <c r="OF245" i="185" s="1"/>
  <c r="NN245" i="185" a="1"/>
  <c r="NN245" i="185" s="1"/>
  <c r="NW245" i="185" a="1"/>
  <c r="NW245" i="185" s="1"/>
  <c r="OG245" i="185" a="1"/>
  <c r="OG245" i="185" s="1"/>
  <c r="NX245" i="185" a="1"/>
  <c r="NX245" i="185" s="1"/>
  <c r="OH245" i="185" a="1"/>
  <c r="OH245" i="185" s="1"/>
  <c r="NP245" i="185" a="1"/>
  <c r="NP245" i="185" s="1"/>
  <c r="NQ245" i="185" a="1"/>
  <c r="NQ245" i="185" s="1"/>
  <c r="OJ245" i="185" a="1"/>
  <c r="OJ245" i="185" s="1"/>
  <c r="NS245" i="185" a="1"/>
  <c r="NS245" i="185" s="1"/>
  <c r="OL245" i="185" a="1"/>
  <c r="OL245" i="185" s="1"/>
  <c r="NY245" i="185" a="1"/>
  <c r="NY245" i="185" s="1"/>
  <c r="NF245" i="185" a="1"/>
  <c r="NF245" i="185" s="1"/>
  <c r="NZ245" i="185" a="1"/>
  <c r="NZ245" i="185" s="1"/>
  <c r="NG245" i="185" a="1"/>
  <c r="NG245" i="185" s="1"/>
  <c r="OA245" i="185" a="1"/>
  <c r="OA245" i="185" s="1"/>
  <c r="NH245" i="185" a="1"/>
  <c r="NH245" i="185" s="1"/>
  <c r="OB245" i="185" a="1"/>
  <c r="OB245" i="185" s="1"/>
  <c r="NJ245" i="185" a="1"/>
  <c r="NJ245" i="185" s="1"/>
  <c r="OD245" i="185" a="1"/>
  <c r="OD245" i="185" s="1"/>
  <c r="NK245" i="185" a="1"/>
  <c r="NK245" i="185" s="1"/>
  <c r="OM245" i="185" a="1"/>
  <c r="OM245" i="185" s="1"/>
  <c r="NO245" i="185" a="1"/>
  <c r="NO245" i="185" s="1"/>
  <c r="NT245" i="185" a="1"/>
  <c r="NT245" i="185" s="1"/>
  <c r="OI245" i="185" a="1"/>
  <c r="OI245" i="185" s="1"/>
  <c r="OH369" i="185" a="1"/>
  <c r="OH369" i="185" s="1"/>
  <c r="NX369" i="185" a="1"/>
  <c r="NX369" i="185" s="1"/>
  <c r="NM369" i="185" a="1"/>
  <c r="NM369" i="185" s="1"/>
  <c r="OF367" i="185" a="1"/>
  <c r="OF367" i="185" s="1"/>
  <c r="NV367" i="185" a="1"/>
  <c r="NV367" i="185" s="1"/>
  <c r="NK367" i="185" a="1"/>
  <c r="NK367" i="185" s="1"/>
  <c r="OJ366" i="185" a="1"/>
  <c r="OJ366" i="185" s="1"/>
  <c r="NZ366" i="185" a="1"/>
  <c r="NZ366" i="185" s="1"/>
  <c r="ON365" i="185" a="1"/>
  <c r="ON365" i="185" s="1"/>
  <c r="OD365" i="185" a="1"/>
  <c r="OD365" i="185" s="1"/>
  <c r="NT365" i="185" a="1"/>
  <c r="NT365" i="185" s="1"/>
  <c r="NI365" i="185" a="1"/>
  <c r="NI365" i="185" s="1"/>
  <c r="OH364" i="185" a="1"/>
  <c r="OH364" i="185" s="1"/>
  <c r="NX364" i="185" a="1"/>
  <c r="NX364" i="185" s="1"/>
  <c r="OL363" i="185" a="1"/>
  <c r="OL363" i="185" s="1"/>
  <c r="OB363" i="185" a="1"/>
  <c r="OB363" i="185" s="1"/>
  <c r="NR363" i="185" a="1"/>
  <c r="NR363" i="185" s="1"/>
  <c r="NG363" i="185" a="1"/>
  <c r="NG363" i="185" s="1"/>
  <c r="OF362" i="185" a="1"/>
  <c r="OF362" i="185" s="1"/>
  <c r="NV362" i="185" a="1"/>
  <c r="NV362" i="185" s="1"/>
  <c r="OJ361" i="185" a="1"/>
  <c r="OJ361" i="185" s="1"/>
  <c r="NZ361" i="185" a="1"/>
  <c r="NZ361" i="185" s="1"/>
  <c r="NP361" i="185" a="1"/>
  <c r="NP361" i="185" s="1"/>
  <c r="NX357" i="185" a="1"/>
  <c r="NX357" i="185" s="1"/>
  <c r="NL357" i="185" a="1"/>
  <c r="NL357" i="185" s="1"/>
  <c r="OF355" i="185" a="1"/>
  <c r="OF355" i="185" s="1"/>
  <c r="NU355" i="185" a="1"/>
  <c r="NU355" i="185" s="1"/>
  <c r="NI355" i="185" a="1"/>
  <c r="NI355" i="185" s="1"/>
  <c r="NV354" i="185" a="1"/>
  <c r="NV354" i="185" s="1"/>
  <c r="NK354" i="185" a="1"/>
  <c r="NK354" i="185" s="1"/>
  <c r="NY353" i="185" a="1"/>
  <c r="NY353" i="185" s="1"/>
  <c r="OL352" i="185" a="1"/>
  <c r="OL352" i="185" s="1"/>
  <c r="OA352" i="185" a="1"/>
  <c r="OA352" i="185" s="1"/>
  <c r="NF352" i="185" a="1"/>
  <c r="NF352" i="185" s="1"/>
  <c r="NS351" i="185" a="1"/>
  <c r="NS351" i="185" s="1"/>
  <c r="NH351" i="185" a="1"/>
  <c r="NH351" i="185" s="1"/>
  <c r="NV350" i="185" a="1"/>
  <c r="NV350" i="185" s="1"/>
  <c r="OI349" i="185" a="1"/>
  <c r="OI349" i="185" s="1"/>
  <c r="NX349" i="185" a="1"/>
  <c r="NX349" i="185" s="1"/>
  <c r="OI345" i="185" a="1"/>
  <c r="OI345" i="185" s="1"/>
  <c r="NY345" i="185" a="1"/>
  <c r="NY345" i="185" s="1"/>
  <c r="NN345" i="185" a="1"/>
  <c r="NN345" i="185" s="1"/>
  <c r="OI343" i="185" a="1"/>
  <c r="OI343" i="185" s="1"/>
  <c r="NS343" i="185" a="1"/>
  <c r="NS343" i="185" s="1"/>
  <c r="ON342" i="185" a="1"/>
  <c r="ON342" i="185" s="1"/>
  <c r="NI342" i="185" a="1"/>
  <c r="NI342" i="185" s="1"/>
  <c r="OE341" i="185" a="1"/>
  <c r="OE341" i="185" s="1"/>
  <c r="NO341" i="185" a="1"/>
  <c r="NO341" i="185" s="1"/>
  <c r="OI340" i="185" a="1"/>
  <c r="OI340" i="185" s="1"/>
  <c r="NU340" i="185" a="1"/>
  <c r="NU340" i="185" s="1"/>
  <c r="ON339" i="185" a="1"/>
  <c r="ON339" i="185" s="1"/>
  <c r="NM339" i="185" a="1"/>
  <c r="NM339" i="185" s="1"/>
  <c r="OF338" i="185" a="1"/>
  <c r="OF338" i="185" s="1"/>
  <c r="NQ338" i="185" a="1"/>
  <c r="NQ338" i="185" s="1"/>
  <c r="OL337" i="185" a="1"/>
  <c r="OL337" i="185" s="1"/>
  <c r="NX337" i="185" a="1"/>
  <c r="NX337" i="185" s="1"/>
  <c r="NJ337" i="185" a="1"/>
  <c r="NJ337" i="185" s="1"/>
  <c r="OE336" i="185" a="1"/>
  <c r="OE336" i="185" s="1"/>
  <c r="NO336" i="185" a="1"/>
  <c r="NO336" i="185" s="1"/>
  <c r="NS333" i="185" a="1"/>
  <c r="NS333" i="185" s="1"/>
  <c r="NO331" i="185" a="1"/>
  <c r="NO331" i="185" s="1"/>
  <c r="OJ330" i="185" a="1"/>
  <c r="OJ330" i="185" s="1"/>
  <c r="NV330" i="185" a="1"/>
  <c r="NV330" i="185" s="1"/>
  <c r="NF330" i="185" a="1"/>
  <c r="NF330" i="185" s="1"/>
  <c r="OA329" i="185" a="1"/>
  <c r="OA329" i="185" s="1"/>
  <c r="NM329" i="185" a="1"/>
  <c r="NM329" i="185" s="1"/>
  <c r="OG328" i="185" a="1"/>
  <c r="OG328" i="185" s="1"/>
  <c r="NQ328" i="185" a="1"/>
  <c r="NQ328" i="185" s="1"/>
  <c r="NW327" i="185" a="1"/>
  <c r="NW327" i="185" s="1"/>
  <c r="NI327" i="185" a="1"/>
  <c r="NI327" i="185" s="1"/>
  <c r="NP326" i="185" a="1"/>
  <c r="NP326" i="185" s="1"/>
  <c r="NV325" i="185" a="1"/>
  <c r="NV325" i="185" s="1"/>
  <c r="ON324" i="185" a="1"/>
  <c r="ON324" i="185" s="1"/>
  <c r="NX324" i="185" a="1"/>
  <c r="NX324" i="185" s="1"/>
  <c r="NL321" i="185" a="1"/>
  <c r="NL321" i="185" s="1"/>
  <c r="OB320" i="185" a="1"/>
  <c r="OB320" i="185" s="1"/>
  <c r="NH320" i="185" a="1"/>
  <c r="NH320" i="185" s="1"/>
  <c r="NX319" i="185" a="1"/>
  <c r="NX319" i="185" s="1"/>
  <c r="OA318" i="185" a="1"/>
  <c r="OA318" i="185" s="1"/>
  <c r="NI318" i="185" a="1"/>
  <c r="NI318" i="185" s="1"/>
  <c r="OA317" i="185" a="1"/>
  <c r="OA317" i="185" s="1"/>
  <c r="NM317" i="185" a="1"/>
  <c r="NM317" i="185" s="1"/>
  <c r="OJ315" i="185" a="1"/>
  <c r="OJ315" i="185" s="1"/>
  <c r="NT315" i="185" a="1"/>
  <c r="NT315" i="185" s="1"/>
  <c r="ON314" i="185" a="1"/>
  <c r="ON314" i="185" s="1"/>
  <c r="NJ314" i="185" a="1"/>
  <c r="NJ314" i="185" s="1"/>
  <c r="NZ313" i="185" a="1"/>
  <c r="NZ313" i="185" s="1"/>
  <c r="OK312" i="185" a="1"/>
  <c r="OK312" i="185" s="1"/>
  <c r="OF311" i="185" a="1"/>
  <c r="OF311" i="185" s="1"/>
  <c r="NH307" i="185" a="1"/>
  <c r="NH307" i="185" s="1"/>
  <c r="NO303" i="185" a="1"/>
  <c r="NO303" i="185" s="1"/>
  <c r="NV299" i="185" a="1"/>
  <c r="NV299" i="185" s="1"/>
  <c r="NZ288" i="185" a="1"/>
  <c r="NZ288" i="185" s="1"/>
  <c r="NI280" i="185" a="1"/>
  <c r="NI280" i="185" s="1"/>
  <c r="NY285" i="185" a="1"/>
  <c r="NY285" i="185" s="1"/>
  <c r="NJ285" i="185" a="1"/>
  <c r="NJ285" i="185" s="1"/>
  <c r="NR285" i="185" a="1"/>
  <c r="NR285" i="185" s="1"/>
  <c r="OJ285" i="185" a="1"/>
  <c r="OJ285" i="185" s="1"/>
  <c r="NS285" i="185" a="1"/>
  <c r="NS285" i="185" s="1"/>
  <c r="OB285" i="185" a="1"/>
  <c r="OB285" i="185" s="1"/>
  <c r="OL285" i="185" a="1"/>
  <c r="OL285" i="185" s="1"/>
  <c r="OA285" i="185" a="1"/>
  <c r="OA285" i="185" s="1"/>
  <c r="NQ285" i="185" a="1"/>
  <c r="NQ285" i="185" s="1"/>
  <c r="NM285" i="185" a="1"/>
  <c r="NM285" i="185" s="1"/>
  <c r="NW285" i="185" a="1"/>
  <c r="NW285" i="185" s="1"/>
  <c r="OI285" i="185" a="1"/>
  <c r="OI285" i="185" s="1"/>
  <c r="NG285" i="185" a="1"/>
  <c r="NG285" i="185" s="1"/>
  <c r="NK285" i="185" a="1"/>
  <c r="NK285" i="185" s="1"/>
  <c r="NU285" i="185" a="1"/>
  <c r="NU285" i="185" s="1"/>
  <c r="ON285" i="185" a="1"/>
  <c r="ON285" i="185" s="1"/>
  <c r="NF285" i="185" a="1"/>
  <c r="NF285" i="185" s="1"/>
  <c r="NX285" i="185" a="1"/>
  <c r="NX285" i="185" s="1"/>
  <c r="NP285" i="185" a="1"/>
  <c r="NP285" i="185" s="1"/>
  <c r="OH285" i="185" a="1"/>
  <c r="OH285" i="185" s="1"/>
  <c r="NT285" i="185" a="1"/>
  <c r="NT285" i="185" s="1"/>
  <c r="NV285" i="185" a="1"/>
  <c r="NV285" i="185" s="1"/>
  <c r="NZ285" i="185" a="1"/>
  <c r="NZ285" i="185" s="1"/>
  <c r="OC285" i="185" a="1"/>
  <c r="OC285" i="185" s="1"/>
  <c r="OD285" i="185" a="1"/>
  <c r="OD285" i="185" s="1"/>
  <c r="NH285" i="185" a="1"/>
  <c r="NH285" i="185" s="1"/>
  <c r="OE285" i="185" a="1"/>
  <c r="OE285" i="185" s="1"/>
  <c r="NI285" i="185" a="1"/>
  <c r="NI285" i="185" s="1"/>
  <c r="OF285" i="185" a="1"/>
  <c r="OF285" i="185" s="1"/>
  <c r="NL285" i="185" a="1"/>
  <c r="NL285" i="185" s="1"/>
  <c r="OG285" i="185" a="1"/>
  <c r="OG285" i="185" s="1"/>
  <c r="NN285" i="185" a="1"/>
  <c r="NN285" i="185" s="1"/>
  <c r="OK285" i="185" a="1"/>
  <c r="OK285" i="185" s="1"/>
  <c r="NP316" i="185" a="1"/>
  <c r="NP316" i="185" s="1"/>
  <c r="OF316" i="185" a="1"/>
  <c r="OF316" i="185" s="1"/>
  <c r="ON316" i="185" a="1"/>
  <c r="ON316" i="185" s="1"/>
  <c r="NY316" i="185" a="1"/>
  <c r="NY316" i="185" s="1"/>
  <c r="NO316" i="185" a="1"/>
  <c r="NO316" i="185" s="1"/>
  <c r="OI316" i="185" a="1"/>
  <c r="OI316" i="185" s="1"/>
  <c r="NG316" i="185" a="1"/>
  <c r="NG316" i="185" s="1"/>
  <c r="NQ316" i="185" a="1"/>
  <c r="NQ316" i="185" s="1"/>
  <c r="NZ316" i="185" a="1"/>
  <c r="NZ316" i="185" s="1"/>
  <c r="OJ316" i="185" a="1"/>
  <c r="OJ316" i="185" s="1"/>
  <c r="NH316" i="185" a="1"/>
  <c r="NH316" i="185" s="1"/>
  <c r="NR316" i="185" a="1"/>
  <c r="NR316" i="185" s="1"/>
  <c r="OA316" i="185" a="1"/>
  <c r="OA316" i="185" s="1"/>
  <c r="NI316" i="185" a="1"/>
  <c r="NI316" i="185" s="1"/>
  <c r="OK316" i="185" a="1"/>
  <c r="OK316" i="185" s="1"/>
  <c r="NM316" i="185" a="1"/>
  <c r="NM316" i="185" s="1"/>
  <c r="NV316" i="185" a="1"/>
  <c r="NV316" i="185" s="1"/>
  <c r="OG369" i="185" a="1"/>
  <c r="OG369" i="185" s="1"/>
  <c r="NW369" i="185" a="1"/>
  <c r="NW369" i="185" s="1"/>
  <c r="OE367" i="185" a="1"/>
  <c r="OE367" i="185" s="1"/>
  <c r="NU367" i="185" a="1"/>
  <c r="NU367" i="185" s="1"/>
  <c r="OI366" i="185" a="1"/>
  <c r="OI366" i="185" s="1"/>
  <c r="NY366" i="185" a="1"/>
  <c r="NY366" i="185" s="1"/>
  <c r="NO366" i="185" a="1"/>
  <c r="NO366" i="185" s="1"/>
  <c r="OM365" i="185" a="1"/>
  <c r="OM365" i="185" s="1"/>
  <c r="OC365" i="185" a="1"/>
  <c r="OC365" i="185" s="1"/>
  <c r="NS365" i="185" a="1"/>
  <c r="NS365" i="185" s="1"/>
  <c r="OG364" i="185" a="1"/>
  <c r="OG364" i="185" s="1"/>
  <c r="NW364" i="185" a="1"/>
  <c r="NW364" i="185" s="1"/>
  <c r="NM364" i="185" a="1"/>
  <c r="NM364" i="185" s="1"/>
  <c r="OK363" i="185" a="1"/>
  <c r="OK363" i="185" s="1"/>
  <c r="OA363" i="185" a="1"/>
  <c r="OA363" i="185" s="1"/>
  <c r="NQ363" i="185" a="1"/>
  <c r="NQ363" i="185" s="1"/>
  <c r="OE362" i="185" a="1"/>
  <c r="OE362" i="185" s="1"/>
  <c r="NU362" i="185" a="1"/>
  <c r="NU362" i="185" s="1"/>
  <c r="NK362" i="185" a="1"/>
  <c r="NK362" i="185" s="1"/>
  <c r="OI361" i="185" a="1"/>
  <c r="OI361" i="185" s="1"/>
  <c r="NY361" i="185" a="1"/>
  <c r="NY361" i="185" s="1"/>
  <c r="NO361" i="185" a="1"/>
  <c r="NO361" i="185" s="1"/>
  <c r="OI357" i="185" a="1"/>
  <c r="OI357" i="185" s="1"/>
  <c r="NW357" i="185" a="1"/>
  <c r="NW357" i="185" s="1"/>
  <c r="NK357" i="185" a="1"/>
  <c r="NK357" i="185" s="1"/>
  <c r="OE355" i="185" a="1"/>
  <c r="OE355" i="185" s="1"/>
  <c r="NT355" i="185" a="1"/>
  <c r="NT355" i="185" s="1"/>
  <c r="OG354" i="185" a="1"/>
  <c r="OG354" i="185" s="1"/>
  <c r="NU354" i="185" a="1"/>
  <c r="NU354" i="185" s="1"/>
  <c r="OI353" i="185" a="1"/>
  <c r="OI353" i="185" s="1"/>
  <c r="NX353" i="185" a="1"/>
  <c r="NX353" i="185" s="1"/>
  <c r="NN353" i="185" a="1"/>
  <c r="NN353" i="185" s="1"/>
  <c r="OK352" i="185" a="1"/>
  <c r="OK352" i="185" s="1"/>
  <c r="NZ352" i="185" a="1"/>
  <c r="NZ352" i="185" s="1"/>
  <c r="NP352" i="185" a="1"/>
  <c r="NP352" i="185" s="1"/>
  <c r="ON351" i="185" a="1"/>
  <c r="ON351" i="185" s="1"/>
  <c r="OD351" i="185" a="1"/>
  <c r="OD351" i="185" s="1"/>
  <c r="NR351" i="185" a="1"/>
  <c r="NR351" i="185" s="1"/>
  <c r="NG351" i="185" a="1"/>
  <c r="NG351" i="185" s="1"/>
  <c r="OF350" i="185" a="1"/>
  <c r="OF350" i="185" s="1"/>
  <c r="NU350" i="185" a="1"/>
  <c r="NU350" i="185" s="1"/>
  <c r="NK350" i="185" a="1"/>
  <c r="NK350" i="185" s="1"/>
  <c r="OH349" i="185" a="1"/>
  <c r="OH349" i="185" s="1"/>
  <c r="NW349" i="185" a="1"/>
  <c r="NW349" i="185" s="1"/>
  <c r="NM349" i="185" a="1"/>
  <c r="NM349" i="185" s="1"/>
  <c r="OH345" i="185" a="1"/>
  <c r="OH345" i="185" s="1"/>
  <c r="NW345" i="185" a="1"/>
  <c r="NW345" i="185" s="1"/>
  <c r="OG343" i="185" a="1"/>
  <c r="OG343" i="185" s="1"/>
  <c r="OL342" i="185" a="1"/>
  <c r="OL342" i="185" s="1"/>
  <c r="NV342" i="185" a="1"/>
  <c r="NV342" i="185" s="1"/>
  <c r="NH342" i="185" a="1"/>
  <c r="NH342" i="185" s="1"/>
  <c r="OC341" i="185" a="1"/>
  <c r="OC341" i="185" s="1"/>
  <c r="NM341" i="185" a="1"/>
  <c r="NM341" i="185" s="1"/>
  <c r="OH340" i="185" a="1"/>
  <c r="OH340" i="185" s="1"/>
  <c r="NZ339" i="185" a="1"/>
  <c r="NZ339" i="185" s="1"/>
  <c r="NK339" i="185" a="1"/>
  <c r="NK339" i="185" s="1"/>
  <c r="OD338" i="185" a="1"/>
  <c r="OD338" i="185" s="1"/>
  <c r="NP338" i="185" a="1"/>
  <c r="NP338" i="185" s="1"/>
  <c r="NV337" i="185" a="1"/>
  <c r="NV337" i="185" s="1"/>
  <c r="NI337" i="185" a="1"/>
  <c r="NI337" i="185" s="1"/>
  <c r="OC336" i="185" a="1"/>
  <c r="OC336" i="185" s="1"/>
  <c r="NM336" i="185" a="1"/>
  <c r="NM336" i="185" s="1"/>
  <c r="OE333" i="185" a="1"/>
  <c r="OE333" i="185" s="1"/>
  <c r="NR333" i="185" a="1"/>
  <c r="NR333" i="185" s="1"/>
  <c r="OC331" i="185" a="1"/>
  <c r="OC331" i="185" s="1"/>
  <c r="NM331" i="185" a="1"/>
  <c r="NM331" i="185" s="1"/>
  <c r="NT330" i="185" a="1"/>
  <c r="NT330" i="185" s="1"/>
  <c r="ON329" i="185" a="1"/>
  <c r="ON329" i="185" s="1"/>
  <c r="NZ329" i="185" a="1"/>
  <c r="NZ329" i="185" s="1"/>
  <c r="NK329" i="185" a="1"/>
  <c r="NK329" i="185" s="1"/>
  <c r="OE328" i="185" a="1"/>
  <c r="OE328" i="185" s="1"/>
  <c r="NP328" i="185" a="1"/>
  <c r="NP328" i="185" s="1"/>
  <c r="OK327" i="185" a="1"/>
  <c r="OK327" i="185" s="1"/>
  <c r="NU327" i="185" a="1"/>
  <c r="NU327" i="185" s="1"/>
  <c r="OD326" i="185" a="1"/>
  <c r="OD326" i="185" s="1"/>
  <c r="NN326" i="185" a="1"/>
  <c r="NN326" i="185" s="1"/>
  <c r="OJ325" i="185" a="1"/>
  <c r="OJ325" i="185" s="1"/>
  <c r="NT325" i="185" a="1"/>
  <c r="NT325" i="185" s="1"/>
  <c r="OM324" i="185" a="1"/>
  <c r="OM324" i="185" s="1"/>
  <c r="NV324" i="185" a="1"/>
  <c r="NV324" i="185" s="1"/>
  <c r="OF321" i="185" a="1"/>
  <c r="OF321" i="185" s="1"/>
  <c r="NJ321" i="185" a="1"/>
  <c r="NJ321" i="185" s="1"/>
  <c r="OA320" i="185" a="1"/>
  <c r="OA320" i="185" s="1"/>
  <c r="NG320" i="185" a="1"/>
  <c r="NG320" i="185" s="1"/>
  <c r="NV319" i="185" a="1"/>
  <c r="NV319" i="185" s="1"/>
  <c r="NZ318" i="185" a="1"/>
  <c r="NZ318" i="185" s="1"/>
  <c r="OD316" i="185" a="1"/>
  <c r="OD316" i="185" s="1"/>
  <c r="OF315" i="185" a="1"/>
  <c r="OF315" i="185" s="1"/>
  <c r="OM314" i="185" a="1"/>
  <c r="OM314" i="185" s="1"/>
  <c r="NY314" i="185" a="1"/>
  <c r="NY314" i="185" s="1"/>
  <c r="NY313" i="185" a="1"/>
  <c r="NY313" i="185" s="1"/>
  <c r="OJ312" i="185" a="1"/>
  <c r="OJ312" i="185" s="1"/>
  <c r="NV311" i="185" a="1"/>
  <c r="NV311" i="185" s="1"/>
  <c r="ON309" i="185" a="1"/>
  <c r="ON309" i="185" s="1"/>
  <c r="NF307" i="185" a="1"/>
  <c r="NF307" i="185" s="1"/>
  <c r="OI295" i="185" a="1"/>
  <c r="OI295" i="185" s="1"/>
  <c r="NN355" i="185" a="1"/>
  <c r="NN355" i="185" s="1"/>
  <c r="NX355" i="185" a="1"/>
  <c r="NX355" i="185" s="1"/>
  <c r="OH355" i="185" a="1"/>
  <c r="OH355" i="185" s="1"/>
  <c r="NF355" i="185" a="1"/>
  <c r="NF355" i="185" s="1"/>
  <c r="NP355" i="185" a="1"/>
  <c r="NP355" i="185" s="1"/>
  <c r="OI355" i="185" a="1"/>
  <c r="OI355" i="185" s="1"/>
  <c r="NN354" i="185" a="1"/>
  <c r="NN354" i="185" s="1"/>
  <c r="NW354" i="185" a="1"/>
  <c r="NW354" i="185" s="1"/>
  <c r="OF354" i="185" a="1"/>
  <c r="OF354" i="185" s="1"/>
  <c r="NH293" i="185" a="1"/>
  <c r="NH293" i="185" s="1"/>
  <c r="NQ293" i="185" a="1"/>
  <c r="NQ293" i="185" s="1"/>
  <c r="NY293" i="185" a="1"/>
  <c r="NY293" i="185" s="1"/>
  <c r="NJ293" i="185" a="1"/>
  <c r="NJ293" i="185" s="1"/>
  <c r="NS293" i="185" a="1"/>
  <c r="NS293" i="185" s="1"/>
  <c r="OA293" i="185" a="1"/>
  <c r="OA293" i="185" s="1"/>
  <c r="NT293" i="185" a="1"/>
  <c r="NT293" i="185" s="1"/>
  <c r="OC293" i="185" a="1"/>
  <c r="OC293" i="185" s="1"/>
  <c r="OK293" i="185" a="1"/>
  <c r="OK293" i="185" s="1"/>
  <c r="NP293" i="185" a="1"/>
  <c r="NP293" i="185" s="1"/>
  <c r="OB293" i="185" a="1"/>
  <c r="OB293" i="185" s="1"/>
  <c r="OM293" i="185" a="1"/>
  <c r="OM293" i="185" s="1"/>
  <c r="NF293" i="185" a="1"/>
  <c r="NF293" i="185" s="1"/>
  <c r="NR293" i="185" a="1"/>
  <c r="NR293" i="185" s="1"/>
  <c r="OD293" i="185" a="1"/>
  <c r="OD293" i="185" s="1"/>
  <c r="OF293" i="185" a="1"/>
  <c r="OF293" i="185" s="1"/>
  <c r="NV293" i="185" a="1"/>
  <c r="NV293" i="185" s="1"/>
  <c r="OH293" i="185" a="1"/>
  <c r="OH293" i="185" s="1"/>
  <c r="NU293" i="185" a="1"/>
  <c r="NU293" i="185" s="1"/>
  <c r="OJ293" i="185" a="1"/>
  <c r="OJ293" i="185" s="1"/>
  <c r="NM293" i="185" a="1"/>
  <c r="NM293" i="185" s="1"/>
  <c r="NG293" i="185" a="1"/>
  <c r="NG293" i="185" s="1"/>
  <c r="NI293" i="185" a="1"/>
  <c r="NI293" i="185" s="1"/>
  <c r="NZ293" i="185" a="1"/>
  <c r="NZ293" i="185" s="1"/>
  <c r="NK293" i="185" a="1"/>
  <c r="NK293" i="185" s="1"/>
  <c r="OE293" i="185" a="1"/>
  <c r="OE293" i="185" s="1"/>
  <c r="NL293" i="185" a="1"/>
  <c r="NL293" i="185" s="1"/>
  <c r="NN293" i="185" a="1"/>
  <c r="NN293" i="185" s="1"/>
  <c r="OG293" i="185" a="1"/>
  <c r="OG293" i="185" s="1"/>
  <c r="OI293" i="185" a="1"/>
  <c r="OI293" i="185" s="1"/>
  <c r="NO293" i="185" a="1"/>
  <c r="NO293" i="185" s="1"/>
  <c r="OL293" i="185" a="1"/>
  <c r="OL293" i="185" s="1"/>
  <c r="ON293" i="185" a="1"/>
  <c r="ON293" i="185" s="1"/>
  <c r="NW293" i="185" a="1"/>
  <c r="NW293" i="185" s="1"/>
  <c r="NG340" i="185" a="1"/>
  <c r="NG340" i="185" s="1"/>
  <c r="NR340" i="185" a="1"/>
  <c r="NR340" i="185" s="1"/>
  <c r="OC340" i="185" a="1"/>
  <c r="OC340" i="185" s="1"/>
  <c r="NI340" i="185" a="1"/>
  <c r="NI340" i="185" s="1"/>
  <c r="NT340" i="185" a="1"/>
  <c r="NT340" i="185" s="1"/>
  <c r="OE340" i="185" a="1"/>
  <c r="OE340" i="185" s="1"/>
  <c r="NZ340" i="185" a="1"/>
  <c r="NZ340" i="185" s="1"/>
  <c r="OL340" i="185" a="1"/>
  <c r="OL340" i="185" s="1"/>
  <c r="NJ256" i="185" a="1"/>
  <c r="NJ256" i="185" s="1"/>
  <c r="NR256" i="185" a="1"/>
  <c r="NR256" i="185" s="1"/>
  <c r="NS256" i="185" a="1"/>
  <c r="NS256" i="185" s="1"/>
  <c r="OB256" i="185" a="1"/>
  <c r="OB256" i="185" s="1"/>
  <c r="OJ256" i="185" a="1"/>
  <c r="OJ256" i="185" s="1"/>
  <c r="NL256" i="185" a="1"/>
  <c r="NL256" i="185" s="1"/>
  <c r="OD256" i="185" a="1"/>
  <c r="OD256" i="185" s="1"/>
  <c r="OM256" i="185" a="1"/>
  <c r="OM256" i="185" s="1"/>
  <c r="NM256" i="185" a="1"/>
  <c r="NM256" i="185" s="1"/>
  <c r="NV256" i="185" a="1"/>
  <c r="NV256" i="185" s="1"/>
  <c r="OE256" i="185" a="1"/>
  <c r="OE256" i="185" s="1"/>
  <c r="NN256" i="185" a="1"/>
  <c r="NN256" i="185" s="1"/>
  <c r="NW256" i="185" a="1"/>
  <c r="NW256" i="185" s="1"/>
  <c r="OF256" i="185" a="1"/>
  <c r="OF256" i="185" s="1"/>
  <c r="ON256" i="185" a="1"/>
  <c r="ON256" i="185" s="1"/>
  <c r="NF256" i="185" a="1"/>
  <c r="NF256" i="185" s="1"/>
  <c r="NO256" i="185" a="1"/>
  <c r="NO256" i="185" s="1"/>
  <c r="OG256" i="185" a="1"/>
  <c r="OG256" i="185" s="1"/>
  <c r="NQ256" i="185" a="1"/>
  <c r="NQ256" i="185" s="1"/>
  <c r="OI256" i="185" a="1"/>
  <c r="OI256" i="185" s="1"/>
  <c r="NT256" i="185" a="1"/>
  <c r="NT256" i="185" s="1"/>
  <c r="OK256" i="185" a="1"/>
  <c r="OK256" i="185" s="1"/>
  <c r="NG256" i="185" a="1"/>
  <c r="NG256" i="185" s="1"/>
  <c r="NX256" i="185" a="1"/>
  <c r="NX256" i="185" s="1"/>
  <c r="NH256" i="185" a="1"/>
  <c r="NH256" i="185" s="1"/>
  <c r="NY256" i="185" a="1"/>
  <c r="NY256" i="185" s="1"/>
  <c r="NI256" i="185" a="1"/>
  <c r="NI256" i="185" s="1"/>
  <c r="NZ256" i="185" a="1"/>
  <c r="NZ256" i="185" s="1"/>
  <c r="OA256" i="185" a="1"/>
  <c r="OA256" i="185" s="1"/>
  <c r="NK256" i="185" a="1"/>
  <c r="NK256" i="185" s="1"/>
  <c r="OC256" i="185" a="1"/>
  <c r="OC256" i="185" s="1"/>
  <c r="OL256" i="185" a="1"/>
  <c r="OL256" i="185" s="1"/>
  <c r="NU256" i="185" a="1"/>
  <c r="NU256" i="185" s="1"/>
  <c r="OH256" i="185" a="1"/>
  <c r="OH256" i="185" s="1"/>
  <c r="NP256" i="185" a="1"/>
  <c r="NP256" i="185" s="1"/>
  <c r="NX303" i="185" a="1"/>
  <c r="NX303" i="185" s="1"/>
  <c r="OH303" i="185" a="1"/>
  <c r="OH303" i="185" s="1"/>
  <c r="NF303" i="185" a="1"/>
  <c r="NF303" i="185" s="1"/>
  <c r="NP303" i="185" a="1"/>
  <c r="NP303" i="185" s="1"/>
  <c r="NZ303" i="185" a="1"/>
  <c r="NZ303" i="185" s="1"/>
  <c r="NJ303" i="185" a="1"/>
  <c r="NJ303" i="185" s="1"/>
  <c r="OG303" i="185" a="1"/>
  <c r="OG303" i="185" s="1"/>
  <c r="NL303" i="185" a="1"/>
  <c r="NL303" i="185" s="1"/>
  <c r="NW303" i="185" a="1"/>
  <c r="NW303" i="185" s="1"/>
  <c r="OJ303" i="185" a="1"/>
  <c r="OJ303" i="185" s="1"/>
  <c r="NG303" i="185" a="1"/>
  <c r="NG303" i="185" s="1"/>
  <c r="OI303" i="185" a="1"/>
  <c r="OI303" i="185" s="1"/>
  <c r="NI303" i="185" a="1"/>
  <c r="NI303" i="185" s="1"/>
  <c r="NY303" i="185" a="1"/>
  <c r="NY303" i="185" s="1"/>
  <c r="NV303" i="185" a="1"/>
  <c r="NV303" i="185" s="1"/>
  <c r="ON303" i="185" a="1"/>
  <c r="ON303" i="185" s="1"/>
  <c r="NQ303" i="185" a="1"/>
  <c r="NQ303" i="185" s="1"/>
  <c r="OF303" i="185" a="1"/>
  <c r="OF303" i="185" s="1"/>
  <c r="NR303" i="185" a="1"/>
  <c r="NR303" i="185" s="1"/>
  <c r="OL303" i="185" a="1"/>
  <c r="OL303" i="185" s="1"/>
  <c r="NS303" i="185" a="1"/>
  <c r="NS303" i="185" s="1"/>
  <c r="OM303" i="185" a="1"/>
  <c r="OM303" i="185" s="1"/>
  <c r="NT303" i="185" a="1"/>
  <c r="NT303" i="185" s="1"/>
  <c r="NU303" i="185" a="1"/>
  <c r="NU303" i="185" s="1"/>
  <c r="OA303" i="185" a="1"/>
  <c r="OA303" i="185" s="1"/>
  <c r="NH303" i="185" a="1"/>
  <c r="NH303" i="185" s="1"/>
  <c r="OB303" i="185" a="1"/>
  <c r="OB303" i="185" s="1"/>
  <c r="OC303" i="185" a="1"/>
  <c r="OC303" i="185" s="1"/>
  <c r="NK303" i="185" a="1"/>
  <c r="NK303" i="185" s="1"/>
  <c r="OD303" i="185" a="1"/>
  <c r="OD303" i="185" s="1"/>
  <c r="NM303" i="185" a="1"/>
  <c r="NM303" i="185" s="1"/>
  <c r="OE303" i="185" a="1"/>
  <c r="OE303" i="185" s="1"/>
  <c r="OF369" i="185" a="1"/>
  <c r="OF369" i="185" s="1"/>
  <c r="NV369" i="185" a="1"/>
  <c r="NV369" i="185" s="1"/>
  <c r="NL369" i="185" a="1"/>
  <c r="NL369" i="185" s="1"/>
  <c r="OD367" i="185" a="1"/>
  <c r="OD367" i="185" s="1"/>
  <c r="NT367" i="185" a="1"/>
  <c r="NT367" i="185" s="1"/>
  <c r="NJ367" i="185" a="1"/>
  <c r="NJ367" i="185" s="1"/>
  <c r="OH366" i="185" a="1"/>
  <c r="OH366" i="185" s="1"/>
  <c r="NX366" i="185" a="1"/>
  <c r="NX366" i="185" s="1"/>
  <c r="NN366" i="185" a="1"/>
  <c r="NN366" i="185" s="1"/>
  <c r="OB365" i="185" a="1"/>
  <c r="OB365" i="185" s="1"/>
  <c r="NR365" i="185" a="1"/>
  <c r="NR365" i="185" s="1"/>
  <c r="NH365" i="185" a="1"/>
  <c r="NH365" i="185" s="1"/>
  <c r="OF364" i="185" a="1"/>
  <c r="OF364" i="185" s="1"/>
  <c r="NV364" i="185" a="1"/>
  <c r="NV364" i="185" s="1"/>
  <c r="NL364" i="185" a="1"/>
  <c r="NL364" i="185" s="1"/>
  <c r="NZ363" i="185" a="1"/>
  <c r="NZ363" i="185" s="1"/>
  <c r="NP363" i="185" a="1"/>
  <c r="NP363" i="185" s="1"/>
  <c r="NF363" i="185" a="1"/>
  <c r="NF363" i="185" s="1"/>
  <c r="OD362" i="185" a="1"/>
  <c r="OD362" i="185" s="1"/>
  <c r="NT362" i="185" a="1"/>
  <c r="NT362" i="185" s="1"/>
  <c r="NJ362" i="185" a="1"/>
  <c r="NJ362" i="185" s="1"/>
  <c r="NX361" i="185" a="1"/>
  <c r="NX361" i="185" s="1"/>
  <c r="NN361" i="185" a="1"/>
  <c r="NN361" i="185" s="1"/>
  <c r="OH357" i="185" a="1"/>
  <c r="OH357" i="185" s="1"/>
  <c r="NV357" i="185" a="1"/>
  <c r="NV357" i="185" s="1"/>
  <c r="NJ357" i="185" a="1"/>
  <c r="NJ357" i="185" s="1"/>
  <c r="OD355" i="185" a="1"/>
  <c r="OD355" i="185" s="1"/>
  <c r="NS355" i="185" a="1"/>
  <c r="NS355" i="185" s="1"/>
  <c r="OE354" i="185" a="1"/>
  <c r="OE354" i="185" s="1"/>
  <c r="NT354" i="185" a="1"/>
  <c r="NT354" i="185" s="1"/>
  <c r="OH353" i="185" a="1"/>
  <c r="OH353" i="185" s="1"/>
  <c r="NL353" i="185" a="1"/>
  <c r="NL353" i="185" s="1"/>
  <c r="OJ352" i="185" a="1"/>
  <c r="OJ352" i="185" s="1"/>
  <c r="NO352" i="185" a="1"/>
  <c r="NO352" i="185" s="1"/>
  <c r="OB351" i="185" a="1"/>
  <c r="OB351" i="185" s="1"/>
  <c r="NQ351" i="185" a="1"/>
  <c r="NQ351" i="185" s="1"/>
  <c r="OE350" i="185" a="1"/>
  <c r="OE350" i="185" s="1"/>
  <c r="NI350" i="185" a="1"/>
  <c r="NI350" i="185" s="1"/>
  <c r="OG349" i="185" a="1"/>
  <c r="OG349" i="185" s="1"/>
  <c r="NL349" i="185" a="1"/>
  <c r="NL349" i="185" s="1"/>
  <c r="NQ348" i="185" a="1"/>
  <c r="NQ348" i="185" s="1"/>
  <c r="NG348" i="185" a="1"/>
  <c r="NG348" i="185" s="1"/>
  <c r="NV345" i="185" a="1"/>
  <c r="NV345" i="185" s="1"/>
  <c r="NM345" i="185" a="1"/>
  <c r="NM345" i="185" s="1"/>
  <c r="OF343" i="185" a="1"/>
  <c r="OF343" i="185" s="1"/>
  <c r="OJ342" i="185" a="1"/>
  <c r="OJ342" i="185" s="1"/>
  <c r="NU342" i="185" a="1"/>
  <c r="NU342" i="185" s="1"/>
  <c r="NG342" i="185" a="1"/>
  <c r="NG342" i="185" s="1"/>
  <c r="OA341" i="185" a="1"/>
  <c r="OA341" i="185" s="1"/>
  <c r="NL341" i="185" a="1"/>
  <c r="NL341" i="185" s="1"/>
  <c r="OG340" i="185" a="1"/>
  <c r="OG340" i="185" s="1"/>
  <c r="NQ340" i="185" a="1"/>
  <c r="NQ340" i="185" s="1"/>
  <c r="OL339" i="185" a="1"/>
  <c r="OL339" i="185" s="1"/>
  <c r="NY339" i="185" a="1"/>
  <c r="NY339" i="185" s="1"/>
  <c r="NI339" i="185" a="1"/>
  <c r="NI339" i="185" s="1"/>
  <c r="OC338" i="185" a="1"/>
  <c r="OC338" i="185" s="1"/>
  <c r="NO338" i="185" a="1"/>
  <c r="NO338" i="185" s="1"/>
  <c r="OI337" i="185" a="1"/>
  <c r="OI337" i="185" s="1"/>
  <c r="NU337" i="185" a="1"/>
  <c r="NU337" i="185" s="1"/>
  <c r="NH337" i="185" a="1"/>
  <c r="NH337" i="185" s="1"/>
  <c r="OA336" i="185" a="1"/>
  <c r="OA336" i="185" s="1"/>
  <c r="NL336" i="185" a="1"/>
  <c r="NL336" i="185" s="1"/>
  <c r="OD333" i="185" a="1"/>
  <c r="OD333" i="185" s="1"/>
  <c r="NQ333" i="185" a="1"/>
  <c r="NQ333" i="185" s="1"/>
  <c r="OA331" i="185" a="1"/>
  <c r="OA331" i="185" s="1"/>
  <c r="OI330" i="185" a="1"/>
  <c r="OI330" i="185" s="1"/>
  <c r="OM329" i="185" a="1"/>
  <c r="OM329" i="185" s="1"/>
  <c r="NY329" i="185" a="1"/>
  <c r="NY329" i="185" s="1"/>
  <c r="NI329" i="185" a="1"/>
  <c r="NI329" i="185" s="1"/>
  <c r="OD328" i="185" a="1"/>
  <c r="OD328" i="185" s="1"/>
  <c r="OI327" i="185" a="1"/>
  <c r="OI327" i="185" s="1"/>
  <c r="NH327" i="185" a="1"/>
  <c r="NH327" i="185" s="1"/>
  <c r="OB326" i="185" a="1"/>
  <c r="OB326" i="185" s="1"/>
  <c r="OI325" i="185" a="1"/>
  <c r="OI325" i="185" s="1"/>
  <c r="OL324" i="185" a="1"/>
  <c r="OL324" i="185" s="1"/>
  <c r="NT324" i="185" a="1"/>
  <c r="NT324" i="185" s="1"/>
  <c r="NQ323" i="185" a="1"/>
  <c r="NQ323" i="185" s="1"/>
  <c r="OE321" i="185" a="1"/>
  <c r="OE321" i="185" s="1"/>
  <c r="NF320" i="185" a="1"/>
  <c r="NF320" i="185" s="1"/>
  <c r="OM318" i="185" a="1"/>
  <c r="OM318" i="185" s="1"/>
  <c r="NY318" i="185" a="1"/>
  <c r="NY318" i="185" s="1"/>
  <c r="NH318" i="185" a="1"/>
  <c r="NH318" i="185" s="1"/>
  <c r="OC316" i="185" a="1"/>
  <c r="OC316" i="185" s="1"/>
  <c r="NL316" i="185" a="1"/>
  <c r="NL316" i="185" s="1"/>
  <c r="OI312" i="185" a="1"/>
  <c r="OI312" i="185" s="1"/>
  <c r="NU311" i="185" a="1"/>
  <c r="NU311" i="185" s="1"/>
  <c r="NT306" i="185" a="1"/>
  <c r="NT306" i="185" s="1"/>
  <c r="OB302" i="185" a="1"/>
  <c r="OB302" i="185" s="1"/>
  <c r="OK287" i="185" a="1"/>
  <c r="OK287" i="185" s="1"/>
  <c r="OM283" i="185" a="1"/>
  <c r="OM283" i="185" s="1"/>
  <c r="NM279" i="185" a="1"/>
  <c r="NM279" i="185" s="1"/>
  <c r="NF309" i="185" a="1"/>
  <c r="NF309" i="185" s="1"/>
  <c r="NR309" i="185" a="1"/>
  <c r="NR309" i="185" s="1"/>
  <c r="OD309" i="185" a="1"/>
  <c r="OD309" i="185" s="1"/>
  <c r="NH309" i="185" a="1"/>
  <c r="NH309" i="185" s="1"/>
  <c r="NT309" i="185" a="1"/>
  <c r="NT309" i="185" s="1"/>
  <c r="OF309" i="185" a="1"/>
  <c r="OF309" i="185" s="1"/>
  <c r="NO309" i="185" a="1"/>
  <c r="NO309" i="185" s="1"/>
  <c r="OC309" i="185" a="1"/>
  <c r="OC309" i="185" s="1"/>
  <c r="NQ309" i="185" a="1"/>
  <c r="NQ309" i="185" s="1"/>
  <c r="OG309" i="185" a="1"/>
  <c r="OG309" i="185" s="1"/>
  <c r="NW309" i="185" a="1"/>
  <c r="NW309" i="185" s="1"/>
  <c r="OL309" i="185" a="1"/>
  <c r="OL309" i="185" s="1"/>
  <c r="NN309" i="185" a="1"/>
  <c r="NN309" i="185" s="1"/>
  <c r="NI309" i="185" a="1"/>
  <c r="NI309" i="185" s="1"/>
  <c r="NZ309" i="185" a="1"/>
  <c r="NZ309" i="185" s="1"/>
  <c r="OA309" i="185" a="1"/>
  <c r="OA309" i="185" s="1"/>
  <c r="NG309" i="185" a="1"/>
  <c r="NG309" i="185" s="1"/>
  <c r="OB309" i="185" a="1"/>
  <c r="OB309" i="185" s="1"/>
  <c r="NJ309" i="185" a="1"/>
  <c r="NJ309" i="185" s="1"/>
  <c r="OE309" i="185" a="1"/>
  <c r="OE309" i="185" s="1"/>
  <c r="NK309" i="185" a="1"/>
  <c r="NK309" i="185" s="1"/>
  <c r="OH309" i="185" a="1"/>
  <c r="OH309" i="185" s="1"/>
  <c r="NL309" i="185" a="1"/>
  <c r="NL309" i="185" s="1"/>
  <c r="OI309" i="185" a="1"/>
  <c r="OI309" i="185" s="1"/>
  <c r="NM309" i="185" a="1"/>
  <c r="NM309" i="185" s="1"/>
  <c r="NP309" i="185" a="1"/>
  <c r="NP309" i="185" s="1"/>
  <c r="OK309" i="185" a="1"/>
  <c r="OK309" i="185" s="1"/>
  <c r="NS309" i="185" a="1"/>
  <c r="NS309" i="185" s="1"/>
  <c r="NU309" i="185" a="1"/>
  <c r="NU309" i="185" s="1"/>
  <c r="NV309" i="185" a="1"/>
  <c r="NV309" i="185" s="1"/>
  <c r="NN343" i="185" a="1"/>
  <c r="NN343" i="185" s="1"/>
  <c r="NY343" i="185" a="1"/>
  <c r="NY343" i="185" s="1"/>
  <c r="NP343" i="185" a="1"/>
  <c r="NP343" i="185" s="1"/>
  <c r="OA343" i="185" a="1"/>
  <c r="OA343" i="185" s="1"/>
  <c r="OL343" i="185" a="1"/>
  <c r="OL343" i="185" s="1"/>
  <c r="NK343" i="185" a="1"/>
  <c r="NK343" i="185" s="1"/>
  <c r="NV343" i="185" a="1"/>
  <c r="NV343" i="185" s="1"/>
  <c r="OH343" i="185" a="1"/>
  <c r="OH343" i="185" s="1"/>
  <c r="NH330" i="185" a="1"/>
  <c r="NH330" i="185" s="1"/>
  <c r="NS330" i="185" a="1"/>
  <c r="NS330" i="185" s="1"/>
  <c r="OE330" i="185" a="1"/>
  <c r="OE330" i="185" s="1"/>
  <c r="NJ330" i="185" a="1"/>
  <c r="NJ330" i="185" s="1"/>
  <c r="NU330" i="185" a="1"/>
  <c r="NU330" i="185" s="1"/>
  <c r="OG330" i="185" a="1"/>
  <c r="OG330" i="185" s="1"/>
  <c r="NP330" i="185" a="1"/>
  <c r="NP330" i="185" s="1"/>
  <c r="OB330" i="185" a="1"/>
  <c r="OB330" i="185" s="1"/>
  <c r="OM330" i="185" a="1"/>
  <c r="OM330" i="185" s="1"/>
  <c r="NU317" i="185" a="1"/>
  <c r="NU317" i="185" s="1"/>
  <c r="OC317" i="185" a="1"/>
  <c r="OC317" i="185" s="1"/>
  <c r="NP317" i="185" a="1"/>
  <c r="NP317" i="185" s="1"/>
  <c r="NY317" i="185" a="1"/>
  <c r="NY317" i="185" s="1"/>
  <c r="OG317" i="185" a="1"/>
  <c r="OG317" i="185" s="1"/>
  <c r="NI317" i="185" a="1"/>
  <c r="NI317" i="185" s="1"/>
  <c r="NS317" i="185" a="1"/>
  <c r="NS317" i="185" s="1"/>
  <c r="OB317" i="185" a="1"/>
  <c r="OB317" i="185" s="1"/>
  <c r="OL317" i="185" a="1"/>
  <c r="OL317" i="185" s="1"/>
  <c r="NJ317" i="185" a="1"/>
  <c r="NJ317" i="185" s="1"/>
  <c r="NT317" i="185" a="1"/>
  <c r="NT317" i="185" s="1"/>
  <c r="OD317" i="185" a="1"/>
  <c r="OD317" i="185" s="1"/>
  <c r="OM317" i="185" a="1"/>
  <c r="OM317" i="185" s="1"/>
  <c r="NK317" i="185" a="1"/>
  <c r="NK317" i="185" s="1"/>
  <c r="OE317" i="185" a="1"/>
  <c r="OE317" i="185" s="1"/>
  <c r="ON317" i="185" a="1"/>
  <c r="ON317" i="185" s="1"/>
  <c r="NG317" i="185" a="1"/>
  <c r="NG317" i="185" s="1"/>
  <c r="NZ317" i="185" a="1"/>
  <c r="NZ317" i="185" s="1"/>
  <c r="OI317" i="185" a="1"/>
  <c r="OI317" i="185" s="1"/>
  <c r="NK328" i="185" a="1"/>
  <c r="NK328" i="185" s="1"/>
  <c r="NW328" i="185" a="1"/>
  <c r="NW328" i="185" s="1"/>
  <c r="OH328" i="185" a="1"/>
  <c r="OH328" i="185" s="1"/>
  <c r="NM328" i="185" a="1"/>
  <c r="NM328" i="185" s="1"/>
  <c r="NY328" i="185" a="1"/>
  <c r="NY328" i="185" s="1"/>
  <c r="OJ328" i="185" a="1"/>
  <c r="OJ328" i="185" s="1"/>
  <c r="NI328" i="185" a="1"/>
  <c r="NI328" i="185" s="1"/>
  <c r="NT328" i="185" a="1"/>
  <c r="NT328" i="185" s="1"/>
  <c r="OF328" i="185" a="1"/>
  <c r="OF328" i="185" s="1"/>
  <c r="NN244" i="185" a="1"/>
  <c r="NN244" i="185" s="1"/>
  <c r="NY244" i="185" a="1"/>
  <c r="NY244" i="185" s="1"/>
  <c r="OJ244" i="185" a="1"/>
  <c r="OJ244" i="185" s="1"/>
  <c r="NO244" i="185" a="1"/>
  <c r="NO244" i="185" s="1"/>
  <c r="NZ244" i="185" a="1"/>
  <c r="NZ244" i="185" s="1"/>
  <c r="NG244" i="185" a="1"/>
  <c r="NG244" i="185" s="1"/>
  <c r="NR244" i="185" a="1"/>
  <c r="NR244" i="185" s="1"/>
  <c r="OB244" i="185" a="1"/>
  <c r="OB244" i="185" s="1"/>
  <c r="OL244" i="185" a="1"/>
  <c r="OL244" i="185" s="1"/>
  <c r="NH244" i="185" a="1"/>
  <c r="NH244" i="185" s="1"/>
  <c r="NS244" i="185" a="1"/>
  <c r="NS244" i="185" s="1"/>
  <c r="OC244" i="185" a="1"/>
  <c r="OC244" i="185" s="1"/>
  <c r="NI244" i="185" a="1"/>
  <c r="NI244" i="185" s="1"/>
  <c r="NT244" i="185" a="1"/>
  <c r="NT244" i="185" s="1"/>
  <c r="OD244" i="185" a="1"/>
  <c r="OD244" i="185" s="1"/>
  <c r="OM244" i="185" a="1"/>
  <c r="OM244" i="185" s="1"/>
  <c r="NJ244" i="185" a="1"/>
  <c r="NJ244" i="185" s="1"/>
  <c r="NU244" i="185" a="1"/>
  <c r="NU244" i="185" s="1"/>
  <c r="OE244" i="185" a="1"/>
  <c r="OE244" i="185" s="1"/>
  <c r="NM244" i="185" a="1"/>
  <c r="NM244" i="185" s="1"/>
  <c r="OH244" i="185" a="1"/>
  <c r="OH244" i="185" s="1"/>
  <c r="OI244" i="185" a="1"/>
  <c r="OI244" i="185" s="1"/>
  <c r="NP244" i="185" a="1"/>
  <c r="NP244" i="185" s="1"/>
  <c r="OK244" i="185" a="1"/>
  <c r="OK244" i="185" s="1"/>
  <c r="NV244" i="185" a="1"/>
  <c r="NV244" i="185" s="1"/>
  <c r="ON244" i="185" a="1"/>
  <c r="ON244" i="185" s="1"/>
  <c r="NW244" i="185" a="1"/>
  <c r="NW244" i="185" s="1"/>
  <c r="NX244" i="185" a="1"/>
  <c r="NX244" i="185" s="1"/>
  <c r="NF244" i="185" a="1"/>
  <c r="NF244" i="185" s="1"/>
  <c r="OA244" i="185" a="1"/>
  <c r="OA244" i="185" s="1"/>
  <c r="NK244" i="185" a="1"/>
  <c r="NK244" i="185" s="1"/>
  <c r="OF244" i="185" a="1"/>
  <c r="OF244" i="185" s="1"/>
  <c r="OG244" i="185" a="1"/>
  <c r="OG244" i="185" s="1"/>
  <c r="NL244" i="185" a="1"/>
  <c r="NL244" i="185" s="1"/>
  <c r="NQ244" i="185" a="1"/>
  <c r="NQ244" i="185" s="1"/>
  <c r="NS254" i="185" a="1"/>
  <c r="NS254" i="185" s="1"/>
  <c r="OJ254" i="185" a="1"/>
  <c r="OJ254" i="185" s="1"/>
  <c r="NJ254" i="185" a="1"/>
  <c r="NJ254" i="185" s="1"/>
  <c r="OB254" i="185" a="1"/>
  <c r="OB254" i="185" s="1"/>
  <c r="OK254" i="185" a="1"/>
  <c r="OK254" i="185" s="1"/>
  <c r="NM254" i="185" a="1"/>
  <c r="NM254" i="185" s="1"/>
  <c r="OE254" i="185" a="1"/>
  <c r="OE254" i="185" s="1"/>
  <c r="OM254" i="185" a="1"/>
  <c r="OM254" i="185" s="1"/>
  <c r="NV254" i="185" a="1"/>
  <c r="NV254" i="185" s="1"/>
  <c r="NF254" i="185" a="1"/>
  <c r="NF254" i="185" s="1"/>
  <c r="NN254" i="185" a="1"/>
  <c r="NN254" i="185" s="1"/>
  <c r="NW254" i="185" a="1"/>
  <c r="NW254" i="185" s="1"/>
  <c r="OF254" i="185" a="1"/>
  <c r="OF254" i="185" s="1"/>
  <c r="ON254" i="185" a="1"/>
  <c r="ON254" i="185" s="1"/>
  <c r="NG254" i="185" a="1"/>
  <c r="NG254" i="185" s="1"/>
  <c r="NO254" i="185" a="1"/>
  <c r="NO254" i="185" s="1"/>
  <c r="NX254" i="185" a="1"/>
  <c r="NX254" i="185" s="1"/>
  <c r="NQ254" i="185" a="1"/>
  <c r="NQ254" i="185" s="1"/>
  <c r="OH254" i="185" a="1"/>
  <c r="OH254" i="185" s="1"/>
  <c r="NR254" i="185" a="1"/>
  <c r="NR254" i="185" s="1"/>
  <c r="OI254" i="185" a="1"/>
  <c r="OI254" i="185" s="1"/>
  <c r="NT254" i="185" a="1"/>
  <c r="NT254" i="185" s="1"/>
  <c r="NY254" i="185" a="1"/>
  <c r="NY254" i="185" s="1"/>
  <c r="NH254" i="185" a="1"/>
  <c r="NH254" i="185" s="1"/>
  <c r="NZ254" i="185" a="1"/>
  <c r="NZ254" i="185" s="1"/>
  <c r="NI254" i="185" a="1"/>
  <c r="NI254" i="185" s="1"/>
  <c r="OA254" i="185" a="1"/>
  <c r="OA254" i="185" s="1"/>
  <c r="NK254" i="185" a="1"/>
  <c r="NK254" i="185" s="1"/>
  <c r="OC254" i="185" a="1"/>
  <c r="OC254" i="185" s="1"/>
  <c r="NL254" i="185" a="1"/>
  <c r="NL254" i="185" s="1"/>
  <c r="NU254" i="185" a="1"/>
  <c r="NU254" i="185" s="1"/>
  <c r="OD254" i="185" a="1"/>
  <c r="OD254" i="185" s="1"/>
  <c r="OG254" i="185" a="1"/>
  <c r="OG254" i="185" s="1"/>
  <c r="NP254" i="185" a="1"/>
  <c r="NP254" i="185" s="1"/>
  <c r="OL254" i="185" a="1"/>
  <c r="OL254" i="185" s="1"/>
  <c r="NI374" i="185" a="1"/>
  <c r="NI374" i="185" s="1"/>
  <c r="NU369" i="185" a="1"/>
  <c r="NU369" i="185" s="1"/>
  <c r="NK369" i="185" a="1"/>
  <c r="NK369" i="185" s="1"/>
  <c r="ON367" i="185" a="1"/>
  <c r="ON367" i="185" s="1"/>
  <c r="OC367" i="185" a="1"/>
  <c r="OC367" i="185" s="1"/>
  <c r="NS367" i="185" a="1"/>
  <c r="NS367" i="185" s="1"/>
  <c r="NI367" i="185" a="1"/>
  <c r="NI367" i="185" s="1"/>
  <c r="NW366" i="185" a="1"/>
  <c r="NW366" i="185" s="1"/>
  <c r="NM366" i="185" a="1"/>
  <c r="NM366" i="185" s="1"/>
  <c r="OL365" i="185" a="1"/>
  <c r="OL365" i="185" s="1"/>
  <c r="OA365" i="185" a="1"/>
  <c r="OA365" i="185" s="1"/>
  <c r="NQ365" i="185" a="1"/>
  <c r="NQ365" i="185" s="1"/>
  <c r="NG365" i="185" a="1"/>
  <c r="NG365" i="185" s="1"/>
  <c r="NU364" i="185" a="1"/>
  <c r="NU364" i="185" s="1"/>
  <c r="NK364" i="185" a="1"/>
  <c r="NK364" i="185" s="1"/>
  <c r="OJ363" i="185" a="1"/>
  <c r="OJ363" i="185" s="1"/>
  <c r="NY363" i="185" a="1"/>
  <c r="NY363" i="185" s="1"/>
  <c r="NO363" i="185" a="1"/>
  <c r="NO363" i="185" s="1"/>
  <c r="ON362" i="185" a="1"/>
  <c r="ON362" i="185" s="1"/>
  <c r="NS362" i="185" a="1"/>
  <c r="NS362" i="185" s="1"/>
  <c r="NI362" i="185" a="1"/>
  <c r="NI362" i="185" s="1"/>
  <c r="OH361" i="185" a="1"/>
  <c r="OH361" i="185" s="1"/>
  <c r="NW361" i="185" a="1"/>
  <c r="NW361" i="185" s="1"/>
  <c r="NM361" i="185" a="1"/>
  <c r="NM361" i="185" s="1"/>
  <c r="OG357" i="185" a="1"/>
  <c r="OG357" i="185" s="1"/>
  <c r="NU357" i="185" a="1"/>
  <c r="NU357" i="185" s="1"/>
  <c r="NI357" i="185" a="1"/>
  <c r="NI357" i="185" s="1"/>
  <c r="OC355" i="185" a="1"/>
  <c r="OC355" i="185" s="1"/>
  <c r="NR355" i="185" a="1"/>
  <c r="NR355" i="185" s="1"/>
  <c r="NG355" i="185" a="1"/>
  <c r="NG355" i="185" s="1"/>
  <c r="OD354" i="185" a="1"/>
  <c r="OD354" i="185" s="1"/>
  <c r="NS354" i="185" a="1"/>
  <c r="NS354" i="185" s="1"/>
  <c r="NI354" i="185" a="1"/>
  <c r="NI354" i="185" s="1"/>
  <c r="OG353" i="185" a="1"/>
  <c r="OG353" i="185" s="1"/>
  <c r="NW353" i="185" a="1"/>
  <c r="NW353" i="185" s="1"/>
  <c r="NK353" i="185" a="1"/>
  <c r="NK353" i="185" s="1"/>
  <c r="OI352" i="185" a="1"/>
  <c r="OI352" i="185" s="1"/>
  <c r="NY352" i="185" a="1"/>
  <c r="NY352" i="185" s="1"/>
  <c r="NN352" i="185" a="1"/>
  <c r="NN352" i="185" s="1"/>
  <c r="OM351" i="185" a="1"/>
  <c r="OM351" i="185" s="1"/>
  <c r="OA351" i="185" a="1"/>
  <c r="OA351" i="185" s="1"/>
  <c r="NP351" i="185" a="1"/>
  <c r="NP351" i="185" s="1"/>
  <c r="NF351" i="185" a="1"/>
  <c r="NF351" i="185" s="1"/>
  <c r="OD350" i="185" a="1"/>
  <c r="OD350" i="185" s="1"/>
  <c r="NT350" i="185" a="1"/>
  <c r="NT350" i="185" s="1"/>
  <c r="NH350" i="185" a="1"/>
  <c r="NH350" i="185" s="1"/>
  <c r="OF349" i="185" a="1"/>
  <c r="OF349" i="185" s="1"/>
  <c r="NV349" i="185" a="1"/>
  <c r="NV349" i="185" s="1"/>
  <c r="NK349" i="185" a="1"/>
  <c r="NK349" i="185" s="1"/>
  <c r="NY348" i="185" a="1"/>
  <c r="NY348" i="185" s="1"/>
  <c r="NP348" i="185" a="1"/>
  <c r="NP348" i="185" s="1"/>
  <c r="OE345" i="185" a="1"/>
  <c r="OE345" i="185" s="1"/>
  <c r="NU345" i="185" a="1"/>
  <c r="NU345" i="185" s="1"/>
  <c r="OE343" i="185" a="1"/>
  <c r="OE343" i="185" s="1"/>
  <c r="NQ343" i="185" a="1"/>
  <c r="NQ343" i="185" s="1"/>
  <c r="OI342" i="185" a="1"/>
  <c r="OI342" i="185" s="1"/>
  <c r="NT342" i="185" a="1"/>
  <c r="NT342" i="185" s="1"/>
  <c r="NF342" i="185" a="1"/>
  <c r="NF342" i="185" s="1"/>
  <c r="NZ341" i="185" a="1"/>
  <c r="NZ341" i="185" s="1"/>
  <c r="NK341" i="185" a="1"/>
  <c r="NK341" i="185" s="1"/>
  <c r="OF340" i="185" a="1"/>
  <c r="OF340" i="185" s="1"/>
  <c r="NP340" i="185" a="1"/>
  <c r="NP340" i="185" s="1"/>
  <c r="OK339" i="185" a="1"/>
  <c r="OK339" i="185" s="1"/>
  <c r="NX339" i="185" a="1"/>
  <c r="NX339" i="185" s="1"/>
  <c r="OB338" i="185" a="1"/>
  <c r="OB338" i="185" s="1"/>
  <c r="NN338" i="185" a="1"/>
  <c r="NN338" i="185" s="1"/>
  <c r="OH337" i="185" a="1"/>
  <c r="OH337" i="185" s="1"/>
  <c r="NT337" i="185" a="1"/>
  <c r="NT337" i="185" s="1"/>
  <c r="NG337" i="185" a="1"/>
  <c r="NG337" i="185" s="1"/>
  <c r="NZ336" i="185" a="1"/>
  <c r="NZ336" i="185" s="1"/>
  <c r="OC333" i="185" a="1"/>
  <c r="OC333" i="185" s="1"/>
  <c r="NP333" i="185" a="1"/>
  <c r="NP333" i="185" s="1"/>
  <c r="OJ332" i="185" a="1"/>
  <c r="OJ332" i="185" s="1"/>
  <c r="NT332" i="185" a="1"/>
  <c r="NT332" i="185" s="1"/>
  <c r="NG332" i="185" a="1"/>
  <c r="NG332" i="185" s="1"/>
  <c r="NZ331" i="185" a="1"/>
  <c r="NZ331" i="185" s="1"/>
  <c r="NL331" i="185" a="1"/>
  <c r="NL331" i="185" s="1"/>
  <c r="OH330" i="185" a="1"/>
  <c r="OH330" i="185" s="1"/>
  <c r="NQ330" i="185" a="1"/>
  <c r="NQ330" i="185" s="1"/>
  <c r="OL329" i="185" a="1"/>
  <c r="OL329" i="185" s="1"/>
  <c r="NX329" i="185" a="1"/>
  <c r="NX329" i="185" s="1"/>
  <c r="OC328" i="185" a="1"/>
  <c r="OC328" i="185" s="1"/>
  <c r="NN328" i="185" a="1"/>
  <c r="NN328" i="185" s="1"/>
  <c r="OH327" i="185" a="1"/>
  <c r="OH327" i="185" s="1"/>
  <c r="NT327" i="185" a="1"/>
  <c r="NT327" i="185" s="1"/>
  <c r="NG327" i="185" a="1"/>
  <c r="NG327" i="185" s="1"/>
  <c r="OA326" i="185" a="1"/>
  <c r="OA326" i="185" s="1"/>
  <c r="OH325" i="185" a="1"/>
  <c r="OH325" i="185" s="1"/>
  <c r="NR325" i="185" a="1"/>
  <c r="NR325" i="185" s="1"/>
  <c r="OJ324" i="185" a="1"/>
  <c r="OJ324" i="185" s="1"/>
  <c r="NS324" i="185" a="1"/>
  <c r="NS324" i="185" s="1"/>
  <c r="OK323" i="185" a="1"/>
  <c r="OK323" i="185" s="1"/>
  <c r="OD321" i="185" a="1"/>
  <c r="OD321" i="185" s="1"/>
  <c r="NH321" i="185" a="1"/>
  <c r="NH321" i="185" s="1"/>
  <c r="NV320" i="185" a="1"/>
  <c r="NV320" i="185" s="1"/>
  <c r="ON319" i="185" a="1"/>
  <c r="ON319" i="185" s="1"/>
  <c r="NU319" i="185" a="1"/>
  <c r="NU319" i="185" s="1"/>
  <c r="OL318" i="185" a="1"/>
  <c r="OL318" i="185" s="1"/>
  <c r="NU318" i="185" a="1"/>
  <c r="NU318" i="185" s="1"/>
  <c r="NF318" i="185" a="1"/>
  <c r="NF318" i="185" s="1"/>
  <c r="NX317" i="185" a="1"/>
  <c r="NX317" i="185" s="1"/>
  <c r="NH317" i="185" a="1"/>
  <c r="NH317" i="185" s="1"/>
  <c r="OB316" i="185" a="1"/>
  <c r="OB316" i="185" s="1"/>
  <c r="NK316" i="185" a="1"/>
  <c r="NK316" i="185" s="1"/>
  <c r="OK314" i="185" a="1"/>
  <c r="OK314" i="185" s="1"/>
  <c r="NW314" i="185" a="1"/>
  <c r="NW314" i="185" s="1"/>
  <c r="OB312" i="185" a="1"/>
  <c r="OB312" i="185" s="1"/>
  <c r="NM311" i="185" a="1"/>
  <c r="NM311" i="185" s="1"/>
  <c r="OJ309" i="185" a="1"/>
  <c r="OJ309" i="185" s="1"/>
  <c r="NR306" i="185" a="1"/>
  <c r="NR306" i="185" s="1"/>
  <c r="OI283" i="185" a="1"/>
  <c r="OI283" i="185" s="1"/>
  <c r="NQ369" i="185" a="1"/>
  <c r="NQ369" i="185" s="1"/>
  <c r="NQ295" i="185" a="1"/>
  <c r="NQ295" i="185" s="1"/>
  <c r="NJ295" i="185" a="1"/>
  <c r="NJ295" i="185" s="1"/>
  <c r="OJ295" i="185" a="1"/>
  <c r="OJ295" i="185" s="1"/>
  <c r="NL295" i="185" a="1"/>
  <c r="NL295" i="185" s="1"/>
  <c r="NT295" i="185" a="1"/>
  <c r="NT295" i="185" s="1"/>
  <c r="OB295" i="185" a="1"/>
  <c r="OB295" i="185" s="1"/>
  <c r="OK295" i="185" a="1"/>
  <c r="OK295" i="185" s="1"/>
  <c r="NP295" i="185" a="1"/>
  <c r="NP295" i="185" s="1"/>
  <c r="OA295" i="185" a="1"/>
  <c r="OA295" i="185" s="1"/>
  <c r="OM295" i="185" a="1"/>
  <c r="OM295" i="185" s="1"/>
  <c r="NF295" i="185" a="1"/>
  <c r="NF295" i="185" s="1"/>
  <c r="NR295" i="185" a="1"/>
  <c r="NR295" i="185" s="1"/>
  <c r="OD295" i="185" a="1"/>
  <c r="OD295" i="185" s="1"/>
  <c r="ON295" i="185" a="1"/>
  <c r="ON295" i="185" s="1"/>
  <c r="NG295" i="185" a="1"/>
  <c r="NG295" i="185" s="1"/>
  <c r="OH295" i="185" a="1"/>
  <c r="OH295" i="185" s="1"/>
  <c r="NO295" i="185" a="1"/>
  <c r="NO295" i="185" s="1"/>
  <c r="OG295" i="185" a="1"/>
  <c r="OG295" i="185" s="1"/>
  <c r="NK295" i="185" a="1"/>
  <c r="NK295" i="185" s="1"/>
  <c r="NY295" i="185" a="1"/>
  <c r="NY295" i="185" s="1"/>
  <c r="NS295" i="185" a="1"/>
  <c r="NS295" i="185" s="1"/>
  <c r="OL295" i="185" a="1"/>
  <c r="OL295" i="185" s="1"/>
  <c r="NU295" i="185" a="1"/>
  <c r="NU295" i="185" s="1"/>
  <c r="NV295" i="185" a="1"/>
  <c r="NV295" i="185" s="1"/>
  <c r="NW295" i="185" a="1"/>
  <c r="NW295" i="185" s="1"/>
  <c r="NX295" i="185" a="1"/>
  <c r="NX295" i="185" s="1"/>
  <c r="NH295" i="185" a="1"/>
  <c r="NH295" i="185" s="1"/>
  <c r="NZ295" i="185" a="1"/>
  <c r="NZ295" i="185" s="1"/>
  <c r="NI295" i="185" a="1"/>
  <c r="NI295" i="185" s="1"/>
  <c r="OC295" i="185" a="1"/>
  <c r="OC295" i="185" s="1"/>
  <c r="OE295" i="185" a="1"/>
  <c r="OE295" i="185" s="1"/>
  <c r="NM295" i="185" a="1"/>
  <c r="NM295" i="185" s="1"/>
  <c r="OF295" i="185" a="1"/>
  <c r="OF295" i="185" s="1"/>
  <c r="NJ329" i="185" a="1"/>
  <c r="NJ329" i="185" s="1"/>
  <c r="NV329" i="185" a="1"/>
  <c r="NV329" i="185" s="1"/>
  <c r="OF329" i="185" a="1"/>
  <c r="OF329" i="185" s="1"/>
  <c r="NL329" i="185" a="1"/>
  <c r="NL329" i="185" s="1"/>
  <c r="NW329" i="185" a="1"/>
  <c r="NW329" i="185" s="1"/>
  <c r="OH329" i="185" a="1"/>
  <c r="OH329" i="185" s="1"/>
  <c r="NG329" i="185" a="1"/>
  <c r="NG329" i="185" s="1"/>
  <c r="NS329" i="185" a="1"/>
  <c r="NS329" i="185" s="1"/>
  <c r="OC329" i="185" a="1"/>
  <c r="OC329" i="185" s="1"/>
  <c r="NT280" i="185" a="1"/>
  <c r="NT280" i="185" s="1"/>
  <c r="OC280" i="185" a="1"/>
  <c r="OC280" i="185" s="1"/>
  <c r="OI280" i="185" a="1"/>
  <c r="OI280" i="185" s="1"/>
  <c r="NH280" i="185" a="1"/>
  <c r="NH280" i="185" s="1"/>
  <c r="NR280" i="185" a="1"/>
  <c r="NR280" i="185" s="1"/>
  <c r="OA280" i="185" a="1"/>
  <c r="OA280" i="185" s="1"/>
  <c r="OK280" i="185" a="1"/>
  <c r="OK280" i="185" s="1"/>
  <c r="NJ280" i="185" a="1"/>
  <c r="NJ280" i="185" s="1"/>
  <c r="OM280" i="185" a="1"/>
  <c r="OM280" i="185" s="1"/>
  <c r="NS280" i="185" a="1"/>
  <c r="NS280" i="185" s="1"/>
  <c r="OF280" i="185" a="1"/>
  <c r="OF280" i="185" s="1"/>
  <c r="NG280" i="185" a="1"/>
  <c r="NG280" i="185" s="1"/>
  <c r="NN280" i="185" a="1"/>
  <c r="NN280" i="185" s="1"/>
  <c r="NZ280" i="185" a="1"/>
  <c r="NZ280" i="185" s="1"/>
  <c r="ON280" i="185" a="1"/>
  <c r="ON280" i="185" s="1"/>
  <c r="NP280" i="185" a="1"/>
  <c r="NP280" i="185" s="1"/>
  <c r="OH280" i="185" a="1"/>
  <c r="OH280" i="185" s="1"/>
  <c r="NV280" i="185" a="1"/>
  <c r="NV280" i="185" s="1"/>
  <c r="OL280" i="185" a="1"/>
  <c r="OL280" i="185" s="1"/>
  <c r="NU280" i="185" a="1"/>
  <c r="NU280" i="185" s="1"/>
  <c r="NX280" i="185" a="1"/>
  <c r="NX280" i="185" s="1"/>
  <c r="NM280" i="185" a="1"/>
  <c r="NM280" i="185" s="1"/>
  <c r="NK280" i="185" a="1"/>
  <c r="NK280" i="185" s="1"/>
  <c r="OJ280" i="185" a="1"/>
  <c r="OJ280" i="185" s="1"/>
  <c r="NL280" i="185" a="1"/>
  <c r="NL280" i="185" s="1"/>
  <c r="NO280" i="185" a="1"/>
  <c r="NO280" i="185" s="1"/>
  <c r="NQ280" i="185" a="1"/>
  <c r="NQ280" i="185" s="1"/>
  <c r="NW280" i="185" a="1"/>
  <c r="NW280" i="185" s="1"/>
  <c r="NY280" i="185" a="1"/>
  <c r="NY280" i="185" s="1"/>
  <c r="OB280" i="185" a="1"/>
  <c r="OB280" i="185" s="1"/>
  <c r="OD280" i="185" a="1"/>
  <c r="OD280" i="185" s="1"/>
  <c r="NV315" i="185" a="1"/>
  <c r="NV315" i="185" s="1"/>
  <c r="NS315" i="185" a="1"/>
  <c r="NS315" i="185" s="1"/>
  <c r="OI315" i="185" a="1"/>
  <c r="OI315" i="185" s="1"/>
  <c r="NG315" i="185" a="1"/>
  <c r="NG315" i="185" s="1"/>
  <c r="NP315" i="185" a="1"/>
  <c r="NP315" i="185" s="1"/>
  <c r="NH315" i="185" a="1"/>
  <c r="NH315" i="185" s="1"/>
  <c r="NQ315" i="185" a="1"/>
  <c r="NQ315" i="185" s="1"/>
  <c r="NY315" i="185" a="1"/>
  <c r="NY315" i="185" s="1"/>
  <c r="OG315" i="185" a="1"/>
  <c r="OG315" i="185" s="1"/>
  <c r="OH315" i="185" a="1"/>
  <c r="OH315" i="185" s="1"/>
  <c r="NI315" i="185" a="1"/>
  <c r="NI315" i="185" s="1"/>
  <c r="NR315" i="185" a="1"/>
  <c r="NR315" i="185" s="1"/>
  <c r="NZ315" i="185" a="1"/>
  <c r="NZ315" i="185" s="1"/>
  <c r="NW315" i="185" a="1"/>
  <c r="NW315" i="185" s="1"/>
  <c r="OE315" i="185" a="1"/>
  <c r="OE315" i="185" s="1"/>
  <c r="OM315" i="185" a="1"/>
  <c r="OM315" i="185" s="1"/>
  <c r="NS279" i="185" a="1"/>
  <c r="NS279" i="185" s="1"/>
  <c r="OB279" i="185" a="1"/>
  <c r="OB279" i="185" s="1"/>
  <c r="OK279" i="185" a="1"/>
  <c r="OK279" i="185" s="1"/>
  <c r="NV279" i="185" a="1"/>
  <c r="NV279" i="185" s="1"/>
  <c r="OF279" i="185" a="1"/>
  <c r="OF279" i="185" s="1"/>
  <c r="NN279" i="185" a="1"/>
  <c r="NN279" i="185" s="1"/>
  <c r="NW279" i="185" a="1"/>
  <c r="NW279" i="185" s="1"/>
  <c r="NX279" i="185" a="1"/>
  <c r="NX279" i="185" s="1"/>
  <c r="OI279" i="185" a="1"/>
  <c r="OI279" i="185" s="1"/>
  <c r="NO279" i="185" a="1"/>
  <c r="NO279" i="185" s="1"/>
  <c r="OA279" i="185" a="1"/>
  <c r="OA279" i="185" s="1"/>
  <c r="ON279" i="185" a="1"/>
  <c r="ON279" i="185" s="1"/>
  <c r="NQ279" i="185" a="1"/>
  <c r="NQ279" i="185" s="1"/>
  <c r="OC279" i="185" a="1"/>
  <c r="OC279" i="185" s="1"/>
  <c r="NJ279" i="185" a="1"/>
  <c r="NJ279" i="185" s="1"/>
  <c r="NR279" i="185" a="1"/>
  <c r="NR279" i="185" s="1"/>
  <c r="OH279" i="185" a="1"/>
  <c r="OH279" i="185" s="1"/>
  <c r="NL279" i="185" a="1"/>
  <c r="NL279" i="185" s="1"/>
  <c r="OG279" i="185" a="1"/>
  <c r="OG279" i="185" s="1"/>
  <c r="NP279" i="185" a="1"/>
  <c r="NP279" i="185" s="1"/>
  <c r="OL279" i="185" a="1"/>
  <c r="OL279" i="185" s="1"/>
  <c r="NH279" i="185" a="1"/>
  <c r="NH279" i="185" s="1"/>
  <c r="NT279" i="185" a="1"/>
  <c r="NT279" i="185" s="1"/>
  <c r="NU279" i="185" a="1"/>
  <c r="NU279" i="185" s="1"/>
  <c r="NY279" i="185" a="1"/>
  <c r="NY279" i="185" s="1"/>
  <c r="NZ279" i="185" a="1"/>
  <c r="NZ279" i="185" s="1"/>
  <c r="OD279" i="185" a="1"/>
  <c r="OD279" i="185" s="1"/>
  <c r="NF279" i="185" a="1"/>
  <c r="NF279" i="185" s="1"/>
  <c r="OE279" i="185" a="1"/>
  <c r="OE279" i="185" s="1"/>
  <c r="NG279" i="185" a="1"/>
  <c r="NG279" i="185" s="1"/>
  <c r="OJ279" i="185" a="1"/>
  <c r="OJ279" i="185" s="1"/>
  <c r="NI279" i="185" a="1"/>
  <c r="NI279" i="185" s="1"/>
  <c r="OM279" i="185" a="1"/>
  <c r="OM279" i="185" s="1"/>
  <c r="NJ255" i="185" a="1"/>
  <c r="NJ255" i="185" s="1"/>
  <c r="NS255" i="185" a="1"/>
  <c r="NS255" i="185" s="1"/>
  <c r="OA255" i="185" a="1"/>
  <c r="OA255" i="185" s="1"/>
  <c r="OJ255" i="185" a="1"/>
  <c r="OJ255" i="185" s="1"/>
  <c r="NT255" i="185" a="1"/>
  <c r="NT255" i="185" s="1"/>
  <c r="OB255" i="185" a="1"/>
  <c r="OB255" i="185" s="1"/>
  <c r="OK255" i="185" a="1"/>
  <c r="OK255" i="185" s="1"/>
  <c r="NM255" i="185" a="1"/>
  <c r="NM255" i="185" s="1"/>
  <c r="OD255" i="185" a="1"/>
  <c r="OD255" i="185" s="1"/>
  <c r="OM255" i="185" a="1"/>
  <c r="OM255" i="185" s="1"/>
  <c r="NN255" i="185" a="1"/>
  <c r="NN255" i="185" s="1"/>
  <c r="NV255" i="185" a="1"/>
  <c r="NV255" i="185" s="1"/>
  <c r="OE255" i="185" a="1"/>
  <c r="OE255" i="185" s="1"/>
  <c r="ON255" i="185" a="1"/>
  <c r="ON255" i="185" s="1"/>
  <c r="OF255" i="185" a="1"/>
  <c r="OF255" i="185" s="1"/>
  <c r="NF255" i="185" a="1"/>
  <c r="NF255" i="185" s="1"/>
  <c r="NO255" i="185" a="1"/>
  <c r="NO255" i="185" s="1"/>
  <c r="NW255" i="185" a="1"/>
  <c r="NW255" i="185" s="1"/>
  <c r="NQ255" i="185" a="1"/>
  <c r="NQ255" i="185" s="1"/>
  <c r="NR255" i="185" a="1"/>
  <c r="NR255" i="185" s="1"/>
  <c r="OI255" i="185" a="1"/>
  <c r="OI255" i="185" s="1"/>
  <c r="OL255" i="185" a="1"/>
  <c r="OL255" i="185" s="1"/>
  <c r="NG255" i="185" a="1"/>
  <c r="NG255" i="185" s="1"/>
  <c r="NX255" i="185" a="1"/>
  <c r="NX255" i="185" s="1"/>
  <c r="NH255" i="185" a="1"/>
  <c r="NH255" i="185" s="1"/>
  <c r="NY255" i="185" a="1"/>
  <c r="NY255" i="185" s="1"/>
  <c r="NZ255" i="185" a="1"/>
  <c r="NZ255" i="185" s="1"/>
  <c r="NI255" i="185" a="1"/>
  <c r="NI255" i="185" s="1"/>
  <c r="NK255" i="185" a="1"/>
  <c r="NK255" i="185" s="1"/>
  <c r="NU255" i="185" a="1"/>
  <c r="NU255" i="185" s="1"/>
  <c r="OC255" i="185" a="1"/>
  <c r="OC255" i="185" s="1"/>
  <c r="NL255" i="185" a="1"/>
  <c r="NL255" i="185" s="1"/>
  <c r="NP255" i="185" a="1"/>
  <c r="NP255" i="185" s="1"/>
  <c r="OH255" i="185" a="1"/>
  <c r="OH255" i="185" s="1"/>
  <c r="NH326" i="185" a="1"/>
  <c r="NH326" i="185" s="1"/>
  <c r="NS326" i="185" a="1"/>
  <c r="NS326" i="185" s="1"/>
  <c r="NG326" i="185" a="1"/>
  <c r="NG326" i="185" s="1"/>
  <c r="NR326" i="185" a="1"/>
  <c r="NR326" i="185" s="1"/>
  <c r="OC326" i="185" a="1"/>
  <c r="OC326" i="185" s="1"/>
  <c r="OM326" i="185" a="1"/>
  <c r="OM326" i="185" s="1"/>
  <c r="NI326" i="185" a="1"/>
  <c r="NI326" i="185" s="1"/>
  <c r="NT326" i="185" a="1"/>
  <c r="NT326" i="185" s="1"/>
  <c r="OE326" i="185" a="1"/>
  <c r="OE326" i="185" s="1"/>
  <c r="NO326" i="185" a="1"/>
  <c r="NO326" i="185" s="1"/>
  <c r="NZ326" i="185" a="1"/>
  <c r="NZ326" i="185" s="1"/>
  <c r="OK326" i="185" a="1"/>
  <c r="OK326" i="185" s="1"/>
  <c r="NQ313" i="185" a="1"/>
  <c r="NQ313" i="185" s="1"/>
  <c r="OD313" i="185" a="1"/>
  <c r="OD313" i="185" s="1"/>
  <c r="NR313" i="185" a="1"/>
  <c r="NR313" i="185" s="1"/>
  <c r="OE313" i="185" a="1"/>
  <c r="OE313" i="185" s="1"/>
  <c r="OL313" i="185" a="1"/>
  <c r="OL313" i="185" s="1"/>
  <c r="OB313" i="185" a="1"/>
  <c r="OB313" i="185" s="1"/>
  <c r="NG313" i="185" a="1"/>
  <c r="NG313" i="185" s="1"/>
  <c r="NX313" i="185" a="1"/>
  <c r="NX313" i="185" s="1"/>
  <c r="OG313" i="185" a="1"/>
  <c r="OG313" i="185" s="1"/>
  <c r="NL313" i="185" a="1"/>
  <c r="NL313" i="185" s="1"/>
  <c r="NU313" i="185" a="1"/>
  <c r="NU313" i="185" s="1"/>
  <c r="OC313" i="185" a="1"/>
  <c r="OC313" i="185" s="1"/>
  <c r="NF313" i="185" a="1"/>
  <c r="NF313" i="185" s="1"/>
  <c r="NP313" i="185" a="1"/>
  <c r="NP313" i="185" s="1"/>
  <c r="OJ313" i="185" a="1"/>
  <c r="OJ313" i="185" s="1"/>
  <c r="OA313" i="185" a="1"/>
  <c r="OA313" i="185" s="1"/>
  <c r="OK313" i="185" a="1"/>
  <c r="OK313" i="185" s="1"/>
  <c r="NH313" i="185" a="1"/>
  <c r="NH313" i="185" s="1"/>
  <c r="OM313" i="185" a="1"/>
  <c r="OM313" i="185" s="1"/>
  <c r="NI313" i="185" a="1"/>
  <c r="NI313" i="185" s="1"/>
  <c r="NS313" i="185" a="1"/>
  <c r="NS313" i="185" s="1"/>
  <c r="NJ313" i="185" a="1"/>
  <c r="NJ313" i="185" s="1"/>
  <c r="OF313" i="185" a="1"/>
  <c r="OF313" i="185" s="1"/>
  <c r="NN313" i="185" a="1"/>
  <c r="NN313" i="185" s="1"/>
  <c r="NW313" i="185" a="1"/>
  <c r="NW313" i="185" s="1"/>
  <c r="OH313" i="185" a="1"/>
  <c r="OH313" i="185" s="1"/>
  <c r="NN373" i="185" a="1"/>
  <c r="NN373" i="185" s="1"/>
  <c r="NJ369" i="185" a="1"/>
  <c r="NJ369" i="185" s="1"/>
  <c r="NH367" i="185" a="1"/>
  <c r="NH367" i="185" s="1"/>
  <c r="NF365" i="185" a="1"/>
  <c r="NF365" i="185" s="1"/>
  <c r="NN363" i="185" a="1"/>
  <c r="NN363" i="185" s="1"/>
  <c r="NH362" i="185" a="1"/>
  <c r="NH362" i="185" s="1"/>
  <c r="NL361" i="185" a="1"/>
  <c r="NL361" i="185" s="1"/>
  <c r="OF357" i="185" a="1"/>
  <c r="OF357" i="185" s="1"/>
  <c r="NH357" i="185" a="1"/>
  <c r="NH357" i="185" s="1"/>
  <c r="ON354" i="185" a="1"/>
  <c r="ON354" i="185" s="1"/>
  <c r="NH354" i="185" a="1"/>
  <c r="NH354" i="185" s="1"/>
  <c r="NU353" i="185" a="1"/>
  <c r="NU353" i="185" s="1"/>
  <c r="NX352" i="185" a="1"/>
  <c r="NX352" i="185" s="1"/>
  <c r="OK351" i="185" a="1"/>
  <c r="OK351" i="185" s="1"/>
  <c r="ON350" i="185" a="1"/>
  <c r="ON350" i="185" s="1"/>
  <c r="NR350" i="185" a="1"/>
  <c r="NR350" i="185" s="1"/>
  <c r="NF348" i="185" a="1"/>
  <c r="NF348" i="185" s="1"/>
  <c r="NT345" i="185" a="1"/>
  <c r="NT345" i="185" s="1"/>
  <c r="NL345" i="185" a="1"/>
  <c r="NL345" i="185" s="1"/>
  <c r="OD343" i="185" a="1"/>
  <c r="OD343" i="185" s="1"/>
  <c r="NO343" i="185" a="1"/>
  <c r="NO343" i="185" s="1"/>
  <c r="OG342" i="185" a="1"/>
  <c r="OG342" i="185" s="1"/>
  <c r="ON341" i="185" a="1"/>
  <c r="ON341" i="185" s="1"/>
  <c r="OD340" i="185" a="1"/>
  <c r="OD340" i="185" s="1"/>
  <c r="NO340" i="185" a="1"/>
  <c r="NO340" i="185" s="1"/>
  <c r="OJ339" i="185" a="1"/>
  <c r="OJ339" i="185" s="1"/>
  <c r="NV339" i="185" a="1"/>
  <c r="NV339" i="185" s="1"/>
  <c r="NG339" i="185" a="1"/>
  <c r="NG339" i="185" s="1"/>
  <c r="OA338" i="185" a="1"/>
  <c r="OA338" i="185" s="1"/>
  <c r="NM338" i="185" a="1"/>
  <c r="NM338" i="185" s="1"/>
  <c r="OF337" i="185" a="1"/>
  <c r="OF337" i="185" s="1"/>
  <c r="NS337" i="185" a="1"/>
  <c r="NS337" i="185" s="1"/>
  <c r="NF337" i="185" a="1"/>
  <c r="NF337" i="185" s="1"/>
  <c r="NX336" i="185" a="1"/>
  <c r="NX336" i="185" s="1"/>
  <c r="NK336" i="185" a="1"/>
  <c r="NK336" i="185" s="1"/>
  <c r="OB333" i="185" a="1"/>
  <c r="OB333" i="185" s="1"/>
  <c r="NN333" i="185" a="1"/>
  <c r="NN333" i="185" s="1"/>
  <c r="OH332" i="185" a="1"/>
  <c r="OH332" i="185" s="1"/>
  <c r="NS332" i="185" a="1"/>
  <c r="NS332" i="185" s="1"/>
  <c r="ON331" i="185" a="1"/>
  <c r="ON331" i="185" s="1"/>
  <c r="NK331" i="185" a="1"/>
  <c r="NK331" i="185" s="1"/>
  <c r="OF330" i="185" a="1"/>
  <c r="OF330" i="185" s="1"/>
  <c r="NO330" i="185" a="1"/>
  <c r="NO330" i="185" s="1"/>
  <c r="OK329" i="185" a="1"/>
  <c r="OK329" i="185" s="1"/>
  <c r="NF329" i="185" a="1"/>
  <c r="NF329" i="185" s="1"/>
  <c r="OB328" i="185" a="1"/>
  <c r="OB328" i="185" s="1"/>
  <c r="NL328" i="185" a="1"/>
  <c r="NL328" i="185" s="1"/>
  <c r="OF327" i="185" a="1"/>
  <c r="OF327" i="185" s="1"/>
  <c r="ON326" i="185" a="1"/>
  <c r="ON326" i="185" s="1"/>
  <c r="NL326" i="185" a="1"/>
  <c r="NL326" i="185" s="1"/>
  <c r="OE325" i="185" a="1"/>
  <c r="OE325" i="185" s="1"/>
  <c r="OG323" i="185" a="1"/>
  <c r="OG323" i="185" s="1"/>
  <c r="NP323" i="185" a="1"/>
  <c r="NP323" i="185" s="1"/>
  <c r="OB321" i="185" a="1"/>
  <c r="OB321" i="185" s="1"/>
  <c r="NF321" i="185" a="1"/>
  <c r="NF321" i="185" s="1"/>
  <c r="OK318" i="185" a="1"/>
  <c r="OK318" i="185" s="1"/>
  <c r="NW317" i="185" a="1"/>
  <c r="NW317" i="185" s="1"/>
  <c r="NF317" i="185" a="1"/>
  <c r="NF317" i="185" s="1"/>
  <c r="NX316" i="185" a="1"/>
  <c r="NX316" i="185" s="1"/>
  <c r="NJ316" i="185" a="1"/>
  <c r="NJ316" i="185" s="1"/>
  <c r="OD315" i="185" a="1"/>
  <c r="OD315" i="185" s="1"/>
  <c r="NN315" i="185" a="1"/>
  <c r="NN315" i="185" s="1"/>
  <c r="ON313" i="185" a="1"/>
  <c r="ON313" i="185" s="1"/>
  <c r="NT313" i="185" a="1"/>
  <c r="NT313" i="185" s="1"/>
  <c r="OA312" i="185" a="1"/>
  <c r="OA312" i="185" s="1"/>
  <c r="NL311" i="185" a="1"/>
  <c r="NL311" i="185" s="1"/>
  <c r="NY309" i="185" a="1"/>
  <c r="NY309" i="185" s="1"/>
  <c r="OI305" i="185" a="1"/>
  <c r="OI305" i="185" s="1"/>
  <c r="OF294" i="185" a="1"/>
  <c r="OF294" i="185" s="1"/>
  <c r="NH283" i="185" a="1"/>
  <c r="NH283" i="185" s="1"/>
  <c r="NW333" i="185" a="1"/>
  <c r="NW333" i="185" s="1"/>
  <c r="NG319" i="185" a="1"/>
  <c r="NG319" i="185" s="1"/>
  <c r="NP319" i="185" a="1"/>
  <c r="NP319" i="185" s="1"/>
  <c r="NZ319" i="185" a="1"/>
  <c r="NZ319" i="185" s="1"/>
  <c r="OJ319" i="185" a="1"/>
  <c r="OJ319" i="185" s="1"/>
  <c r="NO319" i="185" a="1"/>
  <c r="NO319" i="185" s="1"/>
  <c r="OA319" i="185" a="1"/>
  <c r="OA319" i="185" s="1"/>
  <c r="OK319" i="185" a="1"/>
  <c r="OK319" i="185" s="1"/>
  <c r="NF319" i="185" a="1"/>
  <c r="NF319" i="185" s="1"/>
  <c r="NQ319" i="185" a="1"/>
  <c r="NQ319" i="185" s="1"/>
  <c r="OL319" i="185" a="1"/>
  <c r="OL319" i="185" s="1"/>
  <c r="NH319" i="185" a="1"/>
  <c r="NH319" i="185" s="1"/>
  <c r="NR319" i="185" a="1"/>
  <c r="NR319" i="185" s="1"/>
  <c r="OB319" i="185" a="1"/>
  <c r="OB319" i="185" s="1"/>
  <c r="OM319" i="185" a="1"/>
  <c r="OM319" i="185" s="1"/>
  <c r="NI319" i="185" a="1"/>
  <c r="NI319" i="185" s="1"/>
  <c r="OC319" i="185" a="1"/>
  <c r="OC319" i="185" s="1"/>
  <c r="NW319" i="185" a="1"/>
  <c r="NW319" i="185" s="1"/>
  <c r="OH319" i="185" a="1"/>
  <c r="OH319" i="185" s="1"/>
  <c r="NO342" i="185" a="1"/>
  <c r="NO342" i="185" s="1"/>
  <c r="NY342" i="185" a="1"/>
  <c r="NY342" i="185" s="1"/>
  <c r="OK342" i="185" a="1"/>
  <c r="OK342" i="185" s="1"/>
  <c r="NQ342" i="185" a="1"/>
  <c r="NQ342" i="185" s="1"/>
  <c r="OA342" i="185" a="1"/>
  <c r="OA342" i="185" s="1"/>
  <c r="OM342" i="185" a="1"/>
  <c r="OM342" i="185" s="1"/>
  <c r="NL342" i="185" a="1"/>
  <c r="NL342" i="185" s="1"/>
  <c r="NW342" i="185" a="1"/>
  <c r="NW342" i="185" s="1"/>
  <c r="OH342" i="185" a="1"/>
  <c r="OH342" i="185" s="1"/>
  <c r="NM353" i="185" a="1"/>
  <c r="NM353" i="185" s="1"/>
  <c r="NV353" i="185" a="1"/>
  <c r="NV353" i="185" s="1"/>
  <c r="OE353" i="185" a="1"/>
  <c r="OE353" i="185" s="1"/>
  <c r="ON353" i="185" a="1"/>
  <c r="ON353" i="185" s="1"/>
  <c r="NF341" i="185" a="1"/>
  <c r="NF341" i="185" s="1"/>
  <c r="OB341" i="185" a="1"/>
  <c r="OB341" i="185" s="1"/>
  <c r="OM341" i="185" a="1"/>
  <c r="OM341" i="185" s="1"/>
  <c r="NH341" i="185" a="1"/>
  <c r="NH341" i="185" s="1"/>
  <c r="NR341" i="185" a="1"/>
  <c r="NR341" i="185" s="1"/>
  <c r="OD341" i="185" a="1"/>
  <c r="OD341" i="185" s="1"/>
  <c r="NN341" i="185" a="1"/>
  <c r="NN341" i="185" s="1"/>
  <c r="NY341" i="185" a="1"/>
  <c r="NY341" i="185" s="1"/>
  <c r="OJ341" i="185" a="1"/>
  <c r="OJ341" i="185" s="1"/>
  <c r="NG292" i="185" a="1"/>
  <c r="NG292" i="185" s="1"/>
  <c r="NP292" i="185" a="1"/>
  <c r="NP292" i="185" s="1"/>
  <c r="NY292" i="185" a="1"/>
  <c r="NY292" i="185" s="1"/>
  <c r="NI292" i="185" a="1"/>
  <c r="NI292" i="185" s="1"/>
  <c r="NR292" i="185" a="1"/>
  <c r="NR292" i="185" s="1"/>
  <c r="NZ292" i="185" a="1"/>
  <c r="NZ292" i="185" s="1"/>
  <c r="OI292" i="185" a="1"/>
  <c r="OI292" i="185" s="1"/>
  <c r="NS292" i="185" a="1"/>
  <c r="NS292" i="185" s="1"/>
  <c r="OB292" i="185" a="1"/>
  <c r="OB292" i="185" s="1"/>
  <c r="NO292" i="185" a="1"/>
  <c r="NO292" i="185" s="1"/>
  <c r="OA292" i="185" a="1"/>
  <c r="OA292" i="185" s="1"/>
  <c r="OM292" i="185" a="1"/>
  <c r="OM292" i="185" s="1"/>
  <c r="NQ292" i="185" a="1"/>
  <c r="NQ292" i="185" s="1"/>
  <c r="OC292" i="185" a="1"/>
  <c r="OC292" i="185" s="1"/>
  <c r="NJ292" i="185" a="1"/>
  <c r="NJ292" i="185" s="1"/>
  <c r="OK292" i="185" a="1"/>
  <c r="OK292" i="185" s="1"/>
  <c r="NM292" i="185" a="1"/>
  <c r="NM292" i="185" s="1"/>
  <c r="NU292" i="185" a="1"/>
  <c r="NU292" i="185" s="1"/>
  <c r="OJ292" i="185" a="1"/>
  <c r="OJ292" i="185" s="1"/>
  <c r="OE292" i="185" a="1"/>
  <c r="OE292" i="185" s="1"/>
  <c r="NV292" i="185" a="1"/>
  <c r="NV292" i="185" s="1"/>
  <c r="NW292" i="185" a="1"/>
  <c r="NW292" i="185" s="1"/>
  <c r="NX292" i="185" a="1"/>
  <c r="NX292" i="185" s="1"/>
  <c r="NF292" i="185" a="1"/>
  <c r="NF292" i="185" s="1"/>
  <c r="NH292" i="185" a="1"/>
  <c r="NH292" i="185" s="1"/>
  <c r="OD292" i="185" a="1"/>
  <c r="OD292" i="185" s="1"/>
  <c r="NK292" i="185" a="1"/>
  <c r="NK292" i="185" s="1"/>
  <c r="NL292" i="185" a="1"/>
  <c r="NL292" i="185" s="1"/>
  <c r="OF292" i="185" a="1"/>
  <c r="OF292" i="185" s="1"/>
  <c r="NN292" i="185" a="1"/>
  <c r="NN292" i="185" s="1"/>
  <c r="OG292" i="185" a="1"/>
  <c r="OG292" i="185" s="1"/>
  <c r="OH292" i="185" a="1"/>
  <c r="OH292" i="185" s="1"/>
  <c r="NK351" i="185" a="1"/>
  <c r="NK351" i="185" s="1"/>
  <c r="NT351" i="185" a="1"/>
  <c r="NT351" i="185" s="1"/>
  <c r="OC351" i="185" a="1"/>
  <c r="OC351" i="185" s="1"/>
  <c r="OL351" i="185" a="1"/>
  <c r="OL351" i="185" s="1"/>
  <c r="NY327" i="185" a="1"/>
  <c r="NY327" i="185" s="1"/>
  <c r="OJ327" i="185" a="1"/>
  <c r="OJ327" i="185" s="1"/>
  <c r="NF327" i="185" a="1"/>
  <c r="NF327" i="185" s="1"/>
  <c r="NP327" i="185" a="1"/>
  <c r="NP327" i="185" s="1"/>
  <c r="OL327" i="185" a="1"/>
  <c r="OL327" i="185" s="1"/>
  <c r="NL327" i="185" a="1"/>
  <c r="NL327" i="185" s="1"/>
  <c r="NV327" i="185" a="1"/>
  <c r="NV327" i="185" s="1"/>
  <c r="OG327" i="185" a="1"/>
  <c r="OG327" i="185" s="1"/>
  <c r="NH291" i="185" a="1"/>
  <c r="NH291" i="185" s="1"/>
  <c r="NO291" i="185" a="1"/>
  <c r="NO291" i="185" s="1"/>
  <c r="NX291" i="185" a="1"/>
  <c r="NX291" i="185" s="1"/>
  <c r="OG291" i="185" a="1"/>
  <c r="OG291" i="185" s="1"/>
  <c r="NI291" i="185" a="1"/>
  <c r="NI291" i="185" s="1"/>
  <c r="NQ291" i="185" a="1"/>
  <c r="NQ291" i="185" s="1"/>
  <c r="NZ291" i="185" a="1"/>
  <c r="NZ291" i="185" s="1"/>
  <c r="NJ291" i="185" a="1"/>
  <c r="NJ291" i="185" s="1"/>
  <c r="NR291" i="185" a="1"/>
  <c r="NR291" i="185" s="1"/>
  <c r="NN291" i="185" a="1"/>
  <c r="NN291" i="185" s="1"/>
  <c r="OA291" i="185" a="1"/>
  <c r="OA291" i="185" s="1"/>
  <c r="OL291" i="185" a="1"/>
  <c r="OL291" i="185" s="1"/>
  <c r="NP291" i="185" a="1"/>
  <c r="NP291" i="185" s="1"/>
  <c r="OC291" i="185" a="1"/>
  <c r="OC291" i="185" s="1"/>
  <c r="ON291" i="185" a="1"/>
  <c r="ON291" i="185" s="1"/>
  <c r="NV291" i="185" a="1"/>
  <c r="NV291" i="185" s="1"/>
  <c r="OH291" i="185" a="1"/>
  <c r="OH291" i="185" s="1"/>
  <c r="OD291" i="185" a="1"/>
  <c r="OD291" i="185" s="1"/>
  <c r="OF291" i="185" a="1"/>
  <c r="OF291" i="185" s="1"/>
  <c r="NT291" i="185" a="1"/>
  <c r="NT291" i="185" s="1"/>
  <c r="OK291" i="185" a="1"/>
  <c r="OK291" i="185" s="1"/>
  <c r="NK291" i="185" a="1"/>
  <c r="NK291" i="185" s="1"/>
  <c r="NL291" i="185" a="1"/>
  <c r="NL291" i="185" s="1"/>
  <c r="OI291" i="185" a="1"/>
  <c r="OI291" i="185" s="1"/>
  <c r="NM291" i="185" a="1"/>
  <c r="NM291" i="185" s="1"/>
  <c r="OJ291" i="185" a="1"/>
  <c r="OJ291" i="185" s="1"/>
  <c r="OM291" i="185" a="1"/>
  <c r="OM291" i="185" s="1"/>
  <c r="NS291" i="185" a="1"/>
  <c r="NS291" i="185" s="1"/>
  <c r="NU291" i="185" a="1"/>
  <c r="NU291" i="185" s="1"/>
  <c r="NW291" i="185" a="1"/>
  <c r="NW291" i="185" s="1"/>
  <c r="NF291" i="185" a="1"/>
  <c r="NF291" i="185" s="1"/>
  <c r="NY291" i="185" a="1"/>
  <c r="NY291" i="185" s="1"/>
  <c r="NG291" i="185" a="1"/>
  <c r="NG291" i="185" s="1"/>
  <c r="OB291" i="185" a="1"/>
  <c r="OB291" i="185" s="1"/>
  <c r="NM267" i="185" a="1"/>
  <c r="NM267" i="185" s="1"/>
  <c r="NV267" i="185" a="1"/>
  <c r="NV267" i="185" s="1"/>
  <c r="OF267" i="185" a="1"/>
  <c r="OF267" i="185" s="1"/>
  <c r="NN267" i="185" a="1"/>
  <c r="NN267" i="185" s="1"/>
  <c r="NF267" i="185" a="1"/>
  <c r="NF267" i="185" s="1"/>
  <c r="NO267" i="185" a="1"/>
  <c r="NO267" i="185" s="1"/>
  <c r="NX267" i="185" a="1"/>
  <c r="NX267" i="185" s="1"/>
  <c r="OH267" i="185" a="1"/>
  <c r="OH267" i="185" s="1"/>
  <c r="NG267" i="185" a="1"/>
  <c r="NG267" i="185" s="1"/>
  <c r="NY267" i="185" a="1"/>
  <c r="NY267" i="185" s="1"/>
  <c r="OI267" i="185" a="1"/>
  <c r="OI267" i="185" s="1"/>
  <c r="NH267" i="185" a="1"/>
  <c r="NH267" i="185" s="1"/>
  <c r="NP267" i="185" a="1"/>
  <c r="NP267" i="185" s="1"/>
  <c r="NZ267" i="185" a="1"/>
  <c r="NZ267" i="185" s="1"/>
  <c r="OJ267" i="185" a="1"/>
  <c r="OJ267" i="185" s="1"/>
  <c r="NQ267" i="185" a="1"/>
  <c r="NQ267" i="185" s="1"/>
  <c r="OK267" i="185" a="1"/>
  <c r="OK267" i="185" s="1"/>
  <c r="NI267" i="185" a="1"/>
  <c r="NI267" i="185" s="1"/>
  <c r="NR267" i="185" a="1"/>
  <c r="NR267" i="185" s="1"/>
  <c r="OA267" i="185" a="1"/>
  <c r="OA267" i="185" s="1"/>
  <c r="OL267" i="185" a="1"/>
  <c r="OL267" i="185" s="1"/>
  <c r="NK267" i="185" a="1"/>
  <c r="NK267" i="185" s="1"/>
  <c r="OG267" i="185" a="1"/>
  <c r="OG267" i="185" s="1"/>
  <c r="NL267" i="185" a="1"/>
  <c r="NL267" i="185" s="1"/>
  <c r="NT267" i="185" a="1"/>
  <c r="NT267" i="185" s="1"/>
  <c r="NU267" i="185" a="1"/>
  <c r="NU267" i="185" s="1"/>
  <c r="OC267" i="185" a="1"/>
  <c r="OC267" i="185" s="1"/>
  <c r="OE267" i="185" a="1"/>
  <c r="OE267" i="185" s="1"/>
  <c r="NS267" i="185" a="1"/>
  <c r="NS267" i="185" s="1"/>
  <c r="NJ267" i="185" a="1"/>
  <c r="NJ267" i="185" s="1"/>
  <c r="NW267" i="185" a="1"/>
  <c r="NW267" i="185" s="1"/>
  <c r="OB267" i="185" a="1"/>
  <c r="OB267" i="185" s="1"/>
  <c r="OD267" i="185" a="1"/>
  <c r="OD267" i="185" s="1"/>
  <c r="OM267" i="185" a="1"/>
  <c r="OM267" i="185" s="1"/>
  <c r="ON267" i="185" a="1"/>
  <c r="ON267" i="185" s="1"/>
  <c r="NJ243" i="185" a="1"/>
  <c r="NJ243" i="185" s="1"/>
  <c r="NS243" i="185" a="1"/>
  <c r="NS243" i="185" s="1"/>
  <c r="OC243" i="185" a="1"/>
  <c r="OC243" i="185" s="1"/>
  <c r="OM243" i="185" a="1"/>
  <c r="OM243" i="185" s="1"/>
  <c r="NK243" i="185" a="1"/>
  <c r="NK243" i="185" s="1"/>
  <c r="NT243" i="185" a="1"/>
  <c r="NT243" i="185" s="1"/>
  <c r="OD243" i="185" a="1"/>
  <c r="OD243" i="185" s="1"/>
  <c r="NM243" i="185" a="1"/>
  <c r="NM243" i="185" s="1"/>
  <c r="NW243" i="185" a="1"/>
  <c r="NW243" i="185" s="1"/>
  <c r="OG243" i="185" a="1"/>
  <c r="OG243" i="185" s="1"/>
  <c r="NX243" i="185" a="1"/>
  <c r="NX243" i="185" s="1"/>
  <c r="NN243" i="185" a="1"/>
  <c r="NN243" i="185" s="1"/>
  <c r="OH243" i="185" a="1"/>
  <c r="OH243" i="185" s="1"/>
  <c r="NF243" i="185" a="1"/>
  <c r="NF243" i="185" s="1"/>
  <c r="NO243" i="185" a="1"/>
  <c r="NO243" i="185" s="1"/>
  <c r="NY243" i="185" a="1"/>
  <c r="NY243" i="185" s="1"/>
  <c r="OI243" i="185" a="1"/>
  <c r="OI243" i="185" s="1"/>
  <c r="NH243" i="185" a="1"/>
  <c r="NH243" i="185" s="1"/>
  <c r="OA243" i="185" a="1"/>
  <c r="OA243" i="185" s="1"/>
  <c r="NI243" i="185" a="1"/>
  <c r="NI243" i="185" s="1"/>
  <c r="OB243" i="185" a="1"/>
  <c r="OB243" i="185" s="1"/>
  <c r="NL243" i="185" a="1"/>
  <c r="NL243" i="185" s="1"/>
  <c r="OE243" i="185" a="1"/>
  <c r="OE243" i="185" s="1"/>
  <c r="NP243" i="185" a="1"/>
  <c r="NP243" i="185" s="1"/>
  <c r="OJ243" i="185" a="1"/>
  <c r="OJ243" i="185" s="1"/>
  <c r="NQ243" i="185" a="1"/>
  <c r="NQ243" i="185" s="1"/>
  <c r="OK243" i="185" a="1"/>
  <c r="OK243" i="185" s="1"/>
  <c r="NR243" i="185" a="1"/>
  <c r="NR243" i="185" s="1"/>
  <c r="OL243" i="185" a="1"/>
  <c r="OL243" i="185" s="1"/>
  <c r="NU243" i="185" a="1"/>
  <c r="NU243" i="185" s="1"/>
  <c r="ON243" i="185" a="1"/>
  <c r="ON243" i="185" s="1"/>
  <c r="NV243" i="185" a="1"/>
  <c r="NV243" i="185" s="1"/>
  <c r="OF243" i="185" a="1"/>
  <c r="OF243" i="185" s="1"/>
  <c r="NG243" i="185" a="1"/>
  <c r="NG243" i="185" s="1"/>
  <c r="NZ243" i="185" a="1"/>
  <c r="NZ243" i="185" s="1"/>
  <c r="NJ350" i="185" a="1"/>
  <c r="NJ350" i="185" s="1"/>
  <c r="NS350" i="185" a="1"/>
  <c r="NS350" i="185" s="1"/>
  <c r="OB350" i="185" a="1"/>
  <c r="OB350" i="185" s="1"/>
  <c r="OK350" i="185" a="1"/>
  <c r="OK350" i="185" s="1"/>
  <c r="NH314" i="185" a="1"/>
  <c r="NH314" i="185" s="1"/>
  <c r="NO314" i="185" a="1"/>
  <c r="NO314" i="185" s="1"/>
  <c r="NP314" i="185" a="1"/>
  <c r="NP314" i="185" s="1"/>
  <c r="OC314" i="185" a="1"/>
  <c r="OC314" i="185" s="1"/>
  <c r="NI314" i="185" a="1"/>
  <c r="NI314" i="185" s="1"/>
  <c r="NQ314" i="185" a="1"/>
  <c r="NQ314" i="185" s="1"/>
  <c r="NX314" i="185" a="1"/>
  <c r="NX314" i="185" s="1"/>
  <c r="OE314" i="185" a="1"/>
  <c r="OE314" i="185" s="1"/>
  <c r="OL314" i="185" a="1"/>
  <c r="OL314" i="185" s="1"/>
  <c r="NZ314" i="185" a="1"/>
  <c r="NZ314" i="185" s="1"/>
  <c r="OH314" i="185" a="1"/>
  <c r="OH314" i="185" s="1"/>
  <c r="NK314" i="185" a="1"/>
  <c r="NK314" i="185" s="1"/>
  <c r="NS314" i="185" a="1"/>
  <c r="NS314" i="185" s="1"/>
  <c r="OA314" i="185" a="1"/>
  <c r="OA314" i="185" s="1"/>
  <c r="OI314" i="185" a="1"/>
  <c r="OI314" i="185" s="1"/>
  <c r="NL314" i="185" a="1"/>
  <c r="NL314" i="185" s="1"/>
  <c r="NT314" i="185" a="1"/>
  <c r="NT314" i="185" s="1"/>
  <c r="OB314" i="185" a="1"/>
  <c r="OB314" i="185" s="1"/>
  <c r="OJ314" i="185" a="1"/>
  <c r="OJ314" i="185" s="1"/>
  <c r="NV314" i="185" a="1"/>
  <c r="NV314" i="185" s="1"/>
  <c r="NG314" i="185" a="1"/>
  <c r="NG314" i="185" s="1"/>
  <c r="OF314" i="185" a="1"/>
  <c r="OF314" i="185" s="1"/>
  <c r="NH290" i="185" a="1"/>
  <c r="NH290" i="185" s="1"/>
  <c r="NP290" i="185" a="1"/>
  <c r="NP290" i="185" s="1"/>
  <c r="NX290" i="185" a="1"/>
  <c r="NX290" i="185" s="1"/>
  <c r="OG290" i="185" a="1"/>
  <c r="OG290" i="185" s="1"/>
  <c r="NI290" i="185" a="1"/>
  <c r="NI290" i="185" s="1"/>
  <c r="NQ290" i="185" a="1"/>
  <c r="NQ290" i="185" s="1"/>
  <c r="NZ290" i="185" a="1"/>
  <c r="NZ290" i="185" s="1"/>
  <c r="NJ290" i="185" a="1"/>
  <c r="NJ290" i="185" s="1"/>
  <c r="NS290" i="185" a="1"/>
  <c r="NS290" i="185" s="1"/>
  <c r="OA290" i="185" a="1"/>
  <c r="OA290" i="185" s="1"/>
  <c r="OJ290" i="185" a="1"/>
  <c r="OJ290" i="185" s="1"/>
  <c r="NN290" i="185" a="1"/>
  <c r="NN290" i="185" s="1"/>
  <c r="OM290" i="185" a="1"/>
  <c r="OM290" i="185" s="1"/>
  <c r="OC290" i="185" a="1"/>
  <c r="OC290" i="185" s="1"/>
  <c r="ON290" i="185" a="1"/>
  <c r="ON290" i="185" s="1"/>
  <c r="NV290" i="185" a="1"/>
  <c r="NV290" i="185" s="1"/>
  <c r="OH290" i="185" a="1"/>
  <c r="OH290" i="185" s="1"/>
  <c r="NR290" i="185" a="1"/>
  <c r="NR290" i="185" s="1"/>
  <c r="NF290" i="185" a="1"/>
  <c r="NF290" i="185" s="1"/>
  <c r="NU290" i="185" a="1"/>
  <c r="NU290" i="185" s="1"/>
  <c r="OK290" i="185" a="1"/>
  <c r="OK290" i="185" s="1"/>
  <c r="NO290" i="185" a="1"/>
  <c r="NO290" i="185" s="1"/>
  <c r="OI290" i="185" a="1"/>
  <c r="OI290" i="185" s="1"/>
  <c r="OB290" i="185" a="1"/>
  <c r="OB290" i="185" s="1"/>
  <c r="NY290" i="185" a="1"/>
  <c r="NY290" i="185" s="1"/>
  <c r="NG290" i="185" a="1"/>
  <c r="NG290" i="185" s="1"/>
  <c r="OD290" i="185" a="1"/>
  <c r="OD290" i="185" s="1"/>
  <c r="NK290" i="185" a="1"/>
  <c r="NK290" i="185" s="1"/>
  <c r="OE290" i="185" a="1"/>
  <c r="OE290" i="185" s="1"/>
  <c r="NL290" i="185" a="1"/>
  <c r="NL290" i="185" s="1"/>
  <c r="OF290" i="185" a="1"/>
  <c r="OF290" i="185" s="1"/>
  <c r="NM290" i="185" a="1"/>
  <c r="NM290" i="185" s="1"/>
  <c r="OL290" i="185" a="1"/>
  <c r="OL290" i="185" s="1"/>
  <c r="NT290" i="185" a="1"/>
  <c r="NT290" i="185" s="1"/>
  <c r="NL266" i="185" a="1"/>
  <c r="NL266" i="185" s="1"/>
  <c r="NU266" i="185" a="1"/>
  <c r="NU266" i="185" s="1"/>
  <c r="OD266" i="185" a="1"/>
  <c r="OD266" i="185" s="1"/>
  <c r="NM266" i="185" a="1"/>
  <c r="NM266" i="185" s="1"/>
  <c r="OE266" i="185" a="1"/>
  <c r="OE266" i="185" s="1"/>
  <c r="OM266" i="185" a="1"/>
  <c r="OM266" i="185" s="1"/>
  <c r="NN266" i="185" a="1"/>
  <c r="NN266" i="185" s="1"/>
  <c r="NW266" i="185" a="1"/>
  <c r="NW266" i="185" s="1"/>
  <c r="OF266" i="185" a="1"/>
  <c r="OF266" i="185" s="1"/>
  <c r="NF266" i="185" a="1"/>
  <c r="NF266" i="185" s="1"/>
  <c r="NO266" i="185" a="1"/>
  <c r="NO266" i="185" s="1"/>
  <c r="NX266" i="185" a="1"/>
  <c r="NX266" i="185" s="1"/>
  <c r="OG266" i="185" a="1"/>
  <c r="OG266" i="185" s="1"/>
  <c r="NG266" i="185" a="1"/>
  <c r="NG266" i="185" s="1"/>
  <c r="NY266" i="185" a="1"/>
  <c r="NY266" i="185" s="1"/>
  <c r="NP266" i="185" a="1"/>
  <c r="NP266" i="185" s="1"/>
  <c r="OH266" i="185" a="1"/>
  <c r="OH266" i="185" s="1"/>
  <c r="NH266" i="185" a="1"/>
  <c r="NH266" i="185" s="1"/>
  <c r="NQ266" i="185" a="1"/>
  <c r="NQ266" i="185" s="1"/>
  <c r="NZ266" i="185" a="1"/>
  <c r="NZ266" i="185" s="1"/>
  <c r="OI266" i="185" a="1"/>
  <c r="OI266" i="185" s="1"/>
  <c r="OA266" i="185" a="1"/>
  <c r="OA266" i="185" s="1"/>
  <c r="NJ266" i="185" a="1"/>
  <c r="NJ266" i="185" s="1"/>
  <c r="NK266" i="185" a="1"/>
  <c r="NK266" i="185" s="1"/>
  <c r="OJ266" i="185" a="1"/>
  <c r="OJ266" i="185" s="1"/>
  <c r="NS266" i="185" a="1"/>
  <c r="NS266" i="185" s="1"/>
  <c r="NT266" i="185" a="1"/>
  <c r="NT266" i="185" s="1"/>
  <c r="OB266" i="185" a="1"/>
  <c r="OB266" i="185" s="1"/>
  <c r="NV266" i="185" a="1"/>
  <c r="NV266" i="185" s="1"/>
  <c r="OC266" i="185" a="1"/>
  <c r="OC266" i="185" s="1"/>
  <c r="OK266" i="185" a="1"/>
  <c r="OK266" i="185" s="1"/>
  <c r="OL266" i="185" a="1"/>
  <c r="OL266" i="185" s="1"/>
  <c r="ON266" i="185" a="1"/>
  <c r="ON266" i="185" s="1"/>
  <c r="NI266" i="185" a="1"/>
  <c r="NI266" i="185" s="1"/>
  <c r="NF242" i="185" a="1"/>
  <c r="NF242" i="185" s="1"/>
  <c r="NP242" i="185" a="1"/>
  <c r="NP242" i="185" s="1"/>
  <c r="NY242" i="185" a="1"/>
  <c r="NY242" i="185" s="1"/>
  <c r="NG242" i="185" a="1"/>
  <c r="NG242" i="185" s="1"/>
  <c r="NZ242" i="185" a="1"/>
  <c r="NZ242" i="185" s="1"/>
  <c r="OJ242" i="185" a="1"/>
  <c r="OJ242" i="185" s="1"/>
  <c r="NJ242" i="185" a="1"/>
  <c r="NJ242" i="185" s="1"/>
  <c r="NS242" i="185" a="1"/>
  <c r="NS242" i="185" s="1"/>
  <c r="OC242" i="185" a="1"/>
  <c r="OC242" i="185" s="1"/>
  <c r="OL242" i="185" a="1"/>
  <c r="OL242" i="185" s="1"/>
  <c r="NK242" i="185" a="1"/>
  <c r="NK242" i="185" s="1"/>
  <c r="NT242" i="185" a="1"/>
  <c r="NT242" i="185" s="1"/>
  <c r="OD242" i="185" a="1"/>
  <c r="OD242" i="185" s="1"/>
  <c r="OM242" i="185" a="1"/>
  <c r="OM242" i="185" s="1"/>
  <c r="NU242" i="185" a="1"/>
  <c r="NU242" i="185" s="1"/>
  <c r="OE242" i="185" a="1"/>
  <c r="OE242" i="185" s="1"/>
  <c r="ON242" i="185" a="1"/>
  <c r="ON242" i="185" s="1"/>
  <c r="NL242" i="185" a="1"/>
  <c r="NL242" i="185" s="1"/>
  <c r="NV242" i="185" a="1"/>
  <c r="NV242" i="185" s="1"/>
  <c r="OF242" i="185" a="1"/>
  <c r="OF242" i="185" s="1"/>
  <c r="NX242" i="185" a="1"/>
  <c r="NX242" i="185" s="1"/>
  <c r="NH242" i="185" a="1"/>
  <c r="NH242" i="185" s="1"/>
  <c r="OA242" i="185" a="1"/>
  <c r="OA242" i="185" s="1"/>
  <c r="NM242" i="185" a="1"/>
  <c r="NM242" i="185" s="1"/>
  <c r="OG242" i="185" a="1"/>
  <c r="OG242" i="185" s="1"/>
  <c r="NN242" i="185" a="1"/>
  <c r="NN242" i="185" s="1"/>
  <c r="OH242" i="185" a="1"/>
  <c r="OH242" i="185" s="1"/>
  <c r="NO242" i="185" a="1"/>
  <c r="NO242" i="185" s="1"/>
  <c r="OI242" i="185" a="1"/>
  <c r="OI242" i="185" s="1"/>
  <c r="NQ242" i="185" a="1"/>
  <c r="NQ242" i="185" s="1"/>
  <c r="OK242" i="185" a="1"/>
  <c r="OK242" i="185" s="1"/>
  <c r="NR242" i="185" a="1"/>
  <c r="NR242" i="185" s="1"/>
  <c r="NW242" i="185" a="1"/>
  <c r="NW242" i="185" s="1"/>
  <c r="OB242" i="185" a="1"/>
  <c r="OB242" i="185" s="1"/>
  <c r="NI242" i="185" a="1"/>
  <c r="NI242" i="185" s="1"/>
  <c r="OE369" i="185" a="1"/>
  <c r="OE369" i="185" s="1"/>
  <c r="NI349" i="185" a="1"/>
  <c r="NI349" i="185" s="1"/>
  <c r="NR349" i="185" a="1"/>
  <c r="NR349" i="185" s="1"/>
  <c r="OA349" i="185" a="1"/>
  <c r="OA349" i="185" s="1"/>
  <c r="OJ349" i="185" a="1"/>
  <c r="OJ349" i="185" s="1"/>
  <c r="NW325" i="185" a="1"/>
  <c r="NW325" i="185" s="1"/>
  <c r="OG325" i="185" a="1"/>
  <c r="OG325" i="185" s="1"/>
  <c r="NH325" i="185" a="1"/>
  <c r="NH325" i="185" s="1"/>
  <c r="NS325" i="185" a="1"/>
  <c r="NS325" i="185" s="1"/>
  <c r="NJ325" i="185" a="1"/>
  <c r="NJ325" i="185" s="1"/>
  <c r="NU325" i="185" a="1"/>
  <c r="NU325" i="185" s="1"/>
  <c r="OF325" i="185" a="1"/>
  <c r="OF325" i="185" s="1"/>
  <c r="NK325" i="185" a="1"/>
  <c r="NK325" i="185" s="1"/>
  <c r="NF325" i="185" a="1"/>
  <c r="NF325" i="185" s="1"/>
  <c r="NQ325" i="185" a="1"/>
  <c r="NQ325" i="185" s="1"/>
  <c r="OB325" i="185" a="1"/>
  <c r="OB325" i="185" s="1"/>
  <c r="OM325" i="185" a="1"/>
  <c r="OM325" i="185" s="1"/>
  <c r="NF301" i="185" a="1"/>
  <c r="NF301" i="185" s="1"/>
  <c r="NP301" i="185" a="1"/>
  <c r="NP301" i="185" s="1"/>
  <c r="NZ301" i="185" a="1"/>
  <c r="NZ301" i="185" s="1"/>
  <c r="OJ301" i="185" a="1"/>
  <c r="OJ301" i="185" s="1"/>
  <c r="NG301" i="185" a="1"/>
  <c r="NG301" i="185" s="1"/>
  <c r="NR301" i="185" a="1"/>
  <c r="NR301" i="185" s="1"/>
  <c r="OB301" i="185" a="1"/>
  <c r="OB301" i="185" s="1"/>
  <c r="OK301" i="185" a="1"/>
  <c r="OK301" i="185" s="1"/>
  <c r="NI301" i="185" a="1"/>
  <c r="NI301" i="185" s="1"/>
  <c r="NS301" i="185" a="1"/>
  <c r="NS301" i="185" s="1"/>
  <c r="NH301" i="185" a="1"/>
  <c r="NH301" i="185" s="1"/>
  <c r="NV301" i="185" a="1"/>
  <c r="NV301" i="185" s="1"/>
  <c r="OG301" i="185" a="1"/>
  <c r="OG301" i="185" s="1"/>
  <c r="NK301" i="185" a="1"/>
  <c r="NK301" i="185" s="1"/>
  <c r="NX301" i="185" a="1"/>
  <c r="NX301" i="185" s="1"/>
  <c r="OI301" i="185" a="1"/>
  <c r="OI301" i="185" s="1"/>
  <c r="NT301" i="185" a="1"/>
  <c r="NT301" i="185" s="1"/>
  <c r="OH301" i="185" a="1"/>
  <c r="OH301" i="185" s="1"/>
  <c r="OA301" i="185" a="1"/>
  <c r="OA301" i="185" s="1"/>
  <c r="NQ301" i="185" a="1"/>
  <c r="NQ301" i="185" s="1"/>
  <c r="OC301" i="185" a="1"/>
  <c r="OC301" i="185" s="1"/>
  <c r="OD301" i="185" a="1"/>
  <c r="OD301" i="185" s="1"/>
  <c r="NJ301" i="185" a="1"/>
  <c r="NJ301" i="185" s="1"/>
  <c r="NL301" i="185" a="1"/>
  <c r="NL301" i="185" s="1"/>
  <c r="OE301" i="185" a="1"/>
  <c r="OE301" i="185" s="1"/>
  <c r="NM301" i="185" a="1"/>
  <c r="NM301" i="185" s="1"/>
  <c r="OF301" i="185" a="1"/>
  <c r="OF301" i="185" s="1"/>
  <c r="NN301" i="185" a="1"/>
  <c r="NN301" i="185" s="1"/>
  <c r="OL301" i="185" a="1"/>
  <c r="OL301" i="185" s="1"/>
  <c r="NO301" i="185" a="1"/>
  <c r="NO301" i="185" s="1"/>
  <c r="OM301" i="185" a="1"/>
  <c r="OM301" i="185" s="1"/>
  <c r="ON301" i="185" a="1"/>
  <c r="ON301" i="185" s="1"/>
  <c r="NU301" i="185" a="1"/>
  <c r="NU301" i="185" s="1"/>
  <c r="NS277" i="185" a="1"/>
  <c r="NS277" i="185" s="1"/>
  <c r="OB277" i="185" a="1"/>
  <c r="OB277" i="185" s="1"/>
  <c r="NG277" i="185" a="1"/>
  <c r="NG277" i="185" s="1"/>
  <c r="NP277" i="185" a="1"/>
  <c r="NP277" i="185" s="1"/>
  <c r="NY277" i="185" a="1"/>
  <c r="NY277" i="185" s="1"/>
  <c r="NH277" i="185" a="1"/>
  <c r="NH277" i="185" s="1"/>
  <c r="NQ277" i="185" a="1"/>
  <c r="NQ277" i="185" s="1"/>
  <c r="OJ277" i="185" a="1"/>
  <c r="OJ277" i="185" s="1"/>
  <c r="NI277" i="185" a="1"/>
  <c r="NI277" i="185" s="1"/>
  <c r="OC277" i="185" a="1"/>
  <c r="OC277" i="185" s="1"/>
  <c r="OL277" i="185" a="1"/>
  <c r="OL277" i="185" s="1"/>
  <c r="NU277" i="185" a="1"/>
  <c r="NU277" i="185" s="1"/>
  <c r="OG277" i="185" a="1"/>
  <c r="OG277" i="185" s="1"/>
  <c r="NK277" i="185" a="1"/>
  <c r="NK277" i="185" s="1"/>
  <c r="NV277" i="185" a="1"/>
  <c r="NV277" i="185" s="1"/>
  <c r="OI277" i="185" a="1"/>
  <c r="OI277" i="185" s="1"/>
  <c r="OE277" i="185" a="1"/>
  <c r="OE277" i="185" s="1"/>
  <c r="OK277" i="185" a="1"/>
  <c r="OK277" i="185" s="1"/>
  <c r="NF277" i="185" a="1"/>
  <c r="NF277" i="185" s="1"/>
  <c r="NW277" i="185" a="1"/>
  <c r="NW277" i="185" s="1"/>
  <c r="ON277" i="185" a="1"/>
  <c r="ON277" i="185" s="1"/>
  <c r="NZ277" i="185" a="1"/>
  <c r="NZ277" i="185" s="1"/>
  <c r="NO277" i="185" a="1"/>
  <c r="NO277" i="185" s="1"/>
  <c r="OM277" i="185" a="1"/>
  <c r="OM277" i="185" s="1"/>
  <c r="OF277" i="185" a="1"/>
  <c r="OF277" i="185" s="1"/>
  <c r="NJ277" i="185" a="1"/>
  <c r="NJ277" i="185" s="1"/>
  <c r="NL277" i="185" a="1"/>
  <c r="NL277" i="185" s="1"/>
  <c r="OH277" i="185" a="1"/>
  <c r="OH277" i="185" s="1"/>
  <c r="NM277" i="185" a="1"/>
  <c r="NM277" i="185" s="1"/>
  <c r="NN277" i="185" a="1"/>
  <c r="NN277" i="185" s="1"/>
  <c r="NR277" i="185" a="1"/>
  <c r="NR277" i="185" s="1"/>
  <c r="NT277" i="185" a="1"/>
  <c r="NT277" i="185" s="1"/>
  <c r="NX277" i="185" a="1"/>
  <c r="NX277" i="185" s="1"/>
  <c r="OA277" i="185" a="1"/>
  <c r="OA277" i="185" s="1"/>
  <c r="NJ253" i="185" a="1"/>
  <c r="NJ253" i="185" s="1"/>
  <c r="NS253" i="185" a="1"/>
  <c r="NS253" i="185" s="1"/>
  <c r="OA253" i="185" a="1"/>
  <c r="OA253" i="185" s="1"/>
  <c r="NK253" i="185" a="1"/>
  <c r="NK253" i="185" s="1"/>
  <c r="OB253" i="185" a="1"/>
  <c r="OB253" i="185" s="1"/>
  <c r="OK253" i="185" a="1"/>
  <c r="OK253" i="185" s="1"/>
  <c r="NM253" i="185" a="1"/>
  <c r="NM253" i="185" s="1"/>
  <c r="NU253" i="185" a="1"/>
  <c r="NU253" i="185" s="1"/>
  <c r="OM253" i="185" a="1"/>
  <c r="OM253" i="185" s="1"/>
  <c r="NN253" i="185" a="1"/>
  <c r="NN253" i="185" s="1"/>
  <c r="NV253" i="185" a="1"/>
  <c r="NV253" i="185" s="1"/>
  <c r="OE253" i="185" a="1"/>
  <c r="OE253" i="185" s="1"/>
  <c r="ON253" i="185" a="1"/>
  <c r="ON253" i="185" s="1"/>
  <c r="NF253" i="185" a="1"/>
  <c r="NF253" i="185" s="1"/>
  <c r="NW253" i="185" a="1"/>
  <c r="NW253" i="185" s="1"/>
  <c r="OF253" i="185" a="1"/>
  <c r="OF253" i="185" s="1"/>
  <c r="NO253" i="185" a="1"/>
  <c r="NO253" i="185" s="1"/>
  <c r="NX253" i="185" a="1"/>
  <c r="NX253" i="185" s="1"/>
  <c r="NR253" i="185" a="1"/>
  <c r="NR253" i="185" s="1"/>
  <c r="OI253" i="185" a="1"/>
  <c r="OI253" i="185" s="1"/>
  <c r="OJ253" i="185" a="1"/>
  <c r="OJ253" i="185" s="1"/>
  <c r="NT253" i="185" a="1"/>
  <c r="NT253" i="185" s="1"/>
  <c r="OL253" i="185" a="1"/>
  <c r="OL253" i="185" s="1"/>
  <c r="NG253" i="185" a="1"/>
  <c r="NG253" i="185" s="1"/>
  <c r="NH253" i="185" a="1"/>
  <c r="NH253" i="185" s="1"/>
  <c r="NY253" i="185" a="1"/>
  <c r="NY253" i="185" s="1"/>
  <c r="NZ253" i="185" a="1"/>
  <c r="NZ253" i="185" s="1"/>
  <c r="NI253" i="185" a="1"/>
  <c r="NI253" i="185" s="1"/>
  <c r="NL253" i="185" a="1"/>
  <c r="NL253" i="185" s="1"/>
  <c r="OC253" i="185" a="1"/>
  <c r="OC253" i="185" s="1"/>
  <c r="NP253" i="185" a="1"/>
  <c r="NP253" i="185" s="1"/>
  <c r="OH253" i="185" a="1"/>
  <c r="OH253" i="185" s="1"/>
  <c r="OD253" i="185" a="1"/>
  <c r="OD253" i="185" s="1"/>
  <c r="OG253" i="185" a="1"/>
  <c r="OG253" i="185" s="1"/>
  <c r="NQ253" i="185" a="1"/>
  <c r="NQ253" i="185" s="1"/>
  <c r="OF374" i="185" a="1"/>
  <c r="OF374" i="185" s="1"/>
  <c r="NQ374" i="185" a="1"/>
  <c r="NQ374" i="185" s="1"/>
  <c r="NL366" i="185" a="1"/>
  <c r="NL366" i="185" s="1"/>
  <c r="OC354" i="185" a="1"/>
  <c r="OC354" i="185" s="1"/>
  <c r="NJ300" i="185" a="1"/>
  <c r="NJ300" i="185" s="1"/>
  <c r="NT300" i="185" a="1"/>
  <c r="NT300" i="185" s="1"/>
  <c r="OD300" i="185" a="1"/>
  <c r="OD300" i="185" s="1"/>
  <c r="NV300" i="185" a="1"/>
  <c r="NV300" i="185" s="1"/>
  <c r="OF300" i="185" a="1"/>
  <c r="OF300" i="185" s="1"/>
  <c r="NM300" i="185" a="1"/>
  <c r="NM300" i="185" s="1"/>
  <c r="OH300" i="185" a="1"/>
  <c r="OH300" i="185" s="1"/>
  <c r="NP300" i="185" a="1"/>
  <c r="NP300" i="185" s="1"/>
  <c r="OC300" i="185" a="1"/>
  <c r="OC300" i="185" s="1"/>
  <c r="OE300" i="185" a="1"/>
  <c r="OE300" i="185" s="1"/>
  <c r="NF300" i="185" a="1"/>
  <c r="NF300" i="185" s="1"/>
  <c r="NW300" i="185" a="1"/>
  <c r="NW300" i="185" s="1"/>
  <c r="OL300" i="185" a="1"/>
  <c r="OL300" i="185" s="1"/>
  <c r="NI300" i="185" a="1"/>
  <c r="NI300" i="185" s="1"/>
  <c r="NZ300" i="185" a="1"/>
  <c r="NZ300" i="185" s="1"/>
  <c r="NU300" i="185" a="1"/>
  <c r="NU300" i="185" s="1"/>
  <c r="ON300" i="185" a="1"/>
  <c r="ON300" i="185" s="1"/>
  <c r="NN300" i="185" a="1"/>
  <c r="NN300" i="185" s="1"/>
  <c r="OI300" i="185" a="1"/>
  <c r="OI300" i="185" s="1"/>
  <c r="NO300" i="185" a="1"/>
  <c r="NO300" i="185" s="1"/>
  <c r="OK300" i="185" a="1"/>
  <c r="OK300" i="185" s="1"/>
  <c r="NQ300" i="185" a="1"/>
  <c r="NQ300" i="185" s="1"/>
  <c r="OM300" i="185" a="1"/>
  <c r="OM300" i="185" s="1"/>
  <c r="NR300" i="185" a="1"/>
  <c r="NR300" i="185" s="1"/>
  <c r="NS300" i="185" a="1"/>
  <c r="NS300" i="185" s="1"/>
  <c r="NX300" i="185" a="1"/>
  <c r="NX300" i="185" s="1"/>
  <c r="NY300" i="185" a="1"/>
  <c r="NY300" i="185" s="1"/>
  <c r="OA300" i="185" a="1"/>
  <c r="OA300" i="185" s="1"/>
  <c r="OB300" i="185" a="1"/>
  <c r="OB300" i="185" s="1"/>
  <c r="NG300" i="185" a="1"/>
  <c r="NG300" i="185" s="1"/>
  <c r="NH300" i="185" a="1"/>
  <c r="NH300" i="185" s="1"/>
  <c r="OG300" i="185" a="1"/>
  <c r="OG300" i="185" s="1"/>
  <c r="NW373" i="185" a="1"/>
  <c r="NW373" i="185" s="1"/>
  <c r="NX363" i="185" a="1"/>
  <c r="NX363" i="185" s="1"/>
  <c r="NM363" i="185" a="1"/>
  <c r="NM363" i="185" s="1"/>
  <c r="OL362" i="185" a="1"/>
  <c r="OL362" i="185" s="1"/>
  <c r="OB362" i="185" a="1"/>
  <c r="OB362" i="185" s="1"/>
  <c r="NG362" i="185" a="1"/>
  <c r="NG362" i="185" s="1"/>
  <c r="OF361" i="185" a="1"/>
  <c r="OF361" i="185" s="1"/>
  <c r="NV361" i="185" a="1"/>
  <c r="NV361" i="185" s="1"/>
  <c r="NK361" i="185" a="1"/>
  <c r="NK361" i="185" s="1"/>
  <c r="OJ360" i="185" a="1"/>
  <c r="OJ360" i="185" s="1"/>
  <c r="NZ360" i="185" a="1"/>
  <c r="NZ360" i="185" s="1"/>
  <c r="OI359" i="185" a="1"/>
  <c r="OI359" i="185" s="1"/>
  <c r="NW359" i="185" a="1"/>
  <c r="NW359" i="185" s="1"/>
  <c r="OE357" i="185" a="1"/>
  <c r="OE357" i="185" s="1"/>
  <c r="NS357" i="185" a="1"/>
  <c r="NS357" i="185" s="1"/>
  <c r="NG357" i="185" a="1"/>
  <c r="NG357" i="185" s="1"/>
  <c r="OC356" i="185" a="1"/>
  <c r="OC356" i="185" s="1"/>
  <c r="NQ356" i="185" a="1"/>
  <c r="NQ356" i="185" s="1"/>
  <c r="ON355" i="185" a="1"/>
  <c r="ON355" i="185" s="1"/>
  <c r="OB355" i="185" a="1"/>
  <c r="OB355" i="185" s="1"/>
  <c r="OM354" i="185" a="1"/>
  <c r="OM354" i="185" s="1"/>
  <c r="OB354" i="185" a="1"/>
  <c r="OB354" i="185" s="1"/>
  <c r="NR354" i="185" a="1"/>
  <c r="NR354" i="185" s="1"/>
  <c r="NG354" i="185" a="1"/>
  <c r="NG354" i="185" s="1"/>
  <c r="OF353" i="185" a="1"/>
  <c r="OF353" i="185" s="1"/>
  <c r="NT353" i="185" a="1"/>
  <c r="NT353" i="185" s="1"/>
  <c r="NI353" i="185" a="1"/>
  <c r="NI353" i="185" s="1"/>
  <c r="OH352" i="185" a="1"/>
  <c r="OH352" i="185" s="1"/>
  <c r="NW352" i="185" a="1"/>
  <c r="NW352" i="185" s="1"/>
  <c r="OJ351" i="185" a="1"/>
  <c r="OJ351" i="185" s="1"/>
  <c r="NY351" i="185" a="1"/>
  <c r="NY351" i="185" s="1"/>
  <c r="NO351" i="185" a="1"/>
  <c r="NO351" i="185" s="1"/>
  <c r="OM350" i="185" a="1"/>
  <c r="OM350" i="185" s="1"/>
  <c r="OC350" i="185" a="1"/>
  <c r="OC350" i="185" s="1"/>
  <c r="NQ350" i="185" a="1"/>
  <c r="NQ350" i="185" s="1"/>
  <c r="NF350" i="185" a="1"/>
  <c r="NF350" i="185" s="1"/>
  <c r="OE349" i="185" a="1"/>
  <c r="OE349" i="185" s="1"/>
  <c r="NT349" i="185" a="1"/>
  <c r="NT349" i="185" s="1"/>
  <c r="NJ349" i="185" a="1"/>
  <c r="NJ349" i="185" s="1"/>
  <c r="NX348" i="185" a="1"/>
  <c r="NX348" i="185" s="1"/>
  <c r="OD345" i="185" a="1"/>
  <c r="OD345" i="185" s="1"/>
  <c r="OJ344" i="185" a="1"/>
  <c r="OJ344" i="185" s="1"/>
  <c r="NV344" i="185" a="1"/>
  <c r="NV344" i="185" s="1"/>
  <c r="OC343" i="185" a="1"/>
  <c r="OC343" i="185" s="1"/>
  <c r="NM343" i="185" a="1"/>
  <c r="NM343" i="185" s="1"/>
  <c r="OF342" i="185" a="1"/>
  <c r="OF342" i="185" s="1"/>
  <c r="NR342" i="185" a="1"/>
  <c r="NR342" i="185" s="1"/>
  <c r="OL341" i="185" a="1"/>
  <c r="OL341" i="185" s="1"/>
  <c r="NW341" i="185" a="1"/>
  <c r="NW341" i="185" s="1"/>
  <c r="NJ341" i="185" a="1"/>
  <c r="NJ341" i="185" s="1"/>
  <c r="OB340" i="185" a="1"/>
  <c r="OB340" i="185" s="1"/>
  <c r="NN340" i="185" a="1"/>
  <c r="NN340" i="185" s="1"/>
  <c r="OI339" i="185" a="1"/>
  <c r="OI339" i="185" s="1"/>
  <c r="NT339" i="185" a="1"/>
  <c r="NT339" i="185" s="1"/>
  <c r="NZ338" i="185" a="1"/>
  <c r="NZ338" i="185" s="1"/>
  <c r="OM336" i="185" a="1"/>
  <c r="OM336" i="185" s="1"/>
  <c r="NW336" i="185" a="1"/>
  <c r="NW336" i="185" s="1"/>
  <c r="OC335" i="185" a="1"/>
  <c r="OC335" i="185" s="1"/>
  <c r="OA333" i="185" a="1"/>
  <c r="OA333" i="185" s="1"/>
  <c r="NL333" i="185" a="1"/>
  <c r="NL333" i="185" s="1"/>
  <c r="OG332" i="185" a="1"/>
  <c r="OG332" i="185" s="1"/>
  <c r="NR332" i="185" a="1"/>
  <c r="NR332" i="185" s="1"/>
  <c r="OL331" i="185" a="1"/>
  <c r="OL331" i="185" s="1"/>
  <c r="NX331" i="185" a="1"/>
  <c r="NX331" i="185" s="1"/>
  <c r="OD330" i="185" a="1"/>
  <c r="OD330" i="185" s="1"/>
  <c r="NN330" i="185" a="1"/>
  <c r="NN330" i="185" s="1"/>
  <c r="OJ329" i="185" a="1"/>
  <c r="OJ329" i="185" s="1"/>
  <c r="NU329" i="185" a="1"/>
  <c r="NU329" i="185" s="1"/>
  <c r="ON328" i="185" a="1"/>
  <c r="ON328" i="185" s="1"/>
  <c r="OA328" i="185" a="1"/>
  <c r="OA328" i="185" s="1"/>
  <c r="NJ328" i="185" a="1"/>
  <c r="NJ328" i="185" s="1"/>
  <c r="OE327" i="185" a="1"/>
  <c r="OE327" i="185" s="1"/>
  <c r="NR327" i="185" a="1"/>
  <c r="NR327" i="185" s="1"/>
  <c r="OL326" i="185" a="1"/>
  <c r="OL326" i="185" s="1"/>
  <c r="NY326" i="185" a="1"/>
  <c r="NY326" i="185" s="1"/>
  <c r="NK326" i="185" a="1"/>
  <c r="NK326" i="185" s="1"/>
  <c r="OD325" i="185" a="1"/>
  <c r="OD325" i="185" s="1"/>
  <c r="NO325" i="185" a="1"/>
  <c r="NO325" i="185" s="1"/>
  <c r="OG324" i="185" a="1"/>
  <c r="OG324" i="185" s="1"/>
  <c r="OF323" i="185" a="1"/>
  <c r="OF323" i="185" s="1"/>
  <c r="NX321" i="185" a="1"/>
  <c r="NX321" i="185" s="1"/>
  <c r="ON320" i="185" a="1"/>
  <c r="ON320" i="185" s="1"/>
  <c r="NS320" i="185" a="1"/>
  <c r="NS320" i="185" s="1"/>
  <c r="OI319" i="185" a="1"/>
  <c r="OI319" i="185" s="1"/>
  <c r="NS319" i="185" a="1"/>
  <c r="NS319" i="185" s="1"/>
  <c r="OJ318" i="185" a="1"/>
  <c r="OJ318" i="185" s="1"/>
  <c r="NS318" i="185" a="1"/>
  <c r="NS318" i="185" s="1"/>
  <c r="OK317" i="185" a="1"/>
  <c r="OK317" i="185" s="1"/>
  <c r="NW316" i="185" a="1"/>
  <c r="NW316" i="185" s="1"/>
  <c r="OC315" i="185" a="1"/>
  <c r="OC315" i="185" s="1"/>
  <c r="NM315" i="185" a="1"/>
  <c r="NM315" i="185" s="1"/>
  <c r="NU314" i="185" a="1"/>
  <c r="NU314" i="185" s="1"/>
  <c r="NO313" i="185" a="1"/>
  <c r="NO313" i="185" s="1"/>
  <c r="NX309" i="185" a="1"/>
  <c r="NX309" i="185" s="1"/>
  <c r="OH305" i="185" a="1"/>
  <c r="OH305" i="185" s="1"/>
  <c r="OE294" i="185" a="1"/>
  <c r="OE294" i="185" s="1"/>
  <c r="NG345" i="185" a="1"/>
  <c r="NG345" i="185" s="1"/>
  <c r="NO345" i="185" a="1"/>
  <c r="NO345" i="185" s="1"/>
  <c r="NX345" i="185" a="1"/>
  <c r="NX345" i="185" s="1"/>
  <c r="OF345" i="185" a="1"/>
  <c r="OF345" i="185" s="1"/>
  <c r="ON345" i="185" a="1"/>
  <c r="ON345" i="185" s="1"/>
  <c r="NI345" i="185" a="1"/>
  <c r="NI345" i="185" s="1"/>
  <c r="NP345" i="185" a="1"/>
  <c r="NP345" i="185" s="1"/>
  <c r="OG345" i="185" a="1"/>
  <c r="OG345" i="185" s="1"/>
  <c r="NH297" i="185" a="1"/>
  <c r="NH297" i="185" s="1"/>
  <c r="NQ297" i="185" a="1"/>
  <c r="NQ297" i="185" s="1"/>
  <c r="NZ297" i="185" a="1"/>
  <c r="NZ297" i="185" s="1"/>
  <c r="OI297" i="185" a="1"/>
  <c r="OI297" i="185" s="1"/>
  <c r="NI297" i="185" a="1"/>
  <c r="NI297" i="185" s="1"/>
  <c r="NR297" i="185" a="1"/>
  <c r="NR297" i="185" s="1"/>
  <c r="OA297" i="185" a="1"/>
  <c r="OA297" i="185" s="1"/>
  <c r="OJ297" i="185" a="1"/>
  <c r="OJ297" i="185" s="1"/>
  <c r="NK297" i="185" a="1"/>
  <c r="NK297" i="185" s="1"/>
  <c r="NT297" i="185" a="1"/>
  <c r="NT297" i="185" s="1"/>
  <c r="OC297" i="185" a="1"/>
  <c r="OC297" i="185" s="1"/>
  <c r="OL297" i="185" a="1"/>
  <c r="OL297" i="185" s="1"/>
  <c r="NO297" i="185" a="1"/>
  <c r="NO297" i="185" s="1"/>
  <c r="OB297" i="185" a="1"/>
  <c r="OB297" i="185" s="1"/>
  <c r="ON297" i="185" a="1"/>
  <c r="ON297" i="185" s="1"/>
  <c r="OD297" i="185" a="1"/>
  <c r="OD297" i="185" s="1"/>
  <c r="NP297" i="185" a="1"/>
  <c r="NP297" i="185" s="1"/>
  <c r="OF297" i="185" a="1"/>
  <c r="OF297" i="185" s="1"/>
  <c r="NF297" i="185" a="1"/>
  <c r="NF297" i="185" s="1"/>
  <c r="NU297" i="185" a="1"/>
  <c r="NU297" i="185" s="1"/>
  <c r="OH297" i="185" a="1"/>
  <c r="OH297" i="185" s="1"/>
  <c r="NM297" i="185" a="1"/>
  <c r="NM297" i="185" s="1"/>
  <c r="OE297" i="185" a="1"/>
  <c r="OE297" i="185" s="1"/>
  <c r="NG297" i="185" a="1"/>
  <c r="NG297" i="185" s="1"/>
  <c r="NJ297" i="185" a="1"/>
  <c r="NJ297" i="185" s="1"/>
  <c r="NL297" i="185" a="1"/>
  <c r="NL297" i="185" s="1"/>
  <c r="OG297" i="185" a="1"/>
  <c r="OG297" i="185" s="1"/>
  <c r="NN297" i="185" a="1"/>
  <c r="NN297" i="185" s="1"/>
  <c r="OK297" i="185" a="1"/>
  <c r="OK297" i="185" s="1"/>
  <c r="NS297" i="185" a="1"/>
  <c r="NS297" i="185" s="1"/>
  <c r="OM297" i="185" a="1"/>
  <c r="OM297" i="185" s="1"/>
  <c r="NV297" i="185" a="1"/>
  <c r="NV297" i="185" s="1"/>
  <c r="NW297" i="185" a="1"/>
  <c r="NW297" i="185" s="1"/>
  <c r="NF273" i="185" a="1"/>
  <c r="NF273" i="185" s="1"/>
  <c r="NO273" i="185" a="1"/>
  <c r="NO273" i="185" s="1"/>
  <c r="NW273" i="185" a="1"/>
  <c r="NW273" i="185" s="1"/>
  <c r="OE273" i="185" a="1"/>
  <c r="OE273" i="185" s="1"/>
  <c r="NG273" i="185" a="1"/>
  <c r="NG273" i="185" s="1"/>
  <c r="NX273" i="185" a="1"/>
  <c r="NX273" i="185" s="1"/>
  <c r="OF273" i="185" a="1"/>
  <c r="OF273" i="185" s="1"/>
  <c r="NV273" i="185" a="1"/>
  <c r="NV273" i="185" s="1"/>
  <c r="NN273" i="185" a="1"/>
  <c r="NN273" i="185" s="1"/>
  <c r="NY273" i="185" a="1"/>
  <c r="NY273" i="185" s="1"/>
  <c r="OH273" i="185" a="1"/>
  <c r="OH273" i="185" s="1"/>
  <c r="NP273" i="185" a="1"/>
  <c r="NP273" i="185" s="1"/>
  <c r="OA273" i="185" a="1"/>
  <c r="OA273" i="185" s="1"/>
  <c r="NI273" i="185" a="1"/>
  <c r="NI273" i="185" s="1"/>
  <c r="NT273" i="185" a="1"/>
  <c r="NT273" i="185" s="1"/>
  <c r="OI273" i="185" a="1"/>
  <c r="OI273" i="185" s="1"/>
  <c r="NJ273" i="185" a="1"/>
  <c r="NJ273" i="185" s="1"/>
  <c r="OK273" i="185" a="1"/>
  <c r="OK273" i="185" s="1"/>
  <c r="NQ273" i="185" a="1"/>
  <c r="NQ273" i="185" s="1"/>
  <c r="NZ273" i="185" a="1"/>
  <c r="NZ273" i="185" s="1"/>
  <c r="NK273" i="185" a="1"/>
  <c r="NK273" i="185" s="1"/>
  <c r="NR273" i="185" a="1"/>
  <c r="NR273" i="185" s="1"/>
  <c r="ON273" i="185" a="1"/>
  <c r="ON273" i="185" s="1"/>
  <c r="NU273" i="185" a="1"/>
  <c r="NU273" i="185" s="1"/>
  <c r="OJ273" i="185" a="1"/>
  <c r="OJ273" i="185" s="1"/>
  <c r="OL273" i="185" a="1"/>
  <c r="OL273" i="185" s="1"/>
  <c r="NL273" i="185" a="1"/>
  <c r="NL273" i="185" s="1"/>
  <c r="OM273" i="185" a="1"/>
  <c r="OM273" i="185" s="1"/>
  <c r="NM273" i="185" a="1"/>
  <c r="NM273" i="185" s="1"/>
  <c r="NS273" i="185" a="1"/>
  <c r="NS273" i="185" s="1"/>
  <c r="OB273" i="185" a="1"/>
  <c r="OB273" i="185" s="1"/>
  <c r="OC273" i="185" a="1"/>
  <c r="OC273" i="185" s="1"/>
  <c r="OD273" i="185" a="1"/>
  <c r="OD273" i="185" s="1"/>
  <c r="NS249" i="185" a="1"/>
  <c r="NS249" i="185" s="1"/>
  <c r="OB249" i="185" a="1"/>
  <c r="OB249" i="185" s="1"/>
  <c r="OK249" i="185" a="1"/>
  <c r="OK249" i="185" s="1"/>
  <c r="NK249" i="185" a="1"/>
  <c r="NK249" i="185" s="1"/>
  <c r="NT249" i="185" a="1"/>
  <c r="NT249" i="185" s="1"/>
  <c r="OL249" i="185" a="1"/>
  <c r="OL249" i="185" s="1"/>
  <c r="NN249" i="185" a="1"/>
  <c r="NN249" i="185" s="1"/>
  <c r="NV249" i="185" a="1"/>
  <c r="NV249" i="185" s="1"/>
  <c r="OE249" i="185" a="1"/>
  <c r="OE249" i="185" s="1"/>
  <c r="OF249" i="185" a="1"/>
  <c r="OF249" i="185" s="1"/>
  <c r="ON249" i="185" a="1"/>
  <c r="ON249" i="185" s="1"/>
  <c r="NF249" i="185" a="1"/>
  <c r="NF249" i="185" s="1"/>
  <c r="NO249" i="185" a="1"/>
  <c r="NO249" i="185" s="1"/>
  <c r="NW249" i="185" a="1"/>
  <c r="NW249" i="185" s="1"/>
  <c r="NG249" i="185" a="1"/>
  <c r="NG249" i="185" s="1"/>
  <c r="NX249" i="185" a="1"/>
  <c r="NX249" i="185" s="1"/>
  <c r="OG249" i="185" a="1"/>
  <c r="OG249" i="185" s="1"/>
  <c r="NQ249" i="185" a="1"/>
  <c r="NQ249" i="185" s="1"/>
  <c r="OI249" i="185" a="1"/>
  <c r="OI249" i="185" s="1"/>
  <c r="NR249" i="185" a="1"/>
  <c r="NR249" i="185" s="1"/>
  <c r="OJ249" i="185" a="1"/>
  <c r="OJ249" i="185" s="1"/>
  <c r="NH249" i="185" a="1"/>
  <c r="NH249" i="185" s="1"/>
  <c r="NY249" i="185" a="1"/>
  <c r="NY249" i="185" s="1"/>
  <c r="NZ249" i="185" a="1"/>
  <c r="NZ249" i="185" s="1"/>
  <c r="NI249" i="185" a="1"/>
  <c r="NI249" i="185" s="1"/>
  <c r="NJ249" i="185" a="1"/>
  <c r="NJ249" i="185" s="1"/>
  <c r="OA249" i="185" a="1"/>
  <c r="OA249" i="185" s="1"/>
  <c r="NL249" i="185" a="1"/>
  <c r="NL249" i="185" s="1"/>
  <c r="OC249" i="185" a="1"/>
  <c r="OC249" i="185" s="1"/>
  <c r="NU249" i="185" a="1"/>
  <c r="NU249" i="185" s="1"/>
  <c r="OD249" i="185" a="1"/>
  <c r="OD249" i="185" s="1"/>
  <c r="OM249" i="185" a="1"/>
  <c r="OM249" i="185" s="1"/>
  <c r="OH249" i="185" a="1"/>
  <c r="OH249" i="185" s="1"/>
  <c r="NP249" i="185" a="1"/>
  <c r="NP249" i="185" s="1"/>
  <c r="NM249" i="185" a="1"/>
  <c r="NM249" i="185" s="1"/>
  <c r="OA369" i="185" a="1"/>
  <c r="OA369" i="185" s="1"/>
  <c r="NH345" i="185" a="1"/>
  <c r="NH345" i="185" s="1"/>
  <c r="NT321" i="185" a="1"/>
  <c r="NT321" i="185" s="1"/>
  <c r="NQ331" i="185" a="1"/>
  <c r="NQ331" i="185" s="1"/>
  <c r="OB331" i="185" a="1"/>
  <c r="OB331" i="185" s="1"/>
  <c r="OM331" i="185" a="1"/>
  <c r="OM331" i="185" s="1"/>
  <c r="NH331" i="185" a="1"/>
  <c r="NH331" i="185" s="1"/>
  <c r="NS331" i="185" a="1"/>
  <c r="NS331" i="185" s="1"/>
  <c r="OD331" i="185" a="1"/>
  <c r="OD331" i="185" s="1"/>
  <c r="NN331" i="185" a="1"/>
  <c r="NN331" i="185" s="1"/>
  <c r="NY331" i="185" a="1"/>
  <c r="NY331" i="185" s="1"/>
  <c r="OJ331" i="185" a="1"/>
  <c r="OJ331" i="185" s="1"/>
  <c r="NK281" i="185" a="1"/>
  <c r="NK281" i="185" s="1"/>
  <c r="NT281" i="185" a="1"/>
  <c r="NT281" i="185" s="1"/>
  <c r="OB281" i="185" a="1"/>
  <c r="OB281" i="185" s="1"/>
  <c r="NJ281" i="185" a="1"/>
  <c r="NJ281" i="185" s="1"/>
  <c r="NS281" i="185" a="1"/>
  <c r="NS281" i="185" s="1"/>
  <c r="OC281" i="185" a="1"/>
  <c r="OC281" i="185" s="1"/>
  <c r="OL281" i="185" a="1"/>
  <c r="OL281" i="185" s="1"/>
  <c r="NL281" i="185" a="1"/>
  <c r="NL281" i="185" s="1"/>
  <c r="NU281" i="185" a="1"/>
  <c r="NU281" i="185" s="1"/>
  <c r="OM281" i="185" a="1"/>
  <c r="OM281" i="185" s="1"/>
  <c r="NM281" i="185" a="1"/>
  <c r="NM281" i="185" s="1"/>
  <c r="OF281" i="185" a="1"/>
  <c r="OF281" i="185" s="1"/>
  <c r="NH281" i="185" a="1"/>
  <c r="NH281" i="185" s="1"/>
  <c r="NV281" i="185" a="1"/>
  <c r="NV281" i="185" s="1"/>
  <c r="NQ281" i="185" a="1"/>
  <c r="NQ281" i="185" s="1"/>
  <c r="OD281" i="185" a="1"/>
  <c r="OD281" i="185" s="1"/>
  <c r="NO281" i="185" a="1"/>
  <c r="NO281" i="185" s="1"/>
  <c r="OG281" i="185" a="1"/>
  <c r="OG281" i="185" s="1"/>
  <c r="NR281" i="185" a="1"/>
  <c r="NR281" i="185" s="1"/>
  <c r="OJ281" i="185" a="1"/>
  <c r="OJ281" i="185" s="1"/>
  <c r="NF281" i="185" a="1"/>
  <c r="NF281" i="185" s="1"/>
  <c r="NY281" i="185" a="1"/>
  <c r="NY281" i="185" s="1"/>
  <c r="NZ281" i="185" a="1"/>
  <c r="NZ281" i="185" s="1"/>
  <c r="ON281" i="185" a="1"/>
  <c r="ON281" i="185" s="1"/>
  <c r="OA281" i="185" a="1"/>
  <c r="OA281" i="185" s="1"/>
  <c r="OE281" i="185" a="1"/>
  <c r="OE281" i="185" s="1"/>
  <c r="NG281" i="185" a="1"/>
  <c r="NG281" i="185" s="1"/>
  <c r="OH281" i="185" a="1"/>
  <c r="OH281" i="185" s="1"/>
  <c r="NI281" i="185" a="1"/>
  <c r="NI281" i="185" s="1"/>
  <c r="OI281" i="185" a="1"/>
  <c r="OI281" i="185" s="1"/>
  <c r="OK281" i="185" a="1"/>
  <c r="OK281" i="185" s="1"/>
  <c r="NN281" i="185" a="1"/>
  <c r="NN281" i="185" s="1"/>
  <c r="NP281" i="185" a="1"/>
  <c r="NP281" i="185" s="1"/>
  <c r="NW281" i="185" a="1"/>
  <c r="NW281" i="185" s="1"/>
  <c r="NL352" i="185" a="1"/>
  <c r="NL352" i="185" s="1"/>
  <c r="NU352" i="185" a="1"/>
  <c r="NU352" i="185" s="1"/>
  <c r="OD352" i="185" a="1"/>
  <c r="OD352" i="185" s="1"/>
  <c r="OM352" i="185" a="1"/>
  <c r="OM352" i="185" s="1"/>
  <c r="NI304" i="185" a="1"/>
  <c r="NI304" i="185" s="1"/>
  <c r="NS304" i="185" a="1"/>
  <c r="NS304" i="185" s="1"/>
  <c r="OE304" i="185" a="1"/>
  <c r="OE304" i="185" s="1"/>
  <c r="NJ304" i="185" a="1"/>
  <c r="NJ304" i="185" s="1"/>
  <c r="NU304" i="185" a="1"/>
  <c r="NU304" i="185" s="1"/>
  <c r="OG304" i="185" a="1"/>
  <c r="OG304" i="185" s="1"/>
  <c r="NK304" i="185" a="1"/>
  <c r="NK304" i="185" s="1"/>
  <c r="NX304" i="185" a="1"/>
  <c r="NX304" i="185" s="1"/>
  <c r="OK304" i="185" a="1"/>
  <c r="OK304" i="185" s="1"/>
  <c r="NM304" i="185" a="1"/>
  <c r="NM304" i="185" s="1"/>
  <c r="NZ304" i="185" a="1"/>
  <c r="NZ304" i="185" s="1"/>
  <c r="OM304" i="185" a="1"/>
  <c r="OM304" i="185" s="1"/>
  <c r="NO304" i="185" a="1"/>
  <c r="NO304" i="185" s="1"/>
  <c r="OD304" i="185" a="1"/>
  <c r="OD304" i="185" s="1"/>
  <c r="NQ304" i="185" a="1"/>
  <c r="NQ304" i="185" s="1"/>
  <c r="OI304" i="185" a="1"/>
  <c r="OI304" i="185" s="1"/>
  <c r="NW304" i="185" a="1"/>
  <c r="NW304" i="185" s="1"/>
  <c r="OJ304" i="185" a="1"/>
  <c r="OJ304" i="185" s="1"/>
  <c r="NY304" i="185" a="1"/>
  <c r="NY304" i="185" s="1"/>
  <c r="OA304" i="185" a="1"/>
  <c r="OA304" i="185" s="1"/>
  <c r="NF304" i="185" a="1"/>
  <c r="NF304" i="185" s="1"/>
  <c r="OB304" i="185" a="1"/>
  <c r="OB304" i="185" s="1"/>
  <c r="NG304" i="185" a="1"/>
  <c r="NG304" i="185" s="1"/>
  <c r="OC304" i="185" a="1"/>
  <c r="OC304" i="185" s="1"/>
  <c r="NH304" i="185" a="1"/>
  <c r="NH304" i="185" s="1"/>
  <c r="OF304" i="185" a="1"/>
  <c r="OF304" i="185" s="1"/>
  <c r="OH304" i="185" a="1"/>
  <c r="OH304" i="185" s="1"/>
  <c r="NL304" i="185" a="1"/>
  <c r="NL304" i="185" s="1"/>
  <c r="NN304" i="185" a="1"/>
  <c r="NN304" i="185" s="1"/>
  <c r="OL304" i="185" a="1"/>
  <c r="OL304" i="185" s="1"/>
  <c r="NP304" i="185" a="1"/>
  <c r="NP304" i="185" s="1"/>
  <c r="ON304" i="185" a="1"/>
  <c r="ON304" i="185" s="1"/>
  <c r="NR304" i="185" a="1"/>
  <c r="NR304" i="185" s="1"/>
  <c r="NG268" i="185" a="1"/>
  <c r="NG268" i="185" s="1"/>
  <c r="NQ268" i="185" a="1"/>
  <c r="NQ268" i="185" s="1"/>
  <c r="NZ268" i="185" a="1"/>
  <c r="NZ268" i="185" s="1"/>
  <c r="OH268" i="185" a="1"/>
  <c r="OH268" i="185" s="1"/>
  <c r="NH268" i="185" a="1"/>
  <c r="NH268" i="185" s="1"/>
  <c r="NS268" i="185" a="1"/>
  <c r="NS268" i="185" s="1"/>
  <c r="OB268" i="185" a="1"/>
  <c r="OB268" i="185" s="1"/>
  <c r="OJ268" i="185" a="1"/>
  <c r="OJ268" i="185" s="1"/>
  <c r="NJ268" i="185" a="1"/>
  <c r="NJ268" i="185" s="1"/>
  <c r="NT268" i="185" a="1"/>
  <c r="NT268" i="185" s="1"/>
  <c r="OK268" i="185" a="1"/>
  <c r="OK268" i="185" s="1"/>
  <c r="NK268" i="185" a="1"/>
  <c r="NK268" i="185" s="1"/>
  <c r="NU268" i="185" a="1"/>
  <c r="NU268" i="185" s="1"/>
  <c r="OC268" i="185" a="1"/>
  <c r="OC268" i="185" s="1"/>
  <c r="NV268" i="185" a="1"/>
  <c r="NV268" i="185" s="1"/>
  <c r="OD268" i="185" a="1"/>
  <c r="OD268" i="185" s="1"/>
  <c r="OL268" i="185" a="1"/>
  <c r="OL268" i="185" s="1"/>
  <c r="NL268" i="185" a="1"/>
  <c r="NL268" i="185" s="1"/>
  <c r="NW268" i="185" a="1"/>
  <c r="NW268" i="185" s="1"/>
  <c r="OE268" i="185" a="1"/>
  <c r="OE268" i="185" s="1"/>
  <c r="NX268" i="185" a="1"/>
  <c r="NX268" i="185" s="1"/>
  <c r="NY268" i="185" a="1"/>
  <c r="NY268" i="185" s="1"/>
  <c r="NF268" i="185" a="1"/>
  <c r="NF268" i="185" s="1"/>
  <c r="NM268" i="185" a="1"/>
  <c r="NM268" i="185" s="1"/>
  <c r="OI268" i="185" a="1"/>
  <c r="OI268" i="185" s="1"/>
  <c r="NO268" i="185" a="1"/>
  <c r="NO268" i="185" s="1"/>
  <c r="ON268" i="185" a="1"/>
  <c r="ON268" i="185" s="1"/>
  <c r="OG268" i="185" a="1"/>
  <c r="OG268" i="185" s="1"/>
  <c r="NR268" i="185" a="1"/>
  <c r="NR268" i="185" s="1"/>
  <c r="OA268" i="185" a="1"/>
  <c r="OA268" i="185" s="1"/>
  <c r="OF268" i="185" a="1"/>
  <c r="OF268" i="185" s="1"/>
  <c r="OM268" i="185" a="1"/>
  <c r="OM268" i="185" s="1"/>
  <c r="NN268" i="185" a="1"/>
  <c r="NN268" i="185" s="1"/>
  <c r="NI268" i="185" a="1"/>
  <c r="NI268" i="185" s="1"/>
  <c r="NP268" i="185" a="1"/>
  <c r="NP268" i="185" s="1"/>
  <c r="NR210" i="185" a="1"/>
  <c r="NR210" i="185" s="1"/>
  <c r="NM210" i="185" a="1"/>
  <c r="NM210" i="185" s="1"/>
  <c r="NN210" i="185" a="1"/>
  <c r="NN210" i="185" s="1"/>
  <c r="OD210" i="185" a="1"/>
  <c r="OD210" i="185" s="1"/>
  <c r="NJ339" i="185" a="1"/>
  <c r="NJ339" i="185" s="1"/>
  <c r="NU339" i="185" a="1"/>
  <c r="NU339" i="185" s="1"/>
  <c r="OF339" i="185" a="1"/>
  <c r="OF339" i="185" s="1"/>
  <c r="NL339" i="185" a="1"/>
  <c r="NL339" i="185" s="1"/>
  <c r="NW339" i="185" a="1"/>
  <c r="NW339" i="185" s="1"/>
  <c r="OG339" i="185" a="1"/>
  <c r="OG339" i="185" s="1"/>
  <c r="NH339" i="185" a="1"/>
  <c r="NH339" i="185" s="1"/>
  <c r="NR339" i="185" a="1"/>
  <c r="NR339" i="185" s="1"/>
  <c r="OC339" i="185" a="1"/>
  <c r="OC339" i="185" s="1"/>
  <c r="OM339" i="185" a="1"/>
  <c r="OM339" i="185" s="1"/>
  <c r="NL338" i="185" a="1"/>
  <c r="NL338" i="185" s="1"/>
  <c r="NV338" i="185" a="1"/>
  <c r="NV338" i="185" s="1"/>
  <c r="OH338" i="185" a="1"/>
  <c r="OH338" i="185" s="1"/>
  <c r="NX338" i="185" a="1"/>
  <c r="NX338" i="185" s="1"/>
  <c r="OJ338" i="185" a="1"/>
  <c r="OJ338" i="185" s="1"/>
  <c r="NI338" i="185" a="1"/>
  <c r="NI338" i="185" s="1"/>
  <c r="OE338" i="185" a="1"/>
  <c r="OE338" i="185" s="1"/>
  <c r="NJ302" i="185" a="1"/>
  <c r="NJ302" i="185" s="1"/>
  <c r="NT302" i="185" a="1"/>
  <c r="NT302" i="185" s="1"/>
  <c r="OC302" i="185" a="1"/>
  <c r="OC302" i="185" s="1"/>
  <c r="OM302" i="185" a="1"/>
  <c r="OM302" i="185" s="1"/>
  <c r="NL302" i="185" a="1"/>
  <c r="NL302" i="185" s="1"/>
  <c r="NU302" i="185" a="1"/>
  <c r="NU302" i="185" s="1"/>
  <c r="OE302" i="185" a="1"/>
  <c r="OE302" i="185" s="1"/>
  <c r="NI302" i="185" a="1"/>
  <c r="NI302" i="185" s="1"/>
  <c r="NV302" i="185" a="1"/>
  <c r="NV302" i="185" s="1"/>
  <c r="OG302" i="185" a="1"/>
  <c r="OG302" i="185" s="1"/>
  <c r="NM302" i="185" a="1"/>
  <c r="NM302" i="185" s="1"/>
  <c r="NX302" i="185" a="1"/>
  <c r="NX302" i="185" s="1"/>
  <c r="OI302" i="185" a="1"/>
  <c r="OI302" i="185" s="1"/>
  <c r="NN302" i="185" a="1"/>
  <c r="NN302" i="185" s="1"/>
  <c r="OA302" i="185" a="1"/>
  <c r="OA302" i="185" s="1"/>
  <c r="NQ302" i="185" a="1"/>
  <c r="NQ302" i="185" s="1"/>
  <c r="OD302" i="185" a="1"/>
  <c r="OD302" i="185" s="1"/>
  <c r="NG302" i="185" a="1"/>
  <c r="NG302" i="185" s="1"/>
  <c r="NY302" i="185" a="1"/>
  <c r="NY302" i="185" s="1"/>
  <c r="ON302" i="185" a="1"/>
  <c r="ON302" i="185" s="1"/>
  <c r="NR302" i="185" a="1"/>
  <c r="NR302" i="185" s="1"/>
  <c r="OH302" i="185" a="1"/>
  <c r="OH302" i="185" s="1"/>
  <c r="NK302" i="185" a="1"/>
  <c r="NK302" i="185" s="1"/>
  <c r="OF302" i="185" a="1"/>
  <c r="OF302" i="185" s="1"/>
  <c r="NO302" i="185" a="1"/>
  <c r="NO302" i="185" s="1"/>
  <c r="OJ302" i="185" a="1"/>
  <c r="OJ302" i="185" s="1"/>
  <c r="NP302" i="185" a="1"/>
  <c r="NP302" i="185" s="1"/>
  <c r="OK302" i="185" a="1"/>
  <c r="OK302" i="185" s="1"/>
  <c r="NS302" i="185" a="1"/>
  <c r="NS302" i="185" s="1"/>
  <c r="OL302" i="185" a="1"/>
  <c r="OL302" i="185" s="1"/>
  <c r="NW302" i="185" a="1"/>
  <c r="NW302" i="185" s="1"/>
  <c r="NF302" i="185" a="1"/>
  <c r="NF302" i="185" s="1"/>
  <c r="NZ302" i="185" a="1"/>
  <c r="NZ302" i="185" s="1"/>
  <c r="NJ278" i="185" a="1"/>
  <c r="NJ278" i="185" s="1"/>
  <c r="OJ278" i="185" a="1"/>
  <c r="OJ278" i="185" s="1"/>
  <c r="NI278" i="185" a="1"/>
  <c r="NI278" i="185" s="1"/>
  <c r="NS278" i="185" a="1"/>
  <c r="NS278" i="185" s="1"/>
  <c r="OB278" i="185" a="1"/>
  <c r="OB278" i="185" s="1"/>
  <c r="NK278" i="185" a="1"/>
  <c r="NK278" i="185" s="1"/>
  <c r="NU278" i="185" a="1"/>
  <c r="NU278" i="185" s="1"/>
  <c r="OD278" i="185" a="1"/>
  <c r="OD278" i="185" s="1"/>
  <c r="OM278" i="185" a="1"/>
  <c r="OM278" i="185" s="1"/>
  <c r="NM278" i="185" a="1"/>
  <c r="NM278" i="185" s="1"/>
  <c r="NV278" i="185" a="1"/>
  <c r="NV278" i="185" s="1"/>
  <c r="OF278" i="185" a="1"/>
  <c r="OF278" i="185" s="1"/>
  <c r="NL278" i="185" a="1"/>
  <c r="NL278" i="185" s="1"/>
  <c r="NY278" i="185" a="1"/>
  <c r="NY278" i="185" s="1"/>
  <c r="OL278" i="185" a="1"/>
  <c r="OL278" i="185" s="1"/>
  <c r="NG278" i="185" a="1"/>
  <c r="NG278" i="185" s="1"/>
  <c r="NT278" i="185" a="1"/>
  <c r="NT278" i="185" s="1"/>
  <c r="OG278" i="185" a="1"/>
  <c r="OG278" i="185" s="1"/>
  <c r="ON278" i="185" a="1"/>
  <c r="ON278" i="185" s="1"/>
  <c r="NH278" i="185" a="1"/>
  <c r="NH278" i="185" s="1"/>
  <c r="OA278" i="185" a="1"/>
  <c r="OA278" i="185" s="1"/>
  <c r="OE278" i="185" a="1"/>
  <c r="OE278" i="185" s="1"/>
  <c r="NW278" i="185" a="1"/>
  <c r="NW278" i="185" s="1"/>
  <c r="NX278" i="185" a="1"/>
  <c r="NX278" i="185" s="1"/>
  <c r="NZ278" i="185" a="1"/>
  <c r="NZ278" i="185" s="1"/>
  <c r="OC278" i="185" a="1"/>
  <c r="OC278" i="185" s="1"/>
  <c r="NF278" i="185" a="1"/>
  <c r="NF278" i="185" s="1"/>
  <c r="OH278" i="185" a="1"/>
  <c r="OH278" i="185" s="1"/>
  <c r="OI278" i="185" a="1"/>
  <c r="OI278" i="185" s="1"/>
  <c r="NN278" i="185" a="1"/>
  <c r="NN278" i="185" s="1"/>
  <c r="OK278" i="185" a="1"/>
  <c r="OK278" i="185" s="1"/>
  <c r="NO278" i="185" a="1"/>
  <c r="NO278" i="185" s="1"/>
  <c r="NP278" i="185" a="1"/>
  <c r="NP278" i="185" s="1"/>
  <c r="NQ278" i="185" a="1"/>
  <c r="NQ278" i="185" s="1"/>
  <c r="NL198" i="185" a="1"/>
  <c r="NL198" i="185" s="1"/>
  <c r="OF198" i="185" a="1"/>
  <c r="OF198" i="185" s="1"/>
  <c r="NY374" i="185" a="1"/>
  <c r="NY374" i="185" s="1"/>
  <c r="NO337" i="185" a="1"/>
  <c r="NO337" i="185" s="1"/>
  <c r="NY337" i="185" a="1"/>
  <c r="NY337" i="185" s="1"/>
  <c r="OJ337" i="185" a="1"/>
  <c r="OJ337" i="185" s="1"/>
  <c r="NQ337" i="185" a="1"/>
  <c r="NQ337" i="185" s="1"/>
  <c r="OA337" i="185" a="1"/>
  <c r="OA337" i="185" s="1"/>
  <c r="OK337" i="185" a="1"/>
  <c r="OK337" i="185" s="1"/>
  <c r="NW337" i="185" a="1"/>
  <c r="NW337" i="185" s="1"/>
  <c r="OG337" i="185" a="1"/>
  <c r="OG337" i="185" s="1"/>
  <c r="NP289" i="185" a="1"/>
  <c r="NP289" i="185" s="1"/>
  <c r="NY289" i="185" a="1"/>
  <c r="NY289" i="185" s="1"/>
  <c r="OG289" i="185" a="1"/>
  <c r="OG289" i="185" s="1"/>
  <c r="NI289" i="185" a="1"/>
  <c r="NI289" i="185" s="1"/>
  <c r="NR289" i="185" a="1"/>
  <c r="NR289" i="185" s="1"/>
  <c r="NZ289" i="185" a="1"/>
  <c r="NZ289" i="185" s="1"/>
  <c r="OH289" i="185" a="1"/>
  <c r="OH289" i="185" s="1"/>
  <c r="NS289" i="185" a="1"/>
  <c r="NS289" i="185" s="1"/>
  <c r="OB289" i="185" a="1"/>
  <c r="OB289" i="185" s="1"/>
  <c r="OJ289" i="185" a="1"/>
  <c r="OJ289" i="185" s="1"/>
  <c r="NO289" i="185" a="1"/>
  <c r="NO289" i="185" s="1"/>
  <c r="OA289" i="185" a="1"/>
  <c r="OA289" i="185" s="1"/>
  <c r="NQ289" i="185" a="1"/>
  <c r="NQ289" i="185" s="1"/>
  <c r="OC289" i="185" a="1"/>
  <c r="OC289" i="185" s="1"/>
  <c r="ON289" i="185" a="1"/>
  <c r="ON289" i="185" s="1"/>
  <c r="NL289" i="185" a="1"/>
  <c r="NL289" i="185" s="1"/>
  <c r="NV289" i="185" a="1"/>
  <c r="NV289" i="185" s="1"/>
  <c r="NF289" i="185" a="1"/>
  <c r="NF289" i="185" s="1"/>
  <c r="OK289" i="185" a="1"/>
  <c r="OK289" i="185" s="1"/>
  <c r="NJ289" i="185" a="1"/>
  <c r="NJ289" i="185" s="1"/>
  <c r="NX289" i="185" a="1"/>
  <c r="NX289" i="185" s="1"/>
  <c r="NN289" i="185" a="1"/>
  <c r="NN289" i="185" s="1"/>
  <c r="NG289" i="185" a="1"/>
  <c r="NG289" i="185" s="1"/>
  <c r="OL289" i="185" a="1"/>
  <c r="OL289" i="185" s="1"/>
  <c r="OM289" i="185" a="1"/>
  <c r="OM289" i="185" s="1"/>
  <c r="NT289" i="185" a="1"/>
  <c r="NT289" i="185" s="1"/>
  <c r="NU289" i="185" a="1"/>
  <c r="NU289" i="185" s="1"/>
  <c r="NW289" i="185" a="1"/>
  <c r="NW289" i="185" s="1"/>
  <c r="OD289" i="185" a="1"/>
  <c r="OD289" i="185" s="1"/>
  <c r="NH289" i="185" a="1"/>
  <c r="NH289" i="185" s="1"/>
  <c r="NK289" i="185" a="1"/>
  <c r="NK289" i="185" s="1"/>
  <c r="OE289" i="185" a="1"/>
  <c r="OE289" i="185" s="1"/>
  <c r="NI265" i="185" a="1"/>
  <c r="NI265" i="185" s="1"/>
  <c r="OB265" i="185" a="1"/>
  <c r="OB265" i="185" s="1"/>
  <c r="OK265" i="185" a="1"/>
  <c r="OK265" i="185" s="1"/>
  <c r="NJ265" i="185" a="1"/>
  <c r="NJ265" i="185" s="1"/>
  <c r="NS265" i="185" a="1"/>
  <c r="NS265" i="185" s="1"/>
  <c r="OC265" i="185" a="1"/>
  <c r="OC265" i="185" s="1"/>
  <c r="OL265" i="185" a="1"/>
  <c r="OL265" i="185" s="1"/>
  <c r="NL265" i="185" a="1"/>
  <c r="NL265" i="185" s="1"/>
  <c r="ON265" i="185" a="1"/>
  <c r="ON265" i="185" s="1"/>
  <c r="NU265" i="185" a="1"/>
  <c r="NU265" i="185" s="1"/>
  <c r="OE265" i="185" a="1"/>
  <c r="OE265" i="185" s="1"/>
  <c r="NM265" i="185" a="1"/>
  <c r="NM265" i="185" s="1"/>
  <c r="NV265" i="185" a="1"/>
  <c r="NV265" i="185" s="1"/>
  <c r="OF265" i="185" a="1"/>
  <c r="OF265" i="185" s="1"/>
  <c r="NW265" i="185" a="1"/>
  <c r="NW265" i="185" s="1"/>
  <c r="NF265" i="185" a="1"/>
  <c r="NF265" i="185" s="1"/>
  <c r="NN265" i="185" a="1"/>
  <c r="NN265" i="185" s="1"/>
  <c r="NX265" i="185" a="1"/>
  <c r="NX265" i="185" s="1"/>
  <c r="OG265" i="185" a="1"/>
  <c r="OG265" i="185" s="1"/>
  <c r="NP265" i="185" a="1"/>
  <c r="NP265" i="185" s="1"/>
  <c r="NQ265" i="185" a="1"/>
  <c r="NQ265" i="185" s="1"/>
  <c r="OM265" i="185" a="1"/>
  <c r="OM265" i="185" s="1"/>
  <c r="NY265" i="185" a="1"/>
  <c r="NY265" i="185" s="1"/>
  <c r="NR265" i="185" a="1"/>
  <c r="NR265" i="185" s="1"/>
  <c r="NZ265" i="185" a="1"/>
  <c r="NZ265" i="185" s="1"/>
  <c r="OD265" i="185" a="1"/>
  <c r="OD265" i="185" s="1"/>
  <c r="NK265" i="185" a="1"/>
  <c r="NK265" i="185" s="1"/>
  <c r="NO265" i="185" a="1"/>
  <c r="NO265" i="185" s="1"/>
  <c r="NT265" i="185" a="1"/>
  <c r="NT265" i="185" s="1"/>
  <c r="OH265" i="185" a="1"/>
  <c r="OH265" i="185" s="1"/>
  <c r="NH265" i="185" a="1"/>
  <c r="NH265" i="185" s="1"/>
  <c r="OA265" i="185" a="1"/>
  <c r="OA265" i="185" s="1"/>
  <c r="OI265" i="185" a="1"/>
  <c r="OI265" i="185" s="1"/>
  <c r="OJ265" i="185" a="1"/>
  <c r="OJ265" i="185" s="1"/>
  <c r="NG265" i="185" a="1"/>
  <c r="NG265" i="185" s="1"/>
  <c r="NV241" i="185" a="1"/>
  <c r="NV241" i="185" s="1"/>
  <c r="NL241" i="185" a="1"/>
  <c r="NL241" i="185" s="1"/>
  <c r="NW241" i="185" a="1"/>
  <c r="NW241" i="185" s="1"/>
  <c r="OF241" i="185" a="1"/>
  <c r="OF241" i="185" s="1"/>
  <c r="NN241" i="185" a="1"/>
  <c r="NN241" i="185" s="1"/>
  <c r="OH241" i="185" a="1"/>
  <c r="OH241" i="185" s="1"/>
  <c r="NO241" i="185" a="1"/>
  <c r="NO241" i="185" s="1"/>
  <c r="NY241" i="185" a="1"/>
  <c r="NY241" i="185" s="1"/>
  <c r="OI241" i="185" a="1"/>
  <c r="OI241" i="185" s="1"/>
  <c r="NF241" i="185" a="1"/>
  <c r="NF241" i="185" s="1"/>
  <c r="NP241" i="185" a="1"/>
  <c r="NP241" i="185" s="1"/>
  <c r="NZ241" i="185" a="1"/>
  <c r="NZ241" i="185" s="1"/>
  <c r="OJ241" i="185" a="1"/>
  <c r="OJ241" i="185" s="1"/>
  <c r="NG241" i="185" a="1"/>
  <c r="NG241" i="185" s="1"/>
  <c r="NQ241" i="185" a="1"/>
  <c r="NQ241" i="185" s="1"/>
  <c r="OA241" i="185" a="1"/>
  <c r="OA241" i="185" s="1"/>
  <c r="OK241" i="185" a="1"/>
  <c r="OK241" i="185" s="1"/>
  <c r="NT241" i="185" a="1"/>
  <c r="NT241" i="185" s="1"/>
  <c r="OM241" i="185" a="1"/>
  <c r="OM241" i="185" s="1"/>
  <c r="NU241" i="185" a="1"/>
  <c r="NU241" i="185" s="1"/>
  <c r="ON241" i="185" a="1"/>
  <c r="ON241" i="185" s="1"/>
  <c r="NH241" i="185" a="1"/>
  <c r="NH241" i="185" s="1"/>
  <c r="OB241" i="185" a="1"/>
  <c r="OB241" i="185" s="1"/>
  <c r="NI241" i="185" a="1"/>
  <c r="NI241" i="185" s="1"/>
  <c r="OC241" i="185" a="1"/>
  <c r="OC241" i="185" s="1"/>
  <c r="NJ241" i="185" a="1"/>
  <c r="NJ241" i="185" s="1"/>
  <c r="OD241" i="185" a="1"/>
  <c r="OD241" i="185" s="1"/>
  <c r="NK241" i="185" a="1"/>
  <c r="NK241" i="185" s="1"/>
  <c r="OE241" i="185" a="1"/>
  <c r="OE241" i="185" s="1"/>
  <c r="NM241" i="185" a="1"/>
  <c r="NM241" i="185" s="1"/>
  <c r="OG241" i="185" a="1"/>
  <c r="OG241" i="185" s="1"/>
  <c r="NX241" i="185" a="1"/>
  <c r="NX241" i="185" s="1"/>
  <c r="OL241" i="185" a="1"/>
  <c r="OL241" i="185" s="1"/>
  <c r="NR241" i="185" a="1"/>
  <c r="NR241" i="185" s="1"/>
  <c r="NS241" i="185" a="1"/>
  <c r="NS241" i="185" s="1"/>
  <c r="ON374" i="185" a="1"/>
  <c r="ON374" i="185" s="1"/>
  <c r="NH374" i="185" a="1"/>
  <c r="NH374" i="185" s="1"/>
  <c r="NX373" i="185" a="1"/>
  <c r="NX373" i="185" s="1"/>
  <c r="NT369" i="185" a="1"/>
  <c r="NT369" i="185" s="1"/>
  <c r="OM367" i="185" a="1"/>
  <c r="OM367" i="185" s="1"/>
  <c r="NR367" i="185" a="1"/>
  <c r="NR367" i="185" s="1"/>
  <c r="OG366" i="185" a="1"/>
  <c r="OG366" i="185" s="1"/>
  <c r="NV366" i="185" a="1"/>
  <c r="NV366" i="185" s="1"/>
  <c r="OK365" i="185" a="1"/>
  <c r="OK365" i="185" s="1"/>
  <c r="NP365" i="185" a="1"/>
  <c r="NP365" i="185" s="1"/>
  <c r="OE364" i="185" a="1"/>
  <c r="OE364" i="185" s="1"/>
  <c r="NT364" i="185" a="1"/>
  <c r="NT364" i="185" s="1"/>
  <c r="NJ364" i="185" a="1"/>
  <c r="NJ364" i="185" s="1"/>
  <c r="OI363" i="185" a="1"/>
  <c r="OI363" i="185" s="1"/>
  <c r="OM362" i="185" a="1"/>
  <c r="OM362" i="185" s="1"/>
  <c r="OC362" i="185" a="1"/>
  <c r="OC362" i="185" s="1"/>
  <c r="NR362" i="185" a="1"/>
  <c r="NR362" i="185" s="1"/>
  <c r="OG361" i="185" a="1"/>
  <c r="OG361" i="185" s="1"/>
  <c r="NT357" i="185" a="1"/>
  <c r="NT357" i="185" s="1"/>
  <c r="NQ355" i="185" a="1"/>
  <c r="NQ355" i="185" s="1"/>
  <c r="NM360" i="185" a="1"/>
  <c r="NM360" i="185" s="1"/>
  <c r="NW360" i="185" a="1"/>
  <c r="NW360" i="185" s="1"/>
  <c r="NO360" i="185" a="1"/>
  <c r="NO360" i="185" s="1"/>
  <c r="NY360" i="185" a="1"/>
  <c r="NY360" i="185" s="1"/>
  <c r="NJ348" i="185" a="1"/>
  <c r="NJ348" i="185" s="1"/>
  <c r="NR348" i="185" a="1"/>
  <c r="NR348" i="185" s="1"/>
  <c r="NZ348" i="185" a="1"/>
  <c r="NZ348" i="185" s="1"/>
  <c r="OH348" i="185" a="1"/>
  <c r="OH348" i="185" s="1"/>
  <c r="NS348" i="185" a="1"/>
  <c r="NS348" i="185" s="1"/>
  <c r="NF336" i="185" a="1"/>
  <c r="NF336" i="185" s="1"/>
  <c r="NQ336" i="185" a="1"/>
  <c r="NQ336" i="185" s="1"/>
  <c r="OB336" i="185" a="1"/>
  <c r="OB336" i="185" s="1"/>
  <c r="ON336" i="185" a="1"/>
  <c r="ON336" i="185" s="1"/>
  <c r="NH336" i="185" a="1"/>
  <c r="NH336" i="185" s="1"/>
  <c r="NR336" i="185" a="1"/>
  <c r="NR336" i="185" s="1"/>
  <c r="OD336" i="185" a="1"/>
  <c r="OD336" i="185" s="1"/>
  <c r="NN336" i="185" a="1"/>
  <c r="NN336" i="185" s="1"/>
  <c r="NY336" i="185" a="1"/>
  <c r="NY336" i="185" s="1"/>
  <c r="OK336" i="185" a="1"/>
  <c r="OK336" i="185" s="1"/>
  <c r="NF324" i="185" a="1"/>
  <c r="NF324" i="185" s="1"/>
  <c r="NQ324" i="185" a="1"/>
  <c r="NQ324" i="185" s="1"/>
  <c r="OA324" i="185" a="1"/>
  <c r="OA324" i="185" s="1"/>
  <c r="OK324" i="185" a="1"/>
  <c r="OK324" i="185" s="1"/>
  <c r="NJ324" i="185" a="1"/>
  <c r="NJ324" i="185" s="1"/>
  <c r="NU324" i="185" a="1"/>
  <c r="NU324" i="185" s="1"/>
  <c r="OF324" i="185" a="1"/>
  <c r="OF324" i="185" s="1"/>
  <c r="NK324" i="185" a="1"/>
  <c r="NK324" i="185" s="1"/>
  <c r="NW324" i="185" a="1"/>
  <c r="NW324" i="185" s="1"/>
  <c r="OH324" i="185" a="1"/>
  <c r="OH324" i="185" s="1"/>
  <c r="NL324" i="185" a="1"/>
  <c r="NL324" i="185" s="1"/>
  <c r="OI324" i="185" a="1"/>
  <c r="OI324" i="185" s="1"/>
  <c r="NG324" i="185" a="1"/>
  <c r="NG324" i="185" s="1"/>
  <c r="NR324" i="185" a="1"/>
  <c r="NR324" i="185" s="1"/>
  <c r="NQ312" i="185" a="1"/>
  <c r="NQ312" i="185" s="1"/>
  <c r="NG312" i="185" a="1"/>
  <c r="NG312" i="185" s="1"/>
  <c r="NS312" i="185" a="1"/>
  <c r="NS312" i="185" s="1"/>
  <c r="NH312" i="185" a="1"/>
  <c r="NH312" i="185" s="1"/>
  <c r="NV312" i="185" a="1"/>
  <c r="NV312" i="185" s="1"/>
  <c r="OM312" i="185" a="1"/>
  <c r="OM312" i="185" s="1"/>
  <c r="NJ312" i="185" a="1"/>
  <c r="NJ312" i="185" s="1"/>
  <c r="NX312" i="185" a="1"/>
  <c r="NX312" i="185" s="1"/>
  <c r="ON312" i="185" a="1"/>
  <c r="ON312" i="185" s="1"/>
  <c r="NP312" i="185" a="1"/>
  <c r="NP312" i="185" s="1"/>
  <c r="NT312" i="185" a="1"/>
  <c r="NT312" i="185" s="1"/>
  <c r="OH312" i="185" a="1"/>
  <c r="OH312" i="185" s="1"/>
  <c r="NL312" i="185" a="1"/>
  <c r="NL312" i="185" s="1"/>
  <c r="OC312" i="185" a="1"/>
  <c r="OC312" i="185" s="1"/>
  <c r="OL312" i="185" a="1"/>
  <c r="OL312" i="185" s="1"/>
  <c r="NI312" i="185" a="1"/>
  <c r="NI312" i="185" s="1"/>
  <c r="OD312" i="185" a="1"/>
  <c r="OD312" i="185" s="1"/>
  <c r="NK312" i="185" a="1"/>
  <c r="NK312" i="185" s="1"/>
  <c r="OE312" i="185" a="1"/>
  <c r="OE312" i="185" s="1"/>
  <c r="NM312" i="185" a="1"/>
  <c r="NM312" i="185" s="1"/>
  <c r="OF312" i="185" a="1"/>
  <c r="OF312" i="185" s="1"/>
  <c r="NN312" i="185" a="1"/>
  <c r="NN312" i="185" s="1"/>
  <c r="OG312" i="185" a="1"/>
  <c r="OG312" i="185" s="1"/>
  <c r="NO312" i="185" a="1"/>
  <c r="NO312" i="185" s="1"/>
  <c r="NU312" i="185" a="1"/>
  <c r="NU312" i="185" s="1"/>
  <c r="NZ312" i="185" a="1"/>
  <c r="NZ312" i="185" s="1"/>
  <c r="NG288" i="185" a="1"/>
  <c r="NG288" i="185" s="1"/>
  <c r="NP288" i="185" a="1"/>
  <c r="NP288" i="185" s="1"/>
  <c r="NY288" i="185" a="1"/>
  <c r="NY288" i="185" s="1"/>
  <c r="OG288" i="185" a="1"/>
  <c r="OG288" i="185" s="1"/>
  <c r="NI288" i="185" a="1"/>
  <c r="NI288" i="185" s="1"/>
  <c r="NR288" i="185" a="1"/>
  <c r="NR288" i="185" s="1"/>
  <c r="OA288" i="185" a="1"/>
  <c r="OA288" i="185" s="1"/>
  <c r="OH288" i="185" a="1"/>
  <c r="OH288" i="185" s="1"/>
  <c r="NJ288" i="185" a="1"/>
  <c r="NJ288" i="185" s="1"/>
  <c r="NS288" i="185" a="1"/>
  <c r="NS288" i="185" s="1"/>
  <c r="OB288" i="185" a="1"/>
  <c r="OB288" i="185" s="1"/>
  <c r="OJ288" i="185" a="1"/>
  <c r="OJ288" i="185" s="1"/>
  <c r="OL288" i="185" a="1"/>
  <c r="OL288" i="185" s="1"/>
  <c r="NQ288" i="185" a="1"/>
  <c r="NQ288" i="185" s="1"/>
  <c r="ON288" i="185" a="1"/>
  <c r="ON288" i="185" s="1"/>
  <c r="NW288" i="185" a="1"/>
  <c r="NW288" i="185" s="1"/>
  <c r="NM288" i="185" a="1"/>
  <c r="NM288" i="185" s="1"/>
  <c r="OD288" i="185" a="1"/>
  <c r="OD288" i="185" s="1"/>
  <c r="NL288" i="185" a="1"/>
  <c r="NL288" i="185" s="1"/>
  <c r="NV288" i="185" a="1"/>
  <c r="NV288" i="185" s="1"/>
  <c r="NF288" i="185" a="1"/>
  <c r="NF288" i="185" s="1"/>
  <c r="OC288" i="185" a="1"/>
  <c r="OC288" i="185" s="1"/>
  <c r="OE288" i="185" a="1"/>
  <c r="OE288" i="185" s="1"/>
  <c r="NH288" i="185" a="1"/>
  <c r="NH288" i="185" s="1"/>
  <c r="OF288" i="185" a="1"/>
  <c r="OF288" i="185" s="1"/>
  <c r="NK288" i="185" a="1"/>
  <c r="NK288" i="185" s="1"/>
  <c r="NN288" i="185" a="1"/>
  <c r="NN288" i="185" s="1"/>
  <c r="OI288" i="185" a="1"/>
  <c r="OI288" i="185" s="1"/>
  <c r="NO288" i="185" a="1"/>
  <c r="NO288" i="185" s="1"/>
  <c r="OK288" i="185" a="1"/>
  <c r="OK288" i="185" s="1"/>
  <c r="OM288" i="185" a="1"/>
  <c r="OM288" i="185" s="1"/>
  <c r="NT288" i="185" a="1"/>
  <c r="NT288" i="185" s="1"/>
  <c r="NU288" i="185" a="1"/>
  <c r="NU288" i="185" s="1"/>
  <c r="NK276" i="185" a="1"/>
  <c r="NK276" i="185" s="1"/>
  <c r="NT276" i="185" a="1"/>
  <c r="NT276" i="185" s="1"/>
  <c r="OC276" i="185" a="1"/>
  <c r="OC276" i="185" s="1"/>
  <c r="OK276" i="185" a="1"/>
  <c r="OK276" i="185" s="1"/>
  <c r="NM276" i="185" a="1"/>
  <c r="NM276" i="185" s="1"/>
  <c r="NV276" i="185" a="1"/>
  <c r="NV276" i="185" s="1"/>
  <c r="OF276" i="185" a="1"/>
  <c r="OF276" i="185" s="1"/>
  <c r="NO276" i="185" a="1"/>
  <c r="NO276" i="185" s="1"/>
  <c r="NX276" i="185" a="1"/>
  <c r="NX276" i="185" s="1"/>
  <c r="NP276" i="185" a="1"/>
  <c r="NP276" i="185" s="1"/>
  <c r="OI276" i="185" a="1"/>
  <c r="OI276" i="185" s="1"/>
  <c r="NG276" i="185" a="1"/>
  <c r="NG276" i="185" s="1"/>
  <c r="NR276" i="185" a="1"/>
  <c r="NR276" i="185" s="1"/>
  <c r="OG276" i="185" a="1"/>
  <c r="OG276" i="185" s="1"/>
  <c r="NN276" i="185" a="1"/>
  <c r="NN276" i="185" s="1"/>
  <c r="OA276" i="185" a="1"/>
  <c r="OA276" i="185" s="1"/>
  <c r="OM276" i="185" a="1"/>
  <c r="OM276" i="185" s="1"/>
  <c r="NU276" i="185" a="1"/>
  <c r="NU276" i="185" s="1"/>
  <c r="OL276" i="185" a="1"/>
  <c r="OL276" i="185" s="1"/>
  <c r="NI276" i="185" a="1"/>
  <c r="NI276" i="185" s="1"/>
  <c r="NY276" i="185" a="1"/>
  <c r="NY276" i="185" s="1"/>
  <c r="NQ276" i="185" a="1"/>
  <c r="NQ276" i="185" s="1"/>
  <c r="OJ276" i="185" a="1"/>
  <c r="OJ276" i="185" s="1"/>
  <c r="NS276" i="185" a="1"/>
  <c r="NS276" i="185" s="1"/>
  <c r="ON276" i="185" a="1"/>
  <c r="ON276" i="185" s="1"/>
  <c r="NL276" i="185" a="1"/>
  <c r="NL276" i="185" s="1"/>
  <c r="OE276" i="185" a="1"/>
  <c r="OE276" i="185" s="1"/>
  <c r="NW276" i="185" a="1"/>
  <c r="NW276" i="185" s="1"/>
  <c r="NZ276" i="185" a="1"/>
  <c r="NZ276" i="185" s="1"/>
  <c r="OB276" i="185" a="1"/>
  <c r="OB276" i="185" s="1"/>
  <c r="NF276" i="185" a="1"/>
  <c r="NF276" i="185" s="1"/>
  <c r="OD276" i="185" a="1"/>
  <c r="OD276" i="185" s="1"/>
  <c r="NH276" i="185" a="1"/>
  <c r="NH276" i="185" s="1"/>
  <c r="OH276" i="185" a="1"/>
  <c r="OH276" i="185" s="1"/>
  <c r="NH264" i="185" a="1"/>
  <c r="NH264" i="185" s="1"/>
  <c r="NZ264" i="185" a="1"/>
  <c r="NZ264" i="185" s="1"/>
  <c r="NI264" i="185" a="1"/>
  <c r="NI264" i="185" s="1"/>
  <c r="NR264" i="185" a="1"/>
  <c r="NR264" i="185" s="1"/>
  <c r="OA264" i="185" a="1"/>
  <c r="OA264" i="185" s="1"/>
  <c r="OJ264" i="185" a="1"/>
  <c r="OJ264" i="185" s="1"/>
  <c r="NK264" i="185" a="1"/>
  <c r="NK264" i="185" s="1"/>
  <c r="OC264" i="185" a="1"/>
  <c r="OC264" i="185" s="1"/>
  <c r="OK264" i="185" a="1"/>
  <c r="OK264" i="185" s="1"/>
  <c r="NT264" i="185" a="1"/>
  <c r="NT264" i="185" s="1"/>
  <c r="OL264" i="185" a="1"/>
  <c r="OL264" i="185" s="1"/>
  <c r="NL264" i="185" a="1"/>
  <c r="NL264" i="185" s="1"/>
  <c r="NU264" i="185" a="1"/>
  <c r="NU264" i="185" s="1"/>
  <c r="OD264" i="185" a="1"/>
  <c r="OD264" i="185" s="1"/>
  <c r="OM264" i="185" a="1"/>
  <c r="OM264" i="185" s="1"/>
  <c r="NM264" i="185" a="1"/>
  <c r="NM264" i="185" s="1"/>
  <c r="NV264" i="185" a="1"/>
  <c r="NV264" i="185" s="1"/>
  <c r="OE264" i="185" a="1"/>
  <c r="OE264" i="185" s="1"/>
  <c r="ON264" i="185" a="1"/>
  <c r="ON264" i="185" s="1"/>
  <c r="NW264" i="185" a="1"/>
  <c r="NW264" i="185" s="1"/>
  <c r="NG264" i="185" a="1"/>
  <c r="NG264" i="185" s="1"/>
  <c r="OB264" i="185" a="1"/>
  <c r="OB264" i="185" s="1"/>
  <c r="OF264" i="185" a="1"/>
  <c r="OF264" i="185" s="1"/>
  <c r="NO264" i="185" a="1"/>
  <c r="NO264" i="185" s="1"/>
  <c r="OI264" i="185" a="1"/>
  <c r="OI264" i="185" s="1"/>
  <c r="NP264" i="185" a="1"/>
  <c r="NP264" i="185" s="1"/>
  <c r="NY264" i="185" a="1"/>
  <c r="NY264" i="185" s="1"/>
  <c r="OG264" i="185" a="1"/>
  <c r="OG264" i="185" s="1"/>
  <c r="NF264" i="185" a="1"/>
  <c r="NF264" i="185" s="1"/>
  <c r="NJ264" i="185" a="1"/>
  <c r="NJ264" i="185" s="1"/>
  <c r="NN264" i="185" a="1"/>
  <c r="NN264" i="185" s="1"/>
  <c r="NS264" i="185" a="1"/>
  <c r="NS264" i="185" s="1"/>
  <c r="NX264" i="185" a="1"/>
  <c r="NX264" i="185" s="1"/>
  <c r="NQ264" i="185" a="1"/>
  <c r="NQ264" i="185" s="1"/>
  <c r="OH264" i="185" a="1"/>
  <c r="OH264" i="185" s="1"/>
  <c r="NJ252" i="185" a="1"/>
  <c r="NJ252" i="185" s="1"/>
  <c r="NS252" i="185" a="1"/>
  <c r="NS252" i="185" s="1"/>
  <c r="OB252" i="185" a="1"/>
  <c r="OB252" i="185" s="1"/>
  <c r="OJ252" i="185" a="1"/>
  <c r="OJ252" i="185" s="1"/>
  <c r="NK252" i="185" a="1"/>
  <c r="NK252" i="185" s="1"/>
  <c r="OC252" i="185" a="1"/>
  <c r="OC252" i="185" s="1"/>
  <c r="OK252" i="185" a="1"/>
  <c r="OK252" i="185" s="1"/>
  <c r="NM252" i="185" a="1"/>
  <c r="NM252" i="185" s="1"/>
  <c r="NV252" i="185" a="1"/>
  <c r="NV252" i="185" s="1"/>
  <c r="OM252" i="185" a="1"/>
  <c r="OM252" i="185" s="1"/>
  <c r="NW252" i="185" a="1"/>
  <c r="NW252" i="185" s="1"/>
  <c r="OE252" i="185" a="1"/>
  <c r="OE252" i="185" s="1"/>
  <c r="ON252" i="185" a="1"/>
  <c r="ON252" i="185" s="1"/>
  <c r="NF252" i="185" a="1"/>
  <c r="NF252" i="185" s="1"/>
  <c r="NN252" i="185" a="1"/>
  <c r="NN252" i="185" s="1"/>
  <c r="NO252" i="185" a="1"/>
  <c r="NO252" i="185" s="1"/>
  <c r="NX252" i="185" a="1"/>
  <c r="NX252" i="185" s="1"/>
  <c r="OF252" i="185" a="1"/>
  <c r="OF252" i="185" s="1"/>
  <c r="OI252" i="185" a="1"/>
  <c r="OI252" i="185" s="1"/>
  <c r="NR252" i="185" a="1"/>
  <c r="NR252" i="185" s="1"/>
  <c r="NT252" i="185" a="1"/>
  <c r="NT252" i="185" s="1"/>
  <c r="NG252" i="185" a="1"/>
  <c r="NG252" i="185" s="1"/>
  <c r="NY252" i="185" a="1"/>
  <c r="NY252" i="185" s="1"/>
  <c r="NH252" i="185" a="1"/>
  <c r="NH252" i="185" s="1"/>
  <c r="NZ252" i="185" a="1"/>
  <c r="NZ252" i="185" s="1"/>
  <c r="NI252" i="185" a="1"/>
  <c r="NI252" i="185" s="1"/>
  <c r="OA252" i="185" a="1"/>
  <c r="OA252" i="185" s="1"/>
  <c r="NU252" i="185" a="1"/>
  <c r="NU252" i="185" s="1"/>
  <c r="OD252" i="185" a="1"/>
  <c r="OD252" i="185" s="1"/>
  <c r="OL252" i="185" a="1"/>
  <c r="OL252" i="185" s="1"/>
  <c r="NL252" i="185" a="1"/>
  <c r="NL252" i="185" s="1"/>
  <c r="NQ252" i="185" a="1"/>
  <c r="NQ252" i="185" s="1"/>
  <c r="NP252" i="185" a="1"/>
  <c r="NP252" i="185" s="1"/>
  <c r="OG252" i="185" a="1"/>
  <c r="OG252" i="185" s="1"/>
  <c r="OH252" i="185" a="1"/>
  <c r="OH252" i="185" s="1"/>
  <c r="NG240" i="185" a="1"/>
  <c r="NG240" i="185" s="1"/>
  <c r="NR240" i="185" a="1"/>
  <c r="NR240" i="185" s="1"/>
  <c r="OA240" i="185" a="1"/>
  <c r="OA240" i="185" s="1"/>
  <c r="NH240" i="185" a="1"/>
  <c r="NH240" i="185" s="1"/>
  <c r="NS240" i="185" a="1"/>
  <c r="NS240" i="185" s="1"/>
  <c r="OJ240" i="185" a="1"/>
  <c r="OJ240" i="185" s="1"/>
  <c r="NJ240" i="185" a="1"/>
  <c r="NJ240" i="185" s="1"/>
  <c r="NU240" i="185" a="1"/>
  <c r="NU240" i="185" s="1"/>
  <c r="OD240" i="185" a="1"/>
  <c r="OD240" i="185" s="1"/>
  <c r="OM240" i="185" a="1"/>
  <c r="OM240" i="185" s="1"/>
  <c r="NK240" i="185" a="1"/>
  <c r="NK240" i="185" s="1"/>
  <c r="OE240" i="185" a="1"/>
  <c r="OE240" i="185" s="1"/>
  <c r="ON240" i="185" a="1"/>
  <c r="ON240" i="185" s="1"/>
  <c r="NL240" i="185" a="1"/>
  <c r="NL240" i="185" s="1"/>
  <c r="NV240" i="185" a="1"/>
  <c r="NV240" i="185" s="1"/>
  <c r="OF240" i="185" a="1"/>
  <c r="OF240" i="185" s="1"/>
  <c r="NM240" i="185" a="1"/>
  <c r="NM240" i="185" s="1"/>
  <c r="NP240" i="185" a="1"/>
  <c r="NP240" i="185" s="1"/>
  <c r="OH240" i="185" a="1"/>
  <c r="OH240" i="185" s="1"/>
  <c r="NQ240" i="185" a="1"/>
  <c r="NQ240" i="185" s="1"/>
  <c r="OI240" i="185" a="1"/>
  <c r="OI240" i="185" s="1"/>
  <c r="NT240" i="185" a="1"/>
  <c r="NT240" i="185" s="1"/>
  <c r="OK240" i="185" a="1"/>
  <c r="OK240" i="185" s="1"/>
  <c r="NW240" i="185" a="1"/>
  <c r="NW240" i="185" s="1"/>
  <c r="NX240" i="185" a="1"/>
  <c r="NX240" i="185" s="1"/>
  <c r="NY240" i="185" a="1"/>
  <c r="NY240" i="185" s="1"/>
  <c r="NF240" i="185" a="1"/>
  <c r="NF240" i="185" s="1"/>
  <c r="NZ240" i="185" a="1"/>
  <c r="NZ240" i="185" s="1"/>
  <c r="NI240" i="185" a="1"/>
  <c r="NI240" i="185" s="1"/>
  <c r="OB240" i="185" a="1"/>
  <c r="OB240" i="185" s="1"/>
  <c r="OC240" i="185" a="1"/>
  <c r="OC240" i="185" s="1"/>
  <c r="NN240" i="185" a="1"/>
  <c r="NN240" i="185" s="1"/>
  <c r="NO240" i="185" a="1"/>
  <c r="NO240" i="185" s="1"/>
  <c r="OG240" i="185" a="1"/>
  <c r="OG240" i="185" s="1"/>
  <c r="OL240" i="185" a="1"/>
  <c r="OL240" i="185" s="1"/>
  <c r="OM374" i="185" a="1"/>
  <c r="OM374" i="185" s="1"/>
  <c r="NX374" i="185" a="1"/>
  <c r="NX374" i="185" s="1"/>
  <c r="NP374" i="185" a="1"/>
  <c r="NP374" i="185" s="1"/>
  <c r="OH373" i="185" a="1"/>
  <c r="OH373" i="185" s="1"/>
  <c r="NM373" i="185" a="1"/>
  <c r="NM373" i="185" s="1"/>
  <c r="OL372" i="185" a="1"/>
  <c r="OL372" i="185" s="1"/>
  <c r="NQ372" i="185" a="1"/>
  <c r="NQ372" i="185" s="1"/>
  <c r="NG372" i="185" a="1"/>
  <c r="NG372" i="185" s="1"/>
  <c r="ON369" i="185" a="1"/>
  <c r="ON369" i="185" s="1"/>
  <c r="OD369" i="185" a="1"/>
  <c r="OD369" i="185" s="1"/>
  <c r="NS369" i="185" a="1"/>
  <c r="NS369" i="185" s="1"/>
  <c r="NI369" i="185" a="1"/>
  <c r="NI369" i="185" s="1"/>
  <c r="OL367" i="185" a="1"/>
  <c r="OL367" i="185" s="1"/>
  <c r="OB367" i="185" a="1"/>
  <c r="OB367" i="185" s="1"/>
  <c r="NQ367" i="185" a="1"/>
  <c r="NQ367" i="185" s="1"/>
  <c r="NG367" i="185" a="1"/>
  <c r="NG367" i="185" s="1"/>
  <c r="OF366" i="185" a="1"/>
  <c r="OF366" i="185" s="1"/>
  <c r="NK366" i="185" a="1"/>
  <c r="NK366" i="185" s="1"/>
  <c r="OJ365" i="185" a="1"/>
  <c r="OJ365" i="185" s="1"/>
  <c r="NZ365" i="185" a="1"/>
  <c r="NZ365" i="185" s="1"/>
  <c r="NO365" i="185" a="1"/>
  <c r="NO365" i="185" s="1"/>
  <c r="ON364" i="185" a="1"/>
  <c r="ON364" i="185" s="1"/>
  <c r="OD364" i="185" a="1"/>
  <c r="OD364" i="185" s="1"/>
  <c r="NI364" i="185" a="1"/>
  <c r="NI364" i="185" s="1"/>
  <c r="OH363" i="185" a="1"/>
  <c r="OH363" i="185" s="1"/>
  <c r="NG359" i="185" a="1"/>
  <c r="NG359" i="185" s="1"/>
  <c r="NQ359" i="185" a="1"/>
  <c r="NQ359" i="185" s="1"/>
  <c r="OA359" i="185" a="1"/>
  <c r="OA359" i="185" s="1"/>
  <c r="OL359" i="185" a="1"/>
  <c r="OL359" i="185" s="1"/>
  <c r="NS359" i="185" a="1"/>
  <c r="NS359" i="185" s="1"/>
  <c r="OC359" i="185" a="1"/>
  <c r="OC359" i="185" s="1"/>
  <c r="OM359" i="185" a="1"/>
  <c r="OM359" i="185" s="1"/>
  <c r="NN347" i="185" a="1"/>
  <c r="NN347" i="185" s="1"/>
  <c r="NU347" i="185" a="1"/>
  <c r="NU347" i="185" s="1"/>
  <c r="OC347" i="185" a="1"/>
  <c r="OC347" i="185" s="1"/>
  <c r="OK347" i="185" a="1"/>
  <c r="OK347" i="185" s="1"/>
  <c r="NF347" i="185" a="1"/>
  <c r="NF347" i="185" s="1"/>
  <c r="NO347" i="185" a="1"/>
  <c r="NO347" i="185" s="1"/>
  <c r="OD347" i="185" a="1"/>
  <c r="OD347" i="185" s="1"/>
  <c r="NI335" i="185" a="1"/>
  <c r="NI335" i="185" s="1"/>
  <c r="NT335" i="185" a="1"/>
  <c r="NT335" i="185" s="1"/>
  <c r="OD335" i="185" a="1"/>
  <c r="OD335" i="185" s="1"/>
  <c r="NV335" i="185" a="1"/>
  <c r="NV335" i="185" s="1"/>
  <c r="OF335" i="185" a="1"/>
  <c r="OF335" i="185" s="1"/>
  <c r="NF335" i="185" a="1"/>
  <c r="NF335" i="185" s="1"/>
  <c r="NQ335" i="185" a="1"/>
  <c r="NQ335" i="185" s="1"/>
  <c r="OB335" i="185" a="1"/>
  <c r="OB335" i="185" s="1"/>
  <c r="OL335" i="185" a="1"/>
  <c r="OL335" i="185" s="1"/>
  <c r="NU323" i="185" a="1"/>
  <c r="NU323" i="185" s="1"/>
  <c r="OE323" i="185" a="1"/>
  <c r="OE323" i="185" s="1"/>
  <c r="NK323" i="185" a="1"/>
  <c r="NK323" i="185" s="1"/>
  <c r="OH323" i="185" a="1"/>
  <c r="OH323" i="185" s="1"/>
  <c r="NL323" i="185" a="1"/>
  <c r="NL323" i="185" s="1"/>
  <c r="NW323" i="185" a="1"/>
  <c r="NW323" i="185" s="1"/>
  <c r="NM323" i="185" a="1"/>
  <c r="NM323" i="185" s="1"/>
  <c r="NX323" i="185" a="1"/>
  <c r="NX323" i="185" s="1"/>
  <c r="OI323" i="185" a="1"/>
  <c r="OI323" i="185" s="1"/>
  <c r="NN323" i="185" a="1"/>
  <c r="NN323" i="185" s="1"/>
  <c r="NY323" i="185" a="1"/>
  <c r="NY323" i="185" s="1"/>
  <c r="OJ323" i="185" a="1"/>
  <c r="OJ323" i="185" s="1"/>
  <c r="NH323" i="185" a="1"/>
  <c r="NH323" i="185" s="1"/>
  <c r="NS323" i="185" a="1"/>
  <c r="NS323" i="185" s="1"/>
  <c r="OD323" i="185" a="1"/>
  <c r="OD323" i="185" s="1"/>
  <c r="NF311" i="185" a="1"/>
  <c r="NF311" i="185" s="1"/>
  <c r="NQ311" i="185" a="1"/>
  <c r="NQ311" i="185" s="1"/>
  <c r="OC311" i="185" a="1"/>
  <c r="OC311" i="185" s="1"/>
  <c r="ON311" i="185" a="1"/>
  <c r="ON311" i="185" s="1"/>
  <c r="NS311" i="185" a="1"/>
  <c r="NS311" i="185" s="1"/>
  <c r="OD311" i="185" a="1"/>
  <c r="OD311" i="185" s="1"/>
  <c r="NN311" i="185" a="1"/>
  <c r="NN311" i="185" s="1"/>
  <c r="OB311" i="185" a="1"/>
  <c r="OB311" i="185" s="1"/>
  <c r="NP311" i="185" a="1"/>
  <c r="NP311" i="185" s="1"/>
  <c r="OE311" i="185" a="1"/>
  <c r="OE311" i="185" s="1"/>
  <c r="NT311" i="185" a="1"/>
  <c r="NT311" i="185" s="1"/>
  <c r="OI311" i="185" a="1"/>
  <c r="OI311" i="185" s="1"/>
  <c r="NR311" i="185" a="1"/>
  <c r="NR311" i="185" s="1"/>
  <c r="OJ311" i="185" a="1"/>
  <c r="OJ311" i="185" s="1"/>
  <c r="NJ311" i="185" a="1"/>
  <c r="NJ311" i="185" s="1"/>
  <c r="OA311" i="185" a="1"/>
  <c r="OA311" i="185" s="1"/>
  <c r="NW311" i="185" a="1"/>
  <c r="NW311" i="185" s="1"/>
  <c r="NX311" i="185" a="1"/>
  <c r="NX311" i="185" s="1"/>
  <c r="NY311" i="185" a="1"/>
  <c r="NY311" i="185" s="1"/>
  <c r="NG311" i="185" a="1"/>
  <c r="NG311" i="185" s="1"/>
  <c r="NZ311" i="185" a="1"/>
  <c r="NZ311" i="185" s="1"/>
  <c r="NH311" i="185" a="1"/>
  <c r="NH311" i="185" s="1"/>
  <c r="NK311" i="185" a="1"/>
  <c r="NK311" i="185" s="1"/>
  <c r="OG311" i="185" a="1"/>
  <c r="OG311" i="185" s="1"/>
  <c r="NO311" i="185" a="1"/>
  <c r="NO311" i="185" s="1"/>
  <c r="OL311" i="185" a="1"/>
  <c r="OL311" i="185" s="1"/>
  <c r="NN299" i="185" a="1"/>
  <c r="NN299" i="185" s="1"/>
  <c r="NX299" i="185" a="1"/>
  <c r="NX299" i="185" s="1"/>
  <c r="NP299" i="185" a="1"/>
  <c r="NP299" i="185" s="1"/>
  <c r="NZ299" i="185" a="1"/>
  <c r="NZ299" i="185" s="1"/>
  <c r="OJ299" i="185" a="1"/>
  <c r="OJ299" i="185" s="1"/>
  <c r="NG299" i="185" a="1"/>
  <c r="NG299" i="185" s="1"/>
  <c r="NQ299" i="185" a="1"/>
  <c r="NQ299" i="185" s="1"/>
  <c r="OB299" i="185" a="1"/>
  <c r="OB299" i="185" s="1"/>
  <c r="OL299" i="185" a="1"/>
  <c r="OL299" i="185" s="1"/>
  <c r="NJ299" i="185" a="1"/>
  <c r="NJ299" i="185" s="1"/>
  <c r="OK299" i="185" a="1"/>
  <c r="OK299" i="185" s="1"/>
  <c r="NK299" i="185" a="1"/>
  <c r="NK299" i="185" s="1"/>
  <c r="NY299" i="185" a="1"/>
  <c r="NY299" i="185" s="1"/>
  <c r="ON299" i="185" a="1"/>
  <c r="ON299" i="185" s="1"/>
  <c r="NH299" i="185" a="1"/>
  <c r="NH299" i="185" s="1"/>
  <c r="NW299" i="185" a="1"/>
  <c r="NW299" i="185" s="1"/>
  <c r="NL299" i="185" a="1"/>
  <c r="NL299" i="185" s="1"/>
  <c r="OC299" i="185" a="1"/>
  <c r="OC299" i="185" s="1"/>
  <c r="NR299" i="185" a="1"/>
  <c r="NR299" i="185" s="1"/>
  <c r="OI299" i="185" a="1"/>
  <c r="OI299" i="185" s="1"/>
  <c r="NI299" i="185" a="1"/>
  <c r="NI299" i="185" s="1"/>
  <c r="OD299" i="185" a="1"/>
  <c r="OD299" i="185" s="1"/>
  <c r="OA299" i="185" a="1"/>
  <c r="OA299" i="185" s="1"/>
  <c r="OE299" i="185" a="1"/>
  <c r="OE299" i="185" s="1"/>
  <c r="NF299" i="185" a="1"/>
  <c r="NF299" i="185" s="1"/>
  <c r="OF299" i="185" a="1"/>
  <c r="OF299" i="185" s="1"/>
  <c r="OG299" i="185" a="1"/>
  <c r="OG299" i="185" s="1"/>
  <c r="NM299" i="185" a="1"/>
  <c r="NM299" i="185" s="1"/>
  <c r="OH299" i="185" a="1"/>
  <c r="OH299" i="185" s="1"/>
  <c r="NO299" i="185" a="1"/>
  <c r="NO299" i="185" s="1"/>
  <c r="OM299" i="185" a="1"/>
  <c r="OM299" i="185" s="1"/>
  <c r="NS299" i="185" a="1"/>
  <c r="NS299" i="185" s="1"/>
  <c r="NT299" i="185" a="1"/>
  <c r="NT299" i="185" s="1"/>
  <c r="NP287" i="185" a="1"/>
  <c r="NP287" i="185" s="1"/>
  <c r="NX287" i="185" a="1"/>
  <c r="NX287" i="185" s="1"/>
  <c r="OF287" i="185" a="1"/>
  <c r="OF287" i="185" s="1"/>
  <c r="NQ287" i="185" a="1"/>
  <c r="NQ287" i="185" s="1"/>
  <c r="NZ287" i="185" a="1"/>
  <c r="NZ287" i="185" s="1"/>
  <c r="OH287" i="185" a="1"/>
  <c r="OH287" i="185" s="1"/>
  <c r="NJ287" i="185" a="1"/>
  <c r="NJ287" i="185" s="1"/>
  <c r="OA287" i="185" a="1"/>
  <c r="OA287" i="185" s="1"/>
  <c r="OJ287" i="185" a="1"/>
  <c r="OJ287" i="185" s="1"/>
  <c r="NN287" i="185" a="1"/>
  <c r="NN287" i="185" s="1"/>
  <c r="OL287" i="185" a="1"/>
  <c r="OL287" i="185" s="1"/>
  <c r="ON287" i="185" a="1"/>
  <c r="ON287" i="185" s="1"/>
  <c r="NK287" i="185" a="1"/>
  <c r="NK287" i="185" s="1"/>
  <c r="NV287" i="185" a="1"/>
  <c r="NV287" i="185" s="1"/>
  <c r="OG287" i="185" a="1"/>
  <c r="OG287" i="185" s="1"/>
  <c r="NM287" i="185" a="1"/>
  <c r="NM287" i="185" s="1"/>
  <c r="OC287" i="185" a="1"/>
  <c r="OC287" i="185" s="1"/>
  <c r="NR287" i="185" a="1"/>
  <c r="NR287" i="185" s="1"/>
  <c r="OE287" i="185" a="1"/>
  <c r="OE287" i="185" s="1"/>
  <c r="NI287" i="185" a="1"/>
  <c r="NI287" i="185" s="1"/>
  <c r="OB287" i="185" a="1"/>
  <c r="OB287" i="185" s="1"/>
  <c r="OM287" i="185" a="1"/>
  <c r="OM287" i="185" s="1"/>
  <c r="NS287" i="185" a="1"/>
  <c r="NS287" i="185" s="1"/>
  <c r="NT287" i="185" a="1"/>
  <c r="NT287" i="185" s="1"/>
  <c r="NU287" i="185" a="1"/>
  <c r="NU287" i="185" s="1"/>
  <c r="NW287" i="185" a="1"/>
  <c r="NW287" i="185" s="1"/>
  <c r="NF287" i="185" a="1"/>
  <c r="NF287" i="185" s="1"/>
  <c r="NY287" i="185" a="1"/>
  <c r="NY287" i="185" s="1"/>
  <c r="NG287" i="185" a="1"/>
  <c r="NG287" i="185" s="1"/>
  <c r="NH287" i="185" a="1"/>
  <c r="NH287" i="185" s="1"/>
  <c r="OD287" i="185" a="1"/>
  <c r="OD287" i="185" s="1"/>
  <c r="NL287" i="185" a="1"/>
  <c r="NL287" i="185" s="1"/>
  <c r="OI287" i="185" a="1"/>
  <c r="OI287" i="185" s="1"/>
  <c r="NM275" i="185" a="1"/>
  <c r="NM275" i="185" s="1"/>
  <c r="NU275" i="185" a="1"/>
  <c r="NU275" i="185" s="1"/>
  <c r="OD275" i="185" a="1"/>
  <c r="OD275" i="185" s="1"/>
  <c r="OL275" i="185" a="1"/>
  <c r="OL275" i="185" s="1"/>
  <c r="NT275" i="185" a="1"/>
  <c r="NT275" i="185" s="1"/>
  <c r="OE275" i="185" a="1"/>
  <c r="OE275" i="185" s="1"/>
  <c r="ON275" i="185" a="1"/>
  <c r="ON275" i="185" s="1"/>
  <c r="NN275" i="185" a="1"/>
  <c r="NN275" i="185" s="1"/>
  <c r="NW275" i="185" a="1"/>
  <c r="NW275" i="185" s="1"/>
  <c r="OF275" i="185" a="1"/>
  <c r="OF275" i="185" s="1"/>
  <c r="NF275" i="185" a="1"/>
  <c r="NF275" i="185" s="1"/>
  <c r="NO275" i="185" a="1"/>
  <c r="NO275" i="185" s="1"/>
  <c r="OG275" i="185" a="1"/>
  <c r="OG275" i="185" s="1"/>
  <c r="NQ275" i="185" a="1"/>
  <c r="NQ275" i="185" s="1"/>
  <c r="OC275" i="185" a="1"/>
  <c r="OC275" i="185" s="1"/>
  <c r="NG275" i="185" a="1"/>
  <c r="NG275" i="185" s="1"/>
  <c r="NR275" i="185" a="1"/>
  <c r="NR275" i="185" s="1"/>
  <c r="NL275" i="185" a="1"/>
  <c r="NL275" i="185" s="1"/>
  <c r="NZ275" i="185" a="1"/>
  <c r="NZ275" i="185" s="1"/>
  <c r="OK275" i="185" a="1"/>
  <c r="OK275" i="185" s="1"/>
  <c r="NH275" i="185" a="1"/>
  <c r="NH275" i="185" s="1"/>
  <c r="NX275" i="185" a="1"/>
  <c r="NX275" i="185" s="1"/>
  <c r="OM275" i="185" a="1"/>
  <c r="OM275" i="185" s="1"/>
  <c r="NJ275" i="185" a="1"/>
  <c r="NJ275" i="185" s="1"/>
  <c r="OB275" i="185" a="1"/>
  <c r="OB275" i="185" s="1"/>
  <c r="OH275" i="185" a="1"/>
  <c r="OH275" i="185" s="1"/>
  <c r="OI275" i="185" a="1"/>
  <c r="OI275" i="185" s="1"/>
  <c r="NV275" i="185" a="1"/>
  <c r="NV275" i="185" s="1"/>
  <c r="NY275" i="185" a="1"/>
  <c r="NY275" i="185" s="1"/>
  <c r="OA275" i="185" a="1"/>
  <c r="OA275" i="185" s="1"/>
  <c r="NI275" i="185" a="1"/>
  <c r="NI275" i="185" s="1"/>
  <c r="OJ275" i="185" a="1"/>
  <c r="OJ275" i="185" s="1"/>
  <c r="NK275" i="185" a="1"/>
  <c r="NK275" i="185" s="1"/>
  <c r="NP275" i="185" a="1"/>
  <c r="NP275" i="185" s="1"/>
  <c r="NO263" i="185" a="1"/>
  <c r="NO263" i="185" s="1"/>
  <c r="NX263" i="185" a="1"/>
  <c r="NX263" i="185" s="1"/>
  <c r="NF263" i="185" a="1"/>
  <c r="NF263" i="185" s="1"/>
  <c r="NP263" i="185" a="1"/>
  <c r="NP263" i="185" s="1"/>
  <c r="NY263" i="185" a="1"/>
  <c r="NY263" i="185" s="1"/>
  <c r="OI263" i="185" a="1"/>
  <c r="OI263" i="185" s="1"/>
  <c r="NH263" i="185" a="1"/>
  <c r="NH263" i="185" s="1"/>
  <c r="NQ263" i="185" a="1"/>
  <c r="NQ263" i="185" s="1"/>
  <c r="OA263" i="185" a="1"/>
  <c r="OA263" i="185" s="1"/>
  <c r="NI263" i="185" a="1"/>
  <c r="NI263" i="185" s="1"/>
  <c r="NR263" i="185" a="1"/>
  <c r="NR263" i="185" s="1"/>
  <c r="OB263" i="185" a="1"/>
  <c r="OB263" i="185" s="1"/>
  <c r="OK263" i="185" a="1"/>
  <c r="OK263" i="185" s="1"/>
  <c r="NJ263" i="185" a="1"/>
  <c r="NJ263" i="185" s="1"/>
  <c r="OL263" i="185" a="1"/>
  <c r="OL263" i="185" s="1"/>
  <c r="NS263" i="185" a="1"/>
  <c r="NS263" i="185" s="1"/>
  <c r="OC263" i="185" a="1"/>
  <c r="OC263" i="185" s="1"/>
  <c r="OM263" i="185" a="1"/>
  <c r="OM263" i="185" s="1"/>
  <c r="NK263" i="185" a="1"/>
  <c r="NK263" i="185" s="1"/>
  <c r="NT263" i="185" a="1"/>
  <c r="NT263" i="185" s="1"/>
  <c r="OD263" i="185" a="1"/>
  <c r="OD263" i="185" s="1"/>
  <c r="ON263" i="185" a="1"/>
  <c r="ON263" i="185" s="1"/>
  <c r="NU263" i="185" a="1"/>
  <c r="NU263" i="185" s="1"/>
  <c r="NV263" i="185" a="1"/>
  <c r="NV263" i="185" s="1"/>
  <c r="NZ263" i="185" a="1"/>
  <c r="NZ263" i="185" s="1"/>
  <c r="OE263" i="185" a="1"/>
  <c r="OE263" i="185" s="1"/>
  <c r="OF263" i="185" a="1"/>
  <c r="OF263" i="185" s="1"/>
  <c r="OH263" i="185" a="1"/>
  <c r="OH263" i="185" s="1"/>
  <c r="NG263" i="185" a="1"/>
  <c r="NG263" i="185" s="1"/>
  <c r="NL263" i="185" a="1"/>
  <c r="NL263" i="185" s="1"/>
  <c r="NM263" i="185" a="1"/>
  <c r="NM263" i="185" s="1"/>
  <c r="NW263" i="185" a="1"/>
  <c r="NW263" i="185" s="1"/>
  <c r="NN263" i="185" a="1"/>
  <c r="NN263" i="185" s="1"/>
  <c r="OG263" i="185" a="1"/>
  <c r="OG263" i="185" s="1"/>
  <c r="OJ263" i="185" a="1"/>
  <c r="OJ263" i="185" s="1"/>
  <c r="OB251" i="185" a="1"/>
  <c r="OB251" i="185" s="1"/>
  <c r="NK251" i="185" a="1"/>
  <c r="NK251" i="185" s="1"/>
  <c r="NS251" i="185" a="1"/>
  <c r="NS251" i="185" s="1"/>
  <c r="OK251" i="185" a="1"/>
  <c r="OK251" i="185" s="1"/>
  <c r="NM251" i="185" a="1"/>
  <c r="NM251" i="185" s="1"/>
  <c r="NV251" i="185" a="1"/>
  <c r="NV251" i="185" s="1"/>
  <c r="ON251" i="185" a="1"/>
  <c r="ON251" i="185" s="1"/>
  <c r="NN251" i="185" a="1"/>
  <c r="NN251" i="185" s="1"/>
  <c r="OE251" i="185" a="1"/>
  <c r="OE251" i="185" s="1"/>
  <c r="NF251" i="185" a="1"/>
  <c r="NF251" i="185" s="1"/>
  <c r="NO251" i="185" a="1"/>
  <c r="NO251" i="185" s="1"/>
  <c r="NW251" i="185" a="1"/>
  <c r="NW251" i="185" s="1"/>
  <c r="OF251" i="185" a="1"/>
  <c r="OF251" i="185" s="1"/>
  <c r="NP251" i="185" a="1"/>
  <c r="NP251" i="185" s="1"/>
  <c r="NX251" i="185" a="1"/>
  <c r="NX251" i="185" s="1"/>
  <c r="OG251" i="185" a="1"/>
  <c r="OG251" i="185" s="1"/>
  <c r="OI251" i="185" a="1"/>
  <c r="OI251" i="185" s="1"/>
  <c r="NR251" i="185" a="1"/>
  <c r="NR251" i="185" s="1"/>
  <c r="OJ251" i="185" a="1"/>
  <c r="OJ251" i="185" s="1"/>
  <c r="NT251" i="185" a="1"/>
  <c r="NT251" i="185" s="1"/>
  <c r="OL251" i="185" a="1"/>
  <c r="OL251" i="185" s="1"/>
  <c r="NG251" i="185" a="1"/>
  <c r="NG251" i="185" s="1"/>
  <c r="NH251" i="185" a="1"/>
  <c r="NH251" i="185" s="1"/>
  <c r="NY251" i="185" a="1"/>
  <c r="NY251" i="185" s="1"/>
  <c r="NI251" i="185" a="1"/>
  <c r="NI251" i="185" s="1"/>
  <c r="NZ251" i="185" a="1"/>
  <c r="NZ251" i="185" s="1"/>
  <c r="NJ251" i="185" a="1"/>
  <c r="NJ251" i="185" s="1"/>
  <c r="OA251" i="185" a="1"/>
  <c r="OA251" i="185" s="1"/>
  <c r="NL251" i="185" a="1"/>
  <c r="NL251" i="185" s="1"/>
  <c r="OC251" i="185" a="1"/>
  <c r="OC251" i="185" s="1"/>
  <c r="NU251" i="185" a="1"/>
  <c r="NU251" i="185" s="1"/>
  <c r="OD251" i="185" a="1"/>
  <c r="OD251" i="185" s="1"/>
  <c r="OH251" i="185" a="1"/>
  <c r="OH251" i="185" s="1"/>
  <c r="OM251" i="185" a="1"/>
  <c r="OM251" i="185" s="1"/>
  <c r="NQ251" i="185" a="1"/>
  <c r="NQ251" i="185" s="1"/>
  <c r="NU239" i="185" a="1"/>
  <c r="NU239" i="185" s="1"/>
  <c r="NL239" i="185" a="1"/>
  <c r="NL239" i="185" s="1"/>
  <c r="NV239" i="185" a="1"/>
  <c r="NV239" i="185" s="1"/>
  <c r="OF239" i="185" a="1"/>
  <c r="OF239" i="185" s="1"/>
  <c r="NF239" i="185" a="1"/>
  <c r="NF239" i="185" s="1"/>
  <c r="NN239" i="185" a="1"/>
  <c r="NN239" i="185" s="1"/>
  <c r="NX239" i="185" a="1"/>
  <c r="NX239" i="185" s="1"/>
  <c r="OI239" i="185" a="1"/>
  <c r="OI239" i="185" s="1"/>
  <c r="NG239" i="185" a="1"/>
  <c r="NG239" i="185" s="1"/>
  <c r="NO239" i="185" a="1"/>
  <c r="NO239" i="185" s="1"/>
  <c r="NY239" i="185" a="1"/>
  <c r="NY239" i="185" s="1"/>
  <c r="NH239" i="185" a="1"/>
  <c r="NH239" i="185" s="1"/>
  <c r="NP239" i="185" a="1"/>
  <c r="NP239" i="185" s="1"/>
  <c r="NZ239" i="185" a="1"/>
  <c r="NZ239" i="185" s="1"/>
  <c r="OJ239" i="185" a="1"/>
  <c r="OJ239" i="185" s="1"/>
  <c r="OA239" i="185" a="1"/>
  <c r="OA239" i="185" s="1"/>
  <c r="OK239" i="185" a="1"/>
  <c r="OK239" i="185" s="1"/>
  <c r="NJ239" i="185" a="1"/>
  <c r="NJ239" i="185" s="1"/>
  <c r="OD239" i="185" a="1"/>
  <c r="OD239" i="185" s="1"/>
  <c r="NK239" i="185" a="1"/>
  <c r="NK239" i="185" s="1"/>
  <c r="OE239" i="185" a="1"/>
  <c r="OE239" i="185" s="1"/>
  <c r="NM239" i="185" a="1"/>
  <c r="NM239" i="185" s="1"/>
  <c r="OG239" i="185" a="1"/>
  <c r="OG239" i="185" s="1"/>
  <c r="NQ239" i="185" a="1"/>
  <c r="NQ239" i="185" s="1"/>
  <c r="OL239" i="185" a="1"/>
  <c r="OL239" i="185" s="1"/>
  <c r="NR239" i="185" a="1"/>
  <c r="NR239" i="185" s="1"/>
  <c r="OM239" i="185" a="1"/>
  <c r="OM239" i="185" s="1"/>
  <c r="NS239" i="185" a="1"/>
  <c r="NS239" i="185" s="1"/>
  <c r="ON239" i="185" a="1"/>
  <c r="ON239" i="185" s="1"/>
  <c r="NT239" i="185" a="1"/>
  <c r="NT239" i="185" s="1"/>
  <c r="NW239" i="185" a="1"/>
  <c r="NW239" i="185" s="1"/>
  <c r="OB239" i="185" a="1"/>
  <c r="OB239" i="185" s="1"/>
  <c r="NI239" i="185" a="1"/>
  <c r="NI239" i="185" s="1"/>
  <c r="OC239" i="185" a="1"/>
  <c r="OC239" i="185" s="1"/>
  <c r="OH239" i="185" a="1"/>
  <c r="OH239" i="185" s="1"/>
  <c r="OL186" i="185" a="1"/>
  <c r="OL186" i="185" s="1"/>
  <c r="NV186" i="185" a="1"/>
  <c r="NV186" i="185" s="1"/>
  <c r="OE374" i="185" a="1"/>
  <c r="OE374" i="185" s="1"/>
  <c r="NO374" i="185" a="1"/>
  <c r="NO374" i="185" s="1"/>
  <c r="OG373" i="185" a="1"/>
  <c r="OG373" i="185" s="1"/>
  <c r="OK372" i="185" a="1"/>
  <c r="OK372" i="185" s="1"/>
  <c r="OA372" i="185" a="1"/>
  <c r="OA372" i="185" s="1"/>
  <c r="NP372" i="185" a="1"/>
  <c r="NP372" i="185" s="1"/>
  <c r="OE371" i="185" a="1"/>
  <c r="OE371" i="185" s="1"/>
  <c r="OM369" i="185" a="1"/>
  <c r="OM369" i="185" s="1"/>
  <c r="OC369" i="185" a="1"/>
  <c r="OC369" i="185" s="1"/>
  <c r="OG368" i="185" a="1"/>
  <c r="OG368" i="185" s="1"/>
  <c r="NW368" i="185" a="1"/>
  <c r="NW368" i="185" s="1"/>
  <c r="OK367" i="185" a="1"/>
  <c r="OK367" i="185" s="1"/>
  <c r="OA367" i="185" a="1"/>
  <c r="OA367" i="185" s="1"/>
  <c r="OE366" i="185" a="1"/>
  <c r="OE366" i="185" s="1"/>
  <c r="NU366" i="185" a="1"/>
  <c r="NU366" i="185" s="1"/>
  <c r="OI365" i="185" a="1"/>
  <c r="OI365" i="185" s="1"/>
  <c r="OM364" i="185" a="1"/>
  <c r="OM364" i="185" s="1"/>
  <c r="OC364" i="185" a="1"/>
  <c r="OC364" i="185" s="1"/>
  <c r="NS364" i="185" a="1"/>
  <c r="NS364" i="185" s="1"/>
  <c r="OG363" i="185" a="1"/>
  <c r="OG363" i="185" s="1"/>
  <c r="OK362" i="185" a="1"/>
  <c r="OK362" i="185" s="1"/>
  <c r="OA362" i="185" a="1"/>
  <c r="OA362" i="185" s="1"/>
  <c r="NQ362" i="185" a="1"/>
  <c r="NQ362" i="185" s="1"/>
  <c r="OE361" i="185" a="1"/>
  <c r="OE361" i="185" s="1"/>
  <c r="OI360" i="185" a="1"/>
  <c r="OI360" i="185" s="1"/>
  <c r="NX360" i="185" a="1"/>
  <c r="NX360" i="185" s="1"/>
  <c r="NK360" i="185" a="1"/>
  <c r="NK360" i="185" s="1"/>
  <c r="OH359" i="185" a="1"/>
  <c r="OH359" i="185" s="1"/>
  <c r="NV359" i="185" a="1"/>
  <c r="NV359" i="185" s="1"/>
  <c r="NJ359" i="185" a="1"/>
  <c r="NJ359" i="185" s="1"/>
  <c r="NF357" i="185" a="1"/>
  <c r="NF357" i="185" s="1"/>
  <c r="OB356" i="185" a="1"/>
  <c r="OB356" i="185" s="1"/>
  <c r="NP356" i="185" a="1"/>
  <c r="NP356" i="185" s="1"/>
  <c r="OM355" i="185" a="1"/>
  <c r="OM355" i="185" s="1"/>
  <c r="OA355" i="185" a="1"/>
  <c r="OA355" i="185" s="1"/>
  <c r="NO355" i="185" a="1"/>
  <c r="NO355" i="185" s="1"/>
  <c r="OL354" i="185" a="1"/>
  <c r="OL354" i="185" s="1"/>
  <c r="NQ354" i="185" a="1"/>
  <c r="NQ354" i="185" s="1"/>
  <c r="OD353" i="185" a="1"/>
  <c r="OD353" i="185" s="1"/>
  <c r="NS353" i="185" a="1"/>
  <c r="NS353" i="185" s="1"/>
  <c r="OG352" i="185" a="1"/>
  <c r="OG352" i="185" s="1"/>
  <c r="NK352" i="185" a="1"/>
  <c r="NK352" i="185" s="1"/>
  <c r="OI351" i="185" a="1"/>
  <c r="OI351" i="185" s="1"/>
  <c r="NN351" i="185" a="1"/>
  <c r="NN351" i="185" s="1"/>
  <c r="OA350" i="185" a="1"/>
  <c r="OA350" i="185" s="1"/>
  <c r="NP350" i="185" a="1"/>
  <c r="NP350" i="185" s="1"/>
  <c r="OD349" i="185" a="1"/>
  <c r="OD349" i="185" s="1"/>
  <c r="NH349" i="185" a="1"/>
  <c r="NH349" i="185" s="1"/>
  <c r="OG348" i="185" a="1"/>
  <c r="OG348" i="185" s="1"/>
  <c r="NN348" i="185" a="1"/>
  <c r="NN348" i="185" s="1"/>
  <c r="ON347" i="185" a="1"/>
  <c r="ON347" i="185" s="1"/>
  <c r="NT347" i="185" a="1"/>
  <c r="NT347" i="185" s="1"/>
  <c r="NK347" i="185" a="1"/>
  <c r="NK347" i="185" s="1"/>
  <c r="OM345" i="185" a="1"/>
  <c r="OM345" i="185" s="1"/>
  <c r="OC345" i="185" a="1"/>
  <c r="OC345" i="185" s="1"/>
  <c r="NS345" i="185" a="1"/>
  <c r="NS345" i="185" s="1"/>
  <c r="NJ345" i="185" a="1"/>
  <c r="NJ345" i="185" s="1"/>
  <c r="OH344" i="185" a="1"/>
  <c r="OH344" i="185" s="1"/>
  <c r="NU344" i="185" a="1"/>
  <c r="NU344" i="185" s="1"/>
  <c r="NG344" i="185" a="1"/>
  <c r="NG344" i="185" s="1"/>
  <c r="OB343" i="185" a="1"/>
  <c r="OB343" i="185" s="1"/>
  <c r="NL343" i="185" a="1"/>
  <c r="NL343" i="185" s="1"/>
  <c r="OE342" i="185" a="1"/>
  <c r="OE342" i="185" s="1"/>
  <c r="OK341" i="185" a="1"/>
  <c r="OK341" i="185" s="1"/>
  <c r="NV341" i="185" a="1"/>
  <c r="NV341" i="185" s="1"/>
  <c r="NI341" i="185" a="1"/>
  <c r="NI341" i="185" s="1"/>
  <c r="OA340" i="185" a="1"/>
  <c r="OA340" i="185" s="1"/>
  <c r="NM340" i="185" a="1"/>
  <c r="NM340" i="185" s="1"/>
  <c r="OH339" i="185" a="1"/>
  <c r="OH339" i="185" s="1"/>
  <c r="NS339" i="185" a="1"/>
  <c r="NS339" i="185" s="1"/>
  <c r="ON338" i="185" a="1"/>
  <c r="ON338" i="185" s="1"/>
  <c r="NY338" i="185" a="1"/>
  <c r="NY338" i="185" s="1"/>
  <c r="NJ338" i="185" a="1"/>
  <c r="NJ338" i="185" s="1"/>
  <c r="NR337" i="185" a="1"/>
  <c r="NR337" i="185" s="1"/>
  <c r="OL336" i="185" a="1"/>
  <c r="OL336" i="185" s="1"/>
  <c r="NV336" i="185" a="1"/>
  <c r="NV336" i="185" s="1"/>
  <c r="NI336" i="185" a="1"/>
  <c r="NI336" i="185" s="1"/>
  <c r="NN335" i="185" a="1"/>
  <c r="NN335" i="185" s="1"/>
  <c r="ON333" i="185" a="1"/>
  <c r="ON333" i="185" s="1"/>
  <c r="NK333" i="185" a="1"/>
  <c r="NK333" i="185" s="1"/>
  <c r="OF332" i="185" a="1"/>
  <c r="OF332" i="185" s="1"/>
  <c r="NQ332" i="185" a="1"/>
  <c r="NQ332" i="185" s="1"/>
  <c r="OK331" i="185" a="1"/>
  <c r="OK331" i="185" s="1"/>
  <c r="NW331" i="185" a="1"/>
  <c r="NW331" i="185" s="1"/>
  <c r="NI331" i="185" a="1"/>
  <c r="NI331" i="185" s="1"/>
  <c r="OC330" i="185" a="1"/>
  <c r="OC330" i="185" s="1"/>
  <c r="NM330" i="185" a="1"/>
  <c r="NM330" i="185" s="1"/>
  <c r="OI329" i="185" a="1"/>
  <c r="OI329" i="185" s="1"/>
  <c r="NT329" i="185" a="1"/>
  <c r="NT329" i="185" s="1"/>
  <c r="NZ328" i="185" a="1"/>
  <c r="NZ328" i="185" s="1"/>
  <c r="OD327" i="185" a="1"/>
  <c r="OD327" i="185" s="1"/>
  <c r="NQ327" i="185" a="1"/>
  <c r="NQ327" i="185" s="1"/>
  <c r="NX326" i="185" a="1"/>
  <c r="NX326" i="185" s="1"/>
  <c r="NJ326" i="185" a="1"/>
  <c r="NJ326" i="185" s="1"/>
  <c r="OC325" i="185" a="1"/>
  <c r="OC325" i="185" s="1"/>
  <c r="NN325" i="185" a="1"/>
  <c r="NN325" i="185" s="1"/>
  <c r="OE324" i="185" a="1"/>
  <c r="OE324" i="185" s="1"/>
  <c r="NO324" i="185" a="1"/>
  <c r="NO324" i="185" s="1"/>
  <c r="OC323" i="185" a="1"/>
  <c r="OC323" i="185" s="1"/>
  <c r="NJ323" i="185" a="1"/>
  <c r="NJ323" i="185" s="1"/>
  <c r="NW321" i="185" a="1"/>
  <c r="NW321" i="185" s="1"/>
  <c r="OM320" i="185" a="1"/>
  <c r="OM320" i="185" s="1"/>
  <c r="NR320" i="185" a="1"/>
  <c r="NR320" i="185" s="1"/>
  <c r="OG319" i="185" a="1"/>
  <c r="OG319" i="185" s="1"/>
  <c r="NN319" i="185" a="1"/>
  <c r="NN319" i="185" s="1"/>
  <c r="OJ317" i="185" a="1"/>
  <c r="OJ317" i="185" s="1"/>
  <c r="NV317" i="185" a="1"/>
  <c r="NV317" i="185" s="1"/>
  <c r="OM316" i="185" a="1"/>
  <c r="OM316" i="185" s="1"/>
  <c r="NF316" i="185" a="1"/>
  <c r="NF316" i="185" s="1"/>
  <c r="OB315" i="185" a="1"/>
  <c r="OB315" i="185" s="1"/>
  <c r="OG314" i="185" a="1"/>
  <c r="OG314" i="185" s="1"/>
  <c r="NR314" i="185" a="1"/>
  <c r="NR314" i="185" s="1"/>
  <c r="OI313" i="185" a="1"/>
  <c r="OI313" i="185" s="1"/>
  <c r="NW312" i="185" a="1"/>
  <c r="NW312" i="185" s="1"/>
  <c r="OK308" i="185" a="1"/>
  <c r="OK308" i="185" s="1"/>
  <c r="NK305" i="185" a="1"/>
  <c r="NK305" i="185" s="1"/>
  <c r="NY301" i="185" a="1"/>
  <c r="NY301" i="185" s="1"/>
  <c r="NY297" i="185" a="1"/>
  <c r="NY297" i="185" s="1"/>
  <c r="NI294" i="185" a="1"/>
  <c r="NI294" i="185" s="1"/>
  <c r="NW290" i="185" a="1"/>
  <c r="NW290" i="185" s="1"/>
  <c r="NH273" i="185" a="1"/>
  <c r="NH273" i="185" s="1"/>
  <c r="NI211" i="185" a="1"/>
  <c r="NI211" i="185" s="1"/>
  <c r="NQ211" i="185" a="1"/>
  <c r="NQ211" i="185" s="1"/>
  <c r="NR211" i="185" a="1"/>
  <c r="NR211" i="185" s="1"/>
  <c r="OF196" i="185" a="1"/>
  <c r="OF196" i="185" s="1"/>
  <c r="NN196" i="185" a="1"/>
  <c r="NN196" i="185" s="1"/>
  <c r="OI196" i="185" a="1"/>
  <c r="OI196" i="185" s="1"/>
  <c r="NO196" i="185" a="1"/>
  <c r="NO196" i="185" s="1"/>
  <c r="DM215" i="185"/>
  <c r="ND215" i="185"/>
  <c r="DM203" i="185"/>
  <c r="ND203" i="185"/>
  <c r="NP203" i="185" s="1" a="1"/>
  <c r="NP203" i="185" s="1"/>
  <c r="DM197" i="185"/>
  <c r="ND197" i="185"/>
  <c r="DM191" i="185"/>
  <c r="ND191" i="185"/>
  <c r="DM185" i="185"/>
  <c r="ND185" i="185"/>
  <c r="NP185" i="185" s="1" a="1"/>
  <c r="NP185" i="185" s="1"/>
  <c r="DM179" i="185"/>
  <c r="ND179" i="185"/>
  <c r="NQ179" i="185" s="1" a="1"/>
  <c r="NQ179" i="185" s="1"/>
  <c r="DM173" i="185"/>
  <c r="ND173" i="185"/>
  <c r="DM167" i="185"/>
  <c r="ND167" i="185"/>
  <c r="OH167" i="185" s="1" a="1"/>
  <c r="OH167" i="185" s="1"/>
  <c r="DM221" i="185"/>
  <c r="ND221" i="185"/>
  <c r="ND223" i="185"/>
  <c r="ND208" i="185"/>
  <c r="NT208" i="185" s="1" a="1"/>
  <c r="NT208" i="185" s="1"/>
  <c r="ND194" i="185"/>
  <c r="NN194" i="185" s="1" a="1"/>
  <c r="NN194" i="185" s="1"/>
  <c r="ND165" i="185"/>
  <c r="OH165" i="185" s="1" a="1"/>
  <c r="OH165" i="185" s="1"/>
  <c r="ND151" i="185"/>
  <c r="OI151" i="185" s="1" a="1"/>
  <c r="OI151" i="185" s="1"/>
  <c r="ND136" i="185"/>
  <c r="OA136" i="185" s="1" a="1"/>
  <c r="OA136" i="185" s="1"/>
  <c r="DN234" i="185"/>
  <c r="ND234" i="185"/>
  <c r="DL233" i="185"/>
  <c r="ND233" i="185"/>
  <c r="ND155" i="185"/>
  <c r="NF155" i="185" s="1" a="1"/>
  <c r="NF155" i="185" s="1"/>
  <c r="ND195" i="185"/>
  <c r="ND104" i="185"/>
  <c r="ND237" i="185"/>
  <c r="OG237" i="185" s="1" a="1"/>
  <c r="OG237" i="185" s="1"/>
  <c r="ND207" i="185"/>
  <c r="NK207" i="185" s="1" a="1"/>
  <c r="NK207" i="185" s="1"/>
  <c r="ND193" i="185"/>
  <c r="OG193" i="185" s="1" a="1"/>
  <c r="OG193" i="185" s="1"/>
  <c r="ND178" i="185"/>
  <c r="NR178" i="185" s="1" a="1"/>
  <c r="NR178" i="185" s="1"/>
  <c r="ND164" i="185"/>
  <c r="NH164" i="185" s="1" a="1"/>
  <c r="NH164" i="185" s="1"/>
  <c r="NI225" i="185" a="1"/>
  <c r="NI225" i="185" s="1"/>
  <c r="NP225" i="185" a="1"/>
  <c r="NP225" i="185" s="1"/>
  <c r="NQ225" i="185" a="1"/>
  <c r="NQ225" i="185" s="1"/>
  <c r="OD225" i="185" a="1"/>
  <c r="OD225" i="185" s="1"/>
  <c r="OE225" i="185" a="1"/>
  <c r="OE225" i="185" s="1"/>
  <c r="ND149" i="185"/>
  <c r="NU149" i="185" s="1" a="1"/>
  <c r="NU149" i="185" s="1"/>
  <c r="ND143" i="185"/>
  <c r="OB143" i="185" s="1" a="1"/>
  <c r="OB143" i="185" s="1"/>
  <c r="ND137" i="185"/>
  <c r="NF137" i="185" s="1" a="1"/>
  <c r="NF137" i="185" s="1"/>
  <c r="ND224" i="185"/>
  <c r="ND152" i="185"/>
  <c r="OK152" i="185" s="1" a="1"/>
  <c r="OK152" i="185" s="1"/>
  <c r="ND236" i="185"/>
  <c r="ND177" i="185"/>
  <c r="NP177" i="185" s="1" a="1"/>
  <c r="NP177" i="185" s="1"/>
  <c r="ND219" i="185"/>
  <c r="NS219" i="185" s="1" a="1"/>
  <c r="NS219" i="185" s="1"/>
  <c r="ND232" i="185"/>
  <c r="ND218" i="185"/>
  <c r="NQ218" i="185" s="1" a="1"/>
  <c r="NQ218" i="185" s="1"/>
  <c r="ND189" i="185"/>
  <c r="NO189" i="185" s="1" a="1"/>
  <c r="NO189" i="185" s="1"/>
  <c r="ND175" i="185"/>
  <c r="ND160" i="185"/>
  <c r="NG160" i="185" s="1" a="1"/>
  <c r="NG160" i="185" s="1"/>
  <c r="ND146" i="185"/>
  <c r="NJ146" i="185" s="1" a="1"/>
  <c r="NJ146" i="185" s="1"/>
  <c r="NY211" i="185" a="1"/>
  <c r="NY211" i="185" s="1"/>
  <c r="ND166" i="185"/>
  <c r="NU166" i="185" s="1" a="1"/>
  <c r="NU166" i="185" s="1"/>
  <c r="ND220" i="185"/>
  <c r="ND205" i="185"/>
  <c r="ND231" i="185"/>
  <c r="NJ231" i="185" s="1" a="1"/>
  <c r="NJ231" i="185" s="1"/>
  <c r="ND217" i="185"/>
  <c r="OD217" i="185" s="1" a="1"/>
  <c r="OD217" i="185" s="1"/>
  <c r="ND202" i="185"/>
  <c r="ND188" i="185"/>
  <c r="OF188" i="185" s="1" a="1"/>
  <c r="OF188" i="185" s="1"/>
  <c r="ND159" i="185"/>
  <c r="OC159" i="185" s="1" a="1"/>
  <c r="OC159" i="185" s="1"/>
  <c r="ND145" i="185"/>
  <c r="NZ145" i="185" s="1" a="1"/>
  <c r="NZ145" i="185" s="1"/>
  <c r="NX211" i="185" a="1"/>
  <c r="NX211" i="185" s="1"/>
  <c r="ND148" i="185"/>
  <c r="NY148" i="185" s="1" a="1"/>
  <c r="NY148" i="185" s="1"/>
  <c r="ND190" i="185"/>
  <c r="ND230" i="185"/>
  <c r="ON230" i="185" s="1" a="1"/>
  <c r="ON230" i="185" s="1"/>
  <c r="ND201" i="185"/>
  <c r="NQ201" i="185" s="1" a="1"/>
  <c r="NQ201" i="185" s="1"/>
  <c r="ND187" i="185"/>
  <c r="NF187" i="185" s="1" a="1"/>
  <c r="NF187" i="185" s="1"/>
  <c r="ND172" i="185"/>
  <c r="NN172" i="185" s="1" a="1"/>
  <c r="NN172" i="185" s="1"/>
  <c r="ND158" i="185"/>
  <c r="NP158" i="185" s="1" a="1"/>
  <c r="NP158" i="185" s="1"/>
  <c r="DM209" i="185"/>
  <c r="ND209" i="185"/>
  <c r="ND95" i="185"/>
  <c r="ND163" i="185"/>
  <c r="NL163" i="185" s="1" a="1"/>
  <c r="NL163" i="185" s="1"/>
  <c r="ND235" i="185"/>
  <c r="ND101" i="185"/>
  <c r="ND229" i="185"/>
  <c r="OM229" i="185" s="1" a="1"/>
  <c r="OM229" i="185" s="1"/>
  <c r="ND214" i="185"/>
  <c r="NX214" i="185" s="1" a="1"/>
  <c r="NX214" i="185" s="1"/>
  <c r="ND200" i="185"/>
  <c r="ND171" i="185"/>
  <c r="NU171" i="185" s="1" a="1"/>
  <c r="NU171" i="185" s="1"/>
  <c r="ND157" i="185"/>
  <c r="ON157" i="185" s="1" a="1"/>
  <c r="ON157" i="185" s="1"/>
  <c r="ND142" i="185"/>
  <c r="NJ142" i="185" s="1" a="1"/>
  <c r="NJ142" i="185" s="1"/>
  <c r="ND161" i="185"/>
  <c r="NS161" i="185" s="1" a="1"/>
  <c r="NS161" i="185" s="1"/>
  <c r="ND206" i="185"/>
  <c r="ND105" i="185"/>
  <c r="ND176" i="185"/>
  <c r="NO176" i="185" s="1" a="1"/>
  <c r="NO176" i="185" s="1"/>
  <c r="NL228" i="185" a="1"/>
  <c r="NL228" i="185" s="1"/>
  <c r="NF228" i="185" a="1"/>
  <c r="NF228" i="185" s="1"/>
  <c r="NR228" i="185" a="1"/>
  <c r="NR228" i="185" s="1"/>
  <c r="NT228" i="185" a="1"/>
  <c r="NT228" i="185" s="1"/>
  <c r="ND213" i="185"/>
  <c r="ND199" i="185"/>
  <c r="ND184" i="185"/>
  <c r="ND170" i="185"/>
  <c r="OG170" i="185" s="1" a="1"/>
  <c r="OG170" i="185" s="1"/>
  <c r="ND141" i="185"/>
  <c r="OD141" i="185" s="1" a="1"/>
  <c r="OD141" i="185" s="1"/>
  <c r="OE228" i="185" a="1"/>
  <c r="OE228" i="185" s="1"/>
  <c r="ND181" i="185"/>
  <c r="NN181" i="185" s="1" a="1"/>
  <c r="NN181" i="185" s="1"/>
  <c r="DM227" i="185"/>
  <c r="ND227" i="185"/>
  <c r="ND147" i="185"/>
  <c r="NF147" i="185" s="1" a="1"/>
  <c r="NF147" i="185" s="1"/>
  <c r="ND102" i="185"/>
  <c r="ND99" i="185"/>
  <c r="ND96" i="185"/>
  <c r="ND226" i="185"/>
  <c r="ND212" i="185"/>
  <c r="OA212" i="185" s="1" a="1"/>
  <c r="OA212" i="185" s="1"/>
  <c r="ND183" i="185"/>
  <c r="NJ183" i="185" s="1" a="1"/>
  <c r="NJ183" i="185" s="1"/>
  <c r="ND169" i="185"/>
  <c r="OM169" i="185" s="1" a="1"/>
  <c r="OM169" i="185" s="1"/>
  <c r="ND154" i="185"/>
  <c r="OE154" i="185" s="1" a="1"/>
  <c r="OE154" i="185" s="1"/>
  <c r="ND140" i="185"/>
  <c r="OE140" i="185" s="1" a="1"/>
  <c r="OE140" i="185" s="1"/>
  <c r="OI222" i="185" a="1"/>
  <c r="OI222" i="185" s="1"/>
  <c r="OD198" i="185" a="1"/>
  <c r="OD198" i="185" s="1"/>
  <c r="NU186" i="185" a="1"/>
  <c r="NU186" i="185" s="1"/>
  <c r="ND103" i="185"/>
  <c r="ND97" i="185"/>
  <c r="OH222" i="185" a="1"/>
  <c r="OH222" i="185" s="1"/>
  <c r="OH210" i="185" a="1"/>
  <c r="OH210" i="185" s="1"/>
  <c r="NM198" i="185" a="1"/>
  <c r="NM198" i="185" s="1"/>
  <c r="OG222" i="185" a="1"/>
  <c r="OG222" i="185" s="1"/>
  <c r="OG210" i="185" a="1"/>
  <c r="OG210" i="185" s="1"/>
  <c r="OC210" i="185" a="1"/>
  <c r="OC210" i="185" s="1"/>
  <c r="NJ222" i="185" a="1"/>
  <c r="NJ222" i="185" s="1"/>
  <c r="NU222" i="185" a="1"/>
  <c r="NU222" i="185" s="1"/>
  <c r="NS222" i="185" a="1"/>
  <c r="NS222" i="185" s="1"/>
  <c r="NW210" i="185" a="1"/>
  <c r="NW210" i="185" s="1"/>
  <c r="ND100" i="185"/>
  <c r="NR222" i="185" a="1"/>
  <c r="NR222" i="185" s="1"/>
  <c r="NS210" i="185" a="1"/>
  <c r="NS210" i="185" s="1"/>
  <c r="NF231" i="185" a="1"/>
  <c r="NF231" i="185" s="1"/>
  <c r="NP229" i="185" a="1"/>
  <c r="NP229" i="185" s="1"/>
  <c r="OA229" i="185" a="1"/>
  <c r="OA229" i="185" s="1"/>
  <c r="NV229" i="185" a="1"/>
  <c r="NV229" i="185" s="1"/>
  <c r="NR217" i="185" a="1"/>
  <c r="NR217" i="185" s="1"/>
  <c r="OK217" i="185" a="1"/>
  <c r="OK217" i="185" s="1"/>
  <c r="NJ205" i="185" a="1"/>
  <c r="NJ205" i="185" s="1"/>
  <c r="NV205" i="185" a="1"/>
  <c r="NV205" i="185" s="1"/>
  <c r="OG205" i="185" a="1"/>
  <c r="OG205" i="185" s="1"/>
  <c r="NL205" i="185" a="1"/>
  <c r="NL205" i="185" s="1"/>
  <c r="NY205" i="185" a="1"/>
  <c r="NY205" i="185" s="1"/>
  <c r="OK205" i="185" a="1"/>
  <c r="OK205" i="185" s="1"/>
  <c r="NP205" i="185" a="1"/>
  <c r="NP205" i="185" s="1"/>
  <c r="OD205" i="185" a="1"/>
  <c r="OD205" i="185" s="1"/>
  <c r="NM205" i="185" a="1"/>
  <c r="NM205" i="185" s="1"/>
  <c r="OB205" i="185" a="1"/>
  <c r="OB205" i="185" s="1"/>
  <c r="ON205" i="185" a="1"/>
  <c r="ON205" i="185" s="1"/>
  <c r="NN205" i="185" a="1"/>
  <c r="NN205" i="185" s="1"/>
  <c r="OE205" i="185" a="1"/>
  <c r="OE205" i="185" s="1"/>
  <c r="NO205" i="185" a="1"/>
  <c r="NO205" i="185" s="1"/>
  <c r="OF205" i="185" a="1"/>
  <c r="OF205" i="185" s="1"/>
  <c r="NQ205" i="185" a="1"/>
  <c r="NQ205" i="185" s="1"/>
  <c r="NR205" i="185" a="1"/>
  <c r="NR205" i="185" s="1"/>
  <c r="OH205" i="185" a="1"/>
  <c r="OH205" i="185" s="1"/>
  <c r="NS205" i="185" a="1"/>
  <c r="NS205" i="185" s="1"/>
  <c r="OI205" i="185" a="1"/>
  <c r="OI205" i="185" s="1"/>
  <c r="NT205" i="185" a="1"/>
  <c r="NT205" i="185" s="1"/>
  <c r="OJ205" i="185" a="1"/>
  <c r="OJ205" i="185" s="1"/>
  <c r="NU205" i="185" a="1"/>
  <c r="NU205" i="185" s="1"/>
  <c r="NF205" i="185" a="1"/>
  <c r="NF205" i="185" s="1"/>
  <c r="NW205" i="185" a="1"/>
  <c r="NW205" i="185" s="1"/>
  <c r="OL205" i="185" a="1"/>
  <c r="OL205" i="185" s="1"/>
  <c r="NG205" i="185" a="1"/>
  <c r="NG205" i="185" s="1"/>
  <c r="NX205" i="185" a="1"/>
  <c r="NX205" i="185" s="1"/>
  <c r="NH205" i="185" a="1"/>
  <c r="NH205" i="185" s="1"/>
  <c r="NZ205" i="185" a="1"/>
  <c r="NZ205" i="185" s="1"/>
  <c r="OM205" i="185" a="1"/>
  <c r="OM205" i="185" s="1"/>
  <c r="NL193" i="185" a="1"/>
  <c r="NL193" i="185" s="1"/>
  <c r="NX193" i="185" a="1"/>
  <c r="NX193" i="185" s="1"/>
  <c r="OH193" i="185" a="1"/>
  <c r="OH193" i="185" s="1"/>
  <c r="NK193" i="185" a="1"/>
  <c r="NK193" i="185" s="1"/>
  <c r="NY193" i="185" a="1"/>
  <c r="NY193" i="185" s="1"/>
  <c r="OJ193" i="185" a="1"/>
  <c r="OJ193" i="185" s="1"/>
  <c r="NQ193" i="185" a="1"/>
  <c r="NQ193" i="185" s="1"/>
  <c r="OE193" i="185" a="1"/>
  <c r="OE193" i="185" s="1"/>
  <c r="NS193" i="185" a="1"/>
  <c r="NS193" i="185" s="1"/>
  <c r="NU193" i="185" a="1"/>
  <c r="NU193" i="185" s="1"/>
  <c r="OI193" i="185" a="1"/>
  <c r="OI193" i="185" s="1"/>
  <c r="NO193" i="185" a="1"/>
  <c r="NO193" i="185" s="1"/>
  <c r="OD193" i="185" a="1"/>
  <c r="OD193" i="185" s="1"/>
  <c r="NP193" i="185" a="1"/>
  <c r="NP193" i="185" s="1"/>
  <c r="OK193" i="185" a="1"/>
  <c r="OK193" i="185" s="1"/>
  <c r="NR193" i="185" a="1"/>
  <c r="NR193" i="185" s="1"/>
  <c r="OL193" i="185" a="1"/>
  <c r="OL193" i="185" s="1"/>
  <c r="NT193" i="185" a="1"/>
  <c r="NT193" i="185" s="1"/>
  <c r="NV193" i="185" a="1"/>
  <c r="NV193" i="185" s="1"/>
  <c r="ON193" i="185" a="1"/>
  <c r="ON193" i="185" s="1"/>
  <c r="NZ193" i="185" a="1"/>
  <c r="NZ193" i="185" s="1"/>
  <c r="NG193" i="185" a="1"/>
  <c r="NG193" i="185" s="1"/>
  <c r="OA193" i="185" a="1"/>
  <c r="OA193" i="185" s="1"/>
  <c r="NH193" i="185" a="1"/>
  <c r="NH193" i="185" s="1"/>
  <c r="OB193" i="185" a="1"/>
  <c r="OB193" i="185" s="1"/>
  <c r="NI193" i="185" a="1"/>
  <c r="NI193" i="185" s="1"/>
  <c r="OC193" i="185" a="1"/>
  <c r="OC193" i="185" s="1"/>
  <c r="NJ193" i="185" a="1"/>
  <c r="NJ193" i="185" s="1"/>
  <c r="NF181" i="185" a="1"/>
  <c r="NF181" i="185" s="1"/>
  <c r="OH181" i="185" a="1"/>
  <c r="OH181" i="185" s="1"/>
  <c r="NW181" i="185" a="1"/>
  <c r="NW181" i="185" s="1"/>
  <c r="OG181" i="185" a="1"/>
  <c r="OG181" i="185" s="1"/>
  <c r="NG181" i="185" a="1"/>
  <c r="NG181" i="185" s="1"/>
  <c r="NR181" i="185" a="1"/>
  <c r="NR181" i="185" s="1"/>
  <c r="OC181" i="185" a="1"/>
  <c r="OC181" i="185" s="1"/>
  <c r="ON181" i="185" a="1"/>
  <c r="ON181" i="185" s="1"/>
  <c r="NI181" i="185" a="1"/>
  <c r="NI181" i="185" s="1"/>
  <c r="NK181" i="185" a="1"/>
  <c r="NK181" i="185" s="1"/>
  <c r="OJ181" i="185" a="1"/>
  <c r="OJ181" i="185" s="1"/>
  <c r="OF181" i="185" a="1"/>
  <c r="OF181" i="185" s="1"/>
  <c r="NQ181" i="185" a="1"/>
  <c r="NQ181" i="185" s="1"/>
  <c r="OI181" i="185" a="1"/>
  <c r="OI181" i="185" s="1"/>
  <c r="NS181" i="185" a="1"/>
  <c r="NS181" i="185" s="1"/>
  <c r="OK181" i="185" a="1"/>
  <c r="OK181" i="185" s="1"/>
  <c r="NU181" i="185" a="1"/>
  <c r="NU181" i="185" s="1"/>
  <c r="OL181" i="185" a="1"/>
  <c r="OL181" i="185" s="1"/>
  <c r="NV181" i="185" a="1"/>
  <c r="NV181" i="185" s="1"/>
  <c r="OM181" i="185" a="1"/>
  <c r="OM181" i="185" s="1"/>
  <c r="NY181" i="185" a="1"/>
  <c r="NY181" i="185" s="1"/>
  <c r="NJ181" i="185" a="1"/>
  <c r="NJ181" i="185" s="1"/>
  <c r="OA181" i="185" a="1"/>
  <c r="OA181" i="185" s="1"/>
  <c r="OB181" i="185" a="1"/>
  <c r="OB181" i="185" s="1"/>
  <c r="NM181" i="185" a="1"/>
  <c r="NM181" i="185" s="1"/>
  <c r="NK169" i="185" a="1"/>
  <c r="NK169" i="185" s="1"/>
  <c r="NS169" i="185" a="1"/>
  <c r="NS169" i="185" s="1"/>
  <c r="OC169" i="185" a="1"/>
  <c r="OC169" i="185" s="1"/>
  <c r="OL169" i="185" a="1"/>
  <c r="OL169" i="185" s="1"/>
  <c r="NQ169" i="185" a="1"/>
  <c r="NQ169" i="185" s="1"/>
  <c r="OB169" i="185" a="1"/>
  <c r="OB169" i="185" s="1"/>
  <c r="NT169" i="185" a="1"/>
  <c r="NT169" i="185" s="1"/>
  <c r="OF169" i="185" a="1"/>
  <c r="OF169" i="185" s="1"/>
  <c r="OH169" i="185" a="1"/>
  <c r="OH169" i="185" s="1"/>
  <c r="NH169" i="185" a="1"/>
  <c r="NH169" i="185" s="1"/>
  <c r="NU169" i="185" a="1"/>
  <c r="NU169" i="185" s="1"/>
  <c r="NI169" i="185" a="1"/>
  <c r="NI169" i="185" s="1"/>
  <c r="NV169" i="185" a="1"/>
  <c r="NV169" i="185" s="1"/>
  <c r="OI169" i="185" a="1"/>
  <c r="OI169" i="185" s="1"/>
  <c r="NW169" i="185" a="1"/>
  <c r="NW169" i="185" s="1"/>
  <c r="OJ169" i="185" a="1"/>
  <c r="OJ169" i="185" s="1"/>
  <c r="NP169" i="185" a="1"/>
  <c r="NP169" i="185" s="1"/>
  <c r="OE169" i="185" a="1"/>
  <c r="OE169" i="185" s="1"/>
  <c r="OK169" i="185" a="1"/>
  <c r="OK169" i="185" s="1"/>
  <c r="ON169" i="185" a="1"/>
  <c r="ON169" i="185" s="1"/>
  <c r="NR169" i="185" a="1"/>
  <c r="NR169" i="185" s="1"/>
  <c r="NG169" i="185" a="1"/>
  <c r="NG169" i="185" s="1"/>
  <c r="OD169" i="185" a="1"/>
  <c r="OD169" i="185" s="1"/>
  <c r="NF169" i="185" a="1"/>
  <c r="NF169" i="185" s="1"/>
  <c r="NM169" i="185" a="1"/>
  <c r="NM169" i="185" s="1"/>
  <c r="NN169" i="185" a="1"/>
  <c r="NN169" i="185" s="1"/>
  <c r="NZ169" i="185" a="1"/>
  <c r="NZ169" i="185" s="1"/>
  <c r="OA169" i="185" a="1"/>
  <c r="OA169" i="185" s="1"/>
  <c r="OJ236" i="185" a="1"/>
  <c r="OJ236" i="185" s="1"/>
  <c r="NZ236" i="185" a="1"/>
  <c r="NZ236" i="185" s="1"/>
  <c r="NP236" i="185" a="1"/>
  <c r="NP236" i="185" s="1"/>
  <c r="OD235" i="185" a="1"/>
  <c r="OD235" i="185" s="1"/>
  <c r="NU235" i="185" a="1"/>
  <c r="NU235" i="185" s="1"/>
  <c r="NJ235" i="185" a="1"/>
  <c r="NJ235" i="185" s="1"/>
  <c r="NK234" i="185" a="1"/>
  <c r="NK234" i="185" s="1"/>
  <c r="OH233" i="185" a="1"/>
  <c r="OH233" i="185" s="1"/>
  <c r="OE231" i="185" a="1"/>
  <c r="OE231" i="185" s="1"/>
  <c r="NR231" i="185" a="1"/>
  <c r="NR231" i="185" s="1"/>
  <c r="OI229" i="185" a="1"/>
  <c r="OI229" i="185" s="1"/>
  <c r="NU229" i="185" a="1"/>
  <c r="NU229" i="185" s="1"/>
  <c r="OD228" i="185" a="1"/>
  <c r="OD228" i="185" s="1"/>
  <c r="NQ228" i="185" a="1"/>
  <c r="NQ228" i="185" s="1"/>
  <c r="OM227" i="185" a="1"/>
  <c r="OM227" i="185" s="1"/>
  <c r="NZ227" i="185" a="1"/>
  <c r="NZ227" i="185" s="1"/>
  <c r="NM227" i="185" a="1"/>
  <c r="NM227" i="185" s="1"/>
  <c r="OI226" i="185" a="1"/>
  <c r="OI226" i="185" s="1"/>
  <c r="NI226" i="185" a="1"/>
  <c r="NI226" i="185" s="1"/>
  <c r="OB225" i="185" a="1"/>
  <c r="OB225" i="185" s="1"/>
  <c r="NO225" i="185" a="1"/>
  <c r="NO225" i="185" s="1"/>
  <c r="OI224" i="185" a="1"/>
  <c r="OI224" i="185" s="1"/>
  <c r="NT224" i="185" a="1"/>
  <c r="NT224" i="185" s="1"/>
  <c r="OK223" i="185" a="1"/>
  <c r="OK223" i="185" s="1"/>
  <c r="NU223" i="185" a="1"/>
  <c r="NU223" i="185" s="1"/>
  <c r="OJ222" i="185" a="1"/>
  <c r="OJ222" i="185" s="1"/>
  <c r="NT222" i="185" a="1"/>
  <c r="NT222" i="185" s="1"/>
  <c r="OI221" i="185" a="1"/>
  <c r="OI221" i="185" s="1"/>
  <c r="NR221" i="185" a="1"/>
  <c r="NR221" i="185" s="1"/>
  <c r="OE220" i="185" a="1"/>
  <c r="OE220" i="185" s="1"/>
  <c r="NJ220" i="185" a="1"/>
  <c r="NJ220" i="185" s="1"/>
  <c r="NL218" i="185" a="1"/>
  <c r="NL218" i="185" s="1"/>
  <c r="NY217" i="185" a="1"/>
  <c r="NY217" i="185" s="1"/>
  <c r="OH216" i="185" a="1"/>
  <c r="OH216" i="185" s="1"/>
  <c r="NM216" i="185" a="1"/>
  <c r="NM216" i="185" s="1"/>
  <c r="NT215" i="185" a="1"/>
  <c r="NT215" i="185" s="1"/>
  <c r="NU213" i="185" a="1"/>
  <c r="NU213" i="185" s="1"/>
  <c r="NJ212" i="185" a="1"/>
  <c r="NJ212" i="185" s="1"/>
  <c r="NS211" i="185" a="1"/>
  <c r="NS211" i="185" s="1"/>
  <c r="OF210" i="185" a="1"/>
  <c r="OF210" i="185" s="1"/>
  <c r="NT209" i="185" a="1"/>
  <c r="NT209" i="185" s="1"/>
  <c r="OA205" i="185" a="1"/>
  <c r="OA205" i="185" s="1"/>
  <c r="OF193" i="185" a="1"/>
  <c r="OF193" i="185" s="1"/>
  <c r="OH177" i="185" a="1"/>
  <c r="OH177" i="185" s="1"/>
  <c r="OG169" i="185" a="1"/>
  <c r="OG169" i="185" s="1"/>
  <c r="NO144" i="185" a="1"/>
  <c r="NO144" i="185" s="1"/>
  <c r="OI144" i="185" a="1"/>
  <c r="OI144" i="185" s="1"/>
  <c r="NQ144" i="185" a="1"/>
  <c r="NQ144" i="185" s="1"/>
  <c r="OI236" i="185" a="1"/>
  <c r="OI236" i="185" s="1"/>
  <c r="NY236" i="185" a="1"/>
  <c r="NY236" i="185" s="1"/>
  <c r="NO236" i="185" a="1"/>
  <c r="NO236" i="185" s="1"/>
  <c r="OD231" i="185" a="1"/>
  <c r="OD231" i="185" s="1"/>
  <c r="NQ231" i="185" a="1"/>
  <c r="NQ231" i="185" s="1"/>
  <c r="OM230" i="185" a="1"/>
  <c r="OM230" i="185" s="1"/>
  <c r="OC228" i="185" a="1"/>
  <c r="OC228" i="185" s="1"/>
  <c r="NP228" i="185" a="1"/>
  <c r="NP228" i="185" s="1"/>
  <c r="OL227" i="185" a="1"/>
  <c r="OL227" i="185" s="1"/>
  <c r="NY227" i="185" a="1"/>
  <c r="NY227" i="185" s="1"/>
  <c r="NL227" i="185" a="1"/>
  <c r="NL227" i="185" s="1"/>
  <c r="OH226" i="185" a="1"/>
  <c r="OH226" i="185" s="1"/>
  <c r="NU226" i="185" a="1"/>
  <c r="NU226" i="185" s="1"/>
  <c r="NH226" i="185" a="1"/>
  <c r="NH226" i="185" s="1"/>
  <c r="OA225" i="185" a="1"/>
  <c r="OA225" i="185" s="1"/>
  <c r="NN225" i="185" a="1"/>
  <c r="NN225" i="185" s="1"/>
  <c r="OH224" i="185" a="1"/>
  <c r="OH224" i="185" s="1"/>
  <c r="OJ218" i="185" a="1"/>
  <c r="OJ218" i="185" s="1"/>
  <c r="NK218" i="185" a="1"/>
  <c r="NK218" i="185" s="1"/>
  <c r="OG216" i="185" a="1"/>
  <c r="OG216" i="185" s="1"/>
  <c r="NJ216" i="185" a="1"/>
  <c r="NJ216" i="185" s="1"/>
  <c r="NQ215" i="185" a="1"/>
  <c r="NQ215" i="185" s="1"/>
  <c r="OH189" i="185" a="1"/>
  <c r="OH189" i="185" s="1"/>
  <c r="NP180" i="185" a="1"/>
  <c r="NP180" i="185" s="1"/>
  <c r="OM168" i="185" a="1"/>
  <c r="OM168" i="185" s="1"/>
  <c r="OE219" i="185" a="1"/>
  <c r="OE219" i="185" s="1"/>
  <c r="NK219" i="185" a="1"/>
  <c r="NK219" i="185" s="1"/>
  <c r="NI219" i="185" a="1"/>
  <c r="NI219" i="185" s="1"/>
  <c r="NF219" i="185" a="1"/>
  <c r="NF219" i="185" s="1"/>
  <c r="NV219" i="185" a="1"/>
  <c r="NV219" i="185" s="1"/>
  <c r="OL219" i="185" a="1"/>
  <c r="OL219" i="185" s="1"/>
  <c r="NJ219" i="185" a="1"/>
  <c r="NJ219" i="185" s="1"/>
  <c r="NZ219" i="185" a="1"/>
  <c r="NZ219" i="185" s="1"/>
  <c r="ON219" i="185" a="1"/>
  <c r="ON219" i="185" s="1"/>
  <c r="NL203" i="185" a="1"/>
  <c r="NL203" i="185" s="1"/>
  <c r="NX203" i="185" a="1"/>
  <c r="NX203" i="185" s="1"/>
  <c r="OI203" i="185" a="1"/>
  <c r="OI203" i="185" s="1"/>
  <c r="NG203" i="185" a="1"/>
  <c r="NG203" i="185" s="1"/>
  <c r="NT203" i="185" a="1"/>
  <c r="NT203" i="185" s="1"/>
  <c r="NR203" i="185" a="1"/>
  <c r="NR203" i="185" s="1"/>
  <c r="OE203" i="185" a="1"/>
  <c r="OE203" i="185" s="1"/>
  <c r="NI203" i="185" a="1"/>
  <c r="NI203" i="185" s="1"/>
  <c r="NY203" i="185" a="1"/>
  <c r="NY203" i="185" s="1"/>
  <c r="OM203" i="185" a="1"/>
  <c r="OM203" i="185" s="1"/>
  <c r="NS203" i="185" a="1"/>
  <c r="NS203" i="185" s="1"/>
  <c r="OJ203" i="185" a="1"/>
  <c r="OJ203" i="185" s="1"/>
  <c r="NU203" i="185" a="1"/>
  <c r="NU203" i="185" s="1"/>
  <c r="OK203" i="185" a="1"/>
  <c r="OK203" i="185" s="1"/>
  <c r="NV203" i="185" a="1"/>
  <c r="NV203" i="185" s="1"/>
  <c r="OL203" i="185" a="1"/>
  <c r="OL203" i="185" s="1"/>
  <c r="NW203" i="185" a="1"/>
  <c r="NW203" i="185" s="1"/>
  <c r="ON203" i="185" a="1"/>
  <c r="ON203" i="185" s="1"/>
  <c r="NH203" i="185" a="1"/>
  <c r="NH203" i="185" s="1"/>
  <c r="NZ203" i="185" a="1"/>
  <c r="NZ203" i="185" s="1"/>
  <c r="NJ203" i="185" a="1"/>
  <c r="NJ203" i="185" s="1"/>
  <c r="OA203" i="185" a="1"/>
  <c r="OA203" i="185" s="1"/>
  <c r="NK203" i="185" a="1"/>
  <c r="NK203" i="185" s="1"/>
  <c r="OB203" i="185" a="1"/>
  <c r="OB203" i="185" s="1"/>
  <c r="NM203" i="185" a="1"/>
  <c r="NM203" i="185" s="1"/>
  <c r="OC203" i="185" a="1"/>
  <c r="OC203" i="185" s="1"/>
  <c r="NN203" i="185" a="1"/>
  <c r="NN203" i="185" s="1"/>
  <c r="NO203" i="185" a="1"/>
  <c r="NO203" i="185" s="1"/>
  <c r="OE237" i="185" a="1"/>
  <c r="OE237" i="185" s="1"/>
  <c r="OH236" i="185" a="1"/>
  <c r="OH236" i="185" s="1"/>
  <c r="NX236" i="185" a="1"/>
  <c r="NX236" i="185" s="1"/>
  <c r="OC231" i="185" a="1"/>
  <c r="OC231" i="185" s="1"/>
  <c r="NP231" i="185" a="1"/>
  <c r="NP231" i="185" s="1"/>
  <c r="NK230" i="185" a="1"/>
  <c r="NK230" i="185" s="1"/>
  <c r="OB228" i="185" a="1"/>
  <c r="OB228" i="185" s="1"/>
  <c r="NO228" i="185" a="1"/>
  <c r="NO228" i="185" s="1"/>
  <c r="OK227" i="185" a="1"/>
  <c r="OK227" i="185" s="1"/>
  <c r="NX227" i="185" a="1"/>
  <c r="NX227" i="185" s="1"/>
  <c r="NK227" i="185" a="1"/>
  <c r="NK227" i="185" s="1"/>
  <c r="OG226" i="185" a="1"/>
  <c r="OG226" i="185" s="1"/>
  <c r="NT226" i="185" a="1"/>
  <c r="NT226" i="185" s="1"/>
  <c r="NF226" i="185" a="1"/>
  <c r="NF226" i="185" s="1"/>
  <c r="NL225" i="185" a="1"/>
  <c r="NL225" i="185" s="1"/>
  <c r="OG224" i="185" a="1"/>
  <c r="OG224" i="185" s="1"/>
  <c r="NR224" i="185" a="1"/>
  <c r="NR224" i="185" s="1"/>
  <c r="NR219" i="185" a="1"/>
  <c r="NR219" i="185" s="1"/>
  <c r="OI218" i="185" a="1"/>
  <c r="OI218" i="185" s="1"/>
  <c r="NJ218" i="185" a="1"/>
  <c r="NJ218" i="185" s="1"/>
  <c r="OF216" i="185" a="1"/>
  <c r="OF216" i="185" s="1"/>
  <c r="NI216" i="185" a="1"/>
  <c r="NI216" i="185" s="1"/>
  <c r="NP215" i="185" a="1"/>
  <c r="NP215" i="185" s="1"/>
  <c r="ON213" i="185" a="1"/>
  <c r="ON213" i="185" s="1"/>
  <c r="NT213" i="185" a="1"/>
  <c r="NT213" i="185" s="1"/>
  <c r="OF189" i="185" a="1"/>
  <c r="OF189" i="185" s="1"/>
  <c r="NN195" i="185" a="1"/>
  <c r="NN195" i="185" s="1"/>
  <c r="NX195" i="185" a="1"/>
  <c r="NX195" i="185" s="1"/>
  <c r="NI195" i="185" a="1"/>
  <c r="NI195" i="185" s="1"/>
  <c r="NT195" i="185" a="1"/>
  <c r="NT195" i="185" s="1"/>
  <c r="OE195" i="185" a="1"/>
  <c r="OE195" i="185" s="1"/>
  <c r="NG195" i="185" a="1"/>
  <c r="NG195" i="185" s="1"/>
  <c r="NS195" i="185" a="1"/>
  <c r="NS195" i="185" s="1"/>
  <c r="OF195" i="185" a="1"/>
  <c r="OF195" i="185" s="1"/>
  <c r="NO195" i="185" a="1"/>
  <c r="NO195" i="185" s="1"/>
  <c r="OB195" i="185" a="1"/>
  <c r="OB195" i="185" s="1"/>
  <c r="OC195" i="185" a="1"/>
  <c r="OC195" i="185" s="1"/>
  <c r="NK195" i="185" a="1"/>
  <c r="NK195" i="185" s="1"/>
  <c r="NY195" i="185" a="1"/>
  <c r="NY195" i="185" s="1"/>
  <c r="OL195" i="185" a="1"/>
  <c r="OL195" i="185" s="1"/>
  <c r="NQ195" i="185" a="1"/>
  <c r="NQ195" i="185" s="1"/>
  <c r="OI195" i="185" a="1"/>
  <c r="OI195" i="185" s="1"/>
  <c r="NR195" i="185" a="1"/>
  <c r="NR195" i="185" s="1"/>
  <c r="OJ195" i="185" a="1"/>
  <c r="OJ195" i="185" s="1"/>
  <c r="NU195" i="185" a="1"/>
  <c r="NU195" i="185" s="1"/>
  <c r="OK195" i="185" a="1"/>
  <c r="OK195" i="185" s="1"/>
  <c r="NV195" i="185" a="1"/>
  <c r="NV195" i="185" s="1"/>
  <c r="OM195" i="185" a="1"/>
  <c r="OM195" i="185" s="1"/>
  <c r="ON195" i="185" a="1"/>
  <c r="ON195" i="185" s="1"/>
  <c r="NF195" i="185" a="1"/>
  <c r="NF195" i="185" s="1"/>
  <c r="NW195" i="185" a="1"/>
  <c r="NW195" i="185" s="1"/>
  <c r="NH195" i="185" a="1"/>
  <c r="NH195" i="185" s="1"/>
  <c r="NZ195" i="185" a="1"/>
  <c r="NZ195" i="185" s="1"/>
  <c r="NJ195" i="185" a="1"/>
  <c r="NJ195" i="185" s="1"/>
  <c r="OA195" i="185" a="1"/>
  <c r="OA195" i="185" s="1"/>
  <c r="NL195" i="185" a="1"/>
  <c r="NL195" i="185" s="1"/>
  <c r="OD195" i="185" a="1"/>
  <c r="OD195" i="185" s="1"/>
  <c r="NL178" i="185" a="1"/>
  <c r="NL178" i="185" s="1"/>
  <c r="NV178" i="185" a="1"/>
  <c r="NV178" i="185" s="1"/>
  <c r="OE178" i="185" a="1"/>
  <c r="OE178" i="185" s="1"/>
  <c r="ON178" i="185" a="1"/>
  <c r="ON178" i="185" s="1"/>
  <c r="NJ178" i="185" a="1"/>
  <c r="NJ178" i="185" s="1"/>
  <c r="NU178" i="185" a="1"/>
  <c r="NU178" i="185" s="1"/>
  <c r="NQ178" i="185" a="1"/>
  <c r="NQ178" i="185" s="1"/>
  <c r="OL178" i="185" a="1"/>
  <c r="OL178" i="185" s="1"/>
  <c r="OC178" i="185" a="1"/>
  <c r="OC178" i="185" s="1"/>
  <c r="NM178" i="185" a="1"/>
  <c r="NM178" i="185" s="1"/>
  <c r="NZ178" i="185" a="1"/>
  <c r="NZ178" i="185" s="1"/>
  <c r="OM178" i="185" a="1"/>
  <c r="OM178" i="185" s="1"/>
  <c r="NO178" i="185" a="1"/>
  <c r="NO178" i="185" s="1"/>
  <c r="OB178" i="185" a="1"/>
  <c r="OB178" i="185" s="1"/>
  <c r="OJ178" i="185" a="1"/>
  <c r="OJ178" i="185" s="1"/>
  <c r="NT178" i="185" a="1"/>
  <c r="NT178" i="185" s="1"/>
  <c r="OK178" i="185" a="1"/>
  <c r="OK178" i="185" s="1"/>
  <c r="NF178" i="185" a="1"/>
  <c r="NF178" i="185" s="1"/>
  <c r="NW178" i="185" a="1"/>
  <c r="NW178" i="185" s="1"/>
  <c r="NX178" i="185" a="1"/>
  <c r="NX178" i="185" s="1"/>
  <c r="NH178" i="185" a="1"/>
  <c r="NH178" i="185" s="1"/>
  <c r="NY178" i="185" a="1"/>
  <c r="NY178" i="185" s="1"/>
  <c r="NI178" i="185" a="1"/>
  <c r="NI178" i="185" s="1"/>
  <c r="OA178" i="185" a="1"/>
  <c r="OA178" i="185" s="1"/>
  <c r="OD178" i="185" a="1"/>
  <c r="OD178" i="185" s="1"/>
  <c r="NK178" i="185" a="1"/>
  <c r="NK178" i="185" s="1"/>
  <c r="OF178" i="185" a="1"/>
  <c r="OF178" i="185" s="1"/>
  <c r="NN178" i="185" a="1"/>
  <c r="NN178" i="185" s="1"/>
  <c r="OG178" i="185" a="1"/>
  <c r="OG178" i="185" s="1"/>
  <c r="NP178" i="185" a="1"/>
  <c r="NP178" i="185" s="1"/>
  <c r="NJ166" i="185" a="1"/>
  <c r="NJ166" i="185" s="1"/>
  <c r="OD166" i="185" a="1"/>
  <c r="OD166" i="185" s="1"/>
  <c r="NT237" i="185" a="1"/>
  <c r="NT237" i="185" s="1"/>
  <c r="OG236" i="185" a="1"/>
  <c r="OG236" i="185" s="1"/>
  <c r="NW236" i="185" a="1"/>
  <c r="NW236" i="185" s="1"/>
  <c r="OB231" i="185" a="1"/>
  <c r="OB231" i="185" s="1"/>
  <c r="NO231" i="185" a="1"/>
  <c r="NO231" i="185" s="1"/>
  <c r="OM228" i="185" a="1"/>
  <c r="OM228" i="185" s="1"/>
  <c r="OA228" i="185" a="1"/>
  <c r="OA228" i="185" s="1"/>
  <c r="NN228" i="185" a="1"/>
  <c r="NN228" i="185" s="1"/>
  <c r="OJ227" i="185" a="1"/>
  <c r="OJ227" i="185" s="1"/>
  <c r="NW227" i="185" a="1"/>
  <c r="NW227" i="185" s="1"/>
  <c r="OF226" i="185" a="1"/>
  <c r="OF226" i="185" s="1"/>
  <c r="NR226" i="185" a="1"/>
  <c r="NR226" i="185" s="1"/>
  <c r="ON225" i="185" a="1"/>
  <c r="ON225" i="185" s="1"/>
  <c r="NZ225" i="185" a="1"/>
  <c r="NZ225" i="185" s="1"/>
  <c r="NK225" i="185" a="1"/>
  <c r="NK225" i="185" s="1"/>
  <c r="OF224" i="185" a="1"/>
  <c r="OF224" i="185" s="1"/>
  <c r="NQ224" i="185" a="1"/>
  <c r="NQ224" i="185" s="1"/>
  <c r="NQ219" i="185" a="1"/>
  <c r="NQ219" i="185" s="1"/>
  <c r="OG218" i="185" a="1"/>
  <c r="OG218" i="185" s="1"/>
  <c r="NG218" i="185" a="1"/>
  <c r="NG218" i="185" s="1"/>
  <c r="OE216" i="185" a="1"/>
  <c r="OE216" i="185" s="1"/>
  <c r="NH216" i="185" a="1"/>
  <c r="NH216" i="185" s="1"/>
  <c r="NO215" i="185" a="1"/>
  <c r="NO215" i="185" s="1"/>
  <c r="OM213" i="185" a="1"/>
  <c r="OM213" i="185" s="1"/>
  <c r="NR213" i="185" a="1"/>
  <c r="NR213" i="185" s="1"/>
  <c r="NG212" i="185" a="1"/>
  <c r="NG212" i="185" s="1"/>
  <c r="NN211" i="185" a="1"/>
  <c r="NN211" i="185" s="1"/>
  <c r="OG206" i="185" a="1"/>
  <c r="OG206" i="185" s="1"/>
  <c r="OE204" i="185" a="1"/>
  <c r="OE204" i="185" s="1"/>
  <c r="OI201" i="185" a="1"/>
  <c r="OI201" i="185" s="1"/>
  <c r="OH195" i="185" a="1"/>
  <c r="OH195" i="185" s="1"/>
  <c r="OC192" i="185" a="1"/>
  <c r="OC192" i="185" s="1"/>
  <c r="NP189" i="185" a="1"/>
  <c r="NP189" i="185" s="1"/>
  <c r="OE182" i="185" a="1"/>
  <c r="OE182" i="185" s="1"/>
  <c r="OH179" i="185" a="1"/>
  <c r="OH179" i="185" s="1"/>
  <c r="OK176" i="185" a="1"/>
  <c r="OK176" i="185" s="1"/>
  <c r="OM172" i="185" a="1"/>
  <c r="OM172" i="185" s="1"/>
  <c r="OK167" i="185" a="1"/>
  <c r="OK167" i="185" s="1"/>
  <c r="NJ207" i="185" a="1"/>
  <c r="NJ207" i="185" s="1"/>
  <c r="NS207" i="185" a="1"/>
  <c r="NS207" i="185" s="1"/>
  <c r="NO207" i="185" a="1"/>
  <c r="NO207" i="185" s="1"/>
  <c r="OI207" i="185" a="1"/>
  <c r="OI207" i="185" s="1"/>
  <c r="NI207" i="185" a="1"/>
  <c r="NI207" i="185" s="1"/>
  <c r="NT231" i="185" a="1"/>
  <c r="NT231" i="185" s="1"/>
  <c r="NF165" i="185" a="1"/>
  <c r="NF165" i="185" s="1"/>
  <c r="NW165" i="185" a="1"/>
  <c r="NW165" i="185" s="1"/>
  <c r="OF165" i="185" a="1"/>
  <c r="OF165" i="185" s="1"/>
  <c r="NO165" i="185" a="1"/>
  <c r="NO165" i="185" s="1"/>
  <c r="NY165" i="185" a="1"/>
  <c r="NY165" i="185" s="1"/>
  <c r="NZ165" i="185" a="1"/>
  <c r="NZ165" i="185" s="1"/>
  <c r="OM237" i="185" a="1"/>
  <c r="OM237" i="185" s="1"/>
  <c r="OC237" i="185" a="1"/>
  <c r="OC237" i="185" s="1"/>
  <c r="NS237" i="185" a="1"/>
  <c r="NS237" i="185" s="1"/>
  <c r="NI237" i="185" a="1"/>
  <c r="NI237" i="185" s="1"/>
  <c r="NV236" i="185" a="1"/>
  <c r="NV236" i="185" s="1"/>
  <c r="NM236" i="185" a="1"/>
  <c r="NM236" i="185" s="1"/>
  <c r="ON231" i="185" a="1"/>
  <c r="ON231" i="185" s="1"/>
  <c r="OA231" i="185" a="1"/>
  <c r="OA231" i="185" s="1"/>
  <c r="OL228" i="185" a="1"/>
  <c r="OL228" i="185" s="1"/>
  <c r="NZ228" i="185" a="1"/>
  <c r="NZ228" i="185" s="1"/>
  <c r="NM228" i="185" a="1"/>
  <c r="NM228" i="185" s="1"/>
  <c r="OI227" i="185" a="1"/>
  <c r="OI227" i="185" s="1"/>
  <c r="NI227" i="185" a="1"/>
  <c r="NI227" i="185" s="1"/>
  <c r="OD226" i="185" a="1"/>
  <c r="OD226" i="185" s="1"/>
  <c r="NQ226" i="185" a="1"/>
  <c r="NQ226" i="185" s="1"/>
  <c r="OM225" i="185" a="1"/>
  <c r="OM225" i="185" s="1"/>
  <c r="NY225" i="185" a="1"/>
  <c r="NY225" i="185" s="1"/>
  <c r="NJ225" i="185" a="1"/>
  <c r="NJ225" i="185" s="1"/>
  <c r="OD224" i="185" a="1"/>
  <c r="OD224" i="185" s="1"/>
  <c r="NO224" i="185" a="1"/>
  <c r="NO224" i="185" s="1"/>
  <c r="OI219" i="185" a="1"/>
  <c r="OI219" i="185" s="1"/>
  <c r="NP219" i="185" a="1"/>
  <c r="NP219" i="185" s="1"/>
  <c r="NZ218" i="185" a="1"/>
  <c r="NZ218" i="185" s="1"/>
  <c r="OC216" i="185" a="1"/>
  <c r="OC216" i="185" s="1"/>
  <c r="OL215" i="185" a="1"/>
  <c r="OL215" i="185" s="1"/>
  <c r="NN215" i="185" a="1"/>
  <c r="NN215" i="185" s="1"/>
  <c r="OL213" i="185" a="1"/>
  <c r="OL213" i="185" s="1"/>
  <c r="NL213" i="185" a="1"/>
  <c r="NL213" i="185" s="1"/>
  <c r="NZ212" i="185" a="1"/>
  <c r="NZ212" i="185" s="1"/>
  <c r="OH211" i="185" a="1"/>
  <c r="OH211" i="185" s="1"/>
  <c r="NL211" i="185" a="1"/>
  <c r="NL211" i="185" s="1"/>
  <c r="OF206" i="185" a="1"/>
  <c r="OF206" i="185" s="1"/>
  <c r="OD204" i="185" a="1"/>
  <c r="OD204" i="185" s="1"/>
  <c r="OF201" i="185" a="1"/>
  <c r="OF201" i="185" s="1"/>
  <c r="OG195" i="185" a="1"/>
  <c r="OG195" i="185" s="1"/>
  <c r="OB192" i="185" a="1"/>
  <c r="OB192" i="185" s="1"/>
  <c r="OG179" i="185" a="1"/>
  <c r="OG179" i="185" s="1"/>
  <c r="OJ176" i="185" a="1"/>
  <c r="OJ176" i="185" s="1"/>
  <c r="OL172" i="185" a="1"/>
  <c r="OL172" i="185" s="1"/>
  <c r="NM214" i="185" a="1"/>
  <c r="NM214" i="185" s="1"/>
  <c r="NI214" i="185" a="1"/>
  <c r="NI214" i="185" s="1"/>
  <c r="OL237" i="185" a="1"/>
  <c r="OL237" i="185" s="1"/>
  <c r="OB237" i="185" a="1"/>
  <c r="OB237" i="185" s="1"/>
  <c r="NR237" i="185" a="1"/>
  <c r="NR237" i="185" s="1"/>
  <c r="OF236" i="185" a="1"/>
  <c r="OF236" i="185" s="1"/>
  <c r="NT236" i="185" a="1"/>
  <c r="NT236" i="185" s="1"/>
  <c r="NL236" i="185" a="1"/>
  <c r="NL236" i="185" s="1"/>
  <c r="OM231" i="185" a="1"/>
  <c r="OM231" i="185" s="1"/>
  <c r="NL231" i="185" a="1"/>
  <c r="NL231" i="185" s="1"/>
  <c r="OK228" i="185" a="1"/>
  <c r="OK228" i="185" s="1"/>
  <c r="NY228" i="185" a="1"/>
  <c r="NY228" i="185" s="1"/>
  <c r="OH227" i="185" a="1"/>
  <c r="OH227" i="185" s="1"/>
  <c r="NV227" i="185" a="1"/>
  <c r="NV227" i="185" s="1"/>
  <c r="OC226" i="185" a="1"/>
  <c r="OC226" i="185" s="1"/>
  <c r="NP226" i="185" a="1"/>
  <c r="NP226" i="185" s="1"/>
  <c r="OL225" i="185" a="1"/>
  <c r="OL225" i="185" s="1"/>
  <c r="NW225" i="185" a="1"/>
  <c r="NW225" i="185" s="1"/>
  <c r="OC224" i="185" a="1"/>
  <c r="OC224" i="185" s="1"/>
  <c r="NM224" i="185" a="1"/>
  <c r="NM224" i="185" s="1"/>
  <c r="OH219" i="185" a="1"/>
  <c r="OH219" i="185" s="1"/>
  <c r="NO219" i="185" a="1"/>
  <c r="NO219" i="185" s="1"/>
  <c r="OK215" i="185" a="1"/>
  <c r="OK215" i="185" s="1"/>
  <c r="NM215" i="185" a="1"/>
  <c r="NM215" i="185" s="1"/>
  <c r="OJ213" i="185" a="1"/>
  <c r="OJ213" i="185" s="1"/>
  <c r="NK213" i="185" a="1"/>
  <c r="NK213" i="185" s="1"/>
  <c r="OG211" i="185" a="1"/>
  <c r="OG211" i="185" s="1"/>
  <c r="NK211" i="185" a="1"/>
  <c r="NK211" i="185" s="1"/>
  <c r="OM207" i="185" a="1"/>
  <c r="OM207" i="185" s="1"/>
  <c r="OE206" i="185" a="1"/>
  <c r="OE206" i="185" s="1"/>
  <c r="NO204" i="185" a="1"/>
  <c r="NO204" i="185" s="1"/>
  <c r="NP195" i="185" a="1"/>
  <c r="NP195" i="185" s="1"/>
  <c r="NH192" i="185" a="1"/>
  <c r="NH192" i="185" s="1"/>
  <c r="NT185" i="185" a="1"/>
  <c r="NT185" i="185" s="1"/>
  <c r="NM182" i="185" a="1"/>
  <c r="NM182" i="185" s="1"/>
  <c r="NR179" i="185" a="1"/>
  <c r="NR179" i="185" s="1"/>
  <c r="NQ176" i="185" a="1"/>
  <c r="NQ176" i="185" s="1"/>
  <c r="NQ183" i="185" a="1"/>
  <c r="NQ183" i="185" s="1"/>
  <c r="NO183" i="185" a="1"/>
  <c r="NO183" i="185" s="1"/>
  <c r="OE183" i="185" a="1"/>
  <c r="OE183" i="185" s="1"/>
  <c r="NR183" i="185" a="1"/>
  <c r="NR183" i="185" s="1"/>
  <c r="NT183" i="185" a="1"/>
  <c r="NT183" i="185" s="1"/>
  <c r="OL183" i="185" a="1"/>
  <c r="OL183" i="185" s="1"/>
  <c r="NI183" i="185" a="1"/>
  <c r="NI183" i="185" s="1"/>
  <c r="NI218" i="185" a="1"/>
  <c r="NI218" i="185" s="1"/>
  <c r="NT218" i="185" a="1"/>
  <c r="NT218" i="185" s="1"/>
  <c r="OF218" i="185" a="1"/>
  <c r="OF218" i="185" s="1"/>
  <c r="NH218" i="185" a="1"/>
  <c r="NH218" i="185" s="1"/>
  <c r="NU218" i="185" a="1"/>
  <c r="NU218" i="185" s="1"/>
  <c r="OH218" i="185" a="1"/>
  <c r="OH218" i="185" s="1"/>
  <c r="NP218" i="185" a="1"/>
  <c r="NP218" i="185" s="1"/>
  <c r="OD218" i="185" a="1"/>
  <c r="OD218" i="185" s="1"/>
  <c r="NM218" i="185" a="1"/>
  <c r="NM218" i="185" s="1"/>
  <c r="OA218" i="185" a="1"/>
  <c r="OA218" i="185" s="1"/>
  <c r="OB218" i="185" a="1"/>
  <c r="OB218" i="185" s="1"/>
  <c r="NN218" i="185" a="1"/>
  <c r="NN218" i="185" s="1"/>
  <c r="OC218" i="185" a="1"/>
  <c r="OC218" i="185" s="1"/>
  <c r="NO218" i="185" a="1"/>
  <c r="NO218" i="185" s="1"/>
  <c r="OE218" i="185" a="1"/>
  <c r="OE218" i="185" s="1"/>
  <c r="NI194" i="185" a="1"/>
  <c r="NI194" i="185" s="1"/>
  <c r="NR194" i="185" a="1"/>
  <c r="NR194" i="185" s="1"/>
  <c r="OB194" i="185" a="1"/>
  <c r="OB194" i="185" s="1"/>
  <c r="OM194" i="185" a="1"/>
  <c r="OM194" i="185" s="1"/>
  <c r="NK194" i="185" a="1"/>
  <c r="NK194" i="185" s="1"/>
  <c r="OG194" i="185" a="1"/>
  <c r="OG194" i="185" s="1"/>
  <c r="NF194" i="185" a="1"/>
  <c r="NF194" i="185" s="1"/>
  <c r="NQ194" i="185" a="1"/>
  <c r="NQ194" i="185" s="1"/>
  <c r="OD194" i="185" a="1"/>
  <c r="OD194" i="185" s="1"/>
  <c r="NJ194" i="185" a="1"/>
  <c r="NJ194" i="185" s="1"/>
  <c r="NW194" i="185" a="1"/>
  <c r="NW194" i="185" s="1"/>
  <c r="OJ194" i="185" a="1"/>
  <c r="OJ194" i="185" s="1"/>
  <c r="NL194" i="185" a="1"/>
  <c r="NL194" i="185" s="1"/>
  <c r="NY194" i="185" a="1"/>
  <c r="NY194" i="185" s="1"/>
  <c r="OL194" i="185" a="1"/>
  <c r="OL194" i="185" s="1"/>
  <c r="NG194" i="185" a="1"/>
  <c r="NG194" i="185" s="1"/>
  <c r="NT194" i="185" a="1"/>
  <c r="NT194" i="185" s="1"/>
  <c r="OH194" i="185" a="1"/>
  <c r="OH194" i="185" s="1"/>
  <c r="NP194" i="185" a="1"/>
  <c r="NP194" i="185" s="1"/>
  <c r="OI194" i="185" a="1"/>
  <c r="OI194" i="185" s="1"/>
  <c r="NS194" i="185" a="1"/>
  <c r="NS194" i="185" s="1"/>
  <c r="OK194" i="185" a="1"/>
  <c r="OK194" i="185" s="1"/>
  <c r="NU194" i="185" a="1"/>
  <c r="NU194" i="185" s="1"/>
  <c r="NV194" i="185" a="1"/>
  <c r="NV194" i="185" s="1"/>
  <c r="ON194" i="185" a="1"/>
  <c r="ON194" i="185" s="1"/>
  <c r="NX194" i="185" a="1"/>
  <c r="NX194" i="185" s="1"/>
  <c r="NH194" i="185" a="1"/>
  <c r="NH194" i="185" s="1"/>
  <c r="NZ194" i="185" a="1"/>
  <c r="NZ194" i="185" s="1"/>
  <c r="OA194" i="185" a="1"/>
  <c r="OA194" i="185" s="1"/>
  <c r="NM194" i="185" a="1"/>
  <c r="NM194" i="185" s="1"/>
  <c r="OC194" i="185" a="1"/>
  <c r="OC194" i="185" s="1"/>
  <c r="NM170" i="185" a="1"/>
  <c r="NM170" i="185" s="1"/>
  <c r="OE170" i="185" a="1"/>
  <c r="OE170" i="185" s="1"/>
  <c r="NN170" i="185" a="1"/>
  <c r="NN170" i="185" s="1"/>
  <c r="NY170" i="185" a="1"/>
  <c r="NY170" i="185" s="1"/>
  <c r="OH170" i="185" a="1"/>
  <c r="OH170" i="185" s="1"/>
  <c r="OC170" i="185" a="1"/>
  <c r="OC170" i="185" s="1"/>
  <c r="NI170" i="185" a="1"/>
  <c r="NI170" i="185" s="1"/>
  <c r="OF170" i="185" a="1"/>
  <c r="OF170" i="185" s="1"/>
  <c r="NZ170" i="185" a="1"/>
  <c r="NZ170" i="185" s="1"/>
  <c r="OL170" i="185" a="1"/>
  <c r="OL170" i="185" s="1"/>
  <c r="NO170" i="185" a="1"/>
  <c r="NO170" i="185" s="1"/>
  <c r="OA170" i="185" a="1"/>
  <c r="OA170" i="185" s="1"/>
  <c r="ON170" i="185" a="1"/>
  <c r="ON170" i="185" s="1"/>
  <c r="NH170" i="185" a="1"/>
  <c r="NH170" i="185" s="1"/>
  <c r="OJ170" i="185" a="1"/>
  <c r="OJ170" i="185" s="1"/>
  <c r="NX170" i="185" a="1"/>
  <c r="NX170" i="185" s="1"/>
  <c r="OI170" i="185" a="1"/>
  <c r="OI170" i="185" s="1"/>
  <c r="NG170" i="185" a="1"/>
  <c r="NG170" i="185" s="1"/>
  <c r="OK170" i="185" a="1"/>
  <c r="OK170" i="185" s="1"/>
  <c r="NJ170" i="185" a="1"/>
  <c r="NJ170" i="185" s="1"/>
  <c r="NK170" i="185" a="1"/>
  <c r="NK170" i="185" s="1"/>
  <c r="NU170" i="185" a="1"/>
  <c r="NU170" i="185" s="1"/>
  <c r="OD170" i="185" a="1"/>
  <c r="OD170" i="185" s="1"/>
  <c r="NH228" i="185" a="1"/>
  <c r="NH228" i="185" s="1"/>
  <c r="NS228" i="185" a="1"/>
  <c r="NS228" i="185" s="1"/>
  <c r="ON228" i="185" a="1"/>
  <c r="ON228" i="185" s="1"/>
  <c r="NJ228" i="185" a="1"/>
  <c r="NJ228" i="185" s="1"/>
  <c r="NV228" i="185" a="1"/>
  <c r="NV228" i="185" s="1"/>
  <c r="OG228" i="185" a="1"/>
  <c r="OG228" i="185" s="1"/>
  <c r="NF180" i="185" a="1"/>
  <c r="NF180" i="185" s="1"/>
  <c r="NN180" i="185" a="1"/>
  <c r="NN180" i="185" s="1"/>
  <c r="OF180" i="185" a="1"/>
  <c r="OF180" i="185" s="1"/>
  <c r="NI180" i="185" a="1"/>
  <c r="NI180" i="185" s="1"/>
  <c r="NS180" i="185" a="1"/>
  <c r="NS180" i="185" s="1"/>
  <c r="OC180" i="185" a="1"/>
  <c r="OC180" i="185" s="1"/>
  <c r="OL180" i="185" a="1"/>
  <c r="OL180" i="185" s="1"/>
  <c r="NJ180" i="185" a="1"/>
  <c r="NJ180" i="185" s="1"/>
  <c r="OE180" i="185" a="1"/>
  <c r="OE180" i="185" s="1"/>
  <c r="NL180" i="185" a="1"/>
  <c r="NL180" i="185" s="1"/>
  <c r="NW180" i="185" a="1"/>
  <c r="NW180" i="185" s="1"/>
  <c r="OH180" i="185" a="1"/>
  <c r="OH180" i="185" s="1"/>
  <c r="NG180" i="185" a="1"/>
  <c r="NG180" i="185" s="1"/>
  <c r="NT180" i="185" a="1"/>
  <c r="NT180" i="185" s="1"/>
  <c r="OG180" i="185" a="1"/>
  <c r="OG180" i="185" s="1"/>
  <c r="NV180" i="185" a="1"/>
  <c r="NV180" i="185" s="1"/>
  <c r="OI180" i="185" a="1"/>
  <c r="OI180" i="185" s="1"/>
  <c r="NQ180" i="185" a="1"/>
  <c r="NQ180" i="185" s="1"/>
  <c r="NR180" i="185" a="1"/>
  <c r="NR180" i="185" s="1"/>
  <c r="OJ180" i="185" a="1"/>
  <c r="OJ180" i="185" s="1"/>
  <c r="NU180" i="185" a="1"/>
  <c r="NU180" i="185" s="1"/>
  <c r="OK180" i="185" a="1"/>
  <c r="OK180" i="185" s="1"/>
  <c r="NX180" i="185" a="1"/>
  <c r="NX180" i="185" s="1"/>
  <c r="OM180" i="185" a="1"/>
  <c r="OM180" i="185" s="1"/>
  <c r="NY180" i="185" a="1"/>
  <c r="NY180" i="185" s="1"/>
  <c r="ON180" i="185" a="1"/>
  <c r="ON180" i="185" s="1"/>
  <c r="NH180" i="185" a="1"/>
  <c r="NH180" i="185" s="1"/>
  <c r="NZ180" i="185" a="1"/>
  <c r="NZ180" i="185" s="1"/>
  <c r="NK180" i="185" a="1"/>
  <c r="NK180" i="185" s="1"/>
  <c r="OA180" i="185" a="1"/>
  <c r="OA180" i="185" s="1"/>
  <c r="OB180" i="185" a="1"/>
  <c r="OB180" i="185" s="1"/>
  <c r="NM180" i="185" a="1"/>
  <c r="NM180" i="185" s="1"/>
  <c r="OD180" i="185" a="1"/>
  <c r="OD180" i="185" s="1"/>
  <c r="NJ227" i="185" a="1"/>
  <c r="NJ227" i="185" s="1"/>
  <c r="NU227" i="185" a="1"/>
  <c r="NU227" i="185" s="1"/>
  <c r="OE227" i="185" a="1"/>
  <c r="OE227" i="185" s="1"/>
  <c r="NH227" i="185" a="1"/>
  <c r="NH227" i="185" s="1"/>
  <c r="NT227" i="185" a="1"/>
  <c r="NT227" i="185" s="1"/>
  <c r="OF227" i="185" a="1"/>
  <c r="OF227" i="185" s="1"/>
  <c r="NM191" i="185" a="1"/>
  <c r="NM191" i="185" s="1"/>
  <c r="NX191" i="185" a="1"/>
  <c r="NX191" i="185" s="1"/>
  <c r="OI191" i="185" a="1"/>
  <c r="OI191" i="185" s="1"/>
  <c r="NF191" i="185" a="1"/>
  <c r="NF191" i="185" s="1"/>
  <c r="NS191" i="185" a="1"/>
  <c r="NS191" i="185" s="1"/>
  <c r="OD191" i="185" a="1"/>
  <c r="OD191" i="185" s="1"/>
  <c r="NR191" i="185" a="1"/>
  <c r="NR191" i="185" s="1"/>
  <c r="OE191" i="185" a="1"/>
  <c r="OE191" i="185" s="1"/>
  <c r="NN191" i="185" a="1"/>
  <c r="NN191" i="185" s="1"/>
  <c r="OB191" i="185" a="1"/>
  <c r="OB191" i="185" s="1"/>
  <c r="NP191" i="185" a="1"/>
  <c r="NP191" i="185" s="1"/>
  <c r="NJ191" i="185" a="1"/>
  <c r="NJ191" i="185" s="1"/>
  <c r="NY191" i="185" a="1"/>
  <c r="NY191" i="185" s="1"/>
  <c r="OM191" i="185" a="1"/>
  <c r="OM191" i="185" s="1"/>
  <c r="NG191" i="185" a="1"/>
  <c r="NG191" i="185" s="1"/>
  <c r="NZ191" i="185" a="1"/>
  <c r="NZ191" i="185" s="1"/>
  <c r="NH191" i="185" a="1"/>
  <c r="NH191" i="185" s="1"/>
  <c r="OA191" i="185" a="1"/>
  <c r="OA191" i="185" s="1"/>
  <c r="NI191" i="185" a="1"/>
  <c r="NI191" i="185" s="1"/>
  <c r="OC191" i="185" a="1"/>
  <c r="OC191" i="185" s="1"/>
  <c r="NK191" i="185" a="1"/>
  <c r="NK191" i="185" s="1"/>
  <c r="OF191" i="185" a="1"/>
  <c r="OF191" i="185" s="1"/>
  <c r="NL191" i="185" a="1"/>
  <c r="NL191" i="185" s="1"/>
  <c r="OG191" i="185" a="1"/>
  <c r="OG191" i="185" s="1"/>
  <c r="NO191" i="185" a="1"/>
  <c r="NO191" i="185" s="1"/>
  <c r="OH191" i="185" a="1"/>
  <c r="OH191" i="185" s="1"/>
  <c r="NQ191" i="185" a="1"/>
  <c r="NQ191" i="185" s="1"/>
  <c r="OJ191" i="185" a="1"/>
  <c r="OJ191" i="185" s="1"/>
  <c r="NT191" i="185" a="1"/>
  <c r="NT191" i="185" s="1"/>
  <c r="OK191" i="185" a="1"/>
  <c r="OK191" i="185" s="1"/>
  <c r="NU191" i="185" a="1"/>
  <c r="NU191" i="185" s="1"/>
  <c r="OL191" i="185" a="1"/>
  <c r="OL191" i="185" s="1"/>
  <c r="NV191" i="185" a="1"/>
  <c r="NV191" i="185" s="1"/>
  <c r="ON191" i="185" a="1"/>
  <c r="ON191" i="185" s="1"/>
  <c r="NN190" i="185" a="1"/>
  <c r="NN190" i="185" s="1"/>
  <c r="NZ190" i="185" a="1"/>
  <c r="NZ190" i="185" s="1"/>
  <c r="OK190" i="185" a="1"/>
  <c r="OK190" i="185" s="1"/>
  <c r="NQ190" i="185" a="1"/>
  <c r="NQ190" i="185" s="1"/>
  <c r="OD190" i="185" a="1"/>
  <c r="OD190" i="185" s="1"/>
  <c r="NL190" i="185" a="1"/>
  <c r="NL190" i="185" s="1"/>
  <c r="OA190" i="185" a="1"/>
  <c r="OA190" i="185" s="1"/>
  <c r="ON190" i="185" a="1"/>
  <c r="ON190" i="185" s="1"/>
  <c r="NT190" i="185" a="1"/>
  <c r="NT190" i="185" s="1"/>
  <c r="NG190" i="185" a="1"/>
  <c r="NG190" i="185" s="1"/>
  <c r="NV190" i="185" a="1"/>
  <c r="NV190" i="185" s="1"/>
  <c r="OJ190" i="185" a="1"/>
  <c r="OJ190" i="185" s="1"/>
  <c r="NP190" i="185" a="1"/>
  <c r="NP190" i="185" s="1"/>
  <c r="OF190" i="185" a="1"/>
  <c r="OF190" i="185" s="1"/>
  <c r="NW190" i="185" a="1"/>
  <c r="NW190" i="185" s="1"/>
  <c r="NX190" i="185" a="1"/>
  <c r="NX190" i="185" s="1"/>
  <c r="NF190" i="185" a="1"/>
  <c r="NF190" i="185" s="1"/>
  <c r="NY190" i="185" a="1"/>
  <c r="NY190" i="185" s="1"/>
  <c r="NH190" i="185" a="1"/>
  <c r="NH190" i="185" s="1"/>
  <c r="OB190" i="185" a="1"/>
  <c r="OB190" i="185" s="1"/>
  <c r="NI190" i="185" a="1"/>
  <c r="NI190" i="185" s="1"/>
  <c r="OC190" i="185" a="1"/>
  <c r="OC190" i="185" s="1"/>
  <c r="NJ190" i="185" a="1"/>
  <c r="NJ190" i="185" s="1"/>
  <c r="OE190" i="185" a="1"/>
  <c r="OE190" i="185" s="1"/>
  <c r="NK190" i="185" a="1"/>
  <c r="NK190" i="185" s="1"/>
  <c r="OG190" i="185" a="1"/>
  <c r="OG190" i="185" s="1"/>
  <c r="NM190" i="185" a="1"/>
  <c r="NM190" i="185" s="1"/>
  <c r="OH190" i="185" a="1"/>
  <c r="OH190" i="185" s="1"/>
  <c r="NO190" i="185" a="1"/>
  <c r="NO190" i="185" s="1"/>
  <c r="OI190" i="185" a="1"/>
  <c r="OI190" i="185" s="1"/>
  <c r="NR190" i="185" a="1"/>
  <c r="NR190" i="185" s="1"/>
  <c r="OL190" i="185" a="1"/>
  <c r="OL190" i="185" s="1"/>
  <c r="NM225" i="185" a="1"/>
  <c r="NM225" i="185" s="1"/>
  <c r="NX225" i="185" a="1"/>
  <c r="NX225" i="185" s="1"/>
  <c r="OI225" i="185" a="1"/>
  <c r="OI225" i="185" s="1"/>
  <c r="NF225" i="185" a="1"/>
  <c r="NF225" i="185" s="1"/>
  <c r="NR225" i="185" a="1"/>
  <c r="NR225" i="185" s="1"/>
  <c r="OC225" i="185" a="1"/>
  <c r="OC225" i="185" s="1"/>
  <c r="OF225" i="185" a="1"/>
  <c r="OF225" i="185" s="1"/>
  <c r="NM201" i="185" a="1"/>
  <c r="NM201" i="185" s="1"/>
  <c r="NY201" i="185" a="1"/>
  <c r="NY201" i="185" s="1"/>
  <c r="OJ201" i="185" a="1"/>
  <c r="OJ201" i="185" s="1"/>
  <c r="NO201" i="185" a="1"/>
  <c r="NO201" i="185" s="1"/>
  <c r="OB201" i="185" a="1"/>
  <c r="OB201" i="185" s="1"/>
  <c r="ON201" i="185" a="1"/>
  <c r="ON201" i="185" s="1"/>
  <c r="NF201" i="185" a="1"/>
  <c r="NF201" i="185" s="1"/>
  <c r="NT201" i="185" a="1"/>
  <c r="NT201" i="185" s="1"/>
  <c r="OG201" i="185" a="1"/>
  <c r="OG201" i="185" s="1"/>
  <c r="NS201" i="185" a="1"/>
  <c r="NS201" i="185" s="1"/>
  <c r="OH201" i="185" a="1"/>
  <c r="OH201" i="185" s="1"/>
  <c r="NG201" i="185" a="1"/>
  <c r="NG201" i="185" s="1"/>
  <c r="NV201" i="185" a="1"/>
  <c r="NV201" i="185" s="1"/>
  <c r="OK201" i="185" a="1"/>
  <c r="OK201" i="185" s="1"/>
  <c r="NR201" i="185" a="1"/>
  <c r="NR201" i="185" s="1"/>
  <c r="OL201" i="185" a="1"/>
  <c r="OL201" i="185" s="1"/>
  <c r="NU201" i="185" a="1"/>
  <c r="NU201" i="185" s="1"/>
  <c r="OM201" i="185" a="1"/>
  <c r="OM201" i="185" s="1"/>
  <c r="NW201" i="185" a="1"/>
  <c r="NW201" i="185" s="1"/>
  <c r="NX201" i="185" a="1"/>
  <c r="NX201" i="185" s="1"/>
  <c r="NH201" i="185" a="1"/>
  <c r="NH201" i="185" s="1"/>
  <c r="NZ201" i="185" a="1"/>
  <c r="NZ201" i="185" s="1"/>
  <c r="NI201" i="185" a="1"/>
  <c r="NI201" i="185" s="1"/>
  <c r="OA201" i="185" a="1"/>
  <c r="OA201" i="185" s="1"/>
  <c r="NJ201" i="185" a="1"/>
  <c r="NJ201" i="185" s="1"/>
  <c r="NK201" i="185" a="1"/>
  <c r="NK201" i="185" s="1"/>
  <c r="OC201" i="185" a="1"/>
  <c r="OC201" i="185" s="1"/>
  <c r="NL201" i="185" a="1"/>
  <c r="NL201" i="185" s="1"/>
  <c r="OD201" i="185" a="1"/>
  <c r="OD201" i="185" s="1"/>
  <c r="NN201" i="185" a="1"/>
  <c r="NN201" i="185" s="1"/>
  <c r="OE201" i="185" a="1"/>
  <c r="OE201" i="185" s="1"/>
  <c r="NT153" i="185" a="1"/>
  <c r="NT153" i="185" s="1"/>
  <c r="NO153" i="185" a="1"/>
  <c r="NO153" i="185" s="1"/>
  <c r="OB153" i="185" a="1"/>
  <c r="OB153" i="185" s="1"/>
  <c r="NS153" i="185" a="1"/>
  <c r="NS153" i="185" s="1"/>
  <c r="OC153" i="185" a="1"/>
  <c r="OC153" i="185" s="1"/>
  <c r="NG153" i="185" a="1"/>
  <c r="NG153" i="185" s="1"/>
  <c r="NW153" i="185" a="1"/>
  <c r="NW153" i="185" s="1"/>
  <c r="NY153" i="185" a="1"/>
  <c r="NY153" i="185" s="1"/>
  <c r="NK153" i="185" a="1"/>
  <c r="NK153" i="185" s="1"/>
  <c r="OA153" i="185" a="1"/>
  <c r="OA153" i="185" s="1"/>
  <c r="NP153" i="185" a="1"/>
  <c r="NP153" i="185" s="1"/>
  <c r="NN153" i="185" a="1"/>
  <c r="NN153" i="185" s="1"/>
  <c r="OE153" i="185" a="1"/>
  <c r="OE153" i="185" s="1"/>
  <c r="NH153" i="185" a="1"/>
  <c r="NH153" i="185" s="1"/>
  <c r="NF212" i="185" a="1"/>
  <c r="NF212" i="185" s="1"/>
  <c r="NQ212" i="185" a="1"/>
  <c r="NQ212" i="185" s="1"/>
  <c r="OC212" i="185" a="1"/>
  <c r="OC212" i="185" s="1"/>
  <c r="ON212" i="185" a="1"/>
  <c r="ON212" i="185" s="1"/>
  <c r="NR212" i="185" a="1"/>
  <c r="NR212" i="185" s="1"/>
  <c r="OE212" i="185" a="1"/>
  <c r="OE212" i="185" s="1"/>
  <c r="NS212" i="185" a="1"/>
  <c r="NS212" i="185" s="1"/>
  <c r="OF212" i="185" a="1"/>
  <c r="OF212" i="185" s="1"/>
  <c r="NI212" i="185" a="1"/>
  <c r="NI212" i="185" s="1"/>
  <c r="NX212" i="185" a="1"/>
  <c r="NX212" i="185" s="1"/>
  <c r="OL212" i="185" a="1"/>
  <c r="OL212" i="185" s="1"/>
  <c r="NO212" i="185" a="1"/>
  <c r="NO212" i="185" s="1"/>
  <c r="OG212" i="185" a="1"/>
  <c r="OG212" i="185" s="1"/>
  <c r="NP212" i="185" a="1"/>
  <c r="NP212" i="185" s="1"/>
  <c r="OH212" i="185" a="1"/>
  <c r="OH212" i="185" s="1"/>
  <c r="NT212" i="185" a="1"/>
  <c r="NT212" i="185" s="1"/>
  <c r="OI212" i="185" a="1"/>
  <c r="OI212" i="185" s="1"/>
  <c r="NU212" i="185" a="1"/>
  <c r="NU212" i="185" s="1"/>
  <c r="OJ212" i="185" a="1"/>
  <c r="OJ212" i="185" s="1"/>
  <c r="NO188" i="185" a="1"/>
  <c r="NO188" i="185" s="1"/>
  <c r="OA188" i="185" a="1"/>
  <c r="OA188" i="185" s="1"/>
  <c r="OL188" i="185" a="1"/>
  <c r="OL188" i="185" s="1"/>
  <c r="NL188" i="185" a="1"/>
  <c r="NL188" i="185" s="1"/>
  <c r="NX188" i="185" a="1"/>
  <c r="NX188" i="185" s="1"/>
  <c r="OJ188" i="185" a="1"/>
  <c r="OJ188" i="185" s="1"/>
  <c r="OC188" i="185" a="1"/>
  <c r="OC188" i="185" s="1"/>
  <c r="NP188" i="185" a="1"/>
  <c r="NP188" i="185" s="1"/>
  <c r="OE188" i="185" a="1"/>
  <c r="OE188" i="185" s="1"/>
  <c r="NR188" i="185" a="1"/>
  <c r="NR188" i="185" s="1"/>
  <c r="NK188" i="185" a="1"/>
  <c r="NK188" i="185" s="1"/>
  <c r="NZ188" i="185" a="1"/>
  <c r="NZ188" i="185" s="1"/>
  <c r="ON188" i="185" a="1"/>
  <c r="ON188" i="185" s="1"/>
  <c r="NM188" i="185" a="1"/>
  <c r="NM188" i="185" s="1"/>
  <c r="OG188" i="185" a="1"/>
  <c r="OG188" i="185" s="1"/>
  <c r="NN188" i="185" a="1"/>
  <c r="NN188" i="185" s="1"/>
  <c r="OH188" i="185" a="1"/>
  <c r="OH188" i="185" s="1"/>
  <c r="NQ188" i="185" a="1"/>
  <c r="NQ188" i="185" s="1"/>
  <c r="OI188" i="185" a="1"/>
  <c r="OI188" i="185" s="1"/>
  <c r="NS188" i="185" a="1"/>
  <c r="NS188" i="185" s="1"/>
  <c r="OK188" i="185" a="1"/>
  <c r="OK188" i="185" s="1"/>
  <c r="NT188" i="185" a="1"/>
  <c r="NT188" i="185" s="1"/>
  <c r="NU188" i="185" a="1"/>
  <c r="NU188" i="185" s="1"/>
  <c r="OM188" i="185" a="1"/>
  <c r="OM188" i="185" s="1"/>
  <c r="NV188" i="185" a="1"/>
  <c r="NV188" i="185" s="1"/>
  <c r="NF188" i="185" a="1"/>
  <c r="NF188" i="185" s="1"/>
  <c r="NW188" i="185" a="1"/>
  <c r="NW188" i="185" s="1"/>
  <c r="NG188" i="185" a="1"/>
  <c r="NG188" i="185" s="1"/>
  <c r="NY188" i="185" a="1"/>
  <c r="NY188" i="185" s="1"/>
  <c r="NH188" i="185" a="1"/>
  <c r="NH188" i="185" s="1"/>
  <c r="OB188" i="185" a="1"/>
  <c r="OB188" i="185" s="1"/>
  <c r="NY218" i="185" a="1"/>
  <c r="NY218" i="185" s="1"/>
  <c r="NN199" i="185" a="1"/>
  <c r="NN199" i="185" s="1"/>
  <c r="NZ199" i="185" a="1"/>
  <c r="NZ199" i="185" s="1"/>
  <c r="OK199" i="185" a="1"/>
  <c r="OK199" i="185" s="1"/>
  <c r="NI199" i="185" a="1"/>
  <c r="NI199" i="185" s="1"/>
  <c r="NV199" i="185" a="1"/>
  <c r="NV199" i="185" s="1"/>
  <c r="OH199" i="185" a="1"/>
  <c r="OH199" i="185" s="1"/>
  <c r="NG199" i="185" a="1"/>
  <c r="NG199" i="185" s="1"/>
  <c r="NU199" i="185" a="1"/>
  <c r="NU199" i="185" s="1"/>
  <c r="OI199" i="185" a="1"/>
  <c r="OI199" i="185" s="1"/>
  <c r="NO199" i="185" a="1"/>
  <c r="NO199" i="185" s="1"/>
  <c r="OC199" i="185" a="1"/>
  <c r="OC199" i="185" s="1"/>
  <c r="NQ199" i="185" a="1"/>
  <c r="NQ199" i="185" s="1"/>
  <c r="OE199" i="185" a="1"/>
  <c r="OE199" i="185" s="1"/>
  <c r="NR199" i="185" a="1"/>
  <c r="NR199" i="185" s="1"/>
  <c r="OJ199" i="185" a="1"/>
  <c r="OJ199" i="185" s="1"/>
  <c r="NS199" i="185" a="1"/>
  <c r="NS199" i="185" s="1"/>
  <c r="OL199" i="185" a="1"/>
  <c r="OL199" i="185" s="1"/>
  <c r="NT199" i="185" a="1"/>
  <c r="NT199" i="185" s="1"/>
  <c r="OM199" i="185" a="1"/>
  <c r="OM199" i="185" s="1"/>
  <c r="NW199" i="185" a="1"/>
  <c r="NW199" i="185" s="1"/>
  <c r="ON199" i="185" a="1"/>
  <c r="ON199" i="185" s="1"/>
  <c r="NX199" i="185" a="1"/>
  <c r="NX199" i="185" s="1"/>
  <c r="NF199" i="185" a="1"/>
  <c r="NF199" i="185" s="1"/>
  <c r="NY199" i="185" a="1"/>
  <c r="NY199" i="185" s="1"/>
  <c r="NH199" i="185" a="1"/>
  <c r="NH199" i="185" s="1"/>
  <c r="NJ199" i="185" a="1"/>
  <c r="NJ199" i="185" s="1"/>
  <c r="OA199" i="185" a="1"/>
  <c r="OA199" i="185" s="1"/>
  <c r="NK199" i="185" a="1"/>
  <c r="NK199" i="185" s="1"/>
  <c r="OB199" i="185" a="1"/>
  <c r="OB199" i="185" s="1"/>
  <c r="NL199" i="185" a="1"/>
  <c r="NL199" i="185" s="1"/>
  <c r="OD199" i="185" a="1"/>
  <c r="OD199" i="185" s="1"/>
  <c r="NP187" i="185" a="1"/>
  <c r="NP187" i="185" s="1"/>
  <c r="OA187" i="185" a="1"/>
  <c r="OA187" i="185" s="1"/>
  <c r="OM187" i="185" a="1"/>
  <c r="OM187" i="185" s="1"/>
  <c r="NI187" i="185" a="1"/>
  <c r="NI187" i="185" s="1"/>
  <c r="NV187" i="185" a="1"/>
  <c r="NV187" i="185" s="1"/>
  <c r="OH187" i="185" a="1"/>
  <c r="OH187" i="185" s="1"/>
  <c r="NH187" i="185" a="1"/>
  <c r="NH187" i="185" s="1"/>
  <c r="NW187" i="185" a="1"/>
  <c r="NW187" i="185" s="1"/>
  <c r="OJ187" i="185" a="1"/>
  <c r="OJ187" i="185" s="1"/>
  <c r="NT187" i="185" a="1"/>
  <c r="NT187" i="185" s="1"/>
  <c r="OI187" i="185" a="1"/>
  <c r="OI187" i="185" s="1"/>
  <c r="NG187" i="185" a="1"/>
  <c r="NG187" i="185" s="1"/>
  <c r="NX187" i="185" a="1"/>
  <c r="NX187" i="185" s="1"/>
  <c r="OL187" i="185" a="1"/>
  <c r="OL187" i="185" s="1"/>
  <c r="NQ187" i="185" a="1"/>
  <c r="NQ187" i="185" s="1"/>
  <c r="OE187" i="185" a="1"/>
  <c r="OE187" i="185" s="1"/>
  <c r="NJ187" i="185" a="1"/>
  <c r="NJ187" i="185" s="1"/>
  <c r="OB187" i="185" a="1"/>
  <c r="OB187" i="185" s="1"/>
  <c r="NK187" i="185" a="1"/>
  <c r="NK187" i="185" s="1"/>
  <c r="OC187" i="185" a="1"/>
  <c r="OC187" i="185" s="1"/>
  <c r="NL187" i="185" a="1"/>
  <c r="NL187" i="185" s="1"/>
  <c r="OD187" i="185" a="1"/>
  <c r="OD187" i="185" s="1"/>
  <c r="NM187" i="185" a="1"/>
  <c r="NM187" i="185" s="1"/>
  <c r="OF187" i="185" a="1"/>
  <c r="OF187" i="185" s="1"/>
  <c r="NN187" i="185" a="1"/>
  <c r="NN187" i="185" s="1"/>
  <c r="OG187" i="185" a="1"/>
  <c r="OG187" i="185" s="1"/>
  <c r="NO187" i="185" a="1"/>
  <c r="NO187" i="185" s="1"/>
  <c r="OK187" i="185" a="1"/>
  <c r="OK187" i="185" s="1"/>
  <c r="NR187" i="185" a="1"/>
  <c r="NR187" i="185" s="1"/>
  <c r="ON187" i="185" a="1"/>
  <c r="ON187" i="185" s="1"/>
  <c r="NS187" i="185" a="1"/>
  <c r="NS187" i="185" s="1"/>
  <c r="NU187" i="185" a="1"/>
  <c r="NU187" i="185" s="1"/>
  <c r="NY187" i="185" a="1"/>
  <c r="NY187" i="185" s="1"/>
  <c r="NG175" i="185" a="1"/>
  <c r="NG175" i="185" s="1"/>
  <c r="NO175" i="185" a="1"/>
  <c r="NO175" i="185" s="1"/>
  <c r="NZ175" i="185" a="1"/>
  <c r="NZ175" i="185" s="1"/>
  <c r="NX175" i="185" a="1"/>
  <c r="NX175" i="185" s="1"/>
  <c r="OH175" i="185" a="1"/>
  <c r="OH175" i="185" s="1"/>
  <c r="NL175" i="185" a="1"/>
  <c r="NL175" i="185" s="1"/>
  <c r="NW175" i="185" a="1"/>
  <c r="NW175" i="185" s="1"/>
  <c r="OI175" i="185" a="1"/>
  <c r="OI175" i="185" s="1"/>
  <c r="NI175" i="185" a="1"/>
  <c r="NI175" i="185" s="1"/>
  <c r="NU175" i="185" a="1"/>
  <c r="NU175" i="185" s="1"/>
  <c r="OF175" i="185" a="1"/>
  <c r="OF175" i="185" s="1"/>
  <c r="NJ175" i="185" a="1"/>
  <c r="NJ175" i="185" s="1"/>
  <c r="OG175" i="185" a="1"/>
  <c r="OG175" i="185" s="1"/>
  <c r="NV175" i="185" a="1"/>
  <c r="NV175" i="185" s="1"/>
  <c r="OJ175" i="185" a="1"/>
  <c r="OJ175" i="185" s="1"/>
  <c r="NF175" i="185" a="1"/>
  <c r="NF175" i="185" s="1"/>
  <c r="NR175" i="185" a="1"/>
  <c r="NR175" i="185" s="1"/>
  <c r="OD175" i="185" a="1"/>
  <c r="OD175" i="185" s="1"/>
  <c r="OE175" i="185" a="1"/>
  <c r="OE175" i="185" s="1"/>
  <c r="NQ175" i="185" a="1"/>
  <c r="NQ175" i="185" s="1"/>
  <c r="OL175" i="185" a="1"/>
  <c r="OL175" i="185" s="1"/>
  <c r="NK175" i="185" a="1"/>
  <c r="NK175" i="185" s="1"/>
  <c r="OB175" i="185" a="1"/>
  <c r="OB175" i="185" s="1"/>
  <c r="OC175" i="185" a="1"/>
  <c r="OC175" i="185" s="1"/>
  <c r="NH175" i="185" a="1"/>
  <c r="NH175" i="185" s="1"/>
  <c r="OK175" i="185" a="1"/>
  <c r="OK175" i="185" s="1"/>
  <c r="NM175" i="185" a="1"/>
  <c r="NM175" i="185" s="1"/>
  <c r="OM175" i="185" a="1"/>
  <c r="OM175" i="185" s="1"/>
  <c r="NN175" i="185" a="1"/>
  <c r="NN175" i="185" s="1"/>
  <c r="NP175" i="185" a="1"/>
  <c r="NP175" i="185" s="1"/>
  <c r="ON175" i="185" a="1"/>
  <c r="ON175" i="185" s="1"/>
  <c r="NS175" i="185" a="1"/>
  <c r="NS175" i="185" s="1"/>
  <c r="NT175" i="185" a="1"/>
  <c r="NT175" i="185" s="1"/>
  <c r="NY175" i="185" a="1"/>
  <c r="NY175" i="185" s="1"/>
  <c r="OF139" i="185" a="1"/>
  <c r="OF139" i="185" s="1"/>
  <c r="OC139" i="185" a="1"/>
  <c r="OC139" i="185" s="1"/>
  <c r="OM139" i="185" a="1"/>
  <c r="OM139" i="185" s="1"/>
  <c r="NR139" i="185" a="1"/>
  <c r="NR139" i="185" s="1"/>
  <c r="OJ139" i="185" a="1"/>
  <c r="OJ139" i="185" s="1"/>
  <c r="NL139" i="185" a="1"/>
  <c r="NL139" i="185" s="1"/>
  <c r="NM139" i="185" a="1"/>
  <c r="NM139" i="185" s="1"/>
  <c r="NK236" i="185" a="1"/>
  <c r="NK236" i="185" s="1"/>
  <c r="OJ235" i="185" a="1"/>
  <c r="OJ235" i="185" s="1"/>
  <c r="NZ235" i="185" a="1"/>
  <c r="NZ235" i="185" s="1"/>
  <c r="ON234" i="185" a="1"/>
  <c r="ON234" i="185" s="1"/>
  <c r="OC234" i="185" a="1"/>
  <c r="OC234" i="185" s="1"/>
  <c r="NQ233" i="185" a="1"/>
  <c r="NQ233" i="185" s="1"/>
  <c r="ON232" i="185" a="1"/>
  <c r="ON232" i="185" s="1"/>
  <c r="NP232" i="185" a="1"/>
  <c r="NP232" i="185" s="1"/>
  <c r="OL231" i="185" a="1"/>
  <c r="OL231" i="185" s="1"/>
  <c r="NX231" i="185" a="1"/>
  <c r="NX231" i="185" s="1"/>
  <c r="NK231" i="185" a="1"/>
  <c r="NK231" i="185" s="1"/>
  <c r="OF230" i="185" a="1"/>
  <c r="OF230" i="185" s="1"/>
  <c r="OB229" i="185" a="1"/>
  <c r="OB229" i="185" s="1"/>
  <c r="NN229" i="185" a="1"/>
  <c r="NN229" i="185" s="1"/>
  <c r="OJ228" i="185" a="1"/>
  <c r="OJ228" i="185" s="1"/>
  <c r="NX228" i="185" a="1"/>
  <c r="NX228" i="185" s="1"/>
  <c r="OG227" i="185" a="1"/>
  <c r="OG227" i="185" s="1"/>
  <c r="NS227" i="185" a="1"/>
  <c r="NS227" i="185" s="1"/>
  <c r="NF227" i="185" a="1"/>
  <c r="NF227" i="185" s="1"/>
  <c r="OB226" i="185" a="1"/>
  <c r="OB226" i="185" s="1"/>
  <c r="OK225" i="185" a="1"/>
  <c r="OK225" i="185" s="1"/>
  <c r="NV225" i="185" a="1"/>
  <c r="NV225" i="185" s="1"/>
  <c r="NH225" i="185" a="1"/>
  <c r="NH225" i="185" s="1"/>
  <c r="OA224" i="185" a="1"/>
  <c r="OA224" i="185" s="1"/>
  <c r="OE223" i="185" a="1"/>
  <c r="OE223" i="185" s="1"/>
  <c r="OD222" i="185" a="1"/>
  <c r="OD222" i="185" s="1"/>
  <c r="NH221" i="185" a="1"/>
  <c r="NH221" i="185" s="1"/>
  <c r="NV220" i="185" a="1"/>
  <c r="NV220" i="185" s="1"/>
  <c r="OG219" i="185" a="1"/>
  <c r="OG219" i="185" s="1"/>
  <c r="NN219" i="185" a="1"/>
  <c r="NN219" i="185" s="1"/>
  <c r="NX218" i="185" a="1"/>
  <c r="NX218" i="185" s="1"/>
  <c r="OM217" i="185" a="1"/>
  <c r="OM217" i="185" s="1"/>
  <c r="NM217" i="185" a="1"/>
  <c r="NM217" i="185" s="1"/>
  <c r="OA216" i="185" a="1"/>
  <c r="OA216" i="185" s="1"/>
  <c r="OG215" i="185" a="1"/>
  <c r="OG215" i="185" s="1"/>
  <c r="NL215" i="185" a="1"/>
  <c r="NL215" i="185" s="1"/>
  <c r="OH213" i="185" a="1"/>
  <c r="OH213" i="185" s="1"/>
  <c r="NI213" i="185" a="1"/>
  <c r="NI213" i="185" s="1"/>
  <c r="NW212" i="185" a="1"/>
  <c r="NW212" i="185" s="1"/>
  <c r="OF211" i="185" a="1"/>
  <c r="OF211" i="185" s="1"/>
  <c r="NJ211" i="185" a="1"/>
  <c r="NJ211" i="185" s="1"/>
  <c r="OH209" i="185" a="1"/>
  <c r="OH209" i="185" s="1"/>
  <c r="NF209" i="185" a="1"/>
  <c r="NF209" i="185" s="1"/>
  <c r="NT206" i="185" a="1"/>
  <c r="NT206" i="185" s="1"/>
  <c r="NP201" i="185" a="1"/>
  <c r="NP201" i="185" s="1"/>
  <c r="NM195" i="185" a="1"/>
  <c r="NM195" i="185" s="1"/>
  <c r="OD188" i="185" a="1"/>
  <c r="OD188" i="185" s="1"/>
  <c r="NL204" i="185" a="1"/>
  <c r="NL204" i="185" s="1"/>
  <c r="NW204" i="185" a="1"/>
  <c r="NW204" i="185" s="1"/>
  <c r="OH204" i="185" a="1"/>
  <c r="OH204" i="185" s="1"/>
  <c r="NJ204" i="185" a="1"/>
  <c r="NJ204" i="185" s="1"/>
  <c r="NV204" i="185" a="1"/>
  <c r="NV204" i="185" s="1"/>
  <c r="OI204" i="185" a="1"/>
  <c r="OI204" i="185" s="1"/>
  <c r="NK204" i="185" a="1"/>
  <c r="NK204" i="185" s="1"/>
  <c r="NY204" i="185" a="1"/>
  <c r="NY204" i="185" s="1"/>
  <c r="NR204" i="185" a="1"/>
  <c r="NR204" i="185" s="1"/>
  <c r="OF204" i="185" a="1"/>
  <c r="OF204" i="185" s="1"/>
  <c r="NP204" i="185" a="1"/>
  <c r="NP204" i="185" s="1"/>
  <c r="NQ204" i="185" a="1"/>
  <c r="NQ204" i="185" s="1"/>
  <c r="OG204" i="185" a="1"/>
  <c r="OG204" i="185" s="1"/>
  <c r="NS204" i="185" a="1"/>
  <c r="NS204" i="185" s="1"/>
  <c r="OJ204" i="185" a="1"/>
  <c r="OJ204" i="185" s="1"/>
  <c r="NT204" i="185" a="1"/>
  <c r="NT204" i="185" s="1"/>
  <c r="OK204" i="185" a="1"/>
  <c r="OK204" i="185" s="1"/>
  <c r="NF204" i="185" a="1"/>
  <c r="NF204" i="185" s="1"/>
  <c r="NU204" i="185" a="1"/>
  <c r="NU204" i="185" s="1"/>
  <c r="OL204" i="185" a="1"/>
  <c r="OL204" i="185" s="1"/>
  <c r="NG204" i="185" a="1"/>
  <c r="NG204" i="185" s="1"/>
  <c r="NX204" i="185" a="1"/>
  <c r="NX204" i="185" s="1"/>
  <c r="OM204" i="185" a="1"/>
  <c r="OM204" i="185" s="1"/>
  <c r="NH204" i="185" a="1"/>
  <c r="NH204" i="185" s="1"/>
  <c r="NZ204" i="185" a="1"/>
  <c r="NZ204" i="185" s="1"/>
  <c r="ON204" i="185" a="1"/>
  <c r="ON204" i="185" s="1"/>
  <c r="NI204" i="185" a="1"/>
  <c r="NI204" i="185" s="1"/>
  <c r="OA204" i="185" a="1"/>
  <c r="OA204" i="185" s="1"/>
  <c r="NM204" i="185" a="1"/>
  <c r="NM204" i="185" s="1"/>
  <c r="OB204" i="185" a="1"/>
  <c r="OB204" i="185" s="1"/>
  <c r="OC204" i="185" a="1"/>
  <c r="OC204" i="185" s="1"/>
  <c r="NK192" i="185" a="1"/>
  <c r="NK192" i="185" s="1"/>
  <c r="NW192" i="185" a="1"/>
  <c r="NW192" i="185" s="1"/>
  <c r="OI192" i="185" a="1"/>
  <c r="OI192" i="185" s="1"/>
  <c r="NG192" i="185" a="1"/>
  <c r="NG192" i="185" s="1"/>
  <c r="NT192" i="185" a="1"/>
  <c r="NT192" i="185" s="1"/>
  <c r="OG192" i="185" a="1"/>
  <c r="OG192" i="185" s="1"/>
  <c r="NI192" i="185" a="1"/>
  <c r="NI192" i="185" s="1"/>
  <c r="NX192" i="185" a="1"/>
  <c r="NX192" i="185" s="1"/>
  <c r="OL192" i="185" a="1"/>
  <c r="OL192" i="185" s="1"/>
  <c r="NV192" i="185" a="1"/>
  <c r="NV192" i="185" s="1"/>
  <c r="OM192" i="185" a="1"/>
  <c r="OM192" i="185" s="1"/>
  <c r="NJ192" i="185" a="1"/>
  <c r="NJ192" i="185" s="1"/>
  <c r="NZ192" i="185" a="1"/>
  <c r="NZ192" i="185" s="1"/>
  <c r="NR192" i="185" a="1"/>
  <c r="NR192" i="185" s="1"/>
  <c r="OH192" i="185" a="1"/>
  <c r="OH192" i="185" s="1"/>
  <c r="NL192" i="185" a="1"/>
  <c r="NL192" i="185" s="1"/>
  <c r="OD192" i="185" a="1"/>
  <c r="OD192" i="185" s="1"/>
  <c r="NM192" i="185" a="1"/>
  <c r="NM192" i="185" s="1"/>
  <c r="OE192" i="185" a="1"/>
  <c r="OE192" i="185" s="1"/>
  <c r="NN192" i="185" a="1"/>
  <c r="NN192" i="185" s="1"/>
  <c r="OF192" i="185" a="1"/>
  <c r="OF192" i="185" s="1"/>
  <c r="NO192" i="185" a="1"/>
  <c r="NO192" i="185" s="1"/>
  <c r="OJ192" i="185" a="1"/>
  <c r="OJ192" i="185" s="1"/>
  <c r="NP192" i="185" a="1"/>
  <c r="NP192" i="185" s="1"/>
  <c r="OK192" i="185" a="1"/>
  <c r="OK192" i="185" s="1"/>
  <c r="NQ192" i="185" a="1"/>
  <c r="NQ192" i="185" s="1"/>
  <c r="ON192" i="185" a="1"/>
  <c r="ON192" i="185" s="1"/>
  <c r="NS192" i="185" a="1"/>
  <c r="NS192" i="185" s="1"/>
  <c r="NU192" i="185" a="1"/>
  <c r="NU192" i="185" s="1"/>
  <c r="NY192" i="185" a="1"/>
  <c r="NY192" i="185" s="1"/>
  <c r="OA192" i="185" a="1"/>
  <c r="OA192" i="185" s="1"/>
  <c r="NM156" i="185" a="1"/>
  <c r="NM156" i="185" s="1"/>
  <c r="OE156" i="185" a="1"/>
  <c r="OE156" i="185" s="1"/>
  <c r="OA156" i="185" a="1"/>
  <c r="OA156" i="185" s="1"/>
  <c r="OK156" i="185" a="1"/>
  <c r="OK156" i="185" s="1"/>
  <c r="NU156" i="185" a="1"/>
  <c r="NU156" i="185" s="1"/>
  <c r="NF156" i="185" a="1"/>
  <c r="NF156" i="185" s="1"/>
  <c r="NS156" i="185" a="1"/>
  <c r="NS156" i="185" s="1"/>
  <c r="NH156" i="185" a="1"/>
  <c r="NH156" i="185" s="1"/>
  <c r="NW156" i="185" a="1"/>
  <c r="NW156" i="185" s="1"/>
  <c r="OH156" i="185" a="1"/>
  <c r="OH156" i="185" s="1"/>
  <c r="NI156" i="185" a="1"/>
  <c r="NI156" i="185" s="1"/>
  <c r="NZ156" i="185" a="1"/>
  <c r="NZ156" i="185" s="1"/>
  <c r="OC156" i="185" a="1"/>
  <c r="OC156" i="185" s="1"/>
  <c r="NG156" i="185" a="1"/>
  <c r="NG156" i="185" s="1"/>
  <c r="NQ156" i="185" a="1"/>
  <c r="NQ156" i="185" s="1"/>
  <c r="OM156" i="185" a="1"/>
  <c r="OM156" i="185" s="1"/>
  <c r="NT156" i="185" a="1"/>
  <c r="NT156" i="185" s="1"/>
  <c r="NP167" i="185" a="1"/>
  <c r="NP167" i="185" s="1"/>
  <c r="OJ167" i="185" a="1"/>
  <c r="OJ167" i="185" s="1"/>
  <c r="NR167" i="185" a="1"/>
  <c r="NR167" i="185" s="1"/>
  <c r="OC167" i="185" a="1"/>
  <c r="OC167" i="185" s="1"/>
  <c r="OM167" i="185" a="1"/>
  <c r="OM167" i="185" s="1"/>
  <c r="NO167" i="185" a="1"/>
  <c r="NO167" i="185" s="1"/>
  <c r="OA167" i="185" a="1"/>
  <c r="OA167" i="185" s="1"/>
  <c r="NK167" i="185" a="1"/>
  <c r="NK167" i="185" s="1"/>
  <c r="NY167" i="185" a="1"/>
  <c r="NY167" i="185" s="1"/>
  <c r="ON167" i="185" a="1"/>
  <c r="ON167" i="185" s="1"/>
  <c r="NL167" i="185" a="1"/>
  <c r="NL167" i="185" s="1"/>
  <c r="NZ167" i="185" a="1"/>
  <c r="NZ167" i="185" s="1"/>
  <c r="NM167" i="185" a="1"/>
  <c r="NM167" i="185" s="1"/>
  <c r="OB167" i="185" a="1"/>
  <c r="OB167" i="185" s="1"/>
  <c r="NN167" i="185" a="1"/>
  <c r="NN167" i="185" s="1"/>
  <c r="NH167" i="185" a="1"/>
  <c r="NH167" i="185" s="1"/>
  <c r="NV167" i="185" a="1"/>
  <c r="NV167" i="185" s="1"/>
  <c r="OI167" i="185" a="1"/>
  <c r="OI167" i="185" s="1"/>
  <c r="OL167" i="185" a="1"/>
  <c r="OL167" i="185" s="1"/>
  <c r="NS167" i="185" a="1"/>
  <c r="NS167" i="185" s="1"/>
  <c r="NT167" i="185" a="1"/>
  <c r="NT167" i="185" s="1"/>
  <c r="NW167" i="185" a="1"/>
  <c r="NW167" i="185" s="1"/>
  <c r="NI167" i="185" a="1"/>
  <c r="NI167" i="185" s="1"/>
  <c r="OG167" i="185" a="1"/>
  <c r="OG167" i="185" s="1"/>
  <c r="NF167" i="185" a="1"/>
  <c r="NF167" i="185" s="1"/>
  <c r="NG167" i="185" a="1"/>
  <c r="NG167" i="185" s="1"/>
  <c r="NJ167" i="185" a="1"/>
  <c r="NJ167" i="185" s="1"/>
  <c r="NQ167" i="185" a="1"/>
  <c r="NQ167" i="185" s="1"/>
  <c r="NU167" i="185" a="1"/>
  <c r="NU167" i="185" s="1"/>
  <c r="NX167" i="185" a="1"/>
  <c r="NX167" i="185" s="1"/>
  <c r="OD167" i="185" a="1"/>
  <c r="OD167" i="185" s="1"/>
  <c r="OE167" i="185" a="1"/>
  <c r="OE167" i="185" s="1"/>
  <c r="OF167" i="185" a="1"/>
  <c r="OF167" i="185" s="1"/>
  <c r="NK226" i="185" a="1"/>
  <c r="NK226" i="185" s="1"/>
  <c r="NV226" i="185" a="1"/>
  <c r="NV226" i="185" s="1"/>
  <c r="NG226" i="185" a="1"/>
  <c r="NG226" i="185" s="1"/>
  <c r="NS226" i="185" a="1"/>
  <c r="NS226" i="185" s="1"/>
  <c r="OE226" i="185" a="1"/>
  <c r="OE226" i="185" s="1"/>
  <c r="NN237" i="185" a="1"/>
  <c r="NN237" i="185" s="1"/>
  <c r="NV237" i="185" a="1"/>
  <c r="NV237" i="185" s="1"/>
  <c r="ON237" i="185" a="1"/>
  <c r="ON237" i="185" s="1"/>
  <c r="NL237" i="185" a="1"/>
  <c r="NL237" i="185" s="1"/>
  <c r="NU237" i="185" a="1"/>
  <c r="NU237" i="185" s="1"/>
  <c r="OD237" i="185" a="1"/>
  <c r="OD237" i="185" s="1"/>
  <c r="NK177" i="185" a="1"/>
  <c r="NK177" i="185" s="1"/>
  <c r="NT177" i="185" a="1"/>
  <c r="NT177" i="185" s="1"/>
  <c r="OM177" i="185" a="1"/>
  <c r="OM177" i="185" s="1"/>
  <c r="NZ177" i="185" a="1"/>
  <c r="NZ177" i="185" s="1"/>
  <c r="OJ177" i="185" a="1"/>
  <c r="OJ177" i="185" s="1"/>
  <c r="NH177" i="185" a="1"/>
  <c r="NH177" i="185" s="1"/>
  <c r="NR177" i="185" a="1"/>
  <c r="NR177" i="185" s="1"/>
  <c r="OD177" i="185" a="1"/>
  <c r="OD177" i="185" s="1"/>
  <c r="NJ177" i="185" a="1"/>
  <c r="NJ177" i="185" s="1"/>
  <c r="NU177" i="185" a="1"/>
  <c r="NU177" i="185" s="1"/>
  <c r="OF177" i="185" a="1"/>
  <c r="OF177" i="185" s="1"/>
  <c r="NI177" i="185" a="1"/>
  <c r="NI177" i="185" s="1"/>
  <c r="NW177" i="185" a="1"/>
  <c r="NW177" i="185" s="1"/>
  <c r="OI177" i="185" a="1"/>
  <c r="OI177" i="185" s="1"/>
  <c r="NL177" i="185" a="1"/>
  <c r="NL177" i="185" s="1"/>
  <c r="NX177" i="185" a="1"/>
  <c r="NX177" i="185" s="1"/>
  <c r="OK177" i="185" a="1"/>
  <c r="OK177" i="185" s="1"/>
  <c r="NQ177" i="185" a="1"/>
  <c r="NQ177" i="185" s="1"/>
  <c r="NS177" i="185" a="1"/>
  <c r="NS177" i="185" s="1"/>
  <c r="OL177" i="185" a="1"/>
  <c r="OL177" i="185" s="1"/>
  <c r="NV177" i="185" a="1"/>
  <c r="NV177" i="185" s="1"/>
  <c r="ON177" i="185" a="1"/>
  <c r="ON177" i="185" s="1"/>
  <c r="NF177" i="185" a="1"/>
  <c r="NF177" i="185" s="1"/>
  <c r="NY177" i="185" a="1"/>
  <c r="NY177" i="185" s="1"/>
  <c r="NG177" i="185" a="1"/>
  <c r="NG177" i="185" s="1"/>
  <c r="OA177" i="185" a="1"/>
  <c r="OA177" i="185" s="1"/>
  <c r="OB177" i="185" a="1"/>
  <c r="OB177" i="185" s="1"/>
  <c r="NM177" i="185" a="1"/>
  <c r="NM177" i="185" s="1"/>
  <c r="OC177" i="185" a="1"/>
  <c r="OC177" i="185" s="1"/>
  <c r="NN177" i="185" a="1"/>
  <c r="NN177" i="185" s="1"/>
  <c r="OE177" i="185" a="1"/>
  <c r="OE177" i="185" s="1"/>
  <c r="NO177" i="185" a="1"/>
  <c r="NO177" i="185" s="1"/>
  <c r="OG177" i="185" a="1"/>
  <c r="OG177" i="185" s="1"/>
  <c r="NN224" i="185" a="1"/>
  <c r="NN224" i="185" s="1"/>
  <c r="NY224" i="185" a="1"/>
  <c r="NY224" i="185" s="1"/>
  <c r="OK224" i="185" a="1"/>
  <c r="OK224" i="185" s="1"/>
  <c r="NP224" i="185" a="1"/>
  <c r="NP224" i="185" s="1"/>
  <c r="OB224" i="185" a="1"/>
  <c r="OB224" i="185" s="1"/>
  <c r="NF224" i="185" a="1"/>
  <c r="NF224" i="185" s="1"/>
  <c r="NG224" i="185" a="1"/>
  <c r="NG224" i="185" s="1"/>
  <c r="NS224" i="185" a="1"/>
  <c r="NS224" i="185" s="1"/>
  <c r="OE224" i="185" a="1"/>
  <c r="OE224" i="185" s="1"/>
  <c r="OB216" i="185" a="1"/>
  <c r="OB216" i="185" s="1"/>
  <c r="NP223" i="185" a="1"/>
  <c r="NP223" i="185" s="1"/>
  <c r="OA223" i="185" a="1"/>
  <c r="OA223" i="185" s="1"/>
  <c r="OL223" i="185" a="1"/>
  <c r="OL223" i="185" s="1"/>
  <c r="NN223" i="185" a="1"/>
  <c r="NN223" i="185" s="1"/>
  <c r="NZ223" i="185" a="1"/>
  <c r="NZ223" i="185" s="1"/>
  <c r="OM223" i="185" a="1"/>
  <c r="OM223" i="185" s="1"/>
  <c r="NO223" i="185" a="1"/>
  <c r="NO223" i="185" s="1"/>
  <c r="OB223" i="185" a="1"/>
  <c r="OB223" i="185" s="1"/>
  <c r="ON223" i="185" a="1"/>
  <c r="ON223" i="185" s="1"/>
  <c r="NQ223" i="185" a="1"/>
  <c r="NQ223" i="185" s="1"/>
  <c r="OC223" i="185" a="1"/>
  <c r="OC223" i="185" s="1"/>
  <c r="NF223" i="185" a="1"/>
  <c r="NF223" i="185" s="1"/>
  <c r="NR223" i="185" a="1"/>
  <c r="NR223" i="185" s="1"/>
  <c r="OD223" i="185" a="1"/>
  <c r="OD223" i="185" s="1"/>
  <c r="NW234" i="185" a="1"/>
  <c r="NW234" i="185" s="1"/>
  <c r="OE234" i="185" a="1"/>
  <c r="OE234" i="185" s="1"/>
  <c r="NI234" i="185" a="1"/>
  <c r="NI234" i="185" s="1"/>
  <c r="NU234" i="185" a="1"/>
  <c r="NU234" i="185" s="1"/>
  <c r="NF222" i="185" a="1"/>
  <c r="NF222" i="185" s="1"/>
  <c r="OC222" i="185" a="1"/>
  <c r="OC222" i="185" s="1"/>
  <c r="ON222" i="185" a="1"/>
  <c r="ON222" i="185" s="1"/>
  <c r="NM222" i="185" a="1"/>
  <c r="NM222" i="185" s="1"/>
  <c r="NY222" i="185" a="1"/>
  <c r="NY222" i="185" s="1"/>
  <c r="OK222" i="185" a="1"/>
  <c r="OK222" i="185" s="1"/>
  <c r="NN222" i="185" a="1"/>
  <c r="NN222" i="185" s="1"/>
  <c r="NZ222" i="185" a="1"/>
  <c r="NZ222" i="185" s="1"/>
  <c r="OL222" i="185" a="1"/>
  <c r="OL222" i="185" s="1"/>
  <c r="NO222" i="185" a="1"/>
  <c r="NO222" i="185" s="1"/>
  <c r="OA222" i="185" a="1"/>
  <c r="OA222" i="185" s="1"/>
  <c r="OM222" i="185" a="1"/>
  <c r="OM222" i="185" s="1"/>
  <c r="NP222" i="185" a="1"/>
  <c r="NP222" i="185" s="1"/>
  <c r="OB222" i="185" a="1"/>
  <c r="OB222" i="185" s="1"/>
  <c r="NI210" i="185" a="1"/>
  <c r="NI210" i="185" s="1"/>
  <c r="NT210" i="185" a="1"/>
  <c r="NT210" i="185" s="1"/>
  <c r="OE210" i="185" a="1"/>
  <c r="OE210" i="185" s="1"/>
  <c r="NO210" i="185" a="1"/>
  <c r="NO210" i="185" s="1"/>
  <c r="OA210" i="185" a="1"/>
  <c r="OA210" i="185" s="1"/>
  <c r="OM210" i="185" a="1"/>
  <c r="OM210" i="185" s="1"/>
  <c r="NH210" i="185" a="1"/>
  <c r="NH210" i="185" s="1"/>
  <c r="NV210" i="185" a="1"/>
  <c r="NV210" i="185" s="1"/>
  <c r="OI210" i="185" a="1"/>
  <c r="OI210" i="185" s="1"/>
  <c r="NF210" i="185" a="1"/>
  <c r="NF210" i="185" s="1"/>
  <c r="NU210" i="185" a="1"/>
  <c r="NU210" i="185" s="1"/>
  <c r="OJ210" i="185" a="1"/>
  <c r="OJ210" i="185" s="1"/>
  <c r="NG210" i="185" a="1"/>
  <c r="NG210" i="185" s="1"/>
  <c r="NX210" i="185" a="1"/>
  <c r="NX210" i="185" s="1"/>
  <c r="ON210" i="185" a="1"/>
  <c r="ON210" i="185" s="1"/>
  <c r="NJ210" i="185" a="1"/>
  <c r="NJ210" i="185" s="1"/>
  <c r="NY210" i="185" a="1"/>
  <c r="NY210" i="185" s="1"/>
  <c r="NK210" i="185" a="1"/>
  <c r="NK210" i="185" s="1"/>
  <c r="NZ210" i="185" a="1"/>
  <c r="NZ210" i="185" s="1"/>
  <c r="NL210" i="185" a="1"/>
  <c r="NL210" i="185" s="1"/>
  <c r="OB210" i="185" a="1"/>
  <c r="OB210" i="185" s="1"/>
  <c r="NN198" i="185" a="1"/>
  <c r="NN198" i="185" s="1"/>
  <c r="OK198" i="185" a="1"/>
  <c r="OK198" i="185" s="1"/>
  <c r="NG198" i="185" a="1"/>
  <c r="NG198" i="185" s="1"/>
  <c r="NS198" i="185" a="1"/>
  <c r="NS198" i="185" s="1"/>
  <c r="OE198" i="185" a="1"/>
  <c r="OE198" i="185" s="1"/>
  <c r="NO198" i="185" a="1"/>
  <c r="NO198" i="185" s="1"/>
  <c r="OB198" i="185" a="1"/>
  <c r="OB198" i="185" s="1"/>
  <c r="NT198" i="185" a="1"/>
  <c r="NT198" i="185" s="1"/>
  <c r="OH198" i="185" a="1"/>
  <c r="OH198" i="185" s="1"/>
  <c r="NV198" i="185" a="1"/>
  <c r="NV198" i="185" s="1"/>
  <c r="OJ198" i="185" a="1"/>
  <c r="OJ198" i="185" s="1"/>
  <c r="NP198" i="185" a="1"/>
  <c r="NP198" i="185" s="1"/>
  <c r="OG198" i="185" a="1"/>
  <c r="OG198" i="185" s="1"/>
  <c r="NQ198" i="185" a="1"/>
  <c r="NQ198" i="185" s="1"/>
  <c r="OI198" i="185" a="1"/>
  <c r="OI198" i="185" s="1"/>
  <c r="NR198" i="185" a="1"/>
  <c r="NR198" i="185" s="1"/>
  <c r="OL198" i="185" a="1"/>
  <c r="OL198" i="185" s="1"/>
  <c r="NU198" i="185" a="1"/>
  <c r="NU198" i="185" s="1"/>
  <c r="OM198" i="185" a="1"/>
  <c r="OM198" i="185" s="1"/>
  <c r="NW198" i="185" a="1"/>
  <c r="NW198" i="185" s="1"/>
  <c r="ON198" i="185" a="1"/>
  <c r="ON198" i="185" s="1"/>
  <c r="NF198" i="185" a="1"/>
  <c r="NF198" i="185" s="1"/>
  <c r="NX198" i="185" a="1"/>
  <c r="NX198" i="185" s="1"/>
  <c r="NH198" i="185" a="1"/>
  <c r="NH198" i="185" s="1"/>
  <c r="NY198" i="185" a="1"/>
  <c r="NY198" i="185" s="1"/>
  <c r="NI198" i="185" a="1"/>
  <c r="NI198" i="185" s="1"/>
  <c r="NZ198" i="185" a="1"/>
  <c r="NZ198" i="185" s="1"/>
  <c r="NJ198" i="185" a="1"/>
  <c r="NJ198" i="185" s="1"/>
  <c r="OA198" i="185" a="1"/>
  <c r="OA198" i="185" s="1"/>
  <c r="NK198" i="185" a="1"/>
  <c r="NK198" i="185" s="1"/>
  <c r="OC198" i="185" a="1"/>
  <c r="OC198" i="185" s="1"/>
  <c r="NF186" i="185" a="1"/>
  <c r="NF186" i="185" s="1"/>
  <c r="NQ186" i="185" a="1"/>
  <c r="NQ186" i="185" s="1"/>
  <c r="OC186" i="185" a="1"/>
  <c r="OC186" i="185" s="1"/>
  <c r="OM186" i="185" a="1"/>
  <c r="OM186" i="185" s="1"/>
  <c r="NH186" i="185" a="1"/>
  <c r="NH186" i="185" s="1"/>
  <c r="NT186" i="185" a="1"/>
  <c r="NT186" i="185" s="1"/>
  <c r="OF186" i="185" a="1"/>
  <c r="OF186" i="185" s="1"/>
  <c r="NP186" i="185" a="1"/>
  <c r="NP186" i="185" s="1"/>
  <c r="NL186" i="185" a="1"/>
  <c r="NL186" i="185" s="1"/>
  <c r="NZ186" i="185" a="1"/>
  <c r="NZ186" i="185" s="1"/>
  <c r="ON186" i="185" a="1"/>
  <c r="ON186" i="185" s="1"/>
  <c r="NM186" i="185" a="1"/>
  <c r="NM186" i="185" s="1"/>
  <c r="OB186" i="185" a="1"/>
  <c r="OB186" i="185" s="1"/>
  <c r="NI186" i="185" a="1"/>
  <c r="NI186" i="185" s="1"/>
  <c r="NW186" i="185" a="1"/>
  <c r="NW186" i="185" s="1"/>
  <c r="NX186" i="185" a="1"/>
  <c r="NX186" i="185" s="1"/>
  <c r="NY186" i="185" a="1"/>
  <c r="NY186" i="185" s="1"/>
  <c r="NG186" i="185" a="1"/>
  <c r="NG186" i="185" s="1"/>
  <c r="OA186" i="185" a="1"/>
  <c r="OA186" i="185" s="1"/>
  <c r="NJ186" i="185" a="1"/>
  <c r="NJ186" i="185" s="1"/>
  <c r="OD186" i="185" a="1"/>
  <c r="OD186" i="185" s="1"/>
  <c r="NK186" i="185" a="1"/>
  <c r="NK186" i="185" s="1"/>
  <c r="OE186" i="185" a="1"/>
  <c r="OE186" i="185" s="1"/>
  <c r="OG186" i="185" a="1"/>
  <c r="OG186" i="185" s="1"/>
  <c r="NN186" i="185" a="1"/>
  <c r="NN186" i="185" s="1"/>
  <c r="OH186" i="185" a="1"/>
  <c r="OH186" i="185" s="1"/>
  <c r="NO186" i="185" a="1"/>
  <c r="NO186" i="185" s="1"/>
  <c r="OI186" i="185" a="1"/>
  <c r="OI186" i="185" s="1"/>
  <c r="NR186" i="185" a="1"/>
  <c r="NR186" i="185" s="1"/>
  <c r="OJ186" i="185" a="1"/>
  <c r="OJ186" i="185" s="1"/>
  <c r="NS186" i="185" a="1"/>
  <c r="NS186" i="185" s="1"/>
  <c r="OK186" i="185" a="1"/>
  <c r="OK186" i="185" s="1"/>
  <c r="NQ174" i="185" a="1"/>
  <c r="NQ174" i="185" s="1"/>
  <c r="OG174" i="185" a="1"/>
  <c r="OG174" i="185" s="1"/>
  <c r="NL174" i="185" a="1"/>
  <c r="NL174" i="185" s="1"/>
  <c r="NT174" i="185" a="1"/>
  <c r="NT174" i="185" s="1"/>
  <c r="OL174" i="185" a="1"/>
  <c r="OL174" i="185" s="1"/>
  <c r="NF174" i="185" a="1"/>
  <c r="NF174" i="185" s="1"/>
  <c r="OA174" i="185" a="1"/>
  <c r="OA174" i="185" s="1"/>
  <c r="NK174" i="185" a="1"/>
  <c r="NK174" i="185" s="1"/>
  <c r="NV174" i="185" a="1"/>
  <c r="NV174" i="185" s="1"/>
  <c r="NW174" i="185" a="1"/>
  <c r="NW174" i="185" s="1"/>
  <c r="OH174" i="185" a="1"/>
  <c r="OH174" i="185" s="1"/>
  <c r="NM174" i="185" a="1"/>
  <c r="NM174" i="185" s="1"/>
  <c r="OI174" i="185" a="1"/>
  <c r="OI174" i="185" s="1"/>
  <c r="NH174" i="185" a="1"/>
  <c r="NH174" i="185" s="1"/>
  <c r="NS174" i="185" a="1"/>
  <c r="NS174" i="185" s="1"/>
  <c r="OE174" i="185" a="1"/>
  <c r="OE174" i="185" s="1"/>
  <c r="NP174" i="185" a="1"/>
  <c r="NP174" i="185" s="1"/>
  <c r="OF174" i="185" a="1"/>
  <c r="OF174" i="185" s="1"/>
  <c r="OJ174" i="185" a="1"/>
  <c r="OJ174" i="185" s="1"/>
  <c r="NN174" i="185" a="1"/>
  <c r="NN174" i="185" s="1"/>
  <c r="OC174" i="185" a="1"/>
  <c r="OC174" i="185" s="1"/>
  <c r="ON174" i="185" a="1"/>
  <c r="ON174" i="185" s="1"/>
  <c r="NU174" i="185" a="1"/>
  <c r="NU174" i="185" s="1"/>
  <c r="NX174" i="185" a="1"/>
  <c r="NX174" i="185" s="1"/>
  <c r="NY174" i="185" a="1"/>
  <c r="NY174" i="185" s="1"/>
  <c r="NZ174" i="185" a="1"/>
  <c r="NZ174" i="185" s="1"/>
  <c r="OB174" i="185" a="1"/>
  <c r="OB174" i="185" s="1"/>
  <c r="NG174" i="185" a="1"/>
  <c r="NG174" i="185" s="1"/>
  <c r="OD174" i="185" a="1"/>
  <c r="OD174" i="185" s="1"/>
  <c r="NI174" i="185" a="1"/>
  <c r="NI174" i="185" s="1"/>
  <c r="NJ174" i="185" a="1"/>
  <c r="NJ174" i="185" s="1"/>
  <c r="NO174" i="185" a="1"/>
  <c r="NO174" i="185" s="1"/>
  <c r="OK174" i="185" a="1"/>
  <c r="OK174" i="185" s="1"/>
  <c r="NR162" i="185" a="1"/>
  <c r="NR162" i="185" s="1"/>
  <c r="OH162" i="185" a="1"/>
  <c r="OH162" i="185" s="1"/>
  <c r="ON162" i="185" a="1"/>
  <c r="ON162" i="185" s="1"/>
  <c r="NQ150" i="185" a="1"/>
  <c r="NQ150" i="185" s="1"/>
  <c r="NG150" i="185" a="1"/>
  <c r="NG150" i="185" s="1"/>
  <c r="OC150" i="185" a="1"/>
  <c r="OC150" i="185" s="1"/>
  <c r="NL150" i="185" a="1"/>
  <c r="NL150" i="185" s="1"/>
  <c r="NK150" i="185" a="1"/>
  <c r="NK150" i="185" s="1"/>
  <c r="NY150" i="185" a="1"/>
  <c r="NY150" i="185" s="1"/>
  <c r="NM150" i="185" a="1"/>
  <c r="NM150" i="185" s="1"/>
  <c r="NP150" i="185" a="1"/>
  <c r="NP150" i="185" s="1"/>
  <c r="OK237" i="185" a="1"/>
  <c r="OK237" i="185" s="1"/>
  <c r="OA237" i="185" a="1"/>
  <c r="OA237" i="185" s="1"/>
  <c r="NQ237" i="185" a="1"/>
  <c r="NQ237" i="185" s="1"/>
  <c r="NG237" i="185" a="1"/>
  <c r="NG237" i="185" s="1"/>
  <c r="OD236" i="185" a="1"/>
  <c r="OD236" i="185" s="1"/>
  <c r="NS236" i="185" a="1"/>
  <c r="NS236" i="185" s="1"/>
  <c r="NJ236" i="185" a="1"/>
  <c r="NJ236" i="185" s="1"/>
  <c r="NY235" i="185" a="1"/>
  <c r="NY235" i="185" s="1"/>
  <c r="NN235" i="185" a="1"/>
  <c r="NN235" i="185" s="1"/>
  <c r="OM234" i="185" a="1"/>
  <c r="OM234" i="185" s="1"/>
  <c r="OB234" i="185" a="1"/>
  <c r="OB234" i="185" s="1"/>
  <c r="NP234" i="185" a="1"/>
  <c r="NP234" i="185" s="1"/>
  <c r="ON233" i="185" a="1"/>
  <c r="ON233" i="185" s="1"/>
  <c r="OB233" i="185" a="1"/>
  <c r="OB233" i="185" s="1"/>
  <c r="OB232" i="185" a="1"/>
  <c r="OB232" i="185" s="1"/>
  <c r="OJ231" i="185" a="1"/>
  <c r="OJ231" i="185" s="1"/>
  <c r="NW231" i="185" a="1"/>
  <c r="NW231" i="185" s="1"/>
  <c r="NZ229" i="185" a="1"/>
  <c r="NZ229" i="185" s="1"/>
  <c r="NM229" i="185" a="1"/>
  <c r="NM229" i="185" s="1"/>
  <c r="NK228" i="185" a="1"/>
  <c r="NK228" i="185" s="1"/>
  <c r="OD227" i="185" a="1"/>
  <c r="OD227" i="185" s="1"/>
  <c r="NR227" i="185" a="1"/>
  <c r="NR227" i="185" s="1"/>
  <c r="ON226" i="185" a="1"/>
  <c r="ON226" i="185" s="1"/>
  <c r="OA226" i="185" a="1"/>
  <c r="OA226" i="185" s="1"/>
  <c r="NN226" i="185" a="1"/>
  <c r="NN226" i="185" s="1"/>
  <c r="OJ225" i="185" a="1"/>
  <c r="OJ225" i="185" s="1"/>
  <c r="NU225" i="185" a="1"/>
  <c r="NU225" i="185" s="1"/>
  <c r="NG225" i="185" a="1"/>
  <c r="NG225" i="185" s="1"/>
  <c r="NZ224" i="185" a="1"/>
  <c r="NZ224" i="185" s="1"/>
  <c r="NK224" i="185" a="1"/>
  <c r="NK224" i="185" s="1"/>
  <c r="NJ223" i="185" a="1"/>
  <c r="NJ223" i="185" s="1"/>
  <c r="NI222" i="185" a="1"/>
  <c r="NI222" i="185" s="1"/>
  <c r="ON220" i="185" a="1"/>
  <c r="ON220" i="185" s="1"/>
  <c r="OF219" i="185" a="1"/>
  <c r="OF219" i="185" s="1"/>
  <c r="NM219" i="185" a="1"/>
  <c r="NM219" i="185" s="1"/>
  <c r="NW218" i="185" a="1"/>
  <c r="NW218" i="185" s="1"/>
  <c r="NL217" i="185" a="1"/>
  <c r="NL217" i="185" s="1"/>
  <c r="NX216" i="185" a="1"/>
  <c r="NX216" i="185" s="1"/>
  <c r="OE215" i="185" a="1"/>
  <c r="OE215" i="185" s="1"/>
  <c r="OG213" i="185" a="1"/>
  <c r="OG213" i="185" s="1"/>
  <c r="NV212" i="185" a="1"/>
  <c r="NV212" i="185" s="1"/>
  <c r="OE211" i="185" a="1"/>
  <c r="OE211" i="185" s="1"/>
  <c r="OK208" i="185" a="1"/>
  <c r="OK208" i="185" s="1"/>
  <c r="OC207" i="185" a="1"/>
  <c r="OC207" i="185" s="1"/>
  <c r="NS206" i="185" a="1"/>
  <c r="NS206" i="185" s="1"/>
  <c r="OH203" i="185" a="1"/>
  <c r="OH203" i="185" s="1"/>
  <c r="OG200" i="185" a="1"/>
  <c r="OG200" i="185" s="1"/>
  <c r="OF194" i="185" a="1"/>
  <c r="OF194" i="185" s="1"/>
  <c r="NJ188" i="185" a="1"/>
  <c r="NJ188" i="185" s="1"/>
  <c r="OH184" i="185" a="1"/>
  <c r="OH184" i="185" s="1"/>
  <c r="OE181" i="185" a="1"/>
  <c r="OE181" i="185" s="1"/>
  <c r="OI178" i="185" a="1"/>
  <c r="OI178" i="185" s="1"/>
  <c r="NN231" i="185" a="1"/>
  <c r="NN231" i="185" s="1"/>
  <c r="NY231" i="185" a="1"/>
  <c r="NY231" i="185" s="1"/>
  <c r="OI231" i="185" a="1"/>
  <c r="OI231" i="185" s="1"/>
  <c r="NM231" i="185" a="1"/>
  <c r="NM231" i="185" s="1"/>
  <c r="NZ231" i="185" a="1"/>
  <c r="NZ231" i="185" s="1"/>
  <c r="OK231" i="185" a="1"/>
  <c r="OK231" i="185" s="1"/>
  <c r="NG231" i="185" a="1"/>
  <c r="NG231" i="185" s="1"/>
  <c r="NG211" i="185" a="1"/>
  <c r="NG211" i="185" s="1"/>
  <c r="OD211" i="185" a="1"/>
  <c r="OD211" i="185" s="1"/>
  <c r="NP211" i="185" a="1"/>
  <c r="NP211" i="185" s="1"/>
  <c r="OB211" i="185" a="1"/>
  <c r="OB211" i="185" s="1"/>
  <c r="ON211" i="185" a="1"/>
  <c r="ON211" i="185" s="1"/>
  <c r="NM211" i="185" a="1"/>
  <c r="NM211" i="185" s="1"/>
  <c r="NZ211" i="185" a="1"/>
  <c r="NZ211" i="185" s="1"/>
  <c r="OM211" i="185" a="1"/>
  <c r="OM211" i="185" s="1"/>
  <c r="NO211" i="185" a="1"/>
  <c r="NO211" i="185" s="1"/>
  <c r="NT211" i="185" a="1"/>
  <c r="NT211" i="185" s="1"/>
  <c r="OI211" i="185" a="1"/>
  <c r="OI211" i="185" s="1"/>
  <c r="NF211" i="185" a="1"/>
  <c r="NF211" i="185" s="1"/>
  <c r="NU211" i="185" a="1"/>
  <c r="NU211" i="185" s="1"/>
  <c r="OJ211" i="185" a="1"/>
  <c r="OJ211" i="185" s="1"/>
  <c r="NV211" i="185" a="1"/>
  <c r="NV211" i="185" s="1"/>
  <c r="OK211" i="185" a="1"/>
  <c r="OK211" i="185" s="1"/>
  <c r="NH211" i="185" a="1"/>
  <c r="NH211" i="185" s="1"/>
  <c r="NW211" i="185" a="1"/>
  <c r="NW211" i="185" s="1"/>
  <c r="OL211" i="185" a="1"/>
  <c r="OL211" i="185" s="1"/>
  <c r="NG233" i="185" a="1"/>
  <c r="NG233" i="185" s="1"/>
  <c r="OA233" i="185" a="1"/>
  <c r="OA233" i="185" s="1"/>
  <c r="OK233" i="185" a="1"/>
  <c r="OK233" i="185" s="1"/>
  <c r="NL233" i="185" a="1"/>
  <c r="NL233" i="185" s="1"/>
  <c r="NW233" i="185" a="1"/>
  <c r="NW233" i="185" s="1"/>
  <c r="OG233" i="185" a="1"/>
  <c r="OG233" i="185" s="1"/>
  <c r="NF221" i="185" a="1"/>
  <c r="NF221" i="185" s="1"/>
  <c r="NO221" i="185" a="1"/>
  <c r="NO221" i="185" s="1"/>
  <c r="NY221" i="185" a="1"/>
  <c r="NY221" i="185" s="1"/>
  <c r="NG221" i="185" a="1"/>
  <c r="NG221" i="185" s="1"/>
  <c r="NS221" i="185" a="1"/>
  <c r="NS221" i="185" s="1"/>
  <c r="OD221" i="185" a="1"/>
  <c r="OD221" i="185" s="1"/>
  <c r="NK221" i="185" a="1"/>
  <c r="NK221" i="185" s="1"/>
  <c r="NW221" i="185" a="1"/>
  <c r="NW221" i="185" s="1"/>
  <c r="OJ221" i="185" a="1"/>
  <c r="OJ221" i="185" s="1"/>
  <c r="NL221" i="185" a="1"/>
  <c r="NL221" i="185" s="1"/>
  <c r="NX221" i="185" a="1"/>
  <c r="NX221" i="185" s="1"/>
  <c r="OK221" i="185" a="1"/>
  <c r="OK221" i="185" s="1"/>
  <c r="NM221" i="185" a="1"/>
  <c r="NM221" i="185" s="1"/>
  <c r="NZ221" i="185" a="1"/>
  <c r="NZ221" i="185" s="1"/>
  <c r="OL221" i="185" a="1"/>
  <c r="OL221" i="185" s="1"/>
  <c r="NN221" i="185" a="1"/>
  <c r="NN221" i="185" s="1"/>
  <c r="OA221" i="185" a="1"/>
  <c r="OA221" i="185" s="1"/>
  <c r="OM221" i="185" a="1"/>
  <c r="OM221" i="185" s="1"/>
  <c r="NJ209" i="185" a="1"/>
  <c r="NJ209" i="185" s="1"/>
  <c r="NV209" i="185" a="1"/>
  <c r="NV209" i="185" s="1"/>
  <c r="OG209" i="185" a="1"/>
  <c r="OG209" i="185" s="1"/>
  <c r="NM209" i="185" a="1"/>
  <c r="NM209" i="185" s="1"/>
  <c r="NZ209" i="185" a="1"/>
  <c r="NZ209" i="185" s="1"/>
  <c r="OL209" i="185" a="1"/>
  <c r="OL209" i="185" s="1"/>
  <c r="NQ209" i="185" a="1"/>
  <c r="NQ209" i="185" s="1"/>
  <c r="OD209" i="185" a="1"/>
  <c r="OD209" i="185" s="1"/>
  <c r="NL209" i="185" a="1"/>
  <c r="NL209" i="185" s="1"/>
  <c r="OB209" i="185" a="1"/>
  <c r="OB209" i="185" s="1"/>
  <c r="NI209" i="185" a="1"/>
  <c r="NI209" i="185" s="1"/>
  <c r="OA209" i="185" a="1"/>
  <c r="OA209" i="185" s="1"/>
  <c r="NK209" i="185" a="1"/>
  <c r="NK209" i="185" s="1"/>
  <c r="NN209" i="185" a="1"/>
  <c r="NN209" i="185" s="1"/>
  <c r="OC209" i="185" a="1"/>
  <c r="OC209" i="185" s="1"/>
  <c r="NO209" i="185" a="1"/>
  <c r="NO209" i="185" s="1"/>
  <c r="OE209" i="185" a="1"/>
  <c r="OE209" i="185" s="1"/>
  <c r="NF197" i="185" a="1"/>
  <c r="NF197" i="185" s="1"/>
  <c r="NP197" i="185" a="1"/>
  <c r="NP197" i="185" s="1"/>
  <c r="NZ197" i="185" a="1"/>
  <c r="NZ197" i="185" s="1"/>
  <c r="OL197" i="185" a="1"/>
  <c r="OL197" i="185" s="1"/>
  <c r="NR197" i="185" a="1"/>
  <c r="NR197" i="185" s="1"/>
  <c r="OC197" i="185" a="1"/>
  <c r="OC197" i="185" s="1"/>
  <c r="NK197" i="185" a="1"/>
  <c r="NK197" i="185" s="1"/>
  <c r="NW197" i="185" a="1"/>
  <c r="NW197" i="185" s="1"/>
  <c r="OJ197" i="185" a="1"/>
  <c r="OJ197" i="185" s="1"/>
  <c r="NL197" i="185" a="1"/>
  <c r="NL197" i="185" s="1"/>
  <c r="ON197" i="185" a="1"/>
  <c r="ON197" i="185" s="1"/>
  <c r="NM197" i="185" a="1"/>
  <c r="NM197" i="185" s="1"/>
  <c r="OA197" i="185" a="1"/>
  <c r="OA197" i="185" s="1"/>
  <c r="NQ197" i="185" a="1"/>
  <c r="NQ197" i="185" s="1"/>
  <c r="OG197" i="185" a="1"/>
  <c r="OG197" i="185" s="1"/>
  <c r="OH197" i="185" a="1"/>
  <c r="OH197" i="185" s="1"/>
  <c r="NS197" i="185" a="1"/>
  <c r="NS197" i="185" s="1"/>
  <c r="OI197" i="185" a="1"/>
  <c r="OI197" i="185" s="1"/>
  <c r="NT197" i="185" a="1"/>
  <c r="NT197" i="185" s="1"/>
  <c r="OK197" i="185" a="1"/>
  <c r="OK197" i="185" s="1"/>
  <c r="NU197" i="185" a="1"/>
  <c r="NU197" i="185" s="1"/>
  <c r="OM197" i="185" a="1"/>
  <c r="OM197" i="185" s="1"/>
  <c r="NG197" i="185" a="1"/>
  <c r="NG197" i="185" s="1"/>
  <c r="NV197" i="185" a="1"/>
  <c r="NV197" i="185" s="1"/>
  <c r="NH197" i="185" a="1"/>
  <c r="NH197" i="185" s="1"/>
  <c r="NX197" i="185" a="1"/>
  <c r="NX197" i="185" s="1"/>
  <c r="NI197" i="185" a="1"/>
  <c r="NI197" i="185" s="1"/>
  <c r="NY197" i="185" a="1"/>
  <c r="NY197" i="185" s="1"/>
  <c r="NJ197" i="185" a="1"/>
  <c r="NJ197" i="185" s="1"/>
  <c r="OB197" i="185" a="1"/>
  <c r="OB197" i="185" s="1"/>
  <c r="OD197" i="185" a="1"/>
  <c r="OD197" i="185" s="1"/>
  <c r="NH185" i="185" a="1"/>
  <c r="NH185" i="185" s="1"/>
  <c r="NS185" i="185" a="1"/>
  <c r="NS185" i="185" s="1"/>
  <c r="OD185" i="185" a="1"/>
  <c r="OD185" i="185" s="1"/>
  <c r="NF185" i="185" a="1"/>
  <c r="NF185" i="185" s="1"/>
  <c r="NR185" i="185" a="1"/>
  <c r="NR185" i="185" s="1"/>
  <c r="OE185" i="185" a="1"/>
  <c r="OE185" i="185" s="1"/>
  <c r="NL185" i="185" a="1"/>
  <c r="NL185" i="185" s="1"/>
  <c r="NY185" i="185" a="1"/>
  <c r="NY185" i="185" s="1"/>
  <c r="OL185" i="185" a="1"/>
  <c r="OL185" i="185" s="1"/>
  <c r="NQ185" i="185" a="1"/>
  <c r="NQ185" i="185" s="1"/>
  <c r="OG185" i="185" a="1"/>
  <c r="OG185" i="185" s="1"/>
  <c r="NU185" i="185" a="1"/>
  <c r="NU185" i="185" s="1"/>
  <c r="OI185" i="185" a="1"/>
  <c r="OI185" i="185" s="1"/>
  <c r="NN185" i="185" a="1"/>
  <c r="NN185" i="185" s="1"/>
  <c r="OB185" i="185" a="1"/>
  <c r="OB185" i="185" s="1"/>
  <c r="NV185" i="185" a="1"/>
  <c r="NV185" i="185" s="1"/>
  <c r="OM185" i="185" a="1"/>
  <c r="OM185" i="185" s="1"/>
  <c r="NW185" i="185" a="1"/>
  <c r="NW185" i="185" s="1"/>
  <c r="ON185" i="185" a="1"/>
  <c r="ON185" i="185" s="1"/>
  <c r="NG185" i="185" a="1"/>
  <c r="NG185" i="185" s="1"/>
  <c r="NX185" i="185" a="1"/>
  <c r="NX185" i="185" s="1"/>
  <c r="NI185" i="185" a="1"/>
  <c r="NI185" i="185" s="1"/>
  <c r="NZ185" i="185" a="1"/>
  <c r="NZ185" i="185" s="1"/>
  <c r="NJ185" i="185" a="1"/>
  <c r="NJ185" i="185" s="1"/>
  <c r="OA185" i="185" a="1"/>
  <c r="OA185" i="185" s="1"/>
  <c r="NK185" i="185" a="1"/>
  <c r="NK185" i="185" s="1"/>
  <c r="OC185" i="185" a="1"/>
  <c r="OC185" i="185" s="1"/>
  <c r="OF185" i="185" a="1"/>
  <c r="OF185" i="185" s="1"/>
  <c r="NM185" i="185" a="1"/>
  <c r="NM185" i="185" s="1"/>
  <c r="OH185" i="185" a="1"/>
  <c r="OH185" i="185" s="1"/>
  <c r="NO185" i="185" a="1"/>
  <c r="NO185" i="185" s="1"/>
  <c r="OG173" i="185" a="1"/>
  <c r="OG173" i="185" s="1"/>
  <c r="NG173" i="185" a="1"/>
  <c r="NG173" i="185" s="1"/>
  <c r="OA173" i="185" a="1"/>
  <c r="OA173" i="185" s="1"/>
  <c r="OJ173" i="185" a="1"/>
  <c r="OJ173" i="185" s="1"/>
  <c r="NJ173" i="185" a="1"/>
  <c r="NJ173" i="185" s="1"/>
  <c r="NT173" i="185" a="1"/>
  <c r="NT173" i="185" s="1"/>
  <c r="NM173" i="185" a="1"/>
  <c r="NM173" i="185" s="1"/>
  <c r="NK173" i="185" a="1"/>
  <c r="NK173" i="185" s="1"/>
  <c r="NV173" i="185" a="1"/>
  <c r="NV173" i="185" s="1"/>
  <c r="OH173" i="185" a="1"/>
  <c r="OH173" i="185" s="1"/>
  <c r="NL173" i="185" a="1"/>
  <c r="NL173" i="185" s="1"/>
  <c r="NW173" i="185" a="1"/>
  <c r="NW173" i="185" s="1"/>
  <c r="NN173" i="185" a="1"/>
  <c r="NN173" i="185" s="1"/>
  <c r="NX173" i="185" a="1"/>
  <c r="NX173" i="185" s="1"/>
  <c r="OI173" i="185" a="1"/>
  <c r="OI173" i="185" s="1"/>
  <c r="NF173" i="185" a="1"/>
  <c r="NF173" i="185" s="1"/>
  <c r="OE173" i="185" a="1"/>
  <c r="OE173" i="185" s="1"/>
  <c r="NQ173" i="185" a="1"/>
  <c r="NQ173" i="185" s="1"/>
  <c r="NS173" i="185" a="1"/>
  <c r="NS173" i="185" s="1"/>
  <c r="OD173" i="185" a="1"/>
  <c r="OD173" i="185" s="1"/>
  <c r="NH173" i="185" a="1"/>
  <c r="NH173" i="185" s="1"/>
  <c r="OF173" i="185" a="1"/>
  <c r="OF173" i="185" s="1"/>
  <c r="NI173" i="185" a="1"/>
  <c r="NI173" i="185" s="1"/>
  <c r="OK173" i="185" a="1"/>
  <c r="OK173" i="185" s="1"/>
  <c r="NO173" i="185" a="1"/>
  <c r="NO173" i="185" s="1"/>
  <c r="OL173" i="185" a="1"/>
  <c r="OL173" i="185" s="1"/>
  <c r="NP173" i="185" a="1"/>
  <c r="NP173" i="185" s="1"/>
  <c r="OM173" i="185" a="1"/>
  <c r="OM173" i="185" s="1"/>
  <c r="NR173" i="185" a="1"/>
  <c r="NR173" i="185" s="1"/>
  <c r="ON173" i="185" a="1"/>
  <c r="ON173" i="185" s="1"/>
  <c r="NU173" i="185" a="1"/>
  <c r="NU173" i="185" s="1"/>
  <c r="NY173" i="185" a="1"/>
  <c r="NY173" i="185" s="1"/>
  <c r="NZ173" i="185" a="1"/>
  <c r="NZ173" i="185" s="1"/>
  <c r="OJ237" i="185" a="1"/>
  <c r="OJ237" i="185" s="1"/>
  <c r="NZ237" i="185" a="1"/>
  <c r="NZ237" i="185" s="1"/>
  <c r="NP237" i="185" a="1"/>
  <c r="NP237" i="185" s="1"/>
  <c r="NF237" i="185" a="1"/>
  <c r="NF237" i="185" s="1"/>
  <c r="OH235" i="185" a="1"/>
  <c r="OH235" i="185" s="1"/>
  <c r="NX235" i="185" a="1"/>
  <c r="NX235" i="185" s="1"/>
  <c r="OL234" i="185" a="1"/>
  <c r="OL234" i="185" s="1"/>
  <c r="NO234" i="185" a="1"/>
  <c r="NO234" i="185" s="1"/>
  <c r="OM233" i="185" a="1"/>
  <c r="OM233" i="185" s="1"/>
  <c r="NZ233" i="185" a="1"/>
  <c r="NZ233" i="185" s="1"/>
  <c r="NO233" i="185" a="1"/>
  <c r="NO233" i="185" s="1"/>
  <c r="OM232" i="185" a="1"/>
  <c r="OM232" i="185" s="1"/>
  <c r="OH231" i="185" a="1"/>
  <c r="OH231" i="185" s="1"/>
  <c r="NV231" i="185" a="1"/>
  <c r="NV231" i="185" s="1"/>
  <c r="NI231" i="185" a="1"/>
  <c r="NI231" i="185" s="1"/>
  <c r="ON229" i="185" a="1"/>
  <c r="ON229" i="185" s="1"/>
  <c r="NY229" i="185" a="1"/>
  <c r="NY229" i="185" s="1"/>
  <c r="OI228" i="185" a="1"/>
  <c r="OI228" i="185" s="1"/>
  <c r="NW228" i="185" a="1"/>
  <c r="NW228" i="185" s="1"/>
  <c r="NI228" i="185" a="1"/>
  <c r="NI228" i="185" s="1"/>
  <c r="OC227" i="185" a="1"/>
  <c r="OC227" i="185" s="1"/>
  <c r="NQ227" i="185" a="1"/>
  <c r="NQ227" i="185" s="1"/>
  <c r="OM226" i="185" a="1"/>
  <c r="OM226" i="185" s="1"/>
  <c r="NZ226" i="185" a="1"/>
  <c r="NZ226" i="185" s="1"/>
  <c r="NM226" i="185" a="1"/>
  <c r="NM226" i="185" s="1"/>
  <c r="OH225" i="185" a="1"/>
  <c r="OH225" i="185" s="1"/>
  <c r="NT225" i="185" a="1"/>
  <c r="NT225" i="185" s="1"/>
  <c r="ON224" i="185" a="1"/>
  <c r="ON224" i="185" s="1"/>
  <c r="NX224" i="185" a="1"/>
  <c r="NX224" i="185" s="1"/>
  <c r="NJ224" i="185" a="1"/>
  <c r="NJ224" i="185" s="1"/>
  <c r="NY223" i="185" a="1"/>
  <c r="NY223" i="185" s="1"/>
  <c r="NI223" i="185" a="1"/>
  <c r="NI223" i="185" s="1"/>
  <c r="NX222" i="185" a="1"/>
  <c r="NX222" i="185" s="1"/>
  <c r="NH222" i="185" a="1"/>
  <c r="NH222" i="185" s="1"/>
  <c r="OD219" i="185" a="1"/>
  <c r="OD219" i="185" s="1"/>
  <c r="ON218" i="185" a="1"/>
  <c r="ON218" i="185" s="1"/>
  <c r="NV218" i="185" a="1"/>
  <c r="NV218" i="185" s="1"/>
  <c r="OE217" i="185" a="1"/>
  <c r="OE217" i="185" s="1"/>
  <c r="NJ217" i="185" a="1"/>
  <c r="NJ217" i="185" s="1"/>
  <c r="NR214" i="185" a="1"/>
  <c r="NR214" i="185" s="1"/>
  <c r="OA213" i="185" a="1"/>
  <c r="OA213" i="185" s="1"/>
  <c r="NN212" i="185" a="1"/>
  <c r="NN212" i="185" s="1"/>
  <c r="OC211" i="185" a="1"/>
  <c r="OC211" i="185" s="1"/>
  <c r="OL210" i="185" a="1"/>
  <c r="OL210" i="185" s="1"/>
  <c r="NQ210" i="185" a="1"/>
  <c r="NQ210" i="185" s="1"/>
  <c r="NY209" i="185" a="1"/>
  <c r="NY209" i="185" s="1"/>
  <c r="OB207" i="185" a="1"/>
  <c r="OB207" i="185" s="1"/>
  <c r="OG203" i="185" a="1"/>
  <c r="OG203" i="185" s="1"/>
  <c r="OE197" i="185" a="1"/>
  <c r="OE197" i="185" s="1"/>
  <c r="OE194" i="185" a="1"/>
  <c r="OE194" i="185" s="1"/>
  <c r="NW191" i="185" a="1"/>
  <c r="NW191" i="185" s="1"/>
  <c r="NI188" i="185" a="1"/>
  <c r="NI188" i="185" s="1"/>
  <c r="OD181" i="185" a="1"/>
  <c r="OD181" i="185" s="1"/>
  <c r="OA175" i="185" a="1"/>
  <c r="OA175" i="185" s="1"/>
  <c r="OC165" i="185" a="1"/>
  <c r="OC165" i="185" s="1"/>
  <c r="NN171" i="185" a="1"/>
  <c r="NN171" i="185" s="1"/>
  <c r="NV171" i="185" a="1"/>
  <c r="NV171" i="185" s="1"/>
  <c r="OE171" i="185" a="1"/>
  <c r="OE171" i="185" s="1"/>
  <c r="ON171" i="185" a="1"/>
  <c r="ON171" i="185" s="1"/>
  <c r="NH171" i="185" a="1"/>
  <c r="NH171" i="185" s="1"/>
  <c r="NR171" i="185" a="1"/>
  <c r="NR171" i="185" s="1"/>
  <c r="OB171" i="185" a="1"/>
  <c r="OB171" i="185" s="1"/>
  <c r="OJ171" i="185" a="1"/>
  <c r="OJ171" i="185" s="1"/>
  <c r="NZ171" i="185" a="1"/>
  <c r="NZ171" i="185" s="1"/>
  <c r="OI171" i="185" a="1"/>
  <c r="OI171" i="185" s="1"/>
  <c r="NQ171" i="185" a="1"/>
  <c r="NQ171" i="185" s="1"/>
  <c r="OC171" i="185" a="1"/>
  <c r="OC171" i="185" s="1"/>
  <c r="OL171" i="185" a="1"/>
  <c r="OL171" i="185" s="1"/>
  <c r="NP171" i="185" a="1"/>
  <c r="NP171" i="185" s="1"/>
  <c r="OD171" i="185" a="1"/>
  <c r="OD171" i="185" s="1"/>
  <c r="NL171" i="185" a="1"/>
  <c r="NL171" i="185" s="1"/>
  <c r="NY171" i="185" a="1"/>
  <c r="NY171" i="185" s="1"/>
  <c r="OK171" i="185" a="1"/>
  <c r="OK171" i="185" s="1"/>
  <c r="NJ171" i="185" a="1"/>
  <c r="NJ171" i="185" s="1"/>
  <c r="NK171" i="185" a="1"/>
  <c r="NK171" i="185" s="1"/>
  <c r="NF171" i="185" a="1"/>
  <c r="NF171" i="185" s="1"/>
  <c r="NW171" i="185" a="1"/>
  <c r="NW171" i="185" s="1"/>
  <c r="NX171" i="185" a="1"/>
  <c r="NX171" i="185" s="1"/>
  <c r="OA171" i="185" a="1"/>
  <c r="OA171" i="185" s="1"/>
  <c r="OF171" i="185" a="1"/>
  <c r="OF171" i="185" s="1"/>
  <c r="NG171" i="185" a="1"/>
  <c r="NG171" i="185" s="1"/>
  <c r="OG171" i="185" a="1"/>
  <c r="OG171" i="185" s="1"/>
  <c r="NI171" i="185" a="1"/>
  <c r="NI171" i="185" s="1"/>
  <c r="OH171" i="185" a="1"/>
  <c r="OH171" i="185" s="1"/>
  <c r="NM171" i="185" a="1"/>
  <c r="NM171" i="185" s="1"/>
  <c r="NO171" i="185" a="1"/>
  <c r="NO171" i="185" s="1"/>
  <c r="OM171" i="185" a="1"/>
  <c r="OM171" i="185" s="1"/>
  <c r="NS171" i="185" a="1"/>
  <c r="NS171" i="185" s="1"/>
  <c r="NT171" i="185" a="1"/>
  <c r="NT171" i="185" s="1"/>
  <c r="NG206" i="185" a="1"/>
  <c r="NG206" i="185" s="1"/>
  <c r="NP206" i="185" a="1"/>
  <c r="NP206" i="185" s="1"/>
  <c r="OI206" i="185" a="1"/>
  <c r="OI206" i="185" s="1"/>
  <c r="NK206" i="185" a="1"/>
  <c r="NK206" i="185" s="1"/>
  <c r="NU206" i="185" a="1"/>
  <c r="NU206" i="185" s="1"/>
  <c r="OD206" i="185" a="1"/>
  <c r="OD206" i="185" s="1"/>
  <c r="OB206" i="185" a="1"/>
  <c r="OB206" i="185" s="1"/>
  <c r="OM206" i="185" a="1"/>
  <c r="OM206" i="185" s="1"/>
  <c r="NQ206" i="185" a="1"/>
  <c r="NQ206" i="185" s="1"/>
  <c r="OC206" i="185" a="1"/>
  <c r="OC206" i="185" s="1"/>
  <c r="OH206" i="185" a="1"/>
  <c r="OH206" i="185" s="1"/>
  <c r="NI206" i="185" a="1"/>
  <c r="NI206" i="185" s="1"/>
  <c r="NV206" i="185" a="1"/>
  <c r="NV206" i="185" s="1"/>
  <c r="NJ206" i="185" a="1"/>
  <c r="NJ206" i="185" s="1"/>
  <c r="NW206" i="185" a="1"/>
  <c r="NW206" i="185" s="1"/>
  <c r="OJ206" i="185" a="1"/>
  <c r="OJ206" i="185" s="1"/>
  <c r="NX206" i="185" a="1"/>
  <c r="NX206" i="185" s="1"/>
  <c r="OK206" i="185" a="1"/>
  <c r="OK206" i="185" s="1"/>
  <c r="NL206" i="185" a="1"/>
  <c r="NL206" i="185" s="1"/>
  <c r="NY206" i="185" a="1"/>
  <c r="NY206" i="185" s="1"/>
  <c r="OL206" i="185" a="1"/>
  <c r="OL206" i="185" s="1"/>
  <c r="NM206" i="185" a="1"/>
  <c r="NM206" i="185" s="1"/>
  <c r="NZ206" i="185" a="1"/>
  <c r="NZ206" i="185" s="1"/>
  <c r="ON206" i="185" a="1"/>
  <c r="ON206" i="185" s="1"/>
  <c r="NN206" i="185" a="1"/>
  <c r="NN206" i="185" s="1"/>
  <c r="OA206" i="185" a="1"/>
  <c r="OA206" i="185" s="1"/>
  <c r="NO206" i="185" a="1"/>
  <c r="NO206" i="185" s="1"/>
  <c r="NH182" i="185" a="1"/>
  <c r="NH182" i="185" s="1"/>
  <c r="NR182" i="185" a="1"/>
  <c r="NR182" i="185" s="1"/>
  <c r="OA182" i="185" a="1"/>
  <c r="OA182" i="185" s="1"/>
  <c r="OK182" i="185" a="1"/>
  <c r="OK182" i="185" s="1"/>
  <c r="NS182" i="185" a="1"/>
  <c r="NS182" i="185" s="1"/>
  <c r="OD182" i="185" a="1"/>
  <c r="OD182" i="185" s="1"/>
  <c r="ON182" i="185" a="1"/>
  <c r="ON182" i="185" s="1"/>
  <c r="NP182" i="185" a="1"/>
  <c r="NP182" i="185" s="1"/>
  <c r="OB182" i="185" a="1"/>
  <c r="OB182" i="185" s="1"/>
  <c r="OM182" i="185" a="1"/>
  <c r="OM182" i="185" s="1"/>
  <c r="OL182" i="185" a="1"/>
  <c r="OL182" i="185" s="1"/>
  <c r="NN182" i="185" a="1"/>
  <c r="NN182" i="185" s="1"/>
  <c r="NZ182" i="185" a="1"/>
  <c r="NZ182" i="185" s="1"/>
  <c r="NJ182" i="185" a="1"/>
  <c r="NJ182" i="185" s="1"/>
  <c r="NV182" i="185" a="1"/>
  <c r="NV182" i="185" s="1"/>
  <c r="OI182" i="185" a="1"/>
  <c r="OI182" i="185" s="1"/>
  <c r="NO182" i="185" a="1"/>
  <c r="NO182" i="185" s="1"/>
  <c r="OF182" i="185" a="1"/>
  <c r="OF182" i="185" s="1"/>
  <c r="NQ182" i="185" a="1"/>
  <c r="NQ182" i="185" s="1"/>
  <c r="OG182" i="185" a="1"/>
  <c r="OG182" i="185" s="1"/>
  <c r="OH182" i="185" a="1"/>
  <c r="OH182" i="185" s="1"/>
  <c r="NT182" i="185" a="1"/>
  <c r="NT182" i="185" s="1"/>
  <c r="OJ182" i="185" a="1"/>
  <c r="OJ182" i="185" s="1"/>
  <c r="NF182" i="185" a="1"/>
  <c r="NF182" i="185" s="1"/>
  <c r="NU182" i="185" a="1"/>
  <c r="NU182" i="185" s="1"/>
  <c r="NW182" i="185" a="1"/>
  <c r="NW182" i="185" s="1"/>
  <c r="NG182" i="185" a="1"/>
  <c r="NG182" i="185" s="1"/>
  <c r="NX182" i="185" a="1"/>
  <c r="NX182" i="185" s="1"/>
  <c r="NI182" i="185" a="1"/>
  <c r="NI182" i="185" s="1"/>
  <c r="NY182" i="185" a="1"/>
  <c r="NY182" i="185" s="1"/>
  <c r="NK182" i="185" a="1"/>
  <c r="NK182" i="185" s="1"/>
  <c r="OC182" i="185" a="1"/>
  <c r="OC182" i="185" s="1"/>
  <c r="NW216" i="185" a="1"/>
  <c r="NW216" i="185" s="1"/>
  <c r="OI216" i="185" a="1"/>
  <c r="OI216" i="185" s="1"/>
  <c r="NL216" i="185" a="1"/>
  <c r="NL216" i="185" s="1"/>
  <c r="NY216" i="185" a="1"/>
  <c r="NY216" i="185" s="1"/>
  <c r="OK216" i="185" a="1"/>
  <c r="OK216" i="185" s="1"/>
  <c r="NK216" i="185" a="1"/>
  <c r="NK216" i="185" s="1"/>
  <c r="NZ216" i="185" a="1"/>
  <c r="NZ216" i="185" s="1"/>
  <c r="OM216" i="185" a="1"/>
  <c r="OM216" i="185" s="1"/>
  <c r="NO216" i="185" a="1"/>
  <c r="NO216" i="185" s="1"/>
  <c r="OD216" i="185" a="1"/>
  <c r="OD216" i="185" s="1"/>
  <c r="NS216" i="185" a="1"/>
  <c r="NS216" i="185" s="1"/>
  <c r="NT216" i="185" a="1"/>
  <c r="NT216" i="185" s="1"/>
  <c r="OJ216" i="185" a="1"/>
  <c r="OJ216" i="185" s="1"/>
  <c r="NF216" i="185" a="1"/>
  <c r="NF216" i="185" s="1"/>
  <c r="NU216" i="185" a="1"/>
  <c r="NU216" i="185" s="1"/>
  <c r="OL216" i="185" a="1"/>
  <c r="OL216" i="185" s="1"/>
  <c r="NG216" i="185" a="1"/>
  <c r="NG216" i="185" s="1"/>
  <c r="NV216" i="185" a="1"/>
  <c r="NV216" i="185" s="1"/>
  <c r="ON216" i="185" a="1"/>
  <c r="ON216" i="185" s="1"/>
  <c r="NJ168" i="185" a="1"/>
  <c r="NJ168" i="185" s="1"/>
  <c r="NU168" i="185" a="1"/>
  <c r="NU168" i="185" s="1"/>
  <c r="OC168" i="185" a="1"/>
  <c r="OC168" i="185" s="1"/>
  <c r="OK168" i="185" a="1"/>
  <c r="OK168" i="185" s="1"/>
  <c r="NO168" i="185" a="1"/>
  <c r="NO168" i="185" s="1"/>
  <c r="OI168" i="185" a="1"/>
  <c r="OI168" i="185" s="1"/>
  <c r="NM168" i="185" a="1"/>
  <c r="NM168" i="185" s="1"/>
  <c r="NX168" i="185" a="1"/>
  <c r="NX168" i="185" s="1"/>
  <c r="OH168" i="185" a="1"/>
  <c r="OH168" i="185" s="1"/>
  <c r="NP168" i="185" a="1"/>
  <c r="NP168" i="185" s="1"/>
  <c r="NS168" i="185" a="1"/>
  <c r="NS168" i="185" s="1"/>
  <c r="OE168" i="185" a="1"/>
  <c r="OE168" i="185" s="1"/>
  <c r="NF168" i="185" a="1"/>
  <c r="NF168" i="185" s="1"/>
  <c r="NT168" i="185" a="1"/>
  <c r="NT168" i="185" s="1"/>
  <c r="OF168" i="185" a="1"/>
  <c r="OF168" i="185" s="1"/>
  <c r="OG168" i="185" a="1"/>
  <c r="OG168" i="185" s="1"/>
  <c r="NG168" i="185" a="1"/>
  <c r="NG168" i="185" s="1"/>
  <c r="NV168" i="185" a="1"/>
  <c r="NV168" i="185" s="1"/>
  <c r="NN168" i="185" a="1"/>
  <c r="NN168" i="185" s="1"/>
  <c r="OB168" i="185" a="1"/>
  <c r="OB168" i="185" s="1"/>
  <c r="ON168" i="185" a="1"/>
  <c r="ON168" i="185" s="1"/>
  <c r="OA168" i="185" a="1"/>
  <c r="OA168" i="185" s="1"/>
  <c r="NH168" i="185" a="1"/>
  <c r="NH168" i="185" s="1"/>
  <c r="NI168" i="185" a="1"/>
  <c r="NI168" i="185" s="1"/>
  <c r="NL168" i="185" a="1"/>
  <c r="NL168" i="185" s="1"/>
  <c r="OJ168" i="185" a="1"/>
  <c r="OJ168" i="185" s="1"/>
  <c r="NK168" i="185" a="1"/>
  <c r="NK168" i="185" s="1"/>
  <c r="NQ168" i="185" a="1"/>
  <c r="NQ168" i="185" s="1"/>
  <c r="NR168" i="185" a="1"/>
  <c r="NR168" i="185" s="1"/>
  <c r="NW168" i="185" a="1"/>
  <c r="NW168" i="185" s="1"/>
  <c r="NY168" i="185" a="1"/>
  <c r="NY168" i="185" s="1"/>
  <c r="NZ168" i="185" a="1"/>
  <c r="NZ168" i="185" s="1"/>
  <c r="OD168" i="185" a="1"/>
  <c r="OD168" i="185" s="1"/>
  <c r="NK215" i="185" a="1"/>
  <c r="NK215" i="185" s="1"/>
  <c r="NW215" i="185" a="1"/>
  <c r="NW215" i="185" s="1"/>
  <c r="OI215" i="185" a="1"/>
  <c r="OI215" i="185" s="1"/>
  <c r="NI215" i="185" a="1"/>
  <c r="NI215" i="185" s="1"/>
  <c r="NU215" i="185" a="1"/>
  <c r="NU215" i="185" s="1"/>
  <c r="OH215" i="185" a="1"/>
  <c r="OH215" i="185" s="1"/>
  <c r="NR215" i="185" a="1"/>
  <c r="NR215" i="185" s="1"/>
  <c r="OF215" i="185" a="1"/>
  <c r="OF215" i="185" s="1"/>
  <c r="NS215" i="185" a="1"/>
  <c r="NS215" i="185" s="1"/>
  <c r="OJ215" i="185" a="1"/>
  <c r="OJ215" i="185" s="1"/>
  <c r="NF215" i="185" a="1"/>
  <c r="NF215" i="185" s="1"/>
  <c r="NV215" i="185" a="1"/>
  <c r="NV215" i="185" s="1"/>
  <c r="OM215" i="185" a="1"/>
  <c r="OM215" i="185" s="1"/>
  <c r="NG215" i="185" a="1"/>
  <c r="NG215" i="185" s="1"/>
  <c r="NX215" i="185" a="1"/>
  <c r="NX215" i="185" s="1"/>
  <c r="ON215" i="185" a="1"/>
  <c r="ON215" i="185" s="1"/>
  <c r="NH215" i="185" a="1"/>
  <c r="NH215" i="185" s="1"/>
  <c r="NY215" i="185" a="1"/>
  <c r="NY215" i="185" s="1"/>
  <c r="NJ215" i="185" a="1"/>
  <c r="NJ215" i="185" s="1"/>
  <c r="NZ215" i="185" a="1"/>
  <c r="NZ215" i="185" s="1"/>
  <c r="NN179" i="185" a="1"/>
  <c r="NN179" i="185" s="1"/>
  <c r="NW179" i="185" a="1"/>
  <c r="NW179" i="185" s="1"/>
  <c r="NO179" i="185" a="1"/>
  <c r="NO179" i="185" s="1"/>
  <c r="NM179" i="185" a="1"/>
  <c r="NM179" i="185" s="1"/>
  <c r="NY179" i="185" a="1"/>
  <c r="NY179" i="185" s="1"/>
  <c r="OI179" i="185" a="1"/>
  <c r="OI179" i="185" s="1"/>
  <c r="NP179" i="185" a="1"/>
  <c r="NP179" i="185" s="1"/>
  <c r="OA179" i="185" a="1"/>
  <c r="OA179" i="185" s="1"/>
  <c r="OK179" i="185" a="1"/>
  <c r="OK179" i="185" s="1"/>
  <c r="OD179" i="185" a="1"/>
  <c r="OD179" i="185" s="1"/>
  <c r="NG179" i="185" a="1"/>
  <c r="NG179" i="185" s="1"/>
  <c r="OE179" i="185" a="1"/>
  <c r="OE179" i="185" s="1"/>
  <c r="OB179" i="185" a="1"/>
  <c r="OB179" i="185" s="1"/>
  <c r="OM179" i="185" a="1"/>
  <c r="OM179" i="185" s="1"/>
  <c r="NS179" i="185" a="1"/>
  <c r="NS179" i="185" s="1"/>
  <c r="OJ179" i="185" a="1"/>
  <c r="OJ179" i="185" s="1"/>
  <c r="NT179" i="185" a="1"/>
  <c r="NT179" i="185" s="1"/>
  <c r="OL179" i="185" a="1"/>
  <c r="OL179" i="185" s="1"/>
  <c r="NF179" i="185" a="1"/>
  <c r="NF179" i="185" s="1"/>
  <c r="NU179" i="185" a="1"/>
  <c r="NU179" i="185" s="1"/>
  <c r="NH179" i="185" a="1"/>
  <c r="NH179" i="185" s="1"/>
  <c r="NV179" i="185" a="1"/>
  <c r="NV179" i="185" s="1"/>
  <c r="ON179" i="185" a="1"/>
  <c r="ON179" i="185" s="1"/>
  <c r="NX179" i="185" a="1"/>
  <c r="NX179" i="185" s="1"/>
  <c r="NI179" i="185" a="1"/>
  <c r="NI179" i="185" s="1"/>
  <c r="NZ179" i="185" a="1"/>
  <c r="NZ179" i="185" s="1"/>
  <c r="NJ179" i="185" a="1"/>
  <c r="NJ179" i="185" s="1"/>
  <c r="NK179" i="185" a="1"/>
  <c r="NK179" i="185" s="1"/>
  <c r="OC179" i="185" a="1"/>
  <c r="OC179" i="185" s="1"/>
  <c r="NL179" i="185" a="1"/>
  <c r="NL179" i="185" s="1"/>
  <c r="OF179" i="185" a="1"/>
  <c r="OF179" i="185" s="1"/>
  <c r="NM202" i="185" a="1"/>
  <c r="NM202" i="185" s="1"/>
  <c r="NY202" i="185" a="1"/>
  <c r="NY202" i="185" s="1"/>
  <c r="NR202" i="185" a="1"/>
  <c r="NR202" i="185" s="1"/>
  <c r="OD202" i="185" a="1"/>
  <c r="OD202" i="185" s="1"/>
  <c r="NL202" i="185" a="1"/>
  <c r="NL202" i="185" s="1"/>
  <c r="OA202" i="185" a="1"/>
  <c r="OA202" i="185" s="1"/>
  <c r="OM202" i="185" a="1"/>
  <c r="OM202" i="185" s="1"/>
  <c r="NO202" i="185" a="1"/>
  <c r="NO202" i="185" s="1"/>
  <c r="NQ202" i="185" a="1"/>
  <c r="NQ202" i="185" s="1"/>
  <c r="OF202" i="185" a="1"/>
  <c r="OF202" i="185" s="1"/>
  <c r="NU202" i="185" a="1"/>
  <c r="NU202" i="185" s="1"/>
  <c r="OK202" i="185" a="1"/>
  <c r="OK202" i="185" s="1"/>
  <c r="NV202" i="185" a="1"/>
  <c r="NV202" i="185" s="1"/>
  <c r="OL202" i="185" a="1"/>
  <c r="OL202" i="185" s="1"/>
  <c r="NF202" i="185" a="1"/>
  <c r="NF202" i="185" s="1"/>
  <c r="NW202" i="185" a="1"/>
  <c r="NW202" i="185" s="1"/>
  <c r="ON202" i="185" a="1"/>
  <c r="ON202" i="185" s="1"/>
  <c r="NG202" i="185" a="1"/>
  <c r="NG202" i="185" s="1"/>
  <c r="NX202" i="185" a="1"/>
  <c r="NX202" i="185" s="1"/>
  <c r="NH202" i="185" a="1"/>
  <c r="NH202" i="185" s="1"/>
  <c r="NZ202" i="185" a="1"/>
  <c r="NZ202" i="185" s="1"/>
  <c r="NI202" i="185" a="1"/>
  <c r="NI202" i="185" s="1"/>
  <c r="OB202" i="185" a="1"/>
  <c r="OB202" i="185" s="1"/>
  <c r="NJ202" i="185" a="1"/>
  <c r="NJ202" i="185" s="1"/>
  <c r="OC202" i="185" a="1"/>
  <c r="OC202" i="185" s="1"/>
  <c r="NK202" i="185" a="1"/>
  <c r="NK202" i="185" s="1"/>
  <c r="OE202" i="185" a="1"/>
  <c r="OE202" i="185" s="1"/>
  <c r="NN202" i="185" a="1"/>
  <c r="NN202" i="185" s="1"/>
  <c r="OG202" i="185" a="1"/>
  <c r="OG202" i="185" s="1"/>
  <c r="NP202" i="185" a="1"/>
  <c r="NP202" i="185" s="1"/>
  <c r="OH202" i="185" a="1"/>
  <c r="OH202" i="185" s="1"/>
  <c r="NO213" i="185" a="1"/>
  <c r="NO213" i="185" s="1"/>
  <c r="NZ213" i="185" a="1"/>
  <c r="NZ213" i="185" s="1"/>
  <c r="OK213" i="185" a="1"/>
  <c r="OK213" i="185" s="1"/>
  <c r="NH213" i="185" a="1"/>
  <c r="NH213" i="185" s="1"/>
  <c r="NS213" i="185" a="1"/>
  <c r="NS213" i="185" s="1"/>
  <c r="OE213" i="185" a="1"/>
  <c r="OE213" i="185" s="1"/>
  <c r="NJ213" i="185" a="1"/>
  <c r="NJ213" i="185" s="1"/>
  <c r="NV213" i="185" a="1"/>
  <c r="NV213" i="185" s="1"/>
  <c r="OI213" i="185" a="1"/>
  <c r="OI213" i="185" s="1"/>
  <c r="NQ213" i="185" a="1"/>
  <c r="NQ213" i="185" s="1"/>
  <c r="OF213" i="185" a="1"/>
  <c r="OF213" i="185" s="1"/>
  <c r="NM213" i="185" a="1"/>
  <c r="NM213" i="185" s="1"/>
  <c r="OB213" i="185" a="1"/>
  <c r="OB213" i="185" s="1"/>
  <c r="NN213" i="185" a="1"/>
  <c r="NN213" i="185" s="1"/>
  <c r="OC213" i="185" a="1"/>
  <c r="OC213" i="185" s="1"/>
  <c r="OD213" i="185" a="1"/>
  <c r="OD213" i="185" s="1"/>
  <c r="NP213" i="185" a="1"/>
  <c r="NP213" i="185" s="1"/>
  <c r="NN189" i="185" a="1"/>
  <c r="NN189" i="185" s="1"/>
  <c r="NZ189" i="185" a="1"/>
  <c r="NZ189" i="185" s="1"/>
  <c r="OK189" i="185" a="1"/>
  <c r="OK189" i="185" s="1"/>
  <c r="NM189" i="185" a="1"/>
  <c r="NM189" i="185" s="1"/>
  <c r="OA189" i="185" a="1"/>
  <c r="OA189" i="185" s="1"/>
  <c r="OM189" i="185" a="1"/>
  <c r="OM189" i="185" s="1"/>
  <c r="NF189" i="185" a="1"/>
  <c r="NF189" i="185" s="1"/>
  <c r="NT189" i="185" a="1"/>
  <c r="NT189" i="185" s="1"/>
  <c r="OG189" i="185" a="1"/>
  <c r="OG189" i="185" s="1"/>
  <c r="NI189" i="185" a="1"/>
  <c r="NI189" i="185" s="1"/>
  <c r="NX189" i="185" a="1"/>
  <c r="NX189" i="185" s="1"/>
  <c r="ON189" i="185" a="1"/>
  <c r="ON189" i="185" s="1"/>
  <c r="NK189" i="185" a="1"/>
  <c r="NK189" i="185" s="1"/>
  <c r="NU189" i="185" a="1"/>
  <c r="NU189" i="185" s="1"/>
  <c r="OI189" i="185" a="1"/>
  <c r="OI189" i="185" s="1"/>
  <c r="NQ189" i="185" a="1"/>
  <c r="NQ189" i="185" s="1"/>
  <c r="OJ189" i="185" a="1"/>
  <c r="OJ189" i="185" s="1"/>
  <c r="NR189" i="185" a="1"/>
  <c r="NR189" i="185" s="1"/>
  <c r="OL189" i="185" a="1"/>
  <c r="OL189" i="185" s="1"/>
  <c r="NS189" i="185" a="1"/>
  <c r="NS189" i="185" s="1"/>
  <c r="NV189" i="185" a="1"/>
  <c r="NV189" i="185" s="1"/>
  <c r="NW189" i="185" a="1"/>
  <c r="NW189" i="185" s="1"/>
  <c r="NY189" i="185" a="1"/>
  <c r="NY189" i="185" s="1"/>
  <c r="NG189" i="185" a="1"/>
  <c r="NG189" i="185" s="1"/>
  <c r="OB189" i="185" a="1"/>
  <c r="OB189" i="185" s="1"/>
  <c r="NH189" i="185" a="1"/>
  <c r="NH189" i="185" s="1"/>
  <c r="OC189" i="185" a="1"/>
  <c r="OC189" i="185" s="1"/>
  <c r="NJ189" i="185" a="1"/>
  <c r="NJ189" i="185" s="1"/>
  <c r="OD189" i="185" a="1"/>
  <c r="OD189" i="185" s="1"/>
  <c r="NL189" i="185" a="1"/>
  <c r="NL189" i="185" s="1"/>
  <c r="OE189" i="185" a="1"/>
  <c r="OE189" i="185" s="1"/>
  <c r="NN236" i="185" a="1"/>
  <c r="NN236" i="185" s="1"/>
  <c r="NU236" i="185" a="1"/>
  <c r="NU236" i="185" s="1"/>
  <c r="OE236" i="185" a="1"/>
  <c r="OE236" i="185" s="1"/>
  <c r="ON236" i="185" a="1"/>
  <c r="ON236" i="185" s="1"/>
  <c r="NH236" i="185" a="1"/>
  <c r="NH236" i="185" s="1"/>
  <c r="OA236" i="185" a="1"/>
  <c r="OA236" i="185" s="1"/>
  <c r="NM200" i="185" a="1"/>
  <c r="NM200" i="185" s="1"/>
  <c r="NY200" i="185" a="1"/>
  <c r="NY200" i="185" s="1"/>
  <c r="OJ200" i="185" a="1"/>
  <c r="OJ200" i="185" s="1"/>
  <c r="NK200" i="185" a="1"/>
  <c r="NK200" i="185" s="1"/>
  <c r="NX200" i="185" a="1"/>
  <c r="NX200" i="185" s="1"/>
  <c r="OK200" i="185" a="1"/>
  <c r="OK200" i="185" s="1"/>
  <c r="NN200" i="185" a="1"/>
  <c r="NN200" i="185" s="1"/>
  <c r="NI200" i="185" a="1"/>
  <c r="NI200" i="185" s="1"/>
  <c r="NW200" i="185" a="1"/>
  <c r="NW200" i="185" s="1"/>
  <c r="OM200" i="185" a="1"/>
  <c r="OM200" i="185" s="1"/>
  <c r="NJ200" i="185" a="1"/>
  <c r="NJ200" i="185" s="1"/>
  <c r="OA200" i="185" a="1"/>
  <c r="OA200" i="185" s="1"/>
  <c r="NR200" i="185" a="1"/>
  <c r="NR200" i="185" s="1"/>
  <c r="OH200" i="185" a="1"/>
  <c r="OH200" i="185" s="1"/>
  <c r="NS200" i="185" a="1"/>
  <c r="NS200" i="185" s="1"/>
  <c r="OI200" i="185" a="1"/>
  <c r="OI200" i="185" s="1"/>
  <c r="NT200" i="185" a="1"/>
  <c r="NT200" i="185" s="1"/>
  <c r="OL200" i="185" a="1"/>
  <c r="OL200" i="185" s="1"/>
  <c r="NU200" i="185" a="1"/>
  <c r="NU200" i="185" s="1"/>
  <c r="ON200" i="185" a="1"/>
  <c r="ON200" i="185" s="1"/>
  <c r="NF200" i="185" a="1"/>
  <c r="NF200" i="185" s="1"/>
  <c r="NV200" i="185" a="1"/>
  <c r="NV200" i="185" s="1"/>
  <c r="NG200" i="185" a="1"/>
  <c r="NG200" i="185" s="1"/>
  <c r="NZ200" i="185" a="1"/>
  <c r="NZ200" i="185" s="1"/>
  <c r="NH200" i="185" a="1"/>
  <c r="NH200" i="185" s="1"/>
  <c r="OB200" i="185" a="1"/>
  <c r="OB200" i="185" s="1"/>
  <c r="OC200" i="185" a="1"/>
  <c r="OC200" i="185" s="1"/>
  <c r="NL200" i="185" a="1"/>
  <c r="NL200" i="185" s="1"/>
  <c r="OD200" i="185" a="1"/>
  <c r="OD200" i="185" s="1"/>
  <c r="NO200" i="185" a="1"/>
  <c r="NO200" i="185" s="1"/>
  <c r="OE200" i="185" a="1"/>
  <c r="OE200" i="185" s="1"/>
  <c r="NH176" i="185" a="1"/>
  <c r="NH176" i="185" s="1"/>
  <c r="NR176" i="185" a="1"/>
  <c r="NR176" i="185" s="1"/>
  <c r="OB176" i="185" a="1"/>
  <c r="OB176" i="185" s="1"/>
  <c r="NJ176" i="185" a="1"/>
  <c r="NJ176" i="185" s="1"/>
  <c r="NU176" i="185" a="1"/>
  <c r="NU176" i="185" s="1"/>
  <c r="OF176" i="185" a="1"/>
  <c r="OF176" i="185" s="1"/>
  <c r="ON176" i="185" a="1"/>
  <c r="ON176" i="185" s="1"/>
  <c r="NI176" i="185" a="1"/>
  <c r="NI176" i="185" s="1"/>
  <c r="OG176" i="185" a="1"/>
  <c r="OG176" i="185" s="1"/>
  <c r="NK176" i="185" a="1"/>
  <c r="NK176" i="185" s="1"/>
  <c r="NV176" i="185" a="1"/>
  <c r="NV176" i="185" s="1"/>
  <c r="NL176" i="185" a="1"/>
  <c r="NL176" i="185" s="1"/>
  <c r="NW176" i="185" a="1"/>
  <c r="NW176" i="185" s="1"/>
  <c r="NF176" i="185" a="1"/>
  <c r="NF176" i="185" s="1"/>
  <c r="NS176" i="185" a="1"/>
  <c r="NS176" i="185" s="1"/>
  <c r="NP176" i="185" a="1"/>
  <c r="NP176" i="185" s="1"/>
  <c r="OE176" i="185" a="1"/>
  <c r="OE176" i="185" s="1"/>
  <c r="OH176" i="185" a="1"/>
  <c r="OH176" i="185" s="1"/>
  <c r="NM176" i="185" a="1"/>
  <c r="NM176" i="185" s="1"/>
  <c r="OA176" i="185" a="1"/>
  <c r="OA176" i="185" s="1"/>
  <c r="NT176" i="185" a="1"/>
  <c r="NT176" i="185" s="1"/>
  <c r="OL176" i="185" a="1"/>
  <c r="OL176" i="185" s="1"/>
  <c r="NX176" i="185" a="1"/>
  <c r="NX176" i="185" s="1"/>
  <c r="OM176" i="185" a="1"/>
  <c r="OM176" i="185" s="1"/>
  <c r="NY176" i="185" a="1"/>
  <c r="NY176" i="185" s="1"/>
  <c r="NZ176" i="185" a="1"/>
  <c r="NZ176" i="185" s="1"/>
  <c r="OC176" i="185" a="1"/>
  <c r="OC176" i="185" s="1"/>
  <c r="NG176" i="185" a="1"/>
  <c r="NG176" i="185" s="1"/>
  <c r="OD176" i="185" a="1"/>
  <c r="OD176" i="185" s="1"/>
  <c r="NN176" i="185" a="1"/>
  <c r="NN176" i="185" s="1"/>
  <c r="OI176" i="185" a="1"/>
  <c r="OI176" i="185" s="1"/>
  <c r="NF235" i="185" a="1"/>
  <c r="NF235" i="185" s="1"/>
  <c r="NO235" i="185" a="1"/>
  <c r="NO235" i="185" s="1"/>
  <c r="ON235" i="185" a="1"/>
  <c r="ON235" i="185" s="1"/>
  <c r="NG235" i="185" a="1"/>
  <c r="NG235" i="185" s="1"/>
  <c r="NP235" i="185" a="1"/>
  <c r="NP235" i="185" s="1"/>
  <c r="OI235" i="185" a="1"/>
  <c r="OI235" i="185" s="1"/>
  <c r="NL232" i="185" a="1"/>
  <c r="NL232" i="185" s="1"/>
  <c r="NW232" i="185" a="1"/>
  <c r="NW232" i="185" s="1"/>
  <c r="OG232" i="185" a="1"/>
  <c r="OG232" i="185" s="1"/>
  <c r="NO232" i="185" a="1"/>
  <c r="NO232" i="185" s="1"/>
  <c r="OA232" i="185" a="1"/>
  <c r="OA232" i="185" s="1"/>
  <c r="OK232" i="185" a="1"/>
  <c r="OK232" i="185" s="1"/>
  <c r="NG220" i="185" a="1"/>
  <c r="NG220" i="185" s="1"/>
  <c r="NR220" i="185" a="1"/>
  <c r="NR220" i="185" s="1"/>
  <c r="OD220" i="185" a="1"/>
  <c r="OD220" i="185" s="1"/>
  <c r="NM220" i="185" a="1"/>
  <c r="NM220" i="185" s="1"/>
  <c r="NY220" i="185" a="1"/>
  <c r="NY220" i="185" s="1"/>
  <c r="OL220" i="185" a="1"/>
  <c r="OL220" i="185" s="1"/>
  <c r="NO220" i="185" a="1"/>
  <c r="NO220" i="185" s="1"/>
  <c r="OB220" i="185" a="1"/>
  <c r="OB220" i="185" s="1"/>
  <c r="NP220" i="185" a="1"/>
  <c r="NP220" i="185" s="1"/>
  <c r="OF220" i="185" a="1"/>
  <c r="OF220" i="185" s="1"/>
  <c r="NQ220" i="185" a="1"/>
  <c r="NQ220" i="185" s="1"/>
  <c r="OG220" i="185" a="1"/>
  <c r="OG220" i="185" s="1"/>
  <c r="NS220" i="185" a="1"/>
  <c r="NS220" i="185" s="1"/>
  <c r="OH220" i="185" a="1"/>
  <c r="OH220" i="185" s="1"/>
  <c r="NT220" i="185" a="1"/>
  <c r="NT220" i="185" s="1"/>
  <c r="OI220" i="185" a="1"/>
  <c r="OI220" i="185" s="1"/>
  <c r="NJ208" i="185" a="1"/>
  <c r="NJ208" i="185" s="1"/>
  <c r="NV208" i="185" a="1"/>
  <c r="NV208" i="185" s="1"/>
  <c r="OG208" i="185" a="1"/>
  <c r="OG208" i="185" s="1"/>
  <c r="NI208" i="185" a="1"/>
  <c r="NI208" i="185" s="1"/>
  <c r="NW208" i="185" a="1"/>
  <c r="NW208" i="185" s="1"/>
  <c r="OI208" i="185" a="1"/>
  <c r="OI208" i="185" s="1"/>
  <c r="NK208" i="185" a="1"/>
  <c r="NK208" i="185" s="1"/>
  <c r="NY208" i="185" a="1"/>
  <c r="NY208" i="185" s="1"/>
  <c r="OL208" i="185" a="1"/>
  <c r="OL208" i="185" s="1"/>
  <c r="NQ208" i="185" a="1"/>
  <c r="NQ208" i="185" s="1"/>
  <c r="OE208" i="185" a="1"/>
  <c r="OE208" i="185" s="1"/>
  <c r="NM208" i="185" a="1"/>
  <c r="NM208" i="185" s="1"/>
  <c r="OB208" i="185" a="1"/>
  <c r="OB208" i="185" s="1"/>
  <c r="NN208" i="185" a="1"/>
  <c r="NN208" i="185" s="1"/>
  <c r="OC208" i="185" a="1"/>
  <c r="OC208" i="185" s="1"/>
  <c r="NO208" i="185" a="1"/>
  <c r="NO208" i="185" s="1"/>
  <c r="OD208" i="185" a="1"/>
  <c r="OD208" i="185" s="1"/>
  <c r="NP208" i="185" a="1"/>
  <c r="NP208" i="185" s="1"/>
  <c r="OF208" i="185" a="1"/>
  <c r="OF208" i="185" s="1"/>
  <c r="NR208" i="185" a="1"/>
  <c r="NR208" i="185" s="1"/>
  <c r="OH208" i="185" a="1"/>
  <c r="OH208" i="185" s="1"/>
  <c r="NU208" i="185" a="1"/>
  <c r="NU208" i="185" s="1"/>
  <c r="OM208" i="185" a="1"/>
  <c r="OM208" i="185" s="1"/>
  <c r="NF208" i="185" a="1"/>
  <c r="NF208" i="185" s="1"/>
  <c r="NX208" i="185" a="1"/>
  <c r="NX208" i="185" s="1"/>
  <c r="ON208" i="185" a="1"/>
  <c r="ON208" i="185" s="1"/>
  <c r="NJ196" i="185" a="1"/>
  <c r="NJ196" i="185" s="1"/>
  <c r="NT196" i="185" a="1"/>
  <c r="NT196" i="185" s="1"/>
  <c r="OD196" i="185" a="1"/>
  <c r="OD196" i="185" s="1"/>
  <c r="NG196" i="185" a="1"/>
  <c r="NG196" i="185" s="1"/>
  <c r="NR196" i="185" a="1"/>
  <c r="NR196" i="185" s="1"/>
  <c r="NI196" i="185" a="1"/>
  <c r="NI196" i="185" s="1"/>
  <c r="NV196" i="185" a="1"/>
  <c r="NV196" i="185" s="1"/>
  <c r="OH196" i="185" a="1"/>
  <c r="OH196" i="185" s="1"/>
  <c r="NS196" i="185" a="1"/>
  <c r="NS196" i="185" s="1"/>
  <c r="OG196" i="185" a="1"/>
  <c r="OG196" i="185" s="1"/>
  <c r="NH196" i="185" a="1"/>
  <c r="NH196" i="185" s="1"/>
  <c r="NW196" i="185" a="1"/>
  <c r="NW196" i="185" s="1"/>
  <c r="NP196" i="185" a="1"/>
  <c r="NP196" i="185" s="1"/>
  <c r="OC196" i="185" a="1"/>
  <c r="OC196" i="185" s="1"/>
  <c r="NQ196" i="185" a="1"/>
  <c r="NQ196" i="185" s="1"/>
  <c r="OJ196" i="185" a="1"/>
  <c r="OJ196" i="185" s="1"/>
  <c r="OK196" i="185" a="1"/>
  <c r="OK196" i="185" s="1"/>
  <c r="NU196" i="185" a="1"/>
  <c r="NU196" i="185" s="1"/>
  <c r="OL196" i="185" a="1"/>
  <c r="OL196" i="185" s="1"/>
  <c r="OM196" i="185" a="1"/>
  <c r="OM196" i="185" s="1"/>
  <c r="NX196" i="185" a="1"/>
  <c r="NX196" i="185" s="1"/>
  <c r="ON196" i="185" a="1"/>
  <c r="ON196" i="185" s="1"/>
  <c r="NF196" i="185" a="1"/>
  <c r="NF196" i="185" s="1"/>
  <c r="NY196" i="185" a="1"/>
  <c r="NY196" i="185" s="1"/>
  <c r="NK196" i="185" a="1"/>
  <c r="NK196" i="185" s="1"/>
  <c r="NZ196" i="185" a="1"/>
  <c r="NZ196" i="185" s="1"/>
  <c r="OA196" i="185" a="1"/>
  <c r="OA196" i="185" s="1"/>
  <c r="NL196" i="185" a="1"/>
  <c r="NL196" i="185" s="1"/>
  <c r="OB196" i="185" a="1"/>
  <c r="OB196" i="185" s="1"/>
  <c r="NM196" i="185" a="1"/>
  <c r="NM196" i="185" s="1"/>
  <c r="OE196" i="185" a="1"/>
  <c r="OE196" i="185" s="1"/>
  <c r="NV184" i="185" a="1"/>
  <c r="NV184" i="185" s="1"/>
  <c r="OF184" i="185" a="1"/>
  <c r="OF184" i="185" s="1"/>
  <c r="NF184" i="185" a="1"/>
  <c r="NF184" i="185" s="1"/>
  <c r="NR184" i="185" a="1"/>
  <c r="NR184" i="185" s="1"/>
  <c r="OC184" i="185" a="1"/>
  <c r="OC184" i="185" s="1"/>
  <c r="NI184" i="185" a="1"/>
  <c r="NI184" i="185" s="1"/>
  <c r="NK184" i="185" a="1"/>
  <c r="NK184" i="185" s="1"/>
  <c r="NY184" i="185" a="1"/>
  <c r="NY184" i="185" s="1"/>
  <c r="OL184" i="185" a="1"/>
  <c r="OL184" i="185" s="1"/>
  <c r="NM184" i="185" a="1"/>
  <c r="NM184" i="185" s="1"/>
  <c r="OA184" i="185" a="1"/>
  <c r="OA184" i="185" s="1"/>
  <c r="ON184" i="185" a="1"/>
  <c r="ON184" i="185" s="1"/>
  <c r="NG184" i="185" a="1"/>
  <c r="NG184" i="185" s="1"/>
  <c r="NU184" i="185" a="1"/>
  <c r="NU184" i="185" s="1"/>
  <c r="OI184" i="185" a="1"/>
  <c r="OI184" i="185" s="1"/>
  <c r="NQ184" i="185" a="1"/>
  <c r="NQ184" i="185" s="1"/>
  <c r="OJ184" i="185" a="1"/>
  <c r="OJ184" i="185" s="1"/>
  <c r="NS184" i="185" a="1"/>
  <c r="NS184" i="185" s="1"/>
  <c r="OK184" i="185" a="1"/>
  <c r="OK184" i="185" s="1"/>
  <c r="NT184" i="185" a="1"/>
  <c r="NT184" i="185" s="1"/>
  <c r="OM184" i="185" a="1"/>
  <c r="OM184" i="185" s="1"/>
  <c r="NW184" i="185" a="1"/>
  <c r="NW184" i="185" s="1"/>
  <c r="NX184" i="185" a="1"/>
  <c r="NX184" i="185" s="1"/>
  <c r="NZ184" i="185" a="1"/>
  <c r="NZ184" i="185" s="1"/>
  <c r="NH184" i="185" a="1"/>
  <c r="NH184" i="185" s="1"/>
  <c r="OB184" i="185" a="1"/>
  <c r="OB184" i="185" s="1"/>
  <c r="NJ184" i="185" a="1"/>
  <c r="NJ184" i="185" s="1"/>
  <c r="NL184" i="185" a="1"/>
  <c r="NL184" i="185" s="1"/>
  <c r="OD184" i="185" a="1"/>
  <c r="OD184" i="185" s="1"/>
  <c r="NN184" i="185" a="1"/>
  <c r="NN184" i="185" s="1"/>
  <c r="OE184" i="185" a="1"/>
  <c r="OE184" i="185" s="1"/>
  <c r="NO172" i="185" a="1"/>
  <c r="NO172" i="185" s="1"/>
  <c r="OF172" i="185" a="1"/>
  <c r="OF172" i="185" s="1"/>
  <c r="NL172" i="185" a="1"/>
  <c r="NL172" i="185" s="1"/>
  <c r="NV172" i="185" a="1"/>
  <c r="NV172" i="185" s="1"/>
  <c r="NK172" i="185" a="1"/>
  <c r="NK172" i="185" s="1"/>
  <c r="NW172" i="185" a="1"/>
  <c r="NW172" i="185" s="1"/>
  <c r="OJ172" i="185" a="1"/>
  <c r="OJ172" i="185" s="1"/>
  <c r="NF172" i="185" a="1"/>
  <c r="NF172" i="185" s="1"/>
  <c r="NS172" i="185" a="1"/>
  <c r="NS172" i="185" s="1"/>
  <c r="OE172" i="185" a="1"/>
  <c r="OE172" i="185" s="1"/>
  <c r="NG172" i="185" a="1"/>
  <c r="NG172" i="185" s="1"/>
  <c r="OG172" i="185" a="1"/>
  <c r="OG172" i="185" s="1"/>
  <c r="NH172" i="185" a="1"/>
  <c r="NH172" i="185" s="1"/>
  <c r="NT172" i="185" a="1"/>
  <c r="NT172" i="185" s="1"/>
  <c r="OH172" i="185" a="1"/>
  <c r="OH172" i="185" s="1"/>
  <c r="NQ172" i="185" a="1"/>
  <c r="NQ172" i="185" s="1"/>
  <c r="NM172" i="185" a="1"/>
  <c r="NM172" i="185" s="1"/>
  <c r="OD172" i="185" a="1"/>
  <c r="OD172" i="185" s="1"/>
  <c r="NP172" i="185" a="1"/>
  <c r="NP172" i="185" s="1"/>
  <c r="NI172" i="185" a="1"/>
  <c r="NI172" i="185" s="1"/>
  <c r="OA172" i="185" a="1"/>
  <c r="OA172" i="185" s="1"/>
  <c r="NR172" i="185" a="1"/>
  <c r="NR172" i="185" s="1"/>
  <c r="ON172" i="185" a="1"/>
  <c r="ON172" i="185" s="1"/>
  <c r="NU172" i="185" a="1"/>
  <c r="NU172" i="185" s="1"/>
  <c r="NX172" i="185" a="1"/>
  <c r="NX172" i="185" s="1"/>
  <c r="NY172" i="185" a="1"/>
  <c r="NY172" i="185" s="1"/>
  <c r="NZ172" i="185" a="1"/>
  <c r="NZ172" i="185" s="1"/>
  <c r="OB172" i="185" a="1"/>
  <c r="OB172" i="185" s="1"/>
  <c r="OC172" i="185" a="1"/>
  <c r="OC172" i="185" s="1"/>
  <c r="OI172" i="185" a="1"/>
  <c r="OI172" i="185" s="1"/>
  <c r="NJ172" i="185" a="1"/>
  <c r="NJ172" i="185" s="1"/>
  <c r="OK172" i="185" a="1"/>
  <c r="OK172" i="185" s="1"/>
  <c r="OI237" i="185" a="1"/>
  <c r="OI237" i="185" s="1"/>
  <c r="NY237" i="185" a="1"/>
  <c r="NY237" i="185" s="1"/>
  <c r="NO237" i="185" a="1"/>
  <c r="NO237" i="185" s="1"/>
  <c r="OM236" i="185" a="1"/>
  <c r="OM236" i="185" s="1"/>
  <c r="OC236" i="185" a="1"/>
  <c r="OC236" i="185" s="1"/>
  <c r="NR236" i="185" a="1"/>
  <c r="NR236" i="185" s="1"/>
  <c r="NG236" i="185" a="1"/>
  <c r="NG236" i="185" s="1"/>
  <c r="OG235" i="185" a="1"/>
  <c r="OG235" i="185" s="1"/>
  <c r="NW235" i="185" a="1"/>
  <c r="NW235" i="185" s="1"/>
  <c r="NL235" i="185" a="1"/>
  <c r="NL235" i="185" s="1"/>
  <c r="OK234" i="185" a="1"/>
  <c r="OK234" i="185" s="1"/>
  <c r="OA234" i="185" a="1"/>
  <c r="OA234" i="185" s="1"/>
  <c r="NN234" i="185" a="1"/>
  <c r="NN234" i="185" s="1"/>
  <c r="OL233" i="185" a="1"/>
  <c r="OL233" i="185" s="1"/>
  <c r="NY233" i="185" a="1"/>
  <c r="NY233" i="185" s="1"/>
  <c r="NN233" i="185" a="1"/>
  <c r="NN233" i="185" s="1"/>
  <c r="OL232" i="185" a="1"/>
  <c r="OL232" i="185" s="1"/>
  <c r="NZ232" i="185" a="1"/>
  <c r="NZ232" i="185" s="1"/>
  <c r="NM232" i="185" a="1"/>
  <c r="NM232" i="185" s="1"/>
  <c r="OG231" i="185" a="1"/>
  <c r="OG231" i="185" s="1"/>
  <c r="NU231" i="185" a="1"/>
  <c r="NU231" i="185" s="1"/>
  <c r="NH231" i="185" a="1"/>
  <c r="NH231" i="185" s="1"/>
  <c r="NQ230" i="185" a="1"/>
  <c r="NQ230" i="185" s="1"/>
  <c r="OL229" i="185" a="1"/>
  <c r="OL229" i="185" s="1"/>
  <c r="NL229" i="185" a="1"/>
  <c r="NL229" i="185" s="1"/>
  <c r="OH228" i="185" a="1"/>
  <c r="OH228" i="185" s="1"/>
  <c r="NU228" i="185" a="1"/>
  <c r="NU228" i="185" s="1"/>
  <c r="NG228" i="185" a="1"/>
  <c r="NG228" i="185" s="1"/>
  <c r="NP227" i="185" a="1"/>
  <c r="NP227" i="185" s="1"/>
  <c r="OL226" i="185" a="1"/>
  <c r="OL226" i="185" s="1"/>
  <c r="NY226" i="185" a="1"/>
  <c r="NY226" i="185" s="1"/>
  <c r="NL226" i="185" a="1"/>
  <c r="NL226" i="185" s="1"/>
  <c r="OG225" i="185" a="1"/>
  <c r="OG225" i="185" s="1"/>
  <c r="NS225" i="185" a="1"/>
  <c r="NS225" i="185" s="1"/>
  <c r="OM224" i="185" a="1"/>
  <c r="OM224" i="185" s="1"/>
  <c r="NW224" i="185" a="1"/>
  <c r="NW224" i="185" s="1"/>
  <c r="NI224" i="185" a="1"/>
  <c r="NI224" i="185" s="1"/>
  <c r="NX223" i="185" a="1"/>
  <c r="NX223" i="185" s="1"/>
  <c r="NH223" i="185" a="1"/>
  <c r="NH223" i="185" s="1"/>
  <c r="NW222" i="185" a="1"/>
  <c r="NW222" i="185" s="1"/>
  <c r="NG222" i="185" a="1"/>
  <c r="NG222" i="185" s="1"/>
  <c r="NV221" i="185" a="1"/>
  <c r="NV221" i="185" s="1"/>
  <c r="OM220" i="185" a="1"/>
  <c r="OM220" i="185" s="1"/>
  <c r="NN220" i="185" a="1"/>
  <c r="NN220" i="185" s="1"/>
  <c r="OC219" i="185" a="1"/>
  <c r="OC219" i="185" s="1"/>
  <c r="OM218" i="185" a="1"/>
  <c r="OM218" i="185" s="1"/>
  <c r="NS218" i="185" a="1"/>
  <c r="NS218" i="185" s="1"/>
  <c r="OC217" i="185" a="1"/>
  <c r="OC217" i="185" s="1"/>
  <c r="NH217" i="185" a="1"/>
  <c r="NH217" i="185" s="1"/>
  <c r="NQ216" i="185" a="1"/>
  <c r="NQ216" i="185" s="1"/>
  <c r="OC215" i="185" a="1"/>
  <c r="OC215" i="185" s="1"/>
  <c r="NY213" i="185" a="1"/>
  <c r="NY213" i="185" s="1"/>
  <c r="NF213" i="185" a="1"/>
  <c r="NF213" i="185" s="1"/>
  <c r="NM212" i="185" a="1"/>
  <c r="NM212" i="185" s="1"/>
  <c r="OA211" i="185" a="1"/>
  <c r="OA211" i="185" s="1"/>
  <c r="OK210" i="185" a="1"/>
  <c r="OK210" i="185" s="1"/>
  <c r="NP210" i="185" a="1"/>
  <c r="NP210" i="185" s="1"/>
  <c r="NX209" i="185" a="1"/>
  <c r="NX209" i="185" s="1"/>
  <c r="OA207" i="185" a="1"/>
  <c r="OA207" i="185" s="1"/>
  <c r="NH206" i="185" a="1"/>
  <c r="NH206" i="185" s="1"/>
  <c r="NQ203" i="185" a="1"/>
  <c r="NQ203" i="185" s="1"/>
  <c r="NQ200" i="185" a="1"/>
  <c r="NQ200" i="185" s="1"/>
  <c r="NO197" i="185" a="1"/>
  <c r="NO197" i="185" s="1"/>
  <c r="NO194" i="185" a="1"/>
  <c r="NO194" i="185" s="1"/>
  <c r="NZ187" i="185" a="1"/>
  <c r="NZ187" i="185" s="1"/>
  <c r="NP184" i="185" a="1"/>
  <c r="NP184" i="185" s="1"/>
  <c r="NP181" i="185" a="1"/>
  <c r="NP181" i="185" s="1"/>
  <c r="OM174" i="185" a="1"/>
  <c r="OM174" i="185" s="1"/>
  <c r="DE4" i="185"/>
  <c r="D106" i="185"/>
  <c r="E106" i="185"/>
  <c r="F106" i="185"/>
  <c r="G106" i="185"/>
  <c r="H106" i="185"/>
  <c r="I106" i="185"/>
  <c r="J106" i="185"/>
  <c r="K106" i="185"/>
  <c r="L106" i="185"/>
  <c r="M106" i="185"/>
  <c r="D107" i="185"/>
  <c r="E107" i="185"/>
  <c r="F107" i="185"/>
  <c r="G107" i="185"/>
  <c r="H107" i="185"/>
  <c r="I107" i="185"/>
  <c r="J107" i="185"/>
  <c r="K107" i="185"/>
  <c r="L107" i="185"/>
  <c r="M107" i="185"/>
  <c r="D108" i="185"/>
  <c r="E108" i="185"/>
  <c r="F108" i="185"/>
  <c r="G108" i="185"/>
  <c r="H108" i="185"/>
  <c r="I108" i="185"/>
  <c r="J108" i="185"/>
  <c r="K108" i="185"/>
  <c r="L108" i="185"/>
  <c r="M108" i="185"/>
  <c r="D109" i="185"/>
  <c r="E109" i="185"/>
  <c r="F109" i="185"/>
  <c r="G109" i="185"/>
  <c r="H109" i="185"/>
  <c r="I109" i="185"/>
  <c r="J109" i="185"/>
  <c r="K109" i="185"/>
  <c r="L109" i="185"/>
  <c r="M109" i="185"/>
  <c r="D110" i="185"/>
  <c r="E110" i="185"/>
  <c r="F110" i="185"/>
  <c r="G110" i="185"/>
  <c r="H110" i="185"/>
  <c r="I110" i="185"/>
  <c r="J110" i="185"/>
  <c r="K110" i="185"/>
  <c r="L110" i="185"/>
  <c r="M110" i="185"/>
  <c r="D111" i="185"/>
  <c r="E111" i="185"/>
  <c r="F111" i="185"/>
  <c r="G111" i="185"/>
  <c r="H111" i="185"/>
  <c r="I111" i="185"/>
  <c r="J111" i="185"/>
  <c r="K111" i="185"/>
  <c r="L111" i="185"/>
  <c r="M111" i="185"/>
  <c r="D112" i="185"/>
  <c r="E112" i="185"/>
  <c r="F112" i="185"/>
  <c r="G112" i="185"/>
  <c r="H112" i="185"/>
  <c r="I112" i="185"/>
  <c r="J112" i="185"/>
  <c r="K112" i="185"/>
  <c r="L112" i="185"/>
  <c r="M112" i="185"/>
  <c r="D113" i="185"/>
  <c r="E113" i="185"/>
  <c r="F113" i="185"/>
  <c r="G113" i="185"/>
  <c r="H113" i="185"/>
  <c r="I113" i="185"/>
  <c r="J113" i="185"/>
  <c r="K113" i="185"/>
  <c r="L113" i="185"/>
  <c r="M113" i="185"/>
  <c r="D114" i="185"/>
  <c r="E114" i="185"/>
  <c r="F114" i="185"/>
  <c r="G114" i="185"/>
  <c r="H114" i="185"/>
  <c r="I114" i="185"/>
  <c r="J114" i="185"/>
  <c r="K114" i="185"/>
  <c r="L114" i="185"/>
  <c r="M114" i="185"/>
  <c r="D115" i="185"/>
  <c r="E115" i="185"/>
  <c r="F115" i="185"/>
  <c r="G115" i="185"/>
  <c r="H115" i="185"/>
  <c r="I115" i="185"/>
  <c r="J115" i="185"/>
  <c r="K115" i="185"/>
  <c r="L115" i="185"/>
  <c r="M115" i="185"/>
  <c r="D116" i="185"/>
  <c r="E116" i="185"/>
  <c r="F116" i="185"/>
  <c r="G116" i="185"/>
  <c r="H116" i="185"/>
  <c r="I116" i="185"/>
  <c r="J116" i="185"/>
  <c r="K116" i="185"/>
  <c r="L116" i="185"/>
  <c r="M116" i="185"/>
  <c r="D117" i="185"/>
  <c r="E117" i="185"/>
  <c r="F117" i="185"/>
  <c r="G117" i="185"/>
  <c r="H117" i="185"/>
  <c r="I117" i="185"/>
  <c r="J117" i="185"/>
  <c r="K117" i="185"/>
  <c r="L117" i="185"/>
  <c r="M117" i="185"/>
  <c r="D118" i="185"/>
  <c r="E118" i="185"/>
  <c r="F118" i="185"/>
  <c r="G118" i="185"/>
  <c r="H118" i="185"/>
  <c r="I118" i="185"/>
  <c r="J118" i="185"/>
  <c r="K118" i="185"/>
  <c r="L118" i="185"/>
  <c r="M118" i="185"/>
  <c r="D119" i="185"/>
  <c r="E119" i="185"/>
  <c r="F119" i="185"/>
  <c r="G119" i="185"/>
  <c r="H119" i="185"/>
  <c r="I119" i="185"/>
  <c r="J119" i="185"/>
  <c r="K119" i="185"/>
  <c r="L119" i="185"/>
  <c r="M119" i="185"/>
  <c r="D120" i="185"/>
  <c r="E120" i="185"/>
  <c r="F120" i="185"/>
  <c r="G120" i="185"/>
  <c r="H120" i="185"/>
  <c r="I120" i="185"/>
  <c r="J120" i="185"/>
  <c r="K120" i="185"/>
  <c r="L120" i="185"/>
  <c r="M120" i="185"/>
  <c r="D121" i="185"/>
  <c r="E121" i="185"/>
  <c r="F121" i="185"/>
  <c r="G121" i="185"/>
  <c r="H121" i="185"/>
  <c r="I121" i="185"/>
  <c r="J121" i="185"/>
  <c r="K121" i="185"/>
  <c r="L121" i="185"/>
  <c r="M121" i="185"/>
  <c r="D122" i="185"/>
  <c r="E122" i="185"/>
  <c r="F122" i="185"/>
  <c r="G122" i="185"/>
  <c r="H122" i="185"/>
  <c r="I122" i="185"/>
  <c r="J122" i="185"/>
  <c r="K122" i="185"/>
  <c r="L122" i="185"/>
  <c r="M122" i="185"/>
  <c r="D123" i="185"/>
  <c r="E123" i="185"/>
  <c r="F123" i="185"/>
  <c r="G123" i="185"/>
  <c r="H123" i="185"/>
  <c r="I123" i="185"/>
  <c r="J123" i="185"/>
  <c r="K123" i="185"/>
  <c r="L123" i="185"/>
  <c r="M123" i="185"/>
  <c r="D124" i="185"/>
  <c r="E124" i="185"/>
  <c r="F124" i="185"/>
  <c r="G124" i="185"/>
  <c r="H124" i="185"/>
  <c r="I124" i="185"/>
  <c r="J124" i="185"/>
  <c r="K124" i="185"/>
  <c r="L124" i="185"/>
  <c r="M124" i="185"/>
  <c r="D125" i="185"/>
  <c r="E125" i="185"/>
  <c r="F125" i="185"/>
  <c r="G125" i="185"/>
  <c r="H125" i="185"/>
  <c r="I125" i="185"/>
  <c r="J125" i="185"/>
  <c r="K125" i="185"/>
  <c r="L125" i="185"/>
  <c r="M125" i="185"/>
  <c r="D126" i="185"/>
  <c r="E126" i="185"/>
  <c r="F126" i="185"/>
  <c r="G126" i="185"/>
  <c r="H126" i="185"/>
  <c r="I126" i="185"/>
  <c r="J126" i="185"/>
  <c r="K126" i="185"/>
  <c r="L126" i="185"/>
  <c r="M126" i="185"/>
  <c r="D127" i="185"/>
  <c r="E127" i="185"/>
  <c r="F127" i="185"/>
  <c r="G127" i="185"/>
  <c r="H127" i="185"/>
  <c r="I127" i="185"/>
  <c r="J127" i="185"/>
  <c r="K127" i="185"/>
  <c r="L127" i="185"/>
  <c r="M127" i="185"/>
  <c r="D128" i="185"/>
  <c r="E128" i="185"/>
  <c r="F128" i="185"/>
  <c r="G128" i="185"/>
  <c r="H128" i="185"/>
  <c r="I128" i="185"/>
  <c r="J128" i="185"/>
  <c r="K128" i="185"/>
  <c r="L128" i="185"/>
  <c r="M128" i="185"/>
  <c r="D129" i="185"/>
  <c r="E129" i="185"/>
  <c r="F129" i="185"/>
  <c r="G129" i="185"/>
  <c r="H129" i="185"/>
  <c r="I129" i="185"/>
  <c r="J129" i="185"/>
  <c r="K129" i="185"/>
  <c r="L129" i="185"/>
  <c r="M129" i="185"/>
  <c r="D130" i="185"/>
  <c r="E130" i="185"/>
  <c r="F130" i="185"/>
  <c r="G130" i="185"/>
  <c r="H130" i="185"/>
  <c r="I130" i="185"/>
  <c r="J130" i="185"/>
  <c r="K130" i="185"/>
  <c r="L130" i="185"/>
  <c r="M130" i="185"/>
  <c r="D131" i="185"/>
  <c r="E131" i="185"/>
  <c r="F131" i="185"/>
  <c r="G131" i="185"/>
  <c r="H131" i="185"/>
  <c r="I131" i="185"/>
  <c r="J131" i="185"/>
  <c r="K131" i="185"/>
  <c r="L131" i="185"/>
  <c r="M131" i="185"/>
  <c r="ND135" i="185"/>
  <c r="E94" i="185"/>
  <c r="F94" i="185"/>
  <c r="G94" i="185"/>
  <c r="H94" i="185"/>
  <c r="I94" i="185"/>
  <c r="J94" i="185"/>
  <c r="K94" i="185"/>
  <c r="L94" i="185"/>
  <c r="M94" i="185"/>
  <c r="D94" i="185"/>
  <c r="OK150" i="185" l="1" a="1"/>
  <c r="OK150" i="185" s="1"/>
  <c r="NO139" i="185" a="1"/>
  <c r="NO139" i="185" s="1"/>
  <c r="NU153" i="185" a="1"/>
  <c r="NU153" i="185" s="1"/>
  <c r="OF150" i="185" a="1"/>
  <c r="OF150" i="185" s="1"/>
  <c r="NQ139" i="185" a="1"/>
  <c r="NQ139" i="185" s="1"/>
  <c r="OM150" i="185" a="1"/>
  <c r="OM150" i="185" s="1"/>
  <c r="NJ150" i="185" a="1"/>
  <c r="NJ150" i="185" s="1"/>
  <c r="ON150" i="185" a="1"/>
  <c r="ON150" i="185" s="1"/>
  <c r="OB139" i="185" a="1"/>
  <c r="OB139" i="185" s="1"/>
  <c r="OH150" i="185" a="1"/>
  <c r="OH150" i="185" s="1"/>
  <c r="NV153" i="185" a="1"/>
  <c r="NV153" i="185" s="1"/>
  <c r="OB136" i="185" a="1"/>
  <c r="OB136" i="185" s="1"/>
  <c r="NS150" i="185" a="1"/>
  <c r="NS150" i="185" s="1"/>
  <c r="NX153" i="185" a="1"/>
  <c r="NX153" i="185" s="1"/>
  <c r="NN151" i="185" a="1"/>
  <c r="NN151" i="185" s="1"/>
  <c r="NV152" i="185" a="1"/>
  <c r="NV152" i="185" s="1"/>
  <c r="NL152" i="185" a="1"/>
  <c r="NL152" i="185" s="1"/>
  <c r="NX150" i="185" a="1"/>
  <c r="NX150" i="185" s="1"/>
  <c r="NN150" i="185" a="1"/>
  <c r="NN150" i="185" s="1"/>
  <c r="OA150" i="185" a="1"/>
  <c r="OA150" i="185" s="1"/>
  <c r="NS139" i="185" a="1"/>
  <c r="NS139" i="185" s="1"/>
  <c r="NH150" i="185" a="1"/>
  <c r="NH150" i="185" s="1"/>
  <c r="OI139" i="185" a="1"/>
  <c r="OI139" i="185" s="1"/>
  <c r="NZ161" i="185" a="1"/>
  <c r="NZ161" i="185" s="1"/>
  <c r="NK161" i="185" a="1"/>
  <c r="NK161" i="185" s="1"/>
  <c r="OE152" i="185" a="1"/>
  <c r="OE152" i="185" s="1"/>
  <c r="OA152" i="185" a="1"/>
  <c r="OA152" i="185" s="1"/>
  <c r="NQ152" i="185" a="1"/>
  <c r="NQ152" i="185" s="1"/>
  <c r="OJ152" i="185" a="1"/>
  <c r="OJ152" i="185" s="1"/>
  <c r="OG152" i="185" a="1"/>
  <c r="OG152" i="185" s="1"/>
  <c r="NU152" i="185" a="1"/>
  <c r="NU152" i="185" s="1"/>
  <c r="NO152" i="185" a="1"/>
  <c r="NO152" i="185" s="1"/>
  <c r="NY152" i="185" a="1"/>
  <c r="NY152" i="185" s="1"/>
  <c r="NT152" i="185" a="1"/>
  <c r="NT152" i="185" s="1"/>
  <c r="NP152" i="185" a="1"/>
  <c r="NP152" i="185" s="1"/>
  <c r="ON161" i="185" a="1"/>
  <c r="ON161" i="185" s="1"/>
  <c r="OM161" i="185" a="1"/>
  <c r="OM161" i="185" s="1"/>
  <c r="OK161" i="185" a="1"/>
  <c r="OK161" i="185" s="1"/>
  <c r="NF141" i="185" a="1"/>
  <c r="NF141" i="185" s="1"/>
  <c r="OJ161" i="185" a="1"/>
  <c r="OJ161" i="185" s="1"/>
  <c r="OI141" i="185" a="1"/>
  <c r="OI141" i="185" s="1"/>
  <c r="NP161" i="185" a="1"/>
  <c r="NP161" i="185" s="1"/>
  <c r="NL161" i="185" a="1"/>
  <c r="NL161" i="185" s="1"/>
  <c r="OF161" i="185" a="1"/>
  <c r="OF161" i="185" s="1"/>
  <c r="NV161" i="185" a="1"/>
  <c r="NV161" i="185" s="1"/>
  <c r="OB161" i="185" a="1"/>
  <c r="OB161" i="185" s="1"/>
  <c r="NO148" i="185" a="1"/>
  <c r="NO148" i="185" s="1"/>
  <c r="NS164" i="185" a="1"/>
  <c r="NS164" i="185" s="1"/>
  <c r="NY144" i="185" a="1"/>
  <c r="NY144" i="185" s="1"/>
  <c r="NX141" i="185" a="1"/>
  <c r="NX141" i="185" s="1"/>
  <c r="NZ137" i="185" a="1"/>
  <c r="NZ137" i="185" s="1"/>
  <c r="NO164" i="185" a="1"/>
  <c r="NO164" i="185" s="1"/>
  <c r="NW144" i="185" a="1"/>
  <c r="NW144" i="185" s="1"/>
  <c r="OA141" i="185" a="1"/>
  <c r="OA141" i="185" s="1"/>
  <c r="OG164" i="185" a="1"/>
  <c r="OG164" i="185" s="1"/>
  <c r="OM144" i="185" a="1"/>
  <c r="OM144" i="185" s="1"/>
  <c r="NZ141" i="185" a="1"/>
  <c r="NZ141" i="185" s="1"/>
  <c r="NU138" i="185" a="1"/>
  <c r="NU138" i="185" s="1"/>
  <c r="NU144" i="185" a="1"/>
  <c r="NU144" i="185" s="1"/>
  <c r="NR141" i="185" a="1"/>
  <c r="NR141" i="185" s="1"/>
  <c r="OK144" i="185" a="1"/>
  <c r="OK144" i="185" s="1"/>
  <c r="NJ152" i="185" a="1"/>
  <c r="NJ152" i="185" s="1"/>
  <c r="NK152" i="185" a="1"/>
  <c r="NK152" i="185" s="1"/>
  <c r="OL152" i="185" a="1"/>
  <c r="OL152" i="185" s="1"/>
  <c r="NK164" i="185" a="1"/>
  <c r="NK164" i="185" s="1"/>
  <c r="NG142" i="185" a="1"/>
  <c r="NG142" i="185" s="1"/>
  <c r="NG152" i="185" a="1"/>
  <c r="NG152" i="185" s="1"/>
  <c r="OJ136" i="185" a="1"/>
  <c r="OJ136" i="185" s="1"/>
  <c r="NH136" i="185" a="1"/>
  <c r="NH136" i="185" s="1"/>
  <c r="OL138" i="185" a="1"/>
  <c r="OL138" i="185" s="1"/>
  <c r="NN136" i="185" a="1"/>
  <c r="NN136" i="185" s="1"/>
  <c r="NS138" i="185" a="1"/>
  <c r="NS138" i="185" s="1"/>
  <c r="NX136" i="185" a="1"/>
  <c r="NX136" i="185" s="1"/>
  <c r="OB138" i="185" a="1"/>
  <c r="OB138" i="185" s="1"/>
  <c r="OG136" i="185" a="1"/>
  <c r="OG136" i="185" s="1"/>
  <c r="NK138" i="185" a="1"/>
  <c r="NK138" i="185" s="1"/>
  <c r="NR138" i="185" a="1"/>
  <c r="NR138" i="185" s="1"/>
  <c r="OE136" i="185" a="1"/>
  <c r="OE136" i="185" s="1"/>
  <c r="OA138" i="185" a="1"/>
  <c r="OA138" i="185" s="1"/>
  <c r="OE138" i="185" a="1"/>
  <c r="OE138" i="185" s="1"/>
  <c r="NL136" i="185" a="1"/>
  <c r="NL136" i="185" s="1"/>
  <c r="OD138" i="185" a="1"/>
  <c r="OD138" i="185" s="1"/>
  <c r="NS136" i="185" a="1"/>
  <c r="NS136" i="185" s="1"/>
  <c r="NY138" i="185" a="1"/>
  <c r="NY138" i="185" s="1"/>
  <c r="NS160" i="185" a="1"/>
  <c r="NS160" i="185" s="1"/>
  <c r="NS148" i="185" a="1"/>
  <c r="NS148" i="185" s="1"/>
  <c r="OE146" i="185" a="1"/>
  <c r="OE146" i="185" s="1"/>
  <c r="NF136" i="185" a="1"/>
  <c r="NF136" i="185" s="1"/>
  <c r="NZ136" i="185" a="1"/>
  <c r="NZ136" i="185" s="1"/>
  <c r="OF141" i="185" a="1"/>
  <c r="OF141" i="185" s="1"/>
  <c r="NY141" i="185" a="1"/>
  <c r="NY141" i="185" s="1"/>
  <c r="OM138" i="185" a="1"/>
  <c r="OM138" i="185" s="1"/>
  <c r="NI138" i="185" a="1"/>
  <c r="NI138" i="185" s="1"/>
  <c r="NH138" i="185" a="1"/>
  <c r="NH138" i="185" s="1"/>
  <c r="NN138" i="185" a="1"/>
  <c r="NN138" i="185" s="1"/>
  <c r="NZ150" i="185" a="1"/>
  <c r="NZ150" i="185" s="1"/>
  <c r="OE150" i="185" a="1"/>
  <c r="OE150" i="185" s="1"/>
  <c r="NF150" i="185" a="1"/>
  <c r="NF150" i="185" s="1"/>
  <c r="OG162" i="185" a="1"/>
  <c r="OG162" i="185" s="1"/>
  <c r="NY162" i="185" a="1"/>
  <c r="NY162" i="185" s="1"/>
  <c r="OM162" i="185" a="1"/>
  <c r="OM162" i="185" s="1"/>
  <c r="NM153" i="185" a="1"/>
  <c r="NM153" i="185" s="1"/>
  <c r="NJ153" i="185" a="1"/>
  <c r="NJ153" i="185" s="1"/>
  <c r="NL153" i="185" a="1"/>
  <c r="NL153" i="185" s="1"/>
  <c r="NF153" i="185" a="1"/>
  <c r="NF153" i="185" s="1"/>
  <c r="NZ144" i="185" a="1"/>
  <c r="NZ144" i="185" s="1"/>
  <c r="NT144" i="185" a="1"/>
  <c r="NT144" i="185" s="1"/>
  <c r="OL144" i="185" a="1"/>
  <c r="OL144" i="185" s="1"/>
  <c r="OC144" i="185" a="1"/>
  <c r="OC144" i="185" s="1"/>
  <c r="NU136" i="185" a="1"/>
  <c r="NU136" i="185" s="1"/>
  <c r="NQ136" i="185" a="1"/>
  <c r="NQ136" i="185" s="1"/>
  <c r="NL141" i="185" a="1"/>
  <c r="NL141" i="185" s="1"/>
  <c r="NO141" i="185" a="1"/>
  <c r="NO141" i="185" s="1"/>
  <c r="OL161" i="185" a="1"/>
  <c r="OL161" i="185" s="1"/>
  <c r="OH138" i="185" a="1"/>
  <c r="OH138" i="185" s="1"/>
  <c r="NX138" i="185" a="1"/>
  <c r="NX138" i="185" s="1"/>
  <c r="ON138" i="185" a="1"/>
  <c r="ON138" i="185" s="1"/>
  <c r="NF138" i="185" a="1"/>
  <c r="NF138" i="185" s="1"/>
  <c r="NV150" i="185" a="1"/>
  <c r="NV150" i="185" s="1"/>
  <c r="NO150" i="185" a="1"/>
  <c r="NO150" i="185" s="1"/>
  <c r="OI150" i="185" a="1"/>
  <c r="OI150" i="185" s="1"/>
  <c r="NS162" i="185" a="1"/>
  <c r="NS162" i="185" s="1"/>
  <c r="NO162" i="185" a="1"/>
  <c r="NO162" i="185" s="1"/>
  <c r="OB162" i="185" a="1"/>
  <c r="OB162" i="185" s="1"/>
  <c r="NK156" i="185" a="1"/>
  <c r="NK156" i="185" s="1"/>
  <c r="OI156" i="185" a="1"/>
  <c r="OI156" i="185" s="1"/>
  <c r="NL156" i="185" a="1"/>
  <c r="NL156" i="185" s="1"/>
  <c r="NK139" i="185" a="1"/>
  <c r="NK139" i="185" s="1"/>
  <c r="NJ139" i="185" a="1"/>
  <c r="NJ139" i="185" s="1"/>
  <c r="ON152" i="185" a="1"/>
  <c r="ON152" i="185" s="1"/>
  <c r="NI152" i="185" a="1"/>
  <c r="NI152" i="185" s="1"/>
  <c r="NL164" i="185" a="1"/>
  <c r="NL164" i="185" s="1"/>
  <c r="OK153" i="185" a="1"/>
  <c r="OK153" i="185" s="1"/>
  <c r="OF153" i="185" a="1"/>
  <c r="OF153" i="185" s="1"/>
  <c r="OJ153" i="185" a="1"/>
  <c r="OJ153" i="185" s="1"/>
  <c r="OM153" i="185" a="1"/>
  <c r="OM153" i="185" s="1"/>
  <c r="OL153" i="185" a="1"/>
  <c r="OL153" i="185" s="1"/>
  <c r="NY155" i="185" a="1"/>
  <c r="NY155" i="185" s="1"/>
  <c r="OE144" i="185" a="1"/>
  <c r="OE144" i="185" s="1"/>
  <c r="OH144" i="185" a="1"/>
  <c r="OH144" i="185" s="1"/>
  <c r="NP144" i="185" a="1"/>
  <c r="NP144" i="185" s="1"/>
  <c r="NH144" i="185" a="1"/>
  <c r="NH144" i="185" s="1"/>
  <c r="NM162" i="185" a="1"/>
  <c r="NM162" i="185" s="1"/>
  <c r="OF162" i="185" a="1"/>
  <c r="OF162" i="185" s="1"/>
  <c r="NF162" i="185" a="1"/>
  <c r="NF162" i="185" s="1"/>
  <c r="NH155" i="185" a="1"/>
  <c r="NH155" i="185" s="1"/>
  <c r="NX144" i="185" a="1"/>
  <c r="NX144" i="185" s="1"/>
  <c r="NR144" i="185" a="1"/>
  <c r="NR144" i="185" s="1"/>
  <c r="OG144" i="185" a="1"/>
  <c r="OG144" i="185" s="1"/>
  <c r="OD144" i="185" a="1"/>
  <c r="OD144" i="185" s="1"/>
  <c r="NN162" i="185" a="1"/>
  <c r="NN162" i="185" s="1"/>
  <c r="NV162" i="185" a="1"/>
  <c r="NV162" i="185" s="1"/>
  <c r="OI162" i="185" a="1"/>
  <c r="OI162" i="185" s="1"/>
  <c r="NI155" i="185" a="1"/>
  <c r="NI155" i="185" s="1"/>
  <c r="NJ141" i="185" a="1"/>
  <c r="NJ141" i="185" s="1"/>
  <c r="NN141" i="185" a="1"/>
  <c r="NN141" i="185" s="1"/>
  <c r="OM146" i="185" a="1"/>
  <c r="OM146" i="185" s="1"/>
  <c r="NM138" i="185" a="1"/>
  <c r="NM138" i="185" s="1"/>
  <c r="NT138" i="185" a="1"/>
  <c r="NT138" i="185" s="1"/>
  <c r="OK138" i="185" a="1"/>
  <c r="OK138" i="185" s="1"/>
  <c r="OJ162" i="185" a="1"/>
  <c r="OJ162" i="185" s="1"/>
  <c r="NK162" i="185" a="1"/>
  <c r="NK162" i="185" s="1"/>
  <c r="OA162" i="185" a="1"/>
  <c r="OA162" i="185" s="1"/>
  <c r="OD153" i="185" a="1"/>
  <c r="OD153" i="185" s="1"/>
  <c r="NZ153" i="185" a="1"/>
  <c r="NZ153" i="185" s="1"/>
  <c r="OI153" i="185" a="1"/>
  <c r="OI153" i="185" s="1"/>
  <c r="NI153" i="185" a="1"/>
  <c r="NI153" i="185" s="1"/>
  <c r="NP155" i="185" a="1"/>
  <c r="NP155" i="185" s="1"/>
  <c r="NU158" i="185" a="1"/>
  <c r="NU158" i="185" s="1"/>
  <c r="NJ144" i="185" a="1"/>
  <c r="NJ144" i="185" s="1"/>
  <c r="OB144" i="185" a="1"/>
  <c r="OB144" i="185" s="1"/>
  <c r="OF144" i="185" a="1"/>
  <c r="OF144" i="185" s="1"/>
  <c r="OA144" i="185" a="1"/>
  <c r="OA144" i="185" s="1"/>
  <c r="OJ141" i="185" a="1"/>
  <c r="OJ141" i="185" s="1"/>
  <c r="OM141" i="185" a="1"/>
  <c r="OM141" i="185" s="1"/>
  <c r="OG141" i="185" a="1"/>
  <c r="OG141" i="185" s="1"/>
  <c r="NQ138" i="185" a="1"/>
  <c r="NQ138" i="185" s="1"/>
  <c r="NL138" i="185" a="1"/>
  <c r="NL138" i="185" s="1"/>
  <c r="NV138" i="185" a="1"/>
  <c r="NV138" i="185" s="1"/>
  <c r="NZ138" i="185" a="1"/>
  <c r="NZ138" i="185" s="1"/>
  <c r="NZ162" i="185" a="1"/>
  <c r="NZ162" i="185" s="1"/>
  <c r="NI162" i="185" a="1"/>
  <c r="NI162" i="185" s="1"/>
  <c r="NG144" i="185" a="1"/>
  <c r="NG144" i="185" s="1"/>
  <c r="NN144" i="185" a="1"/>
  <c r="NN144" i="185" s="1"/>
  <c r="NV144" i="185" a="1"/>
  <c r="NV144" i="185" s="1"/>
  <c r="NS144" i="185" a="1"/>
  <c r="NS144" i="185" s="1"/>
  <c r="NG136" i="185" a="1"/>
  <c r="NG136" i="185" s="1"/>
  <c r="NR136" i="185" a="1"/>
  <c r="NR136" i="185" s="1"/>
  <c r="OH141" i="185" a="1"/>
  <c r="OH141" i="185" s="1"/>
  <c r="NW141" i="185" a="1"/>
  <c r="NW141" i="185" s="1"/>
  <c r="NG138" i="185" a="1"/>
  <c r="NG138" i="185" s="1"/>
  <c r="NJ138" i="185" a="1"/>
  <c r="NJ138" i="185" s="1"/>
  <c r="OC138" i="185" a="1"/>
  <c r="OC138" i="185" s="1"/>
  <c r="OI138" i="185" a="1"/>
  <c r="OI138" i="185" s="1"/>
  <c r="NI150" i="185" a="1"/>
  <c r="NI150" i="185" s="1"/>
  <c r="NT150" i="185" a="1"/>
  <c r="NT150" i="185" s="1"/>
  <c r="OB150" i="185" a="1"/>
  <c r="OB150" i="185" s="1"/>
  <c r="OG150" i="185" a="1"/>
  <c r="OG150" i="185" s="1"/>
  <c r="NX162" i="185" a="1"/>
  <c r="NX162" i="185" s="1"/>
  <c r="OC162" i="185" a="1"/>
  <c r="OC162" i="185" s="1"/>
  <c r="OD156" i="185" a="1"/>
  <c r="OD156" i="185" s="1"/>
  <c r="OG156" i="185" a="1"/>
  <c r="OG156" i="185" s="1"/>
  <c r="NV156" i="185" a="1"/>
  <c r="NV156" i="185" s="1"/>
  <c r="OJ164" i="185" a="1"/>
  <c r="OJ164" i="185" s="1"/>
  <c r="NQ153" i="185" a="1"/>
  <c r="NQ153" i="185" s="1"/>
  <c r="ON153" i="185" a="1"/>
  <c r="ON153" i="185" s="1"/>
  <c r="OG153" i="185" a="1"/>
  <c r="OG153" i="185" s="1"/>
  <c r="NR153" i="185" a="1"/>
  <c r="NR153" i="185" s="1"/>
  <c r="ON144" i="185" a="1"/>
  <c r="ON144" i="185" s="1"/>
  <c r="NM144" i="185" a="1"/>
  <c r="NM144" i="185" s="1"/>
  <c r="NL144" i="185" a="1"/>
  <c r="NL144" i="185" s="1"/>
  <c r="NI144" i="185" a="1"/>
  <c r="NI144" i="185" s="1"/>
  <c r="NJ136" i="185" a="1"/>
  <c r="NJ136" i="185" s="1"/>
  <c r="OK136" i="185" a="1"/>
  <c r="OK136" i="185" s="1"/>
  <c r="NI136" i="185" a="1"/>
  <c r="NI136" i="185" s="1"/>
  <c r="OE141" i="185" a="1"/>
  <c r="OE141" i="185" s="1"/>
  <c r="NI141" i="185" a="1"/>
  <c r="NI141" i="185" s="1"/>
  <c r="OD161" i="185" a="1"/>
  <c r="OD161" i="185" s="1"/>
  <c r="NT161" i="185" a="1"/>
  <c r="NT161" i="185" s="1"/>
  <c r="NN139" i="185" a="1"/>
  <c r="NN139" i="185" s="1"/>
  <c r="NG139" i="185" a="1"/>
  <c r="NG139" i="185" s="1"/>
  <c r="NV139" i="185" a="1"/>
  <c r="NV139" i="185" s="1"/>
  <c r="OL164" i="185" a="1"/>
  <c r="OL164" i="185" s="1"/>
  <c r="NS155" i="185" a="1"/>
  <c r="NS155" i="185" s="1"/>
  <c r="NV136" i="185" a="1"/>
  <c r="NV136" i="185" s="1"/>
  <c r="OC136" i="185" a="1"/>
  <c r="OC136" i="185" s="1"/>
  <c r="ON139" i="185" a="1"/>
  <c r="ON139" i="185" s="1"/>
  <c r="OG139" i="185" a="1"/>
  <c r="OG139" i="185" s="1"/>
  <c r="OK139" i="185" a="1"/>
  <c r="OK139" i="185" s="1"/>
  <c r="NQ164" i="185" a="1"/>
  <c r="NQ164" i="185" s="1"/>
  <c r="NL155" i="185" a="1"/>
  <c r="NL155" i="185" s="1"/>
  <c r="NI164" i="185" a="1"/>
  <c r="NI164" i="185" s="1"/>
  <c r="NM136" i="185" a="1"/>
  <c r="NM136" i="185" s="1"/>
  <c r="NT136" i="185" a="1"/>
  <c r="NT136" i="185" s="1"/>
  <c r="OI136" i="185" a="1"/>
  <c r="OI136" i="185" s="1"/>
  <c r="OA139" i="185" a="1"/>
  <c r="OA139" i="185" s="1"/>
  <c r="NI139" i="185" a="1"/>
  <c r="NI139" i="185" s="1"/>
  <c r="NX139" i="185" a="1"/>
  <c r="NX139" i="185" s="1"/>
  <c r="OB164" i="185" a="1"/>
  <c r="OB164" i="185" s="1"/>
  <c r="NV164" i="185" a="1"/>
  <c r="NV164" i="185" s="1"/>
  <c r="OK155" i="185" a="1"/>
  <c r="OK155" i="185" s="1"/>
  <c r="OM158" i="185" a="1"/>
  <c r="OM158" i="185" s="1"/>
  <c r="ON136" i="185" a="1"/>
  <c r="ON136" i="185" s="1"/>
  <c r="NP136" i="185" a="1"/>
  <c r="NP136" i="185" s="1"/>
  <c r="NO136" i="185" a="1"/>
  <c r="NO136" i="185" s="1"/>
  <c r="NT141" i="185" a="1"/>
  <c r="NT141" i="185" s="1"/>
  <c r="NH141" i="185" a="1"/>
  <c r="NH141" i="185" s="1"/>
  <c r="NV141" i="185" a="1"/>
  <c r="NV141" i="185" s="1"/>
  <c r="NU161" i="185" a="1"/>
  <c r="NU161" i="185" s="1"/>
  <c r="OA161" i="185" a="1"/>
  <c r="OA161" i="185" s="1"/>
  <c r="OD162" i="185" a="1"/>
  <c r="OD162" i="185" s="1"/>
  <c r="OE162" i="185" a="1"/>
  <c r="OE162" i="185" s="1"/>
  <c r="NQ162" i="185" a="1"/>
  <c r="NQ162" i="185" s="1"/>
  <c r="OJ156" i="185" a="1"/>
  <c r="OJ156" i="185" s="1"/>
  <c r="OL156" i="185" a="1"/>
  <c r="OL156" i="185" s="1"/>
  <c r="ON156" i="185" a="1"/>
  <c r="ON156" i="185" s="1"/>
  <c r="OE139" i="185" a="1"/>
  <c r="OE139" i="185" s="1"/>
  <c r="OL139" i="185" a="1"/>
  <c r="OL139" i="185" s="1"/>
  <c r="NZ139" i="185" a="1"/>
  <c r="NZ139" i="185" s="1"/>
  <c r="NI151" i="185" a="1"/>
  <c r="NI151" i="185" s="1"/>
  <c r="NR164" i="185" a="1"/>
  <c r="NR164" i="185" s="1"/>
  <c r="OF164" i="185" a="1"/>
  <c r="OF164" i="185" s="1"/>
  <c r="NZ155" i="185" a="1"/>
  <c r="NZ155" i="185" s="1"/>
  <c r="OH155" i="185" a="1"/>
  <c r="OH155" i="185" s="1"/>
  <c r="OH158" i="185" a="1"/>
  <c r="OH158" i="185" s="1"/>
  <c r="OG142" i="185" a="1"/>
  <c r="OG142" i="185" s="1"/>
  <c r="NY136" i="185" a="1"/>
  <c r="NY136" i="185" s="1"/>
  <c r="OD136" i="185" a="1"/>
  <c r="OD136" i="185" s="1"/>
  <c r="OM136" i="185" a="1"/>
  <c r="OM136" i="185" s="1"/>
  <c r="NS141" i="185" a="1"/>
  <c r="NS141" i="185" s="1"/>
  <c r="OK141" i="185" a="1"/>
  <c r="OK141" i="185" s="1"/>
  <c r="OL141" i="185" a="1"/>
  <c r="OL141" i="185" s="1"/>
  <c r="NO161" i="185" a="1"/>
  <c r="NO161" i="185" s="1"/>
  <c r="OH161" i="185" a="1"/>
  <c r="OH161" i="185" s="1"/>
  <c r="OG138" i="185" a="1"/>
  <c r="OG138" i="185" s="1"/>
  <c r="OJ138" i="185" a="1"/>
  <c r="OJ138" i="185" s="1"/>
  <c r="NO138" i="185" a="1"/>
  <c r="NO138" i="185" s="1"/>
  <c r="OD150" i="185" a="1"/>
  <c r="OD150" i="185" s="1"/>
  <c r="NU150" i="185" a="1"/>
  <c r="NU150" i="185" s="1"/>
  <c r="OJ150" i="185" a="1"/>
  <c r="OJ150" i="185" s="1"/>
  <c r="NW162" i="185" a="1"/>
  <c r="NW162" i="185" s="1"/>
  <c r="NU162" i="185" a="1"/>
  <c r="NU162" i="185" s="1"/>
  <c r="NG162" i="185" a="1"/>
  <c r="NG162" i="185" s="1"/>
  <c r="NY156" i="185" a="1"/>
  <c r="NY156" i="185" s="1"/>
  <c r="OB156" i="185" a="1"/>
  <c r="OB156" i="185" s="1"/>
  <c r="OF156" i="185" a="1"/>
  <c r="OF156" i="185" s="1"/>
  <c r="OD139" i="185" a="1"/>
  <c r="OD139" i="185" s="1"/>
  <c r="NW139" i="185" a="1"/>
  <c r="NW139" i="185" s="1"/>
  <c r="NP139" i="185" a="1"/>
  <c r="NP139" i="185" s="1"/>
  <c r="NG164" i="185" a="1"/>
  <c r="NG164" i="185" s="1"/>
  <c r="NM164" i="185" a="1"/>
  <c r="NM164" i="185" s="1"/>
  <c r="NW155" i="185" a="1"/>
  <c r="NW155" i="185" s="1"/>
  <c r="ON155" i="185" a="1"/>
  <c r="ON155" i="185" s="1"/>
  <c r="NK136" i="185" a="1"/>
  <c r="NK136" i="185" s="1"/>
  <c r="OF136" i="185" a="1"/>
  <c r="OF136" i="185" s="1"/>
  <c r="OH136" i="185" a="1"/>
  <c r="OH136" i="185" s="1"/>
  <c r="NM141" i="185" a="1"/>
  <c r="NM141" i="185" s="1"/>
  <c r="NU141" i="185" a="1"/>
  <c r="NU141" i="185" s="1"/>
  <c r="NH161" i="185" a="1"/>
  <c r="NH161" i="185" s="1"/>
  <c r="OG161" i="185" a="1"/>
  <c r="OG161" i="185" s="1"/>
  <c r="OK162" i="185" a="1"/>
  <c r="OK162" i="185" s="1"/>
  <c r="NJ162" i="185" a="1"/>
  <c r="NJ162" i="185" s="1"/>
  <c r="OL162" i="185" a="1"/>
  <c r="OL162" i="185" s="1"/>
  <c r="NP156" i="185" a="1"/>
  <c r="NP156" i="185" s="1"/>
  <c r="NX156" i="185" a="1"/>
  <c r="NX156" i="185" s="1"/>
  <c r="NR156" i="185" a="1"/>
  <c r="NR156" i="185" s="1"/>
  <c r="NT139" i="185" a="1"/>
  <c r="NT139" i="185" s="1"/>
  <c r="NU139" i="185" a="1"/>
  <c r="NU139" i="185" s="1"/>
  <c r="NF139" i="185" a="1"/>
  <c r="NF139" i="185" s="1"/>
  <c r="OC164" i="185" a="1"/>
  <c r="OC164" i="185" s="1"/>
  <c r="NQ155" i="185" a="1"/>
  <c r="NQ155" i="185" s="1"/>
  <c r="NU155" i="185" a="1"/>
  <c r="NU155" i="185" s="1"/>
  <c r="OL136" i="185" a="1"/>
  <c r="OL136" i="185" s="1"/>
  <c r="NW136" i="185" a="1"/>
  <c r="NW136" i="185" s="1"/>
  <c r="NQ141" i="185" a="1"/>
  <c r="NQ141" i="185" s="1"/>
  <c r="ON141" i="185" a="1"/>
  <c r="ON141" i="185" s="1"/>
  <c r="NO142" i="185" a="1"/>
  <c r="NO142" i="185" s="1"/>
  <c r="NG161" i="185" a="1"/>
  <c r="NG161" i="185" s="1"/>
  <c r="NW161" i="185" a="1"/>
  <c r="NW161" i="185" s="1"/>
  <c r="NW138" i="185" a="1"/>
  <c r="NW138" i="185" s="1"/>
  <c r="OF138" i="185" a="1"/>
  <c r="OF138" i="185" s="1"/>
  <c r="NW150" i="185" a="1"/>
  <c r="NW150" i="185" s="1"/>
  <c r="OL150" i="185" a="1"/>
  <c r="OL150" i="185" s="1"/>
  <c r="NP162" i="185" a="1"/>
  <c r="NP162" i="185" s="1"/>
  <c r="NT162" i="185" a="1"/>
  <c r="NT162" i="185" s="1"/>
  <c r="NL162" i="185" a="1"/>
  <c r="NL162" i="185" s="1"/>
  <c r="NN156" i="185" a="1"/>
  <c r="NN156" i="185" s="1"/>
  <c r="NJ156" i="185" a="1"/>
  <c r="NJ156" i="185" s="1"/>
  <c r="NY139" i="185" a="1"/>
  <c r="NY139" i="185" s="1"/>
  <c r="NH139" i="185" a="1"/>
  <c r="NH139" i="185" s="1"/>
  <c r="ON164" i="185" a="1"/>
  <c r="ON164" i="185" s="1"/>
  <c r="NN155" i="185" a="1"/>
  <c r="NN155" i="185" s="1"/>
  <c r="NF144" i="185" a="1"/>
  <c r="NF144" i="185" s="1"/>
  <c r="OJ144" i="185" a="1"/>
  <c r="OJ144" i="185" s="1"/>
  <c r="OJ155" i="185" a="1"/>
  <c r="OJ155" i="185" s="1"/>
  <c r="NX154" i="185" a="1"/>
  <c r="NX154" i="185" s="1"/>
  <c r="NR161" i="185" a="1"/>
  <c r="NR161" i="185" s="1"/>
  <c r="OE161" i="185" a="1"/>
  <c r="OE161" i="185" s="1"/>
  <c r="OF152" i="185" a="1"/>
  <c r="OF152" i="185" s="1"/>
  <c r="OB152" i="185" a="1"/>
  <c r="OB152" i="185" s="1"/>
  <c r="OA164" i="185" a="1"/>
  <c r="OA164" i="185" s="1"/>
  <c r="NG155" i="185" a="1"/>
  <c r="NG155" i="185" s="1"/>
  <c r="NM155" i="185" a="1"/>
  <c r="NM155" i="185" s="1"/>
  <c r="NV158" i="185" a="1"/>
  <c r="NV158" i="185" s="1"/>
  <c r="OC161" i="185" a="1"/>
  <c r="OC161" i="185" s="1"/>
  <c r="NQ161" i="185" a="1"/>
  <c r="NQ161" i="185" s="1"/>
  <c r="NJ161" i="185" a="1"/>
  <c r="NJ161" i="185" s="1"/>
  <c r="OM152" i="185" a="1"/>
  <c r="OM152" i="185" s="1"/>
  <c r="OD152" i="185" a="1"/>
  <c r="OD152" i="185" s="1"/>
  <c r="NX164" i="185" a="1"/>
  <c r="NX164" i="185" s="1"/>
  <c r="OH164" i="185" a="1"/>
  <c r="OH164" i="185" s="1"/>
  <c r="OG155" i="185" a="1"/>
  <c r="OG155" i="185" s="1"/>
  <c r="OD155" i="185" a="1"/>
  <c r="OD155" i="185" s="1"/>
  <c r="NS158" i="185" a="1"/>
  <c r="NS158" i="185" s="1"/>
  <c r="NX142" i="185" a="1"/>
  <c r="NX142" i="185" s="1"/>
  <c r="NF161" i="185" a="1"/>
  <c r="NF161" i="185" s="1"/>
  <c r="NX161" i="185" a="1"/>
  <c r="NX161" i="185" s="1"/>
  <c r="NX152" i="185" a="1"/>
  <c r="NX152" i="185" s="1"/>
  <c r="OH152" i="185" a="1"/>
  <c r="OH152" i="185" s="1"/>
  <c r="NU164" i="185" a="1"/>
  <c r="NU164" i="185" s="1"/>
  <c r="NF164" i="185" a="1"/>
  <c r="NF164" i="185" s="1"/>
  <c r="OM155" i="185" a="1"/>
  <c r="OM155" i="185" s="1"/>
  <c r="OF155" i="185" a="1"/>
  <c r="OF155" i="185" s="1"/>
  <c r="NO155" i="185" a="1"/>
  <c r="NO155" i="185" s="1"/>
  <c r="OL142" i="185" a="1"/>
  <c r="OL142" i="185" s="1"/>
  <c r="OB155" i="185" a="1"/>
  <c r="OB155" i="185" s="1"/>
  <c r="NX155" i="185" a="1"/>
  <c r="NX155" i="185" s="1"/>
  <c r="NU154" i="185" a="1"/>
  <c r="NU154" i="185" s="1"/>
  <c r="NJ157" i="185" a="1"/>
  <c r="NJ157" i="185" s="1"/>
  <c r="NJ155" i="185" a="1"/>
  <c r="NJ155" i="185" s="1"/>
  <c r="OE155" i="185" a="1"/>
  <c r="OE155" i="185" s="1"/>
  <c r="NK155" i="185" a="1"/>
  <c r="NK155" i="185" s="1"/>
  <c r="NQ158" i="185" a="1"/>
  <c r="NQ158" i="185" s="1"/>
  <c r="OG157" i="185" a="1"/>
  <c r="OG157" i="185" s="1"/>
  <c r="OL155" i="185" a="1"/>
  <c r="OL155" i="185" s="1"/>
  <c r="NT155" i="185" a="1"/>
  <c r="NT155" i="185" s="1"/>
  <c r="NF158" i="185" a="1"/>
  <c r="NF158" i="185" s="1"/>
  <c r="OJ142" i="185" a="1"/>
  <c r="OJ142" i="185" s="1"/>
  <c r="ON149" i="185" a="1"/>
  <c r="ON149" i="185" s="1"/>
  <c r="NV157" i="185" a="1"/>
  <c r="NV157" i="185" s="1"/>
  <c r="NI149" i="185" a="1"/>
  <c r="NI149" i="185" s="1"/>
  <c r="NF149" i="185" a="1"/>
  <c r="NF149" i="185" s="1"/>
  <c r="ON142" i="185" a="1"/>
  <c r="ON142" i="185" s="1"/>
  <c r="OB157" i="185" a="1"/>
  <c r="OB157" i="185" s="1"/>
  <c r="NP140" i="185" a="1"/>
  <c r="NP140" i="185" s="1"/>
  <c r="OJ158" i="185" a="1"/>
  <c r="OJ158" i="185" s="1"/>
  <c r="OB142" i="185" a="1"/>
  <c r="OB142" i="185" s="1"/>
  <c r="NT140" i="185" a="1"/>
  <c r="NT140" i="185" s="1"/>
  <c r="NM149" i="185" a="1"/>
  <c r="NM149" i="185" s="1"/>
  <c r="OC158" i="185" a="1"/>
  <c r="OC158" i="185" s="1"/>
  <c r="NN154" i="185" a="1"/>
  <c r="NN154" i="185" s="1"/>
  <c r="OA142" i="185" a="1"/>
  <c r="OA142" i="185" s="1"/>
  <c r="OK142" i="185" a="1"/>
  <c r="OK142" i="185" s="1"/>
  <c r="OC157" i="185" a="1"/>
  <c r="OC157" i="185" s="1"/>
  <c r="NO154" i="185" a="1"/>
  <c r="NO154" i="185" s="1"/>
  <c r="OI143" i="185" a="1"/>
  <c r="OI143" i="185" s="1"/>
  <c r="NF157" i="185" a="1"/>
  <c r="NF157" i="185" s="1"/>
  <c r="NQ160" i="185" a="1"/>
  <c r="NQ160" i="185" s="1"/>
  <c r="ON160" i="185" a="1"/>
  <c r="ON160" i="185" s="1"/>
  <c r="NI160" i="185" a="1"/>
  <c r="NI160" i="185" s="1"/>
  <c r="OK158" i="185" a="1"/>
  <c r="OK158" i="185" s="1"/>
  <c r="NT154" i="185" a="1"/>
  <c r="NT154" i="185" s="1"/>
  <c r="NT160" i="185" a="1"/>
  <c r="NT160" i="185" s="1"/>
  <c r="NO158" i="185" a="1"/>
  <c r="NO158" i="185" s="1"/>
  <c r="NI142" i="185" a="1"/>
  <c r="NI142" i="185" s="1"/>
  <c r="ON154" i="185" a="1"/>
  <c r="ON154" i="185" s="1"/>
  <c r="OF158" i="185" a="1"/>
  <c r="OF158" i="185" s="1"/>
  <c r="NH142" i="185" a="1"/>
  <c r="NH142" i="185" s="1"/>
  <c r="NP154" i="185" a="1"/>
  <c r="NP154" i="185" s="1"/>
  <c r="OJ148" i="185" a="1"/>
  <c r="OJ148" i="185" s="1"/>
  <c r="NZ146" i="185" a="1"/>
  <c r="NZ146" i="185" s="1"/>
  <c r="NG137" i="185" a="1"/>
  <c r="NG137" i="185" s="1"/>
  <c r="OC151" i="185" a="1"/>
  <c r="OC151" i="185" s="1"/>
  <c r="NI146" i="185" a="1"/>
  <c r="NI146" i="185" s="1"/>
  <c r="OE148" i="185" a="1"/>
  <c r="OE148" i="185" s="1"/>
  <c r="NH151" i="185" a="1"/>
  <c r="NH151" i="185" s="1"/>
  <c r="NS145" i="185" a="1"/>
  <c r="NS145" i="185" s="1"/>
  <c r="NV146" i="185" a="1"/>
  <c r="NV146" i="185" s="1"/>
  <c r="NN148" i="185" a="1"/>
  <c r="NN148" i="185" s="1"/>
  <c r="OJ160" i="185" a="1"/>
  <c r="OJ160" i="185" s="1"/>
  <c r="OC140" i="185" a="1"/>
  <c r="OC140" i="185" s="1"/>
  <c r="NG146" i="185" a="1"/>
  <c r="NG146" i="185" s="1"/>
  <c r="NM146" i="185" a="1"/>
  <c r="NM146" i="185" s="1"/>
  <c r="NT137" i="185" a="1"/>
  <c r="NT137" i="185" s="1"/>
  <c r="OG137" i="185" a="1"/>
  <c r="OG137" i="185" s="1"/>
  <c r="NV149" i="185" a="1"/>
  <c r="NV149" i="185" s="1"/>
  <c r="OB151" i="185" a="1"/>
  <c r="OB151" i="185" s="1"/>
  <c r="OM151" i="185" a="1"/>
  <c r="OM151" i="185" s="1"/>
  <c r="NH163" i="185" a="1"/>
  <c r="NH163" i="185" s="1"/>
  <c r="NL154" i="185" a="1"/>
  <c r="NL154" i="185" s="1"/>
  <c r="OM154" i="185" a="1"/>
  <c r="OM154" i="185" s="1"/>
  <c r="NX147" i="185" a="1"/>
  <c r="NX147" i="185" s="1"/>
  <c r="OK148" i="185" a="1"/>
  <c r="OK148" i="185" s="1"/>
  <c r="NR160" i="185" a="1"/>
  <c r="NR160" i="185" s="1"/>
  <c r="OA137" i="185" a="1"/>
  <c r="OA137" i="185" s="1"/>
  <c r="NP148" i="185" a="1"/>
  <c r="NP148" i="185" s="1"/>
  <c r="OG146" i="185" a="1"/>
  <c r="OG146" i="185" s="1"/>
  <c r="OC148" i="185" a="1"/>
  <c r="OC148" i="185" s="1"/>
  <c r="NJ147" i="185" a="1"/>
  <c r="NJ147" i="185" s="1"/>
  <c r="NN160" i="185" a="1"/>
  <c r="NN160" i="185" s="1"/>
  <c r="OB148" i="185" a="1"/>
  <c r="OB148" i="185" s="1"/>
  <c r="NW148" i="185" a="1"/>
  <c r="NW148" i="185" s="1"/>
  <c r="OF160" i="185" a="1"/>
  <c r="OF160" i="185" s="1"/>
  <c r="NZ160" i="185" a="1"/>
  <c r="NZ160" i="185" s="1"/>
  <c r="OI140" i="185" a="1"/>
  <c r="OI140" i="185" s="1"/>
  <c r="NS146" i="185" a="1"/>
  <c r="NS146" i="185" s="1"/>
  <c r="ON146" i="185" a="1"/>
  <c r="ON146" i="185" s="1"/>
  <c r="OI137" i="185" a="1"/>
  <c r="OI137" i="185" s="1"/>
  <c r="NU137" i="185" a="1"/>
  <c r="NU137" i="185" s="1"/>
  <c r="OM149" i="185" a="1"/>
  <c r="OM149" i="185" s="1"/>
  <c r="NY151" i="185" a="1"/>
  <c r="NY151" i="185" s="1"/>
  <c r="NG151" i="185" a="1"/>
  <c r="NG151" i="185" s="1"/>
  <c r="ON163" i="185" a="1"/>
  <c r="ON163" i="185" s="1"/>
  <c r="OL154" i="185" a="1"/>
  <c r="OL154" i="185" s="1"/>
  <c r="OB154" i="185" a="1"/>
  <c r="OB154" i="185" s="1"/>
  <c r="NZ148" i="185" a="1"/>
  <c r="NZ148" i="185" s="1"/>
  <c r="NH137" i="185" a="1"/>
  <c r="NH137" i="185" s="1"/>
  <c r="OD151" i="185" a="1"/>
  <c r="OD151" i="185" s="1"/>
  <c r="NX160" i="185" a="1"/>
  <c r="NX160" i="185" s="1"/>
  <c r="OK137" i="185" a="1"/>
  <c r="OK137" i="185" s="1"/>
  <c r="OH160" i="185" a="1"/>
  <c r="OH160" i="185" s="1"/>
  <c r="NV137" i="185" a="1"/>
  <c r="NV137" i="185" s="1"/>
  <c r="NF151" i="185" a="1"/>
  <c r="NF151" i="185" s="1"/>
  <c r="OF148" i="185" a="1"/>
  <c r="OF148" i="185" s="1"/>
  <c r="NK148" i="185" a="1"/>
  <c r="NK148" i="185" s="1"/>
  <c r="ON148" i="185" a="1"/>
  <c r="ON148" i="185" s="1"/>
  <c r="OE160" i="185" a="1"/>
  <c r="OE160" i="185" s="1"/>
  <c r="NP160" i="185" a="1"/>
  <c r="NP160" i="185" s="1"/>
  <c r="NW140" i="185" a="1"/>
  <c r="NW140" i="185" s="1"/>
  <c r="NQ146" i="185" a="1"/>
  <c r="NQ146" i="185" s="1"/>
  <c r="NF146" i="185" a="1"/>
  <c r="NF146" i="185" s="1"/>
  <c r="NR137" i="185" a="1"/>
  <c r="NR137" i="185" s="1"/>
  <c r="NL137" i="185" a="1"/>
  <c r="NL137" i="185" s="1"/>
  <c r="NP149" i="185" a="1"/>
  <c r="NP149" i="185" s="1"/>
  <c r="NV151" i="185" a="1"/>
  <c r="NV151" i="185" s="1"/>
  <c r="NX151" i="185" a="1"/>
  <c r="NX151" i="185" s="1"/>
  <c r="NU163" i="185" a="1"/>
  <c r="NU163" i="185" s="1"/>
  <c r="NW154" i="185" a="1"/>
  <c r="NW154" i="185" s="1"/>
  <c r="NJ154" i="185" a="1"/>
  <c r="NJ154" i="185" s="1"/>
  <c r="NT146" i="185" a="1"/>
  <c r="NT146" i="185" s="1"/>
  <c r="NI137" i="185" a="1"/>
  <c r="NI137" i="185" s="1"/>
  <c r="ON151" i="185" a="1"/>
  <c r="ON151" i="185" s="1"/>
  <c r="OH148" i="185" a="1"/>
  <c r="OH148" i="185" s="1"/>
  <c r="NR146" i="185" a="1"/>
  <c r="NR146" i="185" s="1"/>
  <c r="OA151" i="185" a="1"/>
  <c r="OA151" i="185" s="1"/>
  <c r="OJ147" i="185" a="1"/>
  <c r="OJ147" i="185" s="1"/>
  <c r="OE137" i="185" a="1"/>
  <c r="OE137" i="185" s="1"/>
  <c r="OA148" i="185" a="1"/>
  <c r="OA148" i="185" s="1"/>
  <c r="NL148" i="185" a="1"/>
  <c r="NL148" i="185" s="1"/>
  <c r="NJ160" i="185" a="1"/>
  <c r="NJ160" i="185" s="1"/>
  <c r="OI160" i="185" a="1"/>
  <c r="OI160" i="185" s="1"/>
  <c r="OG140" i="185" a="1"/>
  <c r="OG140" i="185" s="1"/>
  <c r="NK146" i="185" a="1"/>
  <c r="NK146" i="185" s="1"/>
  <c r="OH146" i="185" a="1"/>
  <c r="OH146" i="185" s="1"/>
  <c r="OC137" i="185" a="1"/>
  <c r="OC137" i="185" s="1"/>
  <c r="OM137" i="185" a="1"/>
  <c r="OM137" i="185" s="1"/>
  <c r="NG149" i="185" a="1"/>
  <c r="NG149" i="185" s="1"/>
  <c r="NS151" i="185" a="1"/>
  <c r="NS151" i="185" s="1"/>
  <c r="NL151" i="185" a="1"/>
  <c r="NL151" i="185" s="1"/>
  <c r="OH154" i="185" a="1"/>
  <c r="OH154" i="185" s="1"/>
  <c r="OK154" i="185" a="1"/>
  <c r="OK154" i="185" s="1"/>
  <c r="NI159" i="185" a="1"/>
  <c r="NI159" i="185" s="1"/>
  <c r="NW151" i="185" a="1"/>
  <c r="NW151" i="185" s="1"/>
  <c r="OK151" i="185" a="1"/>
  <c r="OK151" i="185" s="1"/>
  <c r="OD148" i="185" a="1"/>
  <c r="OD148" i="185" s="1"/>
  <c r="OL148" i="185" a="1"/>
  <c r="OL148" i="185" s="1"/>
  <c r="OG148" i="185" a="1"/>
  <c r="OG148" i="185" s="1"/>
  <c r="OG160" i="185" a="1"/>
  <c r="OG160" i="185" s="1"/>
  <c r="NY160" i="185" a="1"/>
  <c r="NY160" i="185" s="1"/>
  <c r="NO140" i="185" a="1"/>
  <c r="NO140" i="185" s="1"/>
  <c r="OJ146" i="185" a="1"/>
  <c r="OJ146" i="185" s="1"/>
  <c r="NP146" i="185" a="1"/>
  <c r="NP146" i="185" s="1"/>
  <c r="NO137" i="185" a="1"/>
  <c r="NO137" i="185" s="1"/>
  <c r="NM137" i="185" a="1"/>
  <c r="NM137" i="185" s="1"/>
  <c r="OL151" i="185" a="1"/>
  <c r="OL151" i="185" s="1"/>
  <c r="NK151" i="185" a="1"/>
  <c r="NK151" i="185" s="1"/>
  <c r="NG154" i="185" a="1"/>
  <c r="NG154" i="185" s="1"/>
  <c r="NH160" i="185" a="1"/>
  <c r="NH160" i="185" s="1"/>
  <c r="NH146" i="185" a="1"/>
  <c r="NH146" i="185" s="1"/>
  <c r="OB160" i="185" a="1"/>
  <c r="OB160" i="185" s="1"/>
  <c r="NW146" i="185" a="1"/>
  <c r="NW146" i="185" s="1"/>
  <c r="OF149" i="185" a="1"/>
  <c r="OF149" i="185" s="1"/>
  <c r="NT148" i="185" a="1"/>
  <c r="NT148" i="185" s="1"/>
  <c r="NW160" i="185" a="1"/>
  <c r="NW160" i="185" s="1"/>
  <c r="OA146" i="185" a="1"/>
  <c r="OA146" i="185" s="1"/>
  <c r="OC146" i="185" a="1"/>
  <c r="OC146" i="185" s="1"/>
  <c r="NN137" i="185" a="1"/>
  <c r="NN137" i="185" s="1"/>
  <c r="NW137" i="185" a="1"/>
  <c r="NW137" i="185" s="1"/>
  <c r="OG151" i="185" a="1"/>
  <c r="OG151" i="185" s="1"/>
  <c r="OF151" i="185" a="1"/>
  <c r="OF151" i="185" s="1"/>
  <c r="NR154" i="185" a="1"/>
  <c r="NR154" i="185" s="1"/>
  <c r="OA160" i="185" a="1"/>
  <c r="OA160" i="185" s="1"/>
  <c r="NQ137" i="185" a="1"/>
  <c r="NQ137" i="185" s="1"/>
  <c r="NJ151" i="185" a="1"/>
  <c r="NJ151" i="185" s="1"/>
  <c r="OI148" i="185" a="1"/>
  <c r="OI148" i="185" s="1"/>
  <c r="NZ151" i="185" a="1"/>
  <c r="NZ151" i="185" s="1"/>
  <c r="NH148" i="185" a="1"/>
  <c r="NH148" i="185" s="1"/>
  <c r="NG148" i="185" a="1"/>
  <c r="NG148" i="185" s="1"/>
  <c r="OD160" i="185" a="1"/>
  <c r="OD160" i="185" s="1"/>
  <c r="NX140" i="185" a="1"/>
  <c r="NX140" i="185" s="1"/>
  <c r="OL143" i="185" a="1"/>
  <c r="OL143" i="185" s="1"/>
  <c r="NQ148" i="185" a="1"/>
  <c r="NQ148" i="185" s="1"/>
  <c r="OM148" i="185" a="1"/>
  <c r="OM148" i="185" s="1"/>
  <c r="NU160" i="185" a="1"/>
  <c r="NU160" i="185" s="1"/>
  <c r="NM160" i="185" a="1"/>
  <c r="NM160" i="185" s="1"/>
  <c r="OL160" i="185" a="1"/>
  <c r="OL160" i="185" s="1"/>
  <c r="OA140" i="185" a="1"/>
  <c r="OA140" i="185" s="1"/>
  <c r="OD143" i="185" a="1"/>
  <c r="OD143" i="185" s="1"/>
  <c r="NO146" i="185" a="1"/>
  <c r="NO146" i="185" s="1"/>
  <c r="OF146" i="185" a="1"/>
  <c r="OF146" i="185" s="1"/>
  <c r="ON137" i="185" a="1"/>
  <c r="ON137" i="185" s="1"/>
  <c r="NP137" i="185" a="1"/>
  <c r="NP137" i="185" s="1"/>
  <c r="NO151" i="185" a="1"/>
  <c r="NO151" i="185" s="1"/>
  <c r="NT151" i="185" a="1"/>
  <c r="NT151" i="185" s="1"/>
  <c r="NF154" i="185" a="1"/>
  <c r="NF154" i="185" s="1"/>
  <c r="NS152" i="185" a="1"/>
  <c r="NS152" i="185" s="1"/>
  <c r="NW152" i="185" a="1"/>
  <c r="NW152" i="185" s="1"/>
  <c r="OM164" i="185" a="1"/>
  <c r="OM164" i="185" s="1"/>
  <c r="NY164" i="185" a="1"/>
  <c r="NY164" i="185" s="1"/>
  <c r="OJ154" i="185" a="1"/>
  <c r="OJ154" i="185" s="1"/>
  <c r="NM154" i="185" a="1"/>
  <c r="NM154" i="185" s="1"/>
  <c r="NY145" i="185" a="1"/>
  <c r="NY145" i="185" s="1"/>
  <c r="NF152" i="185" a="1"/>
  <c r="NF152" i="185" s="1"/>
  <c r="NM152" i="185" a="1"/>
  <c r="NM152" i="185" s="1"/>
  <c r="NR152" i="185" a="1"/>
  <c r="NR152" i="185" s="1"/>
  <c r="OD164" i="185" a="1"/>
  <c r="OD164" i="185" s="1"/>
  <c r="NZ164" i="185" a="1"/>
  <c r="NZ164" i="185" s="1"/>
  <c r="NH154" i="185" a="1"/>
  <c r="NH154" i="185" s="1"/>
  <c r="OF154" i="185" a="1"/>
  <c r="OF154" i="185" s="1"/>
  <c r="NX159" i="185" a="1"/>
  <c r="NX159" i="185" s="1"/>
  <c r="OI164" i="185" a="1"/>
  <c r="OI164" i="185" s="1"/>
  <c r="NT164" i="185" a="1"/>
  <c r="NT164" i="185" s="1"/>
  <c r="NP164" i="185" a="1"/>
  <c r="NP164" i="185" s="1"/>
  <c r="OD154" i="185" a="1"/>
  <c r="OD154" i="185" s="1"/>
  <c r="OC154" i="185" a="1"/>
  <c r="OC154" i="185" s="1"/>
  <c r="NM159" i="185" a="1"/>
  <c r="NM159" i="185" s="1"/>
  <c r="NY163" i="185" a="1"/>
  <c r="NY163" i="185" s="1"/>
  <c r="OA145" i="185" a="1"/>
  <c r="OA145" i="185" s="1"/>
  <c r="NI140" i="185" a="1"/>
  <c r="NI140" i="185" s="1"/>
  <c r="OK163" i="185" a="1"/>
  <c r="OK163" i="185" s="1"/>
  <c r="NQ145" i="185" a="1"/>
  <c r="NQ145" i="185" s="1"/>
  <c r="NR143" i="185" a="1"/>
  <c r="NR143" i="185" s="1"/>
  <c r="OJ149" i="185" a="1"/>
  <c r="OJ149" i="185" s="1"/>
  <c r="NX145" i="185" a="1"/>
  <c r="NX145" i="185" s="1"/>
  <c r="NT157" i="185" a="1"/>
  <c r="NT157" i="185" s="1"/>
  <c r="OJ140" i="185" a="1"/>
  <c r="OJ140" i="185" s="1"/>
  <c r="NS140" i="185" a="1"/>
  <c r="NS140" i="185" s="1"/>
  <c r="OF140" i="185" a="1"/>
  <c r="OF140" i="185" s="1"/>
  <c r="NS143" i="185" a="1"/>
  <c r="NS143" i="185" s="1"/>
  <c r="OF143" i="185" a="1"/>
  <c r="OF143" i="185" s="1"/>
  <c r="NV143" i="185" a="1"/>
  <c r="NV143" i="185" s="1"/>
  <c r="NJ149" i="185" a="1"/>
  <c r="NJ149" i="185" s="1"/>
  <c r="NT149" i="185" a="1"/>
  <c r="NT149" i="185" s="1"/>
  <c r="NS149" i="185" a="1"/>
  <c r="NS149" i="185" s="1"/>
  <c r="NI163" i="185" a="1"/>
  <c r="NI163" i="185" s="1"/>
  <c r="NP163" i="185" a="1"/>
  <c r="NP163" i="185" s="1"/>
  <c r="NI145" i="185" a="1"/>
  <c r="NI145" i="185" s="1"/>
  <c r="NF145" i="185" a="1"/>
  <c r="NF145" i="185" s="1"/>
  <c r="OI157" i="185" a="1"/>
  <c r="OI157" i="185" s="1"/>
  <c r="NI157" i="185" a="1"/>
  <c r="NI157" i="185" s="1"/>
  <c r="OM157" i="185" a="1"/>
  <c r="OM157" i="185" s="1"/>
  <c r="OJ159" i="185" a="1"/>
  <c r="OJ159" i="185" s="1"/>
  <c r="NL149" i="185" a="1"/>
  <c r="NL149" i="185" s="1"/>
  <c r="NX157" i="185" a="1"/>
  <c r="NX157" i="185" s="1"/>
  <c r="NG140" i="185" a="1"/>
  <c r="NG140" i="185" s="1"/>
  <c r="ON140" i="185" a="1"/>
  <c r="ON140" i="185" s="1"/>
  <c r="NV140" i="185" a="1"/>
  <c r="NV140" i="185" s="1"/>
  <c r="NK143" i="185" a="1"/>
  <c r="NK143" i="185" s="1"/>
  <c r="NO143" i="185" a="1"/>
  <c r="NO143" i="185" s="1"/>
  <c r="NL143" i="185" a="1"/>
  <c r="NL143" i="185" s="1"/>
  <c r="OK149" i="185" a="1"/>
  <c r="OK149" i="185" s="1"/>
  <c r="OI149" i="185" a="1"/>
  <c r="OI149" i="185" s="1"/>
  <c r="NH149" i="185" a="1"/>
  <c r="NH149" i="185" s="1"/>
  <c r="OG163" i="185" a="1"/>
  <c r="OG163" i="185" s="1"/>
  <c r="OJ163" i="185" a="1"/>
  <c r="OJ163" i="185" s="1"/>
  <c r="NV145" i="185" a="1"/>
  <c r="NV145" i="185" s="1"/>
  <c r="OH145" i="185" a="1"/>
  <c r="OH145" i="185" s="1"/>
  <c r="OH157" i="185" a="1"/>
  <c r="OH157" i="185" s="1"/>
  <c r="NQ157" i="185" a="1"/>
  <c r="NQ157" i="185" s="1"/>
  <c r="NL157" i="185" a="1"/>
  <c r="NL157" i="185" s="1"/>
  <c r="NP159" i="185" a="1"/>
  <c r="NP159" i="185" s="1"/>
  <c r="NX143" i="185" a="1"/>
  <c r="NX143" i="185" s="1"/>
  <c r="OH163" i="185" a="1"/>
  <c r="OH163" i="185" s="1"/>
  <c r="NZ163" i="185" a="1"/>
  <c r="NZ163" i="185" s="1"/>
  <c r="NH145" i="185" a="1"/>
  <c r="NH145" i="185" s="1"/>
  <c r="NW145" i="185" a="1"/>
  <c r="NW145" i="185" s="1"/>
  <c r="NN157" i="185" a="1"/>
  <c r="NN157" i="185" s="1"/>
  <c r="NH157" i="185" a="1"/>
  <c r="NH157" i="185" s="1"/>
  <c r="NH159" i="185" a="1"/>
  <c r="NH159" i="185" s="1"/>
  <c r="OG143" i="185" a="1"/>
  <c r="OG143" i="185" s="1"/>
  <c r="NL140" i="185" a="1"/>
  <c r="NL140" i="185" s="1"/>
  <c r="NW143" i="185" a="1"/>
  <c r="NW143" i="185" s="1"/>
  <c r="NN143" i="185" a="1"/>
  <c r="NN143" i="185" s="1"/>
  <c r="OC149" i="185" a="1"/>
  <c r="OC149" i="185" s="1"/>
  <c r="NP157" i="185" a="1"/>
  <c r="NP157" i="185" s="1"/>
  <c r="NU140" i="185" a="1"/>
  <c r="NU140" i="185" s="1"/>
  <c r="NF140" i="185" a="1"/>
  <c r="NF140" i="185" s="1"/>
  <c r="NM143" i="185" a="1"/>
  <c r="NM143" i="185" s="1"/>
  <c r="OB149" i="185" a="1"/>
  <c r="OB149" i="185" s="1"/>
  <c r="OH149" i="185" a="1"/>
  <c r="OH149" i="185" s="1"/>
  <c r="OH140" i="185" a="1"/>
  <c r="OH140" i="185" s="1"/>
  <c r="NJ140" i="185" a="1"/>
  <c r="NJ140" i="185" s="1"/>
  <c r="OE143" i="185" a="1"/>
  <c r="OE143" i="185" s="1"/>
  <c r="OC143" i="185" a="1"/>
  <c r="OC143" i="185" s="1"/>
  <c r="NP143" i="185" a="1"/>
  <c r="NP143" i="185" s="1"/>
  <c r="OD149" i="185" a="1"/>
  <c r="OD149" i="185" s="1"/>
  <c r="NZ149" i="185" a="1"/>
  <c r="NZ149" i="185" s="1"/>
  <c r="OG149" i="185" a="1"/>
  <c r="OG149" i="185" s="1"/>
  <c r="NV163" i="185" a="1"/>
  <c r="NV163" i="185" s="1"/>
  <c r="NW163" i="185" a="1"/>
  <c r="NW163" i="185" s="1"/>
  <c r="NO163" i="185" a="1"/>
  <c r="NO163" i="185" s="1"/>
  <c r="OA157" i="185" a="1"/>
  <c r="OA157" i="185" s="1"/>
  <c r="OJ145" i="185" a="1"/>
  <c r="OJ145" i="185" s="1"/>
  <c r="NG145" i="185" a="1"/>
  <c r="NG145" i="185" s="1"/>
  <c r="NN145" i="185" a="1"/>
  <c r="NN145" i="185" s="1"/>
  <c r="OF157" i="185" a="1"/>
  <c r="OF157" i="185" s="1"/>
  <c r="OK157" i="185" a="1"/>
  <c r="OK157" i="185" s="1"/>
  <c r="OM159" i="185" a="1"/>
  <c r="OM159" i="185" s="1"/>
  <c r="NF163" i="185" a="1"/>
  <c r="NF163" i="185" s="1"/>
  <c r="NN140" i="185" a="1"/>
  <c r="NN140" i="185" s="1"/>
  <c r="NN163" i="185" a="1"/>
  <c r="NN163" i="185" s="1"/>
  <c r="NP145" i="185" a="1"/>
  <c r="NP145" i="185" s="1"/>
  <c r="NR157" i="185" a="1"/>
  <c r="NR157" i="185" s="1"/>
  <c r="OF159" i="185" a="1"/>
  <c r="OF159" i="185" s="1"/>
  <c r="OD140" i="185" a="1"/>
  <c r="OD140" i="185" s="1"/>
  <c r="OH143" i="185" a="1"/>
  <c r="OH143" i="185" s="1"/>
  <c r="NZ143" i="185" a="1"/>
  <c r="NZ143" i="185" s="1"/>
  <c r="NR149" i="185" a="1"/>
  <c r="NR149" i="185" s="1"/>
  <c r="OL140" i="185" a="1"/>
  <c r="OL140" i="185" s="1"/>
  <c r="NQ140" i="185" a="1"/>
  <c r="NQ140" i="185" s="1"/>
  <c r="OK140" i="185" a="1"/>
  <c r="OK140" i="185" s="1"/>
  <c r="OM143" i="185" a="1"/>
  <c r="OM143" i="185" s="1"/>
  <c r="ON143" i="185" a="1"/>
  <c r="ON143" i="185" s="1"/>
  <c r="NH143" i="185" a="1"/>
  <c r="NH143" i="185" s="1"/>
  <c r="NN149" i="185" a="1"/>
  <c r="NN149" i="185" s="1"/>
  <c r="NO149" i="185" a="1"/>
  <c r="NO149" i="185" s="1"/>
  <c r="NY149" i="185" a="1"/>
  <c r="NY149" i="185" s="1"/>
  <c r="NT163" i="185" a="1"/>
  <c r="NT163" i="185" s="1"/>
  <c r="NK163" i="185" a="1"/>
  <c r="NK163" i="185" s="1"/>
  <c r="OF163" i="185" a="1"/>
  <c r="OF163" i="185" s="1"/>
  <c r="OE145" i="185" a="1"/>
  <c r="OE145" i="185" s="1"/>
  <c r="OI145" i="185" a="1"/>
  <c r="OI145" i="185" s="1"/>
  <c r="NU145" i="185" a="1"/>
  <c r="NU145" i="185" s="1"/>
  <c r="NK157" i="185" a="1"/>
  <c r="NK157" i="185" s="1"/>
  <c r="NZ157" i="185" a="1"/>
  <c r="NZ157" i="185" s="1"/>
  <c r="NO159" i="185" a="1"/>
  <c r="NO159" i="185" s="1"/>
  <c r="NI143" i="185" a="1"/>
  <c r="NI143" i="185" s="1"/>
  <c r="NS163" i="185" a="1"/>
  <c r="NS163" i="185" s="1"/>
  <c r="OG145" i="185" a="1"/>
  <c r="OG145" i="185" s="1"/>
  <c r="NW157" i="185" a="1"/>
  <c r="NW157" i="185" s="1"/>
  <c r="OJ157" i="185" a="1"/>
  <c r="OJ157" i="185" s="1"/>
  <c r="NY140" i="185" a="1"/>
  <c r="NY140" i="185" s="1"/>
  <c r="OB140" i="185" a="1"/>
  <c r="OB140" i="185" s="1"/>
  <c r="NH140" i="185" a="1"/>
  <c r="NH140" i="185" s="1"/>
  <c r="NG143" i="185" a="1"/>
  <c r="NG143" i="185" s="1"/>
  <c r="OJ143" i="185" a="1"/>
  <c r="OJ143" i="185" s="1"/>
  <c r="NQ143" i="185" a="1"/>
  <c r="NQ143" i="185" s="1"/>
  <c r="OL149" i="185" a="1"/>
  <c r="OL149" i="185" s="1"/>
  <c r="NK149" i="185" a="1"/>
  <c r="NK149" i="185" s="1"/>
  <c r="OD163" i="185" a="1"/>
  <c r="OD163" i="185" s="1"/>
  <c r="NG163" i="185" a="1"/>
  <c r="NG163" i="185" s="1"/>
  <c r="OE163" i="185" a="1"/>
  <c r="OE163" i="185" s="1"/>
  <c r="NO145" i="185" a="1"/>
  <c r="NO145" i="185" s="1"/>
  <c r="OD145" i="185" a="1"/>
  <c r="OD145" i="185" s="1"/>
  <c r="OL157" i="185" a="1"/>
  <c r="OL157" i="185" s="1"/>
  <c r="NM157" i="185" a="1"/>
  <c r="NM157" i="185" s="1"/>
  <c r="NY157" i="185" a="1"/>
  <c r="NY157" i="185" s="1"/>
  <c r="NL159" i="185" a="1"/>
  <c r="NL159" i="185" s="1"/>
  <c r="NU143" i="185" a="1"/>
  <c r="NU143" i="185" s="1"/>
  <c r="NR140" i="185" a="1"/>
  <c r="NR140" i="185" s="1"/>
  <c r="NM140" i="185" a="1"/>
  <c r="NM140" i="185" s="1"/>
  <c r="OM140" i="185" a="1"/>
  <c r="OM140" i="185" s="1"/>
  <c r="OK143" i="185" a="1"/>
  <c r="OK143" i="185" s="1"/>
  <c r="NY143" i="185" a="1"/>
  <c r="NY143" i="185" s="1"/>
  <c r="NJ143" i="185" a="1"/>
  <c r="NJ143" i="185" s="1"/>
  <c r="OA149" i="185" a="1"/>
  <c r="OA149" i="185" s="1"/>
  <c r="NX149" i="185" a="1"/>
  <c r="NX149" i="185" s="1"/>
  <c r="OE149" i="185" a="1"/>
  <c r="OE149" i="185" s="1"/>
  <c r="OA163" i="185" a="1"/>
  <c r="OA163" i="185" s="1"/>
  <c r="NR163" i="185" a="1"/>
  <c r="NR163" i="185" s="1"/>
  <c r="OF142" i="185" a="1"/>
  <c r="OF142" i="185" s="1"/>
  <c r="NV154" i="185" a="1"/>
  <c r="NV154" i="185" s="1"/>
  <c r="NQ154" i="185" a="1"/>
  <c r="NQ154" i="185" s="1"/>
  <c r="NS154" i="185" a="1"/>
  <c r="NS154" i="185" s="1"/>
  <c r="NK145" i="185" a="1"/>
  <c r="NK145" i="185" s="1"/>
  <c r="NJ145" i="185" a="1"/>
  <c r="NJ145" i="185" s="1"/>
  <c r="NU157" i="185" a="1"/>
  <c r="NU157" i="185" s="1"/>
  <c r="OD157" i="185" a="1"/>
  <c r="OD157" i="185" s="1"/>
  <c r="NO157" i="185" a="1"/>
  <c r="NO157" i="185" s="1"/>
  <c r="NT159" i="185" a="1"/>
  <c r="NT159" i="185" s="1"/>
  <c r="OA143" i="185" a="1"/>
  <c r="OA143" i="185" s="1"/>
  <c r="OC163" i="185" a="1"/>
  <c r="OC163" i="185" s="1"/>
  <c r="NJ163" i="185" a="1"/>
  <c r="NJ163" i="185" s="1"/>
  <c r="NR145" i="185" a="1"/>
  <c r="NR145" i="185" s="1"/>
  <c r="OE157" i="185" a="1"/>
  <c r="OE157" i="185" s="1"/>
  <c r="NK140" i="185" a="1"/>
  <c r="NK140" i="185" s="1"/>
  <c r="NZ140" i="185" a="1"/>
  <c r="NZ140" i="185" s="1"/>
  <c r="NT143" i="185" a="1"/>
  <c r="NT143" i="185" s="1"/>
  <c r="NF143" i="185" a="1"/>
  <c r="NF143" i="185" s="1"/>
  <c r="NQ149" i="185" a="1"/>
  <c r="NQ149" i="185" s="1"/>
  <c r="NW149" i="185" a="1"/>
  <c r="NW149" i="185" s="1"/>
  <c r="NX163" i="185" a="1"/>
  <c r="NX163" i="185" s="1"/>
  <c r="OB163" i="185" a="1"/>
  <c r="OB163" i="185" s="1"/>
  <c r="OC145" i="185" a="1"/>
  <c r="OC145" i="185" s="1"/>
  <c r="OK145" i="185" a="1"/>
  <c r="OK145" i="185" s="1"/>
  <c r="NG157" i="185" a="1"/>
  <c r="NG157" i="185" s="1"/>
  <c r="NS157" i="185" a="1"/>
  <c r="NS157" i="185" s="1"/>
  <c r="NR159" i="185" a="1"/>
  <c r="NR159" i="185" s="1"/>
  <c r="OG147" i="185" a="1"/>
  <c r="OG147" i="185" s="1"/>
  <c r="ON147" i="185" a="1"/>
  <c r="ON147" i="185" s="1"/>
  <c r="NV147" i="185" a="1"/>
  <c r="NV147" i="185" s="1"/>
  <c r="NO147" i="185" a="1"/>
  <c r="NO147" i="185" s="1"/>
  <c r="NR147" i="185" a="1"/>
  <c r="NR147" i="185" s="1"/>
  <c r="NZ158" i="185" a="1"/>
  <c r="NZ158" i="185" s="1"/>
  <c r="ON158" i="185" a="1"/>
  <c r="ON158" i="185" s="1"/>
  <c r="OI158" i="185" a="1"/>
  <c r="OI158" i="185" s="1"/>
  <c r="OD142" i="185" a="1"/>
  <c r="OD142" i="185" s="1"/>
  <c r="NW142" i="185" a="1"/>
  <c r="NW142" i="185" s="1"/>
  <c r="NR142" i="185" a="1"/>
  <c r="NR142" i="185" s="1"/>
  <c r="NK147" i="185" a="1"/>
  <c r="NK147" i="185" s="1"/>
  <c r="OF147" i="185" a="1"/>
  <c r="OF147" i="185" s="1"/>
  <c r="NG147" i="185" a="1"/>
  <c r="NG147" i="185" s="1"/>
  <c r="NI158" i="185" a="1"/>
  <c r="NI158" i="185" s="1"/>
  <c r="NR158" i="185" a="1"/>
  <c r="NR158" i="185" s="1"/>
  <c r="NX158" i="185" a="1"/>
  <c r="NX158" i="185" s="1"/>
  <c r="NT142" i="185" a="1"/>
  <c r="NT142" i="185" s="1"/>
  <c r="NF142" i="185" a="1"/>
  <c r="NF142" i="185" s="1"/>
  <c r="OI142" i="185" a="1"/>
  <c r="OI142" i="185" s="1"/>
  <c r="NW147" i="185" a="1"/>
  <c r="NW147" i="185" s="1"/>
  <c r="NM147" i="185" a="1"/>
  <c r="NM147" i="185" s="1"/>
  <c r="OD147" i="185" a="1"/>
  <c r="OD147" i="185" s="1"/>
  <c r="OL146" i="185" a="1"/>
  <c r="OL146" i="185" s="1"/>
  <c r="NX146" i="185" a="1"/>
  <c r="NX146" i="185" s="1"/>
  <c r="OB137" i="185" a="1"/>
  <c r="OB137" i="185" s="1"/>
  <c r="OL137" i="185" a="1"/>
  <c r="OL137" i="185" s="1"/>
  <c r="NH158" i="185" a="1"/>
  <c r="NH158" i="185" s="1"/>
  <c r="NW158" i="185" a="1"/>
  <c r="NW158" i="185" s="1"/>
  <c r="OC142" i="185" a="1"/>
  <c r="OC142" i="185" s="1"/>
  <c r="OH142" i="185" a="1"/>
  <c r="OH142" i="185" s="1"/>
  <c r="NY142" i="185" a="1"/>
  <c r="NY142" i="185" s="1"/>
  <c r="NP147" i="185" a="1"/>
  <c r="NP147" i="185" s="1"/>
  <c r="OE147" i="185" a="1"/>
  <c r="OE147" i="185" s="1"/>
  <c r="NQ147" i="185" a="1"/>
  <c r="NQ147" i="185" s="1"/>
  <c r="OB146" i="185" a="1"/>
  <c r="OB146" i="185" s="1"/>
  <c r="NS137" i="185" a="1"/>
  <c r="NS137" i="185" s="1"/>
  <c r="NT158" i="185" a="1"/>
  <c r="NT158" i="185" s="1"/>
  <c r="NJ148" i="185" a="1"/>
  <c r="NJ148" i="185" s="1"/>
  <c r="NX148" i="185" a="1"/>
  <c r="NX148" i="185" s="1"/>
  <c r="NM148" i="185" a="1"/>
  <c r="NM148" i="185" s="1"/>
  <c r="NV160" i="185" a="1"/>
  <c r="NV160" i="185" s="1"/>
  <c r="OC160" i="185" a="1"/>
  <c r="OC160" i="185" s="1"/>
  <c r="NF160" i="185" a="1"/>
  <c r="NF160" i="185" s="1"/>
  <c r="NP141" i="185" a="1"/>
  <c r="NP141" i="185" s="1"/>
  <c r="NG141" i="185" a="1"/>
  <c r="NG141" i="185" s="1"/>
  <c r="NK141" i="185" a="1"/>
  <c r="NK141" i="185" s="1"/>
  <c r="NY146" i="185" a="1"/>
  <c r="NY146" i="185" s="1"/>
  <c r="NL146" i="185" a="1"/>
  <c r="NL146" i="185" s="1"/>
  <c r="NN146" i="185" a="1"/>
  <c r="NN146" i="185" s="1"/>
  <c r="NX137" i="185" a="1"/>
  <c r="NX137" i="185" s="1"/>
  <c r="NY137" i="185" a="1"/>
  <c r="NY137" i="185" s="1"/>
  <c r="NJ137" i="185" a="1"/>
  <c r="NJ137" i="185" s="1"/>
  <c r="NY161" i="185" a="1"/>
  <c r="NY161" i="185" s="1"/>
  <c r="OI161" i="185" a="1"/>
  <c r="OI161" i="185" s="1"/>
  <c r="NM161" i="185" a="1"/>
  <c r="NM161" i="185" s="1"/>
  <c r="NR151" i="185" a="1"/>
  <c r="NR151" i="185" s="1"/>
  <c r="NP151" i="185" a="1"/>
  <c r="NP151" i="185" s="1"/>
  <c r="OH151" i="185" a="1"/>
  <c r="OH151" i="185" s="1"/>
  <c r="OI163" i="185" a="1"/>
  <c r="OI163" i="185" s="1"/>
  <c r="OL163" i="185" a="1"/>
  <c r="OL163" i="185" s="1"/>
  <c r="OM163" i="185" a="1"/>
  <c r="OM163" i="185" s="1"/>
  <c r="OI152" i="185" a="1"/>
  <c r="OI152" i="185" s="1"/>
  <c r="NN152" i="185" a="1"/>
  <c r="NN152" i="185" s="1"/>
  <c r="NH152" i="185" a="1"/>
  <c r="NH152" i="185" s="1"/>
  <c r="OE164" i="185" a="1"/>
  <c r="OE164" i="185" s="1"/>
  <c r="OK164" i="185" a="1"/>
  <c r="OK164" i="185" s="1"/>
  <c r="NW164" i="185" a="1"/>
  <c r="NW164" i="185" s="1"/>
  <c r="NV155" i="185" a="1"/>
  <c r="NV155" i="185" s="1"/>
  <c r="OI155" i="185" a="1"/>
  <c r="OI155" i="185" s="1"/>
  <c r="OA155" i="185" a="1"/>
  <c r="OA155" i="185" s="1"/>
  <c r="OD158" i="185" a="1"/>
  <c r="OD158" i="185" s="1"/>
  <c r="OB158" i="185" a="1"/>
  <c r="OB158" i="185" s="1"/>
  <c r="NL158" i="185" a="1"/>
  <c r="NL158" i="185" s="1"/>
  <c r="NM142" i="185" a="1"/>
  <c r="NM142" i="185" s="1"/>
  <c r="NS142" i="185" a="1"/>
  <c r="NS142" i="185" s="1"/>
  <c r="NP142" i="185" a="1"/>
  <c r="NP142" i="185" s="1"/>
  <c r="NI154" i="185" a="1"/>
  <c r="NI154" i="185" s="1"/>
  <c r="NZ154" i="185" a="1"/>
  <c r="NZ154" i="185" s="1"/>
  <c r="OA154" i="185" a="1"/>
  <c r="OA154" i="185" s="1"/>
  <c r="NH147" i="185" a="1"/>
  <c r="NH147" i="185" s="1"/>
  <c r="NL147" i="185" a="1"/>
  <c r="NL147" i="185" s="1"/>
  <c r="OK147" i="185" a="1"/>
  <c r="OK147" i="185" s="1"/>
  <c r="OB145" i="185" a="1"/>
  <c r="OB145" i="185" s="1"/>
  <c r="ON145" i="185" a="1"/>
  <c r="ON145" i="185" s="1"/>
  <c r="OM145" i="185" a="1"/>
  <c r="OM145" i="185" s="1"/>
  <c r="OD159" i="185" a="1"/>
  <c r="OD159" i="185" s="1"/>
  <c r="ON159" i="185" a="1"/>
  <c r="ON159" i="185" s="1"/>
  <c r="OA147" i="185" a="1"/>
  <c r="OA147" i="185" s="1"/>
  <c r="OM147" i="185" a="1"/>
  <c r="OM147" i="185" s="1"/>
  <c r="NZ147" i="185" a="1"/>
  <c r="NZ147" i="185" s="1"/>
  <c r="NF148" i="185" a="1"/>
  <c r="NF148" i="185" s="1"/>
  <c r="NV148" i="185" a="1"/>
  <c r="NV148" i="185" s="1"/>
  <c r="NU148" i="185" a="1"/>
  <c r="NU148" i="185" s="1"/>
  <c r="NO160" i="185" a="1"/>
  <c r="NO160" i="185" s="1"/>
  <c r="OM160" i="185" a="1"/>
  <c r="OM160" i="185" s="1"/>
  <c r="NK160" i="185" a="1"/>
  <c r="NK160" i="185" s="1"/>
  <c r="OB141" i="185" a="1"/>
  <c r="OB141" i="185" s="1"/>
  <c r="OC141" i="185" a="1"/>
  <c r="OC141" i="185" s="1"/>
  <c r="OK146" i="185" a="1"/>
  <c r="OK146" i="185" s="1"/>
  <c r="NU146" i="185" a="1"/>
  <c r="NU146" i="185" s="1"/>
  <c r="NK137" i="185" a="1"/>
  <c r="NK137" i="185" s="1"/>
  <c r="OJ137" i="185" a="1"/>
  <c r="OJ137" i="185" s="1"/>
  <c r="OF137" i="185" a="1"/>
  <c r="OF137" i="185" s="1"/>
  <c r="NI161" i="185" a="1"/>
  <c r="NI161" i="185" s="1"/>
  <c r="NN161" i="185" a="1"/>
  <c r="NN161" i="185" s="1"/>
  <c r="NU151" i="185" a="1"/>
  <c r="NU151" i="185" s="1"/>
  <c r="OJ151" i="185" a="1"/>
  <c r="OJ151" i="185" s="1"/>
  <c r="NM151" i="185" a="1"/>
  <c r="NM151" i="185" s="1"/>
  <c r="NM163" i="185" a="1"/>
  <c r="NM163" i="185" s="1"/>
  <c r="NQ163" i="185" a="1"/>
  <c r="NQ163" i="185" s="1"/>
  <c r="OC152" i="185" a="1"/>
  <c r="OC152" i="185" s="1"/>
  <c r="NZ152" i="185" a="1"/>
  <c r="NZ152" i="185" s="1"/>
  <c r="NJ164" i="185" a="1"/>
  <c r="NJ164" i="185" s="1"/>
  <c r="NN164" i="185" a="1"/>
  <c r="NN164" i="185" s="1"/>
  <c r="NR155" i="185" a="1"/>
  <c r="NR155" i="185" s="1"/>
  <c r="OC155" i="185" a="1"/>
  <c r="OC155" i="185" s="1"/>
  <c r="NN158" i="185" a="1"/>
  <c r="NN158" i="185" s="1"/>
  <c r="NG158" i="185" a="1"/>
  <c r="NG158" i="185" s="1"/>
  <c r="NY158" i="185" a="1"/>
  <c r="NY158" i="185" s="1"/>
  <c r="NL142" i="185" a="1"/>
  <c r="NL142" i="185" s="1"/>
  <c r="NN142" i="185" a="1"/>
  <c r="NN142" i="185" s="1"/>
  <c r="NU142" i="185" a="1"/>
  <c r="NU142" i="185" s="1"/>
  <c r="NK154" i="185" a="1"/>
  <c r="NK154" i="185" s="1"/>
  <c r="OI154" i="185" a="1"/>
  <c r="OI154" i="185" s="1"/>
  <c r="OI147" i="185" a="1"/>
  <c r="OI147" i="185" s="1"/>
  <c r="NY147" i="185" a="1"/>
  <c r="NY147" i="185" s="1"/>
  <c r="NN147" i="185" a="1"/>
  <c r="NN147" i="185" s="1"/>
  <c r="NL145" i="185" a="1"/>
  <c r="NL145" i="185" s="1"/>
  <c r="NT145" i="185" a="1"/>
  <c r="NT145" i="185" s="1"/>
  <c r="NM145" i="185" a="1"/>
  <c r="NM145" i="185" s="1"/>
  <c r="OA159" i="185" a="1"/>
  <c r="OA159" i="185" s="1"/>
  <c r="NN159" i="185" a="1"/>
  <c r="NN159" i="185" s="1"/>
  <c r="NJ158" i="185" a="1"/>
  <c r="NJ158" i="185" s="1"/>
  <c r="OL158" i="185" a="1"/>
  <c r="OL158" i="185" s="1"/>
  <c r="OE158" i="185" a="1"/>
  <c r="OE158" i="185" s="1"/>
  <c r="NZ142" i="185" a="1"/>
  <c r="NZ142" i="185" s="1"/>
  <c r="OE142" i="185" a="1"/>
  <c r="OE142" i="185" s="1"/>
  <c r="OC147" i="185" a="1"/>
  <c r="OC147" i="185" s="1"/>
  <c r="NI147" i="185" a="1"/>
  <c r="NI147" i="185" s="1"/>
  <c r="OL147" i="185" a="1"/>
  <c r="OL147" i="185" s="1"/>
  <c r="OG158" i="185" a="1"/>
  <c r="OG158" i="185" s="1"/>
  <c r="OA158" i="185" a="1"/>
  <c r="OA158" i="185" s="1"/>
  <c r="NM158" i="185" a="1"/>
  <c r="NM158" i="185" s="1"/>
  <c r="NK142" i="185" a="1"/>
  <c r="NK142" i="185" s="1"/>
  <c r="NV142" i="185" a="1"/>
  <c r="NV142" i="185" s="1"/>
  <c r="NT147" i="185" a="1"/>
  <c r="NT147" i="185" s="1"/>
  <c r="OH147" i="185" a="1"/>
  <c r="OH147" i="185" s="1"/>
  <c r="OB147" i="185" a="1"/>
  <c r="OB147" i="185" s="1"/>
  <c r="NR148" i="185" a="1"/>
  <c r="NR148" i="185" s="1"/>
  <c r="NI148" i="185" a="1"/>
  <c r="NI148" i="185" s="1"/>
  <c r="NL160" i="185" a="1"/>
  <c r="NL160" i="185" s="1"/>
  <c r="OK160" i="185" a="1"/>
  <c r="OK160" i="185" s="1"/>
  <c r="OD146" i="185" a="1"/>
  <c r="OD146" i="185" s="1"/>
  <c r="OI146" i="185" a="1"/>
  <c r="OI146" i="185" s="1"/>
  <c r="OD137" i="185" a="1"/>
  <c r="OD137" i="185" s="1"/>
  <c r="OH137" i="185" a="1"/>
  <c r="OH137" i="185" s="1"/>
  <c r="NQ151" i="185" a="1"/>
  <c r="NQ151" i="185" s="1"/>
  <c r="OE151" i="185" a="1"/>
  <c r="OE151" i="185" s="1"/>
  <c r="NK158" i="185" a="1"/>
  <c r="NK158" i="185" s="1"/>
  <c r="NQ142" i="185" a="1"/>
  <c r="NQ142" i="185" s="1"/>
  <c r="OM142" i="185" a="1"/>
  <c r="OM142" i="185" s="1"/>
  <c r="NY154" i="185" a="1"/>
  <c r="NY154" i="185" s="1"/>
  <c r="OG154" i="185" a="1"/>
  <c r="OG154" i="185" s="1"/>
  <c r="NS147" i="185" a="1"/>
  <c r="NS147" i="185" s="1"/>
  <c r="NU147" i="185" a="1"/>
  <c r="NU147" i="185" s="1"/>
  <c r="OF145" i="185" a="1"/>
  <c r="OF145" i="185" s="1"/>
  <c r="OL145" i="185" a="1"/>
  <c r="OL145" i="185" s="1"/>
  <c r="OH159" i="185" a="1"/>
  <c r="OH159" i="185" s="1"/>
  <c r="OL214" i="185" a="1"/>
  <c r="OL214" i="185" s="1"/>
  <c r="OM214" i="185" a="1"/>
  <c r="OM214" i="185" s="1"/>
  <c r="OD214" i="185" a="1"/>
  <c r="OD214" i="185" s="1"/>
  <c r="OA166" i="185" a="1"/>
  <c r="OA166" i="185" s="1"/>
  <c r="NH166" i="185" a="1"/>
  <c r="NH166" i="185" s="1"/>
  <c r="OM166" i="185" a="1"/>
  <c r="OM166" i="185" s="1"/>
  <c r="NY230" i="185" a="1"/>
  <c r="NY230" i="185" s="1"/>
  <c r="OG217" i="185" a="1"/>
  <c r="OG217" i="185" s="1"/>
  <c r="OB230" i="185" a="1"/>
  <c r="OB230" i="185" s="1"/>
  <c r="OE230" i="185" a="1"/>
  <c r="OE230" i="185" s="1"/>
  <c r="NY214" i="185" a="1"/>
  <c r="NY214" i="185" s="1"/>
  <c r="NT166" i="185" a="1"/>
  <c r="NT166" i="185" s="1"/>
  <c r="OB166" i="185" a="1"/>
  <c r="OB166" i="185" s="1"/>
  <c r="OC166" i="185" a="1"/>
  <c r="OC166" i="185" s="1"/>
  <c r="OL230" i="185" a="1"/>
  <c r="OL230" i="185" s="1"/>
  <c r="NV217" i="185" a="1"/>
  <c r="NV217" i="185" s="1"/>
  <c r="OL166" i="185" a="1"/>
  <c r="OL166" i="185" s="1"/>
  <c r="NJ214" i="185" a="1"/>
  <c r="NJ214" i="185" s="1"/>
  <c r="NS166" i="185" a="1"/>
  <c r="NS166" i="185" s="1"/>
  <c r="NG166" i="185" a="1"/>
  <c r="NG166" i="185" s="1"/>
  <c r="NI166" i="185" a="1"/>
  <c r="NI166" i="185" s="1"/>
  <c r="OB212" i="185" a="1"/>
  <c r="OB212" i="185" s="1"/>
  <c r="OK219" i="185" a="1"/>
  <c r="OK219" i="185" s="1"/>
  <c r="NH212" i="185" a="1"/>
  <c r="NH212" i="185" s="1"/>
  <c r="NK217" i="185" a="1"/>
  <c r="NK217" i="185" s="1"/>
  <c r="NS231" i="185" a="1"/>
  <c r="NS231" i="185" s="1"/>
  <c r="OI230" i="185" a="1"/>
  <c r="OI230" i="185" s="1"/>
  <c r="ON214" i="185" a="1"/>
  <c r="ON214" i="185" s="1"/>
  <c r="NQ166" i="185" a="1"/>
  <c r="NQ166" i="185" s="1"/>
  <c r="NR166" i="185" a="1"/>
  <c r="NR166" i="185" s="1"/>
  <c r="NZ166" i="185" a="1"/>
  <c r="NZ166" i="185" s="1"/>
  <c r="OB219" i="185" a="1"/>
  <c r="OB219" i="185" s="1"/>
  <c r="NW219" i="185" a="1"/>
  <c r="NW219" i="185" s="1"/>
  <c r="OD212" i="185" a="1"/>
  <c r="OD212" i="185" s="1"/>
  <c r="NG214" i="185" a="1"/>
  <c r="NG214" i="185" s="1"/>
  <c r="NS217" i="185" a="1"/>
  <c r="NS217" i="185" s="1"/>
  <c r="OH229" i="185" a="1"/>
  <c r="OH229" i="185" s="1"/>
  <c r="OF231" i="185" a="1"/>
  <c r="OF231" i="185" s="1"/>
  <c r="NX230" i="185" a="1"/>
  <c r="NX230" i="185" s="1"/>
  <c r="OA214" i="185" a="1"/>
  <c r="OA214" i="185" s="1"/>
  <c r="NP166" i="185" a="1"/>
  <c r="NP166" i="185" s="1"/>
  <c r="OJ166" i="185" a="1"/>
  <c r="OJ166" i="185" s="1"/>
  <c r="OH166" i="185" a="1"/>
  <c r="OH166" i="185" s="1"/>
  <c r="NF214" i="185" a="1"/>
  <c r="NF214" i="185" s="1"/>
  <c r="OH217" i="185" a="1"/>
  <c r="OH217" i="185" s="1"/>
  <c r="NL230" i="185" a="1"/>
  <c r="NL230" i="185" s="1"/>
  <c r="OC214" i="185" a="1"/>
  <c r="OC214" i="185" s="1"/>
  <c r="NN214" i="185" a="1"/>
  <c r="NN214" i="185" s="1"/>
  <c r="ON166" i="185" a="1"/>
  <c r="ON166" i="185" s="1"/>
  <c r="NX166" i="185" a="1"/>
  <c r="NX166" i="185" s="1"/>
  <c r="NW166" i="185" a="1"/>
  <c r="NW166" i="185" s="1"/>
  <c r="OE214" i="185" a="1"/>
  <c r="OE214" i="185" s="1"/>
  <c r="NL219" i="185" a="1"/>
  <c r="NL219" i="185" s="1"/>
  <c r="OJ219" i="185" a="1"/>
  <c r="OJ219" i="185" s="1"/>
  <c r="OG214" i="185" a="1"/>
  <c r="OG214" i="185" s="1"/>
  <c r="NK237" i="185" a="1"/>
  <c r="NK237" i="185" s="1"/>
  <c r="OF217" i="185" a="1"/>
  <c r="OF217" i="185" s="1"/>
  <c r="NJ229" i="185" a="1"/>
  <c r="NJ229" i="185" s="1"/>
  <c r="NN230" i="185" a="1"/>
  <c r="NN230" i="185" s="1"/>
  <c r="OK214" i="185" a="1"/>
  <c r="OK214" i="185" s="1"/>
  <c r="OK230" i="185" a="1"/>
  <c r="OK230" i="185" s="1"/>
  <c r="NH230" i="185" a="1"/>
  <c r="NH230" i="185" s="1"/>
  <c r="NL214" i="185" a="1"/>
  <c r="NL214" i="185" s="1"/>
  <c r="OF214" i="185" a="1"/>
  <c r="OF214" i="185" s="1"/>
  <c r="NY166" i="185" a="1"/>
  <c r="NY166" i="185" s="1"/>
  <c r="NL166" i="185" a="1"/>
  <c r="NL166" i="185" s="1"/>
  <c r="NN166" i="185" a="1"/>
  <c r="NN166" i="185" s="1"/>
  <c r="NJ237" i="185" a="1"/>
  <c r="NJ237" i="185" s="1"/>
  <c r="OM219" i="185" a="1"/>
  <c r="OM219" i="185" s="1"/>
  <c r="NX219" i="185" a="1"/>
  <c r="NX219" i="185" s="1"/>
  <c r="OF237" i="185" a="1"/>
  <c r="OF237" i="185" s="1"/>
  <c r="NH229" i="185" a="1"/>
  <c r="NH229" i="185" s="1"/>
  <c r="NQ217" i="185" a="1"/>
  <c r="NQ217" i="185" s="1"/>
  <c r="OD230" i="185" a="1"/>
  <c r="OD230" i="185" s="1"/>
  <c r="NZ230" i="185" a="1"/>
  <c r="NZ230" i="185" s="1"/>
  <c r="NU230" i="185" a="1"/>
  <c r="NU230" i="185" s="1"/>
  <c r="OB214" i="185" a="1"/>
  <c r="OB214" i="185" s="1"/>
  <c r="NT214" i="185" a="1"/>
  <c r="NT214" i="185" s="1"/>
  <c r="NJ230" i="185" a="1"/>
  <c r="NJ230" i="185" s="1"/>
  <c r="OK166" i="185" a="1"/>
  <c r="OK166" i="185" s="1"/>
  <c r="NV166" i="185" a="1"/>
  <c r="NV166" i="185" s="1"/>
  <c r="OG166" i="185" a="1"/>
  <c r="OG166" i="185" s="1"/>
  <c r="NO230" i="185" a="1"/>
  <c r="NO230" i="185" s="1"/>
  <c r="NF230" i="185" a="1"/>
  <c r="NF230" i="185" s="1"/>
  <c r="OF166" i="185" a="1"/>
  <c r="OF166" i="185" s="1"/>
  <c r="NU214" i="185" a="1"/>
  <c r="NU214" i="185" s="1"/>
  <c r="OG230" i="185" a="1"/>
  <c r="OG230" i="185" s="1"/>
  <c r="NK214" i="185" a="1"/>
  <c r="NK214" i="185" s="1"/>
  <c r="NH214" i="185" a="1"/>
  <c r="NH214" i="185" s="1"/>
  <c r="NI230" i="185" a="1"/>
  <c r="NI230" i="185" s="1"/>
  <c r="NW230" i="185" a="1"/>
  <c r="NW230" i="185" s="1"/>
  <c r="NO166" i="185" a="1"/>
  <c r="NO166" i="185" s="1"/>
  <c r="NK166" i="185" a="1"/>
  <c r="NK166" i="185" s="1"/>
  <c r="NF166" i="185" a="1"/>
  <c r="NF166" i="185" s="1"/>
  <c r="NX217" i="185" a="1"/>
  <c r="NX217" i="185" s="1"/>
  <c r="NS214" i="185" a="1"/>
  <c r="NS214" i="185" s="1"/>
  <c r="NS230" i="185" a="1"/>
  <c r="NS230" i="185" s="1"/>
  <c r="NG230" i="185" a="1"/>
  <c r="NG230" i="185" s="1"/>
  <c r="NZ214" i="185" a="1"/>
  <c r="NZ214" i="185" s="1"/>
  <c r="OI214" i="185" a="1"/>
  <c r="OI214" i="185" s="1"/>
  <c r="NV230" i="185" a="1"/>
  <c r="NV230" i="185" s="1"/>
  <c r="OJ230" i="185" a="1"/>
  <c r="OJ230" i="185" s="1"/>
  <c r="OE166" i="185" a="1"/>
  <c r="OE166" i="185" s="1"/>
  <c r="OI166" i="185" a="1"/>
  <c r="OI166" i="185" s="1"/>
  <c r="OH178" i="185" a="1"/>
  <c r="OH178" i="185" s="1"/>
  <c r="NG178" i="185" a="1"/>
  <c r="NG178" i="185" s="1"/>
  <c r="NS178" i="185" a="1"/>
  <c r="NS178" i="185" s="1"/>
  <c r="OD203" i="185" a="1"/>
  <c r="OD203" i="185" s="1"/>
  <c r="NF203" i="185" a="1"/>
  <c r="NF203" i="185" s="1"/>
  <c r="OF203" i="185" a="1"/>
  <c r="OF203" i="185" s="1"/>
  <c r="NY219" i="185" a="1"/>
  <c r="NY219" i="185" s="1"/>
  <c r="NT219" i="185" a="1"/>
  <c r="NT219" i="185" s="1"/>
  <c r="OK218" i="185" a="1"/>
  <c r="OK218" i="185" s="1"/>
  <c r="OA230" i="185" a="1"/>
  <c r="OA230" i="185" s="1"/>
  <c r="NW237" i="185" a="1"/>
  <c r="NW237" i="185" s="1"/>
  <c r="NY169" i="185" a="1"/>
  <c r="NY169" i="185" s="1"/>
  <c r="NX169" i="185" a="1"/>
  <c r="NX169" i="185" s="1"/>
  <c r="NJ169" i="185" a="1"/>
  <c r="NJ169" i="185" s="1"/>
  <c r="NZ181" i="185" a="1"/>
  <c r="NZ181" i="185" s="1"/>
  <c r="NT181" i="185" a="1"/>
  <c r="NT181" i="185" s="1"/>
  <c r="NX181" i="185" a="1"/>
  <c r="NX181" i="185" s="1"/>
  <c r="NW193" i="185" a="1"/>
  <c r="NW193" i="185" s="1"/>
  <c r="NF193" i="185" a="1"/>
  <c r="NF193" i="185" s="1"/>
  <c r="NI217" i="185" a="1"/>
  <c r="NI217" i="185" s="1"/>
  <c r="NQ214" i="185" a="1"/>
  <c r="NQ214" i="185" s="1"/>
  <c r="NT230" i="185" a="1"/>
  <c r="NT230" i="185" s="1"/>
  <c r="NW214" i="185" a="1"/>
  <c r="NW214" i="185" s="1"/>
  <c r="OH230" i="185" a="1"/>
  <c r="OH230" i="185" s="1"/>
  <c r="NM166" i="185" a="1"/>
  <c r="NM166" i="185" s="1"/>
  <c r="NG219" i="185" a="1"/>
  <c r="NG219" i="185" s="1"/>
  <c r="NH219" i="185" a="1"/>
  <c r="NH219" i="185" s="1"/>
  <c r="NM230" i="185" a="1"/>
  <c r="NM230" i="185" s="1"/>
  <c r="NU219" i="185" a="1"/>
  <c r="NU219" i="185" s="1"/>
  <c r="NO169" i="185" a="1"/>
  <c r="NO169" i="185" s="1"/>
  <c r="NL169" i="185" a="1"/>
  <c r="NL169" i="185" s="1"/>
  <c r="NH181" i="185" a="1"/>
  <c r="NH181" i="185" s="1"/>
  <c r="NL181" i="185" a="1"/>
  <c r="NL181" i="185" s="1"/>
  <c r="NO181" i="185" a="1"/>
  <c r="NO181" i="185" s="1"/>
  <c r="OM193" i="185" a="1"/>
  <c r="OM193" i="185" s="1"/>
  <c r="OA219" i="185" a="1"/>
  <c r="OA219" i="185" s="1"/>
  <c r="NS202" i="185" a="1"/>
  <c r="NS202" i="185" s="1"/>
  <c r="OJ202" i="185" a="1"/>
  <c r="OJ202" i="185" s="1"/>
  <c r="NN232" i="185" a="1"/>
  <c r="NN232" i="185" s="1"/>
  <c r="NU232" i="185" a="1"/>
  <c r="NU232" i="185" s="1"/>
  <c r="NG232" i="185" a="1"/>
  <c r="NG232" i="185" s="1"/>
  <c r="OE232" i="185" a="1"/>
  <c r="OE232" i="185" s="1"/>
  <c r="NH232" i="185" a="1"/>
  <c r="NH232" i="185" s="1"/>
  <c r="OF232" i="185" a="1"/>
  <c r="OF232" i="185" s="1"/>
  <c r="NJ232" i="185" a="1"/>
  <c r="NJ232" i="185" s="1"/>
  <c r="OH232" i="185" a="1"/>
  <c r="OH232" i="185" s="1"/>
  <c r="NR232" i="185" a="1"/>
  <c r="NR232" i="185" s="1"/>
  <c r="NS232" i="185" a="1"/>
  <c r="NS232" i="185" s="1"/>
  <c r="NT232" i="185" a="1"/>
  <c r="NT232" i="185" s="1"/>
  <c r="NF232" i="185" a="1"/>
  <c r="NF232" i="185" s="1"/>
  <c r="NK232" i="185" a="1"/>
  <c r="NK232" i="185" s="1"/>
  <c r="NQ232" i="185" a="1"/>
  <c r="NQ232" i="185" s="1"/>
  <c r="OD232" i="185" a="1"/>
  <c r="OD232" i="185" s="1"/>
  <c r="NX232" i="185" a="1"/>
  <c r="NX232" i="185" s="1"/>
  <c r="NY232" i="185" a="1"/>
  <c r="NY232" i="185" s="1"/>
  <c r="OI232" i="185" a="1"/>
  <c r="OI232" i="185" s="1"/>
  <c r="OC232" i="185" a="1"/>
  <c r="OC232" i="185" s="1"/>
  <c r="OJ232" i="185" a="1"/>
  <c r="OJ232" i="185" s="1"/>
  <c r="NT170" i="185" a="1"/>
  <c r="NT170" i="185" s="1"/>
  <c r="NL170" i="185" a="1"/>
  <c r="NL170" i="185" s="1"/>
  <c r="NY183" i="185" a="1"/>
  <c r="NY183" i="185" s="1"/>
  <c r="OJ183" i="185" a="1"/>
  <c r="OJ183" i="185" s="1"/>
  <c r="OB183" i="185" a="1"/>
  <c r="OB183" i="185" s="1"/>
  <c r="NQ165" i="185" a="1"/>
  <c r="NQ165" i="185" s="1"/>
  <c r="OJ165" i="185" a="1"/>
  <c r="OJ165" i="185" s="1"/>
  <c r="NK165" i="185" a="1"/>
  <c r="NK165" i="185" s="1"/>
  <c r="ON207" i="185" a="1"/>
  <c r="ON207" i="185" s="1"/>
  <c r="OD207" i="185" a="1"/>
  <c r="OD207" i="185" s="1"/>
  <c r="NF159" i="185" a="1"/>
  <c r="NF159" i="185" s="1"/>
  <c r="NW159" i="185" a="1"/>
  <c r="NW159" i="185" s="1"/>
  <c r="NV159" i="185" a="1"/>
  <c r="NV159" i="185" s="1"/>
  <c r="NY212" i="185" a="1"/>
  <c r="NY212" i="185" s="1"/>
  <c r="OK212" i="185" a="1"/>
  <c r="OK212" i="185" s="1"/>
  <c r="OM212" i="185" a="1"/>
  <c r="OM212" i="185" s="1"/>
  <c r="NL212" i="185" a="1"/>
  <c r="NL212" i="185" s="1"/>
  <c r="NK212" i="185" a="1"/>
  <c r="NK212" i="185" s="1"/>
  <c r="OG184" i="185" a="1"/>
  <c r="OG184" i="185" s="1"/>
  <c r="NO184" i="185" a="1"/>
  <c r="NO184" i="185" s="1"/>
  <c r="OA217" i="185" a="1"/>
  <c r="OA217" i="185" s="1"/>
  <c r="NG217" i="185" a="1"/>
  <c r="NG217" i="185" s="1"/>
  <c r="NN217" i="185" a="1"/>
  <c r="NN217" i="185" s="1"/>
  <c r="NP217" i="185" a="1"/>
  <c r="NP217" i="185" s="1"/>
  <c r="OB217" i="185" a="1"/>
  <c r="OB217" i="185" s="1"/>
  <c r="ON217" i="185" a="1"/>
  <c r="ON217" i="185" s="1"/>
  <c r="NF217" i="185" a="1"/>
  <c r="NF217" i="185" s="1"/>
  <c r="NU217" i="185" a="1"/>
  <c r="NU217" i="185" s="1"/>
  <c r="NW217" i="185" a="1"/>
  <c r="NW217" i="185" s="1"/>
  <c r="NH237" i="185" a="1"/>
  <c r="NH237" i="185" s="1"/>
  <c r="NM237" i="185" a="1"/>
  <c r="NM237" i="185" s="1"/>
  <c r="NX237" i="185" a="1"/>
  <c r="NX237" i="185" s="1"/>
  <c r="OH237" i="185" a="1"/>
  <c r="OH237" i="185" s="1"/>
  <c r="NH183" i="185" a="1"/>
  <c r="NH183" i="185" s="1"/>
  <c r="NN183" i="185" a="1"/>
  <c r="NN183" i="185" s="1"/>
  <c r="NP183" i="185" a="1"/>
  <c r="NP183" i="185" s="1"/>
  <c r="NP165" i="185" a="1"/>
  <c r="NP165" i="185" s="1"/>
  <c r="NV165" i="185" a="1"/>
  <c r="NV165" i="185" s="1"/>
  <c r="OE165" i="185" a="1"/>
  <c r="OE165" i="185" s="1"/>
  <c r="NY207" i="185" a="1"/>
  <c r="NY207" i="185" s="1"/>
  <c r="NN207" i="185" a="1"/>
  <c r="NN207" i="185" s="1"/>
  <c r="NI232" i="185" a="1"/>
  <c r="NI232" i="185" s="1"/>
  <c r="NO226" i="185" a="1"/>
  <c r="NO226" i="185" s="1"/>
  <c r="NX226" i="185" a="1"/>
  <c r="NX226" i="185" s="1"/>
  <c r="OJ226" i="185" a="1"/>
  <c r="OJ226" i="185" s="1"/>
  <c r="OK226" i="185" a="1"/>
  <c r="OK226" i="185" s="1"/>
  <c r="NJ226" i="185" a="1"/>
  <c r="NJ226" i="185" s="1"/>
  <c r="NW226" i="185" a="1"/>
  <c r="NW226" i="185" s="1"/>
  <c r="OF199" i="185" a="1"/>
  <c r="OF199" i="185" s="1"/>
  <c r="NP199" i="185" a="1"/>
  <c r="NP199" i="185" s="1"/>
  <c r="NM199" i="185" a="1"/>
  <c r="NM199" i="185" s="1"/>
  <c r="OG199" i="185" a="1"/>
  <c r="OG199" i="185" s="1"/>
  <c r="OJ208" i="185" a="1"/>
  <c r="OJ208" i="185" s="1"/>
  <c r="NS208" i="185" a="1"/>
  <c r="NS208" i="185" s="1"/>
  <c r="NG208" i="185" a="1"/>
  <c r="NG208" i="185" s="1"/>
  <c r="NH208" i="185" a="1"/>
  <c r="NH208" i="185" s="1"/>
  <c r="OA208" i="185" a="1"/>
  <c r="OA208" i="185" s="1"/>
  <c r="NL208" i="185" a="1"/>
  <c r="NL208" i="185" s="1"/>
  <c r="NZ208" i="185" a="1"/>
  <c r="NZ208" i="185" s="1"/>
  <c r="ND129" i="185"/>
  <c r="ND123" i="185"/>
  <c r="ND117" i="185"/>
  <c r="NX183" i="185" a="1"/>
  <c r="NX183" i="185" s="1"/>
  <c r="OI183" i="185" a="1"/>
  <c r="OI183" i="185" s="1"/>
  <c r="OH183" i="185" a="1"/>
  <c r="OH183" i="185" s="1"/>
  <c r="NL165" i="185" a="1"/>
  <c r="NL165" i="185" s="1"/>
  <c r="NH165" i="185" a="1"/>
  <c r="NH165" i="185" s="1"/>
  <c r="NT165" i="185" a="1"/>
  <c r="NT165" i="185" s="1"/>
  <c r="NH207" i="185" a="1"/>
  <c r="NH207" i="185" s="1"/>
  <c r="OL207" i="185" a="1"/>
  <c r="OL207" i="185" s="1"/>
  <c r="NV232" i="185" a="1"/>
  <c r="NV232" i="185" s="1"/>
  <c r="NO96" i="185" a="1"/>
  <c r="NO96" i="185" s="1"/>
  <c r="NZ96" i="185" a="1"/>
  <c r="NZ96" i="185" s="1"/>
  <c r="NK96" i="185" a="1"/>
  <c r="NK96" i="185" s="1"/>
  <c r="NW96" i="185" a="1"/>
  <c r="NW96" i="185" s="1"/>
  <c r="OF96" i="185" a="1"/>
  <c r="OF96" i="185" s="1"/>
  <c r="OG96" i="185" a="1"/>
  <c r="OG96" i="185" s="1"/>
  <c r="NN96" i="185" a="1"/>
  <c r="NN96" i="185" s="1"/>
  <c r="NF96" i="185" a="1"/>
  <c r="NF96" i="185" s="1"/>
  <c r="NS96" i="185" a="1"/>
  <c r="NS96" i="185" s="1"/>
  <c r="OE96" i="185" a="1"/>
  <c r="OE96" i="185" s="1"/>
  <c r="NT96" i="185" a="1"/>
  <c r="NT96" i="185" s="1"/>
  <c r="OI96" i="185" a="1"/>
  <c r="OI96" i="185" s="1"/>
  <c r="OB96" i="185" a="1"/>
  <c r="OB96" i="185" s="1"/>
  <c r="OM96" i="185" a="1"/>
  <c r="OM96" i="185" s="1"/>
  <c r="NL96" i="185" a="1"/>
  <c r="NL96" i="185" s="1"/>
  <c r="ON96" i="185" a="1"/>
  <c r="ON96" i="185" s="1"/>
  <c r="NQ96" i="185" a="1"/>
  <c r="NQ96" i="185" s="1"/>
  <c r="NU96" i="185" a="1"/>
  <c r="NU96" i="185" s="1"/>
  <c r="OL96" i="185" a="1"/>
  <c r="OL96" i="185" s="1"/>
  <c r="NG96" i="185" a="1"/>
  <c r="NG96" i="185" s="1"/>
  <c r="NY96" i="185" a="1"/>
  <c r="NY96" i="185" s="1"/>
  <c r="NH96" i="185" a="1"/>
  <c r="NH96" i="185" s="1"/>
  <c r="OH96" i="185" a="1"/>
  <c r="OH96" i="185" s="1"/>
  <c r="NI96" i="185" a="1"/>
  <c r="NI96" i="185" s="1"/>
  <c r="OJ96" i="185" a="1"/>
  <c r="OJ96" i="185" s="1"/>
  <c r="NM96" i="185" a="1"/>
  <c r="NM96" i="185" s="1"/>
  <c r="NP96" i="185" a="1"/>
  <c r="NP96" i="185" s="1"/>
  <c r="NR96" i="185" a="1"/>
  <c r="NR96" i="185" s="1"/>
  <c r="NV96" i="185" a="1"/>
  <c r="NV96" i="185" s="1"/>
  <c r="OK96" i="185" a="1"/>
  <c r="OK96" i="185" s="1"/>
  <c r="NJ96" i="185" a="1"/>
  <c r="NJ96" i="185" s="1"/>
  <c r="NX96" i="185" a="1"/>
  <c r="NX96" i="185" s="1"/>
  <c r="OA96" i="185" a="1"/>
  <c r="OA96" i="185" s="1"/>
  <c r="OC96" i="185" a="1"/>
  <c r="OC96" i="185" s="1"/>
  <c r="OD96" i="185" a="1"/>
  <c r="OD96" i="185" s="1"/>
  <c r="NG213" i="185" a="1"/>
  <c r="NG213" i="185" s="1"/>
  <c r="NW213" i="185" a="1"/>
  <c r="NW213" i="185" s="1"/>
  <c r="NX213" i="185" a="1"/>
  <c r="NX213" i="185" s="1"/>
  <c r="NI205" i="185" a="1"/>
  <c r="NI205" i="185" s="1"/>
  <c r="OC205" i="185" a="1"/>
  <c r="OC205" i="185" s="1"/>
  <c r="NK205" i="185" a="1"/>
  <c r="NK205" i="185" s="1"/>
  <c r="NI236" i="185" a="1"/>
  <c r="NI236" i="185" s="1"/>
  <c r="OK236" i="185" a="1"/>
  <c r="OK236" i="185" s="1"/>
  <c r="OL236" i="185" a="1"/>
  <c r="OL236" i="185" s="1"/>
  <c r="OB236" i="185" a="1"/>
  <c r="OB236" i="185" s="1"/>
  <c r="NQ236" i="185" a="1"/>
  <c r="NQ236" i="185" s="1"/>
  <c r="NF236" i="185" a="1"/>
  <c r="NF236" i="185" s="1"/>
  <c r="NK223" i="185" a="1"/>
  <c r="NK223" i="185" s="1"/>
  <c r="NV223" i="185" a="1"/>
  <c r="NV223" i="185" s="1"/>
  <c r="NT223" i="185" a="1"/>
  <c r="NT223" i="185" s="1"/>
  <c r="NW223" i="185" a="1"/>
  <c r="NW223" i="185" s="1"/>
  <c r="OF223" i="185" a="1"/>
  <c r="OF223" i="185" s="1"/>
  <c r="OI223" i="185" a="1"/>
  <c r="OI223" i="185" s="1"/>
  <c r="OJ223" i="185" a="1"/>
  <c r="OJ223" i="185" s="1"/>
  <c r="NS223" i="185" a="1"/>
  <c r="NS223" i="185" s="1"/>
  <c r="OG223" i="185" a="1"/>
  <c r="OG223" i="185" s="1"/>
  <c r="OH223" i="185" a="1"/>
  <c r="OH223" i="185" s="1"/>
  <c r="NL223" i="185" a="1"/>
  <c r="NL223" i="185" s="1"/>
  <c r="NG223" i="185" a="1"/>
  <c r="NG223" i="185" s="1"/>
  <c r="NM223" i="185" a="1"/>
  <c r="NM223" i="185" s="1"/>
  <c r="NV170" i="185" a="1"/>
  <c r="NV170" i="185" s="1"/>
  <c r="NW170" i="185" a="1"/>
  <c r="NW170" i="185" s="1"/>
  <c r="OM170" i="185" a="1"/>
  <c r="OM170" i="185" s="1"/>
  <c r="NW183" i="185" a="1"/>
  <c r="NW183" i="185" s="1"/>
  <c r="NZ183" i="185" a="1"/>
  <c r="NZ183" i="185" s="1"/>
  <c r="NV183" i="185" a="1"/>
  <c r="NV183" i="185" s="1"/>
  <c r="OM165" i="185" a="1"/>
  <c r="OM165" i="185" s="1"/>
  <c r="OI165" i="185" a="1"/>
  <c r="OI165" i="185" s="1"/>
  <c r="NI165" i="185" a="1"/>
  <c r="NI165" i="185" s="1"/>
  <c r="NF207" i="185" a="1"/>
  <c r="NF207" i="185" s="1"/>
  <c r="NW207" i="185" a="1"/>
  <c r="NW207" i="185" s="1"/>
  <c r="OG159" i="185" a="1"/>
  <c r="OG159" i="185" s="1"/>
  <c r="OB159" i="185" a="1"/>
  <c r="OB159" i="185" s="1"/>
  <c r="NJ159" i="185" a="1"/>
  <c r="NJ159" i="185" s="1"/>
  <c r="NF99" i="185" a="1"/>
  <c r="NF99" i="185" s="1"/>
  <c r="NO99" i="185" a="1"/>
  <c r="NO99" i="185" s="1"/>
  <c r="NV99" i="185" a="1"/>
  <c r="NV99" i="185" s="1"/>
  <c r="NK99" i="185" a="1"/>
  <c r="NK99" i="185" s="1"/>
  <c r="OB99" i="185" a="1"/>
  <c r="OB99" i="185" s="1"/>
  <c r="OL99" i="185" a="1"/>
  <c r="OL99" i="185" s="1"/>
  <c r="NL99" i="185" a="1"/>
  <c r="NL99" i="185" s="1"/>
  <c r="NT99" i="185" a="1"/>
  <c r="NT99" i="185" s="1"/>
  <c r="OM99" i="185" a="1"/>
  <c r="OM99" i="185" s="1"/>
  <c r="NW99" i="185" a="1"/>
  <c r="NW99" i="185" s="1"/>
  <c r="OE99" i="185" a="1"/>
  <c r="OE99" i="185" s="1"/>
  <c r="NZ99" i="185" a="1"/>
  <c r="NZ99" i="185" s="1"/>
  <c r="OK99" i="185" a="1"/>
  <c r="OK99" i="185" s="1"/>
  <c r="NJ99" i="185" a="1"/>
  <c r="NJ99" i="185" s="1"/>
  <c r="NX99" i="185" a="1"/>
  <c r="NX99" i="185" s="1"/>
  <c r="OI99" i="185" a="1"/>
  <c r="OI99" i="185" s="1"/>
  <c r="NQ99" i="185" a="1"/>
  <c r="NQ99" i="185" s="1"/>
  <c r="OC99" i="185" a="1"/>
  <c r="OC99" i="185" s="1"/>
  <c r="OD99" i="185" a="1"/>
  <c r="OD99" i="185" s="1"/>
  <c r="ON99" i="185" a="1"/>
  <c r="ON99" i="185" s="1"/>
  <c r="NH99" i="185" a="1"/>
  <c r="NH99" i="185" s="1"/>
  <c r="NY99" i="185" a="1"/>
  <c r="NY99" i="185" s="1"/>
  <c r="OA99" i="185" a="1"/>
  <c r="OA99" i="185" s="1"/>
  <c r="NU99" i="185" a="1"/>
  <c r="NU99" i="185" s="1"/>
  <c r="OF99" i="185" a="1"/>
  <c r="OF99" i="185" s="1"/>
  <c r="NI99" i="185" a="1"/>
  <c r="NI99" i="185" s="1"/>
  <c r="OG99" i="185" a="1"/>
  <c r="OG99" i="185" s="1"/>
  <c r="NM99" i="185" a="1"/>
  <c r="NM99" i="185" s="1"/>
  <c r="NN99" i="185" a="1"/>
  <c r="NN99" i="185" s="1"/>
  <c r="OH99" i="185" a="1"/>
  <c r="OH99" i="185" s="1"/>
  <c r="NG99" i="185" a="1"/>
  <c r="NG99" i="185" s="1"/>
  <c r="NP99" i="185" a="1"/>
  <c r="NP99" i="185" s="1"/>
  <c r="NR99" i="185" a="1"/>
  <c r="NR99" i="185" s="1"/>
  <c r="NS99" i="185" a="1"/>
  <c r="NS99" i="185" s="1"/>
  <c r="OJ99" i="185" a="1"/>
  <c r="OJ99" i="185" s="1"/>
  <c r="OF200" i="185" a="1"/>
  <c r="OF200" i="185" s="1"/>
  <c r="NP200" i="185" a="1"/>
  <c r="NP200" i="185" s="1"/>
  <c r="NU220" i="185" a="1"/>
  <c r="NU220" i="185" s="1"/>
  <c r="NZ220" i="185" a="1"/>
  <c r="NZ220" i="185" s="1"/>
  <c r="NK220" i="185" a="1"/>
  <c r="NK220" i="185" s="1"/>
  <c r="NL220" i="185" a="1"/>
  <c r="NL220" i="185" s="1"/>
  <c r="NW220" i="185" a="1"/>
  <c r="NW220" i="185" s="1"/>
  <c r="OC220" i="185" a="1"/>
  <c r="OC220" i="185" s="1"/>
  <c r="OJ220" i="185" a="1"/>
  <c r="OJ220" i="185" s="1"/>
  <c r="OK220" i="185" a="1"/>
  <c r="OK220" i="185" s="1"/>
  <c r="NI220" i="185" a="1"/>
  <c r="NI220" i="185" s="1"/>
  <c r="NX220" i="185" a="1"/>
  <c r="NX220" i="185" s="1"/>
  <c r="NF220" i="185" a="1"/>
  <c r="NF220" i="185" s="1"/>
  <c r="NH220" i="185" a="1"/>
  <c r="NH220" i="185" s="1"/>
  <c r="OA220" i="185" a="1"/>
  <c r="OA220" i="185" s="1"/>
  <c r="OB221" i="185" a="1"/>
  <c r="OB221" i="185" s="1"/>
  <c r="OC221" i="185" a="1"/>
  <c r="OC221" i="185" s="1"/>
  <c r="NQ221" i="185" a="1"/>
  <c r="NQ221" i="185" s="1"/>
  <c r="NT221" i="185" a="1"/>
  <c r="NT221" i="185" s="1"/>
  <c r="NU221" i="185" a="1"/>
  <c r="NU221" i="185" s="1"/>
  <c r="OG221" i="185" a="1"/>
  <c r="OG221" i="185" s="1"/>
  <c r="OH221" i="185" a="1"/>
  <c r="OH221" i="185" s="1"/>
  <c r="ON221" i="185" a="1"/>
  <c r="ON221" i="185" s="1"/>
  <c r="OE221" i="185" a="1"/>
  <c r="OE221" i="185" s="1"/>
  <c r="OF221" i="185" a="1"/>
  <c r="OF221" i="185" s="1"/>
  <c r="NP221" i="185" a="1"/>
  <c r="NP221" i="185" s="1"/>
  <c r="NJ221" i="185" a="1"/>
  <c r="NJ221" i="185" s="1"/>
  <c r="NI221" i="185" a="1"/>
  <c r="NI221" i="185" s="1"/>
  <c r="OF197" i="185" a="1"/>
  <c r="OF197" i="185" s="1"/>
  <c r="NN197" i="185" a="1"/>
  <c r="NN197" i="185" s="1"/>
  <c r="ND111" i="185"/>
  <c r="NG183" i="185" a="1"/>
  <c r="NG183" i="185" s="1"/>
  <c r="NM183" i="185" a="1"/>
  <c r="NM183" i="185" s="1"/>
  <c r="NL183" i="185" a="1"/>
  <c r="NL183" i="185" s="1"/>
  <c r="OK165" i="185" a="1"/>
  <c r="OK165" i="185" s="1"/>
  <c r="NU165" i="185" a="1"/>
  <c r="NU165" i="185" s="1"/>
  <c r="OD165" i="185" a="1"/>
  <c r="OD165" i="185" s="1"/>
  <c r="OK207" i="185" a="1"/>
  <c r="OK207" i="185" s="1"/>
  <c r="NG207" i="185" a="1"/>
  <c r="NG207" i="185" s="1"/>
  <c r="OC183" i="185" a="1"/>
  <c r="OC183" i="185" s="1"/>
  <c r="NK159" i="185" a="1"/>
  <c r="NK159" i="185" s="1"/>
  <c r="NQ159" i="185" a="1"/>
  <c r="NQ159" i="185" s="1"/>
  <c r="OE159" i="185" a="1"/>
  <c r="OE159" i="185" s="1"/>
  <c r="NF103" i="185" a="1"/>
  <c r="NF103" i="185" s="1"/>
  <c r="NO103" i="185" a="1"/>
  <c r="NO103" i="185" s="1"/>
  <c r="NZ103" i="185" a="1"/>
  <c r="NZ103" i="185" s="1"/>
  <c r="OH103" i="185" a="1"/>
  <c r="OH103" i="185" s="1"/>
  <c r="NN103" i="185" a="1"/>
  <c r="NN103" i="185" s="1"/>
  <c r="OA103" i="185" a="1"/>
  <c r="OA103" i="185" s="1"/>
  <c r="NP103" i="185" a="1"/>
  <c r="NP103" i="185" s="1"/>
  <c r="OJ103" i="185" a="1"/>
  <c r="OJ103" i="185" s="1"/>
  <c r="NS103" i="185" a="1"/>
  <c r="NS103" i="185" s="1"/>
  <c r="OL103" i="185" a="1"/>
  <c r="OL103" i="185" s="1"/>
  <c r="NM103" i="185" a="1"/>
  <c r="NM103" i="185" s="1"/>
  <c r="OD103" i="185" a="1"/>
  <c r="OD103" i="185" s="1"/>
  <c r="NI103" i="185" a="1"/>
  <c r="NI103" i="185" s="1"/>
  <c r="NX103" i="185" a="1"/>
  <c r="NX103" i="185" s="1"/>
  <c r="OM103" i="185" a="1"/>
  <c r="OM103" i="185" s="1"/>
  <c r="NR103" i="185" a="1"/>
  <c r="NR103" i="185" s="1"/>
  <c r="OF103" i="185" a="1"/>
  <c r="OF103" i="185" s="1"/>
  <c r="NT103" i="185" a="1"/>
  <c r="NT103" i="185" s="1"/>
  <c r="OG103" i="185" a="1"/>
  <c r="OG103" i="185" s="1"/>
  <c r="NK103" i="185" a="1"/>
  <c r="NK103" i="185" s="1"/>
  <c r="NL103" i="185" a="1"/>
  <c r="NL103" i="185" s="1"/>
  <c r="OI103" i="185" a="1"/>
  <c r="OI103" i="185" s="1"/>
  <c r="NU103" i="185" a="1"/>
  <c r="NU103" i="185" s="1"/>
  <c r="ON103" i="185" a="1"/>
  <c r="ON103" i="185" s="1"/>
  <c r="NG103" i="185" a="1"/>
  <c r="NG103" i="185" s="1"/>
  <c r="NH103" i="185" a="1"/>
  <c r="NH103" i="185" s="1"/>
  <c r="OK103" i="185" a="1"/>
  <c r="OK103" i="185" s="1"/>
  <c r="NJ103" i="185" a="1"/>
  <c r="NJ103" i="185" s="1"/>
  <c r="NQ103" i="185" a="1"/>
  <c r="NQ103" i="185" s="1"/>
  <c r="NV103" i="185" a="1"/>
  <c r="NV103" i="185" s="1"/>
  <c r="NW103" i="185" a="1"/>
  <c r="NW103" i="185" s="1"/>
  <c r="OC103" i="185" a="1"/>
  <c r="OC103" i="185" s="1"/>
  <c r="NY103" i="185" a="1"/>
  <c r="NY103" i="185" s="1"/>
  <c r="OB103" i="185" a="1"/>
  <c r="OB103" i="185" s="1"/>
  <c r="OE103" i="185" a="1"/>
  <c r="OE103" i="185" s="1"/>
  <c r="NL102" i="185" a="1"/>
  <c r="NL102" i="185" s="1"/>
  <c r="NV102" i="185" a="1"/>
  <c r="NV102" i="185" s="1"/>
  <c r="OF102" i="185" a="1"/>
  <c r="OF102" i="185" s="1"/>
  <c r="NH102" i="185" a="1"/>
  <c r="NH102" i="185" s="1"/>
  <c r="NS102" i="185" a="1"/>
  <c r="NS102" i="185" s="1"/>
  <c r="OD102" i="185" a="1"/>
  <c r="OD102" i="185" s="1"/>
  <c r="OM102" i="185" a="1"/>
  <c r="OM102" i="185" s="1"/>
  <c r="NT102" i="185" a="1"/>
  <c r="NT102" i="185" s="1"/>
  <c r="ON102" i="185" a="1"/>
  <c r="ON102" i="185" s="1"/>
  <c r="NK102" i="185" a="1"/>
  <c r="NK102" i="185" s="1"/>
  <c r="NW102" i="185" a="1"/>
  <c r="NW102" i="185" s="1"/>
  <c r="OG102" i="185" a="1"/>
  <c r="OG102" i="185" s="1"/>
  <c r="NX102" i="185" a="1"/>
  <c r="NX102" i="185" s="1"/>
  <c r="OJ102" i="185" a="1"/>
  <c r="OJ102" i="185" s="1"/>
  <c r="NO102" i="185" a="1"/>
  <c r="NO102" i="185" s="1"/>
  <c r="NU102" i="185" a="1"/>
  <c r="NU102" i="185" s="1"/>
  <c r="OK102" i="185" a="1"/>
  <c r="OK102" i="185" s="1"/>
  <c r="NG102" i="185" a="1"/>
  <c r="NG102" i="185" s="1"/>
  <c r="NY102" i="185" a="1"/>
  <c r="NY102" i="185" s="1"/>
  <c r="NF102" i="185" a="1"/>
  <c r="NF102" i="185" s="1"/>
  <c r="OB102" i="185" a="1"/>
  <c r="OB102" i="185" s="1"/>
  <c r="NJ102" i="185" a="1"/>
  <c r="NJ102" i="185" s="1"/>
  <c r="OE102" i="185" a="1"/>
  <c r="OE102" i="185" s="1"/>
  <c r="NP102" i="185" a="1"/>
  <c r="NP102" i="185" s="1"/>
  <c r="NQ102" i="185" a="1"/>
  <c r="NQ102" i="185" s="1"/>
  <c r="NR102" i="185" a="1"/>
  <c r="NR102" i="185" s="1"/>
  <c r="NZ102" i="185" a="1"/>
  <c r="NZ102" i="185" s="1"/>
  <c r="OA102" i="185" a="1"/>
  <c r="OA102" i="185" s="1"/>
  <c r="OC102" i="185" a="1"/>
  <c r="OC102" i="185" s="1"/>
  <c r="NM102" i="185" a="1"/>
  <c r="NM102" i="185" s="1"/>
  <c r="NN102" i="185" a="1"/>
  <c r="NN102" i="185" s="1"/>
  <c r="NI102" i="185" a="1"/>
  <c r="NI102" i="185" s="1"/>
  <c r="OH102" i="185" a="1"/>
  <c r="OH102" i="185" s="1"/>
  <c r="OI102" i="185" a="1"/>
  <c r="OI102" i="185" s="1"/>
  <c r="OL102" i="185" a="1"/>
  <c r="OL102" i="185" s="1"/>
  <c r="NV214" i="185" a="1"/>
  <c r="NV214" i="185" s="1"/>
  <c r="OH214" i="185" a="1"/>
  <c r="OH214" i="185" s="1"/>
  <c r="NO214" i="185" a="1"/>
  <c r="NO214" i="185" s="1"/>
  <c r="NP214" i="185" a="1"/>
  <c r="NP214" i="185" s="1"/>
  <c r="OJ214" i="185" a="1"/>
  <c r="OJ214" i="185" s="1"/>
  <c r="NR230" i="185" a="1"/>
  <c r="NR230" i="185" s="1"/>
  <c r="NP230" i="185" a="1"/>
  <c r="NP230" i="185" s="1"/>
  <c r="OC230" i="185" a="1"/>
  <c r="OC230" i="185" s="1"/>
  <c r="NR170" i="185" a="1"/>
  <c r="NR170" i="185" s="1"/>
  <c r="OB170" i="185" a="1"/>
  <c r="OB170" i="185" s="1"/>
  <c r="NS170" i="185" a="1"/>
  <c r="NS170" i="185" s="1"/>
  <c r="ON183" i="185" a="1"/>
  <c r="ON183" i="185" s="1"/>
  <c r="OG183" i="185" a="1"/>
  <c r="OG183" i="185" s="1"/>
  <c r="OL165" i="185" a="1"/>
  <c r="OL165" i="185" s="1"/>
  <c r="NG165" i="185" a="1"/>
  <c r="NG165" i="185" s="1"/>
  <c r="NJ165" i="185" a="1"/>
  <c r="NJ165" i="185" s="1"/>
  <c r="NT207" i="185" a="1"/>
  <c r="NT207" i="185" s="1"/>
  <c r="OE207" i="185" a="1"/>
  <c r="OE207" i="185" s="1"/>
  <c r="OJ217" i="185" a="1"/>
  <c r="OJ217" i="185" s="1"/>
  <c r="OL217" i="185" a="1"/>
  <c r="OL217" i="185" s="1"/>
  <c r="NX207" i="185" a="1"/>
  <c r="NX207" i="185" s="1"/>
  <c r="OK159" i="185" a="1"/>
  <c r="OK159" i="185" s="1"/>
  <c r="NG159" i="185" a="1"/>
  <c r="NG159" i="185" s="1"/>
  <c r="NS159" i="185" a="1"/>
  <c r="NS159" i="185" s="1"/>
  <c r="NQ229" i="185" a="1"/>
  <c r="NQ229" i="185" s="1"/>
  <c r="OK229" i="185" a="1"/>
  <c r="OK229" i="185" s="1"/>
  <c r="NT229" i="185" a="1"/>
  <c r="NT229" i="185" s="1"/>
  <c r="NW229" i="185" a="1"/>
  <c r="NW229" i="185" s="1"/>
  <c r="NX229" i="185" a="1"/>
  <c r="NX229" i="185" s="1"/>
  <c r="NF229" i="185" a="1"/>
  <c r="NF229" i="185" s="1"/>
  <c r="OE229" i="185" a="1"/>
  <c r="OE229" i="185" s="1"/>
  <c r="NG229" i="185" a="1"/>
  <c r="NG229" i="185" s="1"/>
  <c r="OF229" i="185" a="1"/>
  <c r="OF229" i="185" s="1"/>
  <c r="NI229" i="185" a="1"/>
  <c r="NI229" i="185" s="1"/>
  <c r="OG229" i="185" a="1"/>
  <c r="OG229" i="185" s="1"/>
  <c r="NS229" i="185" a="1"/>
  <c r="NS229" i="185" s="1"/>
  <c r="NK229" i="185" a="1"/>
  <c r="NK229" i="185" s="1"/>
  <c r="NO229" i="185" a="1"/>
  <c r="NO229" i="185" s="1"/>
  <c r="OC229" i="185" a="1"/>
  <c r="OC229" i="185" s="1"/>
  <c r="NR229" i="185" a="1"/>
  <c r="NR229" i="185" s="1"/>
  <c r="OD229" i="185" a="1"/>
  <c r="OD229" i="185" s="1"/>
  <c r="OJ229" i="185" a="1"/>
  <c r="OJ229" i="185" s="1"/>
  <c r="NS190" i="185" a="1"/>
  <c r="NS190" i="185" s="1"/>
  <c r="OM190" i="185" a="1"/>
  <c r="OM190" i="185" s="1"/>
  <c r="NU190" i="185" a="1"/>
  <c r="NU190" i="185" s="1"/>
  <c r="NL224" i="185" a="1"/>
  <c r="NL224" i="185" s="1"/>
  <c r="NH224" i="185" a="1"/>
  <c r="NH224" i="185" s="1"/>
  <c r="OL224" i="185" a="1"/>
  <c r="OL224" i="185" s="1"/>
  <c r="NU224" i="185" a="1"/>
  <c r="NU224" i="185" s="1"/>
  <c r="NV224" i="185" a="1"/>
  <c r="NV224" i="185" s="1"/>
  <c r="OJ224" i="185" a="1"/>
  <c r="OJ224" i="185" s="1"/>
  <c r="NP233" i="185" a="1"/>
  <c r="NP233" i="185" s="1"/>
  <c r="NI233" i="185" a="1"/>
  <c r="NI233" i="185" s="1"/>
  <c r="OE233" i="185" a="1"/>
  <c r="OE233" i="185" s="1"/>
  <c r="NT233" i="185" a="1"/>
  <c r="NT233" i="185" s="1"/>
  <c r="NU233" i="185" a="1"/>
  <c r="NU233" i="185" s="1"/>
  <c r="NV233" i="185" a="1"/>
  <c r="NV233" i="185" s="1"/>
  <c r="NF233" i="185" a="1"/>
  <c r="NF233" i="185" s="1"/>
  <c r="OD233" i="185" a="1"/>
  <c r="OD233" i="185" s="1"/>
  <c r="NH233" i="185" a="1"/>
  <c r="NH233" i="185" s="1"/>
  <c r="OF233" i="185" a="1"/>
  <c r="OF233" i="185" s="1"/>
  <c r="NJ233" i="185" a="1"/>
  <c r="NJ233" i="185" s="1"/>
  <c r="OI233" i="185" a="1"/>
  <c r="OI233" i="185" s="1"/>
  <c r="NS233" i="185" a="1"/>
  <c r="NS233" i="185" s="1"/>
  <c r="NX233" i="185" a="1"/>
  <c r="NX233" i="185" s="1"/>
  <c r="OC233" i="185" a="1"/>
  <c r="OC233" i="185" s="1"/>
  <c r="OJ233" i="185" a="1"/>
  <c r="OJ233" i="185" s="1"/>
  <c r="NR233" i="185" a="1"/>
  <c r="NR233" i="185" s="1"/>
  <c r="NM233" i="185" a="1"/>
  <c r="NM233" i="185" s="1"/>
  <c r="NK233" i="185" a="1"/>
  <c r="NK233" i="185" s="1"/>
  <c r="NQ170" i="185" a="1"/>
  <c r="NQ170" i="185" s="1"/>
  <c r="NP170" i="185" a="1"/>
  <c r="NP170" i="185" s="1"/>
  <c r="NF170" i="185" a="1"/>
  <c r="NF170" i="185" s="1"/>
  <c r="OM183" i="185" a="1"/>
  <c r="OM183" i="185" s="1"/>
  <c r="NS183" i="185" a="1"/>
  <c r="NS183" i="185" s="1"/>
  <c r="NM165" i="185" a="1"/>
  <c r="NM165" i="185" s="1"/>
  <c r="OG165" i="185" a="1"/>
  <c r="OG165" i="185" s="1"/>
  <c r="NX165" i="185" a="1"/>
  <c r="NX165" i="185" s="1"/>
  <c r="OJ207" i="185" a="1"/>
  <c r="OJ207" i="185" s="1"/>
  <c r="NQ207" i="185" a="1"/>
  <c r="NQ207" i="185" s="1"/>
  <c r="OK185" i="185" a="1"/>
  <c r="OK185" i="185" s="1"/>
  <c r="OI202" i="185" a="1"/>
  <c r="OI202" i="185" s="1"/>
  <c r="NT217" i="185" a="1"/>
  <c r="NT217" i="185" s="1"/>
  <c r="NZ217" i="185" a="1"/>
  <c r="NZ217" i="185" s="1"/>
  <c r="OF183" i="185" a="1"/>
  <c r="OF183" i="185" s="1"/>
  <c r="NZ159" i="185" a="1"/>
  <c r="NZ159" i="185" s="1"/>
  <c r="OI159" i="185" a="1"/>
  <c r="OI159" i="185" s="1"/>
  <c r="OL159" i="185" a="1"/>
  <c r="OL159" i="185" s="1"/>
  <c r="NG227" i="185" a="1"/>
  <c r="NG227" i="185" s="1"/>
  <c r="OB227" i="185" a="1"/>
  <c r="OB227" i="185" s="1"/>
  <c r="ON227" i="185" a="1"/>
  <c r="ON227" i="185" s="1"/>
  <c r="NO227" i="185" a="1"/>
  <c r="NO227" i="185" s="1"/>
  <c r="OA227" i="185" a="1"/>
  <c r="OA227" i="185" s="1"/>
  <c r="NN227" i="185" a="1"/>
  <c r="NN227" i="185" s="1"/>
  <c r="NO101" i="185" a="1"/>
  <c r="NO101" i="185" s="1"/>
  <c r="NW101" i="185" a="1"/>
  <c r="NW101" i="185" s="1"/>
  <c r="OM101" i="185" a="1"/>
  <c r="OM101" i="185" s="1"/>
  <c r="NH101" i="185" a="1"/>
  <c r="NH101" i="185" s="1"/>
  <c r="NQ101" i="185" a="1"/>
  <c r="NQ101" i="185" s="1"/>
  <c r="OA101" i="185" a="1"/>
  <c r="OA101" i="185" s="1"/>
  <c r="OI101" i="185" a="1"/>
  <c r="OI101" i="185" s="1"/>
  <c r="NI101" i="185" a="1"/>
  <c r="NI101" i="185" s="1"/>
  <c r="NR101" i="185" a="1"/>
  <c r="NR101" i="185" s="1"/>
  <c r="NK101" i="185" a="1"/>
  <c r="NK101" i="185" s="1"/>
  <c r="OK101" i="185" a="1"/>
  <c r="OK101" i="185" s="1"/>
  <c r="NG101" i="185" a="1"/>
  <c r="NG101" i="185" s="1"/>
  <c r="NT101" i="185" a="1"/>
  <c r="NT101" i="185" s="1"/>
  <c r="OG101" i="185" a="1"/>
  <c r="OG101" i="185" s="1"/>
  <c r="NJ101" i="185" a="1"/>
  <c r="NJ101" i="185" s="1"/>
  <c r="OJ101" i="185" a="1"/>
  <c r="OJ101" i="185" s="1"/>
  <c r="NP101" i="185" a="1"/>
  <c r="NP101" i="185" s="1"/>
  <c r="OD101" i="185" a="1"/>
  <c r="OD101" i="185" s="1"/>
  <c r="OE101" i="185" a="1"/>
  <c r="OE101" i="185" s="1"/>
  <c r="NF101" i="185" a="1"/>
  <c r="NF101" i="185" s="1"/>
  <c r="NY101" i="185" a="1"/>
  <c r="NY101" i="185" s="1"/>
  <c r="NL101" i="185" a="1"/>
  <c r="NL101" i="185" s="1"/>
  <c r="OB101" i="185" a="1"/>
  <c r="OB101" i="185" s="1"/>
  <c r="NN101" i="185" a="1"/>
  <c r="NN101" i="185" s="1"/>
  <c r="NZ101" i="185" a="1"/>
  <c r="NZ101" i="185" s="1"/>
  <c r="OC101" i="185" a="1"/>
  <c r="OC101" i="185" s="1"/>
  <c r="OF101" i="185" a="1"/>
  <c r="OF101" i="185" s="1"/>
  <c r="NM101" i="185" a="1"/>
  <c r="NM101" i="185" s="1"/>
  <c r="OL101" i="185" a="1"/>
  <c r="OL101" i="185" s="1"/>
  <c r="ON101" i="185" a="1"/>
  <c r="ON101" i="185" s="1"/>
  <c r="NS101" i="185" a="1"/>
  <c r="NS101" i="185" s="1"/>
  <c r="NU101" i="185" a="1"/>
  <c r="NU101" i="185" s="1"/>
  <c r="NV101" i="185" a="1"/>
  <c r="NV101" i="185" s="1"/>
  <c r="NX101" i="185" a="1"/>
  <c r="NX101" i="185" s="1"/>
  <c r="OH101" i="185" a="1"/>
  <c r="OH101" i="185" s="1"/>
  <c r="NU183" i="185" a="1"/>
  <c r="NU183" i="185" s="1"/>
  <c r="NF183" i="185" a="1"/>
  <c r="NF183" i="185" s="1"/>
  <c r="OJ185" i="185" a="1"/>
  <c r="OJ185" i="185" s="1"/>
  <c r="OB165" i="185" a="1"/>
  <c r="OB165" i="185" s="1"/>
  <c r="NS165" i="185" a="1"/>
  <c r="NS165" i="185" s="1"/>
  <c r="NN165" i="185" a="1"/>
  <c r="NN165" i="185" s="1"/>
  <c r="NR207" i="185" a="1"/>
  <c r="NR207" i="185" s="1"/>
  <c r="OF207" i="185" a="1"/>
  <c r="OF207" i="185" s="1"/>
  <c r="NK183" i="185" a="1"/>
  <c r="NK183" i="185" s="1"/>
  <c r="OI217" i="185" a="1"/>
  <c r="OI217" i="185" s="1"/>
  <c r="NO217" i="185" a="1"/>
  <c r="NO217" i="185" s="1"/>
  <c r="NU207" i="185" a="1"/>
  <c r="NU207" i="185" s="1"/>
  <c r="NU159" i="185" a="1"/>
  <c r="NU159" i="185" s="1"/>
  <c r="NY159" i="185" a="1"/>
  <c r="NY159" i="185" s="1"/>
  <c r="NM235" i="185" a="1"/>
  <c r="NM235" i="185" s="1"/>
  <c r="NI235" i="185" a="1"/>
  <c r="NI235" i="185" s="1"/>
  <c r="OC235" i="185" a="1"/>
  <c r="OC235" i="185" s="1"/>
  <c r="OA235" i="185" a="1"/>
  <c r="OA235" i="185" s="1"/>
  <c r="OB235" i="185" a="1"/>
  <c r="OB235" i="185" s="1"/>
  <c r="NQ235" i="185" a="1"/>
  <c r="NQ235" i="185" s="1"/>
  <c r="OK235" i="185" a="1"/>
  <c r="OK235" i="185" s="1"/>
  <c r="NR235" i="185" a="1"/>
  <c r="NR235" i="185" s="1"/>
  <c r="OL235" i="185" a="1"/>
  <c r="OL235" i="185" s="1"/>
  <c r="OM235" i="185" a="1"/>
  <c r="OM235" i="185" s="1"/>
  <c r="NH235" i="185" a="1"/>
  <c r="NH235" i="185" s="1"/>
  <c r="NK235" i="185" a="1"/>
  <c r="NK235" i="185" s="1"/>
  <c r="NS235" i="185" a="1"/>
  <c r="NS235" i="185" s="1"/>
  <c r="NT235" i="185" a="1"/>
  <c r="NT235" i="185" s="1"/>
  <c r="OE235" i="185" a="1"/>
  <c r="OE235" i="185" s="1"/>
  <c r="NV235" i="185" a="1"/>
  <c r="NV235" i="185" s="1"/>
  <c r="OF235" i="185" a="1"/>
  <c r="OF235" i="185" s="1"/>
  <c r="NQ234" i="185" a="1"/>
  <c r="NQ234" i="185" s="1"/>
  <c r="NT234" i="185" a="1"/>
  <c r="NT234" i="185" s="1"/>
  <c r="NJ234" i="185" a="1"/>
  <c r="NJ234" i="185" s="1"/>
  <c r="OH234" i="185" a="1"/>
  <c r="OH234" i="185" s="1"/>
  <c r="NL234" i="185" a="1"/>
  <c r="NL234" i="185" s="1"/>
  <c r="OI234" i="185" a="1"/>
  <c r="OI234" i="185" s="1"/>
  <c r="NM234" i="185" a="1"/>
  <c r="NM234" i="185" s="1"/>
  <c r="OJ234" i="185" a="1"/>
  <c r="OJ234" i="185" s="1"/>
  <c r="NV234" i="185" a="1"/>
  <c r="NV234" i="185" s="1"/>
  <c r="NX234" i="185" a="1"/>
  <c r="NX234" i="185" s="1"/>
  <c r="NY234" i="185" a="1"/>
  <c r="NY234" i="185" s="1"/>
  <c r="OG234" i="185" a="1"/>
  <c r="OG234" i="185" s="1"/>
  <c r="NR234" i="185" a="1"/>
  <c r="NR234" i="185" s="1"/>
  <c r="NH234" i="185" a="1"/>
  <c r="NH234" i="185" s="1"/>
  <c r="NF234" i="185" a="1"/>
  <c r="NF234" i="185" s="1"/>
  <c r="NG234" i="185" a="1"/>
  <c r="NG234" i="185" s="1"/>
  <c r="OD234" i="185" a="1"/>
  <c r="OD234" i="185" s="1"/>
  <c r="NS234" i="185" a="1"/>
  <c r="NS234" i="185" s="1"/>
  <c r="NZ234" i="185" a="1"/>
  <c r="NZ234" i="185" s="1"/>
  <c r="OF234" i="185" a="1"/>
  <c r="OF234" i="185" s="1"/>
  <c r="OB173" i="185" a="1"/>
  <c r="OB173" i="185" s="1"/>
  <c r="OC173" i="185" a="1"/>
  <c r="OC173" i="185" s="1"/>
  <c r="OD215" i="185" a="1"/>
  <c r="OD215" i="185" s="1"/>
  <c r="OA215" i="185" a="1"/>
  <c r="OA215" i="185" s="1"/>
  <c r="OB215" i="185" a="1"/>
  <c r="OB215" i="185" s="1"/>
  <c r="NM207" i="185" a="1"/>
  <c r="NM207" i="185" s="1"/>
  <c r="OG105" i="185" a="1"/>
  <c r="OG105" i="185" s="1"/>
  <c r="NK105" i="185" a="1"/>
  <c r="NK105" i="185" s="1"/>
  <c r="NT105" i="185" a="1"/>
  <c r="NT105" i="185" s="1"/>
  <c r="OD105" i="185" a="1"/>
  <c r="OD105" i="185" s="1"/>
  <c r="OM105" i="185" a="1"/>
  <c r="OM105" i="185" s="1"/>
  <c r="OE105" i="185" a="1"/>
  <c r="OE105" i="185" s="1"/>
  <c r="ON105" i="185" a="1"/>
  <c r="ON105" i="185" s="1"/>
  <c r="NN105" i="185" a="1"/>
  <c r="NN105" i="185" s="1"/>
  <c r="NW105" i="185" a="1"/>
  <c r="NW105" i="185" s="1"/>
  <c r="OH105" i="185" a="1"/>
  <c r="OH105" i="185" s="1"/>
  <c r="NH105" i="185" a="1"/>
  <c r="NH105" i="185" s="1"/>
  <c r="NI105" i="185" a="1"/>
  <c r="NI105" i="185" s="1"/>
  <c r="NV105" i="185" a="1"/>
  <c r="NV105" i="185" s="1"/>
  <c r="OJ105" i="185" a="1"/>
  <c r="OJ105" i="185" s="1"/>
  <c r="NP105" i="185" a="1"/>
  <c r="NP105" i="185" s="1"/>
  <c r="OB105" i="185" a="1"/>
  <c r="OB105" i="185" s="1"/>
  <c r="OC105" i="185" a="1"/>
  <c r="OC105" i="185" s="1"/>
  <c r="NO105" i="185" a="1"/>
  <c r="NO105" i="185" s="1"/>
  <c r="OI105" i="185" a="1"/>
  <c r="OI105" i="185" s="1"/>
  <c r="NR105" i="185" a="1"/>
  <c r="NR105" i="185" s="1"/>
  <c r="OK105" i="185" a="1"/>
  <c r="OK105" i="185" s="1"/>
  <c r="NJ105" i="185" a="1"/>
  <c r="NJ105" i="185" s="1"/>
  <c r="NL105" i="185" a="1"/>
  <c r="NL105" i="185" s="1"/>
  <c r="OL105" i="185" a="1"/>
  <c r="OL105" i="185" s="1"/>
  <c r="NM105" i="185" a="1"/>
  <c r="NM105" i="185" s="1"/>
  <c r="NS105" i="185" a="1"/>
  <c r="NS105" i="185" s="1"/>
  <c r="NU105" i="185" a="1"/>
  <c r="NU105" i="185" s="1"/>
  <c r="NX105" i="185" a="1"/>
  <c r="NX105" i="185" s="1"/>
  <c r="NY105" i="185" a="1"/>
  <c r="NY105" i="185" s="1"/>
  <c r="OA105" i="185" a="1"/>
  <c r="OA105" i="185" s="1"/>
  <c r="OF105" i="185" a="1"/>
  <c r="OF105" i="185" s="1"/>
  <c r="NZ105" i="185" a="1"/>
  <c r="NZ105" i="185" s="1"/>
  <c r="NQ105" i="185" a="1"/>
  <c r="NQ105" i="185" s="1"/>
  <c r="NF105" i="185" a="1"/>
  <c r="NF105" i="185" s="1"/>
  <c r="NG105" i="185" a="1"/>
  <c r="NG105" i="185" s="1"/>
  <c r="ON165" i="185" a="1"/>
  <c r="ON165" i="185" s="1"/>
  <c r="NR165" i="185" a="1"/>
  <c r="NR165" i="185" s="1"/>
  <c r="NP207" i="185" a="1"/>
  <c r="NP207" i="185" s="1"/>
  <c r="OH207" i="185" a="1"/>
  <c r="OH207" i="185" s="1"/>
  <c r="NT202" i="185" a="1"/>
  <c r="NT202" i="185" s="1"/>
  <c r="NR206" i="185" a="1"/>
  <c r="NR206" i="185" s="1"/>
  <c r="NF206" i="185" a="1"/>
  <c r="NF206" i="185" s="1"/>
  <c r="OA183" i="185" a="1"/>
  <c r="OA183" i="185" s="1"/>
  <c r="OK183" i="185" a="1"/>
  <c r="OK183" i="185" s="1"/>
  <c r="OD183" i="185" a="1"/>
  <c r="OD183" i="185" s="1"/>
  <c r="OA165" i="185" a="1"/>
  <c r="OA165" i="185" s="1"/>
  <c r="NZ207" i="185" a="1"/>
  <c r="NZ207" i="185" s="1"/>
  <c r="OG207" i="185" a="1"/>
  <c r="OG207" i="185" s="1"/>
  <c r="NV207" i="185" a="1"/>
  <c r="NV207" i="185" s="1"/>
  <c r="NL207" i="185" a="1"/>
  <c r="NL207" i="185" s="1"/>
  <c r="OF209" i="185" a="1"/>
  <c r="OF209" i="185" s="1"/>
  <c r="OK209" i="185" a="1"/>
  <c r="OK209" i="185" s="1"/>
  <c r="NH209" i="185" a="1"/>
  <c r="NH209" i="185" s="1"/>
  <c r="NP209" i="185" a="1"/>
  <c r="NP209" i="185" s="1"/>
  <c r="NR209" i="185" a="1"/>
  <c r="NR209" i="185" s="1"/>
  <c r="NU209" i="185" a="1"/>
  <c r="NU209" i="185" s="1"/>
  <c r="NW209" i="185" a="1"/>
  <c r="NW209" i="185" s="1"/>
  <c r="OI209" i="185" a="1"/>
  <c r="OI209" i="185" s="1"/>
  <c r="OJ209" i="185" a="1"/>
  <c r="OJ209" i="185" s="1"/>
  <c r="OM209" i="185" a="1"/>
  <c r="OM209" i="185" s="1"/>
  <c r="NG209" i="185" a="1"/>
  <c r="NG209" i="185" s="1"/>
  <c r="NS209" i="185" a="1"/>
  <c r="NS209" i="185" s="1"/>
  <c r="ON209" i="185" a="1"/>
  <c r="ON209" i="185" s="1"/>
  <c r="NF218" i="185" a="1"/>
  <c r="NF218" i="185" s="1"/>
  <c r="NR218" i="185" a="1"/>
  <c r="NR218" i="185" s="1"/>
  <c r="OL218" i="185" a="1"/>
  <c r="OL218" i="185" s="1"/>
  <c r="NN193" i="185" a="1"/>
  <c r="NN193" i="185" s="1"/>
  <c r="NM193" i="185" a="1"/>
  <c r="NM193" i="185" s="1"/>
  <c r="NJ135" i="185" a="1"/>
  <c r="NJ135" i="185" s="1"/>
  <c r="NS135" i="185" a="1"/>
  <c r="NS135" i="185" s="1"/>
  <c r="OA135" i="185" a="1"/>
  <c r="OA135" i="185" s="1"/>
  <c r="OI135" i="185" a="1"/>
  <c r="OI135" i="185" s="1"/>
  <c r="NK135" i="185" a="1"/>
  <c r="NK135" i="185" s="1"/>
  <c r="NT135" i="185" a="1"/>
  <c r="NT135" i="185" s="1"/>
  <c r="NI135" i="185" a="1"/>
  <c r="NI135" i="185" s="1"/>
  <c r="NM135" i="185" a="1"/>
  <c r="NM135" i="185" s="1"/>
  <c r="NW135" i="185" a="1"/>
  <c r="NW135" i="185" s="1"/>
  <c r="OF135" i="185" a="1"/>
  <c r="OF135" i="185" s="1"/>
  <c r="OG135" i="185" a="1"/>
  <c r="OG135" i="185" s="1"/>
  <c r="OK135" i="185" a="1"/>
  <c r="OK135" i="185" s="1"/>
  <c r="NU135" i="185" a="1"/>
  <c r="NU135" i="185" s="1"/>
  <c r="OJ135" i="185" a="1"/>
  <c r="OJ135" i="185" s="1"/>
  <c r="NG135" i="185" a="1"/>
  <c r="NG135" i="185" s="1"/>
  <c r="NX135" i="185" a="1"/>
  <c r="NX135" i="185" s="1"/>
  <c r="OM135" i="185" a="1"/>
  <c r="OM135" i="185" s="1"/>
  <c r="NH135" i="185" a="1"/>
  <c r="NH135" i="185" s="1"/>
  <c r="NY135" i="185" a="1"/>
  <c r="NY135" i="185" s="1"/>
  <c r="ON135" i="185" a="1"/>
  <c r="ON135" i="185" s="1"/>
  <c r="NZ135" i="185" a="1"/>
  <c r="NZ135" i="185" s="1"/>
  <c r="NN135" i="185" a="1"/>
  <c r="NN135" i="185" s="1"/>
  <c r="OB135" i="185" a="1"/>
  <c r="OB135" i="185" s="1"/>
  <c r="NO135" i="185" a="1"/>
  <c r="NO135" i="185" s="1"/>
  <c r="OC135" i="185" a="1"/>
  <c r="OC135" i="185" s="1"/>
  <c r="NP135" i="185" a="1"/>
  <c r="NP135" i="185" s="1"/>
  <c r="OD135" i="185" a="1"/>
  <c r="OD135" i="185" s="1"/>
  <c r="OL135" i="185" a="1"/>
  <c r="OL135" i="185" s="1"/>
  <c r="NF135" i="185" a="1"/>
  <c r="NF135" i="185" s="1"/>
  <c r="NL135" i="185" a="1"/>
  <c r="NL135" i="185" s="1"/>
  <c r="NQ135" i="185" a="1"/>
  <c r="NQ135" i="185" s="1"/>
  <c r="NR135" i="185" a="1"/>
  <c r="NR135" i="185" s="1"/>
  <c r="OH135" i="185" a="1"/>
  <c r="OH135" i="185" s="1"/>
  <c r="NV135" i="185" a="1"/>
  <c r="NV135" i="185" s="1"/>
  <c r="OE135" i="185" a="1"/>
  <c r="OE135" i="185" s="1"/>
  <c r="ND112" i="185"/>
  <c r="ND106" i="185"/>
  <c r="ND130" i="185"/>
  <c r="ND113" i="185"/>
  <c r="ND107" i="185"/>
  <c r="ND124" i="185"/>
  <c r="ND125" i="185"/>
  <c r="ND119" i="185"/>
  <c r="ND94" i="185"/>
  <c r="ND132" i="185"/>
  <c r="ND126" i="185"/>
  <c r="ND120" i="185"/>
  <c r="ND114" i="185"/>
  <c r="ND108" i="185"/>
  <c r="ND133" i="185"/>
  <c r="ND127" i="185"/>
  <c r="ND121" i="185"/>
  <c r="ND115" i="185"/>
  <c r="ND109" i="185"/>
  <c r="ND118" i="185"/>
  <c r="ND134" i="185"/>
  <c r="ND131" i="185"/>
  <c r="ND128" i="185"/>
  <c r="ND122" i="185"/>
  <c r="ND116" i="185"/>
  <c r="ND110" i="185"/>
  <c r="NF106" i="185" l="1" a="1"/>
  <c r="NF106" i="185" s="1"/>
  <c r="NQ106" i="185" a="1"/>
  <c r="NQ106" i="185" s="1"/>
  <c r="OA106" i="185" a="1"/>
  <c r="OA106" i="185" s="1"/>
  <c r="OI106" i="185" a="1"/>
  <c r="OI106" i="185" s="1"/>
  <c r="NP106" i="185" a="1"/>
  <c r="NP106" i="185" s="1"/>
  <c r="OJ106" i="185" a="1"/>
  <c r="OJ106" i="185" s="1"/>
  <c r="NR106" i="185" a="1"/>
  <c r="NR106" i="185" s="1"/>
  <c r="OB106" i="185" a="1"/>
  <c r="OB106" i="185" s="1"/>
  <c r="OK106" i="185" a="1"/>
  <c r="OK106" i="185" s="1"/>
  <c r="NI106" i="185" a="1"/>
  <c r="NI106" i="185" s="1"/>
  <c r="OD106" i="185" a="1"/>
  <c r="OD106" i="185" s="1"/>
  <c r="ON106" i="185" a="1"/>
  <c r="ON106" i="185" s="1"/>
  <c r="NL106" i="185" a="1"/>
  <c r="NL106" i="185" s="1"/>
  <c r="NZ106" i="185" a="1"/>
  <c r="NZ106" i="185" s="1"/>
  <c r="NS106" i="185" a="1"/>
  <c r="NS106" i="185" s="1"/>
  <c r="OF106" i="185" a="1"/>
  <c r="OF106" i="185" s="1"/>
  <c r="NJ106" i="185" a="1"/>
  <c r="NJ106" i="185" s="1"/>
  <c r="NX106" i="185" a="1"/>
  <c r="NX106" i="185" s="1"/>
  <c r="OM106" i="185" a="1"/>
  <c r="OM106" i="185" s="1"/>
  <c r="NY106" i="185" a="1"/>
  <c r="NY106" i="185" s="1"/>
  <c r="NU106" i="185" a="1"/>
  <c r="NU106" i="185" s="1"/>
  <c r="OL106" i="185" a="1"/>
  <c r="OL106" i="185" s="1"/>
  <c r="NW106" i="185" a="1"/>
  <c r="NW106" i="185" s="1"/>
  <c r="NG106" i="185" a="1"/>
  <c r="NG106" i="185" s="1"/>
  <c r="OC106" i="185" a="1"/>
  <c r="OC106" i="185" s="1"/>
  <c r="OE106" i="185" a="1"/>
  <c r="OE106" i="185" s="1"/>
  <c r="OG106" i="185" a="1"/>
  <c r="OG106" i="185" s="1"/>
  <c r="NK106" i="185" a="1"/>
  <c r="NK106" i="185" s="1"/>
  <c r="OH106" i="185" a="1"/>
  <c r="OH106" i="185" s="1"/>
  <c r="NM106" i="185" a="1"/>
  <c r="NM106" i="185" s="1"/>
  <c r="NN106" i="185" a="1"/>
  <c r="NN106" i="185" s="1"/>
  <c r="NO106" i="185" a="1"/>
  <c r="NO106" i="185" s="1"/>
  <c r="NH106" i="185" a="1"/>
  <c r="NH106" i="185" s="1"/>
  <c r="NT106" i="185" a="1"/>
  <c r="NT106" i="185" s="1"/>
  <c r="NV106" i="185" a="1"/>
  <c r="NV106" i="185" s="1"/>
  <c r="NN117" i="185" a="1"/>
  <c r="NN117" i="185" s="1"/>
  <c r="OF117" i="185" a="1"/>
  <c r="OF117" i="185" s="1"/>
  <c r="ON117" i="185" a="1"/>
  <c r="ON117" i="185" s="1"/>
  <c r="OA117" i="185" a="1"/>
  <c r="OA117" i="185" s="1"/>
  <c r="OK117" i="185" a="1"/>
  <c r="OK117" i="185" s="1"/>
  <c r="NM117" i="185" a="1"/>
  <c r="NM117" i="185" s="1"/>
  <c r="NV117" i="185" a="1"/>
  <c r="NV117" i="185" s="1"/>
  <c r="OG117" i="185" a="1"/>
  <c r="OG117" i="185" s="1"/>
  <c r="NW117" i="185" a="1"/>
  <c r="NW117" i="185" s="1"/>
  <c r="NL117" i="185" a="1"/>
  <c r="NL117" i="185" s="1"/>
  <c r="NZ117" i="185" a="1"/>
  <c r="NZ117" i="185" s="1"/>
  <c r="OL117" i="185" a="1"/>
  <c r="OL117" i="185" s="1"/>
  <c r="OB117" i="185" a="1"/>
  <c r="OB117" i="185" s="1"/>
  <c r="OM117" i="185" a="1"/>
  <c r="OM117" i="185" s="1"/>
  <c r="NF117" i="185" a="1"/>
  <c r="NF117" i="185" s="1"/>
  <c r="NR117" i="185" a="1"/>
  <c r="NR117" i="185" s="1"/>
  <c r="OD117" i="185" a="1"/>
  <c r="OD117" i="185" s="1"/>
  <c r="NG117" i="185" a="1"/>
  <c r="NG117" i="185" s="1"/>
  <c r="NH117" i="185" a="1"/>
  <c r="NH117" i="185" s="1"/>
  <c r="NX117" i="185" a="1"/>
  <c r="NX117" i="185" s="1"/>
  <c r="NI117" i="185" a="1"/>
  <c r="NI117" i="185" s="1"/>
  <c r="NY117" i="185" a="1"/>
  <c r="NY117" i="185" s="1"/>
  <c r="NK117" i="185" a="1"/>
  <c r="NK117" i="185" s="1"/>
  <c r="OC117" i="185" a="1"/>
  <c r="OC117" i="185" s="1"/>
  <c r="NO117" i="185" a="1"/>
  <c r="NO117" i="185" s="1"/>
  <c r="OE117" i="185" a="1"/>
  <c r="OE117" i="185" s="1"/>
  <c r="NP117" i="185" a="1"/>
  <c r="NP117" i="185" s="1"/>
  <c r="OH117" i="185" a="1"/>
  <c r="OH117" i="185" s="1"/>
  <c r="NJ117" i="185" a="1"/>
  <c r="NJ117" i="185" s="1"/>
  <c r="NQ117" i="185" a="1"/>
  <c r="NQ117" i="185" s="1"/>
  <c r="NS117" i="185" a="1"/>
  <c r="NS117" i="185" s="1"/>
  <c r="NT117" i="185" a="1"/>
  <c r="NT117" i="185" s="1"/>
  <c r="NU117" i="185" a="1"/>
  <c r="NU117" i="185" s="1"/>
  <c r="OJ117" i="185" a="1"/>
  <c r="OJ117" i="185" s="1"/>
  <c r="OI117" i="185" a="1"/>
  <c r="OI117" i="185" s="1"/>
  <c r="NX116" i="185" a="1"/>
  <c r="NX116" i="185" s="1"/>
  <c r="OE116" i="185" a="1"/>
  <c r="OE116" i="185" s="1"/>
  <c r="ON116" i="185" a="1"/>
  <c r="ON116" i="185" s="1"/>
  <c r="NG116" i="185" a="1"/>
  <c r="NG116" i="185" s="1"/>
  <c r="NO116" i="185" a="1"/>
  <c r="NO116" i="185" s="1"/>
  <c r="OG116" i="185" a="1"/>
  <c r="OG116" i="185" s="1"/>
  <c r="NS116" i="185" a="1"/>
  <c r="NS116" i="185" s="1"/>
  <c r="NK116" i="185" a="1"/>
  <c r="NK116" i="185" s="1"/>
  <c r="NT116" i="185" a="1"/>
  <c r="NT116" i="185" s="1"/>
  <c r="OC116" i="185" a="1"/>
  <c r="OC116" i="185" s="1"/>
  <c r="OM116" i="185" a="1"/>
  <c r="OM116" i="185" s="1"/>
  <c r="NJ116" i="185" a="1"/>
  <c r="NJ116" i="185" s="1"/>
  <c r="NW116" i="185" a="1"/>
  <c r="NW116" i="185" s="1"/>
  <c r="OI116" i="185" a="1"/>
  <c r="OI116" i="185" s="1"/>
  <c r="NZ116" i="185" a="1"/>
  <c r="NZ116" i="185" s="1"/>
  <c r="OK116" i="185" a="1"/>
  <c r="OK116" i="185" s="1"/>
  <c r="NY116" i="185" a="1"/>
  <c r="NY116" i="185" s="1"/>
  <c r="NI116" i="185" a="1"/>
  <c r="NI116" i="185" s="1"/>
  <c r="OA116" i="185" a="1"/>
  <c r="OA116" i="185" s="1"/>
  <c r="NM116" i="185" a="1"/>
  <c r="NM116" i="185" s="1"/>
  <c r="OD116" i="185" a="1"/>
  <c r="OD116" i="185" s="1"/>
  <c r="NN116" i="185" a="1"/>
  <c r="NN116" i="185" s="1"/>
  <c r="NP116" i="185" a="1"/>
  <c r="NP116" i="185" s="1"/>
  <c r="OF116" i="185" a="1"/>
  <c r="OF116" i="185" s="1"/>
  <c r="NQ116" i="185" a="1"/>
  <c r="NQ116" i="185" s="1"/>
  <c r="OL116" i="185" a="1"/>
  <c r="OL116" i="185" s="1"/>
  <c r="NF116" i="185" a="1"/>
  <c r="NF116" i="185" s="1"/>
  <c r="OH116" i="185" a="1"/>
  <c r="OH116" i="185" s="1"/>
  <c r="NH116" i="185" a="1"/>
  <c r="NH116" i="185" s="1"/>
  <c r="NL116" i="185" a="1"/>
  <c r="NL116" i="185" s="1"/>
  <c r="NR116" i="185" a="1"/>
  <c r="NR116" i="185" s="1"/>
  <c r="NU116" i="185" a="1"/>
  <c r="NU116" i="185" s="1"/>
  <c r="NV116" i="185" a="1"/>
  <c r="NV116" i="185" s="1"/>
  <c r="OB116" i="185" a="1"/>
  <c r="OB116" i="185" s="1"/>
  <c r="OJ116" i="185" a="1"/>
  <c r="OJ116" i="185" s="1"/>
  <c r="NR114" i="185" a="1"/>
  <c r="NR114" i="185" s="1"/>
  <c r="OB114" i="185" a="1"/>
  <c r="OB114" i="185" s="1"/>
  <c r="NL114" i="185" a="1"/>
  <c r="NL114" i="185" s="1"/>
  <c r="NV114" i="185" a="1"/>
  <c r="NV114" i="185" s="1"/>
  <c r="OE114" i="185" a="1"/>
  <c r="OE114" i="185" s="1"/>
  <c r="ON114" i="185" a="1"/>
  <c r="ON114" i="185" s="1"/>
  <c r="NG114" i="185" a="1"/>
  <c r="NG114" i="185" s="1"/>
  <c r="OA114" i="185" a="1"/>
  <c r="OA114" i="185" s="1"/>
  <c r="OJ114" i="185" a="1"/>
  <c r="OJ114" i="185" s="1"/>
  <c r="NQ114" i="185" a="1"/>
  <c r="NQ114" i="185" s="1"/>
  <c r="NT114" i="185" a="1"/>
  <c r="NT114" i="185" s="1"/>
  <c r="OF114" i="185" a="1"/>
  <c r="OF114" i="185" s="1"/>
  <c r="NI114" i="185" a="1"/>
  <c r="NI114" i="185" s="1"/>
  <c r="NW114" i="185" a="1"/>
  <c r="NW114" i="185" s="1"/>
  <c r="OH114" i="185" a="1"/>
  <c r="OH114" i="185" s="1"/>
  <c r="OL114" i="185" a="1"/>
  <c r="OL114" i="185" s="1"/>
  <c r="NM114" i="185" a="1"/>
  <c r="NM114" i="185" s="1"/>
  <c r="OD114" i="185" a="1"/>
  <c r="OD114" i="185" s="1"/>
  <c r="NN114" i="185" a="1"/>
  <c r="NN114" i="185" s="1"/>
  <c r="NO114" i="185" a="1"/>
  <c r="NO114" i="185" s="1"/>
  <c r="OI114" i="185" a="1"/>
  <c r="OI114" i="185" s="1"/>
  <c r="NS114" i="185" a="1"/>
  <c r="NS114" i="185" s="1"/>
  <c r="OK114" i="185" a="1"/>
  <c r="OK114" i="185" s="1"/>
  <c r="NU114" i="185" a="1"/>
  <c r="NU114" i="185" s="1"/>
  <c r="NX114" i="185" a="1"/>
  <c r="NX114" i="185" s="1"/>
  <c r="OM114" i="185" a="1"/>
  <c r="OM114" i="185" s="1"/>
  <c r="NZ114" i="185" a="1"/>
  <c r="NZ114" i="185" s="1"/>
  <c r="OG114" i="185" a="1"/>
  <c r="OG114" i="185" s="1"/>
  <c r="NF114" i="185" a="1"/>
  <c r="NF114" i="185" s="1"/>
  <c r="NH114" i="185" a="1"/>
  <c r="NH114" i="185" s="1"/>
  <c r="NJ114" i="185" a="1"/>
  <c r="NJ114" i="185" s="1"/>
  <c r="NK114" i="185" a="1"/>
  <c r="NK114" i="185" s="1"/>
  <c r="NP114" i="185" a="1"/>
  <c r="NP114" i="185" s="1"/>
  <c r="NY114" i="185" a="1"/>
  <c r="NY114" i="185" s="1"/>
  <c r="OC114" i="185" a="1"/>
  <c r="OC114" i="185" s="1"/>
  <c r="NH112" i="185" a="1"/>
  <c r="NH112" i="185" s="1"/>
  <c r="NX112" i="185" a="1"/>
  <c r="NX112" i="185" s="1"/>
  <c r="OH112" i="185" a="1"/>
  <c r="OH112" i="185" s="1"/>
  <c r="NQ112" i="185" a="1"/>
  <c r="NQ112" i="185" s="1"/>
  <c r="NK112" i="185" a="1"/>
  <c r="NK112" i="185" s="1"/>
  <c r="NT112" i="185" a="1"/>
  <c r="NT112" i="185" s="1"/>
  <c r="OJ112" i="185" a="1"/>
  <c r="OJ112" i="185" s="1"/>
  <c r="NL112" i="185" a="1"/>
  <c r="NL112" i="185" s="1"/>
  <c r="NV112" i="185" a="1"/>
  <c r="NV112" i="185" s="1"/>
  <c r="OG112" i="185" a="1"/>
  <c r="OG112" i="185" s="1"/>
  <c r="OE112" i="185" a="1"/>
  <c r="OE112" i="185" s="1"/>
  <c r="NY112" i="185" a="1"/>
  <c r="NY112" i="185" s="1"/>
  <c r="NO112" i="185" a="1"/>
  <c r="NO112" i="185" s="1"/>
  <c r="NZ112" i="185" a="1"/>
  <c r="NZ112" i="185" s="1"/>
  <c r="OM112" i="185" a="1"/>
  <c r="OM112" i="185" s="1"/>
  <c r="OL112" i="185" a="1"/>
  <c r="OL112" i="185" s="1"/>
  <c r="NG112" i="185" a="1"/>
  <c r="NG112" i="185" s="1"/>
  <c r="NW112" i="185" a="1"/>
  <c r="NW112" i="185" s="1"/>
  <c r="ON112" i="185" a="1"/>
  <c r="ON112" i="185" s="1"/>
  <c r="NM112" i="185" a="1"/>
  <c r="NM112" i="185" s="1"/>
  <c r="OB112" i="185" a="1"/>
  <c r="OB112" i="185" s="1"/>
  <c r="NF112" i="185" a="1"/>
  <c r="NF112" i="185" s="1"/>
  <c r="OC112" i="185" a="1"/>
  <c r="OC112" i="185" s="1"/>
  <c r="NI112" i="185" a="1"/>
  <c r="NI112" i="185" s="1"/>
  <c r="OD112" i="185" a="1"/>
  <c r="OD112" i="185" s="1"/>
  <c r="NJ112" i="185" a="1"/>
  <c r="NJ112" i="185" s="1"/>
  <c r="OF112" i="185" a="1"/>
  <c r="OF112" i="185" s="1"/>
  <c r="NP112" i="185" a="1"/>
  <c r="NP112" i="185" s="1"/>
  <c r="OK112" i="185" a="1"/>
  <c r="OK112" i="185" s="1"/>
  <c r="NR112" i="185" a="1"/>
  <c r="NR112" i="185" s="1"/>
  <c r="NS112" i="185" a="1"/>
  <c r="NS112" i="185" s="1"/>
  <c r="NN112" i="185" a="1"/>
  <c r="NN112" i="185" s="1"/>
  <c r="NU112" i="185" a="1"/>
  <c r="NU112" i="185" s="1"/>
  <c r="OA112" i="185" a="1"/>
  <c r="OA112" i="185" s="1"/>
  <c r="OI112" i="185" a="1"/>
  <c r="OI112" i="185" s="1"/>
  <c r="NK123" i="185" a="1"/>
  <c r="NK123" i="185" s="1"/>
  <c r="NU123" i="185" a="1"/>
  <c r="NU123" i="185" s="1"/>
  <c r="OD123" i="185" a="1"/>
  <c r="OD123" i="185" s="1"/>
  <c r="NM123" i="185" a="1"/>
  <c r="NM123" i="185" s="1"/>
  <c r="NW123" i="185" a="1"/>
  <c r="NW123" i="185" s="1"/>
  <c r="OM123" i="185" a="1"/>
  <c r="OM123" i="185" s="1"/>
  <c r="NO123" i="185" a="1"/>
  <c r="NO123" i="185" s="1"/>
  <c r="OG123" i="185" a="1"/>
  <c r="OG123" i="185" s="1"/>
  <c r="NP123" i="185" a="1"/>
  <c r="NP123" i="185" s="1"/>
  <c r="OB123" i="185" a="1"/>
  <c r="OB123" i="185" s="1"/>
  <c r="OL123" i="185" a="1"/>
  <c r="OL123" i="185" s="1"/>
  <c r="NQ123" i="185" a="1"/>
  <c r="NQ123" i="185" s="1"/>
  <c r="ON123" i="185" a="1"/>
  <c r="ON123" i="185" s="1"/>
  <c r="OC123" i="185" a="1"/>
  <c r="OC123" i="185" s="1"/>
  <c r="NG123" i="185" a="1"/>
  <c r="NG123" i="185" s="1"/>
  <c r="NS123" i="185" a="1"/>
  <c r="NS123" i="185" s="1"/>
  <c r="OF123" i="185" a="1"/>
  <c r="OF123" i="185" s="1"/>
  <c r="NT123" i="185" a="1"/>
  <c r="NT123" i="185" s="1"/>
  <c r="NH123" i="185" a="1"/>
  <c r="NH123" i="185" s="1"/>
  <c r="NV123" i="185" a="1"/>
  <c r="NV123" i="185" s="1"/>
  <c r="NI123" i="185" a="1"/>
  <c r="NI123" i="185" s="1"/>
  <c r="NX123" i="185" a="1"/>
  <c r="NX123" i="185" s="1"/>
  <c r="OH123" i="185" a="1"/>
  <c r="OH123" i="185" s="1"/>
  <c r="NF123" i="185" a="1"/>
  <c r="NF123" i="185" s="1"/>
  <c r="OI123" i="185" a="1"/>
  <c r="OI123" i="185" s="1"/>
  <c r="NJ123" i="185" a="1"/>
  <c r="NJ123" i="185" s="1"/>
  <c r="OJ123" i="185" a="1"/>
  <c r="OJ123" i="185" s="1"/>
  <c r="NL123" i="185" a="1"/>
  <c r="NL123" i="185" s="1"/>
  <c r="OK123" i="185" a="1"/>
  <c r="OK123" i="185" s="1"/>
  <c r="NN123" i="185" a="1"/>
  <c r="NN123" i="185" s="1"/>
  <c r="NR123" i="185" a="1"/>
  <c r="NR123" i="185" s="1"/>
  <c r="OE123" i="185" a="1"/>
  <c r="OE123" i="185" s="1"/>
  <c r="NY123" i="185" a="1"/>
  <c r="NY123" i="185" s="1"/>
  <c r="NZ123" i="185" a="1"/>
  <c r="NZ123" i="185" s="1"/>
  <c r="OA123" i="185" a="1"/>
  <c r="OA123" i="185" s="1"/>
  <c r="NL129" i="185" a="1"/>
  <c r="NL129" i="185" s="1"/>
  <c r="NN129" i="185" a="1"/>
  <c r="NN129" i="185" s="1"/>
  <c r="OD129" i="185" a="1"/>
  <c r="OD129" i="185" s="1"/>
  <c r="NO129" i="185" a="1"/>
  <c r="NO129" i="185" s="1"/>
  <c r="NW129" i="185" a="1"/>
  <c r="NW129" i="185" s="1"/>
  <c r="OE129" i="185" a="1"/>
  <c r="OE129" i="185" s="1"/>
  <c r="ON129" i="185" a="1"/>
  <c r="ON129" i="185" s="1"/>
  <c r="NF129" i="185" a="1"/>
  <c r="NF129" i="185" s="1"/>
  <c r="OF129" i="185" a="1"/>
  <c r="OF129" i="185" s="1"/>
  <c r="NH129" i="185" a="1"/>
  <c r="NH129" i="185" s="1"/>
  <c r="NQ129" i="185" a="1"/>
  <c r="NQ129" i="185" s="1"/>
  <c r="NY129" i="185" a="1"/>
  <c r="NY129" i="185" s="1"/>
  <c r="OG129" i="185" a="1"/>
  <c r="OG129" i="185" s="1"/>
  <c r="NI129" i="185" a="1"/>
  <c r="NI129" i="185" s="1"/>
  <c r="NR129" i="185" a="1"/>
  <c r="NR129" i="185" s="1"/>
  <c r="NZ129" i="185" a="1"/>
  <c r="NZ129" i="185" s="1"/>
  <c r="OH129" i="185" a="1"/>
  <c r="OH129" i="185" s="1"/>
  <c r="NJ129" i="185" a="1"/>
  <c r="NJ129" i="185" s="1"/>
  <c r="NS129" i="185" a="1"/>
  <c r="NS129" i="185" s="1"/>
  <c r="OI129" i="185" a="1"/>
  <c r="OI129" i="185" s="1"/>
  <c r="NK129" i="185" a="1"/>
  <c r="NK129" i="185" s="1"/>
  <c r="OC129" i="185" a="1"/>
  <c r="OC129" i="185" s="1"/>
  <c r="OA129" i="185" a="1"/>
  <c r="OA129" i="185" s="1"/>
  <c r="NM129" i="185" a="1"/>
  <c r="NM129" i="185" s="1"/>
  <c r="OJ129" i="185" a="1"/>
  <c r="OJ129" i="185" s="1"/>
  <c r="NP129" i="185" a="1"/>
  <c r="NP129" i="185" s="1"/>
  <c r="OK129" i="185" a="1"/>
  <c r="OK129" i="185" s="1"/>
  <c r="OL129" i="185" a="1"/>
  <c r="OL129" i="185" s="1"/>
  <c r="NT129" i="185" a="1"/>
  <c r="NT129" i="185" s="1"/>
  <c r="OM129" i="185" a="1"/>
  <c r="OM129" i="185" s="1"/>
  <c r="NU129" i="185" a="1"/>
  <c r="NU129" i="185" s="1"/>
  <c r="NG129" i="185" a="1"/>
  <c r="NG129" i="185" s="1"/>
  <c r="NV129" i="185" a="1"/>
  <c r="NV129" i="185" s="1"/>
  <c r="NX129" i="185" a="1"/>
  <c r="NX129" i="185" s="1"/>
  <c r="OB129" i="185" a="1"/>
  <c r="OB129" i="185" s="1"/>
  <c r="NN118" i="185" a="1"/>
  <c r="NN118" i="185" s="1"/>
  <c r="NX118" i="185" a="1"/>
  <c r="NX118" i="185" s="1"/>
  <c r="OG118" i="185" a="1"/>
  <c r="OG118" i="185" s="1"/>
  <c r="NK118" i="185" a="1"/>
  <c r="NK118" i="185" s="1"/>
  <c r="OF118" i="185" a="1"/>
  <c r="OF118" i="185" s="1"/>
  <c r="NG118" i="185" a="1"/>
  <c r="NG118" i="185" s="1"/>
  <c r="OA118" i="185" a="1"/>
  <c r="OA118" i="185" s="1"/>
  <c r="NH118" i="185" a="1"/>
  <c r="NH118" i="185" s="1"/>
  <c r="NQ118" i="185" a="1"/>
  <c r="NQ118" i="185" s="1"/>
  <c r="OB118" i="185" a="1"/>
  <c r="OB118" i="185" s="1"/>
  <c r="OK118" i="185" a="1"/>
  <c r="OK118" i="185" s="1"/>
  <c r="NP118" i="185" a="1"/>
  <c r="NP118" i="185" s="1"/>
  <c r="OD118" i="185" a="1"/>
  <c r="OD118" i="185" s="1"/>
  <c r="NS118" i="185" a="1"/>
  <c r="NS118" i="185" s="1"/>
  <c r="NV118" i="185" a="1"/>
  <c r="NV118" i="185" s="1"/>
  <c r="OI118" i="185" a="1"/>
  <c r="OI118" i="185" s="1"/>
  <c r="NW118" i="185" a="1"/>
  <c r="NW118" i="185" s="1"/>
  <c r="NF118" i="185" a="1"/>
  <c r="NF118" i="185" s="1"/>
  <c r="NY118" i="185" a="1"/>
  <c r="NY118" i="185" s="1"/>
  <c r="ON118" i="185" a="1"/>
  <c r="ON118" i="185" s="1"/>
  <c r="NI118" i="185" a="1"/>
  <c r="NI118" i="185" s="1"/>
  <c r="NZ118" i="185" a="1"/>
  <c r="NZ118" i="185" s="1"/>
  <c r="OC118" i="185" a="1"/>
  <c r="OC118" i="185" s="1"/>
  <c r="NL118" i="185" a="1"/>
  <c r="NL118" i="185" s="1"/>
  <c r="OE118" i="185" a="1"/>
  <c r="OE118" i="185" s="1"/>
  <c r="NM118" i="185" a="1"/>
  <c r="NM118" i="185" s="1"/>
  <c r="OH118" i="185" a="1"/>
  <c r="OH118" i="185" s="1"/>
  <c r="NJ118" i="185" a="1"/>
  <c r="NJ118" i="185" s="1"/>
  <c r="NO118" i="185" a="1"/>
  <c r="NO118" i="185" s="1"/>
  <c r="NR118" i="185" a="1"/>
  <c r="NR118" i="185" s="1"/>
  <c r="NT118" i="185" a="1"/>
  <c r="NT118" i="185" s="1"/>
  <c r="NU118" i="185" a="1"/>
  <c r="NU118" i="185" s="1"/>
  <c r="OJ118" i="185" a="1"/>
  <c r="OJ118" i="185" s="1"/>
  <c r="OL118" i="185" a="1"/>
  <c r="OL118" i="185" s="1"/>
  <c r="OM118" i="185" a="1"/>
  <c r="OM118" i="185" s="1"/>
  <c r="NG119" i="185" a="1"/>
  <c r="NG119" i="185" s="1"/>
  <c r="NO119" i="185" a="1"/>
  <c r="NO119" i="185" s="1"/>
  <c r="NF119" i="185" a="1"/>
  <c r="NF119" i="185" s="1"/>
  <c r="NP119" i="185" a="1"/>
  <c r="NP119" i="185" s="1"/>
  <c r="OI119" i="185" a="1"/>
  <c r="OI119" i="185" s="1"/>
  <c r="NK119" i="185" a="1"/>
  <c r="NK119" i="185" s="1"/>
  <c r="NI119" i="185" a="1"/>
  <c r="NI119" i="185" s="1"/>
  <c r="NU119" i="185" a="1"/>
  <c r="NU119" i="185" s="1"/>
  <c r="OF119" i="185" a="1"/>
  <c r="OF119" i="185" s="1"/>
  <c r="NJ119" i="185" a="1"/>
  <c r="NJ119" i="185" s="1"/>
  <c r="NW119" i="185" a="1"/>
  <c r="NW119" i="185" s="1"/>
  <c r="OH119" i="185" a="1"/>
  <c r="OH119" i="185" s="1"/>
  <c r="NY119" i="185" a="1"/>
  <c r="NY119" i="185" s="1"/>
  <c r="NV119" i="185" a="1"/>
  <c r="NV119" i="185" s="1"/>
  <c r="OK119" i="185" a="1"/>
  <c r="OK119" i="185" s="1"/>
  <c r="OL119" i="185" a="1"/>
  <c r="OL119" i="185" s="1"/>
  <c r="NH119" i="185" a="1"/>
  <c r="NH119" i="185" s="1"/>
  <c r="NX119" i="185" a="1"/>
  <c r="NX119" i="185" s="1"/>
  <c r="OM119" i="185" a="1"/>
  <c r="OM119" i="185" s="1"/>
  <c r="OA119" i="185" a="1"/>
  <c r="OA119" i="185" s="1"/>
  <c r="NL119" i="185" a="1"/>
  <c r="NL119" i="185" s="1"/>
  <c r="OB119" i="185" a="1"/>
  <c r="OB119" i="185" s="1"/>
  <c r="NM119" i="185" a="1"/>
  <c r="NM119" i="185" s="1"/>
  <c r="OC119" i="185" a="1"/>
  <c r="OC119" i="185" s="1"/>
  <c r="NN119" i="185" a="1"/>
  <c r="NN119" i="185" s="1"/>
  <c r="OD119" i="185" a="1"/>
  <c r="OD119" i="185" s="1"/>
  <c r="NR119" i="185" a="1"/>
  <c r="NR119" i="185" s="1"/>
  <c r="NS119" i="185" a="1"/>
  <c r="NS119" i="185" s="1"/>
  <c r="NT119" i="185" a="1"/>
  <c r="NT119" i="185" s="1"/>
  <c r="NZ119" i="185" a="1"/>
  <c r="NZ119" i="185" s="1"/>
  <c r="OE119" i="185" a="1"/>
  <c r="OE119" i="185" s="1"/>
  <c r="OG119" i="185" a="1"/>
  <c r="OG119" i="185" s="1"/>
  <c r="OJ119" i="185" a="1"/>
  <c r="OJ119" i="185" s="1"/>
  <c r="ON119" i="185" a="1"/>
  <c r="ON119" i="185" s="1"/>
  <c r="NQ119" i="185" a="1"/>
  <c r="NQ119" i="185" s="1"/>
  <c r="NI115" i="185" a="1"/>
  <c r="NI115" i="185" s="1"/>
  <c r="NZ115" i="185" a="1"/>
  <c r="NZ115" i="185" s="1"/>
  <c r="OH115" i="185" a="1"/>
  <c r="OH115" i="185" s="1"/>
  <c r="OG115" i="185" a="1"/>
  <c r="OG115" i="185" s="1"/>
  <c r="NK115" i="185" a="1"/>
  <c r="NK115" i="185" s="1"/>
  <c r="NT115" i="185" a="1"/>
  <c r="NT115" i="185" s="1"/>
  <c r="OC115" i="185" a="1"/>
  <c r="OC115" i="185" s="1"/>
  <c r="NL115" i="185" a="1"/>
  <c r="NL115" i="185" s="1"/>
  <c r="OD115" i="185" a="1"/>
  <c r="OD115" i="185" s="1"/>
  <c r="OL115" i="185" a="1"/>
  <c r="OL115" i="185" s="1"/>
  <c r="NJ115" i="185" a="1"/>
  <c r="NJ115" i="185" s="1"/>
  <c r="NV115" i="185" a="1"/>
  <c r="NV115" i="185" s="1"/>
  <c r="OI115" i="185" a="1"/>
  <c r="OI115" i="185" s="1"/>
  <c r="NX115" i="185" a="1"/>
  <c r="NX115" i="185" s="1"/>
  <c r="OJ115" i="185" a="1"/>
  <c r="OJ115" i="185" s="1"/>
  <c r="NP115" i="185" a="1"/>
  <c r="NP115" i="185" s="1"/>
  <c r="ON115" i="185" a="1"/>
  <c r="ON115" i="185" s="1"/>
  <c r="NM115" i="185" a="1"/>
  <c r="NM115" i="185" s="1"/>
  <c r="OB115" i="185" a="1"/>
  <c r="OB115" i="185" s="1"/>
  <c r="NN115" i="185" a="1"/>
  <c r="NN115" i="185" s="1"/>
  <c r="NO115" i="185" a="1"/>
  <c r="NO115" i="185" s="1"/>
  <c r="OE115" i="185" a="1"/>
  <c r="OE115" i="185" s="1"/>
  <c r="NR115" i="185" a="1"/>
  <c r="NR115" i="185" s="1"/>
  <c r="NS115" i="185" a="1"/>
  <c r="NS115" i="185" s="1"/>
  <c r="NU115" i="185" a="1"/>
  <c r="NU115" i="185" s="1"/>
  <c r="OK115" i="185" a="1"/>
  <c r="OK115" i="185" s="1"/>
  <c r="OM115" i="185" a="1"/>
  <c r="OM115" i="185" s="1"/>
  <c r="NF115" i="185" a="1"/>
  <c r="NF115" i="185" s="1"/>
  <c r="NG115" i="185" a="1"/>
  <c r="NG115" i="185" s="1"/>
  <c r="NH115" i="185" a="1"/>
  <c r="NH115" i="185" s="1"/>
  <c r="OA115" i="185" a="1"/>
  <c r="OA115" i="185" s="1"/>
  <c r="NQ115" i="185" a="1"/>
  <c r="NQ115" i="185" s="1"/>
  <c r="NW115" i="185" a="1"/>
  <c r="NW115" i="185" s="1"/>
  <c r="NY115" i="185" a="1"/>
  <c r="NY115" i="185" s="1"/>
  <c r="OF115" i="185" a="1"/>
  <c r="OF115" i="185" s="1"/>
  <c r="NM124" i="185" a="1"/>
  <c r="NM124" i="185" s="1"/>
  <c r="NU124" i="185" a="1"/>
  <c r="NU124" i="185" s="1"/>
  <c r="OC124" i="185" a="1"/>
  <c r="OC124" i="185" s="1"/>
  <c r="OL124" i="185" a="1"/>
  <c r="OL124" i="185" s="1"/>
  <c r="NO124" i="185" a="1"/>
  <c r="NO124" i="185" s="1"/>
  <c r="OM124" i="185" a="1"/>
  <c r="OM124" i="185" s="1"/>
  <c r="NG124" i="185" a="1"/>
  <c r="NG124" i="185" s="1"/>
  <c r="NX124" i="185" a="1"/>
  <c r="NX124" i="185" s="1"/>
  <c r="NQ124" i="185" a="1"/>
  <c r="NQ124" i="185" s="1"/>
  <c r="OA124" i="185" a="1"/>
  <c r="OA124" i="185" s="1"/>
  <c r="OB124" i="185" a="1"/>
  <c r="OB124" i="185" s="1"/>
  <c r="ON124" i="185" a="1"/>
  <c r="ON124" i="185" s="1"/>
  <c r="NF124" i="185" a="1"/>
  <c r="NF124" i="185" s="1"/>
  <c r="NR124" i="185" a="1"/>
  <c r="NR124" i="185" s="1"/>
  <c r="NI124" i="185" a="1"/>
  <c r="NI124" i="185" s="1"/>
  <c r="NT124" i="185" a="1"/>
  <c r="NT124" i="185" s="1"/>
  <c r="OE124" i="185" a="1"/>
  <c r="OE124" i="185" s="1"/>
  <c r="NJ124" i="185" a="1"/>
  <c r="NJ124" i="185" s="1"/>
  <c r="OF124" i="185" a="1"/>
  <c r="OF124" i="185" s="1"/>
  <c r="NV124" i="185" a="1"/>
  <c r="NV124" i="185" s="1"/>
  <c r="OG124" i="185" a="1"/>
  <c r="OG124" i="185" s="1"/>
  <c r="NK124" i="185" a="1"/>
  <c r="NK124" i="185" s="1"/>
  <c r="NW124" i="185" a="1"/>
  <c r="NW124" i="185" s="1"/>
  <c r="NZ124" i="185" a="1"/>
  <c r="NZ124" i="185" s="1"/>
  <c r="OD124" i="185" a="1"/>
  <c r="OD124" i="185" s="1"/>
  <c r="OH124" i="185" a="1"/>
  <c r="OH124" i="185" s="1"/>
  <c r="NH124" i="185" a="1"/>
  <c r="NH124" i="185" s="1"/>
  <c r="OI124" i="185" a="1"/>
  <c r="OI124" i="185" s="1"/>
  <c r="NL124" i="185" a="1"/>
  <c r="NL124" i="185" s="1"/>
  <c r="OJ124" i="185" a="1"/>
  <c r="OJ124" i="185" s="1"/>
  <c r="NN124" i="185" a="1"/>
  <c r="NN124" i="185" s="1"/>
  <c r="OK124" i="185" a="1"/>
  <c r="OK124" i="185" s="1"/>
  <c r="NP124" i="185" a="1"/>
  <c r="NP124" i="185" s="1"/>
  <c r="NS124" i="185" a="1"/>
  <c r="NS124" i="185" s="1"/>
  <c r="NY124" i="185" a="1"/>
  <c r="NY124" i="185" s="1"/>
  <c r="NM128" i="185" a="1"/>
  <c r="NM128" i="185" s="1"/>
  <c r="NV128" i="185" a="1"/>
  <c r="NV128" i="185" s="1"/>
  <c r="OD128" i="185" a="1"/>
  <c r="OD128" i="185" s="1"/>
  <c r="OL128" i="185" a="1"/>
  <c r="OL128" i="185" s="1"/>
  <c r="NJ128" i="185" a="1"/>
  <c r="NJ128" i="185" s="1"/>
  <c r="NU128" i="185" a="1"/>
  <c r="NU128" i="185" s="1"/>
  <c r="OC128" i="185" a="1"/>
  <c r="OC128" i="185" s="1"/>
  <c r="OM128" i="185" a="1"/>
  <c r="OM128" i="185" s="1"/>
  <c r="NK128" i="185" a="1"/>
  <c r="NK128" i="185" s="1"/>
  <c r="OE128" i="185" a="1"/>
  <c r="OE128" i="185" s="1"/>
  <c r="ON128" i="185" a="1"/>
  <c r="ON128" i="185" s="1"/>
  <c r="NL128" i="185" a="1"/>
  <c r="NL128" i="185" s="1"/>
  <c r="OF128" i="185" a="1"/>
  <c r="OF128" i="185" s="1"/>
  <c r="NX128" i="185" a="1"/>
  <c r="NX128" i="185" s="1"/>
  <c r="OG128" i="185" a="1"/>
  <c r="OG128" i="185" s="1"/>
  <c r="NO128" i="185" a="1"/>
  <c r="NO128" i="185" s="1"/>
  <c r="NF128" i="185" a="1"/>
  <c r="NF128" i="185" s="1"/>
  <c r="NP128" i="185" a="1"/>
  <c r="NP128" i="185" s="1"/>
  <c r="NY128" i="185" a="1"/>
  <c r="NY128" i="185" s="1"/>
  <c r="OH128" i="185" a="1"/>
  <c r="OH128" i="185" s="1"/>
  <c r="NQ128" i="185" a="1"/>
  <c r="NQ128" i="185" s="1"/>
  <c r="NZ128" i="185" a="1"/>
  <c r="NZ128" i="185" s="1"/>
  <c r="OI128" i="185" a="1"/>
  <c r="OI128" i="185" s="1"/>
  <c r="NT128" i="185" a="1"/>
  <c r="NT128" i="185" s="1"/>
  <c r="NW128" i="185" a="1"/>
  <c r="NW128" i="185" s="1"/>
  <c r="OA128" i="185" a="1"/>
  <c r="OA128" i="185" s="1"/>
  <c r="NG128" i="185" a="1"/>
  <c r="NG128" i="185" s="1"/>
  <c r="OB128" i="185" a="1"/>
  <c r="OB128" i="185" s="1"/>
  <c r="NH128" i="185" a="1"/>
  <c r="NH128" i="185" s="1"/>
  <c r="NI128" i="185" a="1"/>
  <c r="NI128" i="185" s="1"/>
  <c r="OJ128" i="185" a="1"/>
  <c r="OJ128" i="185" s="1"/>
  <c r="NN128" i="185" a="1"/>
  <c r="NN128" i="185" s="1"/>
  <c r="NS128" i="185" a="1"/>
  <c r="NS128" i="185" s="1"/>
  <c r="NR128" i="185" a="1"/>
  <c r="NR128" i="185" s="1"/>
  <c r="OK128" i="185" a="1"/>
  <c r="OK128" i="185" s="1"/>
  <c r="NL126" i="185" a="1"/>
  <c r="NL126" i="185" s="1"/>
  <c r="OB126" i="185" a="1"/>
  <c r="OB126" i="185" s="1"/>
  <c r="OJ126" i="185" a="1"/>
  <c r="OJ126" i="185" s="1"/>
  <c r="NU126" i="185" a="1"/>
  <c r="NU126" i="185" s="1"/>
  <c r="OC126" i="185" a="1"/>
  <c r="OC126" i="185" s="1"/>
  <c r="NG126" i="185" a="1"/>
  <c r="NG126" i="185" s="1"/>
  <c r="NO126" i="185" a="1"/>
  <c r="NO126" i="185" s="1"/>
  <c r="NW126" i="185" a="1"/>
  <c r="NW126" i="185" s="1"/>
  <c r="OM126" i="185" a="1"/>
  <c r="OM126" i="185" s="1"/>
  <c r="NP126" i="185" a="1"/>
  <c r="NP126" i="185" s="1"/>
  <c r="NZ126" i="185" a="1"/>
  <c r="NZ126" i="185" s="1"/>
  <c r="OK126" i="185" a="1"/>
  <c r="OK126" i="185" s="1"/>
  <c r="NQ126" i="185" a="1"/>
  <c r="NQ126" i="185" s="1"/>
  <c r="OL126" i="185" a="1"/>
  <c r="OL126" i="185" s="1"/>
  <c r="NF126" i="185" a="1"/>
  <c r="NF126" i="185" s="1"/>
  <c r="OA126" i="185" a="1"/>
  <c r="OA126" i="185" s="1"/>
  <c r="NH126" i="185" a="1"/>
  <c r="NH126" i="185" s="1"/>
  <c r="NI126" i="185" a="1"/>
  <c r="NI126" i="185" s="1"/>
  <c r="NS126" i="185" a="1"/>
  <c r="NS126" i="185" s="1"/>
  <c r="OD126" i="185" a="1"/>
  <c r="OD126" i="185" s="1"/>
  <c r="NJ126" i="185" a="1"/>
  <c r="NJ126" i="185" s="1"/>
  <c r="NT126" i="185" a="1"/>
  <c r="NT126" i="185" s="1"/>
  <c r="OE126" i="185" a="1"/>
  <c r="OE126" i="185" s="1"/>
  <c r="NK126" i="185" a="1"/>
  <c r="NK126" i="185" s="1"/>
  <c r="NV126" i="185" a="1"/>
  <c r="NV126" i="185" s="1"/>
  <c r="NN126" i="185" a="1"/>
  <c r="NN126" i="185" s="1"/>
  <c r="ON126" i="185" a="1"/>
  <c r="ON126" i="185" s="1"/>
  <c r="NR126" i="185" a="1"/>
  <c r="NR126" i="185" s="1"/>
  <c r="OH126" i="185" a="1"/>
  <c r="OH126" i="185" s="1"/>
  <c r="NX126" i="185" a="1"/>
  <c r="NX126" i="185" s="1"/>
  <c r="NY126" i="185" a="1"/>
  <c r="NY126" i="185" s="1"/>
  <c r="OF126" i="185" a="1"/>
  <c r="OF126" i="185" s="1"/>
  <c r="OG126" i="185" a="1"/>
  <c r="OG126" i="185" s="1"/>
  <c r="NM126" i="185" a="1"/>
  <c r="NM126" i="185" s="1"/>
  <c r="OI126" i="185" a="1"/>
  <c r="OI126" i="185" s="1"/>
  <c r="NM121" i="185" a="1"/>
  <c r="NM121" i="185" s="1"/>
  <c r="NV121" i="185" a="1"/>
  <c r="NV121" i="185" s="1"/>
  <c r="OL121" i="185" a="1"/>
  <c r="OL121" i="185" s="1"/>
  <c r="NI121" i="185" a="1"/>
  <c r="NI121" i="185" s="1"/>
  <c r="NR121" i="185" a="1"/>
  <c r="NR121" i="185" s="1"/>
  <c r="NS121" i="185" a="1"/>
  <c r="NS121" i="185" s="1"/>
  <c r="OC121" i="185" a="1"/>
  <c r="OC121" i="185" s="1"/>
  <c r="OM121" i="185" a="1"/>
  <c r="OM121" i="185" s="1"/>
  <c r="NT121" i="185" a="1"/>
  <c r="NT121" i="185" s="1"/>
  <c r="OE121" i="185" a="1"/>
  <c r="OE121" i="185" s="1"/>
  <c r="ON121" i="185" a="1"/>
  <c r="ON121" i="185" s="1"/>
  <c r="NL121" i="185" a="1"/>
  <c r="NL121" i="185" s="1"/>
  <c r="NN121" i="185" a="1"/>
  <c r="NN121" i="185" s="1"/>
  <c r="NZ121" i="185" a="1"/>
  <c r="NZ121" i="185" s="1"/>
  <c r="OA121" i="185" a="1"/>
  <c r="OA121" i="185" s="1"/>
  <c r="NO121" i="185" a="1"/>
  <c r="NO121" i="185" s="1"/>
  <c r="OB121" i="185" a="1"/>
  <c r="OB121" i="185" s="1"/>
  <c r="NP121" i="185" a="1"/>
  <c r="NP121" i="185" s="1"/>
  <c r="OF121" i="185" a="1"/>
  <c r="OF121" i="185" s="1"/>
  <c r="NQ121" i="185" a="1"/>
  <c r="NQ121" i="185" s="1"/>
  <c r="OG121" i="185" a="1"/>
  <c r="OG121" i="185" s="1"/>
  <c r="OH121" i="185" a="1"/>
  <c r="OH121" i="185" s="1"/>
  <c r="NF121" i="185" a="1"/>
  <c r="NF121" i="185" s="1"/>
  <c r="NU121" i="185" a="1"/>
  <c r="NU121" i="185" s="1"/>
  <c r="OI121" i="185" a="1"/>
  <c r="OI121" i="185" s="1"/>
  <c r="NW121" i="185" a="1"/>
  <c r="NW121" i="185" s="1"/>
  <c r="NX121" i="185" a="1"/>
  <c r="NX121" i="185" s="1"/>
  <c r="NK121" i="185" a="1"/>
  <c r="NK121" i="185" s="1"/>
  <c r="NY121" i="185" a="1"/>
  <c r="NY121" i="185" s="1"/>
  <c r="OD121" i="185" a="1"/>
  <c r="OD121" i="185" s="1"/>
  <c r="OJ121" i="185" a="1"/>
  <c r="OJ121" i="185" s="1"/>
  <c r="NG121" i="185" a="1"/>
  <c r="NG121" i="185" s="1"/>
  <c r="OK121" i="185" a="1"/>
  <c r="OK121" i="185" s="1"/>
  <c r="NH121" i="185" a="1"/>
  <c r="NH121" i="185" s="1"/>
  <c r="NJ121" i="185" a="1"/>
  <c r="NJ121" i="185" s="1"/>
  <c r="NK122" i="185" a="1"/>
  <c r="NK122" i="185" s="1"/>
  <c r="NM122" i="185" a="1"/>
  <c r="NM122" i="185" s="1"/>
  <c r="NU122" i="185" a="1"/>
  <c r="NU122" i="185" s="1"/>
  <c r="OB122" i="185" a="1"/>
  <c r="OB122" i="185" s="1"/>
  <c r="OK122" i="185" a="1"/>
  <c r="OK122" i="185" s="1"/>
  <c r="NN122" i="185" a="1"/>
  <c r="NN122" i="185" s="1"/>
  <c r="OC122" i="185" a="1"/>
  <c r="OC122" i="185" s="1"/>
  <c r="OL122" i="185" a="1"/>
  <c r="OL122" i="185" s="1"/>
  <c r="NH122" i="185" a="1"/>
  <c r="NH122" i="185" s="1"/>
  <c r="OF122" i="185" a="1"/>
  <c r="OF122" i="185" s="1"/>
  <c r="ON122" i="185" a="1"/>
  <c r="ON122" i="185" s="1"/>
  <c r="NQ122" i="185" a="1"/>
  <c r="NQ122" i="185" s="1"/>
  <c r="NF122" i="185" a="1"/>
  <c r="NF122" i="185" s="1"/>
  <c r="NR122" i="185" a="1"/>
  <c r="NR122" i="185" s="1"/>
  <c r="OA122" i="185" a="1"/>
  <c r="OA122" i="185" s="1"/>
  <c r="OM122" i="185" a="1"/>
  <c r="OM122" i="185" s="1"/>
  <c r="NG122" i="185" a="1"/>
  <c r="NG122" i="185" s="1"/>
  <c r="NT122" i="185" a="1"/>
  <c r="NT122" i="185" s="1"/>
  <c r="OD122" i="185" a="1"/>
  <c r="OD122" i="185" s="1"/>
  <c r="NJ122" i="185" a="1"/>
  <c r="NJ122" i="185" s="1"/>
  <c r="OE122" i="185" a="1"/>
  <c r="OE122" i="185" s="1"/>
  <c r="NV122" i="185" a="1"/>
  <c r="NV122" i="185" s="1"/>
  <c r="OG122" i="185" a="1"/>
  <c r="OG122" i="185" s="1"/>
  <c r="NL122" i="185" a="1"/>
  <c r="NL122" i="185" s="1"/>
  <c r="NW122" i="185" a="1"/>
  <c r="NW122" i="185" s="1"/>
  <c r="NO122" i="185" a="1"/>
  <c r="NO122" i="185" s="1"/>
  <c r="OI122" i="185" a="1"/>
  <c r="OI122" i="185" s="1"/>
  <c r="NP122" i="185" a="1"/>
  <c r="NP122" i="185" s="1"/>
  <c r="NS122" i="185" a="1"/>
  <c r="NS122" i="185" s="1"/>
  <c r="NX122" i="185" a="1"/>
  <c r="NX122" i="185" s="1"/>
  <c r="NY122" i="185" a="1"/>
  <c r="NY122" i="185" s="1"/>
  <c r="NZ122" i="185" a="1"/>
  <c r="NZ122" i="185" s="1"/>
  <c r="OH122" i="185" a="1"/>
  <c r="OH122" i="185" s="1"/>
  <c r="NI122" i="185" a="1"/>
  <c r="NI122" i="185" s="1"/>
  <c r="OJ122" i="185" a="1"/>
  <c r="OJ122" i="185" s="1"/>
  <c r="NG120" i="185" a="1"/>
  <c r="NG120" i="185" s="1"/>
  <c r="NY120" i="185" a="1"/>
  <c r="NY120" i="185" s="1"/>
  <c r="NJ120" i="185" a="1"/>
  <c r="NJ120" i="185" s="1"/>
  <c r="NS120" i="185" a="1"/>
  <c r="NS120" i="185" s="1"/>
  <c r="OC120" i="185" a="1"/>
  <c r="OC120" i="185" s="1"/>
  <c r="OL120" i="185" a="1"/>
  <c r="OL120" i="185" s="1"/>
  <c r="NF120" i="185" a="1"/>
  <c r="NF120" i="185" s="1"/>
  <c r="NN120" i="185" a="1"/>
  <c r="NN120" i="185" s="1"/>
  <c r="NZ120" i="185" a="1"/>
  <c r="NZ120" i="185" s="1"/>
  <c r="OH120" i="185" a="1"/>
  <c r="OH120" i="185" s="1"/>
  <c r="NT120" i="185" a="1"/>
  <c r="NT120" i="185" s="1"/>
  <c r="OE120" i="185" a="1"/>
  <c r="OE120" i="185" s="1"/>
  <c r="NV120" i="185" a="1"/>
  <c r="NV120" i="185" s="1"/>
  <c r="OF120" i="185" a="1"/>
  <c r="OF120" i="185" s="1"/>
  <c r="OI120" i="185" a="1"/>
  <c r="OI120" i="185" s="1"/>
  <c r="NP120" i="185" a="1"/>
  <c r="NP120" i="185" s="1"/>
  <c r="NQ120" i="185" a="1"/>
  <c r="NQ120" i="185" s="1"/>
  <c r="OG120" i="185" a="1"/>
  <c r="OG120" i="185" s="1"/>
  <c r="NR120" i="185" a="1"/>
  <c r="NR120" i="185" s="1"/>
  <c r="NW120" i="185" a="1"/>
  <c r="NW120" i="185" s="1"/>
  <c r="OK120" i="185" a="1"/>
  <c r="OK120" i="185" s="1"/>
  <c r="NH120" i="185" a="1"/>
  <c r="NH120" i="185" s="1"/>
  <c r="NX120" i="185" a="1"/>
  <c r="NX120" i="185" s="1"/>
  <c r="OM120" i="185" a="1"/>
  <c r="OM120" i="185" s="1"/>
  <c r="NI120" i="185" a="1"/>
  <c r="NI120" i="185" s="1"/>
  <c r="ON120" i="185" a="1"/>
  <c r="ON120" i="185" s="1"/>
  <c r="NK120" i="185" a="1"/>
  <c r="NK120" i="185" s="1"/>
  <c r="OA120" i="185" a="1"/>
  <c r="OA120" i="185" s="1"/>
  <c r="NO120" i="185" a="1"/>
  <c r="NO120" i="185" s="1"/>
  <c r="NU120" i="185" a="1"/>
  <c r="NU120" i="185" s="1"/>
  <c r="OB120" i="185" a="1"/>
  <c r="OB120" i="185" s="1"/>
  <c r="OD120" i="185" a="1"/>
  <c r="OD120" i="185" s="1"/>
  <c r="NM120" i="185" a="1"/>
  <c r="NM120" i="185" s="1"/>
  <c r="OJ120" i="185" a="1"/>
  <c r="OJ120" i="185" s="1"/>
  <c r="NL120" i="185" a="1"/>
  <c r="NL120" i="185" s="1"/>
  <c r="NW131" i="185" a="1"/>
  <c r="NW131" i="185" s="1"/>
  <c r="OE131" i="185" a="1"/>
  <c r="OE131" i="185" s="1"/>
  <c r="NU131" i="185" a="1"/>
  <c r="NU131" i="185" s="1"/>
  <c r="OD131" i="185" a="1"/>
  <c r="OD131" i="185" s="1"/>
  <c r="NK131" i="185" a="1"/>
  <c r="NK131" i="185" s="1"/>
  <c r="NV131" i="185" a="1"/>
  <c r="NV131" i="185" s="1"/>
  <c r="OF131" i="185" a="1"/>
  <c r="OF131" i="185" s="1"/>
  <c r="NL131" i="185" a="1"/>
  <c r="NL131" i="185" s="1"/>
  <c r="OG131" i="185" a="1"/>
  <c r="OG131" i="185" s="1"/>
  <c r="NN131" i="185" a="1"/>
  <c r="NN131" i="185" s="1"/>
  <c r="OI131" i="185" a="1"/>
  <c r="OI131" i="185" s="1"/>
  <c r="NO131" i="185" a="1"/>
  <c r="NO131" i="185" s="1"/>
  <c r="NY131" i="185" a="1"/>
  <c r="NY131" i="185" s="1"/>
  <c r="OJ131" i="185" a="1"/>
  <c r="OJ131" i="185" s="1"/>
  <c r="NF131" i="185" a="1"/>
  <c r="NF131" i="185" s="1"/>
  <c r="NP131" i="185" a="1"/>
  <c r="NP131" i="185" s="1"/>
  <c r="OK131" i="185" a="1"/>
  <c r="OK131" i="185" s="1"/>
  <c r="NZ131" i="185" a="1"/>
  <c r="NZ131" i="185" s="1"/>
  <c r="OL131" i="185" a="1"/>
  <c r="OL131" i="185" s="1"/>
  <c r="NH131" i="185" a="1"/>
  <c r="NH131" i="185" s="1"/>
  <c r="OC131" i="185" a="1"/>
  <c r="OC131" i="185" s="1"/>
  <c r="NI131" i="185" a="1"/>
  <c r="NI131" i="185" s="1"/>
  <c r="OH131" i="185" a="1"/>
  <c r="OH131" i="185" s="1"/>
  <c r="NJ131" i="185" a="1"/>
  <c r="NJ131" i="185" s="1"/>
  <c r="OM131" i="185" a="1"/>
  <c r="OM131" i="185" s="1"/>
  <c r="NM131" i="185" a="1"/>
  <c r="NM131" i="185" s="1"/>
  <c r="ON131" i="185" a="1"/>
  <c r="ON131" i="185" s="1"/>
  <c r="NQ131" i="185" a="1"/>
  <c r="NQ131" i="185" s="1"/>
  <c r="NR131" i="185" a="1"/>
  <c r="NR131" i="185" s="1"/>
  <c r="NS131" i="185" a="1"/>
  <c r="NS131" i="185" s="1"/>
  <c r="NT131" i="185" a="1"/>
  <c r="NT131" i="185" s="1"/>
  <c r="NX131" i="185" a="1"/>
  <c r="NX131" i="185" s="1"/>
  <c r="OB131" i="185" a="1"/>
  <c r="OB131" i="185" s="1"/>
  <c r="OA131" i="185" a="1"/>
  <c r="OA131" i="185" s="1"/>
  <c r="NG131" i="185" a="1"/>
  <c r="NG131" i="185" s="1"/>
  <c r="NT125" i="185" a="1"/>
  <c r="NT125" i="185" s="1"/>
  <c r="OB125" i="185" a="1"/>
  <c r="OB125" i="185" s="1"/>
  <c r="OL125" i="185" a="1"/>
  <c r="OL125" i="185" s="1"/>
  <c r="NL125" i="185" a="1"/>
  <c r="NL125" i="185" s="1"/>
  <c r="NV125" i="185" a="1"/>
  <c r="NV125" i="185" s="1"/>
  <c r="NF125" i="185" a="1"/>
  <c r="NF125" i="185" s="1"/>
  <c r="NO125" i="185" a="1"/>
  <c r="NO125" i="185" s="1"/>
  <c r="NP125" i="185" a="1"/>
  <c r="NP125" i="185" s="1"/>
  <c r="NZ125" i="185" a="1"/>
  <c r="NZ125" i="185" s="1"/>
  <c r="OM125" i="185" a="1"/>
  <c r="OM125" i="185" s="1"/>
  <c r="NQ125" i="185" a="1"/>
  <c r="NQ125" i="185" s="1"/>
  <c r="OA125" i="185" a="1"/>
  <c r="OA125" i="185" s="1"/>
  <c r="ON125" i="185" a="1"/>
  <c r="ON125" i="185" s="1"/>
  <c r="NG125" i="185" a="1"/>
  <c r="NG125" i="185" s="1"/>
  <c r="NS125" i="185" a="1"/>
  <c r="NS125" i="185" s="1"/>
  <c r="OD125" i="185" a="1"/>
  <c r="OD125" i="185" s="1"/>
  <c r="NH125" i="185" a="1"/>
  <c r="NH125" i="185" s="1"/>
  <c r="OE125" i="185" a="1"/>
  <c r="OE125" i="185" s="1"/>
  <c r="NI125" i="185" a="1"/>
  <c r="NI125" i="185" s="1"/>
  <c r="NU125" i="185" a="1"/>
  <c r="NU125" i="185" s="1"/>
  <c r="OF125" i="185" a="1"/>
  <c r="OF125" i="185" s="1"/>
  <c r="OG125" i="185" a="1"/>
  <c r="OG125" i="185" s="1"/>
  <c r="NW125" i="185" a="1"/>
  <c r="NW125" i="185" s="1"/>
  <c r="NN125" i="185" a="1"/>
  <c r="NN125" i="185" s="1"/>
  <c r="NX125" i="185" a="1"/>
  <c r="NX125" i="185" s="1"/>
  <c r="NY125" i="185" a="1"/>
  <c r="NY125" i="185" s="1"/>
  <c r="OC125" i="185" a="1"/>
  <c r="OC125" i="185" s="1"/>
  <c r="OH125" i="185" a="1"/>
  <c r="OH125" i="185" s="1"/>
  <c r="OI125" i="185" a="1"/>
  <c r="OI125" i="185" s="1"/>
  <c r="NJ125" i="185" a="1"/>
  <c r="NJ125" i="185" s="1"/>
  <c r="OJ125" i="185" a="1"/>
  <c r="OJ125" i="185" s="1"/>
  <c r="NK125" i="185" a="1"/>
  <c r="NK125" i="185" s="1"/>
  <c r="OK125" i="185" a="1"/>
  <c r="OK125" i="185" s="1"/>
  <c r="NM125" i="185" a="1"/>
  <c r="NM125" i="185" s="1"/>
  <c r="NR125" i="185" a="1"/>
  <c r="NR125" i="185" s="1"/>
  <c r="NI127" i="185" a="1"/>
  <c r="NI127" i="185" s="1"/>
  <c r="NR127" i="185" a="1"/>
  <c r="NR127" i="185" s="1"/>
  <c r="NK127" i="185" a="1"/>
  <c r="NK127" i="185" s="1"/>
  <c r="OB127" i="185" a="1"/>
  <c r="OB127" i="185" s="1"/>
  <c r="OL127" i="185" a="1"/>
  <c r="OL127" i="185" s="1"/>
  <c r="NM127" i="185" a="1"/>
  <c r="NM127" i="185" s="1"/>
  <c r="NU127" i="185" a="1"/>
  <c r="NU127" i="185" s="1"/>
  <c r="NX127" i="185" a="1"/>
  <c r="NX127" i="185" s="1"/>
  <c r="NN127" i="185" a="1"/>
  <c r="NN127" i="185" s="1"/>
  <c r="OJ127" i="185" a="1"/>
  <c r="OJ127" i="185" s="1"/>
  <c r="NO127" i="185" a="1"/>
  <c r="NO127" i="185" s="1"/>
  <c r="NY127" i="185" a="1"/>
  <c r="NY127" i="185" s="1"/>
  <c r="OK127" i="185" a="1"/>
  <c r="OK127" i="185" s="1"/>
  <c r="NF127" i="185" a="1"/>
  <c r="NF127" i="185" s="1"/>
  <c r="NQ127" i="185" a="1"/>
  <c r="NQ127" i="185" s="1"/>
  <c r="OA127" i="185" a="1"/>
  <c r="OA127" i="185" s="1"/>
  <c r="OM127" i="185" a="1"/>
  <c r="OM127" i="185" s="1"/>
  <c r="NG127" i="185" a="1"/>
  <c r="NG127" i="185" s="1"/>
  <c r="OC127" i="185" a="1"/>
  <c r="OC127" i="185" s="1"/>
  <c r="ON127" i="185" a="1"/>
  <c r="ON127" i="185" s="1"/>
  <c r="NS127" i="185" a="1"/>
  <c r="NS127" i="185" s="1"/>
  <c r="OD127" i="185" a="1"/>
  <c r="OD127" i="185" s="1"/>
  <c r="NH127" i="185" a="1"/>
  <c r="NH127" i="185" s="1"/>
  <c r="NT127" i="185" a="1"/>
  <c r="NT127" i="185" s="1"/>
  <c r="OE127" i="185" a="1"/>
  <c r="OE127" i="185" s="1"/>
  <c r="OG127" i="185" a="1"/>
  <c r="OG127" i="185" s="1"/>
  <c r="OH127" i="185" a="1"/>
  <c r="OH127" i="185" s="1"/>
  <c r="NJ127" i="185" a="1"/>
  <c r="NJ127" i="185" s="1"/>
  <c r="OI127" i="185" a="1"/>
  <c r="OI127" i="185" s="1"/>
  <c r="NL127" i="185" a="1"/>
  <c r="NL127" i="185" s="1"/>
  <c r="NP127" i="185" a="1"/>
  <c r="NP127" i="185" s="1"/>
  <c r="NZ127" i="185" a="1"/>
  <c r="NZ127" i="185" s="1"/>
  <c r="NV127" i="185" a="1"/>
  <c r="NV127" i="185" s="1"/>
  <c r="NW127" i="185" a="1"/>
  <c r="NW127" i="185" s="1"/>
  <c r="OF127" i="185" a="1"/>
  <c r="OF127" i="185" s="1"/>
  <c r="NG113" i="185" a="1"/>
  <c r="NG113" i="185" s="1"/>
  <c r="NJ113" i="185" a="1"/>
  <c r="NJ113" i="185" s="1"/>
  <c r="OB113" i="185" a="1"/>
  <c r="OB113" i="185" s="1"/>
  <c r="OJ113" i="185" a="1"/>
  <c r="OJ113" i="185" s="1"/>
  <c r="NI113" i="185" a="1"/>
  <c r="NI113" i="185" s="1"/>
  <c r="NS113" i="185" a="1"/>
  <c r="NS113" i="185" s="1"/>
  <c r="OL113" i="185" a="1"/>
  <c r="OL113" i="185" s="1"/>
  <c r="NN113" i="185" a="1"/>
  <c r="NN113" i="185" s="1"/>
  <c r="OH113" i="185" a="1"/>
  <c r="OH113" i="185" s="1"/>
  <c r="NO113" i="185" a="1"/>
  <c r="NO113" i="185" s="1"/>
  <c r="NY113" i="185" a="1"/>
  <c r="NY113" i="185" s="1"/>
  <c r="NT113" i="185" a="1"/>
  <c r="NT113" i="185" s="1"/>
  <c r="OF113" i="185" a="1"/>
  <c r="OF113" i="185" s="1"/>
  <c r="NK113" i="185" a="1"/>
  <c r="NK113" i="185" s="1"/>
  <c r="NW113" i="185" a="1"/>
  <c r="NW113" i="185" s="1"/>
  <c r="OE113" i="185" a="1"/>
  <c r="OE113" i="185" s="1"/>
  <c r="NP113" i="185" a="1"/>
  <c r="NP113" i="185" s="1"/>
  <c r="OG113" i="185" a="1"/>
  <c r="OG113" i="185" s="1"/>
  <c r="NQ113" i="185" a="1"/>
  <c r="NQ113" i="185" s="1"/>
  <c r="OI113" i="185" a="1"/>
  <c r="OI113" i="185" s="1"/>
  <c r="NU113" i="185" a="1"/>
  <c r="NU113" i="185" s="1"/>
  <c r="NV113" i="185" a="1"/>
  <c r="NV113" i="185" s="1"/>
  <c r="OM113" i="185" a="1"/>
  <c r="OM113" i="185" s="1"/>
  <c r="NX113" i="185" a="1"/>
  <c r="NX113" i="185" s="1"/>
  <c r="NF113" i="185" a="1"/>
  <c r="NF113" i="185" s="1"/>
  <c r="ON113" i="185" a="1"/>
  <c r="ON113" i="185" s="1"/>
  <c r="OA113" i="185" a="1"/>
  <c r="OA113" i="185" s="1"/>
  <c r="OC113" i="185" a="1"/>
  <c r="OC113" i="185" s="1"/>
  <c r="OD113" i="185" a="1"/>
  <c r="OD113" i="185" s="1"/>
  <c r="NR113" i="185" a="1"/>
  <c r="NR113" i="185" s="1"/>
  <c r="OK113" i="185" a="1"/>
  <c r="OK113" i="185" s="1"/>
  <c r="NZ113" i="185" a="1"/>
  <c r="NZ113" i="185" s="1"/>
  <c r="NH113" i="185" a="1"/>
  <c r="NH113" i="185" s="1"/>
  <c r="NL113" i="185" a="1"/>
  <c r="NL113" i="185" s="1"/>
  <c r="NM113" i="185" a="1"/>
  <c r="NM113" i="185" s="1"/>
  <c r="NI130" i="185" a="1"/>
  <c r="NI130" i="185" s="1"/>
  <c r="OB130" i="185" a="1"/>
  <c r="OB130" i="185" s="1"/>
  <c r="OL130" i="185" a="1"/>
  <c r="OL130" i="185" s="1"/>
  <c r="NW130" i="185" a="1"/>
  <c r="NW130" i="185" s="1"/>
  <c r="NM130" i="185" a="1"/>
  <c r="NM130" i="185" s="1"/>
  <c r="NX130" i="185" a="1"/>
  <c r="NX130" i="185" s="1"/>
  <c r="OI130" i="185" a="1"/>
  <c r="OI130" i="185" s="1"/>
  <c r="NN130" i="185" a="1"/>
  <c r="NN130" i="185" s="1"/>
  <c r="NY130" i="185" a="1"/>
  <c r="NY130" i="185" s="1"/>
  <c r="OJ130" i="185" a="1"/>
  <c r="OJ130" i="185" s="1"/>
  <c r="NG130" i="185" a="1"/>
  <c r="NG130" i="185" s="1"/>
  <c r="NP130" i="185" a="1"/>
  <c r="NP130" i="185" s="1"/>
  <c r="OA130" i="185" a="1"/>
  <c r="OA130" i="185" s="1"/>
  <c r="OM130" i="185" a="1"/>
  <c r="OM130" i="185" s="1"/>
  <c r="NH130" i="185" a="1"/>
  <c r="NH130" i="185" s="1"/>
  <c r="NQ130" i="185" a="1"/>
  <c r="NQ130" i="185" s="1"/>
  <c r="OC130" i="185" a="1"/>
  <c r="OC130" i="185" s="1"/>
  <c r="ON130" i="185" a="1"/>
  <c r="ON130" i="185" s="1"/>
  <c r="NR130" i="185" a="1"/>
  <c r="NR130" i="185" s="1"/>
  <c r="OD130" i="185" a="1"/>
  <c r="OD130" i="185" s="1"/>
  <c r="NS130" i="185" a="1"/>
  <c r="NS130" i="185" s="1"/>
  <c r="OE130" i="185" a="1"/>
  <c r="OE130" i="185" s="1"/>
  <c r="NO130" i="185" a="1"/>
  <c r="NO130" i="185" s="1"/>
  <c r="OK130" i="185" a="1"/>
  <c r="OK130" i="185" s="1"/>
  <c r="NT130" i="185" a="1"/>
  <c r="NT130" i="185" s="1"/>
  <c r="NU130" i="185" a="1"/>
  <c r="NU130" i="185" s="1"/>
  <c r="NV130" i="185" a="1"/>
  <c r="NV130" i="185" s="1"/>
  <c r="NZ130" i="185" a="1"/>
  <c r="NZ130" i="185" s="1"/>
  <c r="NK130" i="185" a="1"/>
  <c r="NK130" i="185" s="1"/>
  <c r="OF130" i="185" a="1"/>
  <c r="OF130" i="185" s="1"/>
  <c r="NF130" i="185" a="1"/>
  <c r="NF130" i="185" s="1"/>
  <c r="OG130" i="185" a="1"/>
  <c r="OG130" i="185" s="1"/>
  <c r="NJ130" i="185" a="1"/>
  <c r="NJ130" i="185" s="1"/>
  <c r="OH130" i="185" a="1"/>
  <c r="OH130" i="185" s="1"/>
  <c r="NL130" i="185" a="1"/>
  <c r="NL130" i="185" s="1"/>
  <c r="NH111" i="185" a="1"/>
  <c r="NH111" i="185" s="1"/>
  <c r="NQ111" i="185" a="1"/>
  <c r="NQ111" i="185" s="1"/>
  <c r="OA111" i="185" a="1"/>
  <c r="OA111" i="185" s="1"/>
  <c r="OI111" i="185" a="1"/>
  <c r="OI111" i="185" s="1"/>
  <c r="NI111" i="185" a="1"/>
  <c r="NI111" i="185" s="1"/>
  <c r="NR111" i="185" a="1"/>
  <c r="NR111" i="185" s="1"/>
  <c r="OB111" i="185" a="1"/>
  <c r="OB111" i="185" s="1"/>
  <c r="OJ111" i="185" a="1"/>
  <c r="OJ111" i="185" s="1"/>
  <c r="NK111" i="185" a="1"/>
  <c r="NK111" i="185" s="1"/>
  <c r="NT111" i="185" a="1"/>
  <c r="NT111" i="185" s="1"/>
  <c r="OD111" i="185" a="1"/>
  <c r="OD111" i="185" s="1"/>
  <c r="NL111" i="185" a="1"/>
  <c r="NL111" i="185" s="1"/>
  <c r="NW111" i="185" a="1"/>
  <c r="NW111" i="185" s="1"/>
  <c r="OH111" i="185" a="1"/>
  <c r="OH111" i="185" s="1"/>
  <c r="NP111" i="185" a="1"/>
  <c r="NP111" i="185" s="1"/>
  <c r="NX111" i="185" a="1"/>
  <c r="NX111" i="185" s="1"/>
  <c r="OL111" i="185" a="1"/>
  <c r="OL111" i="185" s="1"/>
  <c r="NM111" i="185" a="1"/>
  <c r="NM111" i="185" s="1"/>
  <c r="NY111" i="185" a="1"/>
  <c r="NY111" i="185" s="1"/>
  <c r="OM111" i="185" a="1"/>
  <c r="OM111" i="185" s="1"/>
  <c r="NV111" i="185" a="1"/>
  <c r="NV111" i="185" s="1"/>
  <c r="NG111" i="185" a="1"/>
  <c r="NG111" i="185" s="1"/>
  <c r="OF111" i="185" a="1"/>
  <c r="OF111" i="185" s="1"/>
  <c r="NU111" i="185" a="1"/>
  <c r="NU111" i="185" s="1"/>
  <c r="OC111" i="185" a="1"/>
  <c r="OC111" i="185" s="1"/>
  <c r="OE111" i="185" a="1"/>
  <c r="OE111" i="185" s="1"/>
  <c r="NF111" i="185" a="1"/>
  <c r="NF111" i="185" s="1"/>
  <c r="NJ111" i="185" a="1"/>
  <c r="NJ111" i="185" s="1"/>
  <c r="OG111" i="185" a="1"/>
  <c r="OG111" i="185" s="1"/>
  <c r="NN111" i="185" a="1"/>
  <c r="NN111" i="185" s="1"/>
  <c r="NO111" i="185" a="1"/>
  <c r="NO111" i="185" s="1"/>
  <c r="NS111" i="185" a="1"/>
  <c r="NS111" i="185" s="1"/>
  <c r="NZ111" i="185" a="1"/>
  <c r="NZ111" i="185" s="1"/>
  <c r="OK111" i="185" a="1"/>
  <c r="OK111" i="185" s="1"/>
  <c r="ON111" i="185" a="1"/>
  <c r="ON111" i="185" s="1"/>
  <c r="NK134" i="185" a="1"/>
  <c r="NK134" i="185" s="1"/>
  <c r="OA134" i="185" a="1"/>
  <c r="OA134" i="185" s="1"/>
  <c r="OK134" i="185" a="1"/>
  <c r="OK134" i="185" s="1"/>
  <c r="NQ134" i="185" a="1"/>
  <c r="NQ134" i="185" s="1"/>
  <c r="OJ134" i="185" a="1"/>
  <c r="OJ134" i="185" s="1"/>
  <c r="NN134" i="185" a="1"/>
  <c r="NN134" i="185" s="1"/>
  <c r="NX134" i="185" a="1"/>
  <c r="NX134" i="185" s="1"/>
  <c r="OH134" i="185" a="1"/>
  <c r="OH134" i="185" s="1"/>
  <c r="NG134" i="185" a="1"/>
  <c r="NG134" i="185" s="1"/>
  <c r="NZ134" i="185" a="1"/>
  <c r="NZ134" i="185" s="1"/>
  <c r="OL134" i="185" a="1"/>
  <c r="OL134" i="185" s="1"/>
  <c r="NH134" i="185" a="1"/>
  <c r="NH134" i="185" s="1"/>
  <c r="NR134" i="185" a="1"/>
  <c r="NR134" i="185" s="1"/>
  <c r="NL134" i="185" a="1"/>
  <c r="NL134" i="185" s="1"/>
  <c r="NU134" i="185" a="1"/>
  <c r="NU134" i="185" s="1"/>
  <c r="NJ134" i="185" a="1"/>
  <c r="NJ134" i="185" s="1"/>
  <c r="NW134" i="185" a="1"/>
  <c r="NW134" i="185" s="1"/>
  <c r="ON134" i="185" a="1"/>
  <c r="ON134" i="185" s="1"/>
  <c r="NM134" i="185" a="1"/>
  <c r="NM134" i="185" s="1"/>
  <c r="OB134" i="185" a="1"/>
  <c r="OB134" i="185" s="1"/>
  <c r="OC134" i="185" a="1"/>
  <c r="OC134" i="185" s="1"/>
  <c r="NO134" i="185" a="1"/>
  <c r="NO134" i="185" s="1"/>
  <c r="OD134" i="185" a="1"/>
  <c r="OD134" i="185" s="1"/>
  <c r="NS134" i="185" a="1"/>
  <c r="NS134" i="185" s="1"/>
  <c r="OF134" i="185" a="1"/>
  <c r="OF134" i="185" s="1"/>
  <c r="NT134" i="185" a="1"/>
  <c r="NT134" i="185" s="1"/>
  <c r="OG134" i="185" a="1"/>
  <c r="OG134" i="185" s="1"/>
  <c r="OI134" i="185" a="1"/>
  <c r="OI134" i="185" s="1"/>
  <c r="NY134" i="185" a="1"/>
  <c r="NY134" i="185" s="1"/>
  <c r="OE134" i="185" a="1"/>
  <c r="OE134" i="185" s="1"/>
  <c r="OM134" i="185" a="1"/>
  <c r="OM134" i="185" s="1"/>
  <c r="NF134" i="185" a="1"/>
  <c r="NF134" i="185" s="1"/>
  <c r="NI134" i="185" a="1"/>
  <c r="NI134" i="185" s="1"/>
  <c r="NP134" i="185" a="1"/>
  <c r="NP134" i="185" s="1"/>
  <c r="NV134" i="185" a="1"/>
  <c r="NV134" i="185" s="1"/>
  <c r="NN132" i="185" a="1"/>
  <c r="NN132" i="185" s="1"/>
  <c r="OE132" i="185" a="1"/>
  <c r="OE132" i="185" s="1"/>
  <c r="OL132" i="185" a="1"/>
  <c r="OL132" i="185" s="1"/>
  <c r="NO132" i="185" a="1"/>
  <c r="NO132" i="185" s="1"/>
  <c r="NP132" i="185" a="1"/>
  <c r="NP132" i="185" s="1"/>
  <c r="NH132" i="185" a="1"/>
  <c r="NH132" i="185" s="1"/>
  <c r="NS132" i="185" a="1"/>
  <c r="NS132" i="185" s="1"/>
  <c r="OA132" i="185" a="1"/>
  <c r="OA132" i="185" s="1"/>
  <c r="NT132" i="185" a="1"/>
  <c r="NT132" i="185" s="1"/>
  <c r="OB132" i="185" a="1"/>
  <c r="OB132" i="185" s="1"/>
  <c r="OK132" i="185" a="1"/>
  <c r="OK132" i="185" s="1"/>
  <c r="NK132" i="185" a="1"/>
  <c r="NK132" i="185" s="1"/>
  <c r="NU132" i="185" a="1"/>
  <c r="NU132" i="185" s="1"/>
  <c r="OH132" i="185" a="1"/>
  <c r="OH132" i="185" s="1"/>
  <c r="NF132" i="185" a="1"/>
  <c r="NF132" i="185" s="1"/>
  <c r="NV132" i="185" a="1"/>
  <c r="NV132" i="185" s="1"/>
  <c r="OI132" i="185" a="1"/>
  <c r="OI132" i="185" s="1"/>
  <c r="NG132" i="185" a="1"/>
  <c r="NG132" i="185" s="1"/>
  <c r="NI132" i="185" a="1"/>
  <c r="NI132" i="185" s="1"/>
  <c r="NX132" i="185" a="1"/>
  <c r="NX132" i="185" s="1"/>
  <c r="NJ132" i="185" a="1"/>
  <c r="NJ132" i="185" s="1"/>
  <c r="NY132" i="185" a="1"/>
  <c r="NY132" i="185" s="1"/>
  <c r="OM132" i="185" a="1"/>
  <c r="OM132" i="185" s="1"/>
  <c r="NZ132" i="185" a="1"/>
  <c r="NZ132" i="185" s="1"/>
  <c r="ON132" i="185" a="1"/>
  <c r="ON132" i="185" s="1"/>
  <c r="OC132" i="185" a="1"/>
  <c r="OC132" i="185" s="1"/>
  <c r="NM132" i="185" a="1"/>
  <c r="NM132" i="185" s="1"/>
  <c r="OD132" i="185" a="1"/>
  <c r="OD132" i="185" s="1"/>
  <c r="NQ132" i="185" a="1"/>
  <c r="NQ132" i="185" s="1"/>
  <c r="NL132" i="185" a="1"/>
  <c r="NL132" i="185" s="1"/>
  <c r="NR132" i="185" a="1"/>
  <c r="NR132" i="185" s="1"/>
  <c r="NW132" i="185" a="1"/>
  <c r="NW132" i="185" s="1"/>
  <c r="OF132" i="185" a="1"/>
  <c r="OF132" i="185" s="1"/>
  <c r="OG132" i="185" a="1"/>
  <c r="OG132" i="185" s="1"/>
  <c r="OJ132" i="185" a="1"/>
  <c r="OJ132" i="185" s="1"/>
  <c r="OD133" i="185" a="1"/>
  <c r="OD133" i="185" s="1"/>
  <c r="OL133" i="185" a="1"/>
  <c r="OL133" i="185" s="1"/>
  <c r="NG133" i="185" a="1"/>
  <c r="NG133" i="185" s="1"/>
  <c r="NP133" i="185" a="1"/>
  <c r="NP133" i="185" s="1"/>
  <c r="OI133" i="185" a="1"/>
  <c r="OI133" i="185" s="1"/>
  <c r="NJ133" i="185" a="1"/>
  <c r="NJ133" i="185" s="1"/>
  <c r="NT133" i="185" a="1"/>
  <c r="NT133" i="185" s="1"/>
  <c r="OE133" i="185" a="1"/>
  <c r="OE133" i="185" s="1"/>
  <c r="NL133" i="185" a="1"/>
  <c r="NL133" i="185" s="1"/>
  <c r="NW133" i="185" a="1"/>
  <c r="NW133" i="185" s="1"/>
  <c r="NM133" i="185" a="1"/>
  <c r="NM133" i="185" s="1"/>
  <c r="NX133" i="185" a="1"/>
  <c r="NX133" i="185" s="1"/>
  <c r="OG133" i="185" a="1"/>
  <c r="OG133" i="185" s="1"/>
  <c r="NF133" i="185" a="1"/>
  <c r="NF133" i="185" s="1"/>
  <c r="NQ133" i="185" a="1"/>
  <c r="NQ133" i="185" s="1"/>
  <c r="NO133" i="185" a="1"/>
  <c r="NO133" i="185" s="1"/>
  <c r="OH133" i="185" a="1"/>
  <c r="OH133" i="185" s="1"/>
  <c r="NS133" i="185" a="1"/>
  <c r="NS133" i="185" s="1"/>
  <c r="NU133" i="185" a="1"/>
  <c r="NU133" i="185" s="1"/>
  <c r="OJ133" i="185" a="1"/>
  <c r="OJ133" i="185" s="1"/>
  <c r="NI133" i="185" a="1"/>
  <c r="NI133" i="185" s="1"/>
  <c r="NY133" i="185" a="1"/>
  <c r="NY133" i="185" s="1"/>
  <c r="NZ133" i="185" a="1"/>
  <c r="NZ133" i="185" s="1"/>
  <c r="OM133" i="185" a="1"/>
  <c r="OM133" i="185" s="1"/>
  <c r="NK133" i="185" a="1"/>
  <c r="NK133" i="185" s="1"/>
  <c r="OA133" i="185" a="1"/>
  <c r="OA133" i="185" s="1"/>
  <c r="ON133" i="185" a="1"/>
  <c r="ON133" i="185" s="1"/>
  <c r="NR133" i="185" a="1"/>
  <c r="NR133" i="185" s="1"/>
  <c r="NV133" i="185" a="1"/>
  <c r="NV133" i="185" s="1"/>
  <c r="OB133" i="185" a="1"/>
  <c r="OB133" i="185" s="1"/>
  <c r="OC133" i="185" a="1"/>
  <c r="OC133" i="185" s="1"/>
  <c r="OF133" i="185" a="1"/>
  <c r="OF133" i="185" s="1"/>
  <c r="OK133" i="185" a="1"/>
  <c r="OK133" i="185" s="1"/>
  <c r="NH133" i="185" a="1"/>
  <c r="NH133" i="185" s="1"/>
  <c r="NN133" i="185" a="1"/>
  <c r="NN133" i="185" s="1"/>
  <c r="BK100" i="167"/>
  <c r="BL100" i="167"/>
  <c r="BK101" i="167"/>
  <c r="BL101" i="167"/>
  <c r="BK98" i="167"/>
  <c r="BL98" i="167"/>
  <c r="BK99" i="167"/>
  <c r="BL99" i="167"/>
  <c r="BK97" i="167"/>
  <c r="BL97" i="167"/>
  <c r="BK95" i="167"/>
  <c r="BL95" i="167"/>
  <c r="BK96" i="167"/>
  <c r="BL96" i="167"/>
  <c r="BK93" i="167"/>
  <c r="BL93" i="167"/>
  <c r="BK94" i="167"/>
  <c r="BL94" i="167"/>
  <c r="BK92" i="167"/>
  <c r="BL92" i="167"/>
  <c r="BK91" i="167"/>
  <c r="BL91" i="167"/>
  <c r="BK90" i="167"/>
  <c r="BL90" i="167"/>
  <c r="BK88" i="167"/>
  <c r="BL88" i="167"/>
  <c r="BK89" i="167"/>
  <c r="BL89" i="167"/>
  <c r="BK87" i="167"/>
  <c r="BL87" i="167"/>
  <c r="BK81" i="167"/>
  <c r="BL81" i="167"/>
  <c r="BK82" i="167"/>
  <c r="BL82" i="167"/>
  <c r="BK83" i="167"/>
  <c r="BL83" i="167"/>
  <c r="BK84" i="167"/>
  <c r="BL84" i="167"/>
  <c r="BK85" i="167"/>
  <c r="BL85" i="167"/>
  <c r="BK86" i="167"/>
  <c r="BL86" i="167"/>
  <c r="BK80" i="167"/>
  <c r="BL80" i="167"/>
  <c r="BK79" i="167"/>
  <c r="BL79" i="167"/>
  <c r="BK78" i="167"/>
  <c r="BL78" i="167"/>
  <c r="BK76" i="167"/>
  <c r="BL76" i="167"/>
  <c r="BK77" i="167"/>
  <c r="BL77" i="167"/>
  <c r="BK75" i="167"/>
  <c r="BL75" i="167"/>
  <c r="BK74" i="167"/>
  <c r="BL74" i="167"/>
  <c r="BK72" i="167"/>
  <c r="BL72" i="167"/>
  <c r="BK73" i="167"/>
  <c r="BL73" i="167"/>
  <c r="BK71" i="167"/>
  <c r="BL71" i="167"/>
  <c r="BK70" i="167"/>
  <c r="BL70" i="167"/>
  <c r="BK69" i="167"/>
  <c r="BL69" i="167"/>
  <c r="BK67" i="167"/>
  <c r="BL67" i="167"/>
  <c r="BK68" i="167"/>
  <c r="BL68" i="167"/>
  <c r="BK66" i="167"/>
  <c r="BL66" i="167"/>
  <c r="BK65" i="167"/>
  <c r="BL65" i="167"/>
  <c r="BK64" i="167"/>
  <c r="BL64" i="167"/>
  <c r="BK63" i="167"/>
  <c r="BL63" i="167"/>
  <c r="BK62" i="167"/>
  <c r="BL62" i="167"/>
  <c r="BK61" i="167"/>
  <c r="BL61" i="167"/>
  <c r="BK60" i="167"/>
  <c r="BL60" i="167"/>
  <c r="BK58" i="167"/>
  <c r="BL58" i="167"/>
  <c r="BK59" i="167"/>
  <c r="BL59" i="167"/>
  <c r="BK57" i="167"/>
  <c r="BL57" i="167"/>
  <c r="BK56" i="167"/>
  <c r="BL56" i="167"/>
  <c r="BK55" i="167"/>
  <c r="BL55" i="167"/>
  <c r="BK54" i="167"/>
  <c r="BL54" i="167"/>
  <c r="BK53" i="167"/>
  <c r="BL53" i="167"/>
  <c r="BK51" i="167"/>
  <c r="BL51" i="167"/>
  <c r="BK52" i="167"/>
  <c r="BL52" i="167"/>
  <c r="BK47" i="167"/>
  <c r="BL47" i="167"/>
  <c r="BK48" i="167"/>
  <c r="BL48" i="167"/>
  <c r="BK49" i="167"/>
  <c r="BL49" i="167"/>
  <c r="BK50" i="167"/>
  <c r="BL50" i="167"/>
  <c r="BK46" i="167"/>
  <c r="BL46" i="167"/>
  <c r="BK45" i="167"/>
  <c r="BL45" i="167"/>
  <c r="BK44" i="167"/>
  <c r="BL44" i="167"/>
  <c r="BK43" i="167"/>
  <c r="BL43" i="167"/>
  <c r="BK41" i="167"/>
  <c r="BL41" i="167"/>
  <c r="BK42" i="167"/>
  <c r="BL42" i="167"/>
  <c r="BK40" i="167"/>
  <c r="BL40" i="167"/>
  <c r="BK38" i="167"/>
  <c r="BL38" i="167"/>
  <c r="BK31" i="167"/>
  <c r="BL31" i="167"/>
  <c r="BK39" i="167"/>
  <c r="BL39" i="167"/>
  <c r="BK37" i="167"/>
  <c r="BL37" i="167"/>
  <c r="BK30" i="167"/>
  <c r="BL30" i="167"/>
  <c r="BK32" i="167"/>
  <c r="BL32" i="167"/>
  <c r="BK33" i="167"/>
  <c r="BL33" i="167"/>
  <c r="BK34" i="167"/>
  <c r="BL34" i="167"/>
  <c r="BK35" i="167"/>
  <c r="BL35" i="167"/>
  <c r="BK36" i="167"/>
  <c r="BL36" i="167"/>
  <c r="BK29" i="167"/>
  <c r="BL29" i="167"/>
  <c r="BK28" i="167"/>
  <c r="BL28" i="167"/>
  <c r="BK27" i="167"/>
  <c r="BL27" i="167"/>
  <c r="BK26" i="167"/>
  <c r="BL26" i="167"/>
  <c r="BK23" i="167"/>
  <c r="BL23" i="167"/>
  <c r="BK25" i="167"/>
  <c r="BL25" i="167"/>
  <c r="BK24" i="167"/>
  <c r="BL24" i="167"/>
  <c r="BK19" i="167"/>
  <c r="BL19" i="167"/>
  <c r="BK20" i="167"/>
  <c r="BL20" i="167"/>
  <c r="BK21" i="167"/>
  <c r="BL21" i="167"/>
  <c r="BK18" i="167"/>
  <c r="BL18" i="167"/>
  <c r="BK17" i="167"/>
  <c r="BL17" i="167"/>
  <c r="BK16" i="167"/>
  <c r="BL16" i="167"/>
  <c r="BK22" i="167"/>
  <c r="BL22" i="167"/>
  <c r="BK15" i="167"/>
  <c r="BL15" i="167"/>
  <c r="BK14" i="167"/>
  <c r="BL14" i="167"/>
  <c r="BK13" i="167"/>
  <c r="BL13" i="167"/>
  <c r="BK11" i="167"/>
  <c r="BL11" i="167"/>
  <c r="BK12" i="167"/>
  <c r="BL12" i="167"/>
  <c r="BK10" i="167"/>
  <c r="BL10" i="167"/>
  <c r="BK8" i="167"/>
  <c r="BL8" i="167"/>
  <c r="BK7" i="167"/>
  <c r="BL7" i="167"/>
  <c r="BK9" i="167"/>
  <c r="BL9" i="167"/>
  <c r="BK139" i="167"/>
  <c r="BL139" i="167"/>
  <c r="BK140" i="167"/>
  <c r="BL140" i="167"/>
  <c r="BK141" i="167"/>
  <c r="BL141" i="167"/>
  <c r="BK142" i="167"/>
  <c r="BL142" i="167"/>
  <c r="BK143" i="167"/>
  <c r="BL143" i="167"/>
  <c r="BK144" i="167"/>
  <c r="BL144" i="167"/>
  <c r="BK145" i="167"/>
  <c r="BL145" i="167"/>
  <c r="BK146" i="167"/>
  <c r="BL146" i="167"/>
  <c r="BK147" i="167"/>
  <c r="BL147" i="167"/>
  <c r="BK148" i="167"/>
  <c r="BL148" i="167"/>
  <c r="BK149" i="167"/>
  <c r="BL149" i="167"/>
  <c r="BK150" i="167"/>
  <c r="BL150" i="167"/>
  <c r="BK151" i="167"/>
  <c r="BL151" i="167"/>
  <c r="BK152" i="167"/>
  <c r="BL152" i="167"/>
  <c r="BK153" i="167"/>
  <c r="BL153" i="167"/>
  <c r="BK154" i="167"/>
  <c r="BL154" i="167"/>
  <c r="BK155" i="167"/>
  <c r="BL155" i="167"/>
  <c r="BK156" i="167"/>
  <c r="BL156" i="167"/>
  <c r="BK157" i="167"/>
  <c r="BL157" i="167"/>
  <c r="BK158" i="167"/>
  <c r="BL158" i="167"/>
  <c r="BK159" i="167"/>
  <c r="BL159" i="167"/>
  <c r="BK160" i="167"/>
  <c r="BL160" i="167"/>
  <c r="BK161" i="167"/>
  <c r="BL161" i="167"/>
  <c r="BK162" i="167"/>
  <c r="BL162" i="167"/>
  <c r="K102" i="167"/>
  <c r="K100" i="167"/>
  <c r="K101" i="167"/>
  <c r="K98" i="167"/>
  <c r="K99" i="167"/>
  <c r="K97" i="167"/>
  <c r="K95" i="167"/>
  <c r="K96" i="167"/>
  <c r="K93" i="167"/>
  <c r="K94" i="167"/>
  <c r="K92" i="167"/>
  <c r="K91" i="167"/>
  <c r="K90" i="167"/>
  <c r="K88" i="167"/>
  <c r="K89" i="167"/>
  <c r="K87" i="167"/>
  <c r="K81" i="167"/>
  <c r="K82" i="167"/>
  <c r="K83" i="167"/>
  <c r="K84" i="167"/>
  <c r="K85" i="167"/>
  <c r="K86" i="167"/>
  <c r="K80" i="167"/>
  <c r="K79" i="167"/>
  <c r="K78" i="167"/>
  <c r="K76" i="167"/>
  <c r="K77" i="167"/>
  <c r="K75" i="167"/>
  <c r="K74" i="167"/>
  <c r="K72" i="167"/>
  <c r="K73" i="167"/>
  <c r="K71" i="167"/>
  <c r="K70" i="167"/>
  <c r="K69" i="167"/>
  <c r="K67" i="167"/>
  <c r="K68" i="167"/>
  <c r="K66" i="167"/>
  <c r="K65" i="167"/>
  <c r="K64" i="167"/>
  <c r="K63" i="167"/>
  <c r="K62" i="167"/>
  <c r="K61" i="167"/>
  <c r="K60" i="167"/>
  <c r="K58" i="167"/>
  <c r="K59" i="167"/>
  <c r="K57" i="167"/>
  <c r="K56" i="167"/>
  <c r="K55" i="167"/>
  <c r="K54" i="167"/>
  <c r="K53" i="167"/>
  <c r="K51" i="167"/>
  <c r="K52" i="167"/>
  <c r="K47" i="167"/>
  <c r="K48" i="167"/>
  <c r="K49" i="167"/>
  <c r="K50" i="167"/>
  <c r="K46" i="167"/>
  <c r="K45" i="167"/>
  <c r="K44" i="167"/>
  <c r="K43" i="167"/>
  <c r="K41" i="167"/>
  <c r="K42" i="167"/>
  <c r="K40" i="167"/>
  <c r="K38" i="167"/>
  <c r="K31" i="167"/>
  <c r="K39" i="167"/>
  <c r="K37" i="167"/>
  <c r="K30" i="167"/>
  <c r="K32" i="167"/>
  <c r="K33" i="167"/>
  <c r="K34" i="167"/>
  <c r="K35" i="167"/>
  <c r="K36" i="167"/>
  <c r="K29" i="167"/>
  <c r="K28" i="167"/>
  <c r="K27" i="167"/>
  <c r="K26" i="167"/>
  <c r="K23" i="167"/>
  <c r="K25" i="167"/>
  <c r="K24" i="167"/>
  <c r="K19" i="167"/>
  <c r="K20" i="167"/>
  <c r="K21" i="167"/>
  <c r="K18" i="167"/>
  <c r="K17" i="167"/>
  <c r="K16" i="167"/>
  <c r="K22" i="167"/>
  <c r="K15" i="167"/>
  <c r="K14" i="167"/>
  <c r="K13" i="167"/>
  <c r="K11" i="167"/>
  <c r="K12" i="167"/>
  <c r="K10" i="167"/>
  <c r="K8" i="167"/>
  <c r="K7" i="167"/>
  <c r="K9" i="167"/>
  <c r="NF2" i="185"/>
  <c r="A9" i="167"/>
  <c r="B9" i="167"/>
  <c r="C9" i="167"/>
  <c r="D9" i="167"/>
  <c r="E9" i="167"/>
  <c r="H9" i="167"/>
  <c r="G9" i="167" s="1"/>
  <c r="I9" i="167"/>
  <c r="J9" i="167"/>
  <c r="L9" i="167"/>
  <c r="N9" i="167"/>
  <c r="O9" i="167"/>
  <c r="P9" i="167"/>
  <c r="AH9" i="167" s="1"/>
  <c r="Q9" i="167"/>
  <c r="R9" i="167" a="1"/>
  <c r="R9" i="167" s="1"/>
  <c r="S9" i="167"/>
  <c r="T9" i="167"/>
  <c r="U9" i="167"/>
  <c r="V9" i="167"/>
  <c r="X9" i="167"/>
  <c r="AB9" i="167"/>
  <c r="BR9" i="167" s="1"/>
  <c r="AF9" i="167"/>
  <c r="AG9" i="167"/>
  <c r="AI9" i="167"/>
  <c r="AL9" i="167"/>
  <c r="AK9" i="167" s="1"/>
  <c r="AO9" i="167"/>
  <c r="AP9" i="167"/>
  <c r="AQ9" i="167"/>
  <c r="AR9" i="167"/>
  <c r="AS9" i="167"/>
  <c r="AT9" i="167"/>
  <c r="AU9" i="167"/>
  <c r="AV9" i="167"/>
  <c r="AW9" i="167"/>
  <c r="AY9" i="167"/>
  <c r="AZ9" i="167"/>
  <c r="BS9" i="167" l="1"/>
  <c r="BY9" i="167"/>
  <c r="BQ9" i="167"/>
  <c r="BZ9" i="167"/>
  <c r="CA9" i="167"/>
  <c r="Z9" i="167"/>
  <c r="CG9" i="167"/>
  <c r="F9" i="167"/>
  <c r="CF9" i="167"/>
  <c r="AC9" i="167"/>
  <c r="AN9" i="167" s="1"/>
  <c r="M9" i="167"/>
  <c r="AJ9" i="167"/>
  <c r="W9" i="167"/>
  <c r="AE9" i="167"/>
  <c r="AD9" i="167"/>
  <c r="AA9" i="167"/>
  <c r="NG2" i="185"/>
  <c r="NH2" i="185"/>
  <c r="NI2" i="185"/>
  <c r="NJ2" i="185"/>
  <c r="NK2" i="185"/>
  <c r="NL2" i="185"/>
  <c r="NM2" i="185"/>
  <c r="NN2" i="185"/>
  <c r="NO2" i="185"/>
  <c r="NP2" i="185"/>
  <c r="NQ2" i="185"/>
  <c r="NR2" i="185"/>
  <c r="NS2" i="185"/>
  <c r="NT2" i="185"/>
  <c r="NU2" i="185"/>
  <c r="NV2" i="185"/>
  <c r="NW2" i="185"/>
  <c r="NX2" i="185"/>
  <c r="NY2" i="185"/>
  <c r="NZ2" i="185"/>
  <c r="OA2" i="185"/>
  <c r="OB2" i="185"/>
  <c r="OC2" i="185"/>
  <c r="OD2" i="185"/>
  <c r="OE2" i="185"/>
  <c r="OF2" i="185"/>
  <c r="OG2" i="185"/>
  <c r="OH2" i="185"/>
  <c r="OI2" i="185"/>
  <c r="OJ2" i="185"/>
  <c r="OK2" i="185"/>
  <c r="OL2" i="185"/>
  <c r="OM2" i="185"/>
  <c r="ON2" i="185"/>
  <c r="NE94" i="185"/>
  <c r="DJ79" i="185"/>
  <c r="DJ78" i="185"/>
  <c r="DK78" i="185"/>
  <c r="DL78" i="185"/>
  <c r="DM78" i="185"/>
  <c r="DN78" i="185"/>
  <c r="DK79" i="185"/>
  <c r="DL79" i="185"/>
  <c r="DM79" i="185"/>
  <c r="DN79" i="185"/>
  <c r="DJ80" i="185"/>
  <c r="DK80" i="185"/>
  <c r="DL80" i="185"/>
  <c r="DM80" i="185"/>
  <c r="DN80" i="185"/>
  <c r="DJ81" i="185"/>
  <c r="DK81" i="185"/>
  <c r="DL81" i="185"/>
  <c r="DM81" i="185"/>
  <c r="DN81" i="185"/>
  <c r="DJ82" i="185"/>
  <c r="DK82" i="185"/>
  <c r="DL82" i="185"/>
  <c r="DM82" i="185"/>
  <c r="DN82" i="185"/>
  <c r="DJ83" i="185"/>
  <c r="DK83" i="185"/>
  <c r="DL83" i="185"/>
  <c r="DM83" i="185"/>
  <c r="DN83" i="185"/>
  <c r="DJ84" i="185"/>
  <c r="DK84" i="185"/>
  <c r="DL84" i="185"/>
  <c r="DM84" i="185"/>
  <c r="DN84" i="185"/>
  <c r="DJ85" i="185"/>
  <c r="DK85" i="185"/>
  <c r="DL85" i="185"/>
  <c r="DM85" i="185"/>
  <c r="DN85" i="185"/>
  <c r="DK86" i="185"/>
  <c r="DL86" i="185"/>
  <c r="DM86" i="185"/>
  <c r="DN86" i="185"/>
  <c r="DK87" i="185"/>
  <c r="DL87" i="185"/>
  <c r="DM87" i="185"/>
  <c r="DN87" i="185"/>
  <c r="DK88" i="185"/>
  <c r="DL88" i="185"/>
  <c r="DM88" i="185"/>
  <c r="DN88" i="185"/>
  <c r="DK89" i="185"/>
  <c r="DL89" i="185"/>
  <c r="DM89" i="185"/>
  <c r="DN89" i="185"/>
  <c r="DK90" i="185"/>
  <c r="DL90" i="185"/>
  <c r="DM90" i="185"/>
  <c r="DN90" i="185"/>
  <c r="DK91" i="185"/>
  <c r="DL91" i="185"/>
  <c r="DM91" i="185"/>
  <c r="DN91" i="185"/>
  <c r="DJ77" i="185"/>
  <c r="DK77" i="185"/>
  <c r="DL77" i="185"/>
  <c r="DM77" i="185"/>
  <c r="DN77" i="185"/>
  <c r="DF5" i="185"/>
  <c r="DG5" i="185"/>
  <c r="DH5" i="185"/>
  <c r="DI5" i="185"/>
  <c r="DJ5" i="185"/>
  <c r="DK5" i="185"/>
  <c r="DL5" i="185"/>
  <c r="DM5" i="185"/>
  <c r="DN5" i="185"/>
  <c r="DF6" i="185"/>
  <c r="DG6" i="185"/>
  <c r="DH6" i="185"/>
  <c r="DI6" i="185"/>
  <c r="DJ6" i="185"/>
  <c r="DK6" i="185"/>
  <c r="DL6" i="185"/>
  <c r="DM6" i="185"/>
  <c r="DN6" i="185"/>
  <c r="DF7" i="185"/>
  <c r="DG7" i="185"/>
  <c r="DH7" i="185"/>
  <c r="DI7" i="185"/>
  <c r="DJ7" i="185"/>
  <c r="DK7" i="185"/>
  <c r="DL7" i="185"/>
  <c r="DM7" i="185"/>
  <c r="DN7" i="185"/>
  <c r="DF8" i="185"/>
  <c r="DG8" i="185"/>
  <c r="DH8" i="185"/>
  <c r="DI8" i="185"/>
  <c r="DJ8" i="185"/>
  <c r="DK8" i="185"/>
  <c r="DL8" i="185"/>
  <c r="DM8" i="185"/>
  <c r="DN8" i="185"/>
  <c r="DF9" i="185"/>
  <c r="DG9" i="185"/>
  <c r="DH9" i="185"/>
  <c r="DI9" i="185"/>
  <c r="DJ9" i="185"/>
  <c r="DK9" i="185"/>
  <c r="DL9" i="185"/>
  <c r="DM9" i="185"/>
  <c r="DN9" i="185"/>
  <c r="DF10" i="185"/>
  <c r="DG10" i="185"/>
  <c r="DH10" i="185"/>
  <c r="DI10" i="185"/>
  <c r="DJ10" i="185"/>
  <c r="DK10" i="185"/>
  <c r="DL10" i="185"/>
  <c r="DM10" i="185"/>
  <c r="DN10" i="185"/>
  <c r="DF11" i="185"/>
  <c r="DG11" i="185"/>
  <c r="DH11" i="185"/>
  <c r="DI11" i="185"/>
  <c r="DJ11" i="185"/>
  <c r="DK11" i="185"/>
  <c r="DL11" i="185"/>
  <c r="DM11" i="185"/>
  <c r="DN11" i="185"/>
  <c r="DF12" i="185"/>
  <c r="DG12" i="185"/>
  <c r="DH12" i="185"/>
  <c r="DI12" i="185"/>
  <c r="DJ12" i="185"/>
  <c r="DK12" i="185"/>
  <c r="DL12" i="185"/>
  <c r="DM12" i="185"/>
  <c r="DN12" i="185"/>
  <c r="DF13" i="185"/>
  <c r="DG13" i="185"/>
  <c r="DH13" i="185"/>
  <c r="DI13" i="185"/>
  <c r="DJ13" i="185"/>
  <c r="DK13" i="185"/>
  <c r="DL13" i="185"/>
  <c r="DM13" i="185"/>
  <c r="DN13" i="185"/>
  <c r="DF14" i="185"/>
  <c r="DG14" i="185"/>
  <c r="DH14" i="185"/>
  <c r="DI14" i="185"/>
  <c r="DJ14" i="185"/>
  <c r="DK14" i="185"/>
  <c r="DL14" i="185"/>
  <c r="DM14" i="185"/>
  <c r="DN14" i="185"/>
  <c r="DF15" i="185"/>
  <c r="DG15" i="185"/>
  <c r="DH15" i="185"/>
  <c r="DI15" i="185"/>
  <c r="DJ15" i="185"/>
  <c r="DK15" i="185"/>
  <c r="DL15" i="185"/>
  <c r="DM15" i="185"/>
  <c r="DN15" i="185"/>
  <c r="DF16" i="185"/>
  <c r="DG16" i="185"/>
  <c r="DH16" i="185"/>
  <c r="DI16" i="185"/>
  <c r="DJ16" i="185"/>
  <c r="DK16" i="185"/>
  <c r="DL16" i="185"/>
  <c r="DM16" i="185"/>
  <c r="DN16" i="185"/>
  <c r="DF17" i="185"/>
  <c r="DG17" i="185"/>
  <c r="DH17" i="185"/>
  <c r="DI17" i="185"/>
  <c r="DJ17" i="185"/>
  <c r="DK17" i="185"/>
  <c r="DL17" i="185"/>
  <c r="DM17" i="185"/>
  <c r="DN17" i="185"/>
  <c r="DG18" i="185"/>
  <c r="DH18" i="185"/>
  <c r="DI18" i="185"/>
  <c r="DJ18" i="185"/>
  <c r="DK18" i="185"/>
  <c r="DL18" i="185"/>
  <c r="DM18" i="185"/>
  <c r="DN18" i="185"/>
  <c r="DG19" i="185"/>
  <c r="DH19" i="185"/>
  <c r="DI19" i="185"/>
  <c r="DJ19" i="185"/>
  <c r="DK19" i="185"/>
  <c r="DL19" i="185"/>
  <c r="DM19" i="185"/>
  <c r="DN19" i="185"/>
  <c r="DG20" i="185"/>
  <c r="DH20" i="185"/>
  <c r="DI20" i="185"/>
  <c r="DJ20" i="185"/>
  <c r="DK20" i="185"/>
  <c r="DL20" i="185"/>
  <c r="DM20" i="185"/>
  <c r="DN20" i="185"/>
  <c r="DG21" i="185"/>
  <c r="DH21" i="185"/>
  <c r="DI21" i="185"/>
  <c r="DJ21" i="185"/>
  <c r="DK21" i="185"/>
  <c r="DL21" i="185"/>
  <c r="DM21" i="185"/>
  <c r="DN21" i="185"/>
  <c r="DG22" i="185"/>
  <c r="DH22" i="185"/>
  <c r="DI22" i="185"/>
  <c r="DJ22" i="185"/>
  <c r="DK22" i="185"/>
  <c r="DL22" i="185"/>
  <c r="DM22" i="185"/>
  <c r="DN22" i="185"/>
  <c r="DG23" i="185"/>
  <c r="DH23" i="185"/>
  <c r="DI23" i="185"/>
  <c r="DJ23" i="185"/>
  <c r="DK23" i="185"/>
  <c r="DL23" i="185"/>
  <c r="DM23" i="185"/>
  <c r="DN23" i="185"/>
  <c r="DG24" i="185"/>
  <c r="DH24" i="185"/>
  <c r="DI24" i="185"/>
  <c r="DJ24" i="185"/>
  <c r="DK24" i="185"/>
  <c r="DL24" i="185"/>
  <c r="DM24" i="185"/>
  <c r="DN24" i="185"/>
  <c r="DG25" i="185"/>
  <c r="DH25" i="185"/>
  <c r="DI25" i="185"/>
  <c r="DJ25" i="185"/>
  <c r="DK25" i="185"/>
  <c r="DL25" i="185"/>
  <c r="DM25" i="185"/>
  <c r="DN25" i="185"/>
  <c r="DG26" i="185"/>
  <c r="DH26" i="185"/>
  <c r="DI26" i="185"/>
  <c r="DJ26" i="185"/>
  <c r="DK26" i="185"/>
  <c r="DL26" i="185"/>
  <c r="DM26" i="185"/>
  <c r="DN26" i="185"/>
  <c r="DG27" i="185"/>
  <c r="DH27" i="185"/>
  <c r="DI27" i="185"/>
  <c r="DJ27" i="185"/>
  <c r="DK27" i="185"/>
  <c r="DL27" i="185"/>
  <c r="DM27" i="185"/>
  <c r="DN27" i="185"/>
  <c r="DG28" i="185"/>
  <c r="DH28" i="185"/>
  <c r="DI28" i="185"/>
  <c r="DJ28" i="185"/>
  <c r="DK28" i="185"/>
  <c r="DL28" i="185"/>
  <c r="DM28" i="185"/>
  <c r="DN28" i="185"/>
  <c r="DG29" i="185"/>
  <c r="DH29" i="185"/>
  <c r="DI29" i="185"/>
  <c r="DJ29" i="185"/>
  <c r="DK29" i="185"/>
  <c r="DL29" i="185"/>
  <c r="DM29" i="185"/>
  <c r="DN29" i="185"/>
  <c r="DG30" i="185"/>
  <c r="DH30" i="185"/>
  <c r="DI30" i="185"/>
  <c r="DJ30" i="185"/>
  <c r="DK30" i="185"/>
  <c r="DL30" i="185"/>
  <c r="DM30" i="185"/>
  <c r="DN30" i="185"/>
  <c r="DG31" i="185"/>
  <c r="DH31" i="185"/>
  <c r="DI31" i="185"/>
  <c r="DJ31" i="185"/>
  <c r="DK31" i="185"/>
  <c r="DL31" i="185"/>
  <c r="DM31" i="185"/>
  <c r="DN31" i="185"/>
  <c r="DG32" i="185"/>
  <c r="DH32" i="185"/>
  <c r="DI32" i="185"/>
  <c r="DJ32" i="185"/>
  <c r="DK32" i="185"/>
  <c r="DL32" i="185"/>
  <c r="DM32" i="185"/>
  <c r="DN32" i="185"/>
  <c r="DG33" i="185"/>
  <c r="DH33" i="185"/>
  <c r="DI33" i="185"/>
  <c r="DJ33" i="185"/>
  <c r="DK33" i="185"/>
  <c r="DL33" i="185"/>
  <c r="DM33" i="185"/>
  <c r="DN33" i="185"/>
  <c r="DG34" i="185"/>
  <c r="DH34" i="185"/>
  <c r="DI34" i="185"/>
  <c r="DJ34" i="185"/>
  <c r="DK34" i="185"/>
  <c r="DL34" i="185"/>
  <c r="DM34" i="185"/>
  <c r="DN34" i="185"/>
  <c r="DG35" i="185"/>
  <c r="DH35" i="185"/>
  <c r="DI35" i="185"/>
  <c r="DJ35" i="185"/>
  <c r="DK35" i="185"/>
  <c r="DL35" i="185"/>
  <c r="DM35" i="185"/>
  <c r="DN35" i="185"/>
  <c r="DG36" i="185"/>
  <c r="DH36" i="185"/>
  <c r="DI36" i="185"/>
  <c r="DJ36" i="185"/>
  <c r="DK36" i="185"/>
  <c r="DL36" i="185"/>
  <c r="DM36" i="185"/>
  <c r="DN36" i="185"/>
  <c r="DH37" i="185"/>
  <c r="DI37" i="185"/>
  <c r="DJ37" i="185"/>
  <c r="DK37" i="185"/>
  <c r="DL37" i="185"/>
  <c r="DM37" i="185"/>
  <c r="DN37" i="185"/>
  <c r="DH38" i="185"/>
  <c r="DI38" i="185"/>
  <c r="DJ38" i="185"/>
  <c r="DK38" i="185"/>
  <c r="DL38" i="185"/>
  <c r="DM38" i="185"/>
  <c r="DN38" i="185"/>
  <c r="DI39" i="185"/>
  <c r="DJ39" i="185"/>
  <c r="DK39" i="185"/>
  <c r="DL39" i="185"/>
  <c r="DM39" i="185"/>
  <c r="DN39" i="185"/>
  <c r="DI40" i="185"/>
  <c r="DJ40" i="185"/>
  <c r="DK40" i="185"/>
  <c r="DL40" i="185"/>
  <c r="DM40" i="185"/>
  <c r="DN40" i="185"/>
  <c r="DI41" i="185"/>
  <c r="DJ41" i="185"/>
  <c r="DK41" i="185"/>
  <c r="DL41" i="185"/>
  <c r="DM41" i="185"/>
  <c r="DN41" i="185"/>
  <c r="DI42" i="185"/>
  <c r="DJ42" i="185"/>
  <c r="DK42" i="185"/>
  <c r="DL42" i="185"/>
  <c r="DM42" i="185"/>
  <c r="DN42" i="185"/>
  <c r="DJ43" i="185"/>
  <c r="DK43" i="185"/>
  <c r="DL43" i="185"/>
  <c r="DM43" i="185"/>
  <c r="DN43" i="185"/>
  <c r="DJ44" i="185"/>
  <c r="DK44" i="185"/>
  <c r="DL44" i="185"/>
  <c r="DM44" i="185"/>
  <c r="DN44" i="185"/>
  <c r="DJ45" i="185"/>
  <c r="DK45" i="185"/>
  <c r="DL45" i="185"/>
  <c r="DM45" i="185"/>
  <c r="DN45" i="185"/>
  <c r="DJ46" i="185"/>
  <c r="DK46" i="185"/>
  <c r="DL46" i="185"/>
  <c r="DM46" i="185"/>
  <c r="DN46" i="185"/>
  <c r="DJ47" i="185"/>
  <c r="DK47" i="185"/>
  <c r="DL47" i="185"/>
  <c r="DM47" i="185"/>
  <c r="DN47" i="185"/>
  <c r="DJ48" i="185"/>
  <c r="DK48" i="185"/>
  <c r="DL48" i="185"/>
  <c r="DM48" i="185"/>
  <c r="DN48" i="185"/>
  <c r="DJ49" i="185"/>
  <c r="DK49" i="185"/>
  <c r="DL49" i="185"/>
  <c r="DM49" i="185"/>
  <c r="DN49" i="185"/>
  <c r="DJ50" i="185"/>
  <c r="DK50" i="185"/>
  <c r="DL50" i="185"/>
  <c r="DM50" i="185"/>
  <c r="DN50" i="185"/>
  <c r="DJ51" i="185"/>
  <c r="DK51" i="185"/>
  <c r="DL51" i="185"/>
  <c r="DM51" i="185"/>
  <c r="DN51" i="185"/>
  <c r="DJ52" i="185"/>
  <c r="DK52" i="185"/>
  <c r="DL52" i="185"/>
  <c r="DM52" i="185"/>
  <c r="DN52" i="185"/>
  <c r="DJ53" i="185"/>
  <c r="DK53" i="185"/>
  <c r="DL53" i="185"/>
  <c r="DM53" i="185"/>
  <c r="DN53" i="185"/>
  <c r="DJ54" i="185"/>
  <c r="DK54" i="185"/>
  <c r="DL54" i="185"/>
  <c r="DM54" i="185"/>
  <c r="DN54" i="185"/>
  <c r="DJ55" i="185"/>
  <c r="DK55" i="185"/>
  <c r="DL55" i="185"/>
  <c r="DM55" i="185"/>
  <c r="DN55" i="185"/>
  <c r="DJ56" i="185"/>
  <c r="DK56" i="185"/>
  <c r="DL56" i="185"/>
  <c r="DM56" i="185"/>
  <c r="DN56" i="185"/>
  <c r="DJ57" i="185"/>
  <c r="DK57" i="185"/>
  <c r="DL57" i="185"/>
  <c r="DM57" i="185"/>
  <c r="DN57" i="185"/>
  <c r="DJ58" i="185"/>
  <c r="DK58" i="185"/>
  <c r="DL58" i="185"/>
  <c r="DM58" i="185"/>
  <c r="DN58" i="185"/>
  <c r="DJ59" i="185"/>
  <c r="DK59" i="185"/>
  <c r="DL59" i="185"/>
  <c r="DM59" i="185"/>
  <c r="DN59" i="185"/>
  <c r="DJ60" i="185"/>
  <c r="DK60" i="185"/>
  <c r="DL60" i="185"/>
  <c r="DM60" i="185"/>
  <c r="DN60" i="185"/>
  <c r="DJ61" i="185"/>
  <c r="DK61" i="185"/>
  <c r="DL61" i="185"/>
  <c r="DM61" i="185"/>
  <c r="DN61" i="185"/>
  <c r="DJ62" i="185"/>
  <c r="DK62" i="185"/>
  <c r="DL62" i="185"/>
  <c r="DM62" i="185"/>
  <c r="DN62" i="185"/>
  <c r="DJ63" i="185"/>
  <c r="DK63" i="185"/>
  <c r="DL63" i="185"/>
  <c r="DM63" i="185"/>
  <c r="DN63" i="185"/>
  <c r="DJ64" i="185"/>
  <c r="DK64" i="185"/>
  <c r="DL64" i="185"/>
  <c r="DM64" i="185"/>
  <c r="DN64" i="185"/>
  <c r="DJ65" i="185"/>
  <c r="DK65" i="185"/>
  <c r="DL65" i="185"/>
  <c r="DM65" i="185"/>
  <c r="DN65" i="185"/>
  <c r="DJ66" i="185"/>
  <c r="DK66" i="185"/>
  <c r="DL66" i="185"/>
  <c r="DM66" i="185"/>
  <c r="DN66" i="185"/>
  <c r="DJ67" i="185"/>
  <c r="DK67" i="185"/>
  <c r="DL67" i="185"/>
  <c r="DM67" i="185"/>
  <c r="DN67" i="185"/>
  <c r="DJ68" i="185"/>
  <c r="DK68" i="185"/>
  <c r="DL68" i="185"/>
  <c r="DM68" i="185"/>
  <c r="DN68" i="185"/>
  <c r="DJ69" i="185"/>
  <c r="DK69" i="185"/>
  <c r="DL69" i="185"/>
  <c r="DM69" i="185"/>
  <c r="DN69" i="185"/>
  <c r="DJ70" i="185"/>
  <c r="DK70" i="185"/>
  <c r="DL70" i="185"/>
  <c r="DM70" i="185"/>
  <c r="DN70" i="185"/>
  <c r="DJ71" i="185"/>
  <c r="DK71" i="185"/>
  <c r="DL71" i="185"/>
  <c r="DM71" i="185"/>
  <c r="DN71" i="185"/>
  <c r="DJ72" i="185"/>
  <c r="DK72" i="185"/>
  <c r="DL72" i="185"/>
  <c r="DM72" i="185"/>
  <c r="DN72" i="185"/>
  <c r="DJ73" i="185"/>
  <c r="DK73" i="185"/>
  <c r="DL73" i="185"/>
  <c r="DM73" i="185"/>
  <c r="DN73" i="185"/>
  <c r="DJ74" i="185"/>
  <c r="DK74" i="185"/>
  <c r="DL74" i="185"/>
  <c r="DM74" i="185"/>
  <c r="DN74" i="185"/>
  <c r="DJ75" i="185"/>
  <c r="DK75" i="185"/>
  <c r="DL75" i="185"/>
  <c r="DM75" i="185"/>
  <c r="DN75" i="185"/>
  <c r="DJ76" i="185"/>
  <c r="DK76" i="185"/>
  <c r="DL76" i="185"/>
  <c r="DM76" i="185"/>
  <c r="DN76" i="185"/>
  <c r="M2" i="185"/>
  <c r="D2" i="185"/>
  <c r="BN9" i="167" l="1"/>
  <c r="BO9" i="167"/>
  <c r="BB9" i="167"/>
  <c r="BP9" i="167"/>
  <c r="AX9" i="167"/>
  <c r="AM9" i="167"/>
  <c r="DC366" i="185"/>
  <c r="DD366" i="185" s="1"/>
  <c r="LC366" i="185" s="1"/>
  <c r="DC298" i="185"/>
  <c r="DD298" i="185" s="1"/>
  <c r="LC298" i="185" s="1"/>
  <c r="DC204" i="185"/>
  <c r="DD204" i="185" s="1"/>
  <c r="LC204" i="185" s="1"/>
  <c r="DC365" i="185"/>
  <c r="DD365" i="185" s="1"/>
  <c r="LC365" i="185" s="1"/>
  <c r="DC281" i="185"/>
  <c r="DD281" i="185" s="1"/>
  <c r="LC281" i="185" s="1"/>
  <c r="DC203" i="185"/>
  <c r="DD203" i="185" s="1"/>
  <c r="LC203" i="185" s="1"/>
  <c r="DC364" i="185"/>
  <c r="DD364" i="185" s="1"/>
  <c r="LC364" i="185" s="1"/>
  <c r="DC343" i="185"/>
  <c r="DD343" i="185" s="1"/>
  <c r="LC343" i="185" s="1"/>
  <c r="DC331" i="185"/>
  <c r="DD331" i="185" s="1"/>
  <c r="LC331" i="185" s="1"/>
  <c r="DC280" i="185"/>
  <c r="DD280" i="185" s="1"/>
  <c r="LC280" i="185" s="1"/>
  <c r="DC247" i="185"/>
  <c r="DD247" i="185" s="1"/>
  <c r="LC247" i="185" s="1"/>
  <c r="DC235" i="185"/>
  <c r="DD235" i="185" s="1"/>
  <c r="LC235" i="185" s="1"/>
  <c r="DC202" i="185"/>
  <c r="DD202" i="185" s="1"/>
  <c r="LC202" i="185" s="1"/>
  <c r="DC344" i="185"/>
  <c r="DD344" i="185" s="1"/>
  <c r="LC344" i="185" s="1"/>
  <c r="DC270" i="185"/>
  <c r="DD270" i="185" s="1"/>
  <c r="LC270" i="185" s="1"/>
  <c r="DC173" i="185"/>
  <c r="DD173" i="185" s="1"/>
  <c r="LC173" i="185" s="1"/>
  <c r="DC333" i="185"/>
  <c r="DD333" i="185" s="1"/>
  <c r="LC333" i="185" s="1"/>
  <c r="DC332" i="185"/>
  <c r="DD332" i="185" s="1"/>
  <c r="LC332" i="185" s="1"/>
  <c r="DC311" i="185"/>
  <c r="DD311" i="185" s="1"/>
  <c r="LC311" i="185" s="1"/>
  <c r="DC310" i="185"/>
  <c r="DD310" i="185" s="1"/>
  <c r="LC310" i="185" s="1"/>
  <c r="DC300" i="185"/>
  <c r="DD300" i="185" s="1"/>
  <c r="LC300" i="185" s="1"/>
  <c r="DC299" i="185"/>
  <c r="DD299" i="185" s="1"/>
  <c r="LC299" i="185" s="1"/>
  <c r="DC269" i="185"/>
  <c r="DD269" i="185" s="1"/>
  <c r="LC269" i="185" s="1"/>
  <c r="DC268" i="185"/>
  <c r="DD268" i="185" s="1"/>
  <c r="LC268" i="185" s="1"/>
  <c r="DC248" i="185"/>
  <c r="DD248" i="185" s="1"/>
  <c r="LC248" i="185" s="1"/>
  <c r="DC237" i="185"/>
  <c r="DD237" i="185" s="1"/>
  <c r="LC237" i="185" s="1"/>
  <c r="DC236" i="185"/>
  <c r="DD236" i="185" s="1"/>
  <c r="LC236" i="185" s="1"/>
  <c r="DC215" i="185"/>
  <c r="DD215" i="185" s="1"/>
  <c r="LC215" i="185" s="1"/>
  <c r="DC172" i="185"/>
  <c r="DD172" i="185" s="1"/>
  <c r="LC172" i="185" s="1"/>
  <c r="DC168" i="185"/>
  <c r="DD168" i="185" s="1"/>
  <c r="LC168" i="185" s="1"/>
  <c r="DC167" i="185"/>
  <c r="DD167" i="185" s="1"/>
  <c r="LC167" i="185" s="1"/>
  <c r="DC355" i="185"/>
  <c r="DD355" i="185" s="1"/>
  <c r="LC355" i="185" s="1"/>
  <c r="DC368" i="185"/>
  <c r="DD368" i="185" s="1"/>
  <c r="LC368" i="185" s="1"/>
  <c r="DC277" i="185"/>
  <c r="DD277" i="185" s="1"/>
  <c r="LC277" i="185" s="1"/>
  <c r="DC259" i="185"/>
  <c r="DD259" i="185" s="1"/>
  <c r="LC259" i="185" s="1"/>
  <c r="DC253" i="185"/>
  <c r="DD253" i="185" s="1"/>
  <c r="LC253" i="185" s="1"/>
  <c r="DC211" i="185"/>
  <c r="DD211" i="185" s="1"/>
  <c r="LC211" i="185" s="1"/>
  <c r="DC374" i="185"/>
  <c r="DD374" i="185" s="1"/>
  <c r="LC374" i="185" s="1"/>
  <c r="DC360" i="185"/>
  <c r="DD360" i="185" s="1"/>
  <c r="LC360" i="185" s="1"/>
  <c r="DC367" i="185"/>
  <c r="DD367" i="185" s="1"/>
  <c r="LC367" i="185" s="1"/>
  <c r="DC325" i="185"/>
  <c r="DD325" i="185" s="1"/>
  <c r="LC325" i="185" s="1"/>
  <c r="DC313" i="185"/>
  <c r="DD313" i="185" s="1"/>
  <c r="LC313" i="185" s="1"/>
  <c r="DC295" i="185"/>
  <c r="DD295" i="185" s="1"/>
  <c r="LC295" i="185" s="1"/>
  <c r="DC265" i="185"/>
  <c r="DD265" i="185" s="1"/>
  <c r="LC265" i="185" s="1"/>
  <c r="DC241" i="185"/>
  <c r="DD241" i="185" s="1"/>
  <c r="LC241" i="185" s="1"/>
  <c r="DC229" i="185"/>
  <c r="DD229" i="185" s="1"/>
  <c r="LC229" i="185" s="1"/>
  <c r="DC217" i="185"/>
  <c r="DD217" i="185" s="1"/>
  <c r="LC217" i="185" s="1"/>
  <c r="DC199" i="185"/>
  <c r="DD199" i="185" s="1"/>
  <c r="LC199" i="185" s="1"/>
  <c r="DC175" i="185"/>
  <c r="DD175" i="185" s="1"/>
  <c r="LC175" i="185" s="1"/>
  <c r="DC362" i="185"/>
  <c r="DD362" i="185" s="1"/>
  <c r="LC362" i="185" s="1"/>
  <c r="DC350" i="185"/>
  <c r="DD350" i="185" s="1"/>
  <c r="LC350" i="185" s="1"/>
  <c r="DC338" i="185"/>
  <c r="DD338" i="185" s="1"/>
  <c r="LC338" i="185" s="1"/>
  <c r="DC308" i="185"/>
  <c r="DD308" i="185" s="1"/>
  <c r="LC308" i="185" s="1"/>
  <c r="DC302" i="185"/>
  <c r="DD302" i="185" s="1"/>
  <c r="LC302" i="185" s="1"/>
  <c r="DC290" i="185"/>
  <c r="DD290" i="185" s="1"/>
  <c r="LC290" i="185" s="1"/>
  <c r="DC284" i="185"/>
  <c r="DD284" i="185" s="1"/>
  <c r="LC284" i="185" s="1"/>
  <c r="DC260" i="185"/>
  <c r="DD260" i="185" s="1"/>
  <c r="LC260" i="185" s="1"/>
  <c r="DC242" i="185"/>
  <c r="DD242" i="185" s="1"/>
  <c r="LC242" i="185" s="1"/>
  <c r="DC206" i="185"/>
  <c r="DD206" i="185" s="1"/>
  <c r="LC206" i="185" s="1"/>
  <c r="DC200" i="185"/>
  <c r="DD200" i="185" s="1"/>
  <c r="LC200" i="185" s="1"/>
  <c r="DC194" i="185"/>
  <c r="DD194" i="185" s="1"/>
  <c r="LC194" i="185" s="1"/>
  <c r="DC182" i="185"/>
  <c r="DD182" i="185" s="1"/>
  <c r="LC182" i="185" s="1"/>
  <c r="DC373" i="185"/>
  <c r="DD373" i="185" s="1"/>
  <c r="LC373" i="185" s="1"/>
  <c r="DC361" i="185"/>
  <c r="DD361" i="185" s="1"/>
  <c r="LC361" i="185" s="1"/>
  <c r="DC349" i="185"/>
  <c r="DD349" i="185" s="1"/>
  <c r="LC349" i="185" s="1"/>
  <c r="DC307" i="185"/>
  <c r="DD307" i="185" s="1"/>
  <c r="LC307" i="185" s="1"/>
  <c r="DC301" i="185"/>
  <c r="DD301" i="185" s="1"/>
  <c r="LC301" i="185" s="1"/>
  <c r="DC289" i="185"/>
  <c r="DD289" i="185" s="1"/>
  <c r="LC289" i="185" s="1"/>
  <c r="DC271" i="185"/>
  <c r="DD271" i="185" s="1"/>
  <c r="LC271" i="185" s="1"/>
  <c r="DC205" i="185"/>
  <c r="DD205" i="185" s="1"/>
  <c r="LC205" i="185" s="1"/>
  <c r="DC181" i="185"/>
  <c r="DD181" i="185" s="1"/>
  <c r="LC181" i="185" s="1"/>
  <c r="DC356" i="185"/>
  <c r="DD356" i="185" s="1"/>
  <c r="LC356" i="185" s="1"/>
  <c r="DC320" i="185"/>
  <c r="DD320" i="185" s="1"/>
  <c r="LC320" i="185" s="1"/>
  <c r="DC314" i="185"/>
  <c r="DD314" i="185" s="1"/>
  <c r="LC314" i="185" s="1"/>
  <c r="DC296" i="185"/>
  <c r="DD296" i="185" s="1"/>
  <c r="LC296" i="185" s="1"/>
  <c r="DC272" i="185"/>
  <c r="DD272" i="185" s="1"/>
  <c r="LC272" i="185" s="1"/>
  <c r="DC254" i="185"/>
  <c r="DD254" i="185" s="1"/>
  <c r="LC254" i="185" s="1"/>
  <c r="DC230" i="185"/>
  <c r="DD230" i="185" s="1"/>
  <c r="LC230" i="185" s="1"/>
  <c r="DC218" i="185"/>
  <c r="DD218" i="185" s="1"/>
  <c r="LC218" i="185" s="1"/>
  <c r="DC358" i="185"/>
  <c r="DD358" i="185" s="1"/>
  <c r="LC358" i="185" s="1"/>
  <c r="DC347" i="185"/>
  <c r="DD347" i="185" s="1"/>
  <c r="LC347" i="185" s="1"/>
  <c r="DC345" i="185"/>
  <c r="DD345" i="185" s="1"/>
  <c r="LC345" i="185" s="1"/>
  <c r="DC328" i="185"/>
  <c r="DD328" i="185" s="1"/>
  <c r="LC328" i="185" s="1"/>
  <c r="DC317" i="185"/>
  <c r="DD317" i="185" s="1"/>
  <c r="LC317" i="185" s="1"/>
  <c r="DC312" i="185"/>
  <c r="DD312" i="185" s="1"/>
  <c r="LC312" i="185" s="1"/>
  <c r="DC285" i="185"/>
  <c r="DD285" i="185" s="1"/>
  <c r="LC285" i="185" s="1"/>
  <c r="DC264" i="185"/>
  <c r="DD264" i="185" s="1"/>
  <c r="LC264" i="185" s="1"/>
  <c r="DC262" i="185"/>
  <c r="DD262" i="185" s="1"/>
  <c r="LC262" i="185" s="1"/>
  <c r="DC252" i="185"/>
  <c r="DD252" i="185" s="1"/>
  <c r="LC252" i="185" s="1"/>
  <c r="DC250" i="185"/>
  <c r="DD250" i="185" s="1"/>
  <c r="LC250" i="185" s="1"/>
  <c r="DC201" i="185"/>
  <c r="DD201" i="185" s="1"/>
  <c r="LC201" i="185" s="1"/>
  <c r="DC189" i="185"/>
  <c r="DD189" i="185" s="1"/>
  <c r="LC189" i="185" s="1"/>
  <c r="DC185" i="185"/>
  <c r="DD185" i="185" s="1"/>
  <c r="LC185" i="185" s="1"/>
  <c r="DC337" i="185"/>
  <c r="DD337" i="185" s="1"/>
  <c r="LC337" i="185" s="1"/>
  <c r="DC319" i="185"/>
  <c r="DD319" i="185" s="1"/>
  <c r="LC319" i="185" s="1"/>
  <c r="DC283" i="185"/>
  <c r="DD283" i="185" s="1"/>
  <c r="LC283" i="185" s="1"/>
  <c r="DC223" i="185"/>
  <c r="DD223" i="185" s="1"/>
  <c r="LC223" i="185" s="1"/>
  <c r="DC193" i="185"/>
  <c r="DD193" i="185" s="1"/>
  <c r="LC193" i="185" s="1"/>
  <c r="DC187" i="185"/>
  <c r="DD187" i="185" s="1"/>
  <c r="LC187" i="185" s="1"/>
  <c r="DC169" i="185"/>
  <c r="DD169" i="185" s="1"/>
  <c r="LC169" i="185" s="1"/>
  <c r="DC326" i="185"/>
  <c r="DD326" i="185" s="1"/>
  <c r="LC326" i="185" s="1"/>
  <c r="DC278" i="185"/>
  <c r="DD278" i="185" s="1"/>
  <c r="LC278" i="185" s="1"/>
  <c r="DC266" i="185"/>
  <c r="DD266" i="185" s="1"/>
  <c r="LC266" i="185" s="1"/>
  <c r="DC224" i="185"/>
  <c r="DD224" i="185" s="1"/>
  <c r="LC224" i="185" s="1"/>
  <c r="DC212" i="185"/>
  <c r="DD212" i="185" s="1"/>
  <c r="LC212" i="185" s="1"/>
  <c r="DC188" i="185"/>
  <c r="DD188" i="185" s="1"/>
  <c r="LC188" i="185" s="1"/>
  <c r="DC176" i="185"/>
  <c r="DD176" i="185" s="1"/>
  <c r="LC176" i="185" s="1"/>
  <c r="DC170" i="185"/>
  <c r="DD170" i="185" s="1"/>
  <c r="LC170" i="185" s="1"/>
  <c r="DC359" i="185"/>
  <c r="DD359" i="185" s="1"/>
  <c r="LC359" i="185" s="1"/>
  <c r="DC348" i="185"/>
  <c r="DD348" i="185" s="1"/>
  <c r="LC348" i="185" s="1"/>
  <c r="DC346" i="185"/>
  <c r="DD346" i="185" s="1"/>
  <c r="LC346" i="185" s="1"/>
  <c r="DC330" i="185"/>
  <c r="DD330" i="185" s="1"/>
  <c r="LC330" i="185" s="1"/>
  <c r="DC329" i="185"/>
  <c r="DD329" i="185" s="1"/>
  <c r="LC329" i="185" s="1"/>
  <c r="DC318" i="185"/>
  <c r="DD318" i="185" s="1"/>
  <c r="LC318" i="185" s="1"/>
  <c r="DC316" i="185"/>
  <c r="DD316" i="185" s="1"/>
  <c r="LC316" i="185" s="1"/>
  <c r="DC297" i="185"/>
  <c r="DD297" i="185" s="1"/>
  <c r="LC297" i="185" s="1"/>
  <c r="DC282" i="185"/>
  <c r="DD282" i="185" s="1"/>
  <c r="LC282" i="185" s="1"/>
  <c r="DC263" i="185"/>
  <c r="DD263" i="185" s="1"/>
  <c r="LC263" i="185" s="1"/>
  <c r="DC251" i="185"/>
  <c r="DD251" i="185" s="1"/>
  <c r="LC251" i="185" s="1"/>
  <c r="DC249" i="185"/>
  <c r="DD249" i="185" s="1"/>
  <c r="LC249" i="185" s="1"/>
  <c r="DC234" i="185"/>
  <c r="DD234" i="185" s="1"/>
  <c r="LC234" i="185" s="1"/>
  <c r="DC233" i="185"/>
  <c r="DD233" i="185" s="1"/>
  <c r="LC233" i="185" s="1"/>
  <c r="DC232" i="185"/>
  <c r="DD232" i="185" s="1"/>
  <c r="LC232" i="185" s="1"/>
  <c r="DC222" i="185"/>
  <c r="DD222" i="185" s="1"/>
  <c r="LC222" i="185" s="1"/>
  <c r="DC221" i="185"/>
  <c r="DD221" i="185" s="1"/>
  <c r="LC221" i="185" s="1"/>
  <c r="DC220" i="185"/>
  <c r="DD220" i="185" s="1"/>
  <c r="LC220" i="185" s="1"/>
  <c r="DC216" i="185"/>
  <c r="DD216" i="185" s="1"/>
  <c r="LC216" i="185" s="1"/>
  <c r="DC186" i="185"/>
  <c r="DD186" i="185" s="1"/>
  <c r="LC186" i="185" s="1"/>
  <c r="DC174" i="185"/>
  <c r="DD174" i="185" s="1"/>
  <c r="LC174" i="185" s="1"/>
  <c r="DC184" i="185"/>
  <c r="DD184" i="185" s="1"/>
  <c r="LC184" i="185" s="1"/>
  <c r="DC166" i="185"/>
  <c r="DD166" i="185" s="1"/>
  <c r="LC166" i="185" s="1"/>
  <c r="DC369" i="185"/>
  <c r="DD369" i="185" s="1"/>
  <c r="LC369" i="185" s="1"/>
  <c r="DC342" i="185"/>
  <c r="DD342" i="185" s="1"/>
  <c r="LC342" i="185" s="1"/>
  <c r="DC324" i="185"/>
  <c r="DD324" i="185" s="1"/>
  <c r="LC324" i="185" s="1"/>
  <c r="DC294" i="185"/>
  <c r="DD294" i="185" s="1"/>
  <c r="LC294" i="185" s="1"/>
  <c r="DC276" i="185"/>
  <c r="DD276" i="185" s="1"/>
  <c r="LC276" i="185" s="1"/>
  <c r="DC273" i="185"/>
  <c r="DD273" i="185" s="1"/>
  <c r="LC273" i="185" s="1"/>
  <c r="DC246" i="185"/>
  <c r="DD246" i="185" s="1"/>
  <c r="LC246" i="185" s="1"/>
  <c r="DC228" i="185"/>
  <c r="DD228" i="185" s="1"/>
  <c r="LC228" i="185" s="1"/>
  <c r="DC198" i="185"/>
  <c r="DD198" i="185" s="1"/>
  <c r="LC198" i="185" s="1"/>
  <c r="DC165" i="185"/>
  <c r="DD165" i="185" s="1"/>
  <c r="LC165" i="185" s="1"/>
  <c r="DC341" i="185"/>
  <c r="DD341" i="185" s="1"/>
  <c r="LC341" i="185" s="1"/>
  <c r="DC323" i="185"/>
  <c r="DD323" i="185" s="1"/>
  <c r="LC323" i="185" s="1"/>
  <c r="DC293" i="185"/>
  <c r="DD293" i="185" s="1"/>
  <c r="LC293" i="185" s="1"/>
  <c r="DC245" i="185"/>
  <c r="DD245" i="185" s="1"/>
  <c r="LC245" i="185" s="1"/>
  <c r="DC227" i="185"/>
  <c r="DD227" i="185" s="1"/>
  <c r="LC227" i="185" s="1"/>
  <c r="DC197" i="185"/>
  <c r="DD197" i="185" s="1"/>
  <c r="LC197" i="185" s="1"/>
  <c r="DC179" i="185"/>
  <c r="DD179" i="185" s="1"/>
  <c r="LC179" i="185" s="1"/>
  <c r="DC370" i="185"/>
  <c r="DD370" i="185" s="1"/>
  <c r="LC370" i="185" s="1"/>
  <c r="DC352" i="185"/>
  <c r="DD352" i="185" s="1"/>
  <c r="LC352" i="185" s="1"/>
  <c r="DC340" i="185"/>
  <c r="DD340" i="185" s="1"/>
  <c r="LC340" i="185" s="1"/>
  <c r="DC334" i="185"/>
  <c r="DD334" i="185" s="1"/>
  <c r="LC334" i="185" s="1"/>
  <c r="DC322" i="185"/>
  <c r="DD322" i="185" s="1"/>
  <c r="LC322" i="185" s="1"/>
  <c r="DC304" i="185"/>
  <c r="DD304" i="185" s="1"/>
  <c r="LC304" i="185" s="1"/>
  <c r="DC292" i="185"/>
  <c r="DD292" i="185" s="1"/>
  <c r="LC292" i="185" s="1"/>
  <c r="DC286" i="185"/>
  <c r="DD286" i="185" s="1"/>
  <c r="LC286" i="185" s="1"/>
  <c r="DC274" i="185"/>
  <c r="DD274" i="185" s="1"/>
  <c r="LC274" i="185" s="1"/>
  <c r="DC256" i="185"/>
  <c r="DD256" i="185" s="1"/>
  <c r="LC256" i="185" s="1"/>
  <c r="DC244" i="185"/>
  <c r="DD244" i="185" s="1"/>
  <c r="LC244" i="185" s="1"/>
  <c r="DC238" i="185"/>
  <c r="DD238" i="185" s="1"/>
  <c r="LC238" i="185" s="1"/>
  <c r="DC226" i="185"/>
  <c r="DD226" i="185" s="1"/>
  <c r="LC226" i="185" s="1"/>
  <c r="DC208" i="185"/>
  <c r="DD208" i="185" s="1"/>
  <c r="LC208" i="185" s="1"/>
  <c r="DC196" i="185"/>
  <c r="DD196" i="185" s="1"/>
  <c r="LC196" i="185" s="1"/>
  <c r="DC190" i="185"/>
  <c r="DD190" i="185" s="1"/>
  <c r="LC190" i="185" s="1"/>
  <c r="DC178" i="185"/>
  <c r="DD178" i="185" s="1"/>
  <c r="LC178" i="185" s="1"/>
  <c r="DC214" i="185"/>
  <c r="DD214" i="185" s="1"/>
  <c r="LC214" i="185" s="1"/>
  <c r="DC372" i="185"/>
  <c r="DD372" i="185" s="1"/>
  <c r="LC372" i="185" s="1"/>
  <c r="DC357" i="185"/>
  <c r="DD357" i="185" s="1"/>
  <c r="LC357" i="185" s="1"/>
  <c r="DC321" i="185"/>
  <c r="DD321" i="185" s="1"/>
  <c r="LC321" i="185" s="1"/>
  <c r="DC309" i="185"/>
  <c r="DD309" i="185" s="1"/>
  <c r="LC309" i="185" s="1"/>
  <c r="DC261" i="185"/>
  <c r="DD261" i="185" s="1"/>
  <c r="LC261" i="185" s="1"/>
  <c r="DC225" i="185"/>
  <c r="DD225" i="185" s="1"/>
  <c r="LC225" i="185" s="1"/>
  <c r="DC213" i="185"/>
  <c r="DD213" i="185" s="1"/>
  <c r="LC213" i="185" s="1"/>
  <c r="DC180" i="185"/>
  <c r="DD180" i="185" s="1"/>
  <c r="LC180" i="185" s="1"/>
  <c r="DC177" i="185"/>
  <c r="DD177" i="185" s="1"/>
  <c r="LC177" i="185" s="1"/>
  <c r="DC371" i="185"/>
  <c r="DD371" i="185" s="1"/>
  <c r="LC371" i="185" s="1"/>
  <c r="DC275" i="185"/>
  <c r="DD275" i="185" s="1"/>
  <c r="LC275" i="185" s="1"/>
  <c r="DC354" i="185"/>
  <c r="DD354" i="185" s="1"/>
  <c r="LC354" i="185" s="1"/>
  <c r="DC353" i="185"/>
  <c r="DD353" i="185" s="1"/>
  <c r="LC353" i="185" s="1"/>
  <c r="DC336" i="185"/>
  <c r="DD336" i="185" s="1"/>
  <c r="LC336" i="185" s="1"/>
  <c r="DC335" i="185"/>
  <c r="DD335" i="185" s="1"/>
  <c r="LC335" i="185" s="1"/>
  <c r="DC306" i="185"/>
  <c r="DD306" i="185" s="1"/>
  <c r="LC306" i="185" s="1"/>
  <c r="DC305" i="185"/>
  <c r="DD305" i="185" s="1"/>
  <c r="LC305" i="185" s="1"/>
  <c r="DC288" i="185"/>
  <c r="DD288" i="185" s="1"/>
  <c r="LC288" i="185" s="1"/>
  <c r="DC287" i="185"/>
  <c r="DD287" i="185" s="1"/>
  <c r="LC287" i="185" s="1"/>
  <c r="DC258" i="185"/>
  <c r="DD258" i="185" s="1"/>
  <c r="LC258" i="185" s="1"/>
  <c r="DC257" i="185"/>
  <c r="DD257" i="185" s="1"/>
  <c r="LC257" i="185" s="1"/>
  <c r="DC240" i="185"/>
  <c r="DD240" i="185" s="1"/>
  <c r="LC240" i="185" s="1"/>
  <c r="DC239" i="185"/>
  <c r="DD239" i="185" s="1"/>
  <c r="LC239" i="185" s="1"/>
  <c r="DC210" i="185"/>
  <c r="DD210" i="185" s="1"/>
  <c r="LC210" i="185" s="1"/>
  <c r="DC209" i="185"/>
  <c r="DD209" i="185" s="1"/>
  <c r="LC209" i="185" s="1"/>
  <c r="DC192" i="185"/>
  <c r="DD192" i="185" s="1"/>
  <c r="LC192" i="185" s="1"/>
  <c r="DC191" i="185"/>
  <c r="DD191" i="185" s="1"/>
  <c r="LC191" i="185" s="1"/>
  <c r="DC363" i="185"/>
  <c r="DD363" i="185" s="1"/>
  <c r="LC363" i="185" s="1"/>
  <c r="DC339" i="185"/>
  <c r="DD339" i="185" s="1"/>
  <c r="LC339" i="185" s="1"/>
  <c r="DC315" i="185"/>
  <c r="DD315" i="185" s="1"/>
  <c r="LC315" i="185" s="1"/>
  <c r="DC303" i="185"/>
  <c r="DD303" i="185" s="1"/>
  <c r="LC303" i="185" s="1"/>
  <c r="DC279" i="185"/>
  <c r="DD279" i="185" s="1"/>
  <c r="LC279" i="185" s="1"/>
  <c r="DC267" i="185"/>
  <c r="DD267" i="185" s="1"/>
  <c r="LC267" i="185" s="1"/>
  <c r="DC255" i="185"/>
  <c r="DD255" i="185" s="1"/>
  <c r="LC255" i="185" s="1"/>
  <c r="DC219" i="185"/>
  <c r="DD219" i="185" s="1"/>
  <c r="LC219" i="185" s="1"/>
  <c r="DC183" i="185"/>
  <c r="DD183" i="185" s="1"/>
  <c r="LC183" i="185" s="1"/>
  <c r="DC171" i="185"/>
  <c r="DD171" i="185" s="1"/>
  <c r="LC171" i="185" s="1"/>
  <c r="DC351" i="185"/>
  <c r="DD351" i="185" s="1"/>
  <c r="LC351" i="185" s="1"/>
  <c r="DC327" i="185"/>
  <c r="DD327" i="185" s="1"/>
  <c r="LC327" i="185" s="1"/>
  <c r="DC291" i="185"/>
  <c r="DD291" i="185" s="1"/>
  <c r="LC291" i="185" s="1"/>
  <c r="DC243" i="185"/>
  <c r="DD243" i="185" s="1"/>
  <c r="LC243" i="185" s="1"/>
  <c r="DC231" i="185"/>
  <c r="DD231" i="185" s="1"/>
  <c r="LC231" i="185" s="1"/>
  <c r="DC207" i="185"/>
  <c r="DD207" i="185" s="1"/>
  <c r="LC207" i="185" s="1"/>
  <c r="DC195" i="185"/>
  <c r="DD195" i="185" s="1"/>
  <c r="LC195" i="185" s="1"/>
  <c r="NE96" i="185"/>
  <c r="NE95" i="185"/>
  <c r="NE98" i="185"/>
  <c r="NE97" i="185"/>
  <c r="NE93" i="185"/>
  <c r="NE100" i="185"/>
  <c r="NE99" i="185"/>
  <c r="BK4" i="167" l="1"/>
  <c r="BL4" i="167"/>
  <c r="BK102" i="167"/>
  <c r="BL102" i="167"/>
  <c r="AB92" i="167" l="1"/>
  <c r="BR92" i="167" s="1"/>
  <c r="BZ92" i="167" l="1"/>
  <c r="CG92" i="167"/>
  <c r="LM4" i="185"/>
  <c r="LL4" i="185"/>
  <c r="LK4" i="185"/>
  <c r="LJ4" i="185"/>
  <c r="LI4" i="185"/>
  <c r="LH4" i="185"/>
  <c r="LG4" i="185"/>
  <c r="LF4" i="185"/>
  <c r="LE4" i="185"/>
  <c r="LD4" i="185"/>
  <c r="DN4" i="185"/>
  <c r="DM4" i="185"/>
  <c r="DL4" i="185"/>
  <c r="DK4" i="185"/>
  <c r="DJ4" i="185"/>
  <c r="DI4" i="185"/>
  <c r="DH4" i="185"/>
  <c r="DG4" i="185"/>
  <c r="DF4" i="185"/>
  <c r="A4" i="185"/>
  <c r="NE374" i="185" l="1"/>
  <c r="NE373" i="185"/>
  <c r="NE372" i="185"/>
  <c r="NE371" i="185"/>
  <c r="NE370" i="185"/>
  <c r="NE369" i="185"/>
  <c r="NE368" i="185"/>
  <c r="NE367" i="185"/>
  <c r="NE366" i="185"/>
  <c r="NE365" i="185"/>
  <c r="NE364" i="185"/>
  <c r="NE363" i="185"/>
  <c r="NE362" i="185"/>
  <c r="NE361" i="185"/>
  <c r="NE360" i="185"/>
  <c r="NE359" i="185"/>
  <c r="NE358" i="185"/>
  <c r="NE357" i="185"/>
  <c r="NE356" i="185"/>
  <c r="NE355" i="185"/>
  <c r="NE354" i="185"/>
  <c r="NE353" i="185"/>
  <c r="NE352" i="185"/>
  <c r="NE351" i="185"/>
  <c r="NE350" i="185"/>
  <c r="NE349" i="185"/>
  <c r="NE348" i="185"/>
  <c r="NE347" i="185"/>
  <c r="NE346" i="185"/>
  <c r="NE345" i="185"/>
  <c r="NE344" i="185"/>
  <c r="NE343" i="185"/>
  <c r="NE342" i="185"/>
  <c r="NE341" i="185"/>
  <c r="NE340" i="185"/>
  <c r="NE339" i="185"/>
  <c r="NE338" i="185"/>
  <c r="NE337" i="185"/>
  <c r="NE336" i="185"/>
  <c r="NE335" i="185"/>
  <c r="NE334" i="185"/>
  <c r="NE333" i="185"/>
  <c r="NE332" i="185"/>
  <c r="NE331" i="185"/>
  <c r="NE330" i="185"/>
  <c r="NE329" i="185"/>
  <c r="NE328" i="185"/>
  <c r="NE327" i="185"/>
  <c r="NE326" i="185"/>
  <c r="NE325" i="185"/>
  <c r="NE324" i="185"/>
  <c r="NE323" i="185"/>
  <c r="NE322" i="185"/>
  <c r="NE321" i="185"/>
  <c r="NE320" i="185"/>
  <c r="NE319" i="185"/>
  <c r="NE318" i="185"/>
  <c r="NE317" i="185"/>
  <c r="NE316" i="185"/>
  <c r="NE315" i="185"/>
  <c r="NE314" i="185"/>
  <c r="NE313" i="185"/>
  <c r="NE312" i="185"/>
  <c r="NE311" i="185"/>
  <c r="NE310" i="185"/>
  <c r="NE309" i="185"/>
  <c r="NE308" i="185"/>
  <c r="NE307" i="185"/>
  <c r="NE306" i="185"/>
  <c r="NE305" i="185"/>
  <c r="NE304" i="185"/>
  <c r="NE303" i="185"/>
  <c r="NE302" i="185"/>
  <c r="NE301" i="185"/>
  <c r="NE300" i="185"/>
  <c r="NE299" i="185"/>
  <c r="NE298" i="185"/>
  <c r="NE297" i="185"/>
  <c r="NE296" i="185"/>
  <c r="NE295" i="185"/>
  <c r="NE294" i="185"/>
  <c r="NE293" i="185"/>
  <c r="NE292" i="185"/>
  <c r="NE291" i="185"/>
  <c r="NE290" i="185"/>
  <c r="NE289" i="185"/>
  <c r="NE288" i="185"/>
  <c r="NE287" i="185"/>
  <c r="NE286" i="185"/>
  <c r="NE285" i="185"/>
  <c r="NE284" i="185"/>
  <c r="NE283" i="185"/>
  <c r="NE282" i="185"/>
  <c r="NE281" i="185"/>
  <c r="NE280" i="185"/>
  <c r="NE279" i="185"/>
  <c r="NE278" i="185"/>
  <c r="NE277" i="185"/>
  <c r="NE276" i="185"/>
  <c r="NE275" i="185"/>
  <c r="NE274" i="185"/>
  <c r="NE273" i="185"/>
  <c r="NE272" i="185"/>
  <c r="NE271" i="185"/>
  <c r="NE270" i="185"/>
  <c r="NE269" i="185"/>
  <c r="NE268" i="185"/>
  <c r="NE267" i="185"/>
  <c r="NE266" i="185"/>
  <c r="NE265" i="185"/>
  <c r="NE264" i="185"/>
  <c r="NE263" i="185"/>
  <c r="NE262" i="185"/>
  <c r="NE261" i="185"/>
  <c r="NE260" i="185"/>
  <c r="NE259" i="185"/>
  <c r="NE258" i="185"/>
  <c r="NE257" i="185"/>
  <c r="NE256" i="185"/>
  <c r="NE255" i="185"/>
  <c r="NE254" i="185"/>
  <c r="NE253" i="185"/>
  <c r="NE252" i="185"/>
  <c r="NE251" i="185"/>
  <c r="NE250" i="185"/>
  <c r="NE249" i="185"/>
  <c r="NE248" i="185"/>
  <c r="NE247" i="185"/>
  <c r="NE246" i="185"/>
  <c r="NE245" i="185"/>
  <c r="NE244" i="185"/>
  <c r="NE243" i="185"/>
  <c r="NE242" i="185"/>
  <c r="NE241" i="185"/>
  <c r="NE240" i="185"/>
  <c r="NE239" i="185"/>
  <c r="NE238" i="185"/>
  <c r="NE237" i="185"/>
  <c r="NE236" i="185"/>
  <c r="NE235" i="185"/>
  <c r="NE234" i="185"/>
  <c r="NE233" i="185"/>
  <c r="NE232" i="185"/>
  <c r="NE231" i="185"/>
  <c r="NE230" i="185"/>
  <c r="NE229" i="185"/>
  <c r="NE228" i="185"/>
  <c r="NE227" i="185"/>
  <c r="NE226" i="185"/>
  <c r="NE225" i="185"/>
  <c r="NE224" i="185"/>
  <c r="NE223" i="185"/>
  <c r="NE222" i="185"/>
  <c r="NE221" i="185"/>
  <c r="NE220" i="185"/>
  <c r="NE219" i="185"/>
  <c r="NE218" i="185"/>
  <c r="NE217" i="185"/>
  <c r="NE216" i="185"/>
  <c r="NE215" i="185"/>
  <c r="NE214" i="185"/>
  <c r="NE213" i="185"/>
  <c r="NE212" i="185"/>
  <c r="NE211" i="185"/>
  <c r="NE210" i="185"/>
  <c r="NE209" i="185"/>
  <c r="NE208" i="185"/>
  <c r="NE207" i="185"/>
  <c r="NE206" i="185"/>
  <c r="NE205" i="185"/>
  <c r="NE204" i="185"/>
  <c r="NE203" i="185"/>
  <c r="NE202" i="185"/>
  <c r="NE201" i="185"/>
  <c r="NE200" i="185"/>
  <c r="NE199" i="185"/>
  <c r="NE198" i="185"/>
  <c r="NE197" i="185"/>
  <c r="NE196" i="185"/>
  <c r="NE195" i="185"/>
  <c r="NE194" i="185"/>
  <c r="NE193" i="185"/>
  <c r="NE192" i="185"/>
  <c r="NE191" i="185"/>
  <c r="NE190" i="185"/>
  <c r="NE189" i="185"/>
  <c r="NE188" i="185"/>
  <c r="NE187" i="185"/>
  <c r="NE186" i="185"/>
  <c r="NE185" i="185"/>
  <c r="NE184" i="185"/>
  <c r="NE183" i="185"/>
  <c r="NE182" i="185"/>
  <c r="NE181" i="185"/>
  <c r="NE180" i="185"/>
  <c r="NE179" i="185"/>
  <c r="NE178" i="185"/>
  <c r="NE177" i="185"/>
  <c r="NE176" i="185"/>
  <c r="NE175" i="185"/>
  <c r="NE174" i="185"/>
  <c r="NE173" i="185"/>
  <c r="NE172" i="185"/>
  <c r="NE171" i="185"/>
  <c r="NE170" i="185"/>
  <c r="NE169" i="185"/>
  <c r="NE168" i="185"/>
  <c r="NE167" i="185"/>
  <c r="NE166" i="185"/>
  <c r="NE165" i="185"/>
  <c r="NE164" i="185"/>
  <c r="NE163" i="185"/>
  <c r="NE162" i="185"/>
  <c r="NE161" i="185"/>
  <c r="NE160" i="185"/>
  <c r="NE159" i="185"/>
  <c r="NE158" i="185"/>
  <c r="NE157" i="185"/>
  <c r="NE156" i="185"/>
  <c r="NE155" i="185"/>
  <c r="NE154" i="185"/>
  <c r="NE153" i="185"/>
  <c r="NE152" i="185"/>
  <c r="NE151" i="185"/>
  <c r="NE150" i="185"/>
  <c r="NE149" i="185"/>
  <c r="NE148" i="185"/>
  <c r="NE147" i="185"/>
  <c r="NE146" i="185"/>
  <c r="NE145" i="185"/>
  <c r="NE144" i="185"/>
  <c r="NE143" i="185"/>
  <c r="NE142" i="185"/>
  <c r="NE141" i="185"/>
  <c r="NE140" i="185"/>
  <c r="NE139" i="185"/>
  <c r="NE138" i="185"/>
  <c r="NE137" i="185"/>
  <c r="NE136" i="185"/>
  <c r="NE135" i="185"/>
  <c r="NE134" i="185"/>
  <c r="NE133" i="185"/>
  <c r="NE132" i="185"/>
  <c r="NE131" i="185"/>
  <c r="NE130" i="185"/>
  <c r="NE129" i="185"/>
  <c r="NE127" i="185"/>
  <c r="NE126" i="185"/>
  <c r="NE125" i="185"/>
  <c r="NE124" i="185"/>
  <c r="NE123" i="185"/>
  <c r="NE122" i="185"/>
  <c r="NE121" i="185"/>
  <c r="NE120" i="185"/>
  <c r="NE119" i="185"/>
  <c r="NE118" i="185"/>
  <c r="NE117" i="185"/>
  <c r="NE116" i="185"/>
  <c r="NE115" i="185"/>
  <c r="NE114" i="185"/>
  <c r="NE113" i="185"/>
  <c r="NE112" i="185"/>
  <c r="NE111" i="185"/>
  <c r="NE110" i="185"/>
  <c r="NE109" i="185"/>
  <c r="NE108" i="185"/>
  <c r="NE107" i="185"/>
  <c r="NE106" i="185"/>
  <c r="NE105" i="185"/>
  <c r="NE104" i="185"/>
  <c r="NE103" i="185"/>
  <c r="NE102" i="185"/>
  <c r="NE101" i="185"/>
  <c r="NE92" i="185"/>
  <c r="NE91" i="185"/>
  <c r="NE90" i="185"/>
  <c r="NE89" i="185"/>
  <c r="NE88" i="185"/>
  <c r="NE87" i="185"/>
  <c r="NE86" i="185"/>
  <c r="NE85" i="185"/>
  <c r="NE84" i="185"/>
  <c r="NE83" i="185"/>
  <c r="NE82" i="185"/>
  <c r="NE81" i="185"/>
  <c r="NE80" i="185"/>
  <c r="NE79" i="185"/>
  <c r="NE78" i="185"/>
  <c r="NE77" i="185"/>
  <c r="NE76" i="185"/>
  <c r="NE75" i="185"/>
  <c r="NE74" i="185"/>
  <c r="NE73" i="185"/>
  <c r="NE72" i="185"/>
  <c r="NE71" i="185"/>
  <c r="NE70" i="185"/>
  <c r="NE69" i="185"/>
  <c r="NE68" i="185"/>
  <c r="NE67" i="185"/>
  <c r="NE66" i="185"/>
  <c r="NE65" i="185"/>
  <c r="NE64" i="185"/>
  <c r="NE63" i="185"/>
  <c r="NE62" i="185"/>
  <c r="NE61" i="185"/>
  <c r="NE60" i="185"/>
  <c r="NE59" i="185"/>
  <c r="NE58" i="185"/>
  <c r="NE57" i="185"/>
  <c r="NE56" i="185"/>
  <c r="NE55" i="185"/>
  <c r="NE54" i="185"/>
  <c r="NE53" i="185"/>
  <c r="NE52" i="185"/>
  <c r="NE51" i="185"/>
  <c r="NE50" i="185"/>
  <c r="NE49" i="185"/>
  <c r="NE48" i="185"/>
  <c r="NE47" i="185"/>
  <c r="NE46" i="185"/>
  <c r="NE45" i="185"/>
  <c r="NE44" i="185"/>
  <c r="NE43" i="185"/>
  <c r="NE42" i="185"/>
  <c r="NE41" i="185"/>
  <c r="NE40" i="185"/>
  <c r="NE39" i="185"/>
  <c r="NE38" i="185"/>
  <c r="NE37" i="185"/>
  <c r="NE36" i="185"/>
  <c r="NE35" i="185"/>
  <c r="NE34" i="185"/>
  <c r="NE33" i="185"/>
  <c r="NE32" i="185"/>
  <c r="NE31" i="185"/>
  <c r="NE30" i="185"/>
  <c r="NE29" i="185"/>
  <c r="NE28" i="185"/>
  <c r="NE23" i="185"/>
  <c r="NE22" i="185"/>
  <c r="NE21" i="185"/>
  <c r="NE20" i="185"/>
  <c r="NE19" i="185"/>
  <c r="NE18" i="185"/>
  <c r="NE17" i="185"/>
  <c r="NE16" i="185"/>
  <c r="NE15" i="185"/>
  <c r="NE14" i="185"/>
  <c r="NE13" i="185"/>
  <c r="NE12" i="185"/>
  <c r="NE11" i="185"/>
  <c r="NE10" i="185"/>
  <c r="NE9" i="185"/>
  <c r="NE8" i="185"/>
  <c r="NE7" i="185"/>
  <c r="NE6" i="185"/>
  <c r="NE5" i="185"/>
  <c r="NE4" i="185" l="1"/>
  <c r="NE27" i="185" l="1"/>
  <c r="NE26" i="185"/>
  <c r="NE25" i="185"/>
  <c r="NE24" i="185"/>
  <c r="AB13" i="167"/>
  <c r="BR13" i="167" s="1"/>
  <c r="BZ13" i="167" l="1"/>
  <c r="CG13" i="167"/>
  <c r="AM5" i="186"/>
  <c r="O41" i="167"/>
  <c r="O38" i="167"/>
  <c r="O25" i="167"/>
  <c r="O24" i="167"/>
  <c r="O102" i="167"/>
  <c r="O93" i="167"/>
  <c r="O92" i="167"/>
  <c r="O79" i="167"/>
  <c r="O64" i="167"/>
  <c r="O52" i="167"/>
  <c r="O47" i="167"/>
  <c r="O48" i="167"/>
  <c r="O49" i="167"/>
  <c r="O50" i="167"/>
  <c r="O46" i="167"/>
  <c r="O45" i="167"/>
  <c r="O42" i="167"/>
  <c r="O39" i="167"/>
  <c r="O28" i="167"/>
  <c r="O26" i="167"/>
  <c r="O23" i="167"/>
  <c r="O19" i="167"/>
  <c r="O22" i="167"/>
  <c r="O10" i="167"/>
  <c r="O8" i="167"/>
  <c r="O7" i="167"/>
  <c r="O100" i="167"/>
  <c r="O101" i="167"/>
  <c r="O98" i="167"/>
  <c r="O99" i="167"/>
  <c r="O97" i="167"/>
  <c r="O95" i="167"/>
  <c r="O96" i="167"/>
  <c r="O94" i="167"/>
  <c r="O91" i="167"/>
  <c r="O90" i="167"/>
  <c r="O88" i="167"/>
  <c r="O89" i="167"/>
  <c r="O87" i="167"/>
  <c r="O81" i="167"/>
  <c r="O82" i="167"/>
  <c r="O83" i="167"/>
  <c r="O84" i="167"/>
  <c r="O85" i="167"/>
  <c r="O86" i="167"/>
  <c r="O80" i="167"/>
  <c r="O78" i="167"/>
  <c r="O76" i="167"/>
  <c r="O77" i="167"/>
  <c r="O75" i="167"/>
  <c r="O74" i="167"/>
  <c r="O72" i="167"/>
  <c r="O73" i="167"/>
  <c r="O71" i="167"/>
  <c r="O70" i="167"/>
  <c r="O69" i="167"/>
  <c r="O67" i="167"/>
  <c r="O68" i="167"/>
  <c r="O66" i="167"/>
  <c r="O65" i="167"/>
  <c r="O62" i="167"/>
  <c r="O61" i="167"/>
  <c r="O60" i="167"/>
  <c r="O58" i="167"/>
  <c r="O59" i="167"/>
  <c r="O57" i="167"/>
  <c r="O56" i="167"/>
  <c r="O55" i="167"/>
  <c r="O54" i="167"/>
  <c r="O53" i="167"/>
  <c r="O51" i="167"/>
  <c r="O44" i="167"/>
  <c r="O43" i="167"/>
  <c r="O40" i="167"/>
  <c r="O31" i="167"/>
  <c r="O37" i="167"/>
  <c r="O30" i="167"/>
  <c r="O32" i="167"/>
  <c r="O33" i="167"/>
  <c r="O34" i="167"/>
  <c r="O35" i="167"/>
  <c r="O36" i="167"/>
  <c r="O29" i="167"/>
  <c r="O27" i="167"/>
  <c r="O20" i="167"/>
  <c r="O21" i="167"/>
  <c r="O18" i="167"/>
  <c r="O17" i="167"/>
  <c r="O16" i="167"/>
  <c r="O15" i="167"/>
  <c r="O14" i="167"/>
  <c r="O13" i="167"/>
  <c r="O11" i="167"/>
  <c r="O12" i="167"/>
  <c r="S102" i="167"/>
  <c r="R7" i="167" l="1" a="1"/>
  <c r="R7" i="167" s="1"/>
  <c r="R8" i="167" a="1"/>
  <c r="R8" i="167" s="1"/>
  <c r="R10" i="167" a="1"/>
  <c r="R10" i="167" s="1"/>
  <c r="R12" i="167" a="1"/>
  <c r="R12" i="167" s="1"/>
  <c r="R11" i="167" a="1"/>
  <c r="R11" i="167" s="1"/>
  <c r="R13" i="167" a="1"/>
  <c r="R13" i="167" s="1"/>
  <c r="R14" i="167" a="1"/>
  <c r="R14" i="167" s="1"/>
  <c r="R15" i="167" a="1"/>
  <c r="R15" i="167" s="1"/>
  <c r="R17" i="167" a="1"/>
  <c r="R17" i="167" s="1"/>
  <c r="R18" i="167" a="1"/>
  <c r="R18" i="167" s="1"/>
  <c r="R21" i="167" a="1"/>
  <c r="R21" i="167" s="1"/>
  <c r="R20" i="167" a="1"/>
  <c r="R20" i="167" s="1"/>
  <c r="R19" i="167" a="1"/>
  <c r="R19" i="167" s="1"/>
  <c r="R23" i="167" a="1"/>
  <c r="R23" i="167" s="1"/>
  <c r="R26" i="167" a="1"/>
  <c r="R26" i="167" s="1"/>
  <c r="R27" i="167" a="1"/>
  <c r="R27" i="167" s="1"/>
  <c r="R28" i="167" a="1"/>
  <c r="R28" i="167" s="1"/>
  <c r="R29" i="167" a="1"/>
  <c r="R29" i="167" s="1"/>
  <c r="R36" i="167" a="1"/>
  <c r="R36" i="167" s="1"/>
  <c r="R39" i="167" a="1"/>
  <c r="R39" i="167" s="1"/>
  <c r="R31" i="167" a="1"/>
  <c r="R31" i="167" s="1"/>
  <c r="R38" i="167" a="1"/>
  <c r="R38" i="167" s="1"/>
  <c r="R42" i="167" a="1"/>
  <c r="R42" i="167" s="1"/>
  <c r="R41" i="167" a="1"/>
  <c r="R41" i="167" s="1"/>
  <c r="R43" i="167" a="1"/>
  <c r="R43" i="167" s="1"/>
  <c r="R44" i="167" a="1"/>
  <c r="R44" i="167" s="1"/>
  <c r="R45" i="167" a="1"/>
  <c r="R45" i="167" s="1"/>
  <c r="R46" i="167" a="1"/>
  <c r="R46" i="167" s="1"/>
  <c r="R50" i="167" a="1"/>
  <c r="R50" i="167" s="1"/>
  <c r="R49" i="167" a="1"/>
  <c r="R49" i="167" s="1"/>
  <c r="R48" i="167" a="1"/>
  <c r="R48" i="167" s="1"/>
  <c r="R47" i="167" a="1"/>
  <c r="R47" i="167" s="1"/>
  <c r="R52" i="167" a="1"/>
  <c r="R52" i="167" s="1"/>
  <c r="R51" i="167" a="1"/>
  <c r="R51" i="167" s="1"/>
  <c r="R53" i="167" a="1"/>
  <c r="R53" i="167" s="1"/>
  <c r="R54" i="167" a="1"/>
  <c r="R54" i="167" s="1"/>
  <c r="R55" i="167" a="1"/>
  <c r="R55" i="167" s="1"/>
  <c r="R57" i="167" a="1"/>
  <c r="R57" i="167" s="1"/>
  <c r="R62" i="167" a="1"/>
  <c r="R62" i="167" s="1"/>
  <c r="R63" i="167" a="1"/>
  <c r="R63" i="167" s="1"/>
  <c r="R64" i="167" a="1"/>
  <c r="R64" i="167" s="1"/>
  <c r="R73" i="167" a="1"/>
  <c r="R73" i="167" s="1"/>
  <c r="R72" i="167" a="1"/>
  <c r="R72" i="167" s="1"/>
  <c r="R74" i="167" a="1"/>
  <c r="R74" i="167" s="1"/>
  <c r="R75" i="167" a="1"/>
  <c r="R75" i="167" s="1"/>
  <c r="R77" i="167" a="1"/>
  <c r="R77" i="167" s="1"/>
  <c r="R76" i="167" a="1"/>
  <c r="R76" i="167" s="1"/>
  <c r="R78" i="167" a="1"/>
  <c r="R78" i="167" s="1"/>
  <c r="R79" i="167" a="1"/>
  <c r="R79" i="167" s="1"/>
  <c r="R80" i="167" a="1"/>
  <c r="R80" i="167" s="1"/>
  <c r="R86" i="167" a="1"/>
  <c r="R86" i="167" s="1"/>
  <c r="R85" i="167" a="1"/>
  <c r="R85" i="167" s="1"/>
  <c r="R84" i="167" a="1"/>
  <c r="R84" i="167" s="1"/>
  <c r="R83" i="167" a="1"/>
  <c r="R83" i="167" s="1"/>
  <c r="R82" i="167" a="1"/>
  <c r="R82" i="167" s="1"/>
  <c r="R81" i="167" a="1"/>
  <c r="R81" i="167" s="1"/>
  <c r="R87" i="167" a="1"/>
  <c r="R87" i="167" s="1"/>
  <c r="R89" i="167" a="1"/>
  <c r="R89" i="167" s="1"/>
  <c r="R96" i="167" a="1"/>
  <c r="R96" i="167" s="1"/>
  <c r="R95" i="167" a="1"/>
  <c r="R95" i="167" s="1"/>
  <c r="R97" i="167" a="1"/>
  <c r="R97" i="167" s="1"/>
  <c r="R99" i="167" a="1"/>
  <c r="R99" i="167" s="1"/>
  <c r="R98" i="167" a="1"/>
  <c r="R98" i="167" s="1"/>
  <c r="R102" i="167" a="1"/>
  <c r="R102" i="167" s="1"/>
  <c r="AN5" i="186"/>
  <c r="K2" i="185" l="1"/>
  <c r="I2" i="185"/>
  <c r="H2" i="185"/>
  <c r="F2" i="185"/>
  <c r="J2" i="185"/>
  <c r="E2" i="185"/>
  <c r="L2" i="185"/>
  <c r="G2" i="185"/>
  <c r="A100" i="167"/>
  <c r="B100" i="167"/>
  <c r="C100" i="167"/>
  <c r="D100" i="167"/>
  <c r="E100" i="167"/>
  <c r="H100" i="167"/>
  <c r="G100" i="167" s="1"/>
  <c r="I100" i="167"/>
  <c r="J100" i="167"/>
  <c r="N100" i="167"/>
  <c r="P100" i="167"/>
  <c r="Q100" i="167"/>
  <c r="AG100" i="167"/>
  <c r="U100" i="167"/>
  <c r="L100" i="167"/>
  <c r="T100" i="167"/>
  <c r="AO100" i="167"/>
  <c r="AR100" i="167"/>
  <c r="AP100" i="167"/>
  <c r="AS100" i="167"/>
  <c r="AU100" i="167"/>
  <c r="AV100" i="167"/>
  <c r="AQ100" i="167"/>
  <c r="AW100" i="167"/>
  <c r="AI100" i="167"/>
  <c r="AL100" i="167"/>
  <c r="V100" i="167"/>
  <c r="AZ100" i="167"/>
  <c r="AY100" i="167"/>
  <c r="A101" i="167"/>
  <c r="B101" i="167"/>
  <c r="C101" i="167"/>
  <c r="D101" i="167"/>
  <c r="E101" i="167"/>
  <c r="H101" i="167"/>
  <c r="G101" i="167" s="1"/>
  <c r="I101" i="167"/>
  <c r="J101" i="167"/>
  <c r="N101" i="167"/>
  <c r="P101" i="167"/>
  <c r="Q101" i="167"/>
  <c r="AG101" i="167"/>
  <c r="U101" i="167"/>
  <c r="L101" i="167"/>
  <c r="T101" i="167"/>
  <c r="AO101" i="167"/>
  <c r="AR101" i="167"/>
  <c r="AP101" i="167"/>
  <c r="AS101" i="167"/>
  <c r="AU101" i="167"/>
  <c r="AV101" i="167"/>
  <c r="AQ101" i="167"/>
  <c r="AW101" i="167"/>
  <c r="AI101" i="167"/>
  <c r="AL101" i="167"/>
  <c r="V101" i="167"/>
  <c r="AZ101" i="167"/>
  <c r="AY101" i="167"/>
  <c r="A98" i="167"/>
  <c r="B98" i="167"/>
  <c r="C98" i="167"/>
  <c r="D98" i="167"/>
  <c r="E98" i="167"/>
  <c r="H98" i="167"/>
  <c r="G98" i="167" s="1"/>
  <c r="I98" i="167"/>
  <c r="J98" i="167"/>
  <c r="N98" i="167"/>
  <c r="Q98" i="167"/>
  <c r="AG98" i="167"/>
  <c r="R100" i="167" a="1"/>
  <c r="R100" i="167" s="1"/>
  <c r="U98" i="167"/>
  <c r="L98" i="167"/>
  <c r="T98" i="167"/>
  <c r="AO98" i="167"/>
  <c r="AR98" i="167"/>
  <c r="AP98" i="167"/>
  <c r="AS98" i="167"/>
  <c r="AU98" i="167"/>
  <c r="AV98" i="167"/>
  <c r="AQ98" i="167"/>
  <c r="AW98" i="167"/>
  <c r="AI98" i="167"/>
  <c r="AL98" i="167"/>
  <c r="V98" i="167"/>
  <c r="AZ98" i="167"/>
  <c r="AY98" i="167"/>
  <c r="A99" i="167"/>
  <c r="B99" i="167"/>
  <c r="C99" i="167"/>
  <c r="D99" i="167"/>
  <c r="E99" i="167"/>
  <c r="H99" i="167"/>
  <c r="G99" i="167" s="1"/>
  <c r="I99" i="167"/>
  <c r="J99" i="167"/>
  <c r="N99" i="167"/>
  <c r="S99" i="167"/>
  <c r="Q99" i="167"/>
  <c r="AG99" i="167"/>
  <c r="R101" i="167" a="1"/>
  <c r="R101" i="167" s="1"/>
  <c r="U99" i="167"/>
  <c r="L99" i="167"/>
  <c r="T99" i="167"/>
  <c r="AO99" i="167"/>
  <c r="AR99" i="167"/>
  <c r="AP99" i="167"/>
  <c r="AS99" i="167"/>
  <c r="AU99" i="167"/>
  <c r="AV99" i="167"/>
  <c r="AQ99" i="167"/>
  <c r="AW99" i="167"/>
  <c r="AI99" i="167"/>
  <c r="AL99" i="167"/>
  <c r="V99" i="167"/>
  <c r="AZ99" i="167"/>
  <c r="AY99" i="167"/>
  <c r="A97" i="167"/>
  <c r="B97" i="167"/>
  <c r="C97" i="167"/>
  <c r="D97" i="167"/>
  <c r="E97" i="167"/>
  <c r="H97" i="167"/>
  <c r="G97" i="167" s="1"/>
  <c r="I97" i="167"/>
  <c r="J97" i="167"/>
  <c r="N97" i="167"/>
  <c r="Q97" i="167"/>
  <c r="AG97" i="167"/>
  <c r="U97" i="167"/>
  <c r="L97" i="167"/>
  <c r="T97" i="167"/>
  <c r="AO97" i="167"/>
  <c r="AR97" i="167"/>
  <c r="AP97" i="167"/>
  <c r="AS97" i="167"/>
  <c r="AU97" i="167"/>
  <c r="AT97" i="167"/>
  <c r="AV97" i="167"/>
  <c r="AQ97" i="167"/>
  <c r="AW97" i="167"/>
  <c r="AI97" i="167"/>
  <c r="AL97" i="167"/>
  <c r="V97" i="167"/>
  <c r="AZ97" i="167"/>
  <c r="AY97" i="167"/>
  <c r="A95" i="167"/>
  <c r="B95" i="167"/>
  <c r="C95" i="167"/>
  <c r="D95" i="167"/>
  <c r="E95" i="167"/>
  <c r="H95" i="167"/>
  <c r="G95" i="167" s="1"/>
  <c r="I95" i="167"/>
  <c r="J95" i="167"/>
  <c r="N95" i="167"/>
  <c r="Q95" i="167"/>
  <c r="AG95" i="167"/>
  <c r="U95" i="167"/>
  <c r="L95" i="167"/>
  <c r="T95" i="167"/>
  <c r="AO95" i="167"/>
  <c r="AR95" i="167"/>
  <c r="AP95" i="167"/>
  <c r="AS95" i="167"/>
  <c r="AU95" i="167"/>
  <c r="AV95" i="167"/>
  <c r="AQ95" i="167"/>
  <c r="AW95" i="167"/>
  <c r="AI95" i="167"/>
  <c r="AL95" i="167"/>
  <c r="V95" i="167"/>
  <c r="AZ95" i="167"/>
  <c r="AY95" i="167"/>
  <c r="A96" i="167"/>
  <c r="B96" i="167"/>
  <c r="C96" i="167"/>
  <c r="D96" i="167"/>
  <c r="E96" i="167"/>
  <c r="H96" i="167"/>
  <c r="G96" i="167" s="1"/>
  <c r="I96" i="167"/>
  <c r="J96" i="167"/>
  <c r="N96" i="167"/>
  <c r="Q96" i="167"/>
  <c r="AG96" i="167"/>
  <c r="U96" i="167"/>
  <c r="L96" i="167"/>
  <c r="T96" i="167"/>
  <c r="AO96" i="167"/>
  <c r="AR96" i="167"/>
  <c r="AP96" i="167"/>
  <c r="AS96" i="167"/>
  <c r="AU96" i="167"/>
  <c r="AV96" i="167"/>
  <c r="AQ96" i="167"/>
  <c r="AW96" i="167"/>
  <c r="AI96" i="167"/>
  <c r="AL96" i="167"/>
  <c r="V96" i="167"/>
  <c r="AZ96" i="167"/>
  <c r="AY96" i="167"/>
  <c r="A93" i="167"/>
  <c r="B93" i="167"/>
  <c r="C93" i="167"/>
  <c r="D93" i="167"/>
  <c r="E93" i="167"/>
  <c r="H93" i="167"/>
  <c r="G93" i="167" s="1"/>
  <c r="I93" i="167"/>
  <c r="J93" i="167"/>
  <c r="N93" i="167"/>
  <c r="Q93" i="167"/>
  <c r="AG93" i="167"/>
  <c r="U93" i="167"/>
  <c r="L93" i="167"/>
  <c r="T93" i="167"/>
  <c r="AO93" i="167"/>
  <c r="AR93" i="167"/>
  <c r="AP93" i="167"/>
  <c r="AS93" i="167"/>
  <c r="AU93" i="167"/>
  <c r="AV93" i="167"/>
  <c r="AQ93" i="167"/>
  <c r="AW93" i="167"/>
  <c r="AI93" i="167"/>
  <c r="AL93" i="167"/>
  <c r="V93" i="167"/>
  <c r="AZ93" i="167"/>
  <c r="AY93" i="167"/>
  <c r="A94" i="167"/>
  <c r="B94" i="167"/>
  <c r="C94" i="167"/>
  <c r="D94" i="167"/>
  <c r="E94" i="167"/>
  <c r="H94" i="167"/>
  <c r="G94" i="167" s="1"/>
  <c r="I94" i="167"/>
  <c r="J94" i="167"/>
  <c r="N94" i="167"/>
  <c r="Q94" i="167"/>
  <c r="AG94" i="167"/>
  <c r="U94" i="167"/>
  <c r="L94" i="167"/>
  <c r="T94" i="167"/>
  <c r="AO94" i="167"/>
  <c r="AR94" i="167"/>
  <c r="AP94" i="167"/>
  <c r="AS94" i="167"/>
  <c r="AU94" i="167"/>
  <c r="AV94" i="167"/>
  <c r="AQ94" i="167"/>
  <c r="AW94" i="167"/>
  <c r="AI94" i="167"/>
  <c r="AL94" i="167"/>
  <c r="V94" i="167"/>
  <c r="AZ94" i="167"/>
  <c r="AY94" i="167"/>
  <c r="A92" i="167"/>
  <c r="B92" i="167"/>
  <c r="C92" i="167"/>
  <c r="D92" i="167"/>
  <c r="E92" i="167"/>
  <c r="H92" i="167"/>
  <c r="G92" i="167" s="1"/>
  <c r="I92" i="167"/>
  <c r="J92" i="167"/>
  <c r="N92" i="167"/>
  <c r="Q92" i="167"/>
  <c r="AG92" i="167"/>
  <c r="R93" i="167" a="1"/>
  <c r="R93" i="167" s="1"/>
  <c r="U92" i="167"/>
  <c r="L92" i="167"/>
  <c r="T92" i="167"/>
  <c r="AO92" i="167"/>
  <c r="AR92" i="167"/>
  <c r="AP92" i="167"/>
  <c r="AS92" i="167"/>
  <c r="AU92" i="167"/>
  <c r="AV92" i="167"/>
  <c r="AQ92" i="167"/>
  <c r="AW92" i="167"/>
  <c r="AI92" i="167"/>
  <c r="AL92" i="167"/>
  <c r="V92" i="167"/>
  <c r="AZ92" i="167"/>
  <c r="AY92" i="167"/>
  <c r="A91" i="167"/>
  <c r="B91" i="167"/>
  <c r="C91" i="167"/>
  <c r="D91" i="167"/>
  <c r="E91" i="167"/>
  <c r="H91" i="167"/>
  <c r="G91" i="167" s="1"/>
  <c r="I91" i="167"/>
  <c r="J91" i="167"/>
  <c r="N91" i="167"/>
  <c r="Q91" i="167"/>
  <c r="AG91" i="167"/>
  <c r="R94" i="167" a="1"/>
  <c r="R94" i="167" s="1"/>
  <c r="U91" i="167"/>
  <c r="L91" i="167"/>
  <c r="T91" i="167"/>
  <c r="AO91" i="167"/>
  <c r="AR91" i="167"/>
  <c r="AP91" i="167"/>
  <c r="AS91" i="167"/>
  <c r="AU91" i="167"/>
  <c r="AV91" i="167"/>
  <c r="AQ91" i="167"/>
  <c r="AW91" i="167"/>
  <c r="AI91" i="167"/>
  <c r="AL91" i="167"/>
  <c r="V91" i="167"/>
  <c r="AZ91" i="167"/>
  <c r="AY91" i="167"/>
  <c r="A90" i="167"/>
  <c r="B90" i="167"/>
  <c r="C90" i="167"/>
  <c r="D90" i="167"/>
  <c r="E90" i="167"/>
  <c r="H90" i="167"/>
  <c r="G90" i="167" s="1"/>
  <c r="I90" i="167"/>
  <c r="J90" i="167"/>
  <c r="N90" i="167"/>
  <c r="Q90" i="167"/>
  <c r="AG90" i="167"/>
  <c r="R92" i="167" a="1"/>
  <c r="R92" i="167" s="1"/>
  <c r="U90" i="167"/>
  <c r="L90" i="167"/>
  <c r="T90" i="167"/>
  <c r="AO90" i="167"/>
  <c r="AR90" i="167"/>
  <c r="AP90" i="167"/>
  <c r="AS90" i="167"/>
  <c r="AU90" i="167"/>
  <c r="AV90" i="167"/>
  <c r="AQ90" i="167"/>
  <c r="AW90" i="167"/>
  <c r="AI90" i="167"/>
  <c r="AL90" i="167"/>
  <c r="V90" i="167"/>
  <c r="AZ90" i="167"/>
  <c r="AY90" i="167"/>
  <c r="A88" i="167"/>
  <c r="B88" i="167"/>
  <c r="C88" i="167"/>
  <c r="D88" i="167"/>
  <c r="E88" i="167"/>
  <c r="H88" i="167"/>
  <c r="G88" i="167" s="1"/>
  <c r="I88" i="167"/>
  <c r="J88" i="167"/>
  <c r="N88" i="167"/>
  <c r="Q88" i="167"/>
  <c r="AG88" i="167"/>
  <c r="R91" i="167" a="1"/>
  <c r="R91" i="167" s="1"/>
  <c r="U88" i="167"/>
  <c r="L88" i="167"/>
  <c r="T88" i="167"/>
  <c r="AO88" i="167"/>
  <c r="AR88" i="167"/>
  <c r="AP88" i="167"/>
  <c r="AS88" i="167"/>
  <c r="AU88" i="167"/>
  <c r="AV88" i="167"/>
  <c r="AQ88" i="167"/>
  <c r="AW88" i="167"/>
  <c r="AI88" i="167"/>
  <c r="AL88" i="167"/>
  <c r="V88" i="167"/>
  <c r="AZ88" i="167"/>
  <c r="AY88" i="167"/>
  <c r="A89" i="167"/>
  <c r="B89" i="167"/>
  <c r="C89" i="167"/>
  <c r="D89" i="167"/>
  <c r="E89" i="167"/>
  <c r="H89" i="167"/>
  <c r="G89" i="167" s="1"/>
  <c r="I89" i="167"/>
  <c r="J89" i="167"/>
  <c r="N89" i="167"/>
  <c r="Q89" i="167"/>
  <c r="AG89" i="167"/>
  <c r="R90" i="167" a="1"/>
  <c r="R90" i="167" s="1"/>
  <c r="U89" i="167"/>
  <c r="L89" i="167"/>
  <c r="T89" i="167"/>
  <c r="AO89" i="167"/>
  <c r="AR89" i="167"/>
  <c r="AP89" i="167"/>
  <c r="AS89" i="167"/>
  <c r="AU89" i="167"/>
  <c r="AV89" i="167"/>
  <c r="AQ89" i="167"/>
  <c r="AW89" i="167"/>
  <c r="AI89" i="167"/>
  <c r="AL89" i="167"/>
  <c r="V89" i="167"/>
  <c r="AZ89" i="167"/>
  <c r="AY89" i="167"/>
  <c r="A87" i="167"/>
  <c r="B87" i="167"/>
  <c r="C87" i="167"/>
  <c r="D87" i="167"/>
  <c r="E87" i="167"/>
  <c r="H87" i="167"/>
  <c r="G87" i="167" s="1"/>
  <c r="I87" i="167"/>
  <c r="J87" i="167"/>
  <c r="N87" i="167"/>
  <c r="Q87" i="167"/>
  <c r="AG87" i="167"/>
  <c r="R88" i="167" a="1"/>
  <c r="R88" i="167" s="1"/>
  <c r="U87" i="167"/>
  <c r="L87" i="167"/>
  <c r="T87" i="167"/>
  <c r="AO87" i="167"/>
  <c r="AR87" i="167"/>
  <c r="AP87" i="167"/>
  <c r="AS87" i="167"/>
  <c r="AU87" i="167"/>
  <c r="AV87" i="167"/>
  <c r="AQ87" i="167"/>
  <c r="AW87" i="167"/>
  <c r="AI87" i="167"/>
  <c r="AL87" i="167"/>
  <c r="V87" i="167"/>
  <c r="AZ87" i="167"/>
  <c r="AY87" i="167"/>
  <c r="A81" i="167"/>
  <c r="B81" i="167"/>
  <c r="C81" i="167"/>
  <c r="D81" i="167"/>
  <c r="E81" i="167"/>
  <c r="H81" i="167"/>
  <c r="G81" i="167" s="1"/>
  <c r="I81" i="167"/>
  <c r="J81" i="167"/>
  <c r="N81" i="167"/>
  <c r="Q81" i="167"/>
  <c r="AG81" i="167"/>
  <c r="U81" i="167"/>
  <c r="L81" i="167"/>
  <c r="T81" i="167"/>
  <c r="AO81" i="167"/>
  <c r="AR81" i="167"/>
  <c r="AP81" i="167"/>
  <c r="AS81" i="167"/>
  <c r="AU81" i="167"/>
  <c r="AV81" i="167"/>
  <c r="AQ81" i="167"/>
  <c r="AW81" i="167"/>
  <c r="AI81" i="167"/>
  <c r="AL81" i="167"/>
  <c r="V81" i="167"/>
  <c r="AZ81" i="167"/>
  <c r="AY81" i="167"/>
  <c r="A82" i="167"/>
  <c r="B82" i="167"/>
  <c r="C82" i="167"/>
  <c r="D82" i="167"/>
  <c r="E82" i="167"/>
  <c r="H82" i="167"/>
  <c r="G82" i="167" s="1"/>
  <c r="I82" i="167"/>
  <c r="J82" i="167"/>
  <c r="N82" i="167"/>
  <c r="Q82" i="167"/>
  <c r="AG82" i="167"/>
  <c r="U82" i="167"/>
  <c r="L82" i="167"/>
  <c r="T82" i="167"/>
  <c r="AO82" i="167"/>
  <c r="AR82" i="167"/>
  <c r="AP82" i="167"/>
  <c r="AS82" i="167"/>
  <c r="AU82" i="167"/>
  <c r="AV82" i="167"/>
  <c r="AQ82" i="167"/>
  <c r="AW82" i="167"/>
  <c r="AI82" i="167"/>
  <c r="AL82" i="167"/>
  <c r="V82" i="167"/>
  <c r="AZ82" i="167"/>
  <c r="AY82" i="167"/>
  <c r="A83" i="167"/>
  <c r="B83" i="167"/>
  <c r="C83" i="167"/>
  <c r="D83" i="167"/>
  <c r="E83" i="167"/>
  <c r="H83" i="167"/>
  <c r="G83" i="167" s="1"/>
  <c r="I83" i="167"/>
  <c r="J83" i="167"/>
  <c r="N83" i="167"/>
  <c r="Q83" i="167"/>
  <c r="AG83" i="167"/>
  <c r="U83" i="167"/>
  <c r="L83" i="167"/>
  <c r="T83" i="167"/>
  <c r="AO83" i="167"/>
  <c r="AR83" i="167"/>
  <c r="AP83" i="167"/>
  <c r="AS83" i="167"/>
  <c r="AU83" i="167"/>
  <c r="AV83" i="167"/>
  <c r="AQ83" i="167"/>
  <c r="AW83" i="167"/>
  <c r="AI83" i="167"/>
  <c r="AL83" i="167"/>
  <c r="V83" i="167"/>
  <c r="AZ83" i="167"/>
  <c r="AY83" i="167"/>
  <c r="A84" i="167"/>
  <c r="B84" i="167"/>
  <c r="C84" i="167"/>
  <c r="D84" i="167"/>
  <c r="E84" i="167"/>
  <c r="H84" i="167"/>
  <c r="G84" i="167" s="1"/>
  <c r="I84" i="167"/>
  <c r="J84" i="167"/>
  <c r="N84" i="167"/>
  <c r="Q84" i="167"/>
  <c r="AG84" i="167"/>
  <c r="U84" i="167"/>
  <c r="L84" i="167"/>
  <c r="T84" i="167"/>
  <c r="AO84" i="167"/>
  <c r="AR84" i="167"/>
  <c r="AP84" i="167"/>
  <c r="AS84" i="167"/>
  <c r="AU84" i="167"/>
  <c r="AV84" i="167"/>
  <c r="AQ84" i="167"/>
  <c r="AW84" i="167"/>
  <c r="AI84" i="167"/>
  <c r="AL84" i="167"/>
  <c r="V84" i="167"/>
  <c r="AZ84" i="167"/>
  <c r="AY84" i="167"/>
  <c r="A85" i="167"/>
  <c r="B85" i="167"/>
  <c r="C85" i="167"/>
  <c r="D85" i="167"/>
  <c r="E85" i="167"/>
  <c r="H85" i="167"/>
  <c r="G85" i="167" s="1"/>
  <c r="I85" i="167"/>
  <c r="J85" i="167"/>
  <c r="N85" i="167"/>
  <c r="Q85" i="167"/>
  <c r="AG85" i="167"/>
  <c r="U85" i="167"/>
  <c r="L85" i="167"/>
  <c r="T85" i="167"/>
  <c r="AO85" i="167"/>
  <c r="AR85" i="167"/>
  <c r="AP85" i="167"/>
  <c r="AS85" i="167"/>
  <c r="AU85" i="167"/>
  <c r="AV85" i="167"/>
  <c r="AQ85" i="167"/>
  <c r="AW85" i="167"/>
  <c r="AI85" i="167"/>
  <c r="AL85" i="167"/>
  <c r="V85" i="167"/>
  <c r="AZ85" i="167"/>
  <c r="AY85" i="167"/>
  <c r="A86" i="167"/>
  <c r="B86" i="167"/>
  <c r="C86" i="167"/>
  <c r="D86" i="167"/>
  <c r="E86" i="167"/>
  <c r="H86" i="167"/>
  <c r="G86" i="167" s="1"/>
  <c r="I86" i="167"/>
  <c r="J86" i="167"/>
  <c r="N86" i="167"/>
  <c r="Q86" i="167"/>
  <c r="AG86" i="167"/>
  <c r="U86" i="167"/>
  <c r="L86" i="167"/>
  <c r="T86" i="167"/>
  <c r="AO86" i="167"/>
  <c r="AR86" i="167"/>
  <c r="AP86" i="167"/>
  <c r="AS86" i="167"/>
  <c r="AU86" i="167"/>
  <c r="AV86" i="167"/>
  <c r="AQ86" i="167"/>
  <c r="AW86" i="167"/>
  <c r="AI86" i="167"/>
  <c r="AL86" i="167"/>
  <c r="V86" i="167"/>
  <c r="AZ86" i="167"/>
  <c r="AY86" i="167"/>
  <c r="A80" i="167"/>
  <c r="B80" i="167"/>
  <c r="C80" i="167"/>
  <c r="D80" i="167"/>
  <c r="E80" i="167"/>
  <c r="H80" i="167"/>
  <c r="G80" i="167" s="1"/>
  <c r="I80" i="167"/>
  <c r="J80" i="167"/>
  <c r="N80" i="167"/>
  <c r="Q80" i="167"/>
  <c r="AG80" i="167"/>
  <c r="U80" i="167"/>
  <c r="L80" i="167"/>
  <c r="T80" i="167"/>
  <c r="AO80" i="167"/>
  <c r="AR80" i="167"/>
  <c r="AP80" i="167"/>
  <c r="AS80" i="167"/>
  <c r="AU80" i="167"/>
  <c r="AV80" i="167"/>
  <c r="AQ80" i="167"/>
  <c r="AW80" i="167"/>
  <c r="AI80" i="167"/>
  <c r="AL80" i="167"/>
  <c r="V80" i="167"/>
  <c r="AZ80" i="167"/>
  <c r="AY80" i="167"/>
  <c r="A79" i="167"/>
  <c r="B79" i="167"/>
  <c r="C79" i="167"/>
  <c r="D79" i="167"/>
  <c r="E79" i="167"/>
  <c r="H79" i="167"/>
  <c r="G79" i="167" s="1"/>
  <c r="I79" i="167"/>
  <c r="J79" i="167"/>
  <c r="N79" i="167"/>
  <c r="Q79" i="167"/>
  <c r="AG79" i="167"/>
  <c r="U79" i="167"/>
  <c r="L79" i="167"/>
  <c r="T79" i="167"/>
  <c r="AO79" i="167"/>
  <c r="AR79" i="167"/>
  <c r="AP79" i="167"/>
  <c r="AS79" i="167"/>
  <c r="AU79" i="167"/>
  <c r="AV79" i="167"/>
  <c r="AQ79" i="167"/>
  <c r="AW79" i="167"/>
  <c r="AI79" i="167"/>
  <c r="AL79" i="167"/>
  <c r="V79" i="167"/>
  <c r="AZ79" i="167"/>
  <c r="AY79" i="167"/>
  <c r="A78" i="167"/>
  <c r="B78" i="167"/>
  <c r="C78" i="167"/>
  <c r="D78" i="167"/>
  <c r="E78" i="167"/>
  <c r="H78" i="167"/>
  <c r="G78" i="167" s="1"/>
  <c r="I78" i="167"/>
  <c r="J78" i="167"/>
  <c r="N78" i="167"/>
  <c r="Q78" i="167"/>
  <c r="AG78" i="167"/>
  <c r="U78" i="167"/>
  <c r="L78" i="167"/>
  <c r="T78" i="167"/>
  <c r="AO78" i="167"/>
  <c r="AR78" i="167"/>
  <c r="AP78" i="167"/>
  <c r="AS78" i="167"/>
  <c r="AU78" i="167"/>
  <c r="AV78" i="167"/>
  <c r="AQ78" i="167"/>
  <c r="AW78" i="167"/>
  <c r="AI78" i="167"/>
  <c r="AL78" i="167"/>
  <c r="V78" i="167"/>
  <c r="AZ78" i="167"/>
  <c r="AY78" i="167"/>
  <c r="A76" i="167"/>
  <c r="B76" i="167"/>
  <c r="C76" i="167"/>
  <c r="D76" i="167"/>
  <c r="E76" i="167"/>
  <c r="H76" i="167"/>
  <c r="G76" i="167" s="1"/>
  <c r="I76" i="167"/>
  <c r="J76" i="167"/>
  <c r="N76" i="167"/>
  <c r="Q76" i="167"/>
  <c r="AG76" i="167"/>
  <c r="U76" i="167"/>
  <c r="L76" i="167"/>
  <c r="T76" i="167"/>
  <c r="AO76" i="167"/>
  <c r="AR76" i="167"/>
  <c r="AP76" i="167"/>
  <c r="AS76" i="167"/>
  <c r="AU76" i="167"/>
  <c r="AV76" i="167"/>
  <c r="AQ76" i="167"/>
  <c r="AW76" i="167"/>
  <c r="AI76" i="167"/>
  <c r="AL76" i="167"/>
  <c r="V76" i="167"/>
  <c r="AZ76" i="167"/>
  <c r="AY76" i="167"/>
  <c r="A77" i="167"/>
  <c r="B77" i="167"/>
  <c r="C77" i="167"/>
  <c r="D77" i="167"/>
  <c r="E77" i="167"/>
  <c r="H77" i="167"/>
  <c r="G77" i="167" s="1"/>
  <c r="I77" i="167"/>
  <c r="J77" i="167"/>
  <c r="N77" i="167"/>
  <c r="Q77" i="167"/>
  <c r="AG77" i="167"/>
  <c r="U77" i="167"/>
  <c r="L77" i="167"/>
  <c r="T77" i="167"/>
  <c r="AO77" i="167"/>
  <c r="AR77" i="167"/>
  <c r="AP77" i="167"/>
  <c r="AS77" i="167"/>
  <c r="AU77" i="167"/>
  <c r="AV77" i="167"/>
  <c r="AQ77" i="167"/>
  <c r="AW77" i="167"/>
  <c r="AI77" i="167"/>
  <c r="AL77" i="167"/>
  <c r="V77" i="167"/>
  <c r="AZ77" i="167"/>
  <c r="AY77" i="167"/>
  <c r="A75" i="167"/>
  <c r="B75" i="167"/>
  <c r="C75" i="167"/>
  <c r="D75" i="167"/>
  <c r="E75" i="167"/>
  <c r="H75" i="167"/>
  <c r="G75" i="167" s="1"/>
  <c r="I75" i="167"/>
  <c r="J75" i="167"/>
  <c r="N75" i="167"/>
  <c r="Q75" i="167"/>
  <c r="AG75" i="167"/>
  <c r="U75" i="167"/>
  <c r="L75" i="167"/>
  <c r="T75" i="167"/>
  <c r="AO75" i="167"/>
  <c r="AR75" i="167"/>
  <c r="AP75" i="167"/>
  <c r="AS75" i="167"/>
  <c r="AU75" i="167"/>
  <c r="AV75" i="167"/>
  <c r="AQ75" i="167"/>
  <c r="AW75" i="167"/>
  <c r="AI75" i="167"/>
  <c r="AL75" i="167"/>
  <c r="V75" i="167"/>
  <c r="AZ75" i="167"/>
  <c r="AY75" i="167"/>
  <c r="A74" i="167"/>
  <c r="B74" i="167"/>
  <c r="C74" i="167"/>
  <c r="D74" i="167"/>
  <c r="E74" i="167"/>
  <c r="H74" i="167"/>
  <c r="G74" i="167" s="1"/>
  <c r="I74" i="167"/>
  <c r="J74" i="167"/>
  <c r="N74" i="167"/>
  <c r="Q74" i="167"/>
  <c r="AG74" i="167"/>
  <c r="U74" i="167"/>
  <c r="L74" i="167"/>
  <c r="T74" i="167"/>
  <c r="AO74" i="167"/>
  <c r="AR74" i="167"/>
  <c r="AP74" i="167"/>
  <c r="AS74" i="167"/>
  <c r="AU74" i="167"/>
  <c r="AV74" i="167"/>
  <c r="AQ74" i="167"/>
  <c r="AW74" i="167"/>
  <c r="AI74" i="167"/>
  <c r="AL74" i="167"/>
  <c r="V74" i="167"/>
  <c r="AZ74" i="167"/>
  <c r="AY74" i="167"/>
  <c r="A72" i="167"/>
  <c r="B72" i="167"/>
  <c r="C72" i="167"/>
  <c r="D72" i="167"/>
  <c r="E72" i="167"/>
  <c r="H72" i="167"/>
  <c r="G72" i="167" s="1"/>
  <c r="I72" i="167"/>
  <c r="J72" i="167"/>
  <c r="N72" i="167"/>
  <c r="Q72" i="167"/>
  <c r="AG72" i="167"/>
  <c r="U72" i="167"/>
  <c r="L72" i="167"/>
  <c r="T72" i="167"/>
  <c r="AO72" i="167"/>
  <c r="AR72" i="167"/>
  <c r="AP72" i="167"/>
  <c r="AS72" i="167"/>
  <c r="AU72" i="167"/>
  <c r="AV72" i="167"/>
  <c r="AQ72" i="167"/>
  <c r="AW72" i="167"/>
  <c r="AI72" i="167"/>
  <c r="AL72" i="167"/>
  <c r="V72" i="167"/>
  <c r="AZ72" i="167"/>
  <c r="AY72" i="167"/>
  <c r="A73" i="167"/>
  <c r="B73" i="167"/>
  <c r="C73" i="167"/>
  <c r="D73" i="167"/>
  <c r="E73" i="167"/>
  <c r="H73" i="167"/>
  <c r="G73" i="167" s="1"/>
  <c r="I73" i="167"/>
  <c r="J73" i="167"/>
  <c r="N73" i="167"/>
  <c r="Q73" i="167"/>
  <c r="AG73" i="167"/>
  <c r="U73" i="167"/>
  <c r="L73" i="167"/>
  <c r="T73" i="167"/>
  <c r="AO73" i="167"/>
  <c r="AR73" i="167"/>
  <c r="AP73" i="167"/>
  <c r="AS73" i="167"/>
  <c r="AU73" i="167"/>
  <c r="AV73" i="167"/>
  <c r="AQ73" i="167"/>
  <c r="AW73" i="167"/>
  <c r="AI73" i="167"/>
  <c r="AL73" i="167"/>
  <c r="V73" i="167"/>
  <c r="AZ73" i="167"/>
  <c r="AY73" i="167"/>
  <c r="A71" i="167"/>
  <c r="B71" i="167"/>
  <c r="C71" i="167"/>
  <c r="D71" i="167"/>
  <c r="E71" i="167"/>
  <c r="H71" i="167"/>
  <c r="G71" i="167" s="1"/>
  <c r="I71" i="167"/>
  <c r="J71" i="167"/>
  <c r="N71" i="167"/>
  <c r="Q71" i="167"/>
  <c r="AG71" i="167"/>
  <c r="U71" i="167"/>
  <c r="L71" i="167"/>
  <c r="T71" i="167"/>
  <c r="AO71" i="167"/>
  <c r="AR71" i="167"/>
  <c r="AP71" i="167"/>
  <c r="AS71" i="167"/>
  <c r="AU71" i="167"/>
  <c r="AV71" i="167"/>
  <c r="AQ71" i="167"/>
  <c r="AW71" i="167"/>
  <c r="AI71" i="167"/>
  <c r="AL71" i="167"/>
  <c r="V71" i="167"/>
  <c r="AZ71" i="167"/>
  <c r="AY71" i="167"/>
  <c r="A70" i="167"/>
  <c r="B70" i="167"/>
  <c r="C70" i="167"/>
  <c r="D70" i="167"/>
  <c r="E70" i="167"/>
  <c r="H70" i="167"/>
  <c r="G70" i="167" s="1"/>
  <c r="I70" i="167"/>
  <c r="J70" i="167"/>
  <c r="N70" i="167"/>
  <c r="Q70" i="167"/>
  <c r="AG70" i="167"/>
  <c r="U70" i="167"/>
  <c r="L70" i="167"/>
  <c r="T70" i="167"/>
  <c r="AO70" i="167"/>
  <c r="AR70" i="167"/>
  <c r="AP70" i="167"/>
  <c r="AS70" i="167"/>
  <c r="AU70" i="167"/>
  <c r="AV70" i="167"/>
  <c r="AQ70" i="167"/>
  <c r="AW70" i="167"/>
  <c r="AI70" i="167"/>
  <c r="AL70" i="167"/>
  <c r="V70" i="167"/>
  <c r="AZ70" i="167"/>
  <c r="AY70" i="167"/>
  <c r="A69" i="167"/>
  <c r="B69" i="167"/>
  <c r="C69" i="167"/>
  <c r="D69" i="167"/>
  <c r="E69" i="167"/>
  <c r="H69" i="167"/>
  <c r="G69" i="167" s="1"/>
  <c r="I69" i="167"/>
  <c r="J69" i="167"/>
  <c r="N69" i="167"/>
  <c r="Q69" i="167"/>
  <c r="AG69" i="167"/>
  <c r="R71" i="167" a="1"/>
  <c r="R71" i="167" s="1"/>
  <c r="U69" i="167"/>
  <c r="L69" i="167"/>
  <c r="T69" i="167"/>
  <c r="AO69" i="167"/>
  <c r="AR69" i="167"/>
  <c r="AP69" i="167"/>
  <c r="AS69" i="167"/>
  <c r="AU69" i="167"/>
  <c r="AV69" i="167"/>
  <c r="AQ69" i="167"/>
  <c r="AW69" i="167"/>
  <c r="AI69" i="167"/>
  <c r="AL69" i="167"/>
  <c r="V69" i="167"/>
  <c r="AZ69" i="167"/>
  <c r="AY69" i="167"/>
  <c r="A67" i="167"/>
  <c r="B67" i="167"/>
  <c r="C67" i="167"/>
  <c r="D67" i="167"/>
  <c r="E67" i="167"/>
  <c r="H67" i="167"/>
  <c r="G67" i="167" s="1"/>
  <c r="I67" i="167"/>
  <c r="J67" i="167"/>
  <c r="N67" i="167"/>
  <c r="Q67" i="167"/>
  <c r="AG67" i="167"/>
  <c r="R70" i="167" a="1"/>
  <c r="R70" i="167" s="1"/>
  <c r="U67" i="167"/>
  <c r="L67" i="167"/>
  <c r="T67" i="167"/>
  <c r="AO67" i="167"/>
  <c r="AR67" i="167"/>
  <c r="AP67" i="167"/>
  <c r="AS67" i="167"/>
  <c r="AU67" i="167"/>
  <c r="AV67" i="167"/>
  <c r="AQ67" i="167"/>
  <c r="AW67" i="167"/>
  <c r="AI67" i="167"/>
  <c r="AL67" i="167"/>
  <c r="V67" i="167"/>
  <c r="AZ67" i="167"/>
  <c r="AY67" i="167"/>
  <c r="A68" i="167"/>
  <c r="B68" i="167"/>
  <c r="C68" i="167"/>
  <c r="D68" i="167"/>
  <c r="E68" i="167"/>
  <c r="H68" i="167"/>
  <c r="G68" i="167" s="1"/>
  <c r="I68" i="167"/>
  <c r="J68" i="167"/>
  <c r="N68" i="167"/>
  <c r="Q68" i="167"/>
  <c r="AG68" i="167"/>
  <c r="R69" i="167" a="1"/>
  <c r="R69" i="167" s="1"/>
  <c r="U68" i="167"/>
  <c r="L68" i="167"/>
  <c r="T68" i="167"/>
  <c r="AO68" i="167"/>
  <c r="AR68" i="167"/>
  <c r="AP68" i="167"/>
  <c r="AS68" i="167"/>
  <c r="AU68" i="167"/>
  <c r="AV68" i="167"/>
  <c r="AQ68" i="167"/>
  <c r="AW68" i="167"/>
  <c r="AI68" i="167"/>
  <c r="AL68" i="167"/>
  <c r="V68" i="167"/>
  <c r="AZ68" i="167"/>
  <c r="AY68" i="167"/>
  <c r="A66" i="167"/>
  <c r="B66" i="167"/>
  <c r="C66" i="167"/>
  <c r="D66" i="167"/>
  <c r="E66" i="167"/>
  <c r="H66" i="167"/>
  <c r="G66" i="167" s="1"/>
  <c r="I66" i="167"/>
  <c r="J66" i="167"/>
  <c r="N66" i="167"/>
  <c r="Q66" i="167"/>
  <c r="AG66" i="167"/>
  <c r="R67" i="167" a="1"/>
  <c r="R67" i="167" s="1"/>
  <c r="U66" i="167"/>
  <c r="L66" i="167"/>
  <c r="T66" i="167"/>
  <c r="AO66" i="167"/>
  <c r="AR66" i="167"/>
  <c r="AP66" i="167"/>
  <c r="AS66" i="167"/>
  <c r="AU66" i="167"/>
  <c r="AV66" i="167"/>
  <c r="AQ66" i="167"/>
  <c r="AW66" i="167"/>
  <c r="AI66" i="167"/>
  <c r="AL66" i="167"/>
  <c r="V66" i="167"/>
  <c r="AZ66" i="167"/>
  <c r="AY66" i="167"/>
  <c r="A65" i="167"/>
  <c r="B65" i="167"/>
  <c r="C65" i="167"/>
  <c r="D65" i="167"/>
  <c r="E65" i="167"/>
  <c r="H65" i="167"/>
  <c r="G65" i="167" s="1"/>
  <c r="I65" i="167"/>
  <c r="J65" i="167"/>
  <c r="N65" i="167"/>
  <c r="Q65" i="167"/>
  <c r="AG65" i="167"/>
  <c r="R68" i="167" a="1"/>
  <c r="R68" i="167" s="1"/>
  <c r="U65" i="167"/>
  <c r="L65" i="167"/>
  <c r="T65" i="167"/>
  <c r="AO65" i="167"/>
  <c r="AR65" i="167"/>
  <c r="AP65" i="167"/>
  <c r="AS65" i="167"/>
  <c r="AU65" i="167"/>
  <c r="AV65" i="167"/>
  <c r="AQ65" i="167"/>
  <c r="AW65" i="167"/>
  <c r="AI65" i="167"/>
  <c r="AL65" i="167"/>
  <c r="V65" i="167"/>
  <c r="AZ65" i="167"/>
  <c r="AY65" i="167"/>
  <c r="A64" i="167"/>
  <c r="B64" i="167"/>
  <c r="C64" i="167"/>
  <c r="D64" i="167"/>
  <c r="E64" i="167"/>
  <c r="H64" i="167"/>
  <c r="G64" i="167" s="1"/>
  <c r="I64" i="167"/>
  <c r="J64" i="167"/>
  <c r="N64" i="167"/>
  <c r="Q64" i="167"/>
  <c r="AG64" i="167"/>
  <c r="R66" i="167" a="1"/>
  <c r="R66" i="167" s="1"/>
  <c r="U64" i="167"/>
  <c r="L64" i="167"/>
  <c r="T64" i="167"/>
  <c r="AO64" i="167"/>
  <c r="AR64" i="167"/>
  <c r="AP64" i="167"/>
  <c r="AS64" i="167"/>
  <c r="AU64" i="167"/>
  <c r="AV64" i="167"/>
  <c r="AQ64" i="167"/>
  <c r="AW64" i="167"/>
  <c r="AI64" i="167"/>
  <c r="AL64" i="167"/>
  <c r="AJ64" i="167" s="1"/>
  <c r="V64" i="167"/>
  <c r="AZ64" i="167"/>
  <c r="AY64" i="167"/>
  <c r="A63" i="167"/>
  <c r="B63" i="167"/>
  <c r="C63" i="167"/>
  <c r="D63" i="167"/>
  <c r="E63" i="167"/>
  <c r="H63" i="167"/>
  <c r="G63" i="167" s="1"/>
  <c r="I63" i="167"/>
  <c r="J63" i="167"/>
  <c r="N63" i="167"/>
  <c r="O63" i="167"/>
  <c r="Q63" i="167"/>
  <c r="AG63" i="167"/>
  <c r="R65" i="167" a="1"/>
  <c r="R65" i="167" s="1"/>
  <c r="U63" i="167"/>
  <c r="L63" i="167"/>
  <c r="T63" i="167"/>
  <c r="AO63" i="167"/>
  <c r="AR63" i="167"/>
  <c r="AP63" i="167"/>
  <c r="AS63" i="167"/>
  <c r="AU63" i="167"/>
  <c r="AV63" i="167"/>
  <c r="AQ63" i="167"/>
  <c r="AW63" i="167"/>
  <c r="AI63" i="167"/>
  <c r="AL63" i="167"/>
  <c r="V63" i="167"/>
  <c r="AZ63" i="167"/>
  <c r="AY63" i="167"/>
  <c r="A62" i="167"/>
  <c r="B62" i="167"/>
  <c r="C62" i="167"/>
  <c r="D62" i="167"/>
  <c r="E62" i="167"/>
  <c r="H62" i="167"/>
  <c r="G62" i="167" s="1"/>
  <c r="I62" i="167"/>
  <c r="J62" i="167"/>
  <c r="N62" i="167"/>
  <c r="Q62" i="167"/>
  <c r="AG62" i="167"/>
  <c r="U62" i="167"/>
  <c r="L62" i="167"/>
  <c r="T62" i="167"/>
  <c r="AO62" i="167"/>
  <c r="AR62" i="167"/>
  <c r="AP62" i="167"/>
  <c r="AS62" i="167"/>
  <c r="AU62" i="167"/>
  <c r="AV62" i="167"/>
  <c r="AQ62" i="167"/>
  <c r="AW62" i="167"/>
  <c r="AI62" i="167"/>
  <c r="AL62" i="167"/>
  <c r="V62" i="167"/>
  <c r="AZ62" i="167"/>
  <c r="AY62" i="167"/>
  <c r="A61" i="167"/>
  <c r="B61" i="167"/>
  <c r="C61" i="167"/>
  <c r="D61" i="167"/>
  <c r="E61" i="167"/>
  <c r="H61" i="167"/>
  <c r="G61" i="167" s="1"/>
  <c r="I61" i="167"/>
  <c r="J61" i="167"/>
  <c r="N61" i="167"/>
  <c r="Q61" i="167"/>
  <c r="AG61" i="167"/>
  <c r="U61" i="167"/>
  <c r="L61" i="167"/>
  <c r="T61" i="167"/>
  <c r="AO61" i="167"/>
  <c r="AR61" i="167"/>
  <c r="AP61" i="167"/>
  <c r="AS61" i="167"/>
  <c r="AU61" i="167"/>
  <c r="AV61" i="167"/>
  <c r="AQ61" i="167"/>
  <c r="AW61" i="167"/>
  <c r="AI61" i="167"/>
  <c r="AL61" i="167"/>
  <c r="V61" i="167"/>
  <c r="AZ61" i="167"/>
  <c r="AY61" i="167"/>
  <c r="A60" i="167"/>
  <c r="B60" i="167"/>
  <c r="C60" i="167"/>
  <c r="D60" i="167"/>
  <c r="E60" i="167"/>
  <c r="H60" i="167"/>
  <c r="G60" i="167" s="1"/>
  <c r="I60" i="167"/>
  <c r="J60" i="167"/>
  <c r="N60" i="167"/>
  <c r="Q60" i="167"/>
  <c r="AG60" i="167"/>
  <c r="U60" i="167"/>
  <c r="L60" i="167"/>
  <c r="T60" i="167"/>
  <c r="AO60" i="167"/>
  <c r="AR60" i="167"/>
  <c r="AP60" i="167"/>
  <c r="AS60" i="167"/>
  <c r="AU60" i="167"/>
  <c r="AV60" i="167"/>
  <c r="AQ60" i="167"/>
  <c r="AW60" i="167"/>
  <c r="AI60" i="167"/>
  <c r="AL60" i="167"/>
  <c r="V60" i="167"/>
  <c r="AZ60" i="167"/>
  <c r="AY60" i="167"/>
  <c r="A58" i="167"/>
  <c r="B58" i="167"/>
  <c r="C58" i="167"/>
  <c r="D58" i="167"/>
  <c r="E58" i="167"/>
  <c r="H58" i="167"/>
  <c r="G58" i="167" s="1"/>
  <c r="I58" i="167"/>
  <c r="J58" i="167"/>
  <c r="N58" i="167"/>
  <c r="Q58" i="167"/>
  <c r="AG58" i="167"/>
  <c r="R61" i="167" a="1"/>
  <c r="R61" i="167" s="1"/>
  <c r="U58" i="167"/>
  <c r="L58" i="167"/>
  <c r="T58" i="167"/>
  <c r="AO58" i="167"/>
  <c r="AR58" i="167"/>
  <c r="AP58" i="167"/>
  <c r="AS58" i="167"/>
  <c r="AU58" i="167"/>
  <c r="AV58" i="167"/>
  <c r="AQ58" i="167"/>
  <c r="AW58" i="167"/>
  <c r="AI58" i="167"/>
  <c r="AL58" i="167"/>
  <c r="AK58" i="167" s="1"/>
  <c r="V58" i="167"/>
  <c r="AZ58" i="167"/>
  <c r="AY58" i="167"/>
  <c r="A59" i="167"/>
  <c r="B59" i="167"/>
  <c r="C59" i="167"/>
  <c r="D59" i="167"/>
  <c r="E59" i="167"/>
  <c r="H59" i="167"/>
  <c r="G59" i="167" s="1"/>
  <c r="I59" i="167"/>
  <c r="J59" i="167"/>
  <c r="N59" i="167"/>
  <c r="Q59" i="167"/>
  <c r="AG59" i="167"/>
  <c r="R60" i="167" a="1"/>
  <c r="R60" i="167" s="1"/>
  <c r="U59" i="167"/>
  <c r="L59" i="167"/>
  <c r="T59" i="167"/>
  <c r="AO59" i="167"/>
  <c r="AR59" i="167"/>
  <c r="AP59" i="167"/>
  <c r="AS59" i="167"/>
  <c r="AU59" i="167"/>
  <c r="AV59" i="167"/>
  <c r="AQ59" i="167"/>
  <c r="AW59" i="167"/>
  <c r="AI59" i="167"/>
  <c r="AL59" i="167"/>
  <c r="V59" i="167"/>
  <c r="AZ59" i="167"/>
  <c r="AY59" i="167"/>
  <c r="A57" i="167"/>
  <c r="B57" i="167"/>
  <c r="C57" i="167"/>
  <c r="D57" i="167"/>
  <c r="E57" i="167"/>
  <c r="H57" i="167"/>
  <c r="G57" i="167" s="1"/>
  <c r="I57" i="167"/>
  <c r="J57" i="167"/>
  <c r="N57" i="167"/>
  <c r="Q57" i="167"/>
  <c r="AG57" i="167"/>
  <c r="R58" i="167" a="1"/>
  <c r="R58" i="167" s="1"/>
  <c r="U57" i="167"/>
  <c r="L57" i="167"/>
  <c r="T57" i="167"/>
  <c r="AO57" i="167"/>
  <c r="AR57" i="167"/>
  <c r="AP57" i="167"/>
  <c r="AS57" i="167"/>
  <c r="AU57" i="167"/>
  <c r="AV57" i="167"/>
  <c r="AQ57" i="167"/>
  <c r="AW57" i="167"/>
  <c r="AI57" i="167"/>
  <c r="AL57" i="167"/>
  <c r="AJ57" i="167" s="1"/>
  <c r="V57" i="167"/>
  <c r="AZ57" i="167"/>
  <c r="AY57" i="167"/>
  <c r="A56" i="167"/>
  <c r="B56" i="167"/>
  <c r="C56" i="167"/>
  <c r="D56" i="167"/>
  <c r="E56" i="167"/>
  <c r="H56" i="167"/>
  <c r="G56" i="167" s="1"/>
  <c r="I56" i="167"/>
  <c r="J56" i="167"/>
  <c r="N56" i="167"/>
  <c r="Q56" i="167"/>
  <c r="AG56" i="167"/>
  <c r="R59" i="167" a="1"/>
  <c r="R59" i="167" s="1"/>
  <c r="U56" i="167"/>
  <c r="L56" i="167"/>
  <c r="T56" i="167"/>
  <c r="AO56" i="167"/>
  <c r="AR56" i="167"/>
  <c r="AP56" i="167"/>
  <c r="AS56" i="167"/>
  <c r="AU56" i="167"/>
  <c r="AV56" i="167"/>
  <c r="AQ56" i="167"/>
  <c r="AW56" i="167"/>
  <c r="AI56" i="167"/>
  <c r="AL56" i="167"/>
  <c r="V56" i="167"/>
  <c r="AZ56" i="167"/>
  <c r="AY56" i="167"/>
  <c r="A55" i="167"/>
  <c r="B55" i="167"/>
  <c r="C55" i="167"/>
  <c r="D55" i="167"/>
  <c r="E55" i="167"/>
  <c r="H55" i="167"/>
  <c r="G55" i="167" s="1"/>
  <c r="I55" i="167"/>
  <c r="J55" i="167"/>
  <c r="N55" i="167"/>
  <c r="Q55" i="167"/>
  <c r="AG55" i="167"/>
  <c r="U55" i="167"/>
  <c r="L55" i="167"/>
  <c r="T55" i="167"/>
  <c r="AO55" i="167"/>
  <c r="AR55" i="167"/>
  <c r="AP55" i="167"/>
  <c r="AS55" i="167"/>
  <c r="AU55" i="167"/>
  <c r="AV55" i="167"/>
  <c r="AQ55" i="167"/>
  <c r="AW55" i="167"/>
  <c r="AI55" i="167"/>
  <c r="AL55" i="167"/>
  <c r="AJ55" i="167" s="1"/>
  <c r="V55" i="167"/>
  <c r="AZ55" i="167"/>
  <c r="AY55" i="167"/>
  <c r="A54" i="167"/>
  <c r="B54" i="167"/>
  <c r="C54" i="167"/>
  <c r="D54" i="167"/>
  <c r="E54" i="167"/>
  <c r="H54" i="167"/>
  <c r="G54" i="167" s="1"/>
  <c r="I54" i="167"/>
  <c r="J54" i="167"/>
  <c r="N54" i="167"/>
  <c r="Q54" i="167"/>
  <c r="AG54" i="167"/>
  <c r="R56" i="167" a="1"/>
  <c r="R56" i="167" s="1"/>
  <c r="U54" i="167"/>
  <c r="L54" i="167"/>
  <c r="T54" i="167"/>
  <c r="AO54" i="167"/>
  <c r="AR54" i="167"/>
  <c r="AP54" i="167"/>
  <c r="AS54" i="167"/>
  <c r="AU54" i="167"/>
  <c r="AV54" i="167"/>
  <c r="AQ54" i="167"/>
  <c r="AW54" i="167"/>
  <c r="AI54" i="167"/>
  <c r="AL54" i="167"/>
  <c r="V54" i="167"/>
  <c r="AZ54" i="167"/>
  <c r="AY54" i="167"/>
  <c r="A53" i="167"/>
  <c r="B53" i="167"/>
  <c r="C53" i="167"/>
  <c r="D53" i="167"/>
  <c r="E53" i="167"/>
  <c r="H53" i="167"/>
  <c r="G53" i="167" s="1"/>
  <c r="I53" i="167"/>
  <c r="J53" i="167"/>
  <c r="N53" i="167"/>
  <c r="Q53" i="167"/>
  <c r="AG53" i="167"/>
  <c r="U53" i="167"/>
  <c r="L53" i="167"/>
  <c r="T53" i="167"/>
  <c r="AO53" i="167"/>
  <c r="AR53" i="167"/>
  <c r="AP53" i="167"/>
  <c r="AS53" i="167"/>
  <c r="AU53" i="167"/>
  <c r="AV53" i="167"/>
  <c r="AQ53" i="167"/>
  <c r="AW53" i="167"/>
  <c r="AI53" i="167"/>
  <c r="AL53" i="167"/>
  <c r="AJ53" i="167" s="1"/>
  <c r="V53" i="167"/>
  <c r="AZ53" i="167"/>
  <c r="AY53" i="167"/>
  <c r="A51" i="167"/>
  <c r="B51" i="167"/>
  <c r="C51" i="167"/>
  <c r="D51" i="167"/>
  <c r="E51" i="167"/>
  <c r="H51" i="167"/>
  <c r="G51" i="167" s="1"/>
  <c r="I51" i="167"/>
  <c r="J51" i="167"/>
  <c r="N51" i="167"/>
  <c r="Q51" i="167"/>
  <c r="AG51" i="167"/>
  <c r="U51" i="167"/>
  <c r="L51" i="167"/>
  <c r="T51" i="167"/>
  <c r="AO51" i="167"/>
  <c r="AR51" i="167"/>
  <c r="AP51" i="167"/>
  <c r="AS51" i="167"/>
  <c r="AU51" i="167"/>
  <c r="AV51" i="167"/>
  <c r="AQ51" i="167"/>
  <c r="AW51" i="167"/>
  <c r="AI51" i="167"/>
  <c r="AL51" i="167"/>
  <c r="V51" i="167"/>
  <c r="AZ51" i="167"/>
  <c r="AY51" i="167"/>
  <c r="A47" i="167"/>
  <c r="B47" i="167"/>
  <c r="C47" i="167"/>
  <c r="D47" i="167"/>
  <c r="E47" i="167"/>
  <c r="H47" i="167"/>
  <c r="G47" i="167" s="1"/>
  <c r="I47" i="167"/>
  <c r="J47" i="167"/>
  <c r="N47" i="167"/>
  <c r="Q47" i="167"/>
  <c r="AG47" i="167"/>
  <c r="U47" i="167"/>
  <c r="L47" i="167"/>
  <c r="T47" i="167"/>
  <c r="AO47" i="167"/>
  <c r="AR47" i="167"/>
  <c r="AP47" i="167"/>
  <c r="AS47" i="167"/>
  <c r="AU47" i="167"/>
  <c r="AV47" i="167"/>
  <c r="AQ47" i="167"/>
  <c r="AW47" i="167"/>
  <c r="AI47" i="167"/>
  <c r="AL47" i="167"/>
  <c r="V47" i="167"/>
  <c r="AZ47" i="167"/>
  <c r="AY47" i="167"/>
  <c r="A48" i="167"/>
  <c r="B48" i="167"/>
  <c r="C48" i="167"/>
  <c r="D48" i="167"/>
  <c r="E48" i="167"/>
  <c r="H48" i="167"/>
  <c r="G48" i="167" s="1"/>
  <c r="I48" i="167"/>
  <c r="J48" i="167"/>
  <c r="N48" i="167"/>
  <c r="Q48" i="167"/>
  <c r="AG48" i="167"/>
  <c r="U48" i="167"/>
  <c r="L48" i="167"/>
  <c r="T48" i="167"/>
  <c r="AO48" i="167"/>
  <c r="AR48" i="167"/>
  <c r="AP48" i="167"/>
  <c r="AS48" i="167"/>
  <c r="AU48" i="167"/>
  <c r="AV48" i="167"/>
  <c r="AQ48" i="167"/>
  <c r="AW48" i="167"/>
  <c r="AI48" i="167"/>
  <c r="AL48" i="167"/>
  <c r="AJ48" i="167" s="1"/>
  <c r="V48" i="167"/>
  <c r="AZ48" i="167"/>
  <c r="AY48" i="167"/>
  <c r="A49" i="167"/>
  <c r="B49" i="167"/>
  <c r="C49" i="167"/>
  <c r="D49" i="167"/>
  <c r="E49" i="167"/>
  <c r="H49" i="167"/>
  <c r="G49" i="167" s="1"/>
  <c r="I49" i="167"/>
  <c r="J49" i="167"/>
  <c r="N49" i="167"/>
  <c r="Q49" i="167"/>
  <c r="AG49" i="167"/>
  <c r="U49" i="167"/>
  <c r="L49" i="167"/>
  <c r="T49" i="167"/>
  <c r="AO49" i="167"/>
  <c r="AR49" i="167"/>
  <c r="AP49" i="167"/>
  <c r="AS49" i="167"/>
  <c r="AU49" i="167"/>
  <c r="AV49" i="167"/>
  <c r="AQ49" i="167"/>
  <c r="AW49" i="167"/>
  <c r="AI49" i="167"/>
  <c r="AL49" i="167"/>
  <c r="V49" i="167"/>
  <c r="AZ49" i="167"/>
  <c r="AY49" i="167"/>
  <c r="A50" i="167"/>
  <c r="B50" i="167"/>
  <c r="C50" i="167"/>
  <c r="D50" i="167"/>
  <c r="E50" i="167"/>
  <c r="H50" i="167"/>
  <c r="G50" i="167" s="1"/>
  <c r="I50" i="167"/>
  <c r="J50" i="167"/>
  <c r="N50" i="167"/>
  <c r="Q50" i="167"/>
  <c r="AG50" i="167"/>
  <c r="U50" i="167"/>
  <c r="L50" i="167"/>
  <c r="T50" i="167"/>
  <c r="AO50" i="167"/>
  <c r="AR50" i="167"/>
  <c r="AP50" i="167"/>
  <c r="AS50" i="167"/>
  <c r="AU50" i="167"/>
  <c r="AV50" i="167"/>
  <c r="AQ50" i="167"/>
  <c r="AW50" i="167"/>
  <c r="AI50" i="167"/>
  <c r="AL50" i="167"/>
  <c r="V50" i="167"/>
  <c r="AZ50" i="167"/>
  <c r="AY50" i="167"/>
  <c r="A46" i="167"/>
  <c r="B46" i="167"/>
  <c r="C46" i="167"/>
  <c r="D46" i="167"/>
  <c r="E46" i="167"/>
  <c r="H46" i="167"/>
  <c r="G46" i="167" s="1"/>
  <c r="I46" i="167"/>
  <c r="J46" i="167"/>
  <c r="N46" i="167"/>
  <c r="Q46" i="167"/>
  <c r="AG46" i="167"/>
  <c r="U46" i="167"/>
  <c r="L46" i="167"/>
  <c r="T46" i="167"/>
  <c r="AO46" i="167"/>
  <c r="AR46" i="167"/>
  <c r="AP46" i="167"/>
  <c r="AS46" i="167"/>
  <c r="AU46" i="167"/>
  <c r="AV46" i="167"/>
  <c r="AQ46" i="167"/>
  <c r="AW46" i="167"/>
  <c r="AI46" i="167"/>
  <c r="AL46" i="167"/>
  <c r="V46" i="167"/>
  <c r="AZ46" i="167"/>
  <c r="AY46" i="167"/>
  <c r="A45" i="167"/>
  <c r="B45" i="167"/>
  <c r="C45" i="167"/>
  <c r="D45" i="167"/>
  <c r="E45" i="167"/>
  <c r="H45" i="167"/>
  <c r="G45" i="167" s="1"/>
  <c r="I45" i="167"/>
  <c r="J45" i="167"/>
  <c r="N45" i="167"/>
  <c r="Q45" i="167"/>
  <c r="AG45" i="167"/>
  <c r="U45" i="167"/>
  <c r="L45" i="167"/>
  <c r="T45" i="167"/>
  <c r="AO45" i="167"/>
  <c r="AR45" i="167"/>
  <c r="AP45" i="167"/>
  <c r="AS45" i="167"/>
  <c r="AU45" i="167"/>
  <c r="AV45" i="167"/>
  <c r="AQ45" i="167"/>
  <c r="AW45" i="167"/>
  <c r="AI45" i="167"/>
  <c r="AL45" i="167"/>
  <c r="AJ45" i="167" s="1"/>
  <c r="V45" i="167"/>
  <c r="AZ45" i="167"/>
  <c r="AY45" i="167"/>
  <c r="A44" i="167"/>
  <c r="B44" i="167"/>
  <c r="C44" i="167"/>
  <c r="D44" i="167"/>
  <c r="E44" i="167"/>
  <c r="H44" i="167"/>
  <c r="G44" i="167" s="1"/>
  <c r="I44" i="167"/>
  <c r="J44" i="167"/>
  <c r="N44" i="167"/>
  <c r="Q44" i="167"/>
  <c r="AG44" i="167"/>
  <c r="U44" i="167"/>
  <c r="L44" i="167"/>
  <c r="T44" i="167"/>
  <c r="AO44" i="167"/>
  <c r="AR44" i="167"/>
  <c r="AP44" i="167"/>
  <c r="AS44" i="167"/>
  <c r="AU44" i="167"/>
  <c r="AV44" i="167"/>
  <c r="AQ44" i="167"/>
  <c r="AW44" i="167"/>
  <c r="AI44" i="167"/>
  <c r="AL44" i="167"/>
  <c r="V44" i="167"/>
  <c r="AZ44" i="167"/>
  <c r="AY44" i="167"/>
  <c r="A43" i="167"/>
  <c r="B43" i="167"/>
  <c r="C43" i="167"/>
  <c r="D43" i="167"/>
  <c r="E43" i="167"/>
  <c r="H43" i="167"/>
  <c r="G43" i="167" s="1"/>
  <c r="I43" i="167"/>
  <c r="J43" i="167"/>
  <c r="N43" i="167"/>
  <c r="Q43" i="167"/>
  <c r="AG43" i="167"/>
  <c r="U43" i="167"/>
  <c r="L43" i="167"/>
  <c r="T43" i="167"/>
  <c r="AO43" i="167"/>
  <c r="AR43" i="167"/>
  <c r="AP43" i="167"/>
  <c r="AS43" i="167"/>
  <c r="AU43" i="167"/>
  <c r="AV43" i="167"/>
  <c r="AQ43" i="167"/>
  <c r="AW43" i="167"/>
  <c r="AI43" i="167"/>
  <c r="AL43" i="167"/>
  <c r="V43" i="167"/>
  <c r="AZ43" i="167"/>
  <c r="AY43" i="167"/>
  <c r="A41" i="167"/>
  <c r="B41" i="167"/>
  <c r="C41" i="167"/>
  <c r="D41" i="167"/>
  <c r="E41" i="167"/>
  <c r="H41" i="167"/>
  <c r="G41" i="167" s="1"/>
  <c r="I41" i="167"/>
  <c r="J41" i="167"/>
  <c r="N41" i="167"/>
  <c r="Q41" i="167"/>
  <c r="AG41" i="167"/>
  <c r="U41" i="167"/>
  <c r="L41" i="167"/>
  <c r="T41" i="167"/>
  <c r="AO41" i="167"/>
  <c r="AR41" i="167"/>
  <c r="AP41" i="167"/>
  <c r="AS41" i="167"/>
  <c r="AU41" i="167"/>
  <c r="AV41" i="167"/>
  <c r="AQ41" i="167"/>
  <c r="AW41" i="167"/>
  <c r="AI41" i="167"/>
  <c r="AL41" i="167"/>
  <c r="V41" i="167"/>
  <c r="AZ41" i="167"/>
  <c r="AY41" i="167"/>
  <c r="A42" i="167"/>
  <c r="B42" i="167"/>
  <c r="C42" i="167"/>
  <c r="D42" i="167"/>
  <c r="E42" i="167"/>
  <c r="H42" i="167"/>
  <c r="G42" i="167" s="1"/>
  <c r="I42" i="167"/>
  <c r="J42" i="167"/>
  <c r="N42" i="167"/>
  <c r="Q42" i="167"/>
  <c r="AG42" i="167"/>
  <c r="U42" i="167"/>
  <c r="L42" i="167"/>
  <c r="T42" i="167"/>
  <c r="AO42" i="167"/>
  <c r="AR42" i="167"/>
  <c r="AP42" i="167"/>
  <c r="AS42" i="167"/>
  <c r="AU42" i="167"/>
  <c r="AV42" i="167"/>
  <c r="AQ42" i="167"/>
  <c r="AW42" i="167"/>
  <c r="AI42" i="167"/>
  <c r="AL42" i="167"/>
  <c r="AJ42" i="167" s="1"/>
  <c r="V42" i="167"/>
  <c r="AZ42" i="167"/>
  <c r="AY42" i="167"/>
  <c r="A40" i="167"/>
  <c r="B40" i="167"/>
  <c r="C40" i="167"/>
  <c r="D40" i="167"/>
  <c r="E40" i="167"/>
  <c r="H40" i="167"/>
  <c r="G40" i="167" s="1"/>
  <c r="I40" i="167"/>
  <c r="J40" i="167"/>
  <c r="N40" i="167"/>
  <c r="Q40" i="167"/>
  <c r="AG40" i="167"/>
  <c r="U40" i="167"/>
  <c r="L40" i="167"/>
  <c r="T40" i="167"/>
  <c r="AO40" i="167"/>
  <c r="AR40" i="167"/>
  <c r="AP40" i="167"/>
  <c r="AS40" i="167"/>
  <c r="AU40" i="167"/>
  <c r="AV40" i="167"/>
  <c r="AQ40" i="167"/>
  <c r="AW40" i="167"/>
  <c r="AI40" i="167"/>
  <c r="AL40" i="167"/>
  <c r="V40" i="167"/>
  <c r="AZ40" i="167"/>
  <c r="AY40" i="167"/>
  <c r="A38" i="167"/>
  <c r="B38" i="167"/>
  <c r="C38" i="167"/>
  <c r="D38" i="167"/>
  <c r="E38" i="167"/>
  <c r="H38" i="167"/>
  <c r="G38" i="167" s="1"/>
  <c r="I38" i="167"/>
  <c r="J38" i="167"/>
  <c r="N38" i="167"/>
  <c r="Q38" i="167"/>
  <c r="AG38" i="167"/>
  <c r="U38" i="167"/>
  <c r="L38" i="167"/>
  <c r="T38" i="167"/>
  <c r="AO38" i="167"/>
  <c r="AR38" i="167"/>
  <c r="AP38" i="167"/>
  <c r="AS38" i="167"/>
  <c r="AU38" i="167"/>
  <c r="AV38" i="167"/>
  <c r="AQ38" i="167"/>
  <c r="AW38" i="167"/>
  <c r="AI38" i="167"/>
  <c r="AL38" i="167"/>
  <c r="V38" i="167"/>
  <c r="AZ38" i="167"/>
  <c r="AY38" i="167"/>
  <c r="A31" i="167"/>
  <c r="B31" i="167"/>
  <c r="C31" i="167"/>
  <c r="D31" i="167"/>
  <c r="E31" i="167"/>
  <c r="H31" i="167"/>
  <c r="G31" i="167" s="1"/>
  <c r="I31" i="167"/>
  <c r="J31" i="167"/>
  <c r="N31" i="167"/>
  <c r="Q31" i="167"/>
  <c r="AG31" i="167"/>
  <c r="R40" i="167" a="1"/>
  <c r="R40" i="167" s="1"/>
  <c r="U31" i="167"/>
  <c r="L31" i="167"/>
  <c r="T31" i="167"/>
  <c r="AO31" i="167"/>
  <c r="AR31" i="167"/>
  <c r="AP31" i="167"/>
  <c r="AS31" i="167"/>
  <c r="AU31" i="167"/>
  <c r="AV31" i="167"/>
  <c r="AQ31" i="167"/>
  <c r="AW31" i="167"/>
  <c r="AI31" i="167"/>
  <c r="AL31" i="167"/>
  <c r="V31" i="167"/>
  <c r="AZ31" i="167"/>
  <c r="AY31" i="167"/>
  <c r="A39" i="167"/>
  <c r="B39" i="167"/>
  <c r="C39" i="167"/>
  <c r="D39" i="167"/>
  <c r="E39" i="167"/>
  <c r="H39" i="167"/>
  <c r="G39" i="167" s="1"/>
  <c r="I39" i="167"/>
  <c r="J39" i="167"/>
  <c r="N39" i="167"/>
  <c r="Q39" i="167"/>
  <c r="AG39" i="167"/>
  <c r="U39" i="167"/>
  <c r="L39" i="167"/>
  <c r="T39" i="167"/>
  <c r="AO39" i="167"/>
  <c r="AR39" i="167"/>
  <c r="AP39" i="167"/>
  <c r="AS39" i="167"/>
  <c r="AU39" i="167"/>
  <c r="AV39" i="167"/>
  <c r="AQ39" i="167"/>
  <c r="AW39" i="167"/>
  <c r="AI39" i="167"/>
  <c r="AL39" i="167"/>
  <c r="AJ39" i="167" s="1"/>
  <c r="V39" i="167"/>
  <c r="AZ39" i="167"/>
  <c r="AY39" i="167"/>
  <c r="A37" i="167"/>
  <c r="B37" i="167"/>
  <c r="C37" i="167"/>
  <c r="D37" i="167"/>
  <c r="E37" i="167"/>
  <c r="H37" i="167"/>
  <c r="G37" i="167" s="1"/>
  <c r="I37" i="167"/>
  <c r="J37" i="167"/>
  <c r="N37" i="167"/>
  <c r="Q37" i="167"/>
  <c r="AG37" i="167"/>
  <c r="U37" i="167"/>
  <c r="L37" i="167"/>
  <c r="T37" i="167"/>
  <c r="AO37" i="167"/>
  <c r="AR37" i="167"/>
  <c r="AP37" i="167"/>
  <c r="AS37" i="167"/>
  <c r="AU37" i="167"/>
  <c r="AV37" i="167"/>
  <c r="AQ37" i="167"/>
  <c r="AW37" i="167"/>
  <c r="AI37" i="167"/>
  <c r="AL37" i="167"/>
  <c r="V37" i="167"/>
  <c r="AZ37" i="167"/>
  <c r="AY37" i="167"/>
  <c r="A30" i="167"/>
  <c r="B30" i="167"/>
  <c r="C30" i="167"/>
  <c r="D30" i="167"/>
  <c r="E30" i="167"/>
  <c r="H30" i="167"/>
  <c r="G30" i="167" s="1"/>
  <c r="I30" i="167"/>
  <c r="J30" i="167"/>
  <c r="N30" i="167"/>
  <c r="Q30" i="167"/>
  <c r="AG30" i="167"/>
  <c r="U30" i="167"/>
  <c r="L30" i="167"/>
  <c r="T30" i="167"/>
  <c r="AO30" i="167"/>
  <c r="AR30" i="167"/>
  <c r="AP30" i="167"/>
  <c r="AS30" i="167"/>
  <c r="AU30" i="167"/>
  <c r="AV30" i="167"/>
  <c r="AQ30" i="167"/>
  <c r="AW30" i="167"/>
  <c r="AI30" i="167"/>
  <c r="AL30" i="167"/>
  <c r="V30" i="167"/>
  <c r="AZ30" i="167"/>
  <c r="AY30" i="167"/>
  <c r="A32" i="167"/>
  <c r="B32" i="167"/>
  <c r="C32" i="167"/>
  <c r="D32" i="167"/>
  <c r="E32" i="167"/>
  <c r="H32" i="167"/>
  <c r="G32" i="167" s="1"/>
  <c r="I32" i="167"/>
  <c r="J32" i="167"/>
  <c r="N32" i="167"/>
  <c r="Q32" i="167"/>
  <c r="AG32" i="167"/>
  <c r="R37" i="167" a="1"/>
  <c r="R37" i="167" s="1"/>
  <c r="U32" i="167"/>
  <c r="L32" i="167"/>
  <c r="T32" i="167"/>
  <c r="AO32" i="167"/>
  <c r="AR32" i="167"/>
  <c r="AP32" i="167"/>
  <c r="AS32" i="167"/>
  <c r="AU32" i="167"/>
  <c r="AV32" i="167"/>
  <c r="AQ32" i="167"/>
  <c r="AW32" i="167"/>
  <c r="AI32" i="167"/>
  <c r="AL32" i="167"/>
  <c r="V32" i="167"/>
  <c r="AZ32" i="167"/>
  <c r="AY32" i="167"/>
  <c r="A33" i="167"/>
  <c r="B33" i="167"/>
  <c r="C33" i="167"/>
  <c r="D33" i="167"/>
  <c r="E33" i="167"/>
  <c r="H33" i="167"/>
  <c r="G33" i="167" s="1"/>
  <c r="I33" i="167"/>
  <c r="J33" i="167"/>
  <c r="N33" i="167"/>
  <c r="Q33" i="167"/>
  <c r="AG33" i="167"/>
  <c r="R30" i="167" a="1"/>
  <c r="R30" i="167" s="1"/>
  <c r="U33" i="167"/>
  <c r="L33" i="167"/>
  <c r="T33" i="167"/>
  <c r="AO33" i="167"/>
  <c r="AR33" i="167"/>
  <c r="AP33" i="167"/>
  <c r="AS33" i="167"/>
  <c r="AU33" i="167"/>
  <c r="AV33" i="167"/>
  <c r="AQ33" i="167"/>
  <c r="AW33" i="167"/>
  <c r="AI33" i="167"/>
  <c r="AL33" i="167"/>
  <c r="V33" i="167"/>
  <c r="AZ33" i="167"/>
  <c r="AY33" i="167"/>
  <c r="A34" i="167"/>
  <c r="B34" i="167"/>
  <c r="C34" i="167"/>
  <c r="D34" i="167"/>
  <c r="E34" i="167"/>
  <c r="H34" i="167"/>
  <c r="G34" i="167" s="1"/>
  <c r="I34" i="167"/>
  <c r="J34" i="167"/>
  <c r="N34" i="167"/>
  <c r="Q34" i="167"/>
  <c r="AG34" i="167"/>
  <c r="R32" i="167" a="1"/>
  <c r="R32" i="167" s="1"/>
  <c r="U34" i="167"/>
  <c r="L34" i="167"/>
  <c r="T34" i="167"/>
  <c r="AO34" i="167"/>
  <c r="AR34" i="167"/>
  <c r="AP34" i="167"/>
  <c r="AS34" i="167"/>
  <c r="AU34" i="167"/>
  <c r="AV34" i="167"/>
  <c r="AQ34" i="167"/>
  <c r="AW34" i="167"/>
  <c r="AI34" i="167"/>
  <c r="AL34" i="167"/>
  <c r="V34" i="167"/>
  <c r="AZ34" i="167"/>
  <c r="AY34" i="167"/>
  <c r="A35" i="167"/>
  <c r="B35" i="167"/>
  <c r="C35" i="167"/>
  <c r="D35" i="167"/>
  <c r="E35" i="167"/>
  <c r="H35" i="167"/>
  <c r="G35" i="167" s="1"/>
  <c r="I35" i="167"/>
  <c r="J35" i="167"/>
  <c r="N35" i="167"/>
  <c r="Q35" i="167"/>
  <c r="AG35" i="167"/>
  <c r="R33" i="167" a="1"/>
  <c r="R33" i="167" s="1"/>
  <c r="U35" i="167"/>
  <c r="L35" i="167"/>
  <c r="T35" i="167"/>
  <c r="AO35" i="167"/>
  <c r="AR35" i="167"/>
  <c r="AP35" i="167"/>
  <c r="AS35" i="167"/>
  <c r="AU35" i="167"/>
  <c r="AV35" i="167"/>
  <c r="AQ35" i="167"/>
  <c r="AW35" i="167"/>
  <c r="AI35" i="167"/>
  <c r="AL35" i="167"/>
  <c r="AJ35" i="167" s="1"/>
  <c r="V35" i="167"/>
  <c r="AZ35" i="167"/>
  <c r="AY35" i="167"/>
  <c r="A36" i="167"/>
  <c r="B36" i="167"/>
  <c r="C36" i="167"/>
  <c r="D36" i="167"/>
  <c r="E36" i="167"/>
  <c r="H36" i="167"/>
  <c r="G36" i="167" s="1"/>
  <c r="I36" i="167"/>
  <c r="J36" i="167"/>
  <c r="N36" i="167"/>
  <c r="Q36" i="167"/>
  <c r="AG36" i="167"/>
  <c r="R34" i="167" a="1"/>
  <c r="R34" i="167" s="1"/>
  <c r="U36" i="167"/>
  <c r="L36" i="167"/>
  <c r="T36" i="167"/>
  <c r="AO36" i="167"/>
  <c r="AR36" i="167"/>
  <c r="AP36" i="167"/>
  <c r="AS36" i="167"/>
  <c r="AU36" i="167"/>
  <c r="AV36" i="167"/>
  <c r="AQ36" i="167"/>
  <c r="AW36" i="167"/>
  <c r="AI36" i="167"/>
  <c r="AL36" i="167"/>
  <c r="AJ36" i="167" s="1"/>
  <c r="V36" i="167"/>
  <c r="AZ36" i="167"/>
  <c r="AY36" i="167"/>
  <c r="A29" i="167"/>
  <c r="B29" i="167"/>
  <c r="C29" i="167"/>
  <c r="D29" i="167"/>
  <c r="E29" i="167"/>
  <c r="H29" i="167"/>
  <c r="G29" i="167" s="1"/>
  <c r="I29" i="167"/>
  <c r="J29" i="167"/>
  <c r="N29" i="167"/>
  <c r="Q29" i="167"/>
  <c r="AG29" i="167"/>
  <c r="R35" i="167" a="1"/>
  <c r="R35" i="167" s="1"/>
  <c r="U29" i="167"/>
  <c r="L29" i="167"/>
  <c r="T29" i="167"/>
  <c r="AO29" i="167"/>
  <c r="AR29" i="167"/>
  <c r="AP29" i="167"/>
  <c r="AS29" i="167"/>
  <c r="AU29" i="167"/>
  <c r="AV29" i="167"/>
  <c r="AQ29" i="167"/>
  <c r="AW29" i="167"/>
  <c r="AI29" i="167"/>
  <c r="AL29" i="167"/>
  <c r="V29" i="167"/>
  <c r="AZ29" i="167"/>
  <c r="AY29" i="167"/>
  <c r="A28" i="167"/>
  <c r="B28" i="167"/>
  <c r="C28" i="167"/>
  <c r="D28" i="167"/>
  <c r="E28" i="167"/>
  <c r="H28" i="167"/>
  <c r="G28" i="167" s="1"/>
  <c r="I28" i="167"/>
  <c r="J28" i="167"/>
  <c r="N28" i="167"/>
  <c r="Q28" i="167"/>
  <c r="AG28" i="167"/>
  <c r="U28" i="167"/>
  <c r="L28" i="167"/>
  <c r="T28" i="167"/>
  <c r="AO28" i="167"/>
  <c r="AR28" i="167"/>
  <c r="AP28" i="167"/>
  <c r="AS28" i="167"/>
  <c r="AU28" i="167"/>
  <c r="AV28" i="167"/>
  <c r="AQ28" i="167"/>
  <c r="AW28" i="167"/>
  <c r="AI28" i="167"/>
  <c r="AL28" i="167"/>
  <c r="AJ28" i="167" s="1"/>
  <c r="V28" i="167"/>
  <c r="AZ28" i="167"/>
  <c r="AY28" i="167"/>
  <c r="A27" i="167"/>
  <c r="B27" i="167"/>
  <c r="C27" i="167"/>
  <c r="D27" i="167"/>
  <c r="E27" i="167"/>
  <c r="H27" i="167"/>
  <c r="G27" i="167" s="1"/>
  <c r="I27" i="167"/>
  <c r="J27" i="167"/>
  <c r="N27" i="167"/>
  <c r="Q27" i="167"/>
  <c r="AG27" i="167"/>
  <c r="U27" i="167"/>
  <c r="L27" i="167"/>
  <c r="T27" i="167"/>
  <c r="AO27" i="167"/>
  <c r="AR27" i="167"/>
  <c r="AP27" i="167"/>
  <c r="AS27" i="167"/>
  <c r="AU27" i="167"/>
  <c r="AV27" i="167"/>
  <c r="AQ27" i="167"/>
  <c r="AW27" i="167"/>
  <c r="AI27" i="167"/>
  <c r="AL27" i="167"/>
  <c r="V27" i="167"/>
  <c r="AZ27" i="167"/>
  <c r="AY27" i="167"/>
  <c r="A26" i="167"/>
  <c r="B26" i="167"/>
  <c r="C26" i="167"/>
  <c r="D26" i="167"/>
  <c r="E26" i="167"/>
  <c r="H26" i="167"/>
  <c r="G26" i="167" s="1"/>
  <c r="I26" i="167"/>
  <c r="J26" i="167"/>
  <c r="N26" i="167"/>
  <c r="Q26" i="167"/>
  <c r="AG26" i="167"/>
  <c r="U26" i="167"/>
  <c r="L26" i="167"/>
  <c r="T26" i="167"/>
  <c r="AO26" i="167"/>
  <c r="AR26" i="167"/>
  <c r="AP26" i="167"/>
  <c r="AS26" i="167"/>
  <c r="AU26" i="167"/>
  <c r="AV26" i="167"/>
  <c r="AQ26" i="167"/>
  <c r="AW26" i="167"/>
  <c r="AI26" i="167"/>
  <c r="AL26" i="167"/>
  <c r="AJ26" i="167" s="1"/>
  <c r="V26" i="167"/>
  <c r="AZ26" i="167"/>
  <c r="AY26" i="167"/>
  <c r="A23" i="167"/>
  <c r="B23" i="167"/>
  <c r="C23" i="167"/>
  <c r="D23" i="167"/>
  <c r="E23" i="167"/>
  <c r="H23" i="167"/>
  <c r="G23" i="167" s="1"/>
  <c r="I23" i="167"/>
  <c r="J23" i="167"/>
  <c r="N23" i="167"/>
  <c r="Q23" i="167"/>
  <c r="AG23" i="167"/>
  <c r="U23" i="167"/>
  <c r="L23" i="167"/>
  <c r="T23" i="167"/>
  <c r="AO23" i="167"/>
  <c r="AR23" i="167"/>
  <c r="AP23" i="167"/>
  <c r="AS23" i="167"/>
  <c r="AU23" i="167"/>
  <c r="AV23" i="167"/>
  <c r="AQ23" i="167"/>
  <c r="AW23" i="167"/>
  <c r="AI23" i="167"/>
  <c r="AL23" i="167"/>
  <c r="V23" i="167"/>
  <c r="AZ23" i="167"/>
  <c r="AY23" i="167"/>
  <c r="A25" i="167"/>
  <c r="B25" i="167"/>
  <c r="C25" i="167"/>
  <c r="D25" i="167"/>
  <c r="E25" i="167"/>
  <c r="H25" i="167"/>
  <c r="G25" i="167" s="1"/>
  <c r="I25" i="167"/>
  <c r="J25" i="167"/>
  <c r="N25" i="167"/>
  <c r="Q25" i="167"/>
  <c r="AG25" i="167"/>
  <c r="U25" i="167"/>
  <c r="L25" i="167"/>
  <c r="T25" i="167"/>
  <c r="AO25" i="167"/>
  <c r="AR25" i="167"/>
  <c r="AP25" i="167"/>
  <c r="AS25" i="167"/>
  <c r="AU25" i="167"/>
  <c r="AV25" i="167"/>
  <c r="AQ25" i="167"/>
  <c r="AW25" i="167"/>
  <c r="AI25" i="167"/>
  <c r="AL25" i="167"/>
  <c r="AJ25" i="167" s="1"/>
  <c r="V25" i="167"/>
  <c r="AZ25" i="167"/>
  <c r="AY25" i="167"/>
  <c r="A24" i="167"/>
  <c r="B24" i="167"/>
  <c r="C24" i="167"/>
  <c r="D24" i="167"/>
  <c r="E24" i="167"/>
  <c r="H24" i="167"/>
  <c r="G24" i="167" s="1"/>
  <c r="I24" i="167"/>
  <c r="J24" i="167"/>
  <c r="N24" i="167"/>
  <c r="Q24" i="167"/>
  <c r="AG24" i="167"/>
  <c r="U24" i="167"/>
  <c r="L24" i="167"/>
  <c r="T24" i="167"/>
  <c r="AO24" i="167"/>
  <c r="AR24" i="167"/>
  <c r="AP24" i="167"/>
  <c r="AS24" i="167"/>
  <c r="AU24" i="167"/>
  <c r="AV24" i="167"/>
  <c r="AQ24" i="167"/>
  <c r="AW24" i="167"/>
  <c r="AI24" i="167"/>
  <c r="AL24" i="167"/>
  <c r="V24" i="167"/>
  <c r="AZ24" i="167"/>
  <c r="AY24" i="167"/>
  <c r="A19" i="167"/>
  <c r="B19" i="167"/>
  <c r="C19" i="167"/>
  <c r="D19" i="167"/>
  <c r="E19" i="167"/>
  <c r="H19" i="167"/>
  <c r="G19" i="167" s="1"/>
  <c r="I19" i="167"/>
  <c r="J19" i="167"/>
  <c r="N19" i="167"/>
  <c r="Q19" i="167"/>
  <c r="AG19" i="167"/>
  <c r="R25" i="167" a="1"/>
  <c r="R25" i="167" s="1"/>
  <c r="U19" i="167"/>
  <c r="L19" i="167"/>
  <c r="T19" i="167"/>
  <c r="AO19" i="167"/>
  <c r="AR19" i="167"/>
  <c r="AP19" i="167"/>
  <c r="AS19" i="167"/>
  <c r="AU19" i="167"/>
  <c r="AV19" i="167"/>
  <c r="AQ19" i="167"/>
  <c r="AW19" i="167"/>
  <c r="AI19" i="167"/>
  <c r="AL19" i="167"/>
  <c r="AJ19" i="167" s="1"/>
  <c r="V19" i="167"/>
  <c r="AZ19" i="167"/>
  <c r="AY19" i="167"/>
  <c r="A20" i="167"/>
  <c r="B20" i="167"/>
  <c r="C20" i="167"/>
  <c r="D20" i="167"/>
  <c r="E20" i="167"/>
  <c r="H20" i="167"/>
  <c r="G20" i="167" s="1"/>
  <c r="I20" i="167"/>
  <c r="J20" i="167"/>
  <c r="N20" i="167"/>
  <c r="Q20" i="167"/>
  <c r="AG20" i="167"/>
  <c r="R24" i="167" a="1"/>
  <c r="R24" i="167" s="1"/>
  <c r="U20" i="167"/>
  <c r="L20" i="167"/>
  <c r="T20" i="167"/>
  <c r="AO20" i="167"/>
  <c r="AR20" i="167"/>
  <c r="AP20" i="167"/>
  <c r="AS20" i="167"/>
  <c r="AU20" i="167"/>
  <c r="AV20" i="167"/>
  <c r="AQ20" i="167"/>
  <c r="AW20" i="167"/>
  <c r="AI20" i="167"/>
  <c r="AL20" i="167"/>
  <c r="V20" i="167"/>
  <c r="AZ20" i="167"/>
  <c r="AY20" i="167"/>
  <c r="A21" i="167"/>
  <c r="B21" i="167"/>
  <c r="C21" i="167"/>
  <c r="D21" i="167"/>
  <c r="E21" i="167"/>
  <c r="H21" i="167"/>
  <c r="G21" i="167" s="1"/>
  <c r="I21" i="167"/>
  <c r="J21" i="167"/>
  <c r="N21" i="167"/>
  <c r="Q21" i="167"/>
  <c r="AG21" i="167"/>
  <c r="U21" i="167"/>
  <c r="L21" i="167"/>
  <c r="T21" i="167"/>
  <c r="AO21" i="167"/>
  <c r="AR21" i="167"/>
  <c r="AP21" i="167"/>
  <c r="AS21" i="167"/>
  <c r="AU21" i="167"/>
  <c r="AV21" i="167"/>
  <c r="AQ21" i="167"/>
  <c r="AW21" i="167"/>
  <c r="AI21" i="167"/>
  <c r="AL21" i="167"/>
  <c r="AJ21" i="167" s="1"/>
  <c r="V21" i="167"/>
  <c r="AZ21" i="167"/>
  <c r="AY21" i="167"/>
  <c r="A18" i="167"/>
  <c r="B18" i="167"/>
  <c r="C18" i="167"/>
  <c r="D18" i="167"/>
  <c r="E18" i="167"/>
  <c r="H18" i="167"/>
  <c r="G18" i="167" s="1"/>
  <c r="I18" i="167"/>
  <c r="J18" i="167"/>
  <c r="N18" i="167"/>
  <c r="Q18" i="167"/>
  <c r="AG18" i="167"/>
  <c r="U18" i="167"/>
  <c r="L18" i="167"/>
  <c r="T18" i="167"/>
  <c r="AO18" i="167"/>
  <c r="AR18" i="167"/>
  <c r="AP18" i="167"/>
  <c r="AS18" i="167"/>
  <c r="AU18" i="167"/>
  <c r="AV18" i="167"/>
  <c r="AQ18" i="167"/>
  <c r="AW18" i="167"/>
  <c r="AI18" i="167"/>
  <c r="AL18" i="167"/>
  <c r="V18" i="167"/>
  <c r="AZ18" i="167"/>
  <c r="AY18" i="167"/>
  <c r="A17" i="167"/>
  <c r="B17" i="167"/>
  <c r="C17" i="167"/>
  <c r="D17" i="167"/>
  <c r="E17" i="167"/>
  <c r="H17" i="167"/>
  <c r="G17" i="167" s="1"/>
  <c r="I17" i="167"/>
  <c r="J17" i="167"/>
  <c r="N17" i="167"/>
  <c r="Q17" i="167"/>
  <c r="AG17" i="167"/>
  <c r="U17" i="167"/>
  <c r="L17" i="167"/>
  <c r="T17" i="167"/>
  <c r="AO17" i="167"/>
  <c r="AR17" i="167"/>
  <c r="AP17" i="167"/>
  <c r="AS17" i="167"/>
  <c r="AU17" i="167"/>
  <c r="AV17" i="167"/>
  <c r="AQ17" i="167"/>
  <c r="AW17" i="167"/>
  <c r="AI17" i="167"/>
  <c r="AL17" i="167"/>
  <c r="AJ17" i="167" s="1"/>
  <c r="V17" i="167"/>
  <c r="AZ17" i="167"/>
  <c r="AY17" i="167"/>
  <c r="A16" i="167"/>
  <c r="B16" i="167"/>
  <c r="C16" i="167"/>
  <c r="D16" i="167"/>
  <c r="E16" i="167"/>
  <c r="H16" i="167"/>
  <c r="G16" i="167" s="1"/>
  <c r="I16" i="167"/>
  <c r="J16" i="167"/>
  <c r="N16" i="167"/>
  <c r="Q16" i="167"/>
  <c r="AG16" i="167"/>
  <c r="U16" i="167"/>
  <c r="L16" i="167"/>
  <c r="T16" i="167"/>
  <c r="AO16" i="167"/>
  <c r="AR16" i="167"/>
  <c r="AP16" i="167"/>
  <c r="AS16" i="167"/>
  <c r="AU16" i="167"/>
  <c r="AV16" i="167"/>
  <c r="AQ16" i="167"/>
  <c r="AW16" i="167"/>
  <c r="AI16" i="167"/>
  <c r="AL16" i="167"/>
  <c r="V16" i="167"/>
  <c r="AZ16" i="167"/>
  <c r="AY16" i="167"/>
  <c r="A22" i="167"/>
  <c r="B22" i="167"/>
  <c r="C22" i="167"/>
  <c r="D22" i="167"/>
  <c r="E22" i="167"/>
  <c r="H22" i="167"/>
  <c r="G22" i="167" s="1"/>
  <c r="I22" i="167"/>
  <c r="J22" i="167"/>
  <c r="N22" i="167"/>
  <c r="Q22" i="167"/>
  <c r="AG22" i="167"/>
  <c r="U22" i="167"/>
  <c r="L22" i="167"/>
  <c r="T22" i="167"/>
  <c r="AO22" i="167"/>
  <c r="AR22" i="167"/>
  <c r="AP22" i="167"/>
  <c r="AS22" i="167"/>
  <c r="AU22" i="167"/>
  <c r="AV22" i="167"/>
  <c r="AQ22" i="167"/>
  <c r="AW22" i="167"/>
  <c r="AI22" i="167"/>
  <c r="AL22" i="167"/>
  <c r="AJ22" i="167" s="1"/>
  <c r="V22" i="167"/>
  <c r="AZ22" i="167"/>
  <c r="AY22" i="167"/>
  <c r="A15" i="167"/>
  <c r="B15" i="167"/>
  <c r="C15" i="167"/>
  <c r="D15" i="167"/>
  <c r="E15" i="167"/>
  <c r="H15" i="167"/>
  <c r="G15" i="167" s="1"/>
  <c r="I15" i="167"/>
  <c r="J15" i="167"/>
  <c r="N15" i="167"/>
  <c r="Q15" i="167"/>
  <c r="AG15" i="167"/>
  <c r="R16" i="167" a="1"/>
  <c r="R16" i="167" s="1"/>
  <c r="U15" i="167"/>
  <c r="L15" i="167"/>
  <c r="T15" i="167"/>
  <c r="AO15" i="167"/>
  <c r="AR15" i="167"/>
  <c r="AP15" i="167"/>
  <c r="AS15" i="167"/>
  <c r="AU15" i="167"/>
  <c r="AV15" i="167"/>
  <c r="AQ15" i="167"/>
  <c r="AW15" i="167"/>
  <c r="AI15" i="167"/>
  <c r="AL15" i="167"/>
  <c r="V15" i="167"/>
  <c r="AZ15" i="167"/>
  <c r="AY15" i="167"/>
  <c r="A14" i="167"/>
  <c r="B14" i="167"/>
  <c r="C14" i="167"/>
  <c r="D14" i="167"/>
  <c r="E14" i="167"/>
  <c r="H14" i="167"/>
  <c r="G14" i="167" s="1"/>
  <c r="I14" i="167"/>
  <c r="J14" i="167"/>
  <c r="N14" i="167"/>
  <c r="Q14" i="167"/>
  <c r="AG14" i="167"/>
  <c r="R22" i="167" a="1"/>
  <c r="R22" i="167" s="1"/>
  <c r="U14" i="167"/>
  <c r="L14" i="167"/>
  <c r="T14" i="167"/>
  <c r="AO14" i="167"/>
  <c r="AR14" i="167"/>
  <c r="AP14" i="167"/>
  <c r="AS14" i="167"/>
  <c r="AU14" i="167"/>
  <c r="AV14" i="167"/>
  <c r="AQ14" i="167"/>
  <c r="AW14" i="167"/>
  <c r="AI14" i="167"/>
  <c r="AL14" i="167"/>
  <c r="AJ14" i="167" s="1"/>
  <c r="V14" i="167"/>
  <c r="AZ14" i="167"/>
  <c r="AY14" i="167"/>
  <c r="A13" i="167"/>
  <c r="B13" i="167"/>
  <c r="C13" i="167"/>
  <c r="D13" i="167"/>
  <c r="E13" i="167"/>
  <c r="H13" i="167"/>
  <c r="G13" i="167" s="1"/>
  <c r="I13" i="167"/>
  <c r="J13" i="167"/>
  <c r="N13" i="167"/>
  <c r="Q13" i="167"/>
  <c r="AG13" i="167"/>
  <c r="U13" i="167"/>
  <c r="L13" i="167"/>
  <c r="T13" i="167"/>
  <c r="AO13" i="167"/>
  <c r="AR13" i="167"/>
  <c r="AP13" i="167"/>
  <c r="AS13" i="167"/>
  <c r="AU13" i="167"/>
  <c r="AV13" i="167"/>
  <c r="AQ13" i="167"/>
  <c r="AW13" i="167"/>
  <c r="AI13" i="167"/>
  <c r="AL13" i="167"/>
  <c r="V13" i="167"/>
  <c r="AZ13" i="167"/>
  <c r="AY13" i="167"/>
  <c r="A11" i="167"/>
  <c r="B11" i="167"/>
  <c r="C11" i="167"/>
  <c r="D11" i="167"/>
  <c r="E11" i="167"/>
  <c r="H11" i="167"/>
  <c r="G11" i="167" s="1"/>
  <c r="I11" i="167"/>
  <c r="J11" i="167"/>
  <c r="N11" i="167"/>
  <c r="Q11" i="167"/>
  <c r="AG11" i="167"/>
  <c r="U11" i="167"/>
  <c r="L11" i="167"/>
  <c r="T11" i="167"/>
  <c r="AO11" i="167"/>
  <c r="AR11" i="167"/>
  <c r="AP11" i="167"/>
  <c r="AS11" i="167"/>
  <c r="AU11" i="167"/>
  <c r="AV11" i="167"/>
  <c r="AQ11" i="167"/>
  <c r="AW11" i="167"/>
  <c r="AI11" i="167"/>
  <c r="AL11" i="167"/>
  <c r="AJ11" i="167" s="1"/>
  <c r="V11" i="167"/>
  <c r="AZ11" i="167"/>
  <c r="AY11" i="167"/>
  <c r="A12" i="167"/>
  <c r="B12" i="167"/>
  <c r="C12" i="167"/>
  <c r="D12" i="167"/>
  <c r="E12" i="167"/>
  <c r="H12" i="167"/>
  <c r="G12" i="167" s="1"/>
  <c r="I12" i="167"/>
  <c r="J12" i="167"/>
  <c r="N12" i="167"/>
  <c r="Q12" i="167"/>
  <c r="AG12" i="167"/>
  <c r="U12" i="167"/>
  <c r="L12" i="167"/>
  <c r="T12" i="167"/>
  <c r="AO12" i="167"/>
  <c r="AR12" i="167"/>
  <c r="AP12" i="167"/>
  <c r="AS12" i="167"/>
  <c r="AU12" i="167"/>
  <c r="AV12" i="167"/>
  <c r="AQ12" i="167"/>
  <c r="AW12" i="167"/>
  <c r="AI12" i="167"/>
  <c r="AL12" i="167"/>
  <c r="V12" i="167"/>
  <c r="AZ12" i="167"/>
  <c r="AY12" i="167"/>
  <c r="A10" i="167"/>
  <c r="B10" i="167"/>
  <c r="C10" i="167"/>
  <c r="D10" i="167"/>
  <c r="E10" i="167"/>
  <c r="H10" i="167"/>
  <c r="G10" i="167" s="1"/>
  <c r="I10" i="167"/>
  <c r="J10" i="167"/>
  <c r="N10" i="167"/>
  <c r="Q10" i="167"/>
  <c r="AG10" i="167"/>
  <c r="U10" i="167"/>
  <c r="L10" i="167"/>
  <c r="T10" i="167"/>
  <c r="AO10" i="167"/>
  <c r="AR10" i="167"/>
  <c r="AP10" i="167"/>
  <c r="AS10" i="167"/>
  <c r="AU10" i="167"/>
  <c r="AV10" i="167"/>
  <c r="AQ10" i="167"/>
  <c r="AW10" i="167"/>
  <c r="AI10" i="167"/>
  <c r="AL10" i="167"/>
  <c r="AJ10" i="167" s="1"/>
  <c r="V10" i="167"/>
  <c r="AZ10" i="167"/>
  <c r="AY10" i="167"/>
  <c r="A8" i="167"/>
  <c r="B8" i="167"/>
  <c r="C8" i="167"/>
  <c r="D8" i="167"/>
  <c r="E8" i="167"/>
  <c r="H8" i="167"/>
  <c r="G8" i="167" s="1"/>
  <c r="I8" i="167"/>
  <c r="J8" i="167"/>
  <c r="N8" i="167"/>
  <c r="Q8" i="167"/>
  <c r="AG8" i="167"/>
  <c r="U8" i="167"/>
  <c r="L8" i="167"/>
  <c r="T8" i="167"/>
  <c r="AO8" i="167"/>
  <c r="AR8" i="167"/>
  <c r="AP8" i="167"/>
  <c r="AS8" i="167"/>
  <c r="AU8" i="167"/>
  <c r="AV8" i="167"/>
  <c r="AQ8" i="167"/>
  <c r="AW8" i="167"/>
  <c r="AI8" i="167"/>
  <c r="AL8" i="167"/>
  <c r="V8" i="167"/>
  <c r="AZ8" i="167"/>
  <c r="AY8" i="167"/>
  <c r="A7" i="167"/>
  <c r="B7" i="167"/>
  <c r="C7" i="167"/>
  <c r="D7" i="167"/>
  <c r="E7" i="167"/>
  <c r="H7" i="167"/>
  <c r="G7" i="167" s="1"/>
  <c r="I7" i="167"/>
  <c r="J7" i="167"/>
  <c r="N7" i="167"/>
  <c r="Q7" i="167"/>
  <c r="AG7" i="167"/>
  <c r="U7" i="167"/>
  <c r="L7" i="167"/>
  <c r="T7" i="167"/>
  <c r="AO7" i="167"/>
  <c r="AR7" i="167"/>
  <c r="AP7" i="167"/>
  <c r="AS7" i="167"/>
  <c r="AU7" i="167"/>
  <c r="AV7" i="167"/>
  <c r="AQ7" i="167"/>
  <c r="AW7" i="167"/>
  <c r="AI7" i="167"/>
  <c r="AL7" i="167"/>
  <c r="AJ7" i="167" s="1"/>
  <c r="V7" i="167"/>
  <c r="AZ7" i="167"/>
  <c r="AY7" i="167"/>
  <c r="A52" i="167"/>
  <c r="B52" i="167"/>
  <c r="C52" i="167"/>
  <c r="D52" i="167"/>
  <c r="E52" i="167"/>
  <c r="H52" i="167"/>
  <c r="G52" i="167" s="1"/>
  <c r="I52" i="167"/>
  <c r="J52" i="167"/>
  <c r="N52" i="167"/>
  <c r="Q52" i="167"/>
  <c r="AG52" i="167"/>
  <c r="U52" i="167"/>
  <c r="L52" i="167"/>
  <c r="T52" i="167"/>
  <c r="AO52" i="167"/>
  <c r="AR52" i="167"/>
  <c r="AP52" i="167"/>
  <c r="AS52" i="167"/>
  <c r="AU52" i="167"/>
  <c r="AV52" i="167"/>
  <c r="AQ52" i="167"/>
  <c r="AW52" i="167"/>
  <c r="AI52" i="167"/>
  <c r="AL52" i="167"/>
  <c r="V52" i="167"/>
  <c r="AZ52" i="167"/>
  <c r="AY52" i="167"/>
  <c r="AS102" i="167"/>
  <c r="AL102" i="167"/>
  <c r="J102" i="167"/>
  <c r="BQ92" i="167" l="1"/>
  <c r="BQ13" i="167"/>
  <c r="BY24" i="167"/>
  <c r="BQ24" i="167"/>
  <c r="BY66" i="167"/>
  <c r="BQ66" i="167"/>
  <c r="BY69" i="167"/>
  <c r="BQ69" i="167"/>
  <c r="BY72" i="167"/>
  <c r="BQ72" i="167"/>
  <c r="BY82" i="167"/>
  <c r="BQ82" i="167"/>
  <c r="BY96" i="167"/>
  <c r="BQ96" i="167"/>
  <c r="BY45" i="167"/>
  <c r="BQ45" i="167"/>
  <c r="BY54" i="167"/>
  <c r="BQ54" i="167"/>
  <c r="BY70" i="167"/>
  <c r="BQ70" i="167"/>
  <c r="BY74" i="167"/>
  <c r="BQ74" i="167"/>
  <c r="BY78" i="167"/>
  <c r="BQ78" i="167"/>
  <c r="BY85" i="167"/>
  <c r="BQ85" i="167"/>
  <c r="BY81" i="167"/>
  <c r="BQ81" i="167"/>
  <c r="BY88" i="167"/>
  <c r="BQ88" i="167"/>
  <c r="BY95" i="167"/>
  <c r="BQ95" i="167"/>
  <c r="BY42" i="167"/>
  <c r="BQ42" i="167"/>
  <c r="BY48" i="167"/>
  <c r="BQ48" i="167"/>
  <c r="BY57" i="167"/>
  <c r="BQ57" i="167"/>
  <c r="BY25" i="167"/>
  <c r="BQ25" i="167"/>
  <c r="BY61" i="167"/>
  <c r="BQ61" i="167"/>
  <c r="BY64" i="167"/>
  <c r="BQ64" i="167"/>
  <c r="BY68" i="167"/>
  <c r="BQ68" i="167"/>
  <c r="BY98" i="167"/>
  <c r="BQ98" i="167"/>
  <c r="BY27" i="167"/>
  <c r="BQ27" i="167"/>
  <c r="BY21" i="167"/>
  <c r="BQ21" i="167"/>
  <c r="BY8" i="167"/>
  <c r="BQ8" i="167"/>
  <c r="BY28" i="167"/>
  <c r="BQ28" i="167"/>
  <c r="BY35" i="167"/>
  <c r="BQ35" i="167"/>
  <c r="BY32" i="167"/>
  <c r="BQ32" i="167"/>
  <c r="BY16" i="167"/>
  <c r="BQ16" i="167"/>
  <c r="BY31" i="167"/>
  <c r="BQ31" i="167"/>
  <c r="BY41" i="167"/>
  <c r="BQ41" i="167"/>
  <c r="BY46" i="167"/>
  <c r="BQ46" i="167"/>
  <c r="BY47" i="167"/>
  <c r="BQ47" i="167"/>
  <c r="BY86" i="167"/>
  <c r="BQ86" i="167"/>
  <c r="BY99" i="167"/>
  <c r="BQ99" i="167"/>
  <c r="BY100" i="167"/>
  <c r="BQ100" i="167"/>
  <c r="BY60" i="167"/>
  <c r="BQ60" i="167"/>
  <c r="BY22" i="167"/>
  <c r="BQ22" i="167"/>
  <c r="BY10" i="167"/>
  <c r="BQ10" i="167"/>
  <c r="BY20" i="167"/>
  <c r="BQ20" i="167"/>
  <c r="BY55" i="167"/>
  <c r="BQ55" i="167"/>
  <c r="BY59" i="167"/>
  <c r="BQ59" i="167"/>
  <c r="BY71" i="167"/>
  <c r="BQ71" i="167"/>
  <c r="BY75" i="167"/>
  <c r="BQ75" i="167"/>
  <c r="BY79" i="167"/>
  <c r="BQ79" i="167"/>
  <c r="BY84" i="167"/>
  <c r="BQ84" i="167"/>
  <c r="BY94" i="167"/>
  <c r="BQ94" i="167"/>
  <c r="BY7" i="167"/>
  <c r="BQ7" i="167"/>
  <c r="BY11" i="167"/>
  <c r="BQ11" i="167"/>
  <c r="BY14" i="167"/>
  <c r="BQ14" i="167"/>
  <c r="BY23" i="167"/>
  <c r="BQ23" i="167"/>
  <c r="BY97" i="167"/>
  <c r="BQ97" i="167"/>
  <c r="BY17" i="167"/>
  <c r="BQ17" i="167"/>
  <c r="BY50" i="167"/>
  <c r="BQ50" i="167"/>
  <c r="BY73" i="167"/>
  <c r="BQ73" i="167"/>
  <c r="BY77" i="167"/>
  <c r="BQ77" i="167"/>
  <c r="BY80" i="167"/>
  <c r="BQ80" i="167"/>
  <c r="BY83" i="167"/>
  <c r="BQ83" i="167"/>
  <c r="BY93" i="167"/>
  <c r="BQ93" i="167"/>
  <c r="BY36" i="167"/>
  <c r="BQ36" i="167"/>
  <c r="BY33" i="167"/>
  <c r="BQ33" i="167"/>
  <c r="BY63" i="167"/>
  <c r="BQ63" i="167"/>
  <c r="BY76" i="167"/>
  <c r="BQ76" i="167"/>
  <c r="BY39" i="167"/>
  <c r="BQ39" i="167"/>
  <c r="BY62" i="167"/>
  <c r="BQ62" i="167"/>
  <c r="BY19" i="167"/>
  <c r="BQ19" i="167"/>
  <c r="BY37" i="167"/>
  <c r="BQ37" i="167"/>
  <c r="BY56" i="167"/>
  <c r="BQ56" i="167"/>
  <c r="BY58" i="167"/>
  <c r="BQ58" i="167"/>
  <c r="BY30" i="167"/>
  <c r="BQ30" i="167"/>
  <c r="BY87" i="167"/>
  <c r="BQ87" i="167"/>
  <c r="BY90" i="167"/>
  <c r="BQ90" i="167"/>
  <c r="BY29" i="167"/>
  <c r="BQ29" i="167"/>
  <c r="BY34" i="167"/>
  <c r="BQ34" i="167"/>
  <c r="BY38" i="167"/>
  <c r="BQ38" i="167"/>
  <c r="BY43" i="167"/>
  <c r="BQ43" i="167"/>
  <c r="BY51" i="167"/>
  <c r="BQ51" i="167"/>
  <c r="BY65" i="167"/>
  <c r="BQ65" i="167"/>
  <c r="BY67" i="167"/>
  <c r="BQ67" i="167"/>
  <c r="BY101" i="167"/>
  <c r="BQ101" i="167"/>
  <c r="BY52" i="167"/>
  <c r="BQ52" i="167"/>
  <c r="BY12" i="167"/>
  <c r="BQ12" i="167"/>
  <c r="BY26" i="167"/>
  <c r="BQ26" i="167"/>
  <c r="BY15" i="167"/>
  <c r="BQ15" i="167"/>
  <c r="BY18" i="167"/>
  <c r="BQ18" i="167"/>
  <c r="BY40" i="167"/>
  <c r="BQ40" i="167"/>
  <c r="BY44" i="167"/>
  <c r="BQ44" i="167"/>
  <c r="BY49" i="167"/>
  <c r="BQ49" i="167"/>
  <c r="BY53" i="167"/>
  <c r="BQ53" i="167"/>
  <c r="BY89" i="167"/>
  <c r="BQ89" i="167"/>
  <c r="BY91" i="167"/>
  <c r="BQ91" i="167"/>
  <c r="BY92" i="167"/>
  <c r="CA92" i="167"/>
  <c r="BY13" i="167"/>
  <c r="CA13" i="167"/>
  <c r="CF37" i="167"/>
  <c r="CF66" i="167"/>
  <c r="CF69" i="167"/>
  <c r="CF96" i="167"/>
  <c r="CF99" i="167"/>
  <c r="CF30" i="167"/>
  <c r="CF56" i="167"/>
  <c r="CF24" i="167"/>
  <c r="CF27" i="167"/>
  <c r="CF60" i="167"/>
  <c r="CF22" i="167"/>
  <c r="CF21" i="167"/>
  <c r="CF42" i="167"/>
  <c r="CF45" i="167"/>
  <c r="CF14" i="167"/>
  <c r="CF87" i="167"/>
  <c r="CF8" i="167"/>
  <c r="CF54" i="167"/>
  <c r="CF70" i="167"/>
  <c r="CF74" i="167"/>
  <c r="CF78" i="167"/>
  <c r="CF85" i="167"/>
  <c r="CF81" i="167"/>
  <c r="CF92" i="167"/>
  <c r="CF95" i="167"/>
  <c r="CF90" i="167"/>
  <c r="CF64" i="167"/>
  <c r="CF98" i="167"/>
  <c r="CF19" i="167"/>
  <c r="CF26" i="167"/>
  <c r="CF58" i="167"/>
  <c r="CF7" i="167"/>
  <c r="CF11" i="167"/>
  <c r="CF33" i="167"/>
  <c r="CF25" i="167"/>
  <c r="CF28" i="167"/>
  <c r="CF61" i="167"/>
  <c r="CF16" i="167"/>
  <c r="CF31" i="167"/>
  <c r="CF41" i="167"/>
  <c r="CF46" i="167"/>
  <c r="CF47" i="167"/>
  <c r="CF36" i="167"/>
  <c r="CF10" i="167"/>
  <c r="CF20" i="167"/>
  <c r="CF59" i="167"/>
  <c r="CF94" i="167"/>
  <c r="CF23" i="167"/>
  <c r="CF29" i="167"/>
  <c r="CF34" i="167"/>
  <c r="CF51" i="167"/>
  <c r="CF67" i="167"/>
  <c r="CF101" i="167"/>
  <c r="CF97" i="167"/>
  <c r="CF17" i="167"/>
  <c r="CF12" i="167"/>
  <c r="CF73" i="167"/>
  <c r="CF77" i="167"/>
  <c r="CF80" i="167"/>
  <c r="CF83" i="167"/>
  <c r="CF93" i="167"/>
  <c r="CF62" i="167"/>
  <c r="CF15" i="167"/>
  <c r="CF18" i="167"/>
  <c r="CF40" i="167"/>
  <c r="CF44" i="167"/>
  <c r="CF49" i="167"/>
  <c r="CF89" i="167"/>
  <c r="CF91" i="167"/>
  <c r="CF71" i="167"/>
  <c r="CF76" i="167"/>
  <c r="CF84" i="167"/>
  <c r="F100" i="167"/>
  <c r="CF100" i="167"/>
  <c r="CM13" i="167"/>
  <c r="CF13" i="167"/>
  <c r="F88" i="167"/>
  <c r="CF88" i="167"/>
  <c r="CF52" i="167"/>
  <c r="CF50" i="167"/>
  <c r="CF75" i="167"/>
  <c r="F86" i="167"/>
  <c r="CF86" i="167"/>
  <c r="CF57" i="167"/>
  <c r="CF68" i="167"/>
  <c r="CF35" i="167"/>
  <c r="CF38" i="167"/>
  <c r="CF55" i="167"/>
  <c r="CF65" i="167"/>
  <c r="CF72" i="167"/>
  <c r="CF79" i="167"/>
  <c r="CF82" i="167"/>
  <c r="F32" i="167"/>
  <c r="CF32" i="167"/>
  <c r="CF39" i="167"/>
  <c r="CF63" i="167"/>
  <c r="CF43" i="167"/>
  <c r="CF48" i="167"/>
  <c r="CF53" i="167"/>
  <c r="CL99" i="167"/>
  <c r="CL95" i="167"/>
  <c r="CL63" i="167"/>
  <c r="CL78" i="167"/>
  <c r="CL37" i="167"/>
  <c r="CL43" i="167"/>
  <c r="CL75" i="167"/>
  <c r="CL50" i="167"/>
  <c r="CL64" i="167"/>
  <c r="CL19" i="167"/>
  <c r="CL21" i="167"/>
  <c r="CL29" i="167"/>
  <c r="CL55" i="167"/>
  <c r="CL79" i="167"/>
  <c r="CL66" i="167"/>
  <c r="CL100" i="167"/>
  <c r="CL97" i="167"/>
  <c r="CL98" i="167"/>
  <c r="CL47" i="167"/>
  <c r="CL22" i="167"/>
  <c r="CL87" i="167"/>
  <c r="CL88" i="167"/>
  <c r="CL91" i="167"/>
  <c r="CL53" i="167"/>
  <c r="CL62" i="167"/>
  <c r="CL101" i="167"/>
  <c r="CL10" i="167"/>
  <c r="CL26" i="167"/>
  <c r="CL38" i="167"/>
  <c r="CL16" i="167"/>
  <c r="CL68" i="167"/>
  <c r="CL65" i="167"/>
  <c r="CL7" i="167"/>
  <c r="CL15" i="167"/>
  <c r="CL25" i="167"/>
  <c r="CL48" i="167"/>
  <c r="CL61" i="167"/>
  <c r="CL86" i="167"/>
  <c r="CL89" i="167"/>
  <c r="CL90" i="167"/>
  <c r="CL92" i="167"/>
  <c r="W35" i="167"/>
  <c r="CL35" i="167"/>
  <c r="CL33" i="167"/>
  <c r="CL30" i="167"/>
  <c r="CL41" i="167"/>
  <c r="CL57" i="167"/>
  <c r="CL58" i="167"/>
  <c r="X74" i="167"/>
  <c r="CL74" i="167"/>
  <c r="X81" i="167"/>
  <c r="CL81" i="167"/>
  <c r="X40" i="167"/>
  <c r="CL40" i="167"/>
  <c r="X73" i="167"/>
  <c r="CL73" i="167"/>
  <c r="X83" i="167"/>
  <c r="CL83" i="167"/>
  <c r="CL27" i="167"/>
  <c r="CL17" i="167"/>
  <c r="CL31" i="167"/>
  <c r="CL45" i="167"/>
  <c r="CL76" i="167"/>
  <c r="CL96" i="167"/>
  <c r="CL23" i="167"/>
  <c r="CL67" i="167"/>
  <c r="X70" i="167"/>
  <c r="CL70" i="167"/>
  <c r="CL85" i="167"/>
  <c r="CL13" i="167"/>
  <c r="CK13" i="167"/>
  <c r="CL94" i="167"/>
  <c r="CL34" i="167"/>
  <c r="X32" i="167"/>
  <c r="CL32" i="167"/>
  <c r="X49" i="167"/>
  <c r="CL49" i="167"/>
  <c r="X56" i="167"/>
  <c r="CL56" i="167"/>
  <c r="CL59" i="167"/>
  <c r="CL60" i="167"/>
  <c r="CL80" i="167"/>
  <c r="CL52" i="167"/>
  <c r="CL8" i="167"/>
  <c r="CL20" i="167"/>
  <c r="CL24" i="167"/>
  <c r="CL36" i="167"/>
  <c r="CL11" i="167"/>
  <c r="CL28" i="167"/>
  <c r="CL42" i="167"/>
  <c r="CL54" i="167"/>
  <c r="CL72" i="167"/>
  <c r="CL82" i="167"/>
  <c r="CL18" i="167"/>
  <c r="CL46" i="167"/>
  <c r="CL12" i="167"/>
  <c r="CL14" i="167"/>
  <c r="X51" i="167"/>
  <c r="CL51" i="167"/>
  <c r="CL71" i="167"/>
  <c r="CL84" i="167"/>
  <c r="W39" i="167"/>
  <c r="CL39" i="167"/>
  <c r="X44" i="167"/>
  <c r="CL44" i="167"/>
  <c r="CL69" i="167"/>
  <c r="CL77" i="167"/>
  <c r="CL93" i="167"/>
  <c r="AH101" i="167"/>
  <c r="AH100" i="167"/>
  <c r="M99" i="167"/>
  <c r="M43" i="167"/>
  <c r="M86" i="167"/>
  <c r="M14" i="167"/>
  <c r="M91" i="167"/>
  <c r="M57" i="167"/>
  <c r="M69" i="167"/>
  <c r="M51" i="167"/>
  <c r="M64" i="167"/>
  <c r="M77" i="167"/>
  <c r="M89" i="167"/>
  <c r="M26" i="167"/>
  <c r="M31" i="167"/>
  <c r="M47" i="167"/>
  <c r="M98" i="167"/>
  <c r="M52" i="167"/>
  <c r="M70" i="167"/>
  <c r="M85" i="167"/>
  <c r="M40" i="167"/>
  <c r="M81" i="167"/>
  <c r="M83" i="167"/>
  <c r="M49" i="167"/>
  <c r="M61" i="167"/>
  <c r="M50" i="167"/>
  <c r="M101" i="167"/>
  <c r="M100" i="167"/>
  <c r="M27" i="167"/>
  <c r="M87" i="167"/>
  <c r="M13" i="167"/>
  <c r="M23" i="167"/>
  <c r="M29" i="167"/>
  <c r="M39" i="167"/>
  <c r="M42" i="167"/>
  <c r="M62" i="167"/>
  <c r="M74" i="167"/>
  <c r="M15" i="167"/>
  <c r="M11" i="167"/>
  <c r="M25" i="167"/>
  <c r="M55" i="167"/>
  <c r="M68" i="167"/>
  <c r="M79" i="167"/>
  <c r="M53" i="167"/>
  <c r="M65" i="167"/>
  <c r="M10" i="167"/>
  <c r="M19" i="167"/>
  <c r="M32" i="167"/>
  <c r="M46" i="167"/>
  <c r="M8" i="167"/>
  <c r="M20" i="167"/>
  <c r="M59" i="167"/>
  <c r="M82" i="167"/>
  <c r="M30" i="167"/>
  <c r="AJ52" i="167"/>
  <c r="AK52" i="167"/>
  <c r="F23" i="167"/>
  <c r="F21" i="167"/>
  <c r="AF7" i="167"/>
  <c r="BS7" i="167" s="1"/>
  <c r="AB7" i="167"/>
  <c r="BR7" i="167" s="1"/>
  <c r="P7" i="167"/>
  <c r="AJ8" i="167"/>
  <c r="AK8" i="167"/>
  <c r="F15" i="167"/>
  <c r="W22" i="167"/>
  <c r="X22" i="167"/>
  <c r="M22" i="167"/>
  <c r="AB17" i="167"/>
  <c r="BR17" i="167" s="1"/>
  <c r="AF17" i="167"/>
  <c r="BS17" i="167" s="1"/>
  <c r="P17" i="167"/>
  <c r="AK20" i="167"/>
  <c r="AJ20" i="167"/>
  <c r="F27" i="167"/>
  <c r="W28" i="167"/>
  <c r="X28" i="167"/>
  <c r="M28" i="167"/>
  <c r="AB36" i="167"/>
  <c r="BR36" i="167" s="1"/>
  <c r="AF36" i="167"/>
  <c r="BS36" i="167" s="1"/>
  <c r="P36" i="167"/>
  <c r="AJ33" i="167"/>
  <c r="AK33" i="167"/>
  <c r="AB41" i="167"/>
  <c r="BR41" i="167" s="1"/>
  <c r="AF41" i="167"/>
  <c r="BS41" i="167" s="1"/>
  <c r="P41" i="167"/>
  <c r="F51" i="167"/>
  <c r="W53" i="167"/>
  <c r="X53" i="167"/>
  <c r="AB55" i="167"/>
  <c r="BR55" i="167" s="1"/>
  <c r="AF55" i="167"/>
  <c r="BS55" i="167" s="1"/>
  <c r="P55" i="167"/>
  <c r="AJ59" i="167"/>
  <c r="AK59" i="167"/>
  <c r="F64" i="167"/>
  <c r="X65" i="167"/>
  <c r="W65" i="167"/>
  <c r="AF68" i="167"/>
  <c r="BS68" i="167" s="1"/>
  <c r="AB68" i="167"/>
  <c r="BR68" i="167" s="1"/>
  <c r="P68" i="167"/>
  <c r="AJ70" i="167"/>
  <c r="AK70" i="167"/>
  <c r="F77" i="167"/>
  <c r="W76" i="167"/>
  <c r="X76" i="167"/>
  <c r="AB79" i="167"/>
  <c r="BR79" i="167" s="1"/>
  <c r="AF79" i="167"/>
  <c r="BS79" i="167" s="1"/>
  <c r="P79" i="167"/>
  <c r="AJ85" i="167"/>
  <c r="AK85" i="167"/>
  <c r="F89" i="167"/>
  <c r="X88" i="167"/>
  <c r="W88" i="167"/>
  <c r="AF91" i="167"/>
  <c r="BS91" i="167" s="1"/>
  <c r="AB91" i="167"/>
  <c r="BR91" i="167" s="1"/>
  <c r="P91" i="167"/>
  <c r="AJ93" i="167"/>
  <c r="AK93" i="167"/>
  <c r="F101" i="167"/>
  <c r="W81" i="167"/>
  <c r="AK39" i="167"/>
  <c r="F55" i="167"/>
  <c r="F38" i="167"/>
  <c r="W51" i="167"/>
  <c r="F39" i="167"/>
  <c r="F53" i="167"/>
  <c r="W26" i="167"/>
  <c r="X26" i="167"/>
  <c r="F14" i="167"/>
  <c r="X15" i="167"/>
  <c r="W15" i="167"/>
  <c r="AB16" i="167"/>
  <c r="BR16" i="167" s="1"/>
  <c r="AF16" i="167"/>
  <c r="BS16" i="167" s="1"/>
  <c r="P16" i="167"/>
  <c r="F26" i="167"/>
  <c r="X27" i="167"/>
  <c r="W27" i="167"/>
  <c r="AB29" i="167"/>
  <c r="BR29" i="167" s="1"/>
  <c r="AF29" i="167"/>
  <c r="BS29" i="167" s="1"/>
  <c r="P29" i="167"/>
  <c r="AJ34" i="167"/>
  <c r="AK34" i="167"/>
  <c r="F31" i="167"/>
  <c r="X38" i="167"/>
  <c r="W38" i="167"/>
  <c r="AF42" i="167"/>
  <c r="BS42" i="167" s="1"/>
  <c r="AB42" i="167"/>
  <c r="BR42" i="167" s="1"/>
  <c r="P42" i="167"/>
  <c r="AJ44" i="167"/>
  <c r="AK44" i="167"/>
  <c r="F47" i="167"/>
  <c r="AB54" i="167"/>
  <c r="BR54" i="167" s="1"/>
  <c r="AF54" i="167"/>
  <c r="BS54" i="167" s="1"/>
  <c r="P54" i="167"/>
  <c r="X64" i="167"/>
  <c r="W64" i="167"/>
  <c r="AB66" i="167"/>
  <c r="BR66" i="167" s="1"/>
  <c r="AF66" i="167"/>
  <c r="BS66" i="167" s="1"/>
  <c r="P66" i="167"/>
  <c r="AK69" i="167"/>
  <c r="AJ69" i="167"/>
  <c r="X77" i="167"/>
  <c r="W77" i="167"/>
  <c r="AF78" i="167"/>
  <c r="BS78" i="167" s="1"/>
  <c r="AB78" i="167"/>
  <c r="BR78" i="167" s="1"/>
  <c r="P78" i="167"/>
  <c r="AK86" i="167"/>
  <c r="AJ86" i="167"/>
  <c r="F87" i="167"/>
  <c r="X89" i="167"/>
  <c r="W89" i="167"/>
  <c r="AB90" i="167"/>
  <c r="BR90" i="167" s="1"/>
  <c r="AF90" i="167"/>
  <c r="BS90" i="167" s="1"/>
  <c r="P90" i="167"/>
  <c r="AK94" i="167"/>
  <c r="AJ94" i="167"/>
  <c r="F98" i="167"/>
  <c r="X101" i="167"/>
  <c r="W101" i="167"/>
  <c r="W100" i="167"/>
  <c r="X100" i="167"/>
  <c r="AJ58" i="167"/>
  <c r="AK21" i="167"/>
  <c r="AK7" i="167"/>
  <c r="W32" i="167"/>
  <c r="AJ18" i="167"/>
  <c r="AK18" i="167"/>
  <c r="X31" i="167"/>
  <c r="W31" i="167"/>
  <c r="AB40" i="167"/>
  <c r="BR40" i="167" s="1"/>
  <c r="AF40" i="167"/>
  <c r="BS40" i="167" s="1"/>
  <c r="P40" i="167"/>
  <c r="AJ43" i="167"/>
  <c r="AK43" i="167"/>
  <c r="X47" i="167"/>
  <c r="W47" i="167"/>
  <c r="AB53" i="167"/>
  <c r="BR53" i="167" s="1"/>
  <c r="AF53" i="167"/>
  <c r="BS53" i="167" s="1"/>
  <c r="P53" i="167"/>
  <c r="AK56" i="167"/>
  <c r="AJ56" i="167"/>
  <c r="F62" i="167"/>
  <c r="W63" i="167"/>
  <c r="X63" i="167"/>
  <c r="AB65" i="167"/>
  <c r="BR65" i="167" s="1"/>
  <c r="AF65" i="167"/>
  <c r="BS65" i="167" s="1"/>
  <c r="P65" i="167"/>
  <c r="AJ67" i="167"/>
  <c r="AK67" i="167"/>
  <c r="F74" i="167"/>
  <c r="W75" i="167"/>
  <c r="X75" i="167"/>
  <c r="AB76" i="167"/>
  <c r="BR76" i="167" s="1"/>
  <c r="AF76" i="167"/>
  <c r="BS76" i="167" s="1"/>
  <c r="P76" i="167"/>
  <c r="AJ80" i="167"/>
  <c r="AK80" i="167"/>
  <c r="F81" i="167"/>
  <c r="W87" i="167"/>
  <c r="X87" i="167"/>
  <c r="AB88" i="167"/>
  <c r="BR88" i="167" s="1"/>
  <c r="AF88" i="167"/>
  <c r="BS88" i="167" s="1"/>
  <c r="P88" i="167"/>
  <c r="AJ92" i="167"/>
  <c r="AK92" i="167"/>
  <c r="F99" i="167"/>
  <c r="W98" i="167"/>
  <c r="X98" i="167"/>
  <c r="X35" i="167"/>
  <c r="AK53" i="167"/>
  <c r="W83" i="167"/>
  <c r="F65" i="167"/>
  <c r="F35" i="167"/>
  <c r="F48" i="167"/>
  <c r="X13" i="167"/>
  <c r="W13" i="167"/>
  <c r="AB15" i="167"/>
  <c r="BR15" i="167" s="1"/>
  <c r="AF15" i="167"/>
  <c r="BS15" i="167" s="1"/>
  <c r="F25" i="167"/>
  <c r="AB27" i="167"/>
  <c r="BR27" i="167" s="1"/>
  <c r="AF27" i="167"/>
  <c r="BS27" i="167" s="1"/>
  <c r="P38" i="167"/>
  <c r="AK41" i="167"/>
  <c r="AJ41" i="167"/>
  <c r="W48" i="167"/>
  <c r="X48" i="167"/>
  <c r="AF51" i="167"/>
  <c r="BS51" i="167" s="1"/>
  <c r="AB51" i="167"/>
  <c r="BR51" i="167" s="1"/>
  <c r="P51" i="167"/>
  <c r="X62" i="167"/>
  <c r="W62" i="167"/>
  <c r="AF64" i="167"/>
  <c r="BS64" i="167" s="1"/>
  <c r="AB64" i="167"/>
  <c r="BR64" i="167" s="1"/>
  <c r="P64" i="167"/>
  <c r="AK68" i="167"/>
  <c r="AJ68" i="167"/>
  <c r="AB77" i="167"/>
  <c r="BR77" i="167" s="1"/>
  <c r="AF77" i="167"/>
  <c r="BS77" i="167" s="1"/>
  <c r="P77" i="167"/>
  <c r="AK79" i="167"/>
  <c r="AJ79" i="167"/>
  <c r="AF89" i="167"/>
  <c r="BS89" i="167" s="1"/>
  <c r="AB89" i="167"/>
  <c r="BR89" i="167" s="1"/>
  <c r="P89" i="167"/>
  <c r="AK91" i="167"/>
  <c r="AJ91" i="167"/>
  <c r="F97" i="167"/>
  <c r="X99" i="167"/>
  <c r="W99" i="167"/>
  <c r="AB101" i="167"/>
  <c r="BR101" i="167" s="1"/>
  <c r="AF101" i="167"/>
  <c r="BS101" i="167" s="1"/>
  <c r="AB100" i="167"/>
  <c r="BR100" i="167" s="1"/>
  <c r="AF100" i="167"/>
  <c r="BS100" i="167" s="1"/>
  <c r="AK35" i="167"/>
  <c r="W70" i="167"/>
  <c r="F52" i="167"/>
  <c r="W49" i="167"/>
  <c r="AK36" i="167"/>
  <c r="AK17" i="167"/>
  <c r="AK64" i="167"/>
  <c r="F75" i="167"/>
  <c r="X23" i="167"/>
  <c r="W23" i="167"/>
  <c r="F12" i="167"/>
  <c r="W11" i="167"/>
  <c r="X11" i="167"/>
  <c r="AB14" i="167"/>
  <c r="BR14" i="167" s="1"/>
  <c r="AF14" i="167"/>
  <c r="BS14" i="167" s="1"/>
  <c r="P14" i="167"/>
  <c r="AJ16" i="167"/>
  <c r="AK16" i="167"/>
  <c r="F24" i="167"/>
  <c r="W25" i="167"/>
  <c r="X25" i="167"/>
  <c r="AB26" i="167"/>
  <c r="BR26" i="167" s="1"/>
  <c r="AF26" i="167"/>
  <c r="BS26" i="167" s="1"/>
  <c r="P26" i="167"/>
  <c r="AJ29" i="167"/>
  <c r="AK29" i="167"/>
  <c r="F30" i="167"/>
  <c r="X37" i="167"/>
  <c r="W37" i="167"/>
  <c r="M37" i="167"/>
  <c r="AB31" i="167"/>
  <c r="BR31" i="167" s="1"/>
  <c r="AF31" i="167"/>
  <c r="P31" i="167"/>
  <c r="AB47" i="167"/>
  <c r="BR47" i="167" s="1"/>
  <c r="AF47" i="167"/>
  <c r="BS47" i="167" s="1"/>
  <c r="P47" i="167"/>
  <c r="AJ54" i="167"/>
  <c r="AK54" i="167"/>
  <c r="F60" i="167"/>
  <c r="W61" i="167"/>
  <c r="X61" i="167"/>
  <c r="AB63" i="167"/>
  <c r="BR63" i="167" s="1"/>
  <c r="AF63" i="167"/>
  <c r="BS63" i="167" s="1"/>
  <c r="P63" i="167"/>
  <c r="AJ66" i="167"/>
  <c r="AK66" i="167"/>
  <c r="F73" i="167"/>
  <c r="X72" i="167"/>
  <c r="W72" i="167"/>
  <c r="AF75" i="167"/>
  <c r="BS75" i="167" s="1"/>
  <c r="AB75" i="167"/>
  <c r="BR75" i="167" s="1"/>
  <c r="P75" i="167"/>
  <c r="M76" i="167"/>
  <c r="AJ78" i="167"/>
  <c r="AK78" i="167"/>
  <c r="F83" i="167"/>
  <c r="W82" i="167"/>
  <c r="X82" i="167"/>
  <c r="AB87" i="167"/>
  <c r="BR87" i="167" s="1"/>
  <c r="AF87" i="167"/>
  <c r="BS87" i="167" s="1"/>
  <c r="P87" i="167"/>
  <c r="M88" i="167"/>
  <c r="AJ90" i="167"/>
  <c r="AK90" i="167"/>
  <c r="F95" i="167"/>
  <c r="W97" i="167"/>
  <c r="X97" i="167"/>
  <c r="M97" i="167"/>
  <c r="AF98" i="167"/>
  <c r="BS98" i="167" s="1"/>
  <c r="AB98" i="167"/>
  <c r="BR98" i="167" s="1"/>
  <c r="P98" i="167"/>
  <c r="F72" i="167"/>
  <c r="W73" i="167"/>
  <c r="F61" i="167"/>
  <c r="F11" i="167"/>
  <c r="P15" i="167"/>
  <c r="P27" i="167"/>
  <c r="F37" i="167"/>
  <c r="AB38" i="167"/>
  <c r="BR38" i="167" s="1"/>
  <c r="AF38" i="167"/>
  <c r="BS38" i="167" s="1"/>
  <c r="F49" i="167"/>
  <c r="F10" i="167"/>
  <c r="X12" i="167"/>
  <c r="W12" i="167"/>
  <c r="M12" i="167"/>
  <c r="AF13" i="167"/>
  <c r="BS13" i="167" s="1"/>
  <c r="P13" i="167"/>
  <c r="F19" i="167"/>
  <c r="X24" i="167"/>
  <c r="W24" i="167"/>
  <c r="M24" i="167"/>
  <c r="AB23" i="167"/>
  <c r="BR23" i="167" s="1"/>
  <c r="AF23" i="167"/>
  <c r="BS23" i="167" s="1"/>
  <c r="P23" i="167"/>
  <c r="W30" i="167"/>
  <c r="X30" i="167"/>
  <c r="AB39" i="167"/>
  <c r="BR39" i="167" s="1"/>
  <c r="AF39" i="167"/>
  <c r="BS39" i="167" s="1"/>
  <c r="P39" i="167"/>
  <c r="M38" i="167"/>
  <c r="AJ40" i="167"/>
  <c r="AK40" i="167"/>
  <c r="F46" i="167"/>
  <c r="X50" i="167"/>
  <c r="W50" i="167"/>
  <c r="AF48" i="167"/>
  <c r="BS48" i="167" s="1"/>
  <c r="AB48" i="167"/>
  <c r="BR48" i="167" s="1"/>
  <c r="P48" i="167"/>
  <c r="F58" i="167"/>
  <c r="W60" i="167"/>
  <c r="X60" i="167"/>
  <c r="M60" i="167"/>
  <c r="AF62" i="167"/>
  <c r="BS62" i="167" s="1"/>
  <c r="AB62" i="167"/>
  <c r="BR62" i="167" s="1"/>
  <c r="P62" i="167"/>
  <c r="AK65" i="167"/>
  <c r="AJ65" i="167"/>
  <c r="M73" i="167"/>
  <c r="AB74" i="167"/>
  <c r="BR74" i="167" s="1"/>
  <c r="AF74" i="167"/>
  <c r="BS74" i="167" s="1"/>
  <c r="P74" i="167"/>
  <c r="AK76" i="167"/>
  <c r="AJ76" i="167"/>
  <c r="AB81" i="167"/>
  <c r="BR81" i="167" s="1"/>
  <c r="AF81" i="167"/>
  <c r="BS81" i="167" s="1"/>
  <c r="P81" i="167"/>
  <c r="AK88" i="167"/>
  <c r="AJ88" i="167"/>
  <c r="F96" i="167"/>
  <c r="X95" i="167"/>
  <c r="W95" i="167"/>
  <c r="M95" i="167"/>
  <c r="AB99" i="167"/>
  <c r="BR99" i="167" s="1"/>
  <c r="AF99" i="167"/>
  <c r="BS99" i="167" s="1"/>
  <c r="P99" i="167"/>
  <c r="F68" i="167"/>
  <c r="AK48" i="167"/>
  <c r="AK28" i="167"/>
  <c r="AK22" i="167"/>
  <c r="F84" i="167"/>
  <c r="W74" i="167"/>
  <c r="AF22" i="167"/>
  <c r="BS22" i="167" s="1"/>
  <c r="AB22" i="167"/>
  <c r="BR22" i="167" s="1"/>
  <c r="P22" i="167"/>
  <c r="F8" i="167"/>
  <c r="W10" i="167"/>
  <c r="X10" i="167"/>
  <c r="AF11" i="167"/>
  <c r="BS11" i="167" s="1"/>
  <c r="AB11" i="167"/>
  <c r="BR11" i="167" s="1"/>
  <c r="P11" i="167"/>
  <c r="AJ15" i="167"/>
  <c r="AK15" i="167"/>
  <c r="F20" i="167"/>
  <c r="W19" i="167"/>
  <c r="X19" i="167"/>
  <c r="AF25" i="167"/>
  <c r="BS25" i="167" s="1"/>
  <c r="AB25" i="167"/>
  <c r="BR25" i="167" s="1"/>
  <c r="P25" i="167"/>
  <c r="AJ27" i="167"/>
  <c r="AK27" i="167"/>
  <c r="F33" i="167"/>
  <c r="AF37" i="167"/>
  <c r="BS37" i="167" s="1"/>
  <c r="AB37" i="167"/>
  <c r="BR37" i="167" s="1"/>
  <c r="P37" i="167"/>
  <c r="AJ38" i="167"/>
  <c r="AK38" i="167"/>
  <c r="F45" i="167"/>
  <c r="X46" i="167"/>
  <c r="W46" i="167"/>
  <c r="AB49" i="167"/>
  <c r="BR49" i="167" s="1"/>
  <c r="AF49" i="167"/>
  <c r="BS49" i="167" s="1"/>
  <c r="P49" i="167"/>
  <c r="AJ51" i="167"/>
  <c r="AK51" i="167"/>
  <c r="F59" i="167"/>
  <c r="X58" i="167"/>
  <c r="W58" i="167"/>
  <c r="AB61" i="167"/>
  <c r="BR61" i="167" s="1"/>
  <c r="AF61" i="167"/>
  <c r="BS61" i="167" s="1"/>
  <c r="P61" i="167"/>
  <c r="M63" i="167"/>
  <c r="F70" i="167"/>
  <c r="W71" i="167"/>
  <c r="X71" i="167"/>
  <c r="AB72" i="167"/>
  <c r="BR72" i="167" s="1"/>
  <c r="AF72" i="167"/>
  <c r="BS72" i="167" s="1"/>
  <c r="P72" i="167"/>
  <c r="M75" i="167"/>
  <c r="AK77" i="167"/>
  <c r="AJ77" i="167"/>
  <c r="F85" i="167"/>
  <c r="X84" i="167"/>
  <c r="W84" i="167"/>
  <c r="AF82" i="167"/>
  <c r="BS82" i="167" s="1"/>
  <c r="AB82" i="167"/>
  <c r="BR82" i="167" s="1"/>
  <c r="P82" i="167"/>
  <c r="AJ89" i="167"/>
  <c r="AK89" i="167"/>
  <c r="F93" i="167"/>
  <c r="W96" i="167"/>
  <c r="X96" i="167"/>
  <c r="M96" i="167"/>
  <c r="AB97" i="167"/>
  <c r="BR97" i="167" s="1"/>
  <c r="AF97" i="167"/>
  <c r="BS97" i="167" s="1"/>
  <c r="P97" i="167"/>
  <c r="AJ101" i="167"/>
  <c r="AK101" i="167"/>
  <c r="AK100" i="167"/>
  <c r="AJ100" i="167"/>
  <c r="F50" i="167"/>
  <c r="F82" i="167"/>
  <c r="W44" i="167"/>
  <c r="F7" i="167"/>
  <c r="AJ31" i="167"/>
  <c r="AK31" i="167"/>
  <c r="F44" i="167"/>
  <c r="W45" i="167"/>
  <c r="X45" i="167"/>
  <c r="AB50" i="167"/>
  <c r="BR50" i="167" s="1"/>
  <c r="AF50" i="167"/>
  <c r="BS50" i="167" s="1"/>
  <c r="P50" i="167"/>
  <c r="M48" i="167"/>
  <c r="AJ47" i="167"/>
  <c r="AK47" i="167"/>
  <c r="X59" i="167"/>
  <c r="W59" i="167"/>
  <c r="AB60" i="167"/>
  <c r="BR60" i="167" s="1"/>
  <c r="AF60" i="167"/>
  <c r="BS60" i="167" s="1"/>
  <c r="P60" i="167"/>
  <c r="AK63" i="167"/>
  <c r="AJ63" i="167"/>
  <c r="F69" i="167"/>
  <c r="AB73" i="167"/>
  <c r="BR73" i="167" s="1"/>
  <c r="AF73" i="167"/>
  <c r="BS73" i="167" s="1"/>
  <c r="P73" i="167"/>
  <c r="AK75" i="167"/>
  <c r="AJ75" i="167"/>
  <c r="X85" i="167"/>
  <c r="W85" i="167"/>
  <c r="AB83" i="167"/>
  <c r="BR83" i="167" s="1"/>
  <c r="AF83" i="167"/>
  <c r="BS83" i="167" s="1"/>
  <c r="P83" i="167"/>
  <c r="AK87" i="167"/>
  <c r="AJ87" i="167"/>
  <c r="F94" i="167"/>
  <c r="X93" i="167"/>
  <c r="W93" i="167"/>
  <c r="M93" i="167"/>
  <c r="AB95" i="167"/>
  <c r="BR95" i="167" s="1"/>
  <c r="AF95" i="167"/>
  <c r="BS95" i="167" s="1"/>
  <c r="P95" i="167"/>
  <c r="AK98" i="167"/>
  <c r="AJ98" i="167"/>
  <c r="AK26" i="167"/>
  <c r="AK14" i="167"/>
  <c r="AB28" i="167"/>
  <c r="BR28" i="167" s="1"/>
  <c r="AF28" i="167"/>
  <c r="BS28" i="167" s="1"/>
  <c r="P28" i="167"/>
  <c r="AB12" i="167"/>
  <c r="BR12" i="167" s="1"/>
  <c r="AF12" i="167"/>
  <c r="BS12" i="167" s="1"/>
  <c r="P12" i="167"/>
  <c r="P24" i="167"/>
  <c r="W33" i="167"/>
  <c r="X33" i="167"/>
  <c r="W7" i="167"/>
  <c r="X7" i="167"/>
  <c r="M7" i="167"/>
  <c r="AB10" i="167"/>
  <c r="BR10" i="167" s="1"/>
  <c r="AF10" i="167"/>
  <c r="BS10" i="167" s="1"/>
  <c r="P10" i="167"/>
  <c r="AJ13" i="167"/>
  <c r="AK13" i="167"/>
  <c r="F18" i="167"/>
  <c r="W21" i="167"/>
  <c r="X21" i="167"/>
  <c r="M21" i="167"/>
  <c r="AB19" i="167"/>
  <c r="BR19" i="167" s="1"/>
  <c r="AF19" i="167"/>
  <c r="BS19" i="167" s="1"/>
  <c r="P19" i="167"/>
  <c r="AJ23" i="167"/>
  <c r="AK23" i="167"/>
  <c r="X34" i="167"/>
  <c r="W34" i="167"/>
  <c r="M34" i="167"/>
  <c r="AB32" i="167"/>
  <c r="BR32" i="167" s="1"/>
  <c r="AF32" i="167"/>
  <c r="BS32" i="167" s="1"/>
  <c r="P32" i="167"/>
  <c r="M44" i="167"/>
  <c r="AB46" i="167"/>
  <c r="BR46" i="167" s="1"/>
  <c r="AF46" i="167"/>
  <c r="BS46" i="167" s="1"/>
  <c r="P46" i="167"/>
  <c r="F56" i="167"/>
  <c r="W57" i="167"/>
  <c r="X57" i="167"/>
  <c r="AF58" i="167"/>
  <c r="BS58" i="167" s="1"/>
  <c r="AB58" i="167"/>
  <c r="BR58" i="167" s="1"/>
  <c r="P58" i="167"/>
  <c r="AJ62" i="167"/>
  <c r="AK62" i="167"/>
  <c r="F67" i="167"/>
  <c r="W69" i="167"/>
  <c r="X69" i="167"/>
  <c r="AB71" i="167"/>
  <c r="BR71" i="167" s="1"/>
  <c r="AF71" i="167"/>
  <c r="BS71" i="167" s="1"/>
  <c r="P71" i="167"/>
  <c r="AT72" i="167"/>
  <c r="M72" i="167"/>
  <c r="AJ74" i="167"/>
  <c r="AK74" i="167"/>
  <c r="S74" i="167"/>
  <c r="F80" i="167"/>
  <c r="W86" i="167"/>
  <c r="X86" i="167"/>
  <c r="AB84" i="167"/>
  <c r="BR84" i="167" s="1"/>
  <c r="AF84" i="167"/>
  <c r="BS84" i="167" s="1"/>
  <c r="P84" i="167"/>
  <c r="AT82" i="167"/>
  <c r="AJ81" i="167"/>
  <c r="AK81" i="167"/>
  <c r="S81" i="167"/>
  <c r="F92" i="167"/>
  <c r="W94" i="167"/>
  <c r="X94" i="167"/>
  <c r="M94" i="167"/>
  <c r="AF96" i="167"/>
  <c r="AB96" i="167"/>
  <c r="BR96" i="167" s="1"/>
  <c r="P96" i="167"/>
  <c r="AJ99" i="167"/>
  <c r="AK99" i="167"/>
  <c r="F63" i="167"/>
  <c r="AK45" i="167"/>
  <c r="F76" i="167"/>
  <c r="F13" i="167"/>
  <c r="X20" i="167"/>
  <c r="W20" i="167"/>
  <c r="AB24" i="167"/>
  <c r="BR24" i="167" s="1"/>
  <c r="AF24" i="167"/>
  <c r="BS24" i="167" s="1"/>
  <c r="F34" i="167"/>
  <c r="AB30" i="167"/>
  <c r="BR30" i="167" s="1"/>
  <c r="AF30" i="167"/>
  <c r="BS30" i="167" s="1"/>
  <c r="P30" i="167"/>
  <c r="X52" i="167"/>
  <c r="W52" i="167"/>
  <c r="AB8" i="167"/>
  <c r="BR8" i="167" s="1"/>
  <c r="AF8" i="167"/>
  <c r="BS8" i="167" s="1"/>
  <c r="P8" i="167"/>
  <c r="F17" i="167"/>
  <c r="X18" i="167"/>
  <c r="W18" i="167"/>
  <c r="M18" i="167"/>
  <c r="AB20" i="167"/>
  <c r="BR20" i="167" s="1"/>
  <c r="AF20" i="167"/>
  <c r="BS20" i="167" s="1"/>
  <c r="P20" i="167"/>
  <c r="F36" i="167"/>
  <c r="M35" i="167"/>
  <c r="AF33" i="167"/>
  <c r="BS33" i="167" s="1"/>
  <c r="AB33" i="167"/>
  <c r="BR33" i="167" s="1"/>
  <c r="P33" i="167"/>
  <c r="AJ37" i="167"/>
  <c r="AK37" i="167"/>
  <c r="F41" i="167"/>
  <c r="X43" i="167"/>
  <c r="W43" i="167"/>
  <c r="AB45" i="167"/>
  <c r="BR45" i="167" s="1"/>
  <c r="AF45" i="167"/>
  <c r="BS45" i="167" s="1"/>
  <c r="P45" i="167"/>
  <c r="AJ49" i="167"/>
  <c r="AK49" i="167"/>
  <c r="M56" i="167"/>
  <c r="AB59" i="167"/>
  <c r="BR59" i="167" s="1"/>
  <c r="AF59" i="167"/>
  <c r="BS59" i="167" s="1"/>
  <c r="P59" i="167"/>
  <c r="AK61" i="167"/>
  <c r="AJ61" i="167"/>
  <c r="X67" i="167"/>
  <c r="W67" i="167"/>
  <c r="M67" i="167"/>
  <c r="AB70" i="167"/>
  <c r="BR70" i="167" s="1"/>
  <c r="AF70" i="167"/>
  <c r="BS70" i="167" s="1"/>
  <c r="P70" i="167"/>
  <c r="AK72" i="167"/>
  <c r="AJ72" i="167"/>
  <c r="X80" i="167"/>
  <c r="W80" i="167"/>
  <c r="M80" i="167"/>
  <c r="AF85" i="167"/>
  <c r="BS85" i="167" s="1"/>
  <c r="AB85" i="167"/>
  <c r="BR85" i="167" s="1"/>
  <c r="P85" i="167"/>
  <c r="AK82" i="167"/>
  <c r="AJ82" i="167"/>
  <c r="F91" i="167"/>
  <c r="X92" i="167"/>
  <c r="W92" i="167"/>
  <c r="M92" i="167"/>
  <c r="AB93" i="167"/>
  <c r="BR93" i="167" s="1"/>
  <c r="AF93" i="167"/>
  <c r="BS93" i="167" s="1"/>
  <c r="P93" i="167"/>
  <c r="AK97" i="167"/>
  <c r="AJ97" i="167"/>
  <c r="F71" i="167"/>
  <c r="F43" i="167"/>
  <c r="W56" i="167"/>
  <c r="W40" i="167"/>
  <c r="AK25" i="167"/>
  <c r="AK11" i="167"/>
  <c r="F57" i="167"/>
  <c r="X14" i="167"/>
  <c r="W14" i="167"/>
  <c r="X8" i="167"/>
  <c r="W8" i="167"/>
  <c r="F16" i="167"/>
  <c r="W17" i="167"/>
  <c r="X17" i="167"/>
  <c r="M17" i="167"/>
  <c r="AB21" i="167"/>
  <c r="BR21" i="167" s="1"/>
  <c r="AF21" i="167"/>
  <c r="BS21" i="167" s="1"/>
  <c r="P21" i="167"/>
  <c r="AK24" i="167"/>
  <c r="AJ24" i="167"/>
  <c r="F29" i="167"/>
  <c r="W36" i="167"/>
  <c r="X36" i="167"/>
  <c r="M36" i="167"/>
  <c r="AB34" i="167"/>
  <c r="BR34" i="167" s="1"/>
  <c r="AF34" i="167"/>
  <c r="BS34" i="167" s="1"/>
  <c r="P34" i="167"/>
  <c r="AJ30" i="167"/>
  <c r="AK30" i="167"/>
  <c r="F42" i="167"/>
  <c r="X41" i="167"/>
  <c r="W41" i="167"/>
  <c r="M41" i="167"/>
  <c r="AF44" i="167"/>
  <c r="BS44" i="167" s="1"/>
  <c r="AB44" i="167"/>
  <c r="BR44" i="167" s="1"/>
  <c r="P44" i="167"/>
  <c r="AJ50" i="167"/>
  <c r="AK50" i="167"/>
  <c r="F54" i="167"/>
  <c r="X55" i="167"/>
  <c r="W55" i="167"/>
  <c r="AF57" i="167"/>
  <c r="BS57" i="167" s="1"/>
  <c r="AB57" i="167"/>
  <c r="BR57" i="167" s="1"/>
  <c r="P57" i="167"/>
  <c r="M58" i="167"/>
  <c r="AJ60" i="167"/>
  <c r="AK60" i="167"/>
  <c r="F66" i="167"/>
  <c r="W68" i="167"/>
  <c r="X68" i="167"/>
  <c r="AF69" i="167"/>
  <c r="BS69" i="167" s="1"/>
  <c r="AB69" i="167"/>
  <c r="BR69" i="167" s="1"/>
  <c r="P69" i="167"/>
  <c r="M71" i="167"/>
  <c r="AJ73" i="167"/>
  <c r="AK73" i="167"/>
  <c r="F78" i="167"/>
  <c r="X79" i="167"/>
  <c r="W79" i="167"/>
  <c r="AB86" i="167"/>
  <c r="BR86" i="167" s="1"/>
  <c r="AF86" i="167"/>
  <c r="BS86" i="167" s="1"/>
  <c r="P86" i="167"/>
  <c r="M84" i="167"/>
  <c r="AJ83" i="167"/>
  <c r="AK83" i="167"/>
  <c r="F90" i="167"/>
  <c r="W91" i="167"/>
  <c r="X91" i="167"/>
  <c r="AB94" i="167"/>
  <c r="BR94" i="167" s="1"/>
  <c r="AF94" i="167"/>
  <c r="BS94" i="167" s="1"/>
  <c r="P94" i="167"/>
  <c r="AJ95" i="167"/>
  <c r="AK95" i="167"/>
  <c r="F79" i="167"/>
  <c r="AK12" i="167"/>
  <c r="AJ12" i="167"/>
  <c r="AB52" i="167"/>
  <c r="BR52" i="167" s="1"/>
  <c r="AF52" i="167"/>
  <c r="BS52" i="167" s="1"/>
  <c r="P52" i="167"/>
  <c r="AT8" i="167"/>
  <c r="F22" i="167"/>
  <c r="X16" i="167"/>
  <c r="W16" i="167"/>
  <c r="M16" i="167"/>
  <c r="AB18" i="167"/>
  <c r="BR18" i="167" s="1"/>
  <c r="AF18" i="167"/>
  <c r="BS18" i="167" s="1"/>
  <c r="P18" i="167"/>
  <c r="F28" i="167"/>
  <c r="X29" i="167"/>
  <c r="W29" i="167"/>
  <c r="AF35" i="167"/>
  <c r="BS35" i="167" s="1"/>
  <c r="AB35" i="167"/>
  <c r="BR35" i="167" s="1"/>
  <c r="P35" i="167"/>
  <c r="M33" i="167"/>
  <c r="AJ32" i="167"/>
  <c r="AK32" i="167"/>
  <c r="F40" i="167"/>
  <c r="W42" i="167"/>
  <c r="X42" i="167"/>
  <c r="AB43" i="167"/>
  <c r="BR43" i="167" s="1"/>
  <c r="AF43" i="167"/>
  <c r="BS43" i="167" s="1"/>
  <c r="P43" i="167"/>
  <c r="M45" i="167"/>
  <c r="AJ46" i="167"/>
  <c r="AK46" i="167"/>
  <c r="X54" i="167"/>
  <c r="W54" i="167"/>
  <c r="M54" i="167"/>
  <c r="AB56" i="167"/>
  <c r="BR56" i="167" s="1"/>
  <c r="AF56" i="167"/>
  <c r="BS56" i="167" s="1"/>
  <c r="P56" i="167"/>
  <c r="X66" i="167"/>
  <c r="W66" i="167"/>
  <c r="M66" i="167"/>
  <c r="AB67" i="167"/>
  <c r="BR67" i="167" s="1"/>
  <c r="AF67" i="167"/>
  <c r="BS67" i="167" s="1"/>
  <c r="P67" i="167"/>
  <c r="AK71" i="167"/>
  <c r="AJ71" i="167"/>
  <c r="X78" i="167"/>
  <c r="W78" i="167"/>
  <c r="M78" i="167"/>
  <c r="AB80" i="167"/>
  <c r="BR80" i="167" s="1"/>
  <c r="AF80" i="167"/>
  <c r="BS80" i="167" s="1"/>
  <c r="P80" i="167"/>
  <c r="AK84" i="167"/>
  <c r="AJ84" i="167"/>
  <c r="X90" i="167"/>
  <c r="W90" i="167"/>
  <c r="M90" i="167"/>
  <c r="AF92" i="167"/>
  <c r="BS92" i="167" s="1"/>
  <c r="P92" i="167"/>
  <c r="AK96" i="167"/>
  <c r="AJ96" i="167"/>
  <c r="X39" i="167"/>
  <c r="AK57" i="167"/>
  <c r="AK42" i="167"/>
  <c r="AK19" i="167"/>
  <c r="AK10" i="167"/>
  <c r="AK55" i="167"/>
  <c r="AT47" i="167"/>
  <c r="S51" i="167"/>
  <c r="AT75" i="167"/>
  <c r="S77" i="167"/>
  <c r="AT98" i="167"/>
  <c r="AT86" i="167"/>
  <c r="AT94" i="167"/>
  <c r="AT90" i="167"/>
  <c r="S91" i="167"/>
  <c r="AT14" i="167"/>
  <c r="S15" i="167"/>
  <c r="AT63" i="167"/>
  <c r="S64" i="167"/>
  <c r="AT81" i="167"/>
  <c r="AT95" i="167"/>
  <c r="AT17" i="167"/>
  <c r="S18" i="167"/>
  <c r="AT41" i="167"/>
  <c r="S43" i="167"/>
  <c r="AT79" i="167"/>
  <c r="S80" i="167"/>
  <c r="AT91" i="167"/>
  <c r="AT52" i="167"/>
  <c r="S7" i="167"/>
  <c r="AT29" i="167"/>
  <c r="S36" i="167"/>
  <c r="AT42" i="167"/>
  <c r="S41" i="167"/>
  <c r="AT54" i="167"/>
  <c r="S55" i="167"/>
  <c r="AT66" i="167"/>
  <c r="S68" i="167"/>
  <c r="AT78" i="167"/>
  <c r="S79" i="167"/>
  <c r="AT10" i="167"/>
  <c r="S12" i="167"/>
  <c r="AT19" i="167"/>
  <c r="S24" i="167"/>
  <c r="AT32" i="167"/>
  <c r="S30" i="167"/>
  <c r="AT46" i="167"/>
  <c r="S50" i="167"/>
  <c r="AT58" i="167"/>
  <c r="S60" i="167"/>
  <c r="AT71" i="167"/>
  <c r="S73" i="167"/>
  <c r="AT84" i="167"/>
  <c r="S83" i="167"/>
  <c r="AT20" i="167"/>
  <c r="AT33" i="167"/>
  <c r="AT45" i="167"/>
  <c r="AT59" i="167"/>
  <c r="AT70" i="167"/>
  <c r="AT93" i="167"/>
  <c r="AT36" i="167"/>
  <c r="S35" i="167"/>
  <c r="AT55" i="167"/>
  <c r="S56" i="167"/>
  <c r="AT68" i="167"/>
  <c r="S67" i="167"/>
  <c r="AT16" i="167"/>
  <c r="S17" i="167"/>
  <c r="AT64" i="167"/>
  <c r="S101" i="167"/>
  <c r="AT13" i="167"/>
  <c r="AT23" i="167"/>
  <c r="AT37" i="167"/>
  <c r="S39" i="167"/>
  <c r="AT49" i="167"/>
  <c r="S48" i="167"/>
  <c r="AT61" i="167"/>
  <c r="S62" i="167"/>
  <c r="AT22" i="167"/>
  <c r="AT28" i="167"/>
  <c r="AT40" i="167"/>
  <c r="AT53" i="167"/>
  <c r="AT65" i="167"/>
  <c r="AT76" i="167"/>
  <c r="AT88" i="167"/>
  <c r="AT15" i="167"/>
  <c r="AT27" i="167"/>
  <c r="AT38" i="167"/>
  <c r="AT51" i="167"/>
  <c r="AT77" i="167"/>
  <c r="AT89" i="167"/>
  <c r="AT101" i="167"/>
  <c r="AT100" i="167"/>
  <c r="AT26" i="167"/>
  <c r="S27" i="167"/>
  <c r="AT31" i="167"/>
  <c r="S38" i="167"/>
  <c r="AT87" i="167"/>
  <c r="AT39" i="167"/>
  <c r="S31" i="167"/>
  <c r="AT48" i="167"/>
  <c r="S47" i="167"/>
  <c r="AT62" i="167"/>
  <c r="AT74" i="167"/>
  <c r="AT99" i="167"/>
  <c r="AT11" i="167"/>
  <c r="S13" i="167"/>
  <c r="AT25" i="167"/>
  <c r="S23" i="167"/>
  <c r="AT12" i="167"/>
  <c r="AT24" i="167"/>
  <c r="AT30" i="167"/>
  <c r="AT50" i="167"/>
  <c r="AT60" i="167"/>
  <c r="AT73" i="167"/>
  <c r="AT83" i="167"/>
  <c r="AT96" i="167"/>
  <c r="S95" i="167"/>
  <c r="AT85" i="167"/>
  <c r="AT7" i="167"/>
  <c r="AT21" i="167"/>
  <c r="AT34" i="167"/>
  <c r="AT44" i="167"/>
  <c r="AT57" i="167"/>
  <c r="AT69" i="167"/>
  <c r="AT18" i="167"/>
  <c r="S21" i="167"/>
  <c r="AT35" i="167"/>
  <c r="S34" i="167"/>
  <c r="AT43" i="167"/>
  <c r="S44" i="167"/>
  <c r="AT56" i="167"/>
  <c r="S57" i="167"/>
  <c r="AT67" i="167"/>
  <c r="S69" i="167"/>
  <c r="AT80" i="167"/>
  <c r="S86" i="167"/>
  <c r="AT92" i="167"/>
  <c r="S94" i="167"/>
  <c r="S52" i="167"/>
  <c r="S11" i="167"/>
  <c r="S25" i="167"/>
  <c r="S37" i="167"/>
  <c r="S49" i="167"/>
  <c r="S61" i="167"/>
  <c r="S72" i="167"/>
  <c r="S82" i="167"/>
  <c r="S97" i="167"/>
  <c r="S10" i="167"/>
  <c r="S19" i="167"/>
  <c r="S32" i="167"/>
  <c r="S46" i="167"/>
  <c r="S58" i="167"/>
  <c r="S71" i="167"/>
  <c r="S84" i="167"/>
  <c r="S96" i="167"/>
  <c r="S8" i="167"/>
  <c r="S20" i="167"/>
  <c r="S33" i="167"/>
  <c r="S45" i="167"/>
  <c r="S59" i="167"/>
  <c r="S70" i="167"/>
  <c r="S85" i="167"/>
  <c r="S93" i="167"/>
  <c r="S92" i="167"/>
  <c r="S16" i="167"/>
  <c r="S29" i="167"/>
  <c r="S42" i="167"/>
  <c r="S54" i="167"/>
  <c r="S66" i="167"/>
  <c r="S78" i="167"/>
  <c r="S90" i="167"/>
  <c r="S22" i="167"/>
  <c r="S28" i="167"/>
  <c r="S40" i="167"/>
  <c r="S53" i="167"/>
  <c r="S65" i="167"/>
  <c r="S76" i="167"/>
  <c r="S88" i="167"/>
  <c r="S89" i="167"/>
  <c r="S100" i="167"/>
  <c r="S14" i="167"/>
  <c r="S26" i="167"/>
  <c r="S63" i="167"/>
  <c r="S75" i="167"/>
  <c r="S87" i="167"/>
  <c r="S98" i="167"/>
  <c r="BO63" i="167" l="1"/>
  <c r="BN63" i="167"/>
  <c r="BN65" i="167"/>
  <c r="BO65" i="167"/>
  <c r="BO44" i="167"/>
  <c r="BN44" i="167"/>
  <c r="BO20" i="167"/>
  <c r="BN20" i="167"/>
  <c r="BN58" i="167"/>
  <c r="BO58" i="167"/>
  <c r="BN19" i="167"/>
  <c r="BO19" i="167"/>
  <c r="BO37" i="167"/>
  <c r="BN37" i="167"/>
  <c r="BO31" i="167"/>
  <c r="BN89" i="167"/>
  <c r="BO89" i="167"/>
  <c r="BO18" i="167"/>
  <c r="BN18" i="167"/>
  <c r="BO39" i="167"/>
  <c r="BN39" i="167"/>
  <c r="BO55" i="167"/>
  <c r="BN55" i="167"/>
  <c r="BN75" i="167"/>
  <c r="BO75" i="167"/>
  <c r="BN84" i="167"/>
  <c r="BO84" i="167"/>
  <c r="BN42" i="167"/>
  <c r="BO42" i="167"/>
  <c r="BO23" i="167"/>
  <c r="BN23" i="167"/>
  <c r="BN70" i="167"/>
  <c r="BO70" i="167"/>
  <c r="BO54" i="167"/>
  <c r="BN54" i="167"/>
  <c r="BO34" i="167"/>
  <c r="BO66" i="167"/>
  <c r="BN66" i="167"/>
  <c r="BO15" i="167"/>
  <c r="BN15" i="167"/>
  <c r="BO17" i="167"/>
  <c r="BN17" i="167"/>
  <c r="BO56" i="167"/>
  <c r="BN56" i="167"/>
  <c r="BO33" i="167"/>
  <c r="BO25" i="167"/>
  <c r="BN25" i="167"/>
  <c r="BO38" i="167"/>
  <c r="BN38" i="167"/>
  <c r="BN50" i="167"/>
  <c r="BO50" i="167"/>
  <c r="BN76" i="167"/>
  <c r="BO76" i="167"/>
  <c r="BO41" i="167"/>
  <c r="BN41" i="167"/>
  <c r="BO98" i="167"/>
  <c r="BN98" i="167"/>
  <c r="BO83" i="167"/>
  <c r="BN83" i="167"/>
  <c r="BO81" i="167"/>
  <c r="BN81" i="167"/>
  <c r="BN22" i="167"/>
  <c r="BO22" i="167"/>
  <c r="BN96" i="167"/>
  <c r="BO96" i="167"/>
  <c r="BO95" i="167"/>
  <c r="BN95" i="167"/>
  <c r="BN47" i="167"/>
  <c r="BO47" i="167"/>
  <c r="BN101" i="167"/>
  <c r="BO101" i="167"/>
  <c r="BN51" i="167"/>
  <c r="BO51" i="167"/>
  <c r="BO78" i="167"/>
  <c r="BN78" i="167"/>
  <c r="BO91" i="167"/>
  <c r="BN91" i="167"/>
  <c r="BN85" i="167"/>
  <c r="BO85" i="167"/>
  <c r="BO32" i="167"/>
  <c r="BS31" i="167"/>
  <c r="AC31" i="167"/>
  <c r="BN31" i="167" s="1"/>
  <c r="BN12" i="167"/>
  <c r="BO12" i="167"/>
  <c r="BO99" i="167"/>
  <c r="BN99" i="167"/>
  <c r="BN88" i="167"/>
  <c r="BO88" i="167"/>
  <c r="BO14" i="167"/>
  <c r="BN14" i="167"/>
  <c r="BO27" i="167"/>
  <c r="BN27" i="167"/>
  <c r="BO11" i="167"/>
  <c r="BN11" i="167"/>
  <c r="BN53" i="167"/>
  <c r="BO53" i="167"/>
  <c r="BO82" i="167"/>
  <c r="BN82" i="167"/>
  <c r="BO35" i="167"/>
  <c r="BO52" i="167"/>
  <c r="BN52" i="167"/>
  <c r="BN71" i="167"/>
  <c r="BO71" i="167"/>
  <c r="BO80" i="167"/>
  <c r="BN80" i="167"/>
  <c r="BO67" i="167"/>
  <c r="BN67" i="167"/>
  <c r="BN64" i="167"/>
  <c r="BO64" i="167"/>
  <c r="BO36" i="167"/>
  <c r="BN92" i="167"/>
  <c r="BO92" i="167"/>
  <c r="BN93" i="167"/>
  <c r="BO93" i="167"/>
  <c r="BN100" i="167"/>
  <c r="BO100" i="167"/>
  <c r="BN46" i="167"/>
  <c r="BO46" i="167"/>
  <c r="BN10" i="167"/>
  <c r="BO10" i="167"/>
  <c r="BN24" i="167"/>
  <c r="BO24" i="167"/>
  <c r="BO62" i="167"/>
  <c r="BN62" i="167"/>
  <c r="BO48" i="167"/>
  <c r="BN48" i="167"/>
  <c r="BO79" i="167"/>
  <c r="BN79" i="167"/>
  <c r="BO68" i="167"/>
  <c r="BN68" i="167"/>
  <c r="BO73" i="167"/>
  <c r="BN73" i="167"/>
  <c r="BN7" i="167"/>
  <c r="BO7" i="167"/>
  <c r="BO90" i="167"/>
  <c r="BN90" i="167"/>
  <c r="BN61" i="167"/>
  <c r="BO61" i="167"/>
  <c r="BN40" i="167"/>
  <c r="BO40" i="167"/>
  <c r="BN29" i="167"/>
  <c r="BO29" i="167"/>
  <c r="BO69" i="167"/>
  <c r="BN69" i="167"/>
  <c r="BO45" i="167"/>
  <c r="BN45" i="167"/>
  <c r="BO8" i="167"/>
  <c r="BN8" i="167"/>
  <c r="BO49" i="167"/>
  <c r="BN49" i="167"/>
  <c r="BO60" i="167"/>
  <c r="BN60" i="167"/>
  <c r="BO87" i="167"/>
  <c r="BN87" i="167"/>
  <c r="BO16" i="167"/>
  <c r="BO94" i="167"/>
  <c r="BN94" i="167"/>
  <c r="BO26" i="167"/>
  <c r="BN26" i="167"/>
  <c r="BN77" i="167"/>
  <c r="BO77" i="167"/>
  <c r="BN43" i="167"/>
  <c r="BO43" i="167"/>
  <c r="BN72" i="167"/>
  <c r="BO72" i="167"/>
  <c r="BO57" i="167"/>
  <c r="BN57" i="167"/>
  <c r="BN59" i="167"/>
  <c r="BO59" i="167"/>
  <c r="BN13" i="167"/>
  <c r="BO13" i="167"/>
  <c r="BN28" i="167"/>
  <c r="BO28" i="167"/>
  <c r="BN30" i="167"/>
  <c r="BO30" i="167"/>
  <c r="BN97" i="167"/>
  <c r="BO97" i="167"/>
  <c r="BO74" i="167"/>
  <c r="BN74" i="167"/>
  <c r="BO86" i="167"/>
  <c r="BN86" i="167"/>
  <c r="BN21" i="167"/>
  <c r="BO21" i="167"/>
  <c r="BB98" i="167"/>
  <c r="BB63" i="167"/>
  <c r="BB65" i="167"/>
  <c r="BB44" i="167"/>
  <c r="BB20" i="167"/>
  <c r="BB58" i="167"/>
  <c r="BB19" i="167"/>
  <c r="BB37" i="167"/>
  <c r="BB89" i="167"/>
  <c r="BB23" i="167"/>
  <c r="BB39" i="167"/>
  <c r="BB55" i="167"/>
  <c r="BB75" i="167"/>
  <c r="BB84" i="167"/>
  <c r="BB18" i="167"/>
  <c r="BB38" i="167"/>
  <c r="BB50" i="167"/>
  <c r="BB76" i="167"/>
  <c r="BB22" i="167"/>
  <c r="BB83" i="167"/>
  <c r="BB70" i="167"/>
  <c r="BB17" i="167"/>
  <c r="BB53" i="167"/>
  <c r="BB82" i="167"/>
  <c r="BB52" i="167"/>
  <c r="BB71" i="167"/>
  <c r="BB42" i="167"/>
  <c r="BB66" i="167"/>
  <c r="BB15" i="167"/>
  <c r="BB95" i="167"/>
  <c r="BB78" i="167"/>
  <c r="BB91" i="167"/>
  <c r="BB12" i="167"/>
  <c r="BB14" i="167"/>
  <c r="BB7" i="167"/>
  <c r="BB90" i="167"/>
  <c r="BB67" i="167"/>
  <c r="BB61" i="167"/>
  <c r="BB81" i="167"/>
  <c r="BB56" i="167"/>
  <c r="BB96" i="167"/>
  <c r="BB85" i="167"/>
  <c r="BB11" i="167"/>
  <c r="BB13" i="167"/>
  <c r="BB92" i="167"/>
  <c r="BB10" i="167"/>
  <c r="BB48" i="167"/>
  <c r="BB79" i="167"/>
  <c r="BB68" i="167"/>
  <c r="BB41" i="167"/>
  <c r="BB59" i="167"/>
  <c r="BB73" i="167"/>
  <c r="BB25" i="167"/>
  <c r="BB47" i="167"/>
  <c r="BB101" i="167"/>
  <c r="BB51" i="167"/>
  <c r="BB99" i="167"/>
  <c r="BB88" i="167"/>
  <c r="BB27" i="167"/>
  <c r="BB80" i="167"/>
  <c r="BB94" i="167"/>
  <c r="BB64" i="167"/>
  <c r="BB28" i="167"/>
  <c r="BB93" i="167"/>
  <c r="BB46" i="167"/>
  <c r="BB24" i="167"/>
  <c r="BB62" i="167"/>
  <c r="BB40" i="167"/>
  <c r="BB29" i="167"/>
  <c r="BB69" i="167"/>
  <c r="BB45" i="167"/>
  <c r="BB8" i="167"/>
  <c r="BB49" i="167"/>
  <c r="BB60" i="167"/>
  <c r="BB87" i="167"/>
  <c r="BB26" i="167"/>
  <c r="BB77" i="167"/>
  <c r="BB43" i="167"/>
  <c r="BB72" i="167"/>
  <c r="BB57" i="167"/>
  <c r="BB54" i="167"/>
  <c r="BB30" i="167"/>
  <c r="BB97" i="167"/>
  <c r="BB74" i="167"/>
  <c r="BB86" i="167"/>
  <c r="BB21" i="167"/>
  <c r="AC96" i="167"/>
  <c r="BS96" i="167"/>
  <c r="BZ33" i="167"/>
  <c r="CA33" i="167"/>
  <c r="BZ71" i="167"/>
  <c r="CA71" i="167"/>
  <c r="CA63" i="167"/>
  <c r="BZ63" i="167"/>
  <c r="BZ51" i="167"/>
  <c r="CA51" i="167"/>
  <c r="BZ100" i="167"/>
  <c r="CA100" i="167"/>
  <c r="BZ46" i="167"/>
  <c r="CA46" i="167"/>
  <c r="CA25" i="167"/>
  <c r="BZ25" i="167"/>
  <c r="BZ23" i="167"/>
  <c r="CA23" i="167"/>
  <c r="CA76" i="167"/>
  <c r="BZ76" i="167"/>
  <c r="BZ7" i="167"/>
  <c r="CA7" i="167"/>
  <c r="BZ56" i="167"/>
  <c r="CA56" i="167"/>
  <c r="BZ57" i="167"/>
  <c r="CA57" i="167"/>
  <c r="BZ85" i="167"/>
  <c r="CA85" i="167"/>
  <c r="BZ81" i="167"/>
  <c r="CA81" i="167"/>
  <c r="BZ77" i="167"/>
  <c r="CA77" i="167"/>
  <c r="BZ40" i="167"/>
  <c r="CA40" i="167"/>
  <c r="CA66" i="167"/>
  <c r="BZ66" i="167"/>
  <c r="BZ91" i="167"/>
  <c r="CA91" i="167"/>
  <c r="BZ28" i="167"/>
  <c r="CA28" i="167"/>
  <c r="CA29" i="167"/>
  <c r="BZ29" i="167"/>
  <c r="BZ80" i="167"/>
  <c r="CA80" i="167"/>
  <c r="CA73" i="167"/>
  <c r="BZ73" i="167"/>
  <c r="BZ79" i="167"/>
  <c r="CA79" i="167"/>
  <c r="BZ52" i="167"/>
  <c r="CA52" i="167"/>
  <c r="CA45" i="167"/>
  <c r="BZ45" i="167"/>
  <c r="BZ19" i="167"/>
  <c r="CA19" i="167"/>
  <c r="CA61" i="167"/>
  <c r="BZ61" i="167"/>
  <c r="BZ75" i="167"/>
  <c r="CA75" i="167"/>
  <c r="BZ42" i="167"/>
  <c r="CA42" i="167"/>
  <c r="BZ41" i="167"/>
  <c r="CA41" i="167"/>
  <c r="BZ50" i="167"/>
  <c r="CA50" i="167"/>
  <c r="BZ65" i="167"/>
  <c r="CA65" i="167"/>
  <c r="BZ90" i="167"/>
  <c r="CA90" i="167"/>
  <c r="BZ70" i="167"/>
  <c r="CA70" i="167"/>
  <c r="BZ15" i="167"/>
  <c r="CA15" i="167"/>
  <c r="BZ18" i="167"/>
  <c r="CA18" i="167"/>
  <c r="CA69" i="167"/>
  <c r="BZ69" i="167"/>
  <c r="CA20" i="167"/>
  <c r="BZ20" i="167"/>
  <c r="BZ99" i="167"/>
  <c r="CA99" i="167"/>
  <c r="CA98" i="167"/>
  <c r="BZ98" i="167"/>
  <c r="CA87" i="167"/>
  <c r="BZ87" i="167"/>
  <c r="CA88" i="167"/>
  <c r="BZ88" i="167"/>
  <c r="BZ17" i="167"/>
  <c r="CA17" i="167"/>
  <c r="BZ94" i="167"/>
  <c r="CA94" i="167"/>
  <c r="BZ84" i="167"/>
  <c r="CA84" i="167"/>
  <c r="BZ93" i="167"/>
  <c r="CA93" i="167"/>
  <c r="BZ58" i="167"/>
  <c r="CA58" i="167"/>
  <c r="BZ24" i="167"/>
  <c r="CA24" i="167"/>
  <c r="CA97" i="167"/>
  <c r="BZ97" i="167"/>
  <c r="CK97" i="167"/>
  <c r="CA26" i="167"/>
  <c r="BZ26" i="167"/>
  <c r="BZ34" i="167"/>
  <c r="CA34" i="167"/>
  <c r="BZ11" i="167"/>
  <c r="CA11" i="167"/>
  <c r="BZ43" i="167"/>
  <c r="CA43" i="167"/>
  <c r="CA44" i="167"/>
  <c r="BZ44" i="167"/>
  <c r="BZ8" i="167"/>
  <c r="CA8" i="167"/>
  <c r="BZ62" i="167"/>
  <c r="CA62" i="167"/>
  <c r="BZ82" i="167"/>
  <c r="CA82" i="167"/>
  <c r="BZ37" i="167"/>
  <c r="CA37" i="167"/>
  <c r="BZ14" i="167"/>
  <c r="CA14" i="167"/>
  <c r="BZ64" i="167"/>
  <c r="CA64" i="167"/>
  <c r="BZ78" i="167"/>
  <c r="CA78" i="167"/>
  <c r="BZ16" i="167"/>
  <c r="CA16" i="167"/>
  <c r="BZ55" i="167"/>
  <c r="CA55" i="167"/>
  <c r="CA36" i="167"/>
  <c r="BZ36" i="167"/>
  <c r="BZ49" i="167"/>
  <c r="CA49" i="167"/>
  <c r="BZ10" i="167"/>
  <c r="CA10" i="167"/>
  <c r="BZ31" i="167"/>
  <c r="CA31" i="167"/>
  <c r="BZ101" i="167"/>
  <c r="CA101" i="167"/>
  <c r="CA30" i="167"/>
  <c r="BZ30" i="167"/>
  <c r="BZ32" i="167"/>
  <c r="CA32" i="167"/>
  <c r="BZ83" i="167"/>
  <c r="CA83" i="167"/>
  <c r="BZ72" i="167"/>
  <c r="CA72" i="167"/>
  <c r="BZ22" i="167"/>
  <c r="CA22" i="167"/>
  <c r="BZ59" i="167"/>
  <c r="CA59" i="167"/>
  <c r="BZ95" i="167"/>
  <c r="CA95" i="167"/>
  <c r="BZ60" i="167"/>
  <c r="CA60" i="167"/>
  <c r="BZ74" i="167"/>
  <c r="CA74" i="167"/>
  <c r="CA39" i="167"/>
  <c r="BZ39" i="167"/>
  <c r="CA27" i="167"/>
  <c r="BZ27" i="167"/>
  <c r="CA53" i="167"/>
  <c r="BZ53" i="167"/>
  <c r="BZ54" i="167"/>
  <c r="CA54" i="167"/>
  <c r="CA38" i="167"/>
  <c r="BZ38" i="167"/>
  <c r="CA86" i="167"/>
  <c r="BZ86" i="167"/>
  <c r="CA67" i="167"/>
  <c r="BZ67" i="167"/>
  <c r="CA35" i="167"/>
  <c r="BZ35" i="167"/>
  <c r="BZ21" i="167"/>
  <c r="CA21" i="167"/>
  <c r="BZ96" i="167"/>
  <c r="CA96" i="167"/>
  <c r="BZ12" i="167"/>
  <c r="CA12" i="167"/>
  <c r="BZ48" i="167"/>
  <c r="CA48" i="167"/>
  <c r="CA47" i="167"/>
  <c r="BZ47" i="167"/>
  <c r="BZ89" i="167"/>
  <c r="CA89" i="167"/>
  <c r="BZ68" i="167"/>
  <c r="CA68" i="167"/>
  <c r="CG60" i="167"/>
  <c r="CG24" i="167"/>
  <c r="CG84" i="167"/>
  <c r="CG43" i="167"/>
  <c r="CG44" i="167"/>
  <c r="CG63" i="167"/>
  <c r="CG62" i="167"/>
  <c r="CG79" i="167"/>
  <c r="CG56" i="167"/>
  <c r="CG57" i="167"/>
  <c r="CG85" i="167"/>
  <c r="CG81" i="167"/>
  <c r="CG77" i="167"/>
  <c r="CG40" i="167"/>
  <c r="CG66" i="167"/>
  <c r="CG91" i="167"/>
  <c r="CG53" i="167"/>
  <c r="CG94" i="167"/>
  <c r="CG71" i="167"/>
  <c r="CG65" i="167"/>
  <c r="CG70" i="167"/>
  <c r="CG31" i="167"/>
  <c r="CG51" i="167"/>
  <c r="CG15" i="167"/>
  <c r="CG29" i="167"/>
  <c r="CG50" i="167"/>
  <c r="CG27" i="167"/>
  <c r="CG35" i="167"/>
  <c r="CG21" i="167"/>
  <c r="CG33" i="167"/>
  <c r="CG28" i="167"/>
  <c r="CG101" i="167"/>
  <c r="CG18" i="167"/>
  <c r="CG69" i="167"/>
  <c r="CG20" i="167"/>
  <c r="CG99" i="167"/>
  <c r="CG98" i="167"/>
  <c r="CG87" i="167"/>
  <c r="CG88" i="167"/>
  <c r="CG17" i="167"/>
  <c r="CG93" i="167"/>
  <c r="CG30" i="167"/>
  <c r="CG58" i="167"/>
  <c r="CG32" i="167"/>
  <c r="CG83" i="167"/>
  <c r="CG72" i="167"/>
  <c r="CG22" i="167"/>
  <c r="CG38" i="167"/>
  <c r="CG67" i="167"/>
  <c r="CG82" i="167"/>
  <c r="CG37" i="167"/>
  <c r="CG14" i="167"/>
  <c r="CG64" i="167"/>
  <c r="CG78" i="167"/>
  <c r="CG16" i="167"/>
  <c r="CG55" i="167"/>
  <c r="CG36" i="167"/>
  <c r="CG86" i="167"/>
  <c r="CG59" i="167"/>
  <c r="CG54" i="167"/>
  <c r="CG95" i="167"/>
  <c r="CG74" i="167"/>
  <c r="CG68" i="167"/>
  <c r="CG39" i="167"/>
  <c r="CG96" i="167"/>
  <c r="CG12" i="167"/>
  <c r="CG48" i="167"/>
  <c r="CG47" i="167"/>
  <c r="CG89" i="167"/>
  <c r="CG97" i="167"/>
  <c r="CG26" i="167"/>
  <c r="CG34" i="167"/>
  <c r="CG49" i="167"/>
  <c r="CG11" i="167"/>
  <c r="CG100" i="167"/>
  <c r="CG90" i="167"/>
  <c r="CG10" i="167"/>
  <c r="CG80" i="167"/>
  <c r="CG8" i="167"/>
  <c r="CG73" i="167"/>
  <c r="CG52" i="167"/>
  <c r="CG45" i="167"/>
  <c r="CG46" i="167"/>
  <c r="CG19" i="167"/>
  <c r="CG61" i="167"/>
  <c r="CG25" i="167"/>
  <c r="CG23" i="167"/>
  <c r="CG75" i="167"/>
  <c r="CG76" i="167"/>
  <c r="CG42" i="167"/>
  <c r="CG41" i="167"/>
  <c r="CG7" i="167"/>
  <c r="AC97" i="167"/>
  <c r="AN97" i="167" s="1"/>
  <c r="AC35" i="167"/>
  <c r="BB35" i="167" s="1"/>
  <c r="AC62" i="167"/>
  <c r="AN62" i="167" s="1"/>
  <c r="AC77" i="167"/>
  <c r="AN77" i="167" s="1"/>
  <c r="AC40" i="167"/>
  <c r="AC66" i="167"/>
  <c r="AC11" i="167"/>
  <c r="AC19" i="167"/>
  <c r="AN19" i="167" s="1"/>
  <c r="AC61" i="167"/>
  <c r="AC50" i="167"/>
  <c r="AN50" i="167" s="1"/>
  <c r="AC25" i="167"/>
  <c r="AC42" i="167"/>
  <c r="AC82" i="167"/>
  <c r="AN82" i="167" s="1"/>
  <c r="AC28" i="167"/>
  <c r="AC99" i="167"/>
  <c r="AC12" i="167"/>
  <c r="AC10" i="167"/>
  <c r="AC15" i="167"/>
  <c r="AC45" i="167"/>
  <c r="AC51" i="167"/>
  <c r="AC76" i="167"/>
  <c r="AC85" i="167"/>
  <c r="AN85" i="167" s="1"/>
  <c r="AC21" i="167"/>
  <c r="AC84" i="167"/>
  <c r="AN84" i="167" s="1"/>
  <c r="AC13" i="167"/>
  <c r="CO13" i="167" s="1"/>
  <c r="AC70" i="167"/>
  <c r="AC33" i="167"/>
  <c r="BB33" i="167" s="1"/>
  <c r="AC80" i="167"/>
  <c r="AC101" i="167"/>
  <c r="AC17" i="167"/>
  <c r="AN17" i="167" s="1"/>
  <c r="AC93" i="167"/>
  <c r="AC30" i="167"/>
  <c r="AC32" i="167"/>
  <c r="AN32" i="167" s="1"/>
  <c r="AC83" i="167"/>
  <c r="AN83" i="167" s="1"/>
  <c r="AC14" i="167"/>
  <c r="AC16" i="167"/>
  <c r="BB16" i="167" s="1"/>
  <c r="AC55" i="167"/>
  <c r="AC36" i="167"/>
  <c r="BN36" i="167" s="1"/>
  <c r="AC67" i="167"/>
  <c r="AC94" i="167"/>
  <c r="AN94" i="167" s="1"/>
  <c r="AC43" i="167"/>
  <c r="AN43" i="167" s="1"/>
  <c r="AC52" i="167"/>
  <c r="AC44" i="167"/>
  <c r="AC18" i="167"/>
  <c r="AC72" i="167"/>
  <c r="AC38" i="167"/>
  <c r="AN38" i="167" s="1"/>
  <c r="AC22" i="167"/>
  <c r="AC74" i="167"/>
  <c r="AN74" i="167" s="1"/>
  <c r="AC39" i="167"/>
  <c r="AN39" i="167" s="1"/>
  <c r="AC27" i="167"/>
  <c r="AC53" i="167"/>
  <c r="AC78" i="167"/>
  <c r="AN78" i="167" s="1"/>
  <c r="AC37" i="167"/>
  <c r="AN37" i="167" s="1"/>
  <c r="AC47" i="167"/>
  <c r="AC34" i="167"/>
  <c r="BN34" i="167" s="1"/>
  <c r="AC49" i="167"/>
  <c r="AC48" i="167"/>
  <c r="AC100" i="167"/>
  <c r="AN100" i="167" s="1"/>
  <c r="AC65" i="167"/>
  <c r="AC68" i="167"/>
  <c r="AC26" i="167"/>
  <c r="AC54" i="167"/>
  <c r="AC7" i="167"/>
  <c r="AC69" i="167"/>
  <c r="AN69" i="167" s="1"/>
  <c r="AC87" i="167"/>
  <c r="AN87" i="167" s="1"/>
  <c r="AC71" i="167"/>
  <c r="AN71" i="167" s="1"/>
  <c r="AC8" i="167"/>
  <c r="AC57" i="167"/>
  <c r="AC98" i="167"/>
  <c r="AN98" i="167" s="1"/>
  <c r="AC46" i="167"/>
  <c r="AC89" i="167"/>
  <c r="AC73" i="167"/>
  <c r="AC20" i="167"/>
  <c r="AC29" i="167"/>
  <c r="AC23" i="167"/>
  <c r="AC79" i="167"/>
  <c r="AN79" i="167" s="1"/>
  <c r="AC59" i="167"/>
  <c r="AC41" i="167"/>
  <c r="AC75" i="167"/>
  <c r="AN75" i="167" s="1"/>
  <c r="AC88" i="167"/>
  <c r="AN88" i="167" s="1"/>
  <c r="AC91" i="167"/>
  <c r="AN91" i="167" s="1"/>
  <c r="AC56" i="167"/>
  <c r="AC92" i="167"/>
  <c r="AN92" i="167" s="1"/>
  <c r="AC64" i="167"/>
  <c r="AC86" i="167"/>
  <c r="AN86" i="167" s="1"/>
  <c r="AC81" i="167"/>
  <c r="AN81" i="167" s="1"/>
  <c r="AC58" i="167"/>
  <c r="AN58" i="167" s="1"/>
  <c r="AC90" i="167"/>
  <c r="AN90" i="167" s="1"/>
  <c r="AC95" i="167"/>
  <c r="AN95" i="167" s="1"/>
  <c r="AC24" i="167"/>
  <c r="BB100" i="167"/>
  <c r="CK96" i="167"/>
  <c r="CM96" i="167"/>
  <c r="CK64" i="167"/>
  <c r="CM64" i="167"/>
  <c r="CK45" i="167"/>
  <c r="CM45" i="167"/>
  <c r="CK12" i="167"/>
  <c r="CM12" i="167"/>
  <c r="CK48" i="167"/>
  <c r="CM48" i="167"/>
  <c r="CK27" i="167"/>
  <c r="CM27" i="167"/>
  <c r="CK53" i="167"/>
  <c r="CM53" i="167"/>
  <c r="CK54" i="167"/>
  <c r="CM54" i="167"/>
  <c r="CK52" i="167"/>
  <c r="CM52" i="167"/>
  <c r="CK70" i="167"/>
  <c r="CM70" i="167"/>
  <c r="CK82" i="167"/>
  <c r="CM82" i="167"/>
  <c r="CK57" i="167"/>
  <c r="CM57" i="167"/>
  <c r="CM24" i="167"/>
  <c r="CK24" i="167"/>
  <c r="CK95" i="167"/>
  <c r="CM95" i="167"/>
  <c r="CK74" i="167"/>
  <c r="CM74" i="167"/>
  <c r="CK16" i="167"/>
  <c r="CM16" i="167"/>
  <c r="CK69" i="167"/>
  <c r="CM69" i="167"/>
  <c r="CK85" i="167"/>
  <c r="CM85" i="167"/>
  <c r="CM10" i="167"/>
  <c r="CK10" i="167"/>
  <c r="CM97" i="167"/>
  <c r="CK47" i="167"/>
  <c r="CM47" i="167"/>
  <c r="CK89" i="167"/>
  <c r="CM89" i="167"/>
  <c r="CK68" i="167"/>
  <c r="CM68" i="167"/>
  <c r="CK49" i="167"/>
  <c r="CM49" i="167"/>
  <c r="CK11" i="167"/>
  <c r="CM11" i="167"/>
  <c r="CK26" i="167"/>
  <c r="CM26" i="167"/>
  <c r="CK67" i="167"/>
  <c r="CM67" i="167"/>
  <c r="CK35" i="167"/>
  <c r="CM35" i="167"/>
  <c r="CK20" i="167"/>
  <c r="CM20" i="167"/>
  <c r="CK46" i="167"/>
  <c r="CM46" i="167"/>
  <c r="CK19" i="167"/>
  <c r="CM19" i="167"/>
  <c r="CK28" i="167"/>
  <c r="CM28" i="167"/>
  <c r="CK100" i="167"/>
  <c r="CM100" i="167"/>
  <c r="CK65" i="167"/>
  <c r="CM65" i="167"/>
  <c r="CK90" i="167"/>
  <c r="CM90" i="167"/>
  <c r="CK86" i="167"/>
  <c r="CM86" i="167"/>
  <c r="CK93" i="167"/>
  <c r="CM93" i="167"/>
  <c r="CK73" i="167"/>
  <c r="CM73" i="167"/>
  <c r="CK62" i="167"/>
  <c r="CM62" i="167"/>
  <c r="CK63" i="167"/>
  <c r="CM63" i="167"/>
  <c r="CK31" i="167"/>
  <c r="CM31" i="167"/>
  <c r="CK51" i="167"/>
  <c r="CM51" i="167"/>
  <c r="CK15" i="167"/>
  <c r="CM15" i="167"/>
  <c r="CK29" i="167"/>
  <c r="CM29" i="167"/>
  <c r="CK38" i="167"/>
  <c r="CM38" i="167"/>
  <c r="CK8" i="167"/>
  <c r="CM8" i="167"/>
  <c r="CM36" i="167"/>
  <c r="CK36" i="167"/>
  <c r="CM43" i="167"/>
  <c r="CK43" i="167"/>
  <c r="CK21" i="167"/>
  <c r="CM21" i="167"/>
  <c r="CK61" i="167"/>
  <c r="CM61" i="167"/>
  <c r="CK25" i="167"/>
  <c r="CM25" i="167"/>
  <c r="CK23" i="167"/>
  <c r="CM23" i="167"/>
  <c r="CK101" i="167"/>
  <c r="CM101" i="167"/>
  <c r="CK79" i="167"/>
  <c r="CM79" i="167"/>
  <c r="CK18" i="167"/>
  <c r="CM18" i="167"/>
  <c r="CK80" i="167"/>
  <c r="CM80" i="167"/>
  <c r="CK94" i="167"/>
  <c r="CM94" i="167"/>
  <c r="CK59" i="167"/>
  <c r="CM59" i="167"/>
  <c r="CK81" i="167"/>
  <c r="CM81" i="167"/>
  <c r="CK75" i="167"/>
  <c r="CM75" i="167"/>
  <c r="CK76" i="167"/>
  <c r="CM76" i="167"/>
  <c r="CK42" i="167"/>
  <c r="CM42" i="167"/>
  <c r="CK41" i="167"/>
  <c r="CM41" i="167"/>
  <c r="CK7" i="167"/>
  <c r="CM7" i="167"/>
  <c r="CK92" i="167"/>
  <c r="CM92" i="167"/>
  <c r="CK60" i="167"/>
  <c r="CM60" i="167"/>
  <c r="CK39" i="167"/>
  <c r="CM39" i="167"/>
  <c r="CK34" i="167"/>
  <c r="CM34" i="167"/>
  <c r="CK30" i="167"/>
  <c r="CM30" i="167"/>
  <c r="CK58" i="167"/>
  <c r="CM58" i="167"/>
  <c r="CK32" i="167"/>
  <c r="CM32" i="167"/>
  <c r="CK50" i="167"/>
  <c r="CM50" i="167"/>
  <c r="CK77" i="167"/>
  <c r="CM77" i="167"/>
  <c r="CK40" i="167"/>
  <c r="CM40" i="167"/>
  <c r="CK66" i="167"/>
  <c r="CM66" i="167"/>
  <c r="CK91" i="167"/>
  <c r="CM91" i="167"/>
  <c r="CK84" i="167"/>
  <c r="CM84" i="167"/>
  <c r="CK55" i="167"/>
  <c r="CM55" i="167"/>
  <c r="CK56" i="167"/>
  <c r="CM56" i="167"/>
  <c r="CK44" i="167"/>
  <c r="CM44" i="167"/>
  <c r="CK33" i="167"/>
  <c r="CM33" i="167"/>
  <c r="CK99" i="167"/>
  <c r="CM99" i="167"/>
  <c r="CK37" i="167"/>
  <c r="CM37" i="167"/>
  <c r="CK71" i="167"/>
  <c r="CM71" i="167"/>
  <c r="CK14" i="167"/>
  <c r="CM14" i="167"/>
  <c r="CK78" i="167"/>
  <c r="CM78" i="167"/>
  <c r="CK83" i="167"/>
  <c r="CM83" i="167"/>
  <c r="CK72" i="167"/>
  <c r="CM72" i="167"/>
  <c r="CK22" i="167"/>
  <c r="CM22" i="167"/>
  <c r="CK98" i="167"/>
  <c r="CM98" i="167"/>
  <c r="CK87" i="167"/>
  <c r="CM87" i="167"/>
  <c r="CK88" i="167"/>
  <c r="CM88" i="167"/>
  <c r="CK17" i="167"/>
  <c r="CM17" i="167"/>
  <c r="AC63" i="167"/>
  <c r="AN63" i="167" s="1"/>
  <c r="AC60" i="167"/>
  <c r="AX61" i="167"/>
  <c r="AH61" i="167"/>
  <c r="AH34" i="167"/>
  <c r="AH30" i="167"/>
  <c r="AH32" i="167"/>
  <c r="AH50" i="167"/>
  <c r="AH77" i="167"/>
  <c r="AH40" i="167"/>
  <c r="AH66" i="167"/>
  <c r="AH42" i="167"/>
  <c r="AH7" i="167"/>
  <c r="AH51" i="167"/>
  <c r="AH76" i="167"/>
  <c r="AH41" i="167"/>
  <c r="AH56" i="167"/>
  <c r="AH58" i="167"/>
  <c r="AH99" i="167"/>
  <c r="AH91" i="167"/>
  <c r="AH25" i="167"/>
  <c r="AH83" i="167"/>
  <c r="AH72" i="167"/>
  <c r="AH87" i="167"/>
  <c r="AH88" i="167"/>
  <c r="AH17" i="167"/>
  <c r="AH62" i="167"/>
  <c r="AH80" i="167"/>
  <c r="AH33" i="167"/>
  <c r="AH92" i="167"/>
  <c r="AH18" i="167"/>
  <c r="AH52" i="167"/>
  <c r="AH70" i="167"/>
  <c r="AH22" i="167"/>
  <c r="AH98" i="167"/>
  <c r="AH8" i="167"/>
  <c r="AH84" i="167"/>
  <c r="AH71" i="167"/>
  <c r="AH24" i="167"/>
  <c r="AH95" i="167"/>
  <c r="AH60" i="167"/>
  <c r="AH82" i="167"/>
  <c r="AH37" i="167"/>
  <c r="AH74" i="167"/>
  <c r="AH39" i="167"/>
  <c r="AH14" i="167"/>
  <c r="AH16" i="167"/>
  <c r="AH55" i="167"/>
  <c r="AH36" i="167"/>
  <c r="AH81" i="167"/>
  <c r="AH57" i="167"/>
  <c r="AH45" i="167"/>
  <c r="AH12" i="167"/>
  <c r="AH64" i="167"/>
  <c r="AH38" i="167"/>
  <c r="AH53" i="167"/>
  <c r="AH78" i="167"/>
  <c r="AH54" i="167"/>
  <c r="AH21" i="167"/>
  <c r="AH23" i="167"/>
  <c r="AH59" i="167"/>
  <c r="AH44" i="167"/>
  <c r="AH10" i="167"/>
  <c r="AH97" i="167"/>
  <c r="AH48" i="167"/>
  <c r="AH13" i="167"/>
  <c r="AH47" i="167"/>
  <c r="AH67" i="167"/>
  <c r="AH26" i="167"/>
  <c r="AH89" i="167"/>
  <c r="AH68" i="167"/>
  <c r="AH43" i="167"/>
  <c r="AH69" i="167"/>
  <c r="AH20" i="167"/>
  <c r="AH46" i="167"/>
  <c r="AH19" i="167"/>
  <c r="AH28" i="167"/>
  <c r="AH11" i="167"/>
  <c r="AH27" i="167"/>
  <c r="AH65" i="167"/>
  <c r="AH90" i="167"/>
  <c r="AH79" i="167"/>
  <c r="AH94" i="167"/>
  <c r="AH85" i="167"/>
  <c r="AH49" i="167"/>
  <c r="AH35" i="167"/>
  <c r="AH86" i="167"/>
  <c r="AH73" i="167"/>
  <c r="AH15" i="167"/>
  <c r="AH63" i="167"/>
  <c r="AH31" i="167"/>
  <c r="AH29" i="167"/>
  <c r="AH93" i="167"/>
  <c r="AH96" i="167"/>
  <c r="AH75" i="167"/>
  <c r="Z71" i="167"/>
  <c r="BP71" i="167" s="1"/>
  <c r="AA71" i="167"/>
  <c r="AE74" i="167"/>
  <c r="AD74" i="167"/>
  <c r="AA26" i="167"/>
  <c r="Z26" i="167"/>
  <c r="BP26" i="167" s="1"/>
  <c r="AD7" i="167"/>
  <c r="AE7" i="167"/>
  <c r="Z32" i="167"/>
  <c r="BP32" i="167" s="1"/>
  <c r="AA32" i="167"/>
  <c r="AD22" i="167"/>
  <c r="AE22" i="167"/>
  <c r="Z47" i="167"/>
  <c r="BP47" i="167" s="1"/>
  <c r="AA47" i="167"/>
  <c r="AD51" i="167"/>
  <c r="AE51" i="167"/>
  <c r="Z53" i="167"/>
  <c r="BP53" i="167" s="1"/>
  <c r="AA53" i="167"/>
  <c r="AA42" i="167"/>
  <c r="Z42" i="167"/>
  <c r="BP42" i="167" s="1"/>
  <c r="Z35" i="167"/>
  <c r="BP35" i="167" s="1"/>
  <c r="AA35" i="167"/>
  <c r="Z60" i="167"/>
  <c r="BP60" i="167" s="1"/>
  <c r="AA60" i="167"/>
  <c r="Z13" i="167"/>
  <c r="BP13" i="167" s="1"/>
  <c r="AA13" i="167"/>
  <c r="Z92" i="167"/>
  <c r="BP92" i="167" s="1"/>
  <c r="AA92" i="167"/>
  <c r="AD56" i="167"/>
  <c r="AE56" i="167"/>
  <c r="Z44" i="167"/>
  <c r="BP44" i="167" s="1"/>
  <c r="AA44" i="167"/>
  <c r="AD34" i="167"/>
  <c r="AE34" i="167"/>
  <c r="AD21" i="167"/>
  <c r="AE21" i="167"/>
  <c r="AE93" i="167"/>
  <c r="AD93" i="167"/>
  <c r="AE85" i="167"/>
  <c r="AD85" i="167"/>
  <c r="AD45" i="167"/>
  <c r="AE45" i="167"/>
  <c r="AE73" i="167"/>
  <c r="AD73" i="167"/>
  <c r="AD97" i="167"/>
  <c r="AE97" i="167"/>
  <c r="AE82" i="167"/>
  <c r="AD82" i="167"/>
  <c r="AA25" i="167"/>
  <c r="Z25" i="167"/>
  <c r="BP25" i="167" s="1"/>
  <c r="Z74" i="167"/>
  <c r="BP74" i="167" s="1"/>
  <c r="AA74" i="167"/>
  <c r="Z23" i="167"/>
  <c r="BP23" i="167" s="1"/>
  <c r="AA23" i="167"/>
  <c r="Z31" i="167"/>
  <c r="BP31" i="167" s="1"/>
  <c r="AA31" i="167"/>
  <c r="AD100" i="167"/>
  <c r="AE100" i="167"/>
  <c r="Z89" i="167"/>
  <c r="BP89" i="167" s="1"/>
  <c r="AA89" i="167"/>
  <c r="AA64" i="167"/>
  <c r="Z64" i="167"/>
  <c r="BP64" i="167" s="1"/>
  <c r="Z76" i="167"/>
  <c r="BP76" i="167" s="1"/>
  <c r="AA76" i="167"/>
  <c r="AE90" i="167"/>
  <c r="AD90" i="167"/>
  <c r="AE54" i="167"/>
  <c r="AD54" i="167"/>
  <c r="AA68" i="167"/>
  <c r="Z68" i="167"/>
  <c r="BP68" i="167" s="1"/>
  <c r="AD36" i="167"/>
  <c r="AE36" i="167"/>
  <c r="AA17" i="167"/>
  <c r="Z17" i="167"/>
  <c r="BP17" i="167" s="1"/>
  <c r="AE80" i="167"/>
  <c r="AD80" i="167"/>
  <c r="AE70" i="167"/>
  <c r="AD70" i="167"/>
  <c r="AD71" i="167"/>
  <c r="AE71" i="167"/>
  <c r="AD60" i="167"/>
  <c r="AE60" i="167"/>
  <c r="Z70" i="167"/>
  <c r="BP70" i="167" s="1"/>
  <c r="AA70" i="167"/>
  <c r="Z98" i="167"/>
  <c r="BP98" i="167" s="1"/>
  <c r="AA98" i="167"/>
  <c r="Z33" i="167"/>
  <c r="BP33" i="167" s="1"/>
  <c r="AA33" i="167"/>
  <c r="AD87" i="167"/>
  <c r="AE87" i="167"/>
  <c r="AN26" i="167"/>
  <c r="AD26" i="167"/>
  <c r="AE26" i="167"/>
  <c r="Z78" i="167"/>
  <c r="BP78" i="167" s="1"/>
  <c r="AA78" i="167"/>
  <c r="AD17" i="167"/>
  <c r="AE17" i="167"/>
  <c r="Z56" i="167"/>
  <c r="BP56" i="167" s="1"/>
  <c r="AA56" i="167"/>
  <c r="AE44" i="167"/>
  <c r="AD44" i="167"/>
  <c r="Z34" i="167"/>
  <c r="BP34" i="167" s="1"/>
  <c r="AA34" i="167"/>
  <c r="AA21" i="167"/>
  <c r="Z21" i="167"/>
  <c r="BP21" i="167" s="1"/>
  <c r="Z93" i="167"/>
  <c r="BP93" i="167" s="1"/>
  <c r="AA93" i="167"/>
  <c r="Z45" i="167"/>
  <c r="BP45" i="167" s="1"/>
  <c r="AA45" i="167"/>
  <c r="AD30" i="167"/>
  <c r="AE30" i="167"/>
  <c r="Z73" i="167"/>
  <c r="BP73" i="167" s="1"/>
  <c r="AA73" i="167"/>
  <c r="Z97" i="167"/>
  <c r="BP97" i="167" s="1"/>
  <c r="AA97" i="167"/>
  <c r="AD25" i="167"/>
  <c r="AE25" i="167"/>
  <c r="Z100" i="167"/>
  <c r="BP100" i="167" s="1"/>
  <c r="AA100" i="167"/>
  <c r="AE89" i="167"/>
  <c r="AD89" i="167"/>
  <c r="AE64" i="167"/>
  <c r="AD64" i="167"/>
  <c r="AD88" i="167"/>
  <c r="AE88" i="167"/>
  <c r="Z90" i="167"/>
  <c r="BP90" i="167" s="1"/>
  <c r="AA90" i="167"/>
  <c r="Z54" i="167"/>
  <c r="BP54" i="167" s="1"/>
  <c r="AA54" i="167"/>
  <c r="AD68" i="167"/>
  <c r="AE68" i="167"/>
  <c r="AA36" i="167"/>
  <c r="Z36" i="167"/>
  <c r="BP36" i="167" s="1"/>
  <c r="Z80" i="167"/>
  <c r="BP80" i="167" s="1"/>
  <c r="AA80" i="167"/>
  <c r="Z85" i="167"/>
  <c r="BP85" i="167" s="1"/>
  <c r="AA85" i="167"/>
  <c r="Z87" i="167"/>
  <c r="BP87" i="167" s="1"/>
  <c r="AA87" i="167"/>
  <c r="AE31" i="167"/>
  <c r="AD31" i="167"/>
  <c r="AA55" i="167"/>
  <c r="Z55" i="167"/>
  <c r="BP55" i="167" s="1"/>
  <c r="Z57" i="167"/>
  <c r="BP57" i="167" s="1"/>
  <c r="AA57" i="167"/>
  <c r="AA30" i="167"/>
  <c r="Z30" i="167"/>
  <c r="BP30" i="167" s="1"/>
  <c r="AE46" i="167"/>
  <c r="AD46" i="167"/>
  <c r="AD39" i="167"/>
  <c r="AE39" i="167"/>
  <c r="AE101" i="167"/>
  <c r="AD101" i="167"/>
  <c r="Z88" i="167"/>
  <c r="BP88" i="167" s="1"/>
  <c r="AA88" i="167"/>
  <c r="AD79" i="167"/>
  <c r="AE79" i="167"/>
  <c r="AA52" i="167"/>
  <c r="Z52" i="167"/>
  <c r="BP52" i="167" s="1"/>
  <c r="AD28" i="167"/>
  <c r="AE28" i="167"/>
  <c r="AA61" i="167"/>
  <c r="Z61" i="167"/>
  <c r="BP61" i="167" s="1"/>
  <c r="Z15" i="167"/>
  <c r="BP15" i="167" s="1"/>
  <c r="AA15" i="167"/>
  <c r="AA28" i="167"/>
  <c r="Z28" i="167"/>
  <c r="BP28" i="167" s="1"/>
  <c r="AA14" i="167"/>
  <c r="Z14" i="167"/>
  <c r="BP14" i="167" s="1"/>
  <c r="AE98" i="167"/>
  <c r="AD98" i="167"/>
  <c r="AA63" i="167"/>
  <c r="Z63" i="167"/>
  <c r="BP63" i="167" s="1"/>
  <c r="AA7" i="167"/>
  <c r="Z7" i="167"/>
  <c r="BP7" i="167" s="1"/>
  <c r="AA43" i="167"/>
  <c r="Z43" i="167"/>
  <c r="BP43" i="167" s="1"/>
  <c r="Z69" i="167"/>
  <c r="BP69" i="167" s="1"/>
  <c r="AA69" i="167"/>
  <c r="AE57" i="167"/>
  <c r="AD57" i="167"/>
  <c r="Z46" i="167"/>
  <c r="BP46" i="167" s="1"/>
  <c r="AA46" i="167"/>
  <c r="AD10" i="167"/>
  <c r="AE10" i="167"/>
  <c r="Z37" i="167"/>
  <c r="BP37" i="167" s="1"/>
  <c r="AA37" i="167"/>
  <c r="Z48" i="167"/>
  <c r="BP48" i="167" s="1"/>
  <c r="AA48" i="167"/>
  <c r="Z39" i="167"/>
  <c r="BP39" i="167" s="1"/>
  <c r="AA39" i="167"/>
  <c r="Z101" i="167"/>
  <c r="BP101" i="167" s="1"/>
  <c r="AA101" i="167"/>
  <c r="AD27" i="167"/>
  <c r="AE27" i="167"/>
  <c r="AD40" i="167"/>
  <c r="AE40" i="167"/>
  <c r="Z91" i="167"/>
  <c r="BP91" i="167" s="1"/>
  <c r="AA91" i="167"/>
  <c r="Z79" i="167"/>
  <c r="BP79" i="167" s="1"/>
  <c r="AA79" i="167"/>
  <c r="AD43" i="167"/>
  <c r="AE43" i="167"/>
  <c r="AA65" i="167"/>
  <c r="Z65" i="167"/>
  <c r="BP65" i="167" s="1"/>
  <c r="AD33" i="167"/>
  <c r="AE33" i="167"/>
  <c r="AE11" i="167"/>
  <c r="AD11" i="167"/>
  <c r="AD23" i="167"/>
  <c r="AE23" i="167"/>
  <c r="AD75" i="167"/>
  <c r="AE75" i="167"/>
  <c r="AD76" i="167"/>
  <c r="AE76" i="167"/>
  <c r="AN76" i="167"/>
  <c r="AD86" i="167"/>
  <c r="AE86" i="167"/>
  <c r="AD69" i="167"/>
  <c r="AE69" i="167"/>
  <c r="AD8" i="167"/>
  <c r="AE8" i="167"/>
  <c r="AD19" i="167"/>
  <c r="AE19" i="167"/>
  <c r="AA10" i="167"/>
  <c r="Z10" i="167"/>
  <c r="BP10" i="167" s="1"/>
  <c r="AE12" i="167"/>
  <c r="AD12" i="167"/>
  <c r="AE83" i="167"/>
  <c r="AD83" i="167"/>
  <c r="AD37" i="167"/>
  <c r="AE37" i="167"/>
  <c r="AE48" i="167"/>
  <c r="AD48" i="167"/>
  <c r="Z27" i="167"/>
  <c r="BP27" i="167" s="1"/>
  <c r="AA27" i="167"/>
  <c r="Z40" i="167"/>
  <c r="BP40" i="167" s="1"/>
  <c r="AA40" i="167"/>
  <c r="AE16" i="167"/>
  <c r="AD16" i="167"/>
  <c r="AE91" i="167"/>
  <c r="AD91" i="167"/>
  <c r="AE13" i="167"/>
  <c r="AD13" i="167"/>
  <c r="AE63" i="167"/>
  <c r="AD63" i="167"/>
  <c r="AD65" i="167"/>
  <c r="AE65" i="167"/>
  <c r="AD42" i="167"/>
  <c r="AE42" i="167"/>
  <c r="AA11" i="167"/>
  <c r="Z11" i="167"/>
  <c r="BP11" i="167" s="1"/>
  <c r="AD55" i="167"/>
  <c r="AE55" i="167"/>
  <c r="AE67" i="167"/>
  <c r="AD67" i="167"/>
  <c r="AE18" i="167"/>
  <c r="AD18" i="167"/>
  <c r="AD94" i="167"/>
  <c r="AE94" i="167"/>
  <c r="Z86" i="167"/>
  <c r="BP86" i="167" s="1"/>
  <c r="AA86" i="167"/>
  <c r="AD59" i="167"/>
  <c r="AE59" i="167"/>
  <c r="Z8" i="167"/>
  <c r="BP8" i="167" s="1"/>
  <c r="AA8" i="167"/>
  <c r="AD24" i="167"/>
  <c r="AE24" i="167"/>
  <c r="AA19" i="167"/>
  <c r="Z19" i="167"/>
  <c r="BP19" i="167" s="1"/>
  <c r="Z12" i="167"/>
  <c r="BP12" i="167" s="1"/>
  <c r="AA12" i="167"/>
  <c r="AE95" i="167"/>
  <c r="AD95" i="167"/>
  <c r="Z83" i="167"/>
  <c r="BP83" i="167" s="1"/>
  <c r="AA83" i="167"/>
  <c r="AD50" i="167"/>
  <c r="AE50" i="167"/>
  <c r="AD49" i="167"/>
  <c r="AE49" i="167"/>
  <c r="AE81" i="167"/>
  <c r="AD81" i="167"/>
  <c r="Z16" i="167"/>
  <c r="BP16" i="167" s="1"/>
  <c r="AA16" i="167"/>
  <c r="Z84" i="167"/>
  <c r="BP84" i="167" s="1"/>
  <c r="AA84" i="167"/>
  <c r="AD14" i="167"/>
  <c r="AE14" i="167"/>
  <c r="Z29" i="167"/>
  <c r="BP29" i="167" s="1"/>
  <c r="AA29" i="167"/>
  <c r="Z72" i="167"/>
  <c r="BP72" i="167" s="1"/>
  <c r="AA72" i="167"/>
  <c r="Z67" i="167"/>
  <c r="BP67" i="167" s="1"/>
  <c r="AA67" i="167"/>
  <c r="Z18" i="167"/>
  <c r="BP18" i="167" s="1"/>
  <c r="AA18" i="167"/>
  <c r="Z94" i="167"/>
  <c r="BP94" i="167" s="1"/>
  <c r="AA94" i="167"/>
  <c r="Z59" i="167"/>
  <c r="BP59" i="167" s="1"/>
  <c r="AA59" i="167"/>
  <c r="AE20" i="167"/>
  <c r="AD20" i="167"/>
  <c r="Z24" i="167"/>
  <c r="BP24" i="167" s="1"/>
  <c r="AA24" i="167"/>
  <c r="Z96" i="167"/>
  <c r="BP96" i="167" s="1"/>
  <c r="AA96" i="167"/>
  <c r="AA58" i="167"/>
  <c r="Z58" i="167"/>
  <c r="BP58" i="167" s="1"/>
  <c r="Z95" i="167"/>
  <c r="BP95" i="167" s="1"/>
  <c r="AA95" i="167"/>
  <c r="AA50" i="167"/>
  <c r="Z50" i="167"/>
  <c r="BP50" i="167" s="1"/>
  <c r="Z49" i="167"/>
  <c r="BP49" i="167" s="1"/>
  <c r="AA49" i="167"/>
  <c r="AE99" i="167"/>
  <c r="AD99" i="167"/>
  <c r="Z81" i="167"/>
  <c r="BP81" i="167" s="1"/>
  <c r="AA81" i="167"/>
  <c r="Z62" i="167"/>
  <c r="BP62" i="167" s="1"/>
  <c r="AA62" i="167"/>
  <c r="AD38" i="167"/>
  <c r="AE38" i="167"/>
  <c r="AE77" i="167"/>
  <c r="AD77" i="167"/>
  <c r="AE66" i="167"/>
  <c r="AD66" i="167"/>
  <c r="AE41" i="167"/>
  <c r="AD41" i="167"/>
  <c r="AD35" i="167"/>
  <c r="AE35" i="167"/>
  <c r="AD72" i="167"/>
  <c r="AE72" i="167"/>
  <c r="AN72" i="167"/>
  <c r="Z75" i="167"/>
  <c r="BP75" i="167" s="1"/>
  <c r="AA75" i="167"/>
  <c r="AE92" i="167"/>
  <c r="AD92" i="167"/>
  <c r="Z82" i="167"/>
  <c r="BP82" i="167" s="1"/>
  <c r="AA82" i="167"/>
  <c r="AE78" i="167"/>
  <c r="AD78" i="167"/>
  <c r="AD52" i="167"/>
  <c r="AE52" i="167"/>
  <c r="Z20" i="167"/>
  <c r="BP20" i="167" s="1"/>
  <c r="AA20" i="167"/>
  <c r="AE96" i="167"/>
  <c r="AD96" i="167"/>
  <c r="AD84" i="167"/>
  <c r="AE84" i="167"/>
  <c r="AD58" i="167"/>
  <c r="AE58" i="167"/>
  <c r="AD32" i="167"/>
  <c r="AE32" i="167"/>
  <c r="AD61" i="167"/>
  <c r="AE61" i="167"/>
  <c r="AA22" i="167"/>
  <c r="Z22" i="167"/>
  <c r="BP22" i="167" s="1"/>
  <c r="Z99" i="167"/>
  <c r="BP99" i="167" s="1"/>
  <c r="AA99" i="167"/>
  <c r="AE62" i="167"/>
  <c r="AD62" i="167"/>
  <c r="AA38" i="167"/>
  <c r="Z38" i="167"/>
  <c r="BP38" i="167" s="1"/>
  <c r="AE47" i="167"/>
  <c r="AD47" i="167"/>
  <c r="Z77" i="167"/>
  <c r="BP77" i="167" s="1"/>
  <c r="AA77" i="167"/>
  <c r="Z51" i="167"/>
  <c r="BP51" i="167" s="1"/>
  <c r="AA51" i="167"/>
  <c r="AE15" i="167"/>
  <c r="AD15" i="167"/>
  <c r="AD53" i="167"/>
  <c r="AE53" i="167"/>
  <c r="Z66" i="167"/>
  <c r="BP66" i="167" s="1"/>
  <c r="AA66" i="167"/>
  <c r="AD29" i="167"/>
  <c r="AE29" i="167"/>
  <c r="Z41" i="167"/>
  <c r="BP41" i="167" s="1"/>
  <c r="AA41" i="167"/>
  <c r="BB31" i="167" l="1"/>
  <c r="AN33" i="167"/>
  <c r="BN35" i="167"/>
  <c r="BB36" i="167"/>
  <c r="BN33" i="167"/>
  <c r="BB32" i="167"/>
  <c r="BN32" i="167"/>
  <c r="BN16" i="167"/>
  <c r="BB34" i="167"/>
  <c r="AM96" i="167"/>
  <c r="AM94" i="167"/>
  <c r="AM84" i="167"/>
  <c r="AM88" i="167"/>
  <c r="AM75" i="167"/>
  <c r="AM43" i="167"/>
  <c r="AM87" i="167"/>
  <c r="AM98" i="167"/>
  <c r="AM79" i="167"/>
  <c r="AM83" i="167"/>
  <c r="AM85" i="167"/>
  <c r="AM78" i="167"/>
  <c r="AM39" i="167"/>
  <c r="AM69" i="167"/>
  <c r="AM90" i="167"/>
  <c r="AM26" i="167"/>
  <c r="AM77" i="167"/>
  <c r="AM67" i="167"/>
  <c r="AM74" i="167"/>
  <c r="AM91" i="167"/>
  <c r="AM50" i="167"/>
  <c r="AM38" i="167"/>
  <c r="AM37" i="167"/>
  <c r="AM32" i="167"/>
  <c r="AM63" i="167"/>
  <c r="AM82" i="167"/>
  <c r="AM92" i="167"/>
  <c r="AM58" i="167"/>
  <c r="AM33" i="167"/>
  <c r="AM72" i="167"/>
  <c r="AM97" i="167"/>
  <c r="AM95" i="167"/>
  <c r="AM86" i="167"/>
  <c r="AM62" i="167"/>
  <c r="AM76" i="167"/>
  <c r="AM19" i="167"/>
  <c r="AM81" i="167"/>
  <c r="AM71" i="167"/>
  <c r="AM17" i="167"/>
  <c r="AM100" i="167"/>
  <c r="AN101" i="167"/>
  <c r="AM101" i="167" s="1"/>
  <c r="AX101" i="167"/>
  <c r="AN61" i="167"/>
  <c r="AM61" i="167" s="1"/>
  <c r="AN93" i="167"/>
  <c r="AM93" i="167" s="1"/>
  <c r="AX10" i="167"/>
  <c r="AN10" i="167"/>
  <c r="AM10" i="167" s="1"/>
  <c r="AX80" i="167"/>
  <c r="AN80" i="167"/>
  <c r="AM80" i="167" s="1"/>
  <c r="AX56" i="167"/>
  <c r="AN56" i="167"/>
  <c r="AM56" i="167" s="1"/>
  <c r="AX59" i="167"/>
  <c r="AN59" i="167"/>
  <c r="AM59" i="167" s="1"/>
  <c r="AX55" i="167"/>
  <c r="AN55" i="167"/>
  <c r="AM55" i="167" s="1"/>
  <c r="AX27" i="167"/>
  <c r="AN27" i="167"/>
  <c r="AM27" i="167" s="1"/>
  <c r="AX7" i="167"/>
  <c r="AN7" i="167"/>
  <c r="AM7" i="167" s="1"/>
  <c r="AX60" i="167"/>
  <c r="AN60" i="167"/>
  <c r="AM60" i="167" s="1"/>
  <c r="AX73" i="167"/>
  <c r="AN73" i="167"/>
  <c r="AM73" i="167" s="1"/>
  <c r="AX51" i="167"/>
  <c r="AN51" i="167"/>
  <c r="AM51" i="167" s="1"/>
  <c r="AX99" i="167"/>
  <c r="AN99" i="167"/>
  <c r="AM99" i="167" s="1"/>
  <c r="AX35" i="167"/>
  <c r="AN35" i="167"/>
  <c r="AM35" i="167" s="1"/>
  <c r="AX21" i="167"/>
  <c r="AN21" i="167"/>
  <c r="AM21" i="167" s="1"/>
  <c r="AX66" i="167"/>
  <c r="AN66" i="167"/>
  <c r="AM66" i="167" s="1"/>
  <c r="AX68" i="167"/>
  <c r="AN68" i="167"/>
  <c r="AM68" i="167" s="1"/>
  <c r="AX44" i="167"/>
  <c r="AN44" i="167"/>
  <c r="AM44" i="167" s="1"/>
  <c r="AX54" i="167"/>
  <c r="AN54" i="167"/>
  <c r="AM54" i="167" s="1"/>
  <c r="AX28" i="167"/>
  <c r="AN28" i="167"/>
  <c r="AM28" i="167" s="1"/>
  <c r="AX52" i="167"/>
  <c r="AN52" i="167"/>
  <c r="AM52" i="167" s="1"/>
  <c r="AX23" i="167"/>
  <c r="AN23" i="167"/>
  <c r="AM23" i="167" s="1"/>
  <c r="AX49" i="167"/>
  <c r="AN49" i="167"/>
  <c r="AM49" i="167" s="1"/>
  <c r="AX13" i="167"/>
  <c r="AN13" i="167"/>
  <c r="AM13" i="167" s="1"/>
  <c r="AX89" i="167"/>
  <c r="AN89" i="167"/>
  <c r="AM89" i="167" s="1"/>
  <c r="AX30" i="167"/>
  <c r="AN30" i="167"/>
  <c r="AM30" i="167" s="1"/>
  <c r="AX36" i="167"/>
  <c r="AN36" i="167"/>
  <c r="AM36" i="167" s="1"/>
  <c r="AX29" i="167"/>
  <c r="AN29" i="167"/>
  <c r="AM29" i="167" s="1"/>
  <c r="AX14" i="167"/>
  <c r="AN14" i="167"/>
  <c r="AM14" i="167" s="1"/>
  <c r="AX31" i="167"/>
  <c r="AN31" i="167"/>
  <c r="AM31" i="167" s="1"/>
  <c r="AX45" i="167"/>
  <c r="AN45" i="167"/>
  <c r="AM45" i="167" s="1"/>
  <c r="AX34" i="167"/>
  <c r="AN34" i="167"/>
  <c r="AM34" i="167" s="1"/>
  <c r="AX16" i="167"/>
  <c r="AN16" i="167"/>
  <c r="AM16" i="167" s="1"/>
  <c r="AX15" i="167"/>
  <c r="AN15" i="167"/>
  <c r="AM15" i="167" s="1"/>
  <c r="AX57" i="167"/>
  <c r="AN57" i="167"/>
  <c r="AM57" i="167" s="1"/>
  <c r="AX96" i="167"/>
  <c r="AN96" i="167"/>
  <c r="AX24" i="167"/>
  <c r="AN24" i="167"/>
  <c r="AM24" i="167" s="1"/>
  <c r="AX42" i="167"/>
  <c r="AN42" i="167"/>
  <c r="AM42" i="167" s="1"/>
  <c r="AX22" i="167"/>
  <c r="AN22" i="167"/>
  <c r="AM22" i="167" s="1"/>
  <c r="AX8" i="167"/>
  <c r="AN8" i="167"/>
  <c r="AM8" i="167" s="1"/>
  <c r="AX53" i="167"/>
  <c r="AN53" i="167"/>
  <c r="AM53" i="167" s="1"/>
  <c r="AX12" i="167"/>
  <c r="AN12" i="167"/>
  <c r="AM12" i="167" s="1"/>
  <c r="AX48" i="167"/>
  <c r="AN48" i="167"/>
  <c r="AM48" i="167" s="1"/>
  <c r="AX11" i="167"/>
  <c r="AN11" i="167"/>
  <c r="AM11" i="167" s="1"/>
  <c r="AX41" i="167"/>
  <c r="AN41" i="167"/>
  <c r="AM41" i="167" s="1"/>
  <c r="AX18" i="167"/>
  <c r="AN18" i="167"/>
  <c r="AM18" i="167" s="1"/>
  <c r="AX70" i="167"/>
  <c r="AN70" i="167"/>
  <c r="AM70" i="167" s="1"/>
  <c r="AX67" i="167"/>
  <c r="AN67" i="167"/>
  <c r="AX64" i="167"/>
  <c r="AN64" i="167"/>
  <c r="AM64" i="167" s="1"/>
  <c r="AX20" i="167"/>
  <c r="AN20" i="167"/>
  <c r="AM20" i="167" s="1"/>
  <c r="AX47" i="167"/>
  <c r="AN47" i="167"/>
  <c r="AM47" i="167" s="1"/>
  <c r="AX65" i="167"/>
  <c r="AN65" i="167"/>
  <c r="AM65" i="167" s="1"/>
  <c r="AX40" i="167"/>
  <c r="AN40" i="167"/>
  <c r="AM40" i="167" s="1"/>
  <c r="AX46" i="167"/>
  <c r="AN46" i="167"/>
  <c r="AM46" i="167" s="1"/>
  <c r="AX25" i="167"/>
  <c r="AN25" i="167"/>
  <c r="AM25" i="167" s="1"/>
  <c r="AX39" i="167"/>
  <c r="AX95" i="167"/>
  <c r="AX38" i="167"/>
  <c r="AX76" i="167"/>
  <c r="AX98" i="167"/>
  <c r="AX26" i="167"/>
  <c r="AX85" i="167"/>
  <c r="AX100" i="167"/>
  <c r="AX90" i="167"/>
  <c r="AX92" i="167"/>
  <c r="AX91" i="167"/>
  <c r="AX87" i="167"/>
  <c r="AX97" i="167"/>
  <c r="AX79" i="167"/>
  <c r="AX43" i="167"/>
  <c r="AX69" i="167"/>
  <c r="AX75" i="167"/>
  <c r="AX33" i="167"/>
  <c r="AX71" i="167"/>
  <c r="AX93" i="167"/>
  <c r="AX81" i="167"/>
  <c r="AX77" i="167"/>
  <c r="AX88" i="167"/>
  <c r="AX32" i="167"/>
  <c r="AX72" i="167"/>
  <c r="AX50" i="167"/>
  <c r="AX63" i="167"/>
  <c r="AX86" i="167"/>
  <c r="AX37" i="167"/>
  <c r="AX19" i="167"/>
  <c r="AX17" i="167"/>
  <c r="AX74" i="167"/>
  <c r="AX62" i="167"/>
  <c r="AX58" i="167"/>
  <c r="AX78" i="167"/>
  <c r="AX94" i="167"/>
  <c r="AX84" i="167"/>
  <c r="AX83" i="167"/>
  <c r="AX82" i="167"/>
  <c r="AY102" i="167" l="1"/>
  <c r="AZ102" i="167"/>
  <c r="AW102" i="167"/>
  <c r="AV102" i="167"/>
  <c r="AU102" i="167"/>
  <c r="AT102" i="167"/>
  <c r="AR102" i="167"/>
  <c r="AQ102" i="167"/>
  <c r="AP102" i="167"/>
  <c r="AO102" i="167"/>
  <c r="AI102" i="167"/>
  <c r="AG102" i="167"/>
  <c r="AB102" i="167"/>
  <c r="AF102" i="167"/>
  <c r="Y102" i="167"/>
  <c r="V102" i="167"/>
  <c r="U102" i="167"/>
  <c r="T102" i="167"/>
  <c r="P102" i="167"/>
  <c r="Q102" i="167"/>
  <c r="N102" i="167"/>
  <c r="I102" i="167"/>
  <c r="H102" i="167"/>
  <c r="G102" i="167" s="1"/>
  <c r="BR1" i="167" s="1"/>
  <c r="BR102" i="167" l="1"/>
  <c r="BQ102" i="167"/>
  <c r="BS102" i="167"/>
  <c r="BY102" i="167"/>
  <c r="CA102" i="167"/>
  <c r="BZ102" i="167"/>
  <c r="CF102" i="167"/>
  <c r="Z102" i="167"/>
  <c r="CG102" i="167"/>
  <c r="CL102" i="167"/>
  <c r="CM102" i="167"/>
  <c r="CK102" i="167"/>
  <c r="AC102" i="167"/>
  <c r="AN102" i="167" s="1"/>
  <c r="AH102" i="167"/>
  <c r="B102" i="167"/>
  <c r="C102" i="167"/>
  <c r="D102" i="167"/>
  <c r="E102" i="167"/>
  <c r="A102" i="167"/>
  <c r="NH110" i="185" l="1" a="1"/>
  <c r="NH110" i="185" s="1"/>
  <c r="NP110" i="185" a="1"/>
  <c r="NP110" i="185" s="1"/>
  <c r="NJ110" i="185" a="1"/>
  <c r="NJ110" i="185" s="1"/>
  <c r="OJ110" i="185" a="1"/>
  <c r="OJ110" i="185" s="1"/>
  <c r="NS110" i="185" a="1"/>
  <c r="NS110" i="185" s="1"/>
  <c r="NI110" i="185" a="1"/>
  <c r="NI110" i="185" s="1"/>
  <c r="NN110" i="185" a="1"/>
  <c r="NN110" i="185" s="1"/>
  <c r="NT110" i="185" a="1"/>
  <c r="NT110" i="185" s="1"/>
  <c r="OF110" i="185" a="1"/>
  <c r="OF110" i="185" s="1"/>
  <c r="OK110" i="185" a="1"/>
  <c r="OK110" i="185" s="1"/>
  <c r="OG110" i="185" a="1"/>
  <c r="OG110" i="185" s="1"/>
  <c r="OI110" i="185" a="1"/>
  <c r="OI110" i="185" s="1"/>
  <c r="OB110" i="185" a="1"/>
  <c r="OB110" i="185" s="1"/>
  <c r="OM110" i="185" a="1"/>
  <c r="OM110" i="185" s="1"/>
  <c r="NU110" i="185" a="1"/>
  <c r="NU110" i="185" s="1"/>
  <c r="NW110" i="185" a="1"/>
  <c r="NW110" i="185" s="1"/>
  <c r="NV110" i="185" a="1"/>
  <c r="NV110" i="185" s="1"/>
  <c r="NY110" i="185" a="1"/>
  <c r="NY110" i="185" s="1"/>
  <c r="OD110" i="185" a="1"/>
  <c r="OD110" i="185" s="1"/>
  <c r="NZ110" i="185" a="1"/>
  <c r="NZ110" i="185" s="1"/>
  <c r="NM110" i="185" a="1"/>
  <c r="NM110" i="185" s="1"/>
  <c r="NK110" i="185" a="1"/>
  <c r="NK110" i="185" s="1"/>
  <c r="NQ110" i="185" a="1"/>
  <c r="NQ110" i="185" s="1"/>
  <c r="NG110" i="185" a="1"/>
  <c r="NG110" i="185" s="1"/>
  <c r="NL110" i="185" a="1"/>
  <c r="NL110" i="185" s="1"/>
  <c r="OL110" i="185" a="1"/>
  <c r="OL110" i="185" s="1"/>
  <c r="NO110" i="185" a="1"/>
  <c r="NO110" i="185" s="1"/>
  <c r="NF110" i="185" a="1"/>
  <c r="NF110" i="185" s="1"/>
  <c r="OC110" i="185" a="1"/>
  <c r="OC110" i="185" s="1"/>
  <c r="OE110" i="185" a="1"/>
  <c r="OE110" i="185" s="1"/>
  <c r="ON110" i="185" a="1"/>
  <c r="ON110" i="185" s="1"/>
  <c r="OA110" i="185" a="1"/>
  <c r="OA110" i="185" s="1"/>
  <c r="NR110" i="185" a="1"/>
  <c r="NR110" i="185" s="1"/>
  <c r="OH110" i="185" a="1"/>
  <c r="OH110" i="185" s="1"/>
  <c r="NX110" i="185" a="1"/>
  <c r="NX110" i="185" s="1"/>
  <c r="NT109" i="185" a="1"/>
  <c r="NT109" i="185" s="1"/>
  <c r="OE109" i="185" a="1"/>
  <c r="OE109" i="185" s="1"/>
  <c r="NS107" i="185" a="1"/>
  <c r="NS107" i="185" s="1"/>
  <c r="NU109" i="185" a="1"/>
  <c r="NU109" i="185" s="1"/>
  <c r="OF107" i="185" a="1"/>
  <c r="OF107" i="185" s="1"/>
  <c r="NN109" i="185" a="1"/>
  <c r="NN109" i="185" s="1"/>
  <c r="OJ109" i="185" a="1"/>
  <c r="OJ109" i="185" s="1"/>
  <c r="NK108" i="185" a="1"/>
  <c r="NK108" i="185" s="1"/>
  <c r="OJ107" i="185" a="1"/>
  <c r="OJ107" i="185" s="1"/>
  <c r="NW108" i="185" a="1"/>
  <c r="NW108" i="185" s="1"/>
  <c r="OD108" i="185" a="1"/>
  <c r="OD108" i="185" s="1"/>
  <c r="OF108" i="185" a="1"/>
  <c r="OF108" i="185" s="1"/>
  <c r="OE108" i="185" a="1"/>
  <c r="OE108" i="185" s="1"/>
  <c r="NZ104" i="185" a="1"/>
  <c r="NZ104" i="185" s="1"/>
  <c r="OF104" i="185" a="1"/>
  <c r="OF104" i="185" s="1"/>
  <c r="OH104" i="185" a="1"/>
  <c r="OH104" i="185" s="1"/>
  <c r="NN107" i="185" a="1"/>
  <c r="NN107" i="185" s="1"/>
  <c r="NX108" i="185" a="1"/>
  <c r="NX108" i="185" s="1"/>
  <c r="OF109" i="185" a="1"/>
  <c r="OF109" i="185" s="1"/>
  <c r="OI107" i="185" a="1"/>
  <c r="OI107" i="185" s="1"/>
  <c r="OH108" i="185" a="1"/>
  <c r="OH108" i="185" s="1"/>
  <c r="OC108" i="185" a="1"/>
  <c r="OC108" i="185" s="1"/>
  <c r="NL109" i="185" a="1"/>
  <c r="NL109" i="185" s="1"/>
  <c r="NI108" i="185" a="1"/>
  <c r="NI108" i="185" s="1"/>
  <c r="OI108" i="185" a="1"/>
  <c r="OI108" i="185" s="1"/>
  <c r="NN108" i="185" a="1"/>
  <c r="NN108" i="185" s="1"/>
  <c r="NI104" i="185" a="1"/>
  <c r="NI104" i="185" s="1"/>
  <c r="OC104" i="185" a="1"/>
  <c r="OC104" i="185" s="1"/>
  <c r="NH109" i="185" a="1"/>
  <c r="NH109" i="185" s="1"/>
  <c r="NL107" i="185" a="1"/>
  <c r="NL107" i="185" s="1"/>
  <c r="NF108" i="185" a="1"/>
  <c r="NF108" i="185" s="1"/>
  <c r="NX109" i="185" a="1"/>
  <c r="NX109" i="185" s="1"/>
  <c r="OE107" i="185" a="1"/>
  <c r="OE107" i="185" s="1"/>
  <c r="OI109" i="185" a="1"/>
  <c r="OI109" i="185" s="1"/>
  <c r="OM108" i="185" a="1"/>
  <c r="OM108" i="185" s="1"/>
  <c r="OE104" i="185" a="1"/>
  <c r="OE104" i="185" s="1"/>
  <c r="OI104" i="185" a="1"/>
  <c r="OI104" i="185" s="1"/>
  <c r="NN104" i="185" a="1"/>
  <c r="NN104" i="185" s="1"/>
  <c r="NP109" i="185" a="1"/>
  <c r="NP109" i="185" s="1"/>
  <c r="NQ107" i="185" a="1"/>
  <c r="NQ107" i="185" s="1"/>
  <c r="NP108" i="185" a="1"/>
  <c r="NP108" i="185" s="1"/>
  <c r="NY107" i="185" a="1"/>
  <c r="NY107" i="185" s="1"/>
  <c r="ON108" i="185" a="1"/>
  <c r="ON108" i="185" s="1"/>
  <c r="NZ109" i="185" a="1"/>
  <c r="NZ109" i="185" s="1"/>
  <c r="NY108" i="185" a="1"/>
  <c r="NY108" i="185" s="1"/>
  <c r="OL107" i="185" a="1"/>
  <c r="OL107" i="185" s="1"/>
  <c r="NS109" i="185" a="1"/>
  <c r="NS109" i="185" s="1"/>
  <c r="ON104" i="185" a="1"/>
  <c r="ON104" i="185" s="1"/>
  <c r="NG104" i="185" a="1"/>
  <c r="NG104" i="185" s="1"/>
  <c r="NF104" i="185" a="1"/>
  <c r="NF104" i="185" s="1"/>
  <c r="NJ109" i="185" a="1"/>
  <c r="NJ109" i="185" s="1"/>
  <c r="OG108" i="185" a="1"/>
  <c r="OG108" i="185" s="1"/>
  <c r="NV109" i="185" a="1"/>
  <c r="NV109" i="185" s="1"/>
  <c r="NX107" i="185" a="1"/>
  <c r="NX107" i="185" s="1"/>
  <c r="OA108" i="185" a="1"/>
  <c r="OA108" i="185" s="1"/>
  <c r="OC109" i="185" a="1"/>
  <c r="OC109" i="185" s="1"/>
  <c r="ON107" i="185" a="1"/>
  <c r="ON107" i="185" s="1"/>
  <c r="OB107" i="185" a="1"/>
  <c r="OB107" i="185" s="1"/>
  <c r="OC107" i="185" a="1"/>
  <c r="OC107" i="185" s="1"/>
  <c r="OM104" i="185" a="1"/>
  <c r="OM104" i="185" s="1"/>
  <c r="OB104" i="185" a="1"/>
  <c r="OB104" i="185" s="1"/>
  <c r="OK104" i="185" a="1"/>
  <c r="OK104" i="185" s="1"/>
  <c r="NP107" i="185" a="1"/>
  <c r="NP107" i="185" s="1"/>
  <c r="NO108" i="185" a="1"/>
  <c r="NO108" i="185" s="1"/>
  <c r="NH108" i="185" a="1"/>
  <c r="NH108" i="185" s="1"/>
  <c r="OK108" i="185" a="1"/>
  <c r="OK108" i="185" s="1"/>
  <c r="NY104" i="185" a="1"/>
  <c r="NY104" i="185" s="1"/>
  <c r="NK104" i="185" a="1"/>
  <c r="NK104" i="185" s="1"/>
  <c r="OG104" i="185" a="1"/>
  <c r="OG104" i="185" s="1"/>
  <c r="OD107" i="185" a="1"/>
  <c r="OD107" i="185" s="1"/>
  <c r="NG108" i="185" a="1"/>
  <c r="NG108" i="185" s="1"/>
  <c r="NI109" i="185" a="1"/>
  <c r="NI109" i="185" s="1"/>
  <c r="NR108" i="185" a="1"/>
  <c r="NR108" i="185" s="1"/>
  <c r="OM109" i="185" a="1"/>
  <c r="OM109" i="185" s="1"/>
  <c r="OG107" i="185" a="1"/>
  <c r="OG107" i="185" s="1"/>
  <c r="OG109" i="185" a="1"/>
  <c r="OG109" i="185" s="1"/>
  <c r="NK109" i="185" a="1"/>
  <c r="NK109" i="185" s="1"/>
  <c r="NR104" i="185" a="1"/>
  <c r="NR104" i="185" s="1"/>
  <c r="OD104" i="185" a="1"/>
  <c r="OD104" i="185" s="1"/>
  <c r="NM104" i="185" a="1"/>
  <c r="NM104" i="185" s="1"/>
  <c r="NQ108" i="185" a="1"/>
  <c r="NQ108" i="185" s="1"/>
  <c r="NW109" i="185" a="1"/>
  <c r="NW109" i="185" s="1"/>
  <c r="OK107" i="185" a="1"/>
  <c r="OK107" i="185" s="1"/>
  <c r="NL108" i="185" a="1"/>
  <c r="NL108" i="185" s="1"/>
  <c r="OB109" i="185" a="1"/>
  <c r="OB109" i="185" s="1"/>
  <c r="NK107" i="185" a="1"/>
  <c r="NK107" i="185" s="1"/>
  <c r="NG109" i="185" a="1"/>
  <c r="NG109" i="185" s="1"/>
  <c r="OD109" i="185" a="1"/>
  <c r="OD109" i="185" s="1"/>
  <c r="NV104" i="185" a="1"/>
  <c r="NV104" i="185" s="1"/>
  <c r="OJ104" i="185" a="1"/>
  <c r="OJ104" i="185" s="1"/>
  <c r="NL104" i="185" a="1"/>
  <c r="NL104" i="185" s="1"/>
  <c r="NJ108" i="185" a="1"/>
  <c r="NJ108" i="185" s="1"/>
  <c r="OK109" i="185" a="1"/>
  <c r="OK109" i="185" s="1"/>
  <c r="NG107" i="185" a="1"/>
  <c r="NG107" i="185" s="1"/>
  <c r="NZ108" i="185" a="1"/>
  <c r="NZ108" i="185" s="1"/>
  <c r="OL109" i="185" a="1"/>
  <c r="OL109" i="185" s="1"/>
  <c r="OL108" i="185" a="1"/>
  <c r="OL108" i="185" s="1"/>
  <c r="OA109" i="185" a="1"/>
  <c r="OA109" i="185" s="1"/>
  <c r="NR109" i="185" a="1"/>
  <c r="NR109" i="185" s="1"/>
  <c r="NO104" i="185" a="1"/>
  <c r="NO104" i="185" s="1"/>
  <c r="NX104" i="185" a="1"/>
  <c r="NX104" i="185" s="1"/>
  <c r="NQ104" i="185" a="1"/>
  <c r="NQ104" i="185" s="1"/>
  <c r="NS108" i="185" a="1"/>
  <c r="NS108" i="185" s="1"/>
  <c r="NQ109" i="185" a="1"/>
  <c r="NQ109" i="185" s="1"/>
  <c r="NV107" i="185" a="1"/>
  <c r="NV107" i="185" s="1"/>
  <c r="ON109" i="185" a="1"/>
  <c r="ON109" i="185" s="1"/>
  <c r="NO107" i="185" a="1"/>
  <c r="NO107" i="185" s="1"/>
  <c r="NU108" i="185" a="1"/>
  <c r="NU108" i="185" s="1"/>
  <c r="NU104" i="185" a="1"/>
  <c r="NU104" i="185" s="1"/>
  <c r="NM108" i="185" a="1"/>
  <c r="NM108" i="185" s="1"/>
  <c r="NW107" i="185" a="1"/>
  <c r="NW107" i="185" s="1"/>
  <c r="NT107" i="185" a="1"/>
  <c r="NT107" i="185" s="1"/>
  <c r="NP104" i="185" a="1"/>
  <c r="NP104" i="185" s="1"/>
  <c r="NH104" i="185" a="1"/>
  <c r="NH104" i="185" s="1"/>
  <c r="NT104" i="185" a="1"/>
  <c r="NT104" i="185" s="1"/>
  <c r="NY109" i="185" a="1"/>
  <c r="NY109" i="185" s="1"/>
  <c r="OM107" i="185" a="1"/>
  <c r="OM107" i="185" s="1"/>
  <c r="NV108" i="185" a="1"/>
  <c r="NV108" i="185" s="1"/>
  <c r="NO109" i="185" a="1"/>
  <c r="NO109" i="185" s="1"/>
  <c r="NF107" i="185" a="1"/>
  <c r="NF107" i="185" s="1"/>
  <c r="NT108" i="185" a="1"/>
  <c r="NT108" i="185" s="1"/>
  <c r="NM109" i="185" a="1"/>
  <c r="NM109" i="185" s="1"/>
  <c r="NI107" i="185" a="1"/>
  <c r="NI107" i="185" s="1"/>
  <c r="NJ104" i="185" a="1"/>
  <c r="NJ104" i="185" s="1"/>
  <c r="OH109" i="185" a="1"/>
  <c r="OH109" i="185" s="1"/>
  <c r="OJ108" i="185" a="1"/>
  <c r="OJ108" i="185" s="1"/>
  <c r="NH107" i="185" a="1"/>
  <c r="NH107" i="185" s="1"/>
  <c r="NZ107" i="185" a="1"/>
  <c r="NZ107" i="185" s="1"/>
  <c r="NJ107" i="185" a="1"/>
  <c r="NJ107" i="185" s="1"/>
  <c r="NW104" i="185" a="1"/>
  <c r="NW104" i="185" s="1"/>
  <c r="NS104" i="185" a="1"/>
  <c r="NS104" i="185" s="1"/>
  <c r="OA104" i="185" a="1"/>
  <c r="OA104" i="185" s="1"/>
  <c r="NF109" i="185" a="1"/>
  <c r="NF109" i="185" s="1"/>
  <c r="OA107" i="185" a="1"/>
  <c r="OA107" i="185" s="1"/>
  <c r="OB108" i="185" a="1"/>
  <c r="OB108" i="185" s="1"/>
  <c r="NU107" i="185" a="1"/>
  <c r="NU107" i="185" s="1"/>
  <c r="NR107" i="185" a="1"/>
  <c r="NR107" i="185" s="1"/>
  <c r="OL104" i="185" a="1"/>
  <c r="OL104" i="185" s="1"/>
  <c r="NM107" i="185" a="1"/>
  <c r="NM107" i="185" s="1"/>
  <c r="OH107" i="185" a="1"/>
  <c r="OH107" i="185" s="1"/>
  <c r="NP100" i="185" a="1"/>
  <c r="NP100" i="185" s="1"/>
  <c r="NM100" i="185" a="1"/>
  <c r="NM100" i="185" s="1"/>
  <c r="OL100" i="185" a="1"/>
  <c r="OL100" i="185" s="1"/>
  <c r="OB100" i="185" a="1"/>
  <c r="OB100" i="185" s="1"/>
  <c r="OE100" i="185" a="1"/>
  <c r="OE100" i="185" s="1"/>
  <c r="NT100" i="185" a="1"/>
  <c r="NT100" i="185" s="1"/>
  <c r="OJ100" i="185" a="1"/>
  <c r="OJ100" i="185" s="1"/>
  <c r="OK100" i="185" a="1"/>
  <c r="OK100" i="185" s="1"/>
  <c r="NN100" i="185" a="1"/>
  <c r="NN100" i="185" s="1"/>
  <c r="NQ100" i="185" a="1"/>
  <c r="NQ100" i="185" s="1"/>
  <c r="ON100" i="185" a="1"/>
  <c r="ON100" i="185" s="1"/>
  <c r="NY100" i="185" a="1"/>
  <c r="NY100" i="185" s="1"/>
  <c r="OH100" i="185" a="1"/>
  <c r="OH100" i="185" s="1"/>
  <c r="NJ100" i="185" a="1"/>
  <c r="NJ100" i="185" s="1"/>
  <c r="OC100" i="185" a="1"/>
  <c r="OC100" i="185" s="1"/>
  <c r="NZ100" i="185" a="1"/>
  <c r="NZ100" i="185" s="1"/>
  <c r="NS100" i="185" a="1"/>
  <c r="NS100" i="185" s="1"/>
  <c r="NL100" i="185" a="1"/>
  <c r="NL100" i="185" s="1"/>
  <c r="OA100" i="185" a="1"/>
  <c r="OA100" i="185" s="1"/>
  <c r="OD100" i="185" a="1"/>
  <c r="OD100" i="185" s="1"/>
  <c r="NH100" i="185" a="1"/>
  <c r="NH100" i="185" s="1"/>
  <c r="OI100" i="185" a="1"/>
  <c r="OI100" i="185" s="1"/>
  <c r="OF100" i="185" a="1"/>
  <c r="OF100" i="185" s="1"/>
  <c r="NU100" i="185" a="1"/>
  <c r="NU100" i="185" s="1"/>
  <c r="OM100" i="185" a="1"/>
  <c r="OM100" i="185" s="1"/>
  <c r="NR100" i="185" a="1"/>
  <c r="NR100" i="185" s="1"/>
  <c r="NG100" i="185" a="1"/>
  <c r="NG100" i="185" s="1"/>
  <c r="NX100" i="185" a="1"/>
  <c r="NX100" i="185" s="1"/>
  <c r="NF100" i="185" a="1"/>
  <c r="NF100" i="185" s="1"/>
  <c r="NO100" i="185" a="1"/>
  <c r="NO100" i="185" s="1"/>
  <c r="NW100" i="185" a="1"/>
  <c r="NW100" i="185" s="1"/>
  <c r="NV100" i="185" a="1"/>
  <c r="NV100" i="185" s="1"/>
  <c r="NK100" i="185" a="1"/>
  <c r="NK100" i="185" s="1"/>
  <c r="NI100" i="185" a="1"/>
  <c r="NI100" i="185" s="1"/>
  <c r="OG100" i="185" a="1"/>
  <c r="OG100" i="185" s="1"/>
  <c r="NW98" i="185" a="1"/>
  <c r="NW98" i="185" s="1"/>
  <c r="NZ98" i="185" a="1"/>
  <c r="NZ98" i="185" s="1"/>
  <c r="NO98" i="185" a="1"/>
  <c r="NO98" i="185" s="1"/>
  <c r="OH98" i="185" a="1"/>
  <c r="OH98" i="185" s="1"/>
  <c r="OI98" i="185" a="1"/>
  <c r="OI98" i="185" s="1"/>
  <c r="OF98" i="185" a="1"/>
  <c r="OF98" i="185" s="1"/>
  <c r="NJ98" i="185" a="1"/>
  <c r="NJ98" i="185" s="1"/>
  <c r="NQ98" i="185" a="1"/>
  <c r="NQ98" i="185" s="1"/>
  <c r="ON98" i="185" a="1"/>
  <c r="ON98" i="185" s="1"/>
  <c r="NL98" i="185" a="1"/>
  <c r="NL98" i="185" s="1"/>
  <c r="OD98" i="185" a="1"/>
  <c r="OD98" i="185" s="1"/>
  <c r="NH98" i="185" a="1"/>
  <c r="NH98" i="185" s="1"/>
  <c r="NK98" i="185" a="1"/>
  <c r="NK98" i="185" s="1"/>
  <c r="NG98" i="185" a="1"/>
  <c r="NG98" i="185" s="1"/>
  <c r="OM98" i="185" a="1"/>
  <c r="OM98" i="185" s="1"/>
  <c r="NX98" i="185" a="1"/>
  <c r="NX98" i="185" s="1"/>
  <c r="NY98" i="185" a="1"/>
  <c r="NY98" i="185" s="1"/>
  <c r="OE98" i="185" a="1"/>
  <c r="OE98" i="185" s="1"/>
  <c r="OK98" i="185" a="1"/>
  <c r="OK98" i="185" s="1"/>
  <c r="NF98" i="185" a="1"/>
  <c r="NF98" i="185" s="1"/>
  <c r="NI98" i="185" a="1"/>
  <c r="NI98" i="185" s="1"/>
  <c r="OL98" i="185" a="1"/>
  <c r="OL98" i="185" s="1"/>
  <c r="NP98" i="185" a="1"/>
  <c r="NP98" i="185" s="1"/>
  <c r="OG98" i="185" a="1"/>
  <c r="OG98" i="185" s="1"/>
  <c r="NR98" i="185" a="1"/>
  <c r="NR98" i="185" s="1"/>
  <c r="NV98" i="185" a="1"/>
  <c r="NV98" i="185" s="1"/>
  <c r="NS98" i="185" a="1"/>
  <c r="NS98" i="185" s="1"/>
  <c r="OC98" i="185" a="1"/>
  <c r="OC98" i="185" s="1"/>
  <c r="NN98" i="185" a="1"/>
  <c r="NN98" i="185" s="1"/>
  <c r="OJ98" i="185" a="1"/>
  <c r="OJ98" i="185" s="1"/>
  <c r="NU98" i="185" a="1"/>
  <c r="NU98" i="185" s="1"/>
  <c r="OA98" i="185" a="1"/>
  <c r="OA98" i="185" s="1"/>
  <c r="OB98" i="185" a="1"/>
  <c r="OB98" i="185" s="1"/>
  <c r="NM98" i="185" a="1"/>
  <c r="NM98" i="185" s="1"/>
  <c r="NT98" i="185" a="1"/>
  <c r="NT98" i="185" s="1"/>
  <c r="NF97" i="185" a="1"/>
  <c r="NF97" i="185" s="1"/>
  <c r="NQ97" i="185" a="1"/>
  <c r="NQ97" i="185" s="1"/>
  <c r="NY97" i="185" a="1"/>
  <c r="NY97" i="185" s="1"/>
  <c r="ON97" i="185" a="1"/>
  <c r="ON97" i="185" s="1"/>
  <c r="NR97" i="185" a="1"/>
  <c r="NR97" i="185" s="1"/>
  <c r="NT97" i="185" a="1"/>
  <c r="NT97" i="185" s="1"/>
  <c r="NG97" i="185" a="1"/>
  <c r="NG97" i="185" s="1"/>
  <c r="OL97" i="185" a="1"/>
  <c r="OL97" i="185" s="1"/>
  <c r="OE97" i="185" a="1"/>
  <c r="OE97" i="185" s="1"/>
  <c r="OD97" i="185" a="1"/>
  <c r="OD97" i="185" s="1"/>
  <c r="OC97" i="185" a="1"/>
  <c r="OC97" i="185" s="1"/>
  <c r="OB97" i="185" a="1"/>
  <c r="OB97" i="185" s="1"/>
  <c r="OG97" i="185" a="1"/>
  <c r="OG97" i="185" s="1"/>
  <c r="OJ97" i="185" a="1"/>
  <c r="OJ97" i="185" s="1"/>
  <c r="OK97" i="185" a="1"/>
  <c r="OK97" i="185" s="1"/>
  <c r="NV97" i="185" a="1"/>
  <c r="NV97" i="185" s="1"/>
  <c r="NS97" i="185" a="1"/>
  <c r="NS97" i="185" s="1"/>
  <c r="NJ97" i="185" a="1"/>
  <c r="NJ97" i="185" s="1"/>
  <c r="NU97" i="185" a="1"/>
  <c r="NU97" i="185" s="1"/>
  <c r="NO97" i="185" a="1"/>
  <c r="NO97" i="185" s="1"/>
  <c r="NX97" i="185" a="1"/>
  <c r="NX97" i="185" s="1"/>
  <c r="NN97" i="185" a="1"/>
  <c r="NN97" i="185" s="1"/>
  <c r="OI97" i="185" a="1"/>
  <c r="OI97" i="185" s="1"/>
  <c r="OF97" i="185" a="1"/>
  <c r="OF97" i="185" s="1"/>
  <c r="NP97" i="185" a="1"/>
  <c r="NP97" i="185" s="1"/>
  <c r="OM97" i="185" a="1"/>
  <c r="OM97" i="185" s="1"/>
  <c r="OA97" i="185" a="1"/>
  <c r="OA97" i="185" s="1"/>
  <c r="NW97" i="185" a="1"/>
  <c r="NW97" i="185" s="1"/>
  <c r="NI97" i="185" a="1"/>
  <c r="NI97" i="185" s="1"/>
  <c r="NZ97" i="185" a="1"/>
  <c r="NZ97" i="185" s="1"/>
  <c r="NH97" i="185" a="1"/>
  <c r="NH97" i="185" s="1"/>
  <c r="NM97" i="185" a="1"/>
  <c r="NM97" i="185" s="1"/>
  <c r="OH97" i="185" a="1"/>
  <c r="OH97" i="185" s="1"/>
  <c r="NL97" i="185" a="1"/>
  <c r="NL97" i="185" s="1"/>
  <c r="NK97" i="185" a="1"/>
  <c r="NK97" i="185" s="1"/>
  <c r="AM102" i="167"/>
  <c r="BW9" i="167"/>
  <c r="BV9" i="167"/>
  <c r="BW66" i="167"/>
  <c r="BW58" i="167"/>
  <c r="BV60" i="167"/>
  <c r="BV69" i="167"/>
  <c r="BV54" i="167"/>
  <c r="BV52" i="167"/>
  <c r="BV83" i="167"/>
  <c r="BW97" i="167"/>
  <c r="BW69" i="167"/>
  <c r="BW88" i="167"/>
  <c r="BW83" i="167"/>
  <c r="BV40" i="167"/>
  <c r="BW41" i="167"/>
  <c r="BV80" i="167"/>
  <c r="BV46" i="167"/>
  <c r="BW80" i="167"/>
  <c r="BW14" i="167"/>
  <c r="BV13" i="167"/>
  <c r="BV22" i="167"/>
  <c r="BV21" i="167"/>
  <c r="BV84" i="167"/>
  <c r="BW21" i="167"/>
  <c r="BV38" i="167"/>
  <c r="BV7" i="167"/>
  <c r="BV51" i="167"/>
  <c r="BV88" i="167"/>
  <c r="BV61" i="167"/>
  <c r="BW7" i="167"/>
  <c r="BW51" i="167"/>
  <c r="BW52" i="167"/>
  <c r="BW46" i="167"/>
  <c r="BV97" i="167"/>
  <c r="BW32" i="167"/>
  <c r="BW75" i="167"/>
  <c r="BW40" i="167"/>
  <c r="BW99" i="167"/>
  <c r="BW54" i="167"/>
  <c r="BW61" i="167"/>
  <c r="BW84" i="167"/>
  <c r="BW81" i="167"/>
  <c r="BV99" i="167"/>
  <c r="BV14" i="167"/>
  <c r="BW77" i="167"/>
  <c r="BV12" i="167"/>
  <c r="BV17" i="167"/>
  <c r="BV77" i="167"/>
  <c r="BW60" i="167"/>
  <c r="BW13" i="167"/>
  <c r="BV70" i="167"/>
  <c r="BV73" i="167"/>
  <c r="BV96" i="167"/>
  <c r="BW34" i="167"/>
  <c r="BW78" i="167"/>
  <c r="BW74" i="167"/>
  <c r="BW70" i="167"/>
  <c r="BW44" i="167"/>
  <c r="BV92" i="167"/>
  <c r="BV25" i="167"/>
  <c r="BW22" i="167"/>
  <c r="BW26" i="167"/>
  <c r="BV33" i="167"/>
  <c r="BV11" i="167"/>
  <c r="BW85" i="167"/>
  <c r="BW101" i="167"/>
  <c r="BW67" i="167"/>
  <c r="BW65" i="167"/>
  <c r="BV76" i="167"/>
  <c r="BV93" i="167"/>
  <c r="BV75" i="167"/>
  <c r="BV74" i="167"/>
  <c r="BV35" i="167"/>
  <c r="BV10" i="167"/>
  <c r="BV101" i="167"/>
  <c r="BW8" i="167"/>
  <c r="BV48" i="167"/>
  <c r="BW45" i="167"/>
  <c r="BW42" i="167"/>
  <c r="BV81" i="167"/>
  <c r="BV30" i="167"/>
  <c r="BV57" i="167"/>
  <c r="BV39" i="167"/>
  <c r="BW48" i="167"/>
  <c r="BW28" i="167"/>
  <c r="BW79" i="167"/>
  <c r="BW57" i="167"/>
  <c r="BV49" i="167"/>
  <c r="BV44" i="167"/>
  <c r="BW93" i="167"/>
  <c r="BV66" i="167"/>
  <c r="BV32" i="167"/>
  <c r="BV98" i="167"/>
  <c r="BV27" i="167"/>
  <c r="BV100" i="167"/>
  <c r="BV63" i="167"/>
  <c r="BV41" i="167"/>
  <c r="BW24" i="167"/>
  <c r="BW62" i="167"/>
  <c r="BW27" i="167"/>
  <c r="BW30" i="167"/>
  <c r="BV91" i="167"/>
  <c r="BW100" i="167"/>
  <c r="BV50" i="167"/>
  <c r="BW72" i="167"/>
  <c r="BV16" i="167"/>
  <c r="BV53" i="167"/>
  <c r="BV89" i="167"/>
  <c r="BV31" i="167"/>
  <c r="BW87" i="167"/>
  <c r="BW39" i="167"/>
  <c r="BW96" i="167"/>
  <c r="BW55" i="167"/>
  <c r="BW86" i="167"/>
  <c r="BW20" i="167"/>
  <c r="BW76" i="167"/>
  <c r="BV23" i="167"/>
  <c r="BV72" i="167"/>
  <c r="BV42" i="167"/>
  <c r="BW38" i="167"/>
  <c r="BV55" i="167"/>
  <c r="BV64" i="167"/>
  <c r="BV65" i="167"/>
  <c r="BV15" i="167"/>
  <c r="BW59" i="167"/>
  <c r="BW82" i="167"/>
  <c r="BV26" i="167"/>
  <c r="BW33" i="167"/>
  <c r="BW19" i="167"/>
  <c r="BW36" i="167"/>
  <c r="BW53" i="167"/>
  <c r="BW11" i="167"/>
  <c r="BV18" i="167"/>
  <c r="BV19" i="167"/>
  <c r="BV36" i="167"/>
  <c r="BV78" i="167"/>
  <c r="BW90" i="167"/>
  <c r="BV29" i="167"/>
  <c r="BW37" i="167"/>
  <c r="BW63" i="167"/>
  <c r="BW10" i="167"/>
  <c r="BW73" i="167"/>
  <c r="BW18" i="167"/>
  <c r="BW12" i="167"/>
  <c r="BW94" i="167"/>
  <c r="BW50" i="167"/>
  <c r="BV85" i="167"/>
  <c r="BV45" i="167"/>
  <c r="BV86" i="167"/>
  <c r="BV82" i="167"/>
  <c r="BV68" i="167"/>
  <c r="BV37" i="167"/>
  <c r="BW71" i="167"/>
  <c r="BW89" i="167"/>
  <c r="BW16" i="167"/>
  <c r="BW15" i="167"/>
  <c r="BW47" i="167"/>
  <c r="BV20" i="167"/>
  <c r="BW23" i="167"/>
  <c r="BV59" i="167"/>
  <c r="BV94" i="167"/>
  <c r="BV67" i="167"/>
  <c r="BV34" i="167"/>
  <c r="BV90" i="167"/>
  <c r="BW31" i="167"/>
  <c r="BW98" i="167"/>
  <c r="BW68" i="167"/>
  <c r="BW64" i="167"/>
  <c r="BV87" i="167"/>
  <c r="BW56" i="167"/>
  <c r="BV58" i="167"/>
  <c r="BV24" i="167"/>
  <c r="BV47" i="167"/>
  <c r="BW43" i="167"/>
  <c r="BV79" i="167"/>
  <c r="BW17" i="167"/>
  <c r="BV28" i="167"/>
  <c r="BW25" i="167"/>
  <c r="BV56" i="167"/>
  <c r="BW91" i="167"/>
  <c r="BV62" i="167"/>
  <c r="BV95" i="167"/>
  <c r="BV71" i="167"/>
  <c r="BW49" i="167"/>
  <c r="BV8" i="167"/>
  <c r="BV43" i="167"/>
  <c r="BW35" i="167"/>
  <c r="BW29" i="167"/>
  <c r="BW95" i="167"/>
  <c r="BW92" i="167"/>
  <c r="BW102" i="167"/>
  <c r="BV102" i="167"/>
  <c r="NL95" i="185" a="1"/>
  <c r="NL95" i="185" s="1"/>
  <c r="NG95" i="185" a="1"/>
  <c r="NG95" i="185" s="1"/>
  <c r="NN95" i="185" a="1"/>
  <c r="NN95" i="185" s="1"/>
  <c r="NT95" i="185" a="1"/>
  <c r="NT95" i="185" s="1"/>
  <c r="NP95" i="185" a="1"/>
  <c r="NP95" i="185" s="1"/>
  <c r="OJ95" i="185" a="1"/>
  <c r="OJ95" i="185" s="1"/>
  <c r="NI95" i="185" a="1"/>
  <c r="NI95" i="185" s="1"/>
  <c r="NW95" i="185" a="1"/>
  <c r="NW95" i="185" s="1"/>
  <c r="NR95" i="185" a="1"/>
  <c r="NR95" i="185" s="1"/>
  <c r="NQ95" i="185" a="1"/>
  <c r="NQ95" i="185" s="1"/>
  <c r="NS95" i="185" a="1"/>
  <c r="NS95" i="185" s="1"/>
  <c r="OM95" i="185" a="1"/>
  <c r="OM95" i="185" s="1"/>
  <c r="NH95" i="185" a="1"/>
  <c r="NH95" i="185" s="1"/>
  <c r="NU95" i="185" a="1"/>
  <c r="NU95" i="185" s="1"/>
  <c r="OC95" i="185" a="1"/>
  <c r="OC95" i="185" s="1"/>
  <c r="OA95" i="185" a="1"/>
  <c r="OA95" i="185" s="1"/>
  <c r="NV95" i="185" a="1"/>
  <c r="NV95" i="185" s="1"/>
  <c r="OH95" i="185" a="1"/>
  <c r="OH95" i="185" s="1"/>
  <c r="OD95" i="185" a="1"/>
  <c r="OD95" i="185" s="1"/>
  <c r="NJ95" i="185" a="1"/>
  <c r="NJ95" i="185" s="1"/>
  <c r="OE95" i="185" a="1"/>
  <c r="OE95" i="185" s="1"/>
  <c r="NM95" i="185" a="1"/>
  <c r="NM95" i="185" s="1"/>
  <c r="NY95" i="185" a="1"/>
  <c r="NY95" i="185" s="1"/>
  <c r="OK95" i="185" a="1"/>
  <c r="OK95" i="185" s="1"/>
  <c r="NF95" i="185" a="1"/>
  <c r="NF95" i="185" s="1"/>
  <c r="OB95" i="185" a="1"/>
  <c r="OB95" i="185" s="1"/>
  <c r="OF95" i="185" a="1"/>
  <c r="OF95" i="185" s="1"/>
  <c r="ON95" i="185" a="1"/>
  <c r="ON95" i="185" s="1"/>
  <c r="NZ95" i="185" a="1"/>
  <c r="NZ95" i="185" s="1"/>
  <c r="OG95" i="185" a="1"/>
  <c r="OG95" i="185" s="1"/>
  <c r="OI95" i="185" a="1"/>
  <c r="OI95" i="185" s="1"/>
  <c r="NO95" i="185" a="1"/>
  <c r="NO95" i="185" s="1"/>
  <c r="NX95" i="185" a="1"/>
  <c r="NX95" i="185" s="1"/>
  <c r="OL95" i="185" a="1"/>
  <c r="OL95" i="185" s="1"/>
  <c r="NK95" i="185" a="1"/>
  <c r="NK95" i="185" s="1"/>
  <c r="DK134" i="185"/>
  <c r="DH136" i="185"/>
  <c r="DG138" i="185"/>
  <c r="DI140" i="185"/>
  <c r="DK144" i="185"/>
  <c r="DN146" i="185"/>
  <c r="DH151" i="185"/>
  <c r="DE153" i="185"/>
  <c r="DI155" i="185"/>
  <c r="DK157" i="185"/>
  <c r="DK159" i="185"/>
  <c r="DI161" i="185"/>
  <c r="DK163" i="185"/>
  <c r="DJ140" i="185"/>
  <c r="DM142" i="185"/>
  <c r="DG145" i="185"/>
  <c r="DE147" i="185"/>
  <c r="DG149" i="185"/>
  <c r="DI151" i="185"/>
  <c r="DK153" i="185"/>
  <c r="DJ155" i="185"/>
  <c r="DL157" i="185"/>
  <c r="DL159" i="185"/>
  <c r="DJ161" i="185"/>
  <c r="DL163" i="185"/>
  <c r="DG133" i="185"/>
  <c r="DN134" i="185"/>
  <c r="DM136" i="185"/>
  <c r="DJ138" i="185"/>
  <c r="DK140" i="185"/>
  <c r="DN142" i="185"/>
  <c r="DH145" i="185"/>
  <c r="DF147" i="185"/>
  <c r="DH149" i="185"/>
  <c r="DL153" i="185"/>
  <c r="DE156" i="185"/>
  <c r="DM157" i="185"/>
  <c r="DM159" i="185"/>
  <c r="DE162" i="185"/>
  <c r="DM163" i="185"/>
  <c r="DH133" i="185"/>
  <c r="DE135" i="185"/>
  <c r="DN136" i="185"/>
  <c r="DK138" i="185"/>
  <c r="DM140" i="185"/>
  <c r="DE143" i="185"/>
  <c r="DI145" i="185"/>
  <c r="DK147" i="185"/>
  <c r="DI149" i="185"/>
  <c r="DK151" i="185"/>
  <c r="DM153" i="185"/>
  <c r="DF156" i="185"/>
  <c r="DN157" i="185"/>
  <c r="DE160" i="185"/>
  <c r="DF162" i="185"/>
  <c r="DN163" i="185"/>
  <c r="DI133" i="185"/>
  <c r="DF135" i="185"/>
  <c r="DE137" i="185"/>
  <c r="DM138" i="185"/>
  <c r="DN140" i="185"/>
  <c r="DG143" i="185"/>
  <c r="DK145" i="185"/>
  <c r="DL147" i="185"/>
  <c r="DE150" i="185"/>
  <c r="DL151" i="185"/>
  <c r="DE154" i="185"/>
  <c r="DG156" i="185"/>
  <c r="DI158" i="185"/>
  <c r="DF160" i="185"/>
  <c r="DG162" i="185"/>
  <c r="DI164" i="185"/>
  <c r="DK133" i="185"/>
  <c r="DG135" i="185"/>
  <c r="DG137" i="185"/>
  <c r="DE141" i="185"/>
  <c r="DH143" i="185"/>
  <c r="DL145" i="185"/>
  <c r="DM147" i="185"/>
  <c r="DF150" i="185"/>
  <c r="DM151" i="185"/>
  <c r="DF154" i="185"/>
  <c r="DI156" i="185"/>
  <c r="DJ158" i="185"/>
  <c r="DG160" i="185"/>
  <c r="DI162" i="185"/>
  <c r="DJ164" i="185"/>
  <c r="DE132" i="185"/>
  <c r="DL133" i="185"/>
  <c r="DK135" i="185"/>
  <c r="DH137" i="185"/>
  <c r="DG139" i="185"/>
  <c r="DK141" i="185"/>
  <c r="DI143" i="185"/>
  <c r="DM145" i="185"/>
  <c r="DE148" i="185"/>
  <c r="DG150" i="185"/>
  <c r="DN151" i="185"/>
  <c r="DG154" i="185"/>
  <c r="DJ156" i="185"/>
  <c r="DK158" i="185"/>
  <c r="DH160" i="185"/>
  <c r="DJ162" i="185"/>
  <c r="DK164" i="185"/>
  <c r="DF132" i="185"/>
  <c r="DM133" i="185"/>
  <c r="DL135" i="185"/>
  <c r="DI137" i="185"/>
  <c r="DH139" i="185"/>
  <c r="DL141" i="185"/>
  <c r="DE144" i="185"/>
  <c r="DN145" i="185"/>
  <c r="DF148" i="185"/>
  <c r="DI150" i="185"/>
  <c r="DI152" i="185"/>
  <c r="DM154" i="185"/>
  <c r="DK156" i="185"/>
  <c r="DM160" i="185"/>
  <c r="DK162" i="185"/>
  <c r="DM164" i="185"/>
  <c r="DG132" i="185"/>
  <c r="DN133" i="185"/>
  <c r="DM135" i="185"/>
  <c r="DJ137" i="185"/>
  <c r="DI139" i="185"/>
  <c r="DM141" i="185"/>
  <c r="DF144" i="185"/>
  <c r="DI146" i="185"/>
  <c r="DG148" i="185"/>
  <c r="DJ150" i="185"/>
  <c r="DJ152" i="185"/>
  <c r="DN154" i="185"/>
  <c r="DM158" i="185"/>
  <c r="DN160" i="185"/>
  <c r="DN164" i="185"/>
  <c r="DI132" i="185"/>
  <c r="DE134" i="185"/>
  <c r="DE136" i="185"/>
  <c r="DK137" i="185"/>
  <c r="DK139" i="185"/>
  <c r="DE142" i="185"/>
  <c r="DG144" i="185"/>
  <c r="DJ146" i="185"/>
  <c r="DM148" i="185"/>
  <c r="DK150" i="185"/>
  <c r="DK152" i="185"/>
  <c r="DE155" i="185"/>
  <c r="DG157" i="185"/>
  <c r="DN158" i="185"/>
  <c r="DE161" i="185"/>
  <c r="DG163" i="185"/>
  <c r="DJ132" i="185"/>
  <c r="DI134" i="185"/>
  <c r="DF136" i="185"/>
  <c r="DE138" i="185"/>
  <c r="DL139" i="185"/>
  <c r="DF142" i="185"/>
  <c r="DI144" i="185"/>
  <c r="DK146" i="185"/>
  <c r="DN148" i="185"/>
  <c r="DM152" i="185"/>
  <c r="DG155" i="185"/>
  <c r="DH157" i="185"/>
  <c r="DE159" i="185"/>
  <c r="DG161" i="185"/>
  <c r="DH163" i="185"/>
  <c r="DK132" i="185"/>
  <c r="DJ134" i="185"/>
  <c r="DG136" i="185"/>
  <c r="DF138" i="185"/>
  <c r="DM139" i="185"/>
  <c r="DG142" i="185"/>
  <c r="DJ144" i="185"/>
  <c r="DM146" i="185"/>
  <c r="DE149" i="185"/>
  <c r="DG151" i="185"/>
  <c r="DN152" i="185"/>
  <c r="DH155" i="185"/>
  <c r="DI157" i="185"/>
  <c r="DH161" i="185"/>
  <c r="DI163" i="185"/>
  <c r="DL158" i="185"/>
  <c r="DF151" i="185"/>
  <c r="DF133" i="185"/>
  <c r="DE151" i="185"/>
  <c r="DG134" i="185"/>
  <c r="DF152" i="185"/>
  <c r="DL137" i="185"/>
  <c r="DK155" i="185"/>
  <c r="DG141" i="185"/>
  <c r="DL164" i="185"/>
  <c r="DL146" i="185"/>
  <c r="DH132" i="185"/>
  <c r="DN155" i="185"/>
  <c r="DG152" i="185"/>
  <c r="DK142" i="185"/>
  <c r="DJ151" i="185"/>
  <c r="DL148" i="185"/>
  <c r="DG164" i="185"/>
  <c r="DM149" i="185"/>
  <c r="DE133" i="185"/>
  <c r="DN150" i="185"/>
  <c r="DJ136" i="185"/>
  <c r="DI154" i="185"/>
  <c r="DE140" i="185"/>
  <c r="DJ163" i="185"/>
  <c r="DJ145" i="185"/>
  <c r="DL138" i="185"/>
  <c r="DE139" i="185"/>
  <c r="DF149" i="185"/>
  <c r="DJ147" i="185"/>
  <c r="DE163" i="185"/>
  <c r="DK148" i="185"/>
  <c r="DF164" i="185"/>
  <c r="DL149" i="185"/>
  <c r="DH135" i="185"/>
  <c r="DG153" i="185"/>
  <c r="DH154" i="185"/>
  <c r="DH162" i="185"/>
  <c r="DH144" i="185"/>
  <c r="DI135" i="185"/>
  <c r="DI136" i="185"/>
  <c r="DH164" i="185"/>
  <c r="DH146" i="185"/>
  <c r="DM161" i="185"/>
  <c r="DI147" i="185"/>
  <c r="DN162" i="185"/>
  <c r="DJ148" i="185"/>
  <c r="DF134" i="185"/>
  <c r="DE152" i="185"/>
  <c r="DF153" i="185"/>
  <c r="DF161" i="185"/>
  <c r="DF143" i="185"/>
  <c r="DN149" i="185"/>
  <c r="DM134" i="185"/>
  <c r="DM132" i="185"/>
  <c r="DF163" i="185"/>
  <c r="DF145" i="185"/>
  <c r="DK160" i="185"/>
  <c r="DG146" i="185"/>
  <c r="DL161" i="185"/>
  <c r="DH147" i="185"/>
  <c r="DN132" i="185"/>
  <c r="DM150" i="185"/>
  <c r="DJ149" i="185"/>
  <c r="DN159" i="185"/>
  <c r="DN141" i="185"/>
  <c r="DI142" i="185"/>
  <c r="DL162" i="185"/>
  <c r="DL160" i="185"/>
  <c r="DL142" i="185"/>
  <c r="DI159" i="185"/>
  <c r="DE145" i="185"/>
  <c r="DJ160" i="185"/>
  <c r="DF146" i="185"/>
  <c r="DE164" i="185"/>
  <c r="DK149" i="185"/>
  <c r="DH148" i="185"/>
  <c r="DJ157" i="185"/>
  <c r="DL140" i="185"/>
  <c r="DN161" i="185"/>
  <c r="DH152" i="185"/>
  <c r="DF159" i="185"/>
  <c r="DJ159" i="185"/>
  <c r="DJ141" i="185"/>
  <c r="DG158" i="185"/>
  <c r="DM143" i="185"/>
  <c r="DH159" i="185"/>
  <c r="DN144" i="185"/>
  <c r="DM162" i="185"/>
  <c r="DI148" i="185"/>
  <c r="DL144" i="185"/>
  <c r="DH156" i="185"/>
  <c r="DJ139" i="185"/>
  <c r="DN143" i="185"/>
  <c r="DH134" i="185"/>
  <c r="DL156" i="185"/>
  <c r="DH158" i="185"/>
  <c r="DH140" i="185"/>
  <c r="DE157" i="185"/>
  <c r="DI141" i="185"/>
  <c r="DF158" i="185"/>
  <c r="DL143" i="185"/>
  <c r="DK161" i="185"/>
  <c r="DG147" i="185"/>
  <c r="DJ143" i="185"/>
  <c r="DF155" i="185"/>
  <c r="DH138" i="185"/>
  <c r="DN138" i="185"/>
  <c r="DL150" i="185"/>
  <c r="DF157" i="185"/>
  <c r="DF139" i="185"/>
  <c r="DM155" i="185"/>
  <c r="DG140" i="185"/>
  <c r="DN156" i="185"/>
  <c r="DJ142" i="185"/>
  <c r="DI160" i="185"/>
  <c r="DE146" i="185"/>
  <c r="DH142" i="185"/>
  <c r="DN153" i="185"/>
  <c r="DF137" i="185"/>
  <c r="DH153" i="185"/>
  <c r="DL132" i="185"/>
  <c r="DL154" i="185"/>
  <c r="DL136" i="185"/>
  <c r="DK154" i="185"/>
  <c r="DM137" i="185"/>
  <c r="DL155" i="185"/>
  <c r="DH141" i="185"/>
  <c r="DG159" i="185"/>
  <c r="DM144" i="185"/>
  <c r="DF141" i="185"/>
  <c r="DL152" i="185"/>
  <c r="DN135" i="185"/>
  <c r="DN137" i="185"/>
  <c r="DM156" i="185"/>
  <c r="DI138" i="185"/>
  <c r="DJ153" i="185"/>
  <c r="DJ135" i="185"/>
  <c r="DI153" i="185"/>
  <c r="DK136" i="185"/>
  <c r="DJ154" i="185"/>
  <c r="DF140" i="185"/>
  <c r="DE158" i="185"/>
  <c r="DK143" i="185"/>
  <c r="DN139" i="185"/>
  <c r="DH150" i="185"/>
  <c r="DL134" i="185"/>
  <c r="DN147" i="185"/>
  <c r="DJ133" i="185"/>
  <c r="DI130" i="185"/>
  <c r="DH130" i="185"/>
  <c r="DJ130" i="185"/>
  <c r="DE130" i="185"/>
  <c r="DL130" i="185"/>
  <c r="DH131" i="185"/>
  <c r="DF131" i="185"/>
  <c r="DG130" i="185"/>
  <c r="DM131" i="185"/>
  <c r="DK131" i="185"/>
  <c r="DN130" i="185"/>
  <c r="DI131" i="185"/>
  <c r="DF130" i="185"/>
  <c r="DG131" i="185"/>
  <c r="DM130" i="185"/>
  <c r="DJ131" i="185"/>
  <c r="DK130" i="185"/>
  <c r="DE131" i="185"/>
  <c r="DN131" i="185"/>
  <c r="DL131" i="185"/>
  <c r="NT94" i="185" a="1"/>
  <c r="NT94" i="185" s="1"/>
  <c r="OM94" i="185" a="1"/>
  <c r="OM94" i="185" s="1"/>
  <c r="NW94" i="185" a="1"/>
  <c r="NW94" i="185" s="1"/>
  <c r="OM8" i="185" a="1"/>
  <c r="OM8" i="185" s="1"/>
  <c r="NS13" i="185" a="1"/>
  <c r="NS13" i="185" s="1"/>
  <c r="OC17" i="185" a="1"/>
  <c r="OC17" i="185" s="1"/>
  <c r="NF10" i="185" a="1"/>
  <c r="NF10" i="185" s="1"/>
  <c r="OE13" i="185" a="1"/>
  <c r="OE13" i="185" s="1"/>
  <c r="OH9" i="185" a="1"/>
  <c r="OH9" i="185" s="1"/>
  <c r="NO14" i="185" a="1"/>
  <c r="NO14" i="185" s="1"/>
  <c r="OE7" i="185" a="1"/>
  <c r="OE7" i="185" s="1"/>
  <c r="NU11" i="185" a="1"/>
  <c r="NU11" i="185" s="1"/>
  <c r="OH15" i="185" a="1"/>
  <c r="OH15" i="185" s="1"/>
  <c r="NO8" i="185" a="1"/>
  <c r="NO8" i="185" s="1"/>
  <c r="OF11" i="185" a="1"/>
  <c r="OF11" i="185" s="1"/>
  <c r="NX15" i="185" a="1"/>
  <c r="NX15" i="185" s="1"/>
  <c r="NL6" i="185" a="1"/>
  <c r="NL6" i="185" s="1"/>
  <c r="OJ9" i="185" a="1"/>
  <c r="OJ9" i="185" s="1"/>
  <c r="NQ14" i="185" a="1"/>
  <c r="NQ14" i="185" s="1"/>
  <c r="NF18" i="185" a="1"/>
  <c r="NF18" i="185" s="1"/>
  <c r="NG8" i="185" a="1"/>
  <c r="NG8" i="185" s="1"/>
  <c r="OC12" i="185" a="1"/>
  <c r="OC12" i="185" s="1"/>
  <c r="OJ8" i="185" a="1"/>
  <c r="OJ8" i="185" s="1"/>
  <c r="OD12" i="185" a="1"/>
  <c r="OD12" i="185" s="1"/>
  <c r="OI7" i="185" a="1"/>
  <c r="OI7" i="185" s="1"/>
  <c r="OI11" i="185" a="1"/>
  <c r="OI11" i="185" s="1"/>
  <c r="NY5" i="185" a="1"/>
  <c r="NY5" i="185" s="1"/>
  <c r="OF10" i="185" a="1"/>
  <c r="OF10" i="185" s="1"/>
  <c r="NF6" i="185" a="1"/>
  <c r="NF6" i="185" s="1"/>
  <c r="NX10" i="185" a="1"/>
  <c r="NX10" i="185" s="1"/>
  <c r="OG14" i="185" a="1"/>
  <c r="OG14" i="185" s="1"/>
  <c r="NT7" i="185" a="1"/>
  <c r="NT7" i="185" s="1"/>
  <c r="OB11" i="185" a="1"/>
  <c r="OB11" i="185" s="1"/>
  <c r="OD15" i="185" a="1"/>
  <c r="OD15" i="185" s="1"/>
  <c r="OC18" i="185" a="1"/>
  <c r="OC18" i="185" s="1"/>
  <c r="NI22" i="185" a="1"/>
  <c r="NI22" i="185" s="1"/>
  <c r="NI26" i="185" a="1"/>
  <c r="NI26" i="185" s="1"/>
  <c r="NF20" i="185" a="1"/>
  <c r="NF20" i="185" s="1"/>
  <c r="OD23" i="185" a="1"/>
  <c r="OD23" i="185" s="1"/>
  <c r="NM28" i="185" a="1"/>
  <c r="NM28" i="185" s="1"/>
  <c r="OE31" i="185" a="1"/>
  <c r="OE31" i="185" s="1"/>
  <c r="OC16" i="185" a="1"/>
  <c r="OC16" i="185" s="1"/>
  <c r="NS22" i="185" a="1"/>
  <c r="NS22" i="185" s="1"/>
  <c r="NP16" i="185" a="1"/>
  <c r="NP16" i="185" s="1"/>
  <c r="NP20" i="185" a="1"/>
  <c r="NP20" i="185" s="1"/>
  <c r="OB24" i="185" a="1"/>
  <c r="OB24" i="185" s="1"/>
  <c r="OE28" i="185" a="1"/>
  <c r="OE28" i="185" s="1"/>
  <c r="OB33" i="185" a="1"/>
  <c r="OB33" i="185" s="1"/>
  <c r="NG19" i="185" a="1"/>
  <c r="NG19" i="185" s="1"/>
  <c r="NH94" i="185" a="1"/>
  <c r="NH94" i="185" s="1"/>
  <c r="OH94" i="185" a="1"/>
  <c r="OH94" i="185" s="1"/>
  <c r="NM9" i="185" a="1"/>
  <c r="NM9" i="185" s="1"/>
  <c r="OD13" i="185" a="1"/>
  <c r="OD13" i="185" s="1"/>
  <c r="NS5" i="185" a="1"/>
  <c r="NS5" i="185" s="1"/>
  <c r="NP10" i="185" a="1"/>
  <c r="NP10" i="185" s="1"/>
  <c r="NI6" i="185" a="1"/>
  <c r="NI6" i="185" s="1"/>
  <c r="NG10" i="185" a="1"/>
  <c r="NG10" i="185" s="1"/>
  <c r="NZ14" i="185" a="1"/>
  <c r="NZ14" i="185" s="1"/>
  <c r="OM7" i="185" a="1"/>
  <c r="OM7" i="185" s="1"/>
  <c r="OE11" i="185" a="1"/>
  <c r="OE11" i="185" s="1"/>
  <c r="NI16" i="185" a="1"/>
  <c r="NI16" i="185" s="1"/>
  <c r="NY8" i="185" a="1"/>
  <c r="NY8" i="185" s="1"/>
  <c r="NF12" i="185" a="1"/>
  <c r="NF12" i="185" s="1"/>
  <c r="NJ16" i="185" a="1"/>
  <c r="NJ16" i="185" s="1"/>
  <c r="OD6" i="185" a="1"/>
  <c r="OD6" i="185" s="1"/>
  <c r="NT10" i="185" a="1"/>
  <c r="NT10" i="185" s="1"/>
  <c r="OB14" i="185" a="1"/>
  <c r="OB14" i="185" s="1"/>
  <c r="NO18" i="185" a="1"/>
  <c r="NO18" i="185" s="1"/>
  <c r="NQ8" i="185" a="1"/>
  <c r="NQ8" i="185" s="1"/>
  <c r="OL12" i="185" a="1"/>
  <c r="OL12" i="185" s="1"/>
  <c r="NI9" i="185" a="1"/>
  <c r="NI9" i="185" s="1"/>
  <c r="OM12" i="185" a="1"/>
  <c r="OM12" i="185" s="1"/>
  <c r="NH8" i="185" a="1"/>
  <c r="NH8" i="185" s="1"/>
  <c r="NI12" i="185" a="1"/>
  <c r="NI12" i="185" s="1"/>
  <c r="NY6" i="185" a="1"/>
  <c r="NY6" i="185" s="1"/>
  <c r="NF11" i="185" a="1"/>
  <c r="NF11" i="185" s="1"/>
  <c r="NP6" i="185" a="1"/>
  <c r="NP6" i="185" s="1"/>
  <c r="NP11" i="185" a="1"/>
  <c r="NP11" i="185" s="1"/>
  <c r="NH15" i="185" a="1"/>
  <c r="NH15" i="185" s="1"/>
  <c r="NJ8" i="185" a="1"/>
  <c r="NJ8" i="185" s="1"/>
  <c r="OK11" i="185" a="1"/>
  <c r="OK11" i="185" s="1"/>
  <c r="NN16" i="185" a="1"/>
  <c r="NN16" i="185" s="1"/>
  <c r="OM18" i="185" a="1"/>
  <c r="OM18" i="185" s="1"/>
  <c r="NQ22" i="185" a="1"/>
  <c r="NQ22" i="185" s="1"/>
  <c r="OF14" i="185" a="1"/>
  <c r="OF14" i="185" s="1"/>
  <c r="NO20" i="185" a="1"/>
  <c r="NO20" i="185" s="1"/>
  <c r="OL23" i="185" a="1"/>
  <c r="OL23" i="185" s="1"/>
  <c r="NU28" i="185" a="1"/>
  <c r="NU28" i="185" s="1"/>
  <c r="ON31" i="185" a="1"/>
  <c r="ON31" i="185" s="1"/>
  <c r="NJ17" i="185" a="1"/>
  <c r="NJ17" i="185" s="1"/>
  <c r="NO23" i="185" a="1"/>
  <c r="NO23" i="185" s="1"/>
  <c r="OG16" i="185" a="1"/>
  <c r="OG16" i="185" s="1"/>
  <c r="NY20" i="185" a="1"/>
  <c r="NY20" i="185" s="1"/>
  <c r="OL24" i="185" a="1"/>
  <c r="OL24" i="185" s="1"/>
  <c r="NN29" i="185" a="1"/>
  <c r="NN29" i="185" s="1"/>
  <c r="OI33" i="185" a="1"/>
  <c r="OI33" i="185" s="1"/>
  <c r="NI20" i="185" a="1"/>
  <c r="NI20" i="185" s="1"/>
  <c r="OJ22" i="185" a="1"/>
  <c r="OJ22" i="185" s="1"/>
  <c r="OG27" i="185" a="1"/>
  <c r="OG27" i="185" s="1"/>
  <c r="OC94" i="185" a="1"/>
  <c r="OC94" i="185" s="1"/>
  <c r="NY94" i="185" a="1"/>
  <c r="NY94" i="185" s="1"/>
  <c r="NX9" i="185" a="1"/>
  <c r="NX9" i="185" s="1"/>
  <c r="OM13" i="185" a="1"/>
  <c r="OM13" i="185" s="1"/>
  <c r="NH6" i="185" a="1"/>
  <c r="NH6" i="185" s="1"/>
  <c r="NZ10" i="185" a="1"/>
  <c r="NZ10" i="185" s="1"/>
  <c r="OB6" i="185" a="1"/>
  <c r="OB6" i="185" s="1"/>
  <c r="NQ10" i="185" a="1"/>
  <c r="NQ10" i="185" s="1"/>
  <c r="OJ14" i="185" a="1"/>
  <c r="OJ14" i="185" s="1"/>
  <c r="NN8" i="185" a="1"/>
  <c r="NN8" i="185" s="1"/>
  <c r="ON11" i="185" a="1"/>
  <c r="ON11" i="185" s="1"/>
  <c r="NQ16" i="185" a="1"/>
  <c r="NQ16" i="185" s="1"/>
  <c r="NG9" i="185" a="1"/>
  <c r="NG9" i="185" s="1"/>
  <c r="NP12" i="185" a="1"/>
  <c r="NP12" i="185" s="1"/>
  <c r="NR16" i="185" a="1"/>
  <c r="NR16" i="185" s="1"/>
  <c r="OM6" i="185" a="1"/>
  <c r="OM6" i="185" s="1"/>
  <c r="OL10" i="185" a="1"/>
  <c r="OL10" i="185" s="1"/>
  <c r="OM14" i="185" a="1"/>
  <c r="OM14" i="185" s="1"/>
  <c r="NY18" i="185" a="1"/>
  <c r="NY18" i="185" s="1"/>
  <c r="OA8" i="185" a="1"/>
  <c r="OA8" i="185" s="1"/>
  <c r="NN13" i="185" a="1"/>
  <c r="NN13" i="185" s="1"/>
  <c r="NT9" i="185" a="1"/>
  <c r="NT9" i="185" s="1"/>
  <c r="NZ13" i="185" a="1"/>
  <c r="NZ13" i="185" s="1"/>
  <c r="NS8" i="185" a="1"/>
  <c r="NS8" i="185" s="1"/>
  <c r="NT12" i="185" a="1"/>
  <c r="NT12" i="185" s="1"/>
  <c r="OG6" i="185" a="1"/>
  <c r="OG6" i="185" s="1"/>
  <c r="NO11" i="185" a="1"/>
  <c r="NO11" i="185" s="1"/>
  <c r="OH6" i="185" a="1"/>
  <c r="OH6" i="185" s="1"/>
  <c r="OA11" i="185" a="1"/>
  <c r="OA11" i="185" s="1"/>
  <c r="NR15" i="185" a="1"/>
  <c r="NR15" i="185" s="1"/>
  <c r="OD8" i="185" a="1"/>
  <c r="OD8" i="185" s="1"/>
  <c r="NL12" i="185" a="1"/>
  <c r="NL12" i="185" s="1"/>
  <c r="OE16" i="185" a="1"/>
  <c r="OE16" i="185" s="1"/>
  <c r="NO19" i="185" a="1"/>
  <c r="NO19" i="185" s="1"/>
  <c r="NY22" i="185" a="1"/>
  <c r="NY22" i="185" s="1"/>
  <c r="OA15" i="185" a="1"/>
  <c r="OA15" i="185" s="1"/>
  <c r="NX20" i="185" a="1"/>
  <c r="NX20" i="185" s="1"/>
  <c r="NJ25" i="185" a="1"/>
  <c r="NJ25" i="185" s="1"/>
  <c r="OC28" i="185" a="1"/>
  <c r="OC28" i="185" s="1"/>
  <c r="NM32" i="185" a="1"/>
  <c r="NM32" i="185" s="1"/>
  <c r="NT18" i="185" a="1"/>
  <c r="NT18" i="185" s="1"/>
  <c r="NV23" i="185" a="1"/>
  <c r="NV23" i="185" s="1"/>
  <c r="NK17" i="185" a="1"/>
  <c r="NK17" i="185" s="1"/>
  <c r="OG20" i="185" a="1"/>
  <c r="OG20" i="185" s="1"/>
  <c r="NL25" i="185" a="1"/>
  <c r="NL25" i="185" s="1"/>
  <c r="NW29" i="185" a="1"/>
  <c r="NW29" i="185" s="1"/>
  <c r="NX34" i="185" a="1"/>
  <c r="NX34" i="185" s="1"/>
  <c r="NQ20" i="185" a="1"/>
  <c r="NQ20" i="185" s="1"/>
  <c r="NP23" i="185" a="1"/>
  <c r="NP23" i="185" s="1"/>
  <c r="NX94" i="185" a="1"/>
  <c r="NX94" i="185" s="1"/>
  <c r="NR5" i="185" a="1"/>
  <c r="NR5" i="185" s="1"/>
  <c r="OF9" i="185" a="1"/>
  <c r="OF9" i="185" s="1"/>
  <c r="NX14" i="185" a="1"/>
  <c r="NX14" i="185" s="1"/>
  <c r="NS6" i="185" a="1"/>
  <c r="NS6" i="185" s="1"/>
  <c r="OI10" i="185" a="1"/>
  <c r="OI10" i="185" s="1"/>
  <c r="OJ6" i="185" a="1"/>
  <c r="OJ6" i="185" s="1"/>
  <c r="OA10" i="185" a="1"/>
  <c r="OA10" i="185" s="1"/>
  <c r="NK15" i="185" a="1"/>
  <c r="NK15" i="185" s="1"/>
  <c r="NX8" i="185" a="1"/>
  <c r="NX8" i="185" s="1"/>
  <c r="NO12" i="185" a="1"/>
  <c r="NO12" i="185" s="1"/>
  <c r="NU5" i="185" a="1"/>
  <c r="NU5" i="185" s="1"/>
  <c r="NQ9" i="185" a="1"/>
  <c r="NQ9" i="185" s="1"/>
  <c r="OA12" i="185" a="1"/>
  <c r="OA12" i="185" s="1"/>
  <c r="NZ16" i="185" a="1"/>
  <c r="NZ16" i="185" s="1"/>
  <c r="NN7" i="185" a="1"/>
  <c r="NN7" i="185" s="1"/>
  <c r="NL11" i="185" a="1"/>
  <c r="NL11" i="185" s="1"/>
  <c r="NN15" i="185" a="1"/>
  <c r="NN15" i="185" s="1"/>
  <c r="OF18" i="185" a="1"/>
  <c r="OF18" i="185" s="1"/>
  <c r="OI8" i="185" a="1"/>
  <c r="OI8" i="185" s="1"/>
  <c r="NY13" i="185" a="1"/>
  <c r="NY13" i="185" s="1"/>
  <c r="OC9" i="185" a="1"/>
  <c r="OC9" i="185" s="1"/>
  <c r="OI13" i="185" a="1"/>
  <c r="OI13" i="185" s="1"/>
  <c r="OB8" i="185" a="1"/>
  <c r="OB8" i="185" s="1"/>
  <c r="OE12" i="185" a="1"/>
  <c r="OE12" i="185" s="1"/>
  <c r="NG7" i="185" a="1"/>
  <c r="NG7" i="185" s="1"/>
  <c r="NZ11" i="185" a="1"/>
  <c r="NZ11" i="185" s="1"/>
  <c r="NH7" i="185" a="1"/>
  <c r="NH7" i="185" s="1"/>
  <c r="NK12" i="185" a="1"/>
  <c r="NK12" i="185" s="1"/>
  <c r="OC15" i="185" a="1"/>
  <c r="OC15" i="185" s="1"/>
  <c r="OL8" i="185" a="1"/>
  <c r="OL8" i="185" s="1"/>
  <c r="NW12" i="185" a="1"/>
  <c r="NW12" i="185" s="1"/>
  <c r="OM16" i="185" a="1"/>
  <c r="OM16" i="185" s="1"/>
  <c r="NW19" i="185" a="1"/>
  <c r="NW19" i="185" s="1"/>
  <c r="NF23" i="185" a="1"/>
  <c r="NF23" i="185" s="1"/>
  <c r="NM16" i="185" a="1"/>
  <c r="NM16" i="185" s="1"/>
  <c r="OF20" i="185" a="1"/>
  <c r="OF20" i="185" s="1"/>
  <c r="NR25" i="185" a="1"/>
  <c r="NR25" i="185" s="1"/>
  <c r="NL29" i="185" a="1"/>
  <c r="NL29" i="185" s="1"/>
  <c r="NU32" i="185" a="1"/>
  <c r="NU32" i="185" s="1"/>
  <c r="OD18" i="185" a="1"/>
  <c r="OD18" i="185" s="1"/>
  <c r="OE23" i="185" a="1"/>
  <c r="OE23" i="185" s="1"/>
  <c r="NZ17" i="185" a="1"/>
  <c r="NZ17" i="185" s="1"/>
  <c r="NN21" i="185" a="1"/>
  <c r="NN21" i="185" s="1"/>
  <c r="NT25" i="185" a="1"/>
  <c r="NT25" i="185" s="1"/>
  <c r="NL30" i="185" a="1"/>
  <c r="NL30" i="185" s="1"/>
  <c r="OF34" i="185" a="1"/>
  <c r="OF34" i="185" s="1"/>
  <c r="NZ20" i="185" a="1"/>
  <c r="NZ20" i="185" s="1"/>
  <c r="NL24" i="185" a="1"/>
  <c r="NL24" i="185" s="1"/>
  <c r="OF28" i="185" a="1"/>
  <c r="OF28" i="185" s="1"/>
  <c r="NS33" i="185" a="1"/>
  <c r="NS33" i="185" s="1"/>
  <c r="OA17" i="185" a="1"/>
  <c r="OA17" i="185" s="1"/>
  <c r="NX21" i="185" a="1"/>
  <c r="NX21" i="185" s="1"/>
  <c r="OD25" i="185" a="1"/>
  <c r="OD25" i="185" s="1"/>
  <c r="ON94" i="185" a="1"/>
  <c r="ON94" i="185" s="1"/>
  <c r="NR6" i="185" a="1"/>
  <c r="NR6" i="185" s="1"/>
  <c r="NO10" i="185" a="1"/>
  <c r="NO10" i="185" s="1"/>
  <c r="OH14" i="185" a="1"/>
  <c r="OH14" i="185" s="1"/>
  <c r="NJ7" i="185" a="1"/>
  <c r="NJ7" i="185" s="1"/>
  <c r="NI11" i="185" a="1"/>
  <c r="NI11" i="185" s="1"/>
  <c r="NK7" i="185" a="1"/>
  <c r="NK7" i="185" s="1"/>
  <c r="NJ11" i="185" a="1"/>
  <c r="NJ11" i="185" s="1"/>
  <c r="NV15" i="185" a="1"/>
  <c r="NV15" i="185" s="1"/>
  <c r="OG8" i="185" a="1"/>
  <c r="OG8" i="185" s="1"/>
  <c r="NZ12" i="185" a="1"/>
  <c r="NZ12" i="185" s="1"/>
  <c r="NK6" i="185" a="1"/>
  <c r="NK6" i="185" s="1"/>
  <c r="OA9" i="185" a="1"/>
  <c r="OA9" i="185" s="1"/>
  <c r="OK12" i="185" a="1"/>
  <c r="OK12" i="185" s="1"/>
  <c r="NG17" i="185" a="1"/>
  <c r="NG17" i="185" s="1"/>
  <c r="NX7" i="185" a="1"/>
  <c r="NX7" i="185" s="1"/>
  <c r="NW11" i="185" a="1"/>
  <c r="NW11" i="185" s="1"/>
  <c r="NY15" i="185" a="1"/>
  <c r="NY15" i="185" s="1"/>
  <c r="NN19" i="185" a="1"/>
  <c r="NN19" i="185" s="1"/>
  <c r="NS9" i="185" a="1"/>
  <c r="NS9" i="185" s="1"/>
  <c r="NW5" i="185" a="1"/>
  <c r="NW5" i="185" s="1"/>
  <c r="NK10" i="185" a="1"/>
  <c r="NK10" i="185" s="1"/>
  <c r="NS14" i="185" a="1"/>
  <c r="NS14" i="185" s="1"/>
  <c r="NJ9" i="185" a="1"/>
  <c r="NJ9" i="185" s="1"/>
  <c r="ON12" i="185" a="1"/>
  <c r="ON12" i="185" s="1"/>
  <c r="NR7" i="185" a="1"/>
  <c r="NR7" i="185" s="1"/>
  <c r="OJ11" i="185" a="1"/>
  <c r="OJ11" i="185" s="1"/>
  <c r="NS7" i="185" a="1"/>
  <c r="NS7" i="185" s="1"/>
  <c r="NV12" i="185" a="1"/>
  <c r="NV12" i="185" s="1"/>
  <c r="ON15" i="185" a="1"/>
  <c r="ON15" i="185" s="1"/>
  <c r="NL9" i="185" a="1"/>
  <c r="NL9" i="185" s="1"/>
  <c r="OG12" i="185" a="1"/>
  <c r="OG12" i="185" s="1"/>
  <c r="NM17" i="185" a="1"/>
  <c r="NM17" i="185" s="1"/>
  <c r="OF19" i="185" a="1"/>
  <c r="OF19" i="185" s="1"/>
  <c r="NN23" i="185" a="1"/>
  <c r="NN23" i="185" s="1"/>
  <c r="OB16" i="185" a="1"/>
  <c r="OB16" i="185" s="1"/>
  <c r="ON20" i="185" a="1"/>
  <c r="ON20" i="185" s="1"/>
  <c r="OA25" i="185" a="1"/>
  <c r="OA25" i="185" s="1"/>
  <c r="OB29" i="185" a="1"/>
  <c r="OB29" i="185" s="1"/>
  <c r="OC32" i="185" a="1"/>
  <c r="OC32" i="185" s="1"/>
  <c r="NF19" i="185" a="1"/>
  <c r="NF19" i="185" s="1"/>
  <c r="OM23" i="185" a="1"/>
  <c r="OM23" i="185" s="1"/>
  <c r="OK17" i="185" a="1"/>
  <c r="OK17" i="185" s="1"/>
  <c r="NV21" i="185" a="1"/>
  <c r="NV21" i="185" s="1"/>
  <c r="OC25" i="185" a="1"/>
  <c r="OC25" i="185" s="1"/>
  <c r="OJ30" i="185" a="1"/>
  <c r="OJ30" i="185" s="1"/>
  <c r="ON14" i="185" a="1"/>
  <c r="ON14" i="185" s="1"/>
  <c r="OH20" i="185" a="1"/>
  <c r="OH20" i="185" s="1"/>
  <c r="NJ94" i="185" a="1"/>
  <c r="NJ94" i="185" s="1"/>
  <c r="OA6" i="185" a="1"/>
  <c r="OA6" i="185" s="1"/>
  <c r="OH10" i="185" a="1"/>
  <c r="OH10" i="185" s="1"/>
  <c r="NJ15" i="185" a="1"/>
  <c r="NJ15" i="185" s="1"/>
  <c r="NU7" i="185" a="1"/>
  <c r="NU7" i="185" s="1"/>
  <c r="NS11" i="185" a="1"/>
  <c r="NS11" i="185" s="1"/>
  <c r="NV7" i="185" a="1"/>
  <c r="NV7" i="185" s="1"/>
  <c r="NT11" i="185" a="1"/>
  <c r="NT11" i="185" s="1"/>
  <c r="OG15" i="185" a="1"/>
  <c r="OG15" i="185" s="1"/>
  <c r="NF9" i="185" a="1"/>
  <c r="NF9" i="185" s="1"/>
  <c r="OJ12" i="185" a="1"/>
  <c r="OJ12" i="185" s="1"/>
  <c r="NU6" i="185" a="1"/>
  <c r="NU6" i="185" s="1"/>
  <c r="OI9" i="185" a="1"/>
  <c r="OI9" i="185" s="1"/>
  <c r="NL13" i="185" a="1"/>
  <c r="NL13" i="185" s="1"/>
  <c r="NY17" i="185" a="1"/>
  <c r="NY17" i="185" s="1"/>
  <c r="NF8" i="185" a="1"/>
  <c r="NF8" i="185" s="1"/>
  <c r="NG12" i="185" a="1"/>
  <c r="NG12" i="185" s="1"/>
  <c r="OI15" i="185" a="1"/>
  <c r="OI15" i="185" s="1"/>
  <c r="NM6" i="185" a="1"/>
  <c r="NM6" i="185" s="1"/>
  <c r="OK9" i="185" a="1"/>
  <c r="OK9" i="185" s="1"/>
  <c r="NN6" i="185" a="1"/>
  <c r="NN6" i="185" s="1"/>
  <c r="NV10" i="185" a="1"/>
  <c r="NV10" i="185" s="1"/>
  <c r="OD14" i="185" a="1"/>
  <c r="OD14" i="185" s="1"/>
  <c r="NU9" i="185" a="1"/>
  <c r="NU9" i="185" s="1"/>
  <c r="NO13" i="185" a="1"/>
  <c r="NO13" i="185" s="1"/>
  <c r="OA7" i="185" a="1"/>
  <c r="OA7" i="185" s="1"/>
  <c r="NJ12" i="185" a="1"/>
  <c r="NJ12" i="185" s="1"/>
  <c r="OB7" i="185" a="1"/>
  <c r="OB7" i="185" s="1"/>
  <c r="OF12" i="185" a="1"/>
  <c r="OF12" i="185" s="1"/>
  <c r="NW16" i="185" a="1"/>
  <c r="NW16" i="185" s="1"/>
  <c r="NW9" i="185" a="1"/>
  <c r="NW9" i="185" s="1"/>
  <c r="NH13" i="185" a="1"/>
  <c r="NH13" i="185" s="1"/>
  <c r="NU17" i="185" a="1"/>
  <c r="NU17" i="185" s="1"/>
  <c r="ON19" i="185" a="1"/>
  <c r="ON19" i="185" s="1"/>
  <c r="NU23" i="185" a="1"/>
  <c r="NU23" i="185" s="1"/>
  <c r="NI17" i="185" a="1"/>
  <c r="NI17" i="185" s="1"/>
  <c r="NM21" i="185" a="1"/>
  <c r="NM21" i="185" s="1"/>
  <c r="OJ25" i="185" a="1"/>
  <c r="OJ25" i="185" s="1"/>
  <c r="NJ30" i="185" a="1"/>
  <c r="NJ30" i="185" s="1"/>
  <c r="OK32" i="185" a="1"/>
  <c r="OK32" i="185" s="1"/>
  <c r="NY19" i="185" a="1"/>
  <c r="NY19" i="185" s="1"/>
  <c r="NK24" i="185" a="1"/>
  <c r="NK24" i="185" s="1"/>
  <c r="NK18" i="185" a="1"/>
  <c r="NK18" i="185" s="1"/>
  <c r="OA22" i="185" a="1"/>
  <c r="OA22" i="185" s="1"/>
  <c r="OK25" i="185" a="1"/>
  <c r="OK25" i="185" s="1"/>
  <c r="NI31" i="185" a="1"/>
  <c r="NI31" i="185" s="1"/>
  <c r="OF15" i="185" a="1"/>
  <c r="OF15" i="185" s="1"/>
  <c r="NG21" i="185" a="1"/>
  <c r="NG21" i="185" s="1"/>
  <c r="OC24" i="185" a="1"/>
  <c r="OC24" i="185" s="1"/>
  <c r="NO29" i="185" a="1"/>
  <c r="NO29" i="185" s="1"/>
  <c r="NI34" i="185" a="1"/>
  <c r="NI34" i="185" s="1"/>
  <c r="NM18" i="185" a="1"/>
  <c r="NM18" i="185" s="1"/>
  <c r="NU22" i="185" a="1"/>
  <c r="NU22" i="185" s="1"/>
  <c r="NM26" i="185" a="1"/>
  <c r="NM26" i="185" s="1"/>
  <c r="NQ31" i="185" a="1"/>
  <c r="NQ31" i="185" s="1"/>
  <c r="ON13" i="185" a="1"/>
  <c r="ON13" i="185" s="1"/>
  <c r="OK22" i="185" a="1"/>
  <c r="OK22" i="185" s="1"/>
  <c r="NI27" i="185" a="1"/>
  <c r="NI27" i="185" s="1"/>
  <c r="OM17" i="185" a="1"/>
  <c r="OM17" i="185" s="1"/>
  <c r="NF22" i="185" a="1"/>
  <c r="NF22" i="185" s="1"/>
  <c r="NP18" i="185" a="1"/>
  <c r="NP18" i="185" s="1"/>
  <c r="OL22" i="185" a="1"/>
  <c r="OL22" i="185" s="1"/>
  <c r="OD26" i="185" a="1"/>
  <c r="OD26" i="185" s="1"/>
  <c r="OD19" i="185" a="1"/>
  <c r="OD19" i="185" s="1"/>
  <c r="OF22" i="185" a="1"/>
  <c r="OF22" i="185" s="1"/>
  <c r="NG18" i="185" a="1"/>
  <c r="NG18" i="185" s="1"/>
  <c r="NX22" i="185" a="1"/>
  <c r="NX22" i="185" s="1"/>
  <c r="OM26" i="185" a="1"/>
  <c r="OM26" i="185" s="1"/>
  <c r="NM20" i="185" a="1"/>
  <c r="NM20" i="185" s="1"/>
  <c r="NI25" i="185" a="1"/>
  <c r="NI25" i="185" s="1"/>
  <c r="OA31" i="185" a="1"/>
  <c r="OA31" i="185" s="1"/>
  <c r="NL37" i="185" a="1"/>
  <c r="NL37" i="185" s="1"/>
  <c r="NZ41" i="185" a="1"/>
  <c r="NZ41" i="185" s="1"/>
  <c r="OB44" i="185" a="1"/>
  <c r="OB44" i="185" s="1"/>
  <c r="NM48" i="185" a="1"/>
  <c r="NM48" i="185" s="1"/>
  <c r="OM31" i="185" a="1"/>
  <c r="OM31" i="185" s="1"/>
  <c r="NK38" i="185" a="1"/>
  <c r="NK38" i="185" s="1"/>
  <c r="NK26" i="185" a="1"/>
  <c r="NK26" i="185" s="1"/>
  <c r="OC34" i="185" a="1"/>
  <c r="OC34" i="185" s="1"/>
  <c r="NL38" i="185" a="1"/>
  <c r="NL38" i="185" s="1"/>
  <c r="OI28" i="185" a="1"/>
  <c r="OI28" i="185" s="1"/>
  <c r="OL34" i="185" a="1"/>
  <c r="OL34" i="185" s="1"/>
  <c r="OH39" i="185" a="1"/>
  <c r="OH39" i="185" s="1"/>
  <c r="NN94" i="185" a="1"/>
  <c r="NN94" i="185" s="1"/>
  <c r="OI6" i="185" a="1"/>
  <c r="OI6" i="185" s="1"/>
  <c r="NH11" i="185" a="1"/>
  <c r="NH11" i="185" s="1"/>
  <c r="NT15" i="185" a="1"/>
  <c r="NT15" i="185" s="1"/>
  <c r="OL7" i="185" a="1"/>
  <c r="OL7" i="185" s="1"/>
  <c r="OD11" i="185" a="1"/>
  <c r="OD11" i="185" s="1"/>
  <c r="OD7" i="185" a="1"/>
  <c r="OD7" i="185" s="1"/>
  <c r="NN12" i="185" a="1"/>
  <c r="NN12" i="185" s="1"/>
  <c r="NH16" i="185" a="1"/>
  <c r="NH16" i="185" s="1"/>
  <c r="NP9" i="185" a="1"/>
  <c r="NP9" i="185" s="1"/>
  <c r="NK13" i="185" a="1"/>
  <c r="NK13" i="185" s="1"/>
  <c r="OC6" i="185" a="1"/>
  <c r="OC6" i="185" s="1"/>
  <c r="NI10" i="185" a="1"/>
  <c r="NI10" i="185" s="1"/>
  <c r="NW13" i="185" a="1"/>
  <c r="NW13" i="185" s="1"/>
  <c r="OG17" i="185" a="1"/>
  <c r="OG17" i="185" s="1"/>
  <c r="NP8" i="185" a="1"/>
  <c r="NP8" i="185" s="1"/>
  <c r="NQ12" i="185" a="1"/>
  <c r="NQ12" i="185" s="1"/>
  <c r="NK16" i="185" a="1"/>
  <c r="NK16" i="185" s="1"/>
  <c r="NV6" i="185" a="1"/>
  <c r="NV6" i="185" s="1"/>
  <c r="NJ10" i="185" a="1"/>
  <c r="NJ10" i="185" s="1"/>
  <c r="NW6" i="185" a="1"/>
  <c r="NW6" i="185" s="1"/>
  <c r="OE10" i="185" a="1"/>
  <c r="OE10" i="185" s="1"/>
  <c r="NO5" i="185" a="1"/>
  <c r="NO5" i="185" s="1"/>
  <c r="OD9" i="185" a="1"/>
  <c r="OD9" i="185" s="1"/>
  <c r="OJ13" i="185" a="1"/>
  <c r="OJ13" i="185" s="1"/>
  <c r="NI8" i="185" a="1"/>
  <c r="NI8" i="185" s="1"/>
  <c r="NU12" i="185" a="1"/>
  <c r="NU12" i="185" s="1"/>
  <c r="OJ7" i="185" a="1"/>
  <c r="OJ7" i="185" s="1"/>
  <c r="NG13" i="185" a="1"/>
  <c r="NG13" i="185" s="1"/>
  <c r="OD16" i="185" a="1"/>
  <c r="OD16" i="185" s="1"/>
  <c r="ON9" i="185" a="1"/>
  <c r="ON9" i="185" s="1"/>
  <c r="NR13" i="185" a="1"/>
  <c r="NR13" i="185" s="1"/>
  <c r="OC14" i="185" a="1"/>
  <c r="OC14" i="185" s="1"/>
  <c r="NN20" i="185" a="1"/>
  <c r="NN20" i="185" s="1"/>
  <c r="OC23" i="185" a="1"/>
  <c r="OC23" i="185" s="1"/>
  <c r="NX17" i="185" a="1"/>
  <c r="NX17" i="185" s="1"/>
  <c r="NU21" i="185" a="1"/>
  <c r="NU21" i="185" s="1"/>
  <c r="NJ26" i="185" a="1"/>
  <c r="NJ26" i="185" s="1"/>
  <c r="NR30" i="185" a="1"/>
  <c r="NR30" i="185" s="1"/>
  <c r="NJ33" i="185" a="1"/>
  <c r="NJ33" i="185" s="1"/>
  <c r="OG19" i="185" a="1"/>
  <c r="OG19" i="185" s="1"/>
  <c r="NS24" i="185" a="1"/>
  <c r="NS24" i="185" s="1"/>
  <c r="NU18" i="185" a="1"/>
  <c r="NU18" i="185" s="1"/>
  <c r="OI22" i="185" a="1"/>
  <c r="OI22" i="185" s="1"/>
  <c r="NL26" i="185" a="1"/>
  <c r="NL26" i="185" s="1"/>
  <c r="NP31" i="185" a="1"/>
  <c r="NP31" i="185" s="1"/>
  <c r="NT16" i="185" a="1"/>
  <c r="NT16" i="185" s="1"/>
  <c r="NO21" i="185" a="1"/>
  <c r="NO21" i="185" s="1"/>
  <c r="NU25" i="185" a="1"/>
  <c r="NU25" i="185" s="1"/>
  <c r="OD29" i="185" a="1"/>
  <c r="OD29" i="185" s="1"/>
  <c r="NQ34" i="185" a="1"/>
  <c r="NQ34" i="185" s="1"/>
  <c r="NW18" i="185" a="1"/>
  <c r="NW18" i="185" s="1"/>
  <c r="OC22" i="185" a="1"/>
  <c r="OC22" i="185" s="1"/>
  <c r="OB26" i="185" a="1"/>
  <c r="OB26" i="185" s="1"/>
  <c r="OH31" i="185" a="1"/>
  <c r="OH31" i="185" s="1"/>
  <c r="OK15" i="185" a="1"/>
  <c r="OK15" i="185" s="1"/>
  <c r="NJ23" i="185" a="1"/>
  <c r="NJ23" i="185" s="1"/>
  <c r="NR27" i="185" a="1"/>
  <c r="NR27" i="185" s="1"/>
  <c r="NN18" i="185" a="1"/>
  <c r="NN18" i="185" s="1"/>
  <c r="NV22" i="185" a="1"/>
  <c r="NV22" i="185" s="1"/>
  <c r="OJ18" i="185" a="1"/>
  <c r="OJ18" i="185" s="1"/>
  <c r="NK23" i="185" a="1"/>
  <c r="NK23" i="185" s="1"/>
  <c r="OL26" i="185" a="1"/>
  <c r="OL26" i="185" s="1"/>
  <c r="OL19" i="185" a="1"/>
  <c r="OL19" i="185" s="1"/>
  <c r="OM22" i="185" a="1"/>
  <c r="OM22" i="185" s="1"/>
  <c r="NQ18" i="185" a="1"/>
  <c r="NQ18" i="185" s="1"/>
  <c r="NL23" i="185" a="1"/>
  <c r="NL23" i="185" s="1"/>
  <c r="NY14" i="185" a="1"/>
  <c r="NY14" i="185" s="1"/>
  <c r="OE20" i="185" a="1"/>
  <c r="OE20" i="185" s="1"/>
  <c r="NQ25" i="185" a="1"/>
  <c r="NQ25" i="185" s="1"/>
  <c r="OA32" i="185" a="1"/>
  <c r="OA32" i="185" s="1"/>
  <c r="NT37" i="185" a="1"/>
  <c r="NT37" i="185" s="1"/>
  <c r="OI41" i="185" a="1"/>
  <c r="OI41" i="185" s="1"/>
  <c r="OK44" i="185" a="1"/>
  <c r="OK44" i="185" s="1"/>
  <c r="NW48" i="185" a="1"/>
  <c r="NW48" i="185" s="1"/>
  <c r="NQ32" i="185" a="1"/>
  <c r="NQ32" i="185" s="1"/>
  <c r="NS38" i="185" a="1"/>
  <c r="NS38" i="185" s="1"/>
  <c r="OG26" i="185" a="1"/>
  <c r="OG26" i="185" s="1"/>
  <c r="NK35" i="185" a="1"/>
  <c r="NK35" i="185" s="1"/>
  <c r="NT38" i="185" a="1"/>
  <c r="NT38" i="185" s="1"/>
  <c r="NM29" i="185" a="1"/>
  <c r="NM29" i="185" s="1"/>
  <c r="NL35" i="185" a="1"/>
  <c r="NL35" i="185" s="1"/>
  <c r="NG40" i="185" a="1"/>
  <c r="NG40" i="185" s="1"/>
  <c r="OE43" i="185" a="1"/>
  <c r="OE43" i="185" s="1"/>
  <c r="OJ94" i="185" a="1"/>
  <c r="OJ94" i="185" s="1"/>
  <c r="NI7" i="185" a="1"/>
  <c r="NI7" i="185" s="1"/>
  <c r="NR11" i="185" a="1"/>
  <c r="NR11" i="185" s="1"/>
  <c r="OE15" i="185" a="1"/>
  <c r="OE15" i="185" s="1"/>
  <c r="NL8" i="185" a="1"/>
  <c r="NL8" i="185" s="1"/>
  <c r="OM11" i="185" a="1"/>
  <c r="OM11" i="185" s="1"/>
  <c r="NM8" i="185" a="1"/>
  <c r="NM8" i="185" s="1"/>
  <c r="OI12" i="185" a="1"/>
  <c r="OI12" i="185" s="1"/>
  <c r="NT5" i="185" a="1"/>
  <c r="NT5" i="185" s="1"/>
  <c r="NZ9" i="185" a="1"/>
  <c r="NZ9" i="185" s="1"/>
  <c r="NV13" i="185" a="1"/>
  <c r="NV13" i="185" s="1"/>
  <c r="OL6" i="185" a="1"/>
  <c r="OL6" i="185" s="1"/>
  <c r="NS10" i="185" a="1"/>
  <c r="NS10" i="185" s="1"/>
  <c r="OG13" i="185" a="1"/>
  <c r="OG13" i="185" s="1"/>
  <c r="NX18" i="185" a="1"/>
  <c r="NX18" i="185" s="1"/>
  <c r="NZ8" i="185" a="1"/>
  <c r="NZ8" i="185" s="1"/>
  <c r="OB12" i="185" a="1"/>
  <c r="OB12" i="185" s="1"/>
  <c r="NS16" i="185" a="1"/>
  <c r="NS16" i="185" s="1"/>
  <c r="OE6" i="185" a="1"/>
  <c r="OE6" i="185" s="1"/>
  <c r="NU10" i="185" a="1"/>
  <c r="NU10" i="185" s="1"/>
  <c r="NF7" i="185" a="1"/>
  <c r="NF7" i="185" s="1"/>
  <c r="OM10" i="185" a="1"/>
  <c r="OM10" i="185" s="1"/>
  <c r="NX5" i="185" a="1"/>
  <c r="NX5" i="185" s="1"/>
  <c r="OL9" i="185" a="1"/>
  <c r="OL9" i="185" s="1"/>
  <c r="NJ14" i="185" a="1"/>
  <c r="NJ14" i="185" s="1"/>
  <c r="NT8" i="185" a="1"/>
  <c r="NT8" i="185" s="1"/>
  <c r="NF13" i="185" a="1"/>
  <c r="NF13" i="185" s="1"/>
  <c r="NU8" i="185" a="1"/>
  <c r="NU8" i="185" s="1"/>
  <c r="NQ13" i="185" a="1"/>
  <c r="NQ13" i="185" s="1"/>
  <c r="NT17" i="185" a="1"/>
  <c r="NT17" i="185" s="1"/>
  <c r="NN10" i="185" a="1"/>
  <c r="NN10" i="185" s="1"/>
  <c r="OC13" i="185" a="1"/>
  <c r="OC13" i="185" s="1"/>
  <c r="NZ15" i="185" a="1"/>
  <c r="NZ15" i="185" s="1"/>
  <c r="NW20" i="185" a="1"/>
  <c r="NW20" i="185" s="1"/>
  <c r="NJ24" i="185" a="1"/>
  <c r="NJ24" i="185" s="1"/>
  <c r="OJ17" i="185" a="1"/>
  <c r="OJ17" i="185" s="1"/>
  <c r="OK21" i="185" a="1"/>
  <c r="OK21" i="185" s="1"/>
  <c r="OH26" i="185" a="1"/>
  <c r="OH26" i="185" s="1"/>
  <c r="NZ30" i="185" a="1"/>
  <c r="NZ30" i="185" s="1"/>
  <c r="OA33" i="185" a="1"/>
  <c r="OA33" i="185" s="1"/>
  <c r="NG20" i="185" a="1"/>
  <c r="NG20" i="185" s="1"/>
  <c r="OA24" i="185" a="1"/>
  <c r="OA24" i="185" s="1"/>
  <c r="OE18" i="185" a="1"/>
  <c r="OE18" i="185" s="1"/>
  <c r="NH23" i="185" a="1"/>
  <c r="NH23" i="185" s="1"/>
  <c r="NS26" i="185" a="1"/>
  <c r="NS26" i="185" s="1"/>
  <c r="OF31" i="185" a="1"/>
  <c r="OF31" i="185" s="1"/>
  <c r="OH16" i="185" a="1"/>
  <c r="OH16" i="185" s="1"/>
  <c r="NW21" i="185" a="1"/>
  <c r="NW21" i="185" s="1"/>
  <c r="OL25" i="185" a="1"/>
  <c r="OL25" i="185" s="1"/>
  <c r="OM29" i="185" a="1"/>
  <c r="OM29" i="185" s="1"/>
  <c r="NM35" i="185" a="1"/>
  <c r="NM35" i="185" s="1"/>
  <c r="OH18" i="185" a="1"/>
  <c r="OH18" i="185" s="1"/>
  <c r="NI23" i="185" a="1"/>
  <c r="NI23" i="185" s="1"/>
  <c r="OL94" i="185" a="1"/>
  <c r="OL94" i="185" s="1"/>
  <c r="OC7" i="185" a="1"/>
  <c r="OC7" i="185" s="1"/>
  <c r="OC11" i="185" a="1"/>
  <c r="OC11" i="185" s="1"/>
  <c r="NF16" i="185" a="1"/>
  <c r="NF16" i="185" s="1"/>
  <c r="NW8" i="185" a="1"/>
  <c r="NW8" i="185" s="1"/>
  <c r="NY12" i="185" a="1"/>
  <c r="NY12" i="185" s="1"/>
  <c r="OF8" i="185" a="1"/>
  <c r="OF8" i="185" s="1"/>
  <c r="NJ13" i="185" a="1"/>
  <c r="NJ13" i="185" s="1"/>
  <c r="NJ6" i="185" a="1"/>
  <c r="NJ6" i="185" s="1"/>
  <c r="NH10" i="185" a="1"/>
  <c r="NH10" i="185" s="1"/>
  <c r="OA14" i="185" a="1"/>
  <c r="OA14" i="185" s="1"/>
  <c r="NM7" i="185" a="1"/>
  <c r="NM7" i="185" s="1"/>
  <c r="OC10" i="185" a="1"/>
  <c r="OC10" i="185" s="1"/>
  <c r="NG14" i="185" a="1"/>
  <c r="NG14" i="185" s="1"/>
  <c r="ON18" i="185" a="1"/>
  <c r="ON18" i="185" s="1"/>
  <c r="OH8" i="185" a="1"/>
  <c r="OH8" i="185" s="1"/>
  <c r="NM13" i="185" a="1"/>
  <c r="NM13" i="185" s="1"/>
  <c r="OJ16" i="185" a="1"/>
  <c r="OJ16" i="185" s="1"/>
  <c r="ON6" i="185" a="1"/>
  <c r="ON6" i="185" s="1"/>
  <c r="OD10" i="185" a="1"/>
  <c r="OD10" i="185" s="1"/>
  <c r="NP7" i="185" a="1"/>
  <c r="NP7" i="185" s="1"/>
  <c r="NM11" i="185" a="1"/>
  <c r="NM11" i="185" s="1"/>
  <c r="NO6" i="185" a="1"/>
  <c r="NO6" i="185" s="1"/>
  <c r="NW10" i="185" a="1"/>
  <c r="NW10" i="185" s="1"/>
  <c r="NT14" i="185" a="1"/>
  <c r="NT14" i="185" s="1"/>
  <c r="OC8" i="185" a="1"/>
  <c r="OC8" i="185" s="1"/>
  <c r="NP13" i="185" a="1"/>
  <c r="NP13" i="185" s="1"/>
  <c r="NK9" i="185" a="1"/>
  <c r="NK9" i="185" s="1"/>
  <c r="OB13" i="185" a="1"/>
  <c r="OB13" i="185" s="1"/>
  <c r="NQ5" i="185" a="1"/>
  <c r="NQ5" i="185" s="1"/>
  <c r="NY10" i="185" a="1"/>
  <c r="NY10" i="185" s="1"/>
  <c r="NM14" i="185" a="1"/>
  <c r="NM14" i="185" s="1"/>
  <c r="NW17" i="185" a="1"/>
  <c r="NW17" i="185" s="1"/>
  <c r="OM20" i="185" a="1"/>
  <c r="OM20" i="185" s="1"/>
  <c r="NR24" i="185" a="1"/>
  <c r="NR24" i="185" s="1"/>
  <c r="NJ18" i="185" a="1"/>
  <c r="NJ18" i="185" s="1"/>
  <c r="NR22" i="185" a="1"/>
  <c r="NR22" i="185" s="1"/>
  <c r="NF27" i="185" a="1"/>
  <c r="NF27" i="185" s="1"/>
  <c r="OH30" i="185" a="1"/>
  <c r="OH30" i="185" s="1"/>
  <c r="NO34" i="185" a="1"/>
  <c r="NO34" i="185" s="1"/>
  <c r="NF21" i="185" a="1"/>
  <c r="NF21" i="185" s="1"/>
  <c r="OK24" i="185" a="1"/>
  <c r="OK24" i="185" s="1"/>
  <c r="NQ19" i="185" a="1"/>
  <c r="NQ19" i="185" s="1"/>
  <c r="NW23" i="185" a="1"/>
  <c r="NW23" i="185" s="1"/>
  <c r="NG27" i="185" a="1"/>
  <c r="NG27" i="185" s="1"/>
  <c r="NF32" i="185" a="1"/>
  <c r="NF32" i="185" s="1"/>
  <c r="NL17" i="185" a="1"/>
  <c r="NL17" i="185" s="1"/>
  <c r="OE21" i="185" a="1"/>
  <c r="OE21" i="185" s="1"/>
  <c r="NT26" i="185" a="1"/>
  <c r="NT26" i="185" s="1"/>
  <c r="NT30" i="185" a="1"/>
  <c r="NT30" i="185" s="1"/>
  <c r="NT35" i="185" a="1"/>
  <c r="NT35" i="185" s="1"/>
  <c r="NH19" i="185" a="1"/>
  <c r="NH19" i="185" s="1"/>
  <c r="NQ23" i="185" a="1"/>
  <c r="NQ23" i="185" s="1"/>
  <c r="NY27" i="185" a="1"/>
  <c r="NY27" i="185" s="1"/>
  <c r="NP32" i="185" a="1"/>
  <c r="NP32" i="185" s="1"/>
  <c r="NR20" i="185" a="1"/>
  <c r="NR20" i="185" s="1"/>
  <c r="NM24" i="185" a="1"/>
  <c r="NM24" i="185" s="1"/>
  <c r="OI27" i="185" a="1"/>
  <c r="OI27" i="185" s="1"/>
  <c r="OI18" i="185" a="1"/>
  <c r="OI18" i="185" s="1"/>
  <c r="NZ23" i="185" a="1"/>
  <c r="NZ23" i="185" s="1"/>
  <c r="NT19" i="185" a="1"/>
  <c r="NT19" i="185" s="1"/>
  <c r="OA23" i="185" a="1"/>
  <c r="OA23" i="185" s="1"/>
  <c r="NG16" i="185" a="1"/>
  <c r="NG16" i="185" s="1"/>
  <c r="NU20" i="185" a="1"/>
  <c r="NU20" i="185" s="1"/>
  <c r="NX24" i="185" a="1"/>
  <c r="NX24" i="185" s="1"/>
  <c r="NV19" i="185" a="1"/>
  <c r="NV19" i="185" s="1"/>
  <c r="OB23" i="185" a="1"/>
  <c r="OB23" i="185" s="1"/>
  <c r="NL16" i="185" a="1"/>
  <c r="NL16" i="185" s="1"/>
  <c r="NL21" i="185" a="1"/>
  <c r="NL21" i="185" s="1"/>
  <c r="NX26" i="185" a="1"/>
  <c r="NX26" i="185" s="1"/>
  <c r="NP33" i="185" a="1"/>
  <c r="NP33" i="185" s="1"/>
  <c r="OK37" i="185" a="1"/>
  <c r="OK37" i="185" s="1"/>
  <c r="NP42" i="185" a="1"/>
  <c r="NP42" i="185" s="1"/>
  <c r="NU45" i="185" a="1"/>
  <c r="NU45" i="185" s="1"/>
  <c r="OF26" i="185" a="1"/>
  <c r="OF26" i="185" s="1"/>
  <c r="NS34" i="185" a="1"/>
  <c r="NS34" i="185" s="1"/>
  <c r="NX39" i="185" a="1"/>
  <c r="NX39" i="185" s="1"/>
  <c r="OH28" i="185" a="1"/>
  <c r="OH28" i="185" s="1"/>
  <c r="OB35" i="185" a="1"/>
  <c r="OB35" i="185" s="1"/>
  <c r="NF94" i="185" a="1"/>
  <c r="NF94" i="185" s="1"/>
  <c r="OK7" i="185" a="1"/>
  <c r="OK7" i="185" s="1"/>
  <c r="OL11" i="185" a="1"/>
  <c r="OL11" i="185" s="1"/>
  <c r="NX16" i="185" a="1"/>
  <c r="NX16" i="185" s="1"/>
  <c r="OE8" i="185" a="1"/>
  <c r="OE8" i="185" s="1"/>
  <c r="OH12" i="185" a="1"/>
  <c r="OH12" i="185" s="1"/>
  <c r="ON8" i="185" a="1"/>
  <c r="ON8" i="185" s="1"/>
  <c r="NU13" i="185" a="1"/>
  <c r="NU13" i="185" s="1"/>
  <c r="NT6" i="185" a="1"/>
  <c r="NT6" i="185" s="1"/>
  <c r="NR10" i="185" a="1"/>
  <c r="NR10" i="185" s="1"/>
  <c r="OK14" i="185" a="1"/>
  <c r="OK14" i="185" s="1"/>
  <c r="NW7" i="185" a="1"/>
  <c r="NW7" i="185" s="1"/>
  <c r="OK10" i="185" a="1"/>
  <c r="OK10" i="185" s="1"/>
  <c r="NP14" i="185" a="1"/>
  <c r="NP14" i="185" s="1"/>
  <c r="NM19" i="185" a="1"/>
  <c r="NM19" i="185" s="1"/>
  <c r="NH9" i="185" a="1"/>
  <c r="NH9" i="185" s="1"/>
  <c r="NX13" i="185" a="1"/>
  <c r="NX13" i="185" s="1"/>
  <c r="NH17" i="185" a="1"/>
  <c r="NH17" i="185" s="1"/>
  <c r="NO7" i="185" a="1"/>
  <c r="NO7" i="185" s="1"/>
  <c r="NX11" i="185" a="1"/>
  <c r="NX11" i="185" s="1"/>
  <c r="NZ7" i="185" a="1"/>
  <c r="NZ7" i="185" s="1"/>
  <c r="OH11" i="185" a="1"/>
  <c r="OH11" i="185" s="1"/>
  <c r="NX6" i="185" a="1"/>
  <c r="NX6" i="185" s="1"/>
  <c r="ON10" i="185" a="1"/>
  <c r="ON10" i="185" s="1"/>
  <c r="OE14" i="185" a="1"/>
  <c r="OE14" i="185" s="1"/>
  <c r="OK8" i="185" a="1"/>
  <c r="OK8" i="185" s="1"/>
  <c r="OA13" i="185" a="1"/>
  <c r="OA13" i="185" s="1"/>
  <c r="OE9" i="185" a="1"/>
  <c r="OE9" i="185" s="1"/>
  <c r="OL13" i="185" a="1"/>
  <c r="OL13" i="185" s="1"/>
  <c r="NG6" i="185" a="1"/>
  <c r="NG6" i="185" s="1"/>
  <c r="OG10" i="185" a="1"/>
  <c r="OG10" i="185" s="1"/>
  <c r="NW14" i="185" a="1"/>
  <c r="NW14" i="185" s="1"/>
  <c r="OI17" i="185" a="1"/>
  <c r="OI17" i="185" s="1"/>
  <c r="NT21" i="185" a="1"/>
  <c r="NT21" i="185" s="1"/>
  <c r="NZ24" i="185" a="1"/>
  <c r="NZ24" i="185" s="1"/>
  <c r="NS18" i="185" a="1"/>
  <c r="NS18" i="185" s="1"/>
  <c r="NZ22" i="185" a="1"/>
  <c r="NZ22" i="185" s="1"/>
  <c r="NN27" i="185" a="1"/>
  <c r="NN27" i="185" s="1"/>
  <c r="NG31" i="185" a="1"/>
  <c r="NG31" i="185" s="1"/>
  <c r="OI14" i="185" a="1"/>
  <c r="OI14" i="185" s="1"/>
  <c r="OD21" i="185" a="1"/>
  <c r="OD21" i="185" s="1"/>
  <c r="NK25" i="185" a="1"/>
  <c r="NK25" i="185" s="1"/>
  <c r="NZ19" i="185" a="1"/>
  <c r="NZ19" i="185" s="1"/>
  <c r="OF23" i="185" a="1"/>
  <c r="OF23" i="185" s="1"/>
  <c r="NX27" i="185" a="1"/>
  <c r="NX27" i="185" s="1"/>
  <c r="NV32" i="185" a="1"/>
  <c r="NV32" i="185" s="1"/>
  <c r="NL18" i="185" a="1"/>
  <c r="NL18" i="185" s="1"/>
  <c r="OM21" i="185" a="1"/>
  <c r="OM21" i="185" s="1"/>
  <c r="OA26" i="185" a="1"/>
  <c r="OA26" i="185" s="1"/>
  <c r="OB30" i="185" a="1"/>
  <c r="OB30" i="185" s="1"/>
  <c r="OC35" i="185" a="1"/>
  <c r="OC35" i="185" s="1"/>
  <c r="NR19" i="185" a="1"/>
  <c r="NR19" i="185" s="1"/>
  <c r="NX23" i="185" a="1"/>
  <c r="NX23" i="185" s="1"/>
  <c r="OH27" i="185" a="1"/>
  <c r="OH27" i="185" s="1"/>
  <c r="NW32" i="185" a="1"/>
  <c r="NW32" i="185" s="1"/>
  <c r="OB20" i="185" a="1"/>
  <c r="OB20" i="185" s="1"/>
  <c r="NV24" i="185" a="1"/>
  <c r="NV24" i="185" s="1"/>
  <c r="NH28" i="185" a="1"/>
  <c r="NH28" i="185" s="1"/>
  <c r="NI19" i="185" a="1"/>
  <c r="NI19" i="185" s="1"/>
  <c r="OH23" i="185" a="1"/>
  <c r="OH23" i="185" s="1"/>
  <c r="OK19" i="185" a="1"/>
  <c r="OK19" i="185" s="1"/>
  <c r="NH24" i="185" a="1"/>
  <c r="NH24" i="185" s="1"/>
  <c r="NY16" i="185" a="1"/>
  <c r="NY16" i="185" s="1"/>
  <c r="OD20" i="185" a="1"/>
  <c r="OD20" i="185" s="1"/>
  <c r="OH24" i="185" a="1"/>
  <c r="OH24" i="185" s="1"/>
  <c r="OM19" i="185" a="1"/>
  <c r="OM19" i="185" s="1"/>
  <c r="OJ23" i="185" a="1"/>
  <c r="OJ23" i="185" s="1"/>
  <c r="OA16" i="185" a="1"/>
  <c r="OA16" i="185" s="1"/>
  <c r="OB21" i="185" a="1"/>
  <c r="OB21" i="185" s="1"/>
  <c r="NF26" i="185" a="1"/>
  <c r="NF26" i="185" s="1"/>
  <c r="NF34" i="185" a="1"/>
  <c r="NF34" i="185" s="1"/>
  <c r="OA38" i="185" a="1"/>
  <c r="OA38" i="185" s="1"/>
  <c r="NX42" i="185" a="1"/>
  <c r="NX42" i="185" s="1"/>
  <c r="ON45" i="185" a="1"/>
  <c r="ON45" i="185" s="1"/>
  <c r="NM27" i="185" a="1"/>
  <c r="NM27" i="185" s="1"/>
  <c r="OK34" i="185" a="1"/>
  <c r="OK34" i="185" s="1"/>
  <c r="OG39" i="185" a="1"/>
  <c r="OG39" i="185" s="1"/>
  <c r="NK29" i="185" a="1"/>
  <c r="NK29" i="185" s="1"/>
  <c r="OJ35" i="185" a="1"/>
  <c r="OJ35" i="185" s="1"/>
  <c r="NI39" i="185" a="1"/>
  <c r="NI39" i="185" s="1"/>
  <c r="OA30" i="185" a="1"/>
  <c r="OA30" i="185" s="1"/>
  <c r="NR36" i="185" a="1"/>
  <c r="NR36" i="185" s="1"/>
  <c r="OE40" i="185" a="1"/>
  <c r="OE40" i="185" s="1"/>
  <c r="OE44" i="185" a="1"/>
  <c r="OE44" i="185" s="1"/>
  <c r="NF48" i="185" a="1"/>
  <c r="NF48" i="185" s="1"/>
  <c r="NL94" i="185" a="1"/>
  <c r="NL94" i="185" s="1"/>
  <c r="NK8" i="185" a="1"/>
  <c r="NK8" i="185" s="1"/>
  <c r="NM12" i="185" a="1"/>
  <c r="NM12" i="185" s="1"/>
  <c r="OF16" i="185" a="1"/>
  <c r="OF16" i="185" s="1"/>
  <c r="NN9" i="185" a="1"/>
  <c r="NN9" i="185" s="1"/>
  <c r="NI13" i="185" a="1"/>
  <c r="NI13" i="185" s="1"/>
  <c r="NO9" i="185" a="1"/>
  <c r="NO9" i="185" s="1"/>
  <c r="OF13" i="185" a="1"/>
  <c r="OF13" i="185" s="1"/>
  <c r="OK6" i="185" a="1"/>
  <c r="OK6" i="185" s="1"/>
  <c r="OB10" i="185" a="1"/>
  <c r="OB10" i="185" s="1"/>
  <c r="NL15" i="185" a="1"/>
  <c r="NL15" i="185" s="1"/>
  <c r="OF7" i="185" a="1"/>
  <c r="OF7" i="185" s="1"/>
  <c r="NK11" i="185" a="1"/>
  <c r="NK11" i="185" s="1"/>
  <c r="OL14" i="185" a="1"/>
  <c r="OL14" i="185" s="1"/>
  <c r="NU19" i="185" a="1"/>
  <c r="NU19" i="185" s="1"/>
  <c r="NR9" i="185" a="1"/>
  <c r="NR9" i="185" s="1"/>
  <c r="OH13" i="185" a="1"/>
  <c r="OH13" i="185" s="1"/>
  <c r="NP17" i="185" a="1"/>
  <c r="NP17" i="185" s="1"/>
  <c r="NY7" i="185" a="1"/>
  <c r="NY7" i="185" s="1"/>
  <c r="OG11" i="185" a="1"/>
  <c r="OG11" i="185" s="1"/>
  <c r="OH7" i="185" a="1"/>
  <c r="OH7" i="185" s="1"/>
  <c r="NH12" i="185" a="1"/>
  <c r="NH12" i="185" s="1"/>
  <c r="OF6" i="185" a="1"/>
  <c r="OF6" i="185" s="1"/>
  <c r="NN11" i="185" a="1"/>
  <c r="NN11" i="185" s="1"/>
  <c r="NF15" i="185" a="1"/>
  <c r="NF15" i="185" s="1"/>
  <c r="NV9" i="185" a="1"/>
  <c r="NV9" i="185" s="1"/>
  <c r="OK13" i="185" a="1"/>
  <c r="OK13" i="185" s="1"/>
  <c r="OM9" i="185" a="1"/>
  <c r="OM9" i="185" s="1"/>
  <c r="NL14" i="185" a="1"/>
  <c r="NL14" i="185" s="1"/>
  <c r="NQ6" i="185" a="1"/>
  <c r="NQ6" i="185" s="1"/>
  <c r="NG11" i="185" a="1"/>
  <c r="NG11" i="185" s="1"/>
  <c r="NI15" i="185" a="1"/>
  <c r="NI15" i="185" s="1"/>
  <c r="NI18" i="185" a="1"/>
  <c r="NI18" i="185" s="1"/>
  <c r="OC21" i="185" a="1"/>
  <c r="OC21" i="185" s="1"/>
  <c r="OJ24" i="185" a="1"/>
  <c r="OJ24" i="185" s="1"/>
  <c r="NP19" i="185" a="1"/>
  <c r="NP19" i="185" s="1"/>
  <c r="OH22" i="185" a="1"/>
  <c r="OH22" i="185" s="1"/>
  <c r="NW27" i="185" a="1"/>
  <c r="NW27" i="185" s="1"/>
  <c r="NO31" i="185" a="1"/>
  <c r="NO31" i="185" s="1"/>
  <c r="OB15" i="185" a="1"/>
  <c r="OB15" i="185" s="1"/>
  <c r="OL21" i="185" a="1"/>
  <c r="OL21" i="185" s="1"/>
  <c r="NS25" i="185" a="1"/>
  <c r="NS25" i="185" s="1"/>
  <c r="OH19" i="185" a="1"/>
  <c r="OH19" i="185" s="1"/>
  <c r="ON23" i="185" a="1"/>
  <c r="ON23" i="185" s="1"/>
  <c r="NF28" i="185" a="1"/>
  <c r="NF28" i="185" s="1"/>
  <c r="OD32" i="185" a="1"/>
  <c r="OD32" i="185" s="1"/>
  <c r="NV18" i="185" a="1"/>
  <c r="NV18" i="185" s="1"/>
  <c r="NK22" i="185" a="1"/>
  <c r="NK22" i="185" s="1"/>
  <c r="OJ26" i="185" a="1"/>
  <c r="OJ26" i="185" s="1"/>
  <c r="NJ31" i="185" a="1"/>
  <c r="NJ31" i="185" s="1"/>
  <c r="OK94" i="185" a="1"/>
  <c r="OK94" i="185" s="1"/>
  <c r="NV8" i="185" a="1"/>
  <c r="NV8" i="185" s="1"/>
  <c r="NX12" i="185" a="1"/>
  <c r="NX12" i="185" s="1"/>
  <c r="NV17" i="185" a="1"/>
  <c r="NV17" i="185" s="1"/>
  <c r="OG9" i="185" a="1"/>
  <c r="OG9" i="185" s="1"/>
  <c r="NT13" i="185" a="1"/>
  <c r="NT13" i="185" s="1"/>
  <c r="NY9" i="185" a="1"/>
  <c r="NY9" i="185" s="1"/>
  <c r="NF14" i="185" a="1"/>
  <c r="NF14" i="185" s="1"/>
  <c r="NL7" i="185" a="1"/>
  <c r="NL7" i="185" s="1"/>
  <c r="OJ10" i="185" a="1"/>
  <c r="OJ10" i="185" s="1"/>
  <c r="NW15" i="185" a="1"/>
  <c r="NW15" i="185" s="1"/>
  <c r="ON7" i="185" a="1"/>
  <c r="ON7" i="185" s="1"/>
  <c r="NV11" i="185" a="1"/>
  <c r="NV11" i="185" s="1"/>
  <c r="NM15" i="185" a="1"/>
  <c r="NM15" i="185" s="1"/>
  <c r="NV5" i="185" a="1"/>
  <c r="NV5" i="185" s="1"/>
  <c r="OB9" i="185" a="1"/>
  <c r="OB9" i="185" s="1"/>
  <c r="NH14" i="185" a="1"/>
  <c r="NH14" i="185" s="1"/>
  <c r="OH17" i="185" a="1"/>
  <c r="OH17" i="185" s="1"/>
  <c r="OG7" i="185" a="1"/>
  <c r="OG7" i="185" s="1"/>
  <c r="NR12" i="185" a="1"/>
  <c r="NR12" i="185" s="1"/>
  <c r="NR8" i="185" a="1"/>
  <c r="NR8" i="185" s="1"/>
  <c r="NS12" i="185" a="1"/>
  <c r="NS12" i="185" s="1"/>
  <c r="NQ7" i="185" a="1"/>
  <c r="NQ7" i="185" s="1"/>
  <c r="NY11" i="185" a="1"/>
  <c r="NY11" i="185" s="1"/>
  <c r="NP5" i="185" a="1"/>
  <c r="NP5" i="185" s="1"/>
  <c r="NL10" i="185" a="1"/>
  <c r="NL10" i="185" s="1"/>
  <c r="NK14" i="185" a="1"/>
  <c r="NK14" i="185" s="1"/>
  <c r="NM10" i="185" a="1"/>
  <c r="NM10" i="185" s="1"/>
  <c r="NV14" i="185" a="1"/>
  <c r="NV14" i="185" s="1"/>
  <c r="NZ6" i="185" a="1"/>
  <c r="NZ6" i="185" s="1"/>
  <c r="NQ11" i="185" a="1"/>
  <c r="NQ11" i="185" s="1"/>
  <c r="NS15" i="185" a="1"/>
  <c r="NS15" i="185" s="1"/>
  <c r="NR18" i="185" a="1"/>
  <c r="NR18" i="185" s="1"/>
  <c r="OJ21" i="185" a="1"/>
  <c r="OJ21" i="185" s="1"/>
  <c r="NZ25" i="185" a="1"/>
  <c r="NZ25" i="185" s="1"/>
  <c r="NX19" i="185" a="1"/>
  <c r="NX19" i="185" s="1"/>
  <c r="NG23" i="185" a="1"/>
  <c r="NG23" i="185" s="1"/>
  <c r="OM27" i="185" a="1"/>
  <c r="OM27" i="185" s="1"/>
  <c r="NX31" i="185" a="1"/>
  <c r="NX31" i="185" s="1"/>
  <c r="NO16" i="185" a="1"/>
  <c r="NO16" i="185" s="1"/>
  <c r="NJ22" i="185" a="1"/>
  <c r="NJ22" i="185" s="1"/>
  <c r="OB25" i="185" a="1"/>
  <c r="OB25" i="185" s="1"/>
  <c r="NH20" i="185" a="1"/>
  <c r="NH20" i="185" s="1"/>
  <c r="NT24" i="185" a="1"/>
  <c r="NT24" i="185" s="1"/>
  <c r="NV28" i="185" a="1"/>
  <c r="NV28" i="185" s="1"/>
  <c r="NL33" i="185" a="1"/>
  <c r="NL33" i="185" s="1"/>
  <c r="OM32" i="185" a="1"/>
  <c r="OM32" i="185" s="1"/>
  <c r="NH21" i="185" a="1"/>
  <c r="NH21" i="185" s="1"/>
  <c r="NX29" i="185" a="1"/>
  <c r="NX29" i="185" s="1"/>
  <c r="OB19" i="185" a="1"/>
  <c r="OB19" i="185" s="1"/>
  <c r="ON25" i="185" a="1"/>
  <c r="ON25" i="185" s="1"/>
  <c r="NZ18" i="185" a="1"/>
  <c r="NZ18" i="185" s="1"/>
  <c r="OF24" i="185" a="1"/>
  <c r="OF24" i="185" s="1"/>
  <c r="NS23" i="185" a="1"/>
  <c r="NS23" i="185" s="1"/>
  <c r="ON17" i="185" a="1"/>
  <c r="ON17" i="185" s="1"/>
  <c r="OI23" i="185" a="1"/>
  <c r="OI23" i="185" s="1"/>
  <c r="OA21" i="185" a="1"/>
  <c r="OA21" i="185" s="1"/>
  <c r="NU15" i="185" a="1"/>
  <c r="NU15" i="185" s="1"/>
  <c r="OK23" i="185" a="1"/>
  <c r="OK23" i="185" s="1"/>
  <c r="ON32" i="185" a="1"/>
  <c r="ON32" i="185" s="1"/>
  <c r="OF39" i="185" a="1"/>
  <c r="OF39" i="185" s="1"/>
  <c r="NK45" i="185" a="1"/>
  <c r="NK45" i="185" s="1"/>
  <c r="NY29" i="185" a="1"/>
  <c r="NY29" i="185" s="1"/>
  <c r="NH39" i="185" a="1"/>
  <c r="NH39" i="185" s="1"/>
  <c r="OB32" i="185" a="1"/>
  <c r="OB32" i="185" s="1"/>
  <c r="OB38" i="185" a="1"/>
  <c r="OB38" i="185" s="1"/>
  <c r="NR32" i="185" a="1"/>
  <c r="NR32" i="185" s="1"/>
  <c r="NJ39" i="185" a="1"/>
  <c r="NJ39" i="185" s="1"/>
  <c r="NW43" i="185" a="1"/>
  <c r="NW43" i="185" s="1"/>
  <c r="NX47" i="185" a="1"/>
  <c r="NX47" i="185" s="1"/>
  <c r="ON30" i="185" a="1"/>
  <c r="ON30" i="185" s="1"/>
  <c r="NG37" i="185" a="1"/>
  <c r="NG37" i="185" s="1"/>
  <c r="NM41" i="185" a="1"/>
  <c r="NM41" i="185" s="1"/>
  <c r="NX45" i="185" a="1"/>
  <c r="NX45" i="185" s="1"/>
  <c r="ON24" i="185" a="1"/>
  <c r="ON24" i="185" s="1"/>
  <c r="OG32" i="185" a="1"/>
  <c r="OG32" i="185" s="1"/>
  <c r="NH37" i="185" a="1"/>
  <c r="NH37" i="185" s="1"/>
  <c r="NH40" i="185" a="1"/>
  <c r="NH40" i="185" s="1"/>
  <c r="NF44" i="185" a="1"/>
  <c r="NF44" i="185" s="1"/>
  <c r="NT27" i="185" a="1"/>
  <c r="NT27" i="185" s="1"/>
  <c r="OH32" i="185" a="1"/>
  <c r="OH32" i="185" s="1"/>
  <c r="OI36" i="185" a="1"/>
  <c r="OI36" i="185" s="1"/>
  <c r="NU31" i="185" a="1"/>
  <c r="NU31" i="185" s="1"/>
  <c r="NI37" i="185" a="1"/>
  <c r="NI37" i="185" s="1"/>
  <c r="NJ40" i="185" a="1"/>
  <c r="NJ40" i="185" s="1"/>
  <c r="OI31" i="185" a="1"/>
  <c r="OI31" i="185" s="1"/>
  <c r="NM36" i="185" a="1"/>
  <c r="NM36" i="185" s="1"/>
  <c r="OG30" i="185" a="1"/>
  <c r="OG30" i="185" s="1"/>
  <c r="OD36" i="185" a="1"/>
  <c r="OD36" i="185" s="1"/>
  <c r="OA40" i="185" a="1"/>
  <c r="OA40" i="185" s="1"/>
  <c r="OK31" i="185" a="1"/>
  <c r="OK31" i="185" s="1"/>
  <c r="NN36" i="185" a="1"/>
  <c r="NN36" i="185" s="1"/>
  <c r="OD28" i="185" a="1"/>
  <c r="OD28" i="185" s="1"/>
  <c r="OA34" i="185" a="1"/>
  <c r="OA34" i="185" s="1"/>
  <c r="OH38" i="185" a="1"/>
  <c r="OH38" i="185" s="1"/>
  <c r="OC46" i="185" a="1"/>
  <c r="OC46" i="185" s="1"/>
  <c r="NM51" i="185" a="1"/>
  <c r="NM51" i="185" s="1"/>
  <c r="OG55" i="185" a="1"/>
  <c r="OG55" i="185" s="1"/>
  <c r="NS59" i="185" a="1"/>
  <c r="NS59" i="185" s="1"/>
  <c r="NN41" i="185" a="1"/>
  <c r="NN41" i="185" s="1"/>
  <c r="NS47" i="185" a="1"/>
  <c r="NS47" i="185" s="1"/>
  <c r="OM51" i="185" a="1"/>
  <c r="OM51" i="185" s="1"/>
  <c r="NI55" i="185" a="1"/>
  <c r="NI55" i="185" s="1"/>
  <c r="NT48" i="185" a="1"/>
  <c r="NT48" i="185" s="1"/>
  <c r="OD52" i="185" a="1"/>
  <c r="OD52" i="185" s="1"/>
  <c r="OJ56" i="185" a="1"/>
  <c r="OJ56" i="185" s="1"/>
  <c r="NW60" i="185" a="1"/>
  <c r="NW60" i="185" s="1"/>
  <c r="ON41" i="185" a="1"/>
  <c r="ON41" i="185" s="1"/>
  <c r="NJ47" i="185" a="1"/>
  <c r="NJ47" i="185" s="1"/>
  <c r="ON51" i="185" a="1"/>
  <c r="ON51" i="185" s="1"/>
  <c r="NS56" i="185" a="1"/>
  <c r="NS56" i="185" s="1"/>
  <c r="NX60" i="185" a="1"/>
  <c r="NX60" i="185" s="1"/>
  <c r="NI43" i="185" a="1"/>
  <c r="NI43" i="185" s="1"/>
  <c r="NU48" i="185" a="1"/>
  <c r="NU48" i="185" s="1"/>
  <c r="NW52" i="185" a="1"/>
  <c r="NW52" i="185" s="1"/>
  <c r="OC56" i="185" a="1"/>
  <c r="OC56" i="185" s="1"/>
  <c r="NJ44" i="185" a="1"/>
  <c r="NJ44" i="185" s="1"/>
  <c r="NJ50" i="185" a="1"/>
  <c r="NJ50" i="185" s="1"/>
  <c r="NU53" i="185" a="1"/>
  <c r="NU53" i="185" s="1"/>
  <c r="NK57" i="185" a="1"/>
  <c r="NK57" i="185" s="1"/>
  <c r="OF41" i="185" a="1"/>
  <c r="OF41" i="185" s="1"/>
  <c r="NK48" i="185" a="1"/>
  <c r="NK48" i="185" s="1"/>
  <c r="NF53" i="185" a="1"/>
  <c r="NF53" i="185" s="1"/>
  <c r="OK39" i="185" a="1"/>
  <c r="OK39" i="185" s="1"/>
  <c r="NK46" i="185" a="1"/>
  <c r="NK46" i="185" s="1"/>
  <c r="OC50" i="185" a="1"/>
  <c r="OC50" i="185" s="1"/>
  <c r="OF53" i="185" a="1"/>
  <c r="OF53" i="185" s="1"/>
  <c r="NP44" i="185" a="1"/>
  <c r="NP44" i="185" s="1"/>
  <c r="NU50" i="185" a="1"/>
  <c r="NU50" i="185" s="1"/>
  <c r="OG18" i="185" a="1"/>
  <c r="OG18" i="185" s="1"/>
  <c r="OJ33" i="185" a="1"/>
  <c r="OJ33" i="185" s="1"/>
  <c r="NL22" i="185" a="1"/>
  <c r="NL22" i="185" s="1"/>
  <c r="OE29" i="185" a="1"/>
  <c r="OE29" i="185" s="1"/>
  <c r="OI20" i="185" a="1"/>
  <c r="OI20" i="185" s="1"/>
  <c r="NU26" i="185" a="1"/>
  <c r="NU26" i="185" s="1"/>
  <c r="NS19" i="185" a="1"/>
  <c r="NS19" i="185" s="1"/>
  <c r="NN14" i="185" a="1"/>
  <c r="NN14" i="185" s="1"/>
  <c r="NO24" i="185" a="1"/>
  <c r="NO24" i="185" s="1"/>
  <c r="OA18" i="185" a="1"/>
  <c r="OA18" i="185" s="1"/>
  <c r="NG25" i="185" a="1"/>
  <c r="NG25" i="185" s="1"/>
  <c r="OI21" i="185" a="1"/>
  <c r="OI21" i="185" s="1"/>
  <c r="NF17" i="185" a="1"/>
  <c r="NF17" i="185" s="1"/>
  <c r="NQ24" i="185" a="1"/>
  <c r="NQ24" i="185" s="1"/>
  <c r="OB34" i="185" a="1"/>
  <c r="OB34" i="185" s="1"/>
  <c r="NM40" i="185" a="1"/>
  <c r="NM40" i="185" s="1"/>
  <c r="NM46" i="185" a="1"/>
  <c r="NM46" i="185" s="1"/>
  <c r="NY30" i="185" a="1"/>
  <c r="NY30" i="185" s="1"/>
  <c r="ON39" i="185" a="1"/>
  <c r="ON39" i="185" s="1"/>
  <c r="NF33" i="185" a="1"/>
  <c r="NF33" i="185" s="1"/>
  <c r="OJ38" i="185" a="1"/>
  <c r="OJ38" i="185" s="1"/>
  <c r="NG33" i="185" a="1"/>
  <c r="NG33" i="185" s="1"/>
  <c r="NR39" i="185" a="1"/>
  <c r="NR39" i="185" s="1"/>
  <c r="ON43" i="185" a="1"/>
  <c r="ON43" i="185" s="1"/>
  <c r="OF47" i="185" a="1"/>
  <c r="OF47" i="185" s="1"/>
  <c r="NR31" i="185" a="1"/>
  <c r="NR31" i="185" s="1"/>
  <c r="NO37" i="185" a="1"/>
  <c r="NO37" i="185" s="1"/>
  <c r="NU41" i="185" a="1"/>
  <c r="NU41" i="185" s="1"/>
  <c r="OH45" i="185" a="1"/>
  <c r="OH45" i="185" s="1"/>
  <c r="NQ26" i="185" a="1"/>
  <c r="NQ26" i="185" s="1"/>
  <c r="NH33" i="185" a="1"/>
  <c r="NH33" i="185" s="1"/>
  <c r="NP37" i="185" a="1"/>
  <c r="NP37" i="185" s="1"/>
  <c r="OG40" i="185" a="1"/>
  <c r="OG40" i="185" s="1"/>
  <c r="NO44" i="185" a="1"/>
  <c r="NO44" i="185" s="1"/>
  <c r="NL28" i="185" a="1"/>
  <c r="NL28" i="185" s="1"/>
  <c r="NI33" i="185" a="1"/>
  <c r="NI33" i="185" s="1"/>
  <c r="NX37" i="185" a="1"/>
  <c r="NX37" i="185" s="1"/>
  <c r="NK33" i="185" a="1"/>
  <c r="NK33" i="185" s="1"/>
  <c r="NQ37" i="185" a="1"/>
  <c r="NQ37" i="185" s="1"/>
  <c r="NX25" i="185" a="1"/>
  <c r="NX25" i="185" s="1"/>
  <c r="NJ32" i="185" a="1"/>
  <c r="NJ32" i="185" s="1"/>
  <c r="NU36" i="185" a="1"/>
  <c r="NU36" i="185" s="1"/>
  <c r="NW31" i="185" a="1"/>
  <c r="NW31" i="185" s="1"/>
  <c r="OK36" i="185" a="1"/>
  <c r="OK36" i="185" s="1"/>
  <c r="OH25" i="185" a="1"/>
  <c r="OH25" i="185" s="1"/>
  <c r="NL32" i="185" a="1"/>
  <c r="NL32" i="185" s="1"/>
  <c r="NV36" i="185" a="1"/>
  <c r="NV36" i="185" s="1"/>
  <c r="NV29" i="185" a="1"/>
  <c r="NV29" i="185" s="1"/>
  <c r="OJ34" i="185" a="1"/>
  <c r="OJ34" i="185" s="1"/>
  <c r="NO39" i="185" a="1"/>
  <c r="NO39" i="185" s="1"/>
  <c r="OB47" i="185" a="1"/>
  <c r="OB47" i="185" s="1"/>
  <c r="NV51" i="185" a="1"/>
  <c r="NV51" i="185" s="1"/>
  <c r="NF56" i="185" a="1"/>
  <c r="NF56" i="185" s="1"/>
  <c r="NZ59" i="185" a="1"/>
  <c r="NZ59" i="185" s="1"/>
  <c r="OM41" i="185" a="1"/>
  <c r="OM41" i="185" s="1"/>
  <c r="OC47" i="185" a="1"/>
  <c r="OC47" i="185" s="1"/>
  <c r="NL52" i="185" a="1"/>
  <c r="NL52" i="185" s="1"/>
  <c r="NT22" i="185" a="1"/>
  <c r="NT22" i="185" s="1"/>
  <c r="NG15" i="185" a="1"/>
  <c r="NG15" i="185" s="1"/>
  <c r="OG23" i="185" a="1"/>
  <c r="OG23" i="185" s="1"/>
  <c r="NM30" i="185" a="1"/>
  <c r="NM30" i="185" s="1"/>
  <c r="NP21" i="185" a="1"/>
  <c r="NP21" i="185" s="1"/>
  <c r="OC26" i="185" a="1"/>
  <c r="OC26" i="185" s="1"/>
  <c r="OC19" i="185" a="1"/>
  <c r="OC19" i="185" s="1"/>
  <c r="NP15" i="185" a="1"/>
  <c r="NP15" i="185" s="1"/>
  <c r="OG24" i="185" a="1"/>
  <c r="OG24" i="185" s="1"/>
  <c r="OK18" i="185" a="1"/>
  <c r="OK18" i="185" s="1"/>
  <c r="NP25" i="185" a="1"/>
  <c r="NP25" i="185" s="1"/>
  <c r="NH22" i="185" a="1"/>
  <c r="NH22" i="185" s="1"/>
  <c r="NS17" i="185" a="1"/>
  <c r="NS17" i="185" s="1"/>
  <c r="NY24" i="185" a="1"/>
  <c r="NY24" i="185" s="1"/>
  <c r="NR35" i="185" a="1"/>
  <c r="NR35" i="185" s="1"/>
  <c r="NU40" i="185" a="1"/>
  <c r="NU40" i="185" s="1"/>
  <c r="NW46" i="185" a="1"/>
  <c r="NW46" i="185" s="1"/>
  <c r="OL30" i="185" a="1"/>
  <c r="OL30" i="185" s="1"/>
  <c r="NN40" i="185" a="1"/>
  <c r="NN40" i="185" s="1"/>
  <c r="NQ33" i="185" a="1"/>
  <c r="NQ33" i="185" s="1"/>
  <c r="NQ39" i="185" a="1"/>
  <c r="NQ39" i="185" s="1"/>
  <c r="NR33" i="185" a="1"/>
  <c r="NR33" i="185" s="1"/>
  <c r="NY39" i="185" a="1"/>
  <c r="NY39" i="185" s="1"/>
  <c r="NM44" i="185" a="1"/>
  <c r="NM44" i="185" s="1"/>
  <c r="OH48" i="185" a="1"/>
  <c r="OH48" i="185" s="1"/>
  <c r="OC31" i="185" a="1"/>
  <c r="OC31" i="185" s="1"/>
  <c r="ON37" i="185" a="1"/>
  <c r="ON37" i="185" s="1"/>
  <c r="OC41" i="185" a="1"/>
  <c r="OC41" i="185" s="1"/>
  <c r="NH46" i="185" a="1"/>
  <c r="NH46" i="185" s="1"/>
  <c r="NS27" i="185" a="1"/>
  <c r="NS27" i="185" s="1"/>
  <c r="NV33" i="185" a="1"/>
  <c r="NV33" i="185" s="1"/>
  <c r="NW37" i="185" a="1"/>
  <c r="NW37" i="185" s="1"/>
  <c r="OD41" i="185" a="1"/>
  <c r="OD41" i="185" s="1"/>
  <c r="NW44" i="185" a="1"/>
  <c r="NW44" i="185" s="1"/>
  <c r="NZ28" i="185" a="1"/>
  <c r="NZ28" i="185" s="1"/>
  <c r="NW33" i="185" a="1"/>
  <c r="NW33" i="185" s="1"/>
  <c r="NV26" i="185" a="1"/>
  <c r="NV26" i="185" s="1"/>
  <c r="NX33" i="185" a="1"/>
  <c r="NX33" i="185" s="1"/>
  <c r="NY37" i="185" a="1"/>
  <c r="NY37" i="185" s="1"/>
  <c r="NW26" i="185" a="1"/>
  <c r="NW26" i="185" s="1"/>
  <c r="NX32" i="185" a="1"/>
  <c r="NX32" i="185" s="1"/>
  <c r="OF25" i="185" a="1"/>
  <c r="OF25" i="185" s="1"/>
  <c r="OJ31" i="185" a="1"/>
  <c r="OJ31" i="185" s="1"/>
  <c r="NJ37" i="185" a="1"/>
  <c r="NJ37" i="185" s="1"/>
  <c r="NZ26" i="185" a="1"/>
  <c r="NZ26" i="185" s="1"/>
  <c r="NZ32" i="185" a="1"/>
  <c r="NZ32" i="185" s="1"/>
  <c r="OL36" i="185" a="1"/>
  <c r="OL36" i="185" s="1"/>
  <c r="OI29" i="185" a="1"/>
  <c r="OI29" i="185" s="1"/>
  <c r="NI35" i="185" a="1"/>
  <c r="NI35" i="185" s="1"/>
  <c r="NW39" i="185" a="1"/>
  <c r="NW39" i="185" s="1"/>
  <c r="OM47" i="185" a="1"/>
  <c r="OM47" i="185" s="1"/>
  <c r="OC51" i="185" a="1"/>
  <c r="OC51" i="185" s="1"/>
  <c r="NQ56" i="185" a="1"/>
  <c r="NQ56" i="185" s="1"/>
  <c r="OH59" i="185" a="1"/>
  <c r="OH59" i="185" s="1"/>
  <c r="NO42" i="185" a="1"/>
  <c r="NO42" i="185" s="1"/>
  <c r="ON47" i="185" a="1"/>
  <c r="ON47" i="185" s="1"/>
  <c r="NT52" i="185" a="1"/>
  <c r="NT52" i="185" s="1"/>
  <c r="NO41" i="185" a="1"/>
  <c r="NO41" i="185" s="1"/>
  <c r="NZ49" i="185" a="1"/>
  <c r="NZ49" i="185" s="1"/>
  <c r="NL53" i="185" a="1"/>
  <c r="NL53" i="185" s="1"/>
  <c r="NQ57" i="185" a="1"/>
  <c r="NQ57" i="185" s="1"/>
  <c r="NO61" i="185" a="1"/>
  <c r="NO61" i="185" s="1"/>
  <c r="OD42" i="185" a="1"/>
  <c r="OD42" i="185" s="1"/>
  <c r="OE47" i="185" a="1"/>
  <c r="OE47" i="185" s="1"/>
  <c r="OE52" i="185" a="1"/>
  <c r="OE52" i="185" s="1"/>
  <c r="NJ57" i="185" a="1"/>
  <c r="NJ57" i="185" s="1"/>
  <c r="NG61" i="185" a="1"/>
  <c r="NG61" i="185" s="1"/>
  <c r="NI44" i="185" a="1"/>
  <c r="NI44" i="185" s="1"/>
  <c r="NJ49" i="185" a="1"/>
  <c r="NJ49" i="185" s="1"/>
  <c r="NM53" i="185" a="1"/>
  <c r="NM53" i="185" s="1"/>
  <c r="NR57" i="185" a="1"/>
  <c r="NR57" i="185" s="1"/>
  <c r="NQ45" i="185" a="1"/>
  <c r="NQ45" i="185" s="1"/>
  <c r="OI50" i="185" a="1"/>
  <c r="OI50" i="185" s="1"/>
  <c r="OM53" i="185" a="1"/>
  <c r="OM53" i="185" s="1"/>
  <c r="OB22" i="185" a="1"/>
  <c r="OB22" i="185" s="1"/>
  <c r="OJ15" i="185" a="1"/>
  <c r="OJ15" i="185" s="1"/>
  <c r="NF24" i="185" a="1"/>
  <c r="NF24" i="185" s="1"/>
  <c r="OK30" i="185" a="1"/>
  <c r="OK30" i="185" s="1"/>
  <c r="NY21" i="185" a="1"/>
  <c r="NY21" i="185" s="1"/>
  <c r="OK26" i="185" a="1"/>
  <c r="OK26" i="185" s="1"/>
  <c r="OJ19" i="185" a="1"/>
  <c r="OJ19" i="185" s="1"/>
  <c r="OM15" i="185" a="1"/>
  <c r="OM15" i="185" s="1"/>
  <c r="NF25" i="185" a="1"/>
  <c r="NF25" i="185" s="1"/>
  <c r="NK19" i="185" a="1"/>
  <c r="NK19" i="185" s="1"/>
  <c r="NU14" i="185" a="1"/>
  <c r="NU14" i="185" s="1"/>
  <c r="NP22" i="185" a="1"/>
  <c r="NP22" i="185" s="1"/>
  <c r="OF17" i="185" a="1"/>
  <c r="OF17" i="185" s="1"/>
  <c r="OI24" i="185" a="1"/>
  <c r="OI24" i="185" s="1"/>
  <c r="OA35" i="185" a="1"/>
  <c r="OA35" i="185" s="1"/>
  <c r="NJ41" i="185" a="1"/>
  <c r="NJ41" i="185" s="1"/>
  <c r="OE46" i="185" a="1"/>
  <c r="OE46" i="185" s="1"/>
  <c r="NN31" i="185" a="1"/>
  <c r="NN31" i="185" s="1"/>
  <c r="NV40" i="185" a="1"/>
  <c r="NV40" i="185" s="1"/>
  <c r="NG34" i="185" a="1"/>
  <c r="NG34" i="185" s="1"/>
  <c r="NF40" i="185" a="1"/>
  <c r="NF40" i="185" s="1"/>
  <c r="OE33" i="185" a="1"/>
  <c r="OE33" i="185" s="1"/>
  <c r="NO40" i="185" a="1"/>
  <c r="NO40" i="185" s="1"/>
  <c r="NM45" i="185" a="1"/>
  <c r="NM45" i="185" s="1"/>
  <c r="NH49" i="185" a="1"/>
  <c r="NH49" i="185" s="1"/>
  <c r="NH32" i="185" a="1"/>
  <c r="NH32" i="185" s="1"/>
  <c r="NM38" i="185" a="1"/>
  <c r="NM38" i="185" s="1"/>
  <c r="OK41" i="185" a="1"/>
  <c r="OK41" i="185" s="1"/>
  <c r="NP46" i="185" a="1"/>
  <c r="NP46" i="185" s="1"/>
  <c r="OF27" i="185" a="1"/>
  <c r="OF27" i="185" s="1"/>
  <c r="OF33" i="185" a="1"/>
  <c r="OF33" i="185" s="1"/>
  <c r="OF37" i="185" a="1"/>
  <c r="OF37" i="185" s="1"/>
  <c r="OL41" i="185" a="1"/>
  <c r="OL41" i="185" s="1"/>
  <c r="OG44" i="185" a="1"/>
  <c r="OG44" i="185" s="1"/>
  <c r="OL28" i="185" a="1"/>
  <c r="OL28" i="185" s="1"/>
  <c r="OG33" i="185" a="1"/>
  <c r="OG33" i="185" s="1"/>
  <c r="OJ27" i="185" a="1"/>
  <c r="OJ27" i="185" s="1"/>
  <c r="OH33" i="185" a="1"/>
  <c r="OH33" i="185" s="1"/>
  <c r="OG37" i="185" a="1"/>
  <c r="OG37" i="185" s="1"/>
  <c r="NU27" i="185" a="1"/>
  <c r="NU27" i="185" s="1"/>
  <c r="OI32" i="185" a="1"/>
  <c r="OI32" i="185" s="1"/>
  <c r="NY26" i="185" a="1"/>
  <c r="NY26" i="185" s="1"/>
  <c r="NK32" i="185" a="1"/>
  <c r="NK32" i="185" s="1"/>
  <c r="NR37" i="185" a="1"/>
  <c r="NR37" i="185" s="1"/>
  <c r="NK27" i="185" a="1"/>
  <c r="NK27" i="185" s="1"/>
  <c r="OJ32" i="185" a="1"/>
  <c r="OJ32" i="185" s="1"/>
  <c r="NK37" i="185" a="1"/>
  <c r="NK37" i="185" s="1"/>
  <c r="NK30" i="185" a="1"/>
  <c r="NK30" i="185" s="1"/>
  <c r="NZ35" i="185" a="1"/>
  <c r="NZ35" i="185" s="1"/>
  <c r="OM39" i="185" a="1"/>
  <c r="OM39" i="185" s="1"/>
  <c r="NR48" i="185" a="1"/>
  <c r="NR48" i="185" s="1"/>
  <c r="OL51" i="185" a="1"/>
  <c r="OL51" i="185" s="1"/>
  <c r="NY56" i="185" a="1"/>
  <c r="NY56" i="185" s="1"/>
  <c r="NN60" i="185" a="1"/>
  <c r="NN60" i="185" s="1"/>
  <c r="OB42" i="185" a="1"/>
  <c r="OB42" i="185" s="1"/>
  <c r="NS48" i="185" a="1"/>
  <c r="NS48" i="185" s="1"/>
  <c r="OK52" i="185" a="1"/>
  <c r="OK52" i="185" s="1"/>
  <c r="OC42" i="185" a="1"/>
  <c r="OC42" i="185" s="1"/>
  <c r="NH50" i="185" a="1"/>
  <c r="NH50" i="185" s="1"/>
  <c r="NU24" i="185" a="1"/>
  <c r="NU24" i="185" s="1"/>
  <c r="NU16" i="185" a="1"/>
  <c r="NU16" i="185" s="1"/>
  <c r="OD24" i="185" a="1"/>
  <c r="OD24" i="185" s="1"/>
  <c r="NG32" i="185" a="1"/>
  <c r="NG32" i="185" s="1"/>
  <c r="OF21" i="185" a="1"/>
  <c r="OF21" i="185" s="1"/>
  <c r="NZ27" i="185" a="1"/>
  <c r="NZ27" i="185" s="1"/>
  <c r="NK20" i="185" a="1"/>
  <c r="NK20" i="185" s="1"/>
  <c r="NJ19" i="185" a="1"/>
  <c r="NJ19" i="185" s="1"/>
  <c r="NO25" i="185" a="1"/>
  <c r="NO25" i="185" s="1"/>
  <c r="NL20" i="185" a="1"/>
  <c r="NL20" i="185" s="1"/>
  <c r="NQ15" i="185" a="1"/>
  <c r="NQ15" i="185" s="1"/>
  <c r="NT23" i="185" a="1"/>
  <c r="NT23" i="185" s="1"/>
  <c r="NH18" i="185" a="1"/>
  <c r="NH18" i="185" s="1"/>
  <c r="OI25" i="185" a="1"/>
  <c r="OI25" i="185" s="1"/>
  <c r="OH35" i="185" a="1"/>
  <c r="OH35" i="185" s="1"/>
  <c r="NG42" i="185" a="1"/>
  <c r="NG42" i="185" s="1"/>
  <c r="NF47" i="185" a="1"/>
  <c r="NF47" i="185" s="1"/>
  <c r="OD33" i="185" a="1"/>
  <c r="OD33" i="185" s="1"/>
  <c r="OD40" i="185" a="1"/>
  <c r="OD40" i="185" s="1"/>
  <c r="NS35" i="185" a="1"/>
  <c r="NS35" i="185" s="1"/>
  <c r="NN26" i="185" a="1"/>
  <c r="NN26" i="185" s="1"/>
  <c r="NH34" i="185" a="1"/>
  <c r="NH34" i="185" s="1"/>
  <c r="NW40" i="185" a="1"/>
  <c r="NW40" i="185" s="1"/>
  <c r="NW45" i="185" a="1"/>
  <c r="NW45" i="185" s="1"/>
  <c r="NO26" i="185" a="1"/>
  <c r="NO26" i="185" s="1"/>
  <c r="OF32" i="185" a="1"/>
  <c r="OF32" i="185" s="1"/>
  <c r="NU38" i="185" a="1"/>
  <c r="NU38" i="185" s="1"/>
  <c r="NJ42" i="185" a="1"/>
  <c r="NJ42" i="185" s="1"/>
  <c r="NZ46" i="185" a="1"/>
  <c r="NZ46" i="185" s="1"/>
  <c r="NK28" i="185" a="1"/>
  <c r="NK28" i="185" s="1"/>
  <c r="NK34" i="185" a="1"/>
  <c r="NK34" i="185" s="1"/>
  <c r="NN38" i="185" a="1"/>
  <c r="NN38" i="185" s="1"/>
  <c r="NK42" i="185" a="1"/>
  <c r="NK42" i="185" s="1"/>
  <c r="NF45" i="185" a="1"/>
  <c r="NF45" i="185" s="1"/>
  <c r="NQ29" i="185" a="1"/>
  <c r="NQ29" i="185" s="1"/>
  <c r="NV34" i="185" a="1"/>
  <c r="NV34" i="185" s="1"/>
  <c r="NN28" i="185" a="1"/>
  <c r="NN28" i="185" s="1"/>
  <c r="NL34" i="185" a="1"/>
  <c r="NL34" i="185" s="1"/>
  <c r="NG38" i="185" a="1"/>
  <c r="NG38" i="185" s="1"/>
  <c r="NP28" i="185" a="1"/>
  <c r="NP28" i="185" s="1"/>
  <c r="NY33" i="185" a="1"/>
  <c r="NY33" i="185" s="1"/>
  <c r="NJ27" i="185" a="1"/>
  <c r="NJ27" i="185" s="1"/>
  <c r="NY32" i="185" a="1"/>
  <c r="NY32" i="185" s="1"/>
  <c r="OA37" i="185" a="1"/>
  <c r="OA37" i="185" s="1"/>
  <c r="NQ28" i="185" a="1"/>
  <c r="NQ28" i="185" s="1"/>
  <c r="NO33" i="185" a="1"/>
  <c r="NO33" i="185" s="1"/>
  <c r="NS37" i="185" a="1"/>
  <c r="NS37" i="185" s="1"/>
  <c r="NX30" i="185" a="1"/>
  <c r="NX30" i="185" s="1"/>
  <c r="NH36" i="185" a="1"/>
  <c r="NH36" i="185" s="1"/>
  <c r="OC40" i="185" a="1"/>
  <c r="OC40" i="185" s="1"/>
  <c r="OC48" i="185" a="1"/>
  <c r="OC48" i="185" s="1"/>
  <c r="OC52" i="185" a="1"/>
  <c r="OC52" i="185" s="1"/>
  <c r="OI56" i="185" a="1"/>
  <c r="OI56" i="185" s="1"/>
  <c r="OE60" i="185" a="1"/>
  <c r="OE60" i="185" s="1"/>
  <c r="OB43" i="185" a="1"/>
  <c r="OB43" i="185" s="1"/>
  <c r="OD48" i="185" a="1"/>
  <c r="OD48" i="185" s="1"/>
  <c r="NK53" i="185" a="1"/>
  <c r="NK53" i="185" s="1"/>
  <c r="NR43" i="185" a="1"/>
  <c r="NR43" i="185" s="1"/>
  <c r="NY50" i="185" a="1"/>
  <c r="NY50" i="185" s="1"/>
  <c r="NH27" i="185" a="1"/>
  <c r="NH27" i="185" s="1"/>
  <c r="OI16" i="185" a="1"/>
  <c r="OI16" i="185" s="1"/>
  <c r="OM24" i="185" a="1"/>
  <c r="OM24" i="185" s="1"/>
  <c r="OE32" i="185" a="1"/>
  <c r="OE32" i="185" s="1"/>
  <c r="ON21" i="185" a="1"/>
  <c r="ON21" i="185" s="1"/>
  <c r="NI14" i="185" a="1"/>
  <c r="NI14" i="185" s="1"/>
  <c r="NS20" i="185" a="1"/>
  <c r="NS20" i="185" s="1"/>
  <c r="NT20" i="185" a="1"/>
  <c r="NT20" i="185" s="1"/>
  <c r="NW25" i="185" a="1"/>
  <c r="NW25" i="185" s="1"/>
  <c r="OK20" i="185" a="1"/>
  <c r="OK20" i="185" s="1"/>
  <c r="ON16" i="185" a="1"/>
  <c r="ON16" i="185" s="1"/>
  <c r="NI24" i="185" a="1"/>
  <c r="NI24" i="185" s="1"/>
  <c r="OB18" i="185" a="1"/>
  <c r="OB18" i="185" s="1"/>
  <c r="NL27" i="185" a="1"/>
  <c r="NL27" i="185" s="1"/>
  <c r="NP36" i="185" a="1"/>
  <c r="NP36" i="185" s="1"/>
  <c r="OF42" i="185" a="1"/>
  <c r="OF42" i="185" s="1"/>
  <c r="NV47" i="185" a="1"/>
  <c r="NV47" i="185" s="1"/>
  <c r="NJ35" i="185" a="1"/>
  <c r="NJ35" i="185" s="1"/>
  <c r="OL40" i="185" a="1"/>
  <c r="OL40" i="185" s="1"/>
  <c r="NQ36" i="185" a="1"/>
  <c r="NQ36" i="185" s="1"/>
  <c r="OI26" i="185" a="1"/>
  <c r="OI26" i="185" s="1"/>
  <c r="NT34" i="185" a="1"/>
  <c r="NT34" i="185" s="1"/>
  <c r="OM40" i="185" a="1"/>
  <c r="OM40" i="185" s="1"/>
  <c r="OG45" i="185" a="1"/>
  <c r="OG45" i="185" s="1"/>
  <c r="OE27" i="185" a="1"/>
  <c r="OE27" i="185" s="1"/>
  <c r="NU33" i="185" a="1"/>
  <c r="NU33" i="185" s="1"/>
  <c r="OC38" i="185" a="1"/>
  <c r="OC38" i="185" s="1"/>
  <c r="OI42" i="185" a="1"/>
  <c r="OI42" i="185" s="1"/>
  <c r="OI46" i="185" a="1"/>
  <c r="OI46" i="185" s="1"/>
  <c r="NY28" i="185" a="1"/>
  <c r="NY28" i="185" s="1"/>
  <c r="NU34" i="185" a="1"/>
  <c r="NU34" i="185" s="1"/>
  <c r="NV38" i="185" a="1"/>
  <c r="NV38" i="185" s="1"/>
  <c r="NS42" i="185" a="1"/>
  <c r="NS42" i="185" s="1"/>
  <c r="NO45" i="185" a="1"/>
  <c r="NO45" i="185" s="1"/>
  <c r="NQ30" i="185" a="1"/>
  <c r="NQ30" i="185" s="1"/>
  <c r="NF35" i="185" a="1"/>
  <c r="NF35" i="185" s="1"/>
  <c r="OM28" i="185" a="1"/>
  <c r="OM28" i="185" s="1"/>
  <c r="NW34" i="185" a="1"/>
  <c r="NW34" i="185" s="1"/>
  <c r="NO38" i="185" a="1"/>
  <c r="NO38" i="185" s="1"/>
  <c r="OA28" i="185" a="1"/>
  <c r="OA28" i="185" s="1"/>
  <c r="OL33" i="185" a="1"/>
  <c r="OL33" i="185" s="1"/>
  <c r="NV27" i="185" a="1"/>
  <c r="NV27" i="185" s="1"/>
  <c r="NN33" i="185" a="1"/>
  <c r="NN33" i="185" s="1"/>
  <c r="OI37" i="185" a="1"/>
  <c r="OI37" i="185" s="1"/>
  <c r="OB28" i="185" a="1"/>
  <c r="OB28" i="185" s="1"/>
  <c r="NZ33" i="185" a="1"/>
  <c r="NZ33" i="185" s="1"/>
  <c r="NQ38" i="185" a="1"/>
  <c r="NQ38" i="185" s="1"/>
  <c r="OI30" i="185" a="1"/>
  <c r="OI30" i="185" s="1"/>
  <c r="NO36" i="185" a="1"/>
  <c r="NO36" i="185" s="1"/>
  <c r="NF38" i="185" a="1"/>
  <c r="NF38" i="185" s="1"/>
  <c r="NF49" i="185" a="1"/>
  <c r="NF49" i="185" s="1"/>
  <c r="NJ53" i="185" a="1"/>
  <c r="NJ53" i="185" s="1"/>
  <c r="NO57" i="185" a="1"/>
  <c r="NO57" i="185" s="1"/>
  <c r="OM60" i="185" a="1"/>
  <c r="OM60" i="185" s="1"/>
  <c r="NG44" i="185" a="1"/>
  <c r="NG44" i="185" s="1"/>
  <c r="NG49" i="185" a="1"/>
  <c r="NG49" i="185" s="1"/>
  <c r="NS53" i="185" a="1"/>
  <c r="NS53" i="185" s="1"/>
  <c r="OC43" i="185" a="1"/>
  <c r="OC43" i="185" s="1"/>
  <c r="NP27" i="185" a="1"/>
  <c r="NP27" i="185" s="1"/>
  <c r="NN17" i="185" a="1"/>
  <c r="NN17" i="185" s="1"/>
  <c r="NM25" i="185" a="1"/>
  <c r="NM25" i="185" s="1"/>
  <c r="NM33" i="185" a="1"/>
  <c r="NM33" i="185" s="1"/>
  <c r="NM22" i="185" a="1"/>
  <c r="NM22" i="185" s="1"/>
  <c r="NO15" i="185" a="1"/>
  <c r="NO15" i="185" s="1"/>
  <c r="NI21" i="185" a="1"/>
  <c r="NI21" i="185" s="1"/>
  <c r="OC20" i="185" a="1"/>
  <c r="OC20" i="185" s="1"/>
  <c r="OG25" i="185" a="1"/>
  <c r="OG25" i="185" s="1"/>
  <c r="NJ21" i="185" a="1"/>
  <c r="NJ21" i="185" s="1"/>
  <c r="NR17" i="185" a="1"/>
  <c r="NR17" i="185" s="1"/>
  <c r="NP24" i="185" a="1"/>
  <c r="NP24" i="185" s="1"/>
  <c r="OL18" i="185" a="1"/>
  <c r="OL18" i="185" s="1"/>
  <c r="ON27" i="185" a="1"/>
  <c r="ON27" i="185" s="1"/>
  <c r="NW36" i="185" a="1"/>
  <c r="NW36" i="185" s="1"/>
  <c r="ON42" i="185" a="1"/>
  <c r="ON42" i="185" s="1"/>
  <c r="OD47" i="185" a="1"/>
  <c r="OD47" i="185" s="1"/>
  <c r="OI35" i="185" a="1"/>
  <c r="OI35" i="185" s="1"/>
  <c r="NK41" i="185" a="1"/>
  <c r="NK41" i="185" s="1"/>
  <c r="NY36" i="185" a="1"/>
  <c r="NY36" i="185" s="1"/>
  <c r="NO27" i="185" a="1"/>
  <c r="NO27" i="185" s="1"/>
  <c r="OK35" i="185" a="1"/>
  <c r="OK35" i="185" s="1"/>
  <c r="OB41" i="185" a="1"/>
  <c r="OB41" i="185" s="1"/>
  <c r="NG46" i="185" a="1"/>
  <c r="NG46" i="185" s="1"/>
  <c r="NX28" i="185" a="1"/>
  <c r="NX28" i="185" s="1"/>
  <c r="OD34" i="185" a="1"/>
  <c r="OD34" i="185" s="1"/>
  <c r="OK38" i="185" a="1"/>
  <c r="OK38" i="185" s="1"/>
  <c r="OF43" i="185" a="1"/>
  <c r="OF43" i="185" s="1"/>
  <c r="NQ47" i="185" a="1"/>
  <c r="NQ47" i="185" s="1"/>
  <c r="OK28" i="185" a="1"/>
  <c r="OK28" i="185" s="1"/>
  <c r="OE34" i="185" a="1"/>
  <c r="OE34" i="185" s="1"/>
  <c r="OD38" i="185" a="1"/>
  <c r="OD38" i="185" s="1"/>
  <c r="OA42" i="185" a="1"/>
  <c r="OA42" i="185" s="1"/>
  <c r="NY45" i="185" a="1"/>
  <c r="NY45" i="185" s="1"/>
  <c r="OE30" i="185" a="1"/>
  <c r="OE30" i="185" s="1"/>
  <c r="NV35" i="185" a="1"/>
  <c r="NV35" i="185" s="1"/>
  <c r="NR29" i="185" a="1"/>
  <c r="NR29" i="185" s="1"/>
  <c r="OG34" i="185" a="1"/>
  <c r="OG34" i="185" s="1"/>
  <c r="NW38" i="185" a="1"/>
  <c r="NW38" i="185" s="1"/>
  <c r="NG29" i="185" a="1"/>
  <c r="NG29" i="185" s="1"/>
  <c r="NM34" i="185" a="1"/>
  <c r="NM34" i="185" s="1"/>
  <c r="OK27" i="185" a="1"/>
  <c r="OK27" i="185" s="1"/>
  <c r="OM33" i="185" a="1"/>
  <c r="OM33" i="185" s="1"/>
  <c r="NI38" i="185" a="1"/>
  <c r="NI38" i="185" s="1"/>
  <c r="NI29" i="185" a="1"/>
  <c r="NI29" i="185" s="1"/>
  <c r="ON33" i="185" a="1"/>
  <c r="ON33" i="185" s="1"/>
  <c r="NY38" i="185" a="1"/>
  <c r="NY38" i="185" s="1"/>
  <c r="NM31" i="185" a="1"/>
  <c r="NM31" i="185" s="1"/>
  <c r="OE36" i="185" a="1"/>
  <c r="OE36" i="185" s="1"/>
  <c r="NL41" i="185" a="1"/>
  <c r="NL41" i="185" s="1"/>
  <c r="NP49" i="185" a="1"/>
  <c r="NP49" i="185" s="1"/>
  <c r="NR53" i="185" a="1"/>
  <c r="NR53" i="185" s="1"/>
  <c r="NX57" i="185" a="1"/>
  <c r="NX57" i="185" s="1"/>
  <c r="NM61" i="185" a="1"/>
  <c r="NM61" i="185" s="1"/>
  <c r="NS44" i="185" a="1"/>
  <c r="NS44" i="185" s="1"/>
  <c r="OH49" i="185" a="1"/>
  <c r="OH49" i="185" s="1"/>
  <c r="NZ53" i="185" a="1"/>
  <c r="NZ53" i="185" s="1"/>
  <c r="NH44" i="185" a="1"/>
  <c r="NH44" i="185" s="1"/>
  <c r="NO28" i="185" a="1"/>
  <c r="NO28" i="185" s="1"/>
  <c r="OL17" i="185" a="1"/>
  <c r="OL17" i="185" s="1"/>
  <c r="OM25" i="185" a="1"/>
  <c r="OM25" i="185" s="1"/>
  <c r="NT33" i="185" a="1"/>
  <c r="NT33" i="185" s="1"/>
  <c r="OD22" i="185" a="1"/>
  <c r="OD22" i="185" s="1"/>
  <c r="OL15" i="185" a="1"/>
  <c r="OL15" i="185" s="1"/>
  <c r="NQ21" i="185" a="1"/>
  <c r="NQ21" i="185" s="1"/>
  <c r="OJ20" i="185" a="1"/>
  <c r="OJ20" i="185" s="1"/>
  <c r="NG26" i="185" a="1"/>
  <c r="NG26" i="185" s="1"/>
  <c r="NR21" i="185" a="1"/>
  <c r="NR21" i="185" s="1"/>
  <c r="OE17" i="185" a="1"/>
  <c r="OE17" i="185" s="1"/>
  <c r="NH25" i="185" a="1"/>
  <c r="NH25" i="185" s="1"/>
  <c r="OE19" i="185" a="1"/>
  <c r="OE19" i="185" s="1"/>
  <c r="NS28" i="185" a="1"/>
  <c r="NS28" i="185" s="1"/>
  <c r="OM36" i="185" a="1"/>
  <c r="OM36" i="185" s="1"/>
  <c r="NM43" i="185" a="1"/>
  <c r="NM43" i="185" s="1"/>
  <c r="OL47" i="185" a="1"/>
  <c r="OL47" i="185" s="1"/>
  <c r="NI36" i="185" a="1"/>
  <c r="NI36" i="185" s="1"/>
  <c r="NS41" i="185" a="1"/>
  <c r="NS41" i="185" s="1"/>
  <c r="OG36" i="185" a="1"/>
  <c r="OG36" i="185" s="1"/>
  <c r="OD27" i="185" a="1"/>
  <c r="OD27" i="185" s="1"/>
  <c r="NJ36" i="185" a="1"/>
  <c r="NJ36" i="185" s="1"/>
  <c r="NR42" i="185" a="1"/>
  <c r="NR42" i="185" s="1"/>
  <c r="NO46" i="185" a="1"/>
  <c r="NO46" i="185" s="1"/>
  <c r="OJ28" i="185" a="1"/>
  <c r="OJ28" i="185" s="1"/>
  <c r="OM34" i="185" a="1"/>
  <c r="OM34" i="185" s="1"/>
  <c r="NZ39" i="185" a="1"/>
  <c r="NZ39" i="185" s="1"/>
  <c r="NN44" i="185" a="1"/>
  <c r="NN44" i="185" s="1"/>
  <c r="NG48" i="185" a="1"/>
  <c r="NG48" i="185" s="1"/>
  <c r="OA29" i="185" a="1"/>
  <c r="OA29" i="185" s="1"/>
  <c r="ON34" i="185" a="1"/>
  <c r="ON34" i="185" s="1"/>
  <c r="OL38" i="185" a="1"/>
  <c r="OL38" i="185" s="1"/>
  <c r="OJ42" i="185" a="1"/>
  <c r="OJ42" i="185" s="1"/>
  <c r="OI45" i="185" a="1"/>
  <c r="OI45" i="185" s="1"/>
  <c r="NF31" i="185" a="1"/>
  <c r="NF31" i="185" s="1"/>
  <c r="OE35" i="185" a="1"/>
  <c r="OE35" i="185" s="1"/>
  <c r="OC29" i="185" a="1"/>
  <c r="OC29" i="185" s="1"/>
  <c r="NO35" i="185" a="1"/>
  <c r="NO35" i="185" s="1"/>
  <c r="OF38" i="185" a="1"/>
  <c r="OF38" i="185" s="1"/>
  <c r="NS29" i="185" a="1"/>
  <c r="NS29" i="185" s="1"/>
  <c r="OH34" i="185" a="1"/>
  <c r="OH34" i="185" s="1"/>
  <c r="NH29" i="185" a="1"/>
  <c r="NH29" i="185" s="1"/>
  <c r="NN34" i="185" a="1"/>
  <c r="NN34" i="185" s="1"/>
  <c r="NP38" i="185" a="1"/>
  <c r="NP38" i="185" s="1"/>
  <c r="NU29" i="185" a="1"/>
  <c r="NU29" i="185" s="1"/>
  <c r="NZ34" i="185" a="1"/>
  <c r="NZ34" i="185" s="1"/>
  <c r="NF39" i="185" a="1"/>
  <c r="NF39" i="185" s="1"/>
  <c r="NY31" i="185" a="1"/>
  <c r="NY31" i="185" s="1"/>
  <c r="OB37" i="185" a="1"/>
  <c r="OB37" i="185" s="1"/>
  <c r="NY41" i="185" a="1"/>
  <c r="NY41" i="185" s="1"/>
  <c r="NY49" i="185" a="1"/>
  <c r="NY49" i="185" s="1"/>
  <c r="OI53" i="185" a="1"/>
  <c r="OI53" i="185" s="1"/>
  <c r="OF57" i="185" a="1"/>
  <c r="OF57" i="185" s="1"/>
  <c r="NV61" i="185" a="1"/>
  <c r="NV61" i="185" s="1"/>
  <c r="OH44" i="185" a="1"/>
  <c r="OH44" i="185" s="1"/>
  <c r="NG50" i="185" a="1"/>
  <c r="NG50" i="185" s="1"/>
  <c r="OJ53" i="185" a="1"/>
  <c r="OJ53" i="185" s="1"/>
  <c r="NL45" i="185" a="1"/>
  <c r="NL45" i="185" s="1"/>
  <c r="NO51" i="185" a="1"/>
  <c r="NO51" i="185" s="1"/>
  <c r="OD54" i="185" a="1"/>
  <c r="OD54" i="185" s="1"/>
  <c r="ON58" i="185" a="1"/>
  <c r="ON58" i="185" s="1"/>
  <c r="NG63" i="185" a="1"/>
  <c r="NG63" i="185" s="1"/>
  <c r="OI44" i="185" a="1"/>
  <c r="OI44" i="185" s="1"/>
  <c r="OI49" i="185" a="1"/>
  <c r="OI49" i="185" s="1"/>
  <c r="NJ55" i="185" a="1"/>
  <c r="NJ55" i="185" s="1"/>
  <c r="OF58" i="185" a="1"/>
  <c r="OF58" i="185" s="1"/>
  <c r="OK40" i="185" a="1"/>
  <c r="OK40" i="185" s="1"/>
  <c r="NU46" i="185" a="1"/>
  <c r="NU46" i="185" s="1"/>
  <c r="NH51" i="185" a="1"/>
  <c r="NH51" i="185" s="1"/>
  <c r="ON28" i="185" a="1"/>
  <c r="ON28" i="185" s="1"/>
  <c r="OA19" i="185" a="1"/>
  <c r="OA19" i="185" s="1"/>
  <c r="NQ27" i="185" a="1"/>
  <c r="NQ27" i="185" s="1"/>
  <c r="OC33" i="185" a="1"/>
  <c r="OC33" i="185" s="1"/>
  <c r="NY23" i="185" a="1"/>
  <c r="NY23" i="185" s="1"/>
  <c r="NV16" i="185" a="1"/>
  <c r="NV16" i="185" s="1"/>
  <c r="NR23" i="185" a="1"/>
  <c r="NR23" i="185" s="1"/>
  <c r="NZ21" i="185" a="1"/>
  <c r="NZ21" i="185" s="1"/>
  <c r="NR14" i="185" a="1"/>
  <c r="NR14" i="185" s="1"/>
  <c r="OH21" i="185" a="1"/>
  <c r="OH21" i="185" s="1"/>
  <c r="NL19" i="185" a="1"/>
  <c r="NL19" i="185" s="1"/>
  <c r="NY25" i="185" a="1"/>
  <c r="NY25" i="185" s="1"/>
  <c r="OL20" i="185" a="1"/>
  <c r="OL20" i="185" s="1"/>
  <c r="OG28" i="185" a="1"/>
  <c r="OG28" i="185" s="1"/>
  <c r="OC37" i="185" a="1"/>
  <c r="OC37" i="185" s="1"/>
  <c r="NU43" i="185" a="1"/>
  <c r="NU43" i="185" s="1"/>
  <c r="OE48" i="185" a="1"/>
  <c r="OE48" i="185" s="1"/>
  <c r="NX36" i="185" a="1"/>
  <c r="NX36" i="185" s="1"/>
  <c r="OC27" i="185" a="1"/>
  <c r="OC27" i="185" s="1"/>
  <c r="ON36" i="185" a="1"/>
  <c r="ON36" i="185" s="1"/>
  <c r="NJ28" i="185" a="1"/>
  <c r="NJ28" i="185" s="1"/>
  <c r="NF37" i="185" a="1"/>
  <c r="NF37" i="185" s="1"/>
  <c r="NZ42" i="185" a="1"/>
  <c r="NZ42" i="185" s="1"/>
  <c r="NY46" i="185" a="1"/>
  <c r="NY46" i="185" s="1"/>
  <c r="NP29" i="185" a="1"/>
  <c r="NP29" i="185" s="1"/>
  <c r="OD35" i="185" a="1"/>
  <c r="OD35" i="185" s="1"/>
  <c r="NP40" i="185" a="1"/>
  <c r="NP40" i="185" s="1"/>
  <c r="NV44" i="185" a="1"/>
  <c r="NV44" i="185" s="1"/>
  <c r="NP48" i="185" a="1"/>
  <c r="NP48" i="185" s="1"/>
  <c r="NF30" i="185" a="1"/>
  <c r="NF30" i="185" s="1"/>
  <c r="NN35" i="185" a="1"/>
  <c r="NN35" i="185" s="1"/>
  <c r="NK39" i="185" a="1"/>
  <c r="NK39" i="185" s="1"/>
  <c r="NH43" i="185" a="1"/>
  <c r="NH43" i="185" s="1"/>
  <c r="NQ46" i="185" a="1"/>
  <c r="NQ46" i="185" s="1"/>
  <c r="NT31" i="185" a="1"/>
  <c r="NT31" i="185" s="1"/>
  <c r="OM35" i="185" a="1"/>
  <c r="OM35" i="185" s="1"/>
  <c r="NG30" i="185" a="1"/>
  <c r="NG30" i="185" s="1"/>
  <c r="NW35" i="185" a="1"/>
  <c r="NW35" i="185" s="1"/>
  <c r="OM38" i="185" a="1"/>
  <c r="OM38" i="185" s="1"/>
  <c r="OF29" i="185" a="1"/>
  <c r="OF29" i="185" s="1"/>
  <c r="NG35" i="185" a="1"/>
  <c r="NG35" i="185" s="1"/>
  <c r="NT29" i="185" a="1"/>
  <c r="NT29" i="185" s="1"/>
  <c r="NY34" i="185" a="1"/>
  <c r="NY34" i="185" s="1"/>
  <c r="NX38" i="185" a="1"/>
  <c r="NX38" i="185" s="1"/>
  <c r="OH29" i="185" a="1"/>
  <c r="OH29" i="185" s="1"/>
  <c r="OI34" i="185" a="1"/>
  <c r="OI34" i="185" s="1"/>
  <c r="NN39" i="185" a="1"/>
  <c r="NN39" i="185" s="1"/>
  <c r="OL31" i="185" a="1"/>
  <c r="OL31" i="185" s="1"/>
  <c r="OJ37" i="185" a="1"/>
  <c r="OJ37" i="185" s="1"/>
  <c r="OM42" i="185" a="1"/>
  <c r="OM42" i="185" s="1"/>
  <c r="NF50" i="185" a="1"/>
  <c r="NF50" i="185" s="1"/>
  <c r="NK54" i="185" a="1"/>
  <c r="NK54" i="185" s="1"/>
  <c r="NN58" i="185" a="1"/>
  <c r="NN58" i="185" s="1"/>
  <c r="NH38" i="185" a="1"/>
  <c r="NH38" i="185" s="1"/>
  <c r="NJ45" i="185" a="1"/>
  <c r="NJ45" i="185" s="1"/>
  <c r="NP50" i="185" a="1"/>
  <c r="NP50" i="185" s="1"/>
  <c r="NL54" i="185" a="1"/>
  <c r="NL54" i="185" s="1"/>
  <c r="OA45" i="185" a="1"/>
  <c r="OA45" i="185" s="1"/>
  <c r="NW51" i="185" a="1"/>
  <c r="NW51" i="185" s="1"/>
  <c r="NR55" i="185" a="1"/>
  <c r="NR55" i="185" s="1"/>
  <c r="NL59" i="185" a="1"/>
  <c r="NL59" i="185" s="1"/>
  <c r="OB39" i="185" a="1"/>
  <c r="OB39" i="185" s="1"/>
  <c r="OB45" i="185" a="1"/>
  <c r="OB45" i="185" s="1"/>
  <c r="NI50" i="185" a="1"/>
  <c r="NI50" i="185" s="1"/>
  <c r="NS55" i="185" a="1"/>
  <c r="NS55" i="185" s="1"/>
  <c r="NU59" i="185" a="1"/>
  <c r="NU59" i="185" s="1"/>
  <c r="NP41" i="185" a="1"/>
  <c r="NP41" i="185" s="1"/>
  <c r="OG46" i="185" a="1"/>
  <c r="OG46" i="185" s="1"/>
  <c r="NP51" i="185" a="1"/>
  <c r="NP51" i="185" s="1"/>
  <c r="NK55" i="185" a="1"/>
  <c r="NK55" i="185" s="1"/>
  <c r="OE39" i="185" a="1"/>
  <c r="OE39" i="185" s="1"/>
  <c r="NV48" i="185" a="1"/>
  <c r="NV48" i="185" s="1"/>
  <c r="NX52" i="185" a="1"/>
  <c r="NX52" i="185" s="1"/>
  <c r="OJ55" i="185" a="1"/>
  <c r="OJ55" i="185" s="1"/>
  <c r="OJ39" i="185" a="1"/>
  <c r="OJ39" i="185" s="1"/>
  <c r="OE45" i="185" a="1"/>
  <c r="OE45" i="185" s="1"/>
  <c r="OB50" i="185" a="1"/>
  <c r="OB50" i="185" s="1"/>
  <c r="OK55" i="185" a="1"/>
  <c r="OK55" i="185" s="1"/>
  <c r="NZ44" i="185" a="1"/>
  <c r="NZ44" i="185" s="1"/>
  <c r="NL49" i="185" a="1"/>
  <c r="NL49" i="185" s="1"/>
  <c r="OG52" i="185" a="1"/>
  <c r="OG52" i="185" s="1"/>
  <c r="NL42" i="185" a="1"/>
  <c r="NL42" i="185" s="1"/>
  <c r="OA48" i="185" a="1"/>
  <c r="OA48" i="185" s="1"/>
  <c r="NW53" i="185" a="1"/>
  <c r="NW53" i="185" s="1"/>
  <c r="NZ31" i="185" a="1"/>
  <c r="NZ31" i="185" s="1"/>
  <c r="OI19" i="185" a="1"/>
  <c r="OI19" i="185" s="1"/>
  <c r="NG28" i="185" a="1"/>
  <c r="NG28" i="185" s="1"/>
  <c r="OK33" i="185" a="1"/>
  <c r="OK33" i="185" s="1"/>
  <c r="OE24" i="185" a="1"/>
  <c r="OE24" i="185" s="1"/>
  <c r="OK16" i="185" a="1"/>
  <c r="OK16" i="185" s="1"/>
  <c r="NG24" i="185" a="1"/>
  <c r="NG24" i="185" s="1"/>
  <c r="OG21" i="185" a="1"/>
  <c r="OG21" i="185" s="1"/>
  <c r="OL16" i="185" a="1"/>
  <c r="OL16" i="185" s="1"/>
  <c r="NG22" i="185" a="1"/>
  <c r="NG22" i="185" s="1"/>
  <c r="NV20" i="185" a="1"/>
  <c r="NV20" i="185" s="1"/>
  <c r="NH26" i="185" a="1"/>
  <c r="NH26" i="185" s="1"/>
  <c r="OG22" i="185" a="1"/>
  <c r="OG22" i="185" s="1"/>
  <c r="NJ29" i="185" a="1"/>
  <c r="NJ29" i="185" s="1"/>
  <c r="OI38" i="185" a="1"/>
  <c r="OI38" i="185" s="1"/>
  <c r="OL43" i="185" a="1"/>
  <c r="OL43" i="185" s="1"/>
  <c r="OB27" i="185" a="1"/>
  <c r="OB27" i="185" s="1"/>
  <c r="OF36" i="185" a="1"/>
  <c r="OF36" i="185" s="1"/>
  <c r="OK29" i="185" a="1"/>
  <c r="OK29" i="185" s="1"/>
  <c r="NN37" i="185" a="1"/>
  <c r="NN37" i="185" s="1"/>
  <c r="NZ29" i="185" a="1"/>
  <c r="NZ29" i="185" s="1"/>
  <c r="NV37" i="185" a="1"/>
  <c r="NV37" i="185" s="1"/>
  <c r="OH42" i="185" a="1"/>
  <c r="OH42" i="185" s="1"/>
  <c r="OH46" i="185" a="1"/>
  <c r="OH46" i="185" s="1"/>
  <c r="ON29" i="185" a="1"/>
  <c r="ON29" i="185" s="1"/>
  <c r="OL35" i="185" a="1"/>
  <c r="OL35" i="185" s="1"/>
  <c r="NX40" i="185" a="1"/>
  <c r="NX40" i="185" s="1"/>
  <c r="OF44" i="185" a="1"/>
  <c r="OF44" i="185" s="1"/>
  <c r="NZ48" i="185" a="1"/>
  <c r="NZ48" i="185" s="1"/>
  <c r="OD30" i="185" a="1"/>
  <c r="OD30" i="185" s="1"/>
  <c r="NU35" i="185" a="1"/>
  <c r="NU35" i="185" s="1"/>
  <c r="NS39" i="185" a="1"/>
  <c r="NS39" i="185" s="1"/>
  <c r="NP43" i="185" a="1"/>
  <c r="NP43" i="185" s="1"/>
  <c r="NN25" i="185" a="1"/>
  <c r="NN25" i="185" s="1"/>
  <c r="OD31" i="185" a="1"/>
  <c r="OD31" i="185" s="1"/>
  <c r="NL36" i="185" a="1"/>
  <c r="NL36" i="185" s="1"/>
  <c r="NS30" i="185" a="1"/>
  <c r="NS30" i="185" s="1"/>
  <c r="ON35" i="185" a="1"/>
  <c r="ON35" i="185" s="1"/>
  <c r="NL39" i="185" a="1"/>
  <c r="NL39" i="185" s="1"/>
  <c r="NU30" i="185" a="1"/>
  <c r="NU30" i="185" s="1"/>
  <c r="NX35" i="185" a="1"/>
  <c r="NX35" i="185" s="1"/>
  <c r="OG29" i="185" a="1"/>
  <c r="OG29" i="185" s="1"/>
  <c r="NP35" i="185" a="1"/>
  <c r="NP35" i="185" s="1"/>
  <c r="OG38" i="185" a="1"/>
  <c r="OG38" i="185" s="1"/>
  <c r="NI30" i="185" a="1"/>
  <c r="NI30" i="185" s="1"/>
  <c r="NH35" i="185" a="1"/>
  <c r="NH35" i="185" s="1"/>
  <c r="OA27" i="185" a="1"/>
  <c r="OA27" i="185" s="1"/>
  <c r="NN32" i="185" a="1"/>
  <c r="NN32" i="185" s="1"/>
  <c r="NJ38" i="185" a="1"/>
  <c r="NJ38" i="185" s="1"/>
  <c r="NQ43" i="185" a="1"/>
  <c r="NQ43" i="185" s="1"/>
  <c r="NO50" i="185" a="1"/>
  <c r="NO50" i="185" s="1"/>
  <c r="OB54" i="185" a="1"/>
  <c r="OB54" i="185" s="1"/>
  <c r="NV58" i="185" a="1"/>
  <c r="NV58" i="185" s="1"/>
  <c r="NU39" i="185" a="1"/>
  <c r="NU39" i="185" s="1"/>
  <c r="NZ45" i="185" a="1"/>
  <c r="NZ45" i="185" s="1"/>
  <c r="NF51" i="185" a="1"/>
  <c r="NF51" i="185" s="1"/>
  <c r="NT54" i="185" a="1"/>
  <c r="NT54" i="185" s="1"/>
  <c r="NS46" i="185" a="1"/>
  <c r="NS46" i="185" s="1"/>
  <c r="OE51" i="185" a="1"/>
  <c r="OE51" i="185" s="1"/>
  <c r="OG31" i="185" a="1"/>
  <c r="OG31" i="185" s="1"/>
  <c r="NJ20" i="185" a="1"/>
  <c r="NJ20" i="185" s="1"/>
  <c r="NW28" i="185" a="1"/>
  <c r="NW28" i="185" s="1"/>
  <c r="NJ34" i="185" a="1"/>
  <c r="NJ34" i="185" s="1"/>
  <c r="NV25" i="185" a="1"/>
  <c r="NV25" i="185" s="1"/>
  <c r="NO17" i="185" a="1"/>
  <c r="NO17" i="185" s="1"/>
  <c r="NN24" i="185" a="1"/>
  <c r="NN24" i="185" s="1"/>
  <c r="NN22" i="185" a="1"/>
  <c r="NN22" i="185" s="1"/>
  <c r="NQ17" i="185" a="1"/>
  <c r="NQ17" i="185" s="1"/>
  <c r="NO22" i="185" a="1"/>
  <c r="NO22" i="185" s="1"/>
  <c r="NK21" i="185" a="1"/>
  <c r="NK21" i="185" s="1"/>
  <c r="NP26" i="185" a="1"/>
  <c r="NP26" i="185" s="1"/>
  <c r="ON22" i="185" a="1"/>
  <c r="ON22" i="185" s="1"/>
  <c r="OJ29" i="185" a="1"/>
  <c r="OJ29" i="185" s="1"/>
  <c r="NG39" i="185" a="1"/>
  <c r="NG39" i="185" s="1"/>
  <c r="NK44" i="185" a="1"/>
  <c r="NK44" i="185" s="1"/>
  <c r="NI28" i="185" a="1"/>
  <c r="NI28" i="185" s="1"/>
  <c r="NM37" i="185" a="1"/>
  <c r="NM37" i="185" s="1"/>
  <c r="NO30" i="185" a="1"/>
  <c r="NO30" i="185" s="1"/>
  <c r="OD37" i="185" a="1"/>
  <c r="OD37" i="185" s="1"/>
  <c r="OL29" i="185" a="1"/>
  <c r="OL29" i="185" s="1"/>
  <c r="OE37" i="185" a="1"/>
  <c r="OE37" i="185" s="1"/>
  <c r="NG43" i="185" a="1"/>
  <c r="NG43" i="185" s="1"/>
  <c r="NH47" i="185" a="1"/>
  <c r="NH47" i="185" s="1"/>
  <c r="NP30" i="185" a="1"/>
  <c r="NP30" i="185" s="1"/>
  <c r="NZ36" i="185" a="1"/>
  <c r="NZ36" i="185" s="1"/>
  <c r="OF40" i="185" a="1"/>
  <c r="OF40" i="185" s="1"/>
  <c r="ON44" i="185" a="1"/>
  <c r="ON44" i="185" s="1"/>
  <c r="OI48" i="185" a="1"/>
  <c r="OI48" i="185" s="1"/>
  <c r="NS31" i="185" a="1"/>
  <c r="NS31" i="185" s="1"/>
  <c r="NK36" i="185" a="1"/>
  <c r="NK36" i="185" s="1"/>
  <c r="OA39" i="185" a="1"/>
  <c r="OA39" i="185" s="1"/>
  <c r="NX43" i="185" a="1"/>
  <c r="NX43" i="185" s="1"/>
  <c r="NR26" i="185" a="1"/>
  <c r="NR26" i="185" s="1"/>
  <c r="NI32" i="185" a="1"/>
  <c r="NI32" i="185" s="1"/>
  <c r="NT36" i="185" a="1"/>
  <c r="NT36" i="185" s="1"/>
  <c r="OF30" i="185" a="1"/>
  <c r="OF30" i="185" s="1"/>
  <c r="OB36" i="185" a="1"/>
  <c r="OB36" i="185" s="1"/>
  <c r="NT39" i="185" a="1"/>
  <c r="NT39" i="185" s="1"/>
  <c r="NK31" i="185" a="1"/>
  <c r="NK31" i="185" s="1"/>
  <c r="OF35" i="185" a="1"/>
  <c r="OF35" i="185" s="1"/>
  <c r="NH30" i="185" a="1"/>
  <c r="NH30" i="185" s="1"/>
  <c r="NY35" i="185" a="1"/>
  <c r="NY35" i="185" s="1"/>
  <c r="OD39" i="185" a="1"/>
  <c r="OD39" i="185" s="1"/>
  <c r="NW30" i="185" a="1"/>
  <c r="NW30" i="185" s="1"/>
  <c r="NQ35" i="185" a="1"/>
  <c r="NQ35" i="185" s="1"/>
  <c r="OL27" i="185" a="1"/>
  <c r="OL27" i="185" s="1"/>
  <c r="OL32" i="185" a="1"/>
  <c r="OL32" i="185" s="1"/>
  <c r="NR38" i="185" a="1"/>
  <c r="NR38" i="185" s="1"/>
  <c r="OM45" i="185" a="1"/>
  <c r="OM45" i="185" s="1"/>
  <c r="NX50" i="185" a="1"/>
  <c r="NX50" i="185" s="1"/>
  <c r="OI54" i="185" a="1"/>
  <c r="OI54" i="185" s="1"/>
  <c r="OL58" i="185" a="1"/>
  <c r="OL58" i="185" s="1"/>
  <c r="NQ40" i="185" a="1"/>
  <c r="NQ40" i="185" s="1"/>
  <c r="OD46" i="185" a="1"/>
  <c r="OD46" i="185" s="1"/>
  <c r="NN51" i="185" a="1"/>
  <c r="NN51" i="185" s="1"/>
  <c r="OC54" i="185" a="1"/>
  <c r="OC54" i="185" s="1"/>
  <c r="NI47" i="185" a="1"/>
  <c r="NI47" i="185" s="1"/>
  <c r="NM52" i="185" a="1"/>
  <c r="NM52" i="185" s="1"/>
  <c r="NO32" i="185" a="1"/>
  <c r="NO32" i="185" s="1"/>
  <c r="OA20" i="185" a="1"/>
  <c r="OA20" i="185" s="1"/>
  <c r="NF29" i="185" a="1"/>
  <c r="NF29" i="185" s="1"/>
  <c r="NR34" i="185" a="1"/>
  <c r="NR34" i="185" s="1"/>
  <c r="OE25" i="185" a="1"/>
  <c r="OE25" i="185" s="1"/>
  <c r="OB17" i="185" a="1"/>
  <c r="OB17" i="185" s="1"/>
  <c r="NW24" i="185" a="1"/>
  <c r="NW24" i="185" s="1"/>
  <c r="OE22" i="185" a="1"/>
  <c r="OE22" i="185" s="1"/>
  <c r="OD17" i="185" a="1"/>
  <c r="OD17" i="185" s="1"/>
  <c r="NW22" i="185" a="1"/>
  <c r="NW22" i="185" s="1"/>
  <c r="NS21" i="185" a="1"/>
  <c r="NS21" i="185" s="1"/>
  <c r="OE26" i="185" a="1"/>
  <c r="OE26" i="185" s="1"/>
  <c r="NM23" i="185" a="1"/>
  <c r="NM23" i="185" s="1"/>
  <c r="NN30" i="185" a="1"/>
  <c r="NN30" i="185" s="1"/>
  <c r="NP39" i="185" a="1"/>
  <c r="NP39" i="185" s="1"/>
  <c r="NT44" i="185" a="1"/>
  <c r="NT44" i="185" s="1"/>
  <c r="NT28" i="185" a="1"/>
  <c r="NT28" i="185" s="1"/>
  <c r="NU37" i="185" a="1"/>
  <c r="NU37" i="185" s="1"/>
  <c r="OB31" i="185" a="1"/>
  <c r="OB31" i="185" s="1"/>
  <c r="OL37" i="185" a="1"/>
  <c r="OL37" i="185" s="1"/>
  <c r="OM30" i="185" a="1"/>
  <c r="OM30" i="185" s="1"/>
  <c r="OM37" i="185" a="1"/>
  <c r="OM37" i="185" s="1"/>
  <c r="NO43" i="185" a="1"/>
  <c r="NO43" i="185" s="1"/>
  <c r="NP47" i="185" a="1"/>
  <c r="NP47" i="185" s="1"/>
  <c r="OC30" i="185" a="1"/>
  <c r="OC30" i="185" s="1"/>
  <c r="OH36" i="185" a="1"/>
  <c r="OH36" i="185" s="1"/>
  <c r="ON40" i="185" a="1"/>
  <c r="ON40" i="185" s="1"/>
  <c r="NN45" i="185" a="1"/>
  <c r="NN45" i="185" s="1"/>
  <c r="NQ49" i="185" a="1"/>
  <c r="NQ49" i="185" s="1"/>
  <c r="NS32" i="185" a="1"/>
  <c r="NS32" i="185" s="1"/>
  <c r="NS36" i="185" a="1"/>
  <c r="NS36" i="185" s="1"/>
  <c r="OI39" i="185" a="1"/>
  <c r="OI39" i="185" s="1"/>
  <c r="OG43" i="185" a="1"/>
  <c r="OG43" i="185" s="1"/>
  <c r="ON26" i="185" a="1"/>
  <c r="ON26" i="185" s="1"/>
  <c r="NT32" i="185" a="1"/>
  <c r="NT32" i="185" s="1"/>
  <c r="OA36" i="185" a="1"/>
  <c r="OA36" i="185" s="1"/>
  <c r="NH31" i="185" a="1"/>
  <c r="NH31" i="185" s="1"/>
  <c r="OJ36" i="185" a="1"/>
  <c r="OJ36" i="185" s="1"/>
  <c r="OC39" i="185" a="1"/>
  <c r="OC39" i="185" s="1"/>
  <c r="NV31" i="185" a="1"/>
  <c r="NV31" i="185" s="1"/>
  <c r="NF36" i="185" a="1"/>
  <c r="NF36" i="185" s="1"/>
  <c r="NV30" i="185" a="1"/>
  <c r="NV30" i="185" s="1"/>
  <c r="NG36" i="185" a="1"/>
  <c r="NG36" i="185" s="1"/>
  <c r="NS40" i="185" a="1"/>
  <c r="NS40" i="185" s="1"/>
  <c r="NL31" i="185" a="1"/>
  <c r="NL31" i="185" s="1"/>
  <c r="OG35" i="185" a="1"/>
  <c r="OG35" i="185" s="1"/>
  <c r="NR28" i="185" a="1"/>
  <c r="NR28" i="185" s="1"/>
  <c r="NP34" i="185" a="1"/>
  <c r="NP34" i="185" s="1"/>
  <c r="NZ38" i="185" a="1"/>
  <c r="NZ38" i="185" s="1"/>
  <c r="NR46" i="185" a="1"/>
  <c r="NR46" i="185" s="1"/>
  <c r="OF50" i="185" a="1"/>
  <c r="OF50" i="185" s="1"/>
  <c r="NY55" i="185" a="1"/>
  <c r="NY55" i="185" s="1"/>
  <c r="NK59" i="185" a="1"/>
  <c r="NK59" i="185" s="1"/>
  <c r="OI40" i="185" a="1"/>
  <c r="OI40" i="185" s="1"/>
  <c r="NG47" i="185" a="1"/>
  <c r="NG47" i="185" s="1"/>
  <c r="OD51" i="185" a="1"/>
  <c r="OD51" i="185" s="1"/>
  <c r="OJ54" i="185" a="1"/>
  <c r="OJ54" i="185" s="1"/>
  <c r="NH48" i="185" a="1"/>
  <c r="NH48" i="185" s="1"/>
  <c r="NU52" i="185" a="1"/>
  <c r="NU52" i="185" s="1"/>
  <c r="OA56" i="185" a="1"/>
  <c r="OA56" i="185" s="1"/>
  <c r="NP60" i="185" a="1"/>
  <c r="NP60" i="185" s="1"/>
  <c r="OA41" i="185" a="1"/>
  <c r="OA41" i="185" s="1"/>
  <c r="OF46" i="185" a="1"/>
  <c r="OF46" i="185" s="1"/>
  <c r="OH50" i="185" a="1"/>
  <c r="OH50" i="185" s="1"/>
  <c r="NI56" i="185" a="1"/>
  <c r="NI56" i="185" s="1"/>
  <c r="NH60" i="185" a="1"/>
  <c r="NH60" i="185" s="1"/>
  <c r="OE42" i="185" a="1"/>
  <c r="OE42" i="185" s="1"/>
  <c r="NJ48" i="185" a="1"/>
  <c r="NJ48" i="185" s="1"/>
  <c r="NN52" i="185" a="1"/>
  <c r="NN52" i="185" s="1"/>
  <c r="NT56" i="185" a="1"/>
  <c r="NT56" i="185" s="1"/>
  <c r="OH43" i="185" a="1"/>
  <c r="OH43" i="185" s="1"/>
  <c r="OK49" i="185" a="1"/>
  <c r="OK49" i="185" s="1"/>
  <c r="NN53" i="185" a="1"/>
  <c r="NN53" i="185" s="1"/>
  <c r="OL56" i="185" a="1"/>
  <c r="OL56" i="185" s="1"/>
  <c r="NR41" i="185" a="1"/>
  <c r="NR41" i="185" s="1"/>
  <c r="OH47" i="185" a="1"/>
  <c r="OH47" i="185" s="1"/>
  <c r="NO52" i="185" a="1"/>
  <c r="NO52" i="185" s="1"/>
  <c r="OE56" i="185" a="1"/>
  <c r="OE56" i="185" s="1"/>
  <c r="OF45" i="185" a="1"/>
  <c r="OF45" i="185" s="1"/>
  <c r="NT50" i="185" a="1"/>
  <c r="NT50" i="185" s="1"/>
  <c r="NV53" i="185" a="1"/>
  <c r="NV53" i="185" s="1"/>
  <c r="OJ43" i="185" a="1"/>
  <c r="OJ43" i="185" s="1"/>
  <c r="OD49" i="185" a="1"/>
  <c r="OD49" i="185" s="1"/>
  <c r="OG54" i="185" a="1"/>
  <c r="OG54" i="185" s="1"/>
  <c r="OI58" i="185" a="1"/>
  <c r="OI58" i="185" s="1"/>
  <c r="NV39" i="185" a="1"/>
  <c r="NV39" i="185" s="1"/>
  <c r="NZ57" i="185" a="1"/>
  <c r="NZ57" i="185" s="1"/>
  <c r="OJ40" i="185" a="1"/>
  <c r="OJ40" i="185" s="1"/>
  <c r="NS49" i="185" a="1"/>
  <c r="NS49" i="185" s="1"/>
  <c r="NH58" i="185" a="1"/>
  <c r="NH58" i="185" s="1"/>
  <c r="NT43" i="185" a="1"/>
  <c r="NT43" i="185" s="1"/>
  <c r="NX51" i="185" a="1"/>
  <c r="NX51" i="185" s="1"/>
  <c r="NI58" i="185" a="1"/>
  <c r="NI58" i="185" s="1"/>
  <c r="OJ48" i="185" a="1"/>
  <c r="OJ48" i="185" s="1"/>
  <c r="NW54" i="185" a="1"/>
  <c r="NW54" i="185" s="1"/>
  <c r="OE38" i="185" a="1"/>
  <c r="OE38" i="185" s="1"/>
  <c r="NX48" i="185" a="1"/>
  <c r="NX48" i="185" s="1"/>
  <c r="NX54" i="185" a="1"/>
  <c r="NX54" i="185" s="1"/>
  <c r="NL44" i="185" a="1"/>
  <c r="NL44" i="185" s="1"/>
  <c r="OK50" i="185" a="1"/>
  <c r="OK50" i="185" s="1"/>
  <c r="NM55" i="185" a="1"/>
  <c r="NM55" i="185" s="1"/>
  <c r="OJ47" i="185" a="1"/>
  <c r="OJ47" i="185" s="1"/>
  <c r="NN55" i="185" a="1"/>
  <c r="NN55" i="185" s="1"/>
  <c r="ON38" i="185" a="1"/>
  <c r="ON38" i="185" s="1"/>
  <c r="NT45" i="185" a="1"/>
  <c r="NT45" i="185" s="1"/>
  <c r="OD50" i="185" a="1"/>
  <c r="OD50" i="185" s="1"/>
  <c r="NR54" i="185" a="1"/>
  <c r="NR54" i="185" s="1"/>
  <c r="OM46" i="185" a="1"/>
  <c r="OM46" i="185" s="1"/>
  <c r="NJ52" i="185" a="1"/>
  <c r="NJ52" i="185" s="1"/>
  <c r="NO56" i="185" a="1"/>
  <c r="NO56" i="185" s="1"/>
  <c r="OH40" i="185" a="1"/>
  <c r="OH40" i="185" s="1"/>
  <c r="OL45" i="185" a="1"/>
  <c r="OL45" i="185" s="1"/>
  <c r="NU51" i="185" a="1"/>
  <c r="NU51" i="185" s="1"/>
  <c r="NX55" i="185" a="1"/>
  <c r="NX55" i="185" s="1"/>
  <c r="OC61" i="185" a="1"/>
  <c r="OC61" i="185" s="1"/>
  <c r="NM65" i="185" a="1"/>
  <c r="NM65" i="185" s="1"/>
  <c r="OJ68" i="185" a="1"/>
  <c r="OJ68" i="185" s="1"/>
  <c r="OB73" i="185" a="1"/>
  <c r="OB73" i="185" s="1"/>
  <c r="NS57" i="185" a="1"/>
  <c r="NS57" i="185" s="1"/>
  <c r="NP62" i="185" a="1"/>
  <c r="NP62" i="185" s="1"/>
  <c r="NL66" i="185" a="1"/>
  <c r="NL66" i="185" s="1"/>
  <c r="NH70" i="185" a="1"/>
  <c r="NH70" i="185" s="1"/>
  <c r="OK74" i="185" a="1"/>
  <c r="OK74" i="185" s="1"/>
  <c r="OE61" i="185" a="1"/>
  <c r="OE61" i="185" s="1"/>
  <c r="OB66" i="185" a="1"/>
  <c r="OB66" i="185" s="1"/>
  <c r="OH70" i="185" a="1"/>
  <c r="OH70" i="185" s="1"/>
  <c r="NG56" i="185" a="1"/>
  <c r="NG56" i="185" s="1"/>
  <c r="NU63" i="185" a="1"/>
  <c r="NU63" i="185" s="1"/>
  <c r="OC67" i="185" a="1"/>
  <c r="OC67" i="185" s="1"/>
  <c r="NG71" i="185" a="1"/>
  <c r="NG71" i="185" s="1"/>
  <c r="NU61" i="185" a="1"/>
  <c r="NU61" i="185" s="1"/>
  <c r="ON65" i="185" a="1"/>
  <c r="ON65" i="185" s="1"/>
  <c r="OI70" i="185" a="1"/>
  <c r="OI70" i="185" s="1"/>
  <c r="NN56" i="185" a="1"/>
  <c r="NN56" i="185" s="1"/>
  <c r="OC62" i="185" a="1"/>
  <c r="OC62" i="185" s="1"/>
  <c r="OE66" i="185" a="1"/>
  <c r="OE66" i="185" s="1"/>
  <c r="OA70" i="185" a="1"/>
  <c r="OA70" i="185" s="1"/>
  <c r="NX59" i="185" a="1"/>
  <c r="NX59" i="185" s="1"/>
  <c r="OF63" i="185" a="1"/>
  <c r="OF63" i="185" s="1"/>
  <c r="NN67" i="185" a="1"/>
  <c r="NN67" i="185" s="1"/>
  <c r="NZ72" i="185" a="1"/>
  <c r="NZ72" i="185" s="1"/>
  <c r="OM76" i="185" a="1"/>
  <c r="OM76" i="185" s="1"/>
  <c r="OI61" i="185" a="1"/>
  <c r="OI61" i="185" s="1"/>
  <c r="ON66" i="185" a="1"/>
  <c r="ON66" i="185" s="1"/>
  <c r="OB70" i="185" a="1"/>
  <c r="OB70" i="185" s="1"/>
  <c r="NF75" i="185" a="1"/>
  <c r="NF75" i="185" s="1"/>
  <c r="ON78" i="185" a="1"/>
  <c r="ON78" i="185" s="1"/>
  <c r="NK62" i="185" a="1"/>
  <c r="NK62" i="185" s="1"/>
  <c r="NZ65" i="185" a="1"/>
  <c r="NZ65" i="185" s="1"/>
  <c r="OD69" i="185" a="1"/>
  <c r="OD69" i="185" s="1"/>
  <c r="OK60" i="185" a="1"/>
  <c r="OK60" i="185" s="1"/>
  <c r="NY66" i="185" a="1"/>
  <c r="NY66" i="185" s="1"/>
  <c r="NM70" i="185" a="1"/>
  <c r="NM70" i="185" s="1"/>
  <c r="OC59" i="185" a="1"/>
  <c r="OC59" i="185" s="1"/>
  <c r="NR64" i="185" a="1"/>
  <c r="NR64" i="185" s="1"/>
  <c r="NY68" i="185" a="1"/>
  <c r="NY68" i="185" s="1"/>
  <c r="NL72" i="185" a="1"/>
  <c r="NL72" i="185" s="1"/>
  <c r="NR49" i="185" a="1"/>
  <c r="NR49" i="185" s="1"/>
  <c r="OH57" i="185" a="1"/>
  <c r="OH57" i="185" s="1"/>
  <c r="NQ42" i="185" a="1"/>
  <c r="NQ42" i="185" s="1"/>
  <c r="NQ50" i="185" a="1"/>
  <c r="NQ50" i="185" s="1"/>
  <c r="NP58" i="185" a="1"/>
  <c r="NP58" i="185" s="1"/>
  <c r="NX44" i="185" a="1"/>
  <c r="NX44" i="185" s="1"/>
  <c r="OF51" i="185" a="1"/>
  <c r="OF51" i="185" s="1"/>
  <c r="NQ58" i="185" a="1"/>
  <c r="NQ58" i="185" s="1"/>
  <c r="OB49" i="185" a="1"/>
  <c r="OB49" i="185" s="1"/>
  <c r="OM54" i="185" a="1"/>
  <c r="OM54" i="185" s="1"/>
  <c r="NY40" i="185" a="1"/>
  <c r="NY40" i="185" s="1"/>
  <c r="OK48" i="185" a="1"/>
  <c r="OK48" i="185" s="1"/>
  <c r="OF54" i="185" a="1"/>
  <c r="OF54" i="185" s="1"/>
  <c r="OM44" i="185" a="1"/>
  <c r="OM44" i="185" s="1"/>
  <c r="NJ51" i="185" a="1"/>
  <c r="NJ51" i="185" s="1"/>
  <c r="OL39" i="185" a="1"/>
  <c r="OL39" i="185" s="1"/>
  <c r="NM49" i="185" a="1"/>
  <c r="NM49" i="185" s="1"/>
  <c r="OD55" i="185" a="1"/>
  <c r="OD55" i="185" s="1"/>
  <c r="NI40" i="185" a="1"/>
  <c r="NI40" i="185" s="1"/>
  <c r="OJ45" i="185" a="1"/>
  <c r="OJ45" i="185" s="1"/>
  <c r="OM50" i="185" a="1"/>
  <c r="OM50" i="185" s="1"/>
  <c r="NZ54" i="185" a="1"/>
  <c r="NZ54" i="185" s="1"/>
  <c r="OA47" i="185" a="1"/>
  <c r="OA47" i="185" s="1"/>
  <c r="NR52" i="185" a="1"/>
  <c r="NR52" i="185" s="1"/>
  <c r="OH56" i="185" a="1"/>
  <c r="OH56" i="185" s="1"/>
  <c r="NI41" i="185" a="1"/>
  <c r="NI41" i="185" s="1"/>
  <c r="NN46" i="185" a="1"/>
  <c r="NN46" i="185" s="1"/>
  <c r="OK51" i="185" a="1"/>
  <c r="OK51" i="185" s="1"/>
  <c r="NP56" i="185" a="1"/>
  <c r="NP56" i="185" s="1"/>
  <c r="ON61" i="185" a="1"/>
  <c r="ON61" i="185" s="1"/>
  <c r="NT65" i="185" a="1"/>
  <c r="NT65" i="185" s="1"/>
  <c r="NX69" i="185" a="1"/>
  <c r="NX69" i="185" s="1"/>
  <c r="OK73" i="185" a="1"/>
  <c r="OK73" i="185" s="1"/>
  <c r="ON57" i="185" a="1"/>
  <c r="ON57" i="185" s="1"/>
  <c r="NZ62" i="185" a="1"/>
  <c r="NZ62" i="185" s="1"/>
  <c r="NT66" i="185" a="1"/>
  <c r="NT66" i="185" s="1"/>
  <c r="OG70" i="185" a="1"/>
  <c r="OG70" i="185" s="1"/>
  <c r="NJ75" i="185" a="1"/>
  <c r="NJ75" i="185" s="1"/>
  <c r="NQ62" i="185" a="1"/>
  <c r="NQ62" i="185" s="1"/>
  <c r="NK67" i="185" a="1"/>
  <c r="NK67" i="185" s="1"/>
  <c r="NP71" i="185" a="1"/>
  <c r="NP71" i="185" s="1"/>
  <c r="NV57" i="185" a="1"/>
  <c r="NV57" i="185" s="1"/>
  <c r="OD63" i="185" a="1"/>
  <c r="OD63" i="185" s="1"/>
  <c r="OK67" i="185" a="1"/>
  <c r="OK67" i="185" s="1"/>
  <c r="NQ71" i="185" a="1"/>
  <c r="NQ71" i="185" s="1"/>
  <c r="OF61" i="185" a="1"/>
  <c r="OF61" i="185" s="1"/>
  <c r="OD66" i="185" a="1"/>
  <c r="OD66" i="185" s="1"/>
  <c r="NH71" i="185" a="1"/>
  <c r="NH71" i="185" s="1"/>
  <c r="NF57" i="185" a="1"/>
  <c r="NF57" i="185" s="1"/>
  <c r="OL62" i="185" a="1"/>
  <c r="OL62" i="185" s="1"/>
  <c r="OM66" i="185" a="1"/>
  <c r="OM66" i="185" s="1"/>
  <c r="OJ70" i="185" a="1"/>
  <c r="OJ70" i="185" s="1"/>
  <c r="OK59" i="185" a="1"/>
  <c r="OK59" i="185" s="1"/>
  <c r="NG64" i="185" a="1"/>
  <c r="NG64" i="185" s="1"/>
  <c r="OE67" i="185" a="1"/>
  <c r="OE67" i="185" s="1"/>
  <c r="OH72" i="185" a="1"/>
  <c r="OH72" i="185" s="1"/>
  <c r="NL77" i="185" a="1"/>
  <c r="NL77" i="185" s="1"/>
  <c r="OE62" i="185" a="1"/>
  <c r="OE62" i="185" s="1"/>
  <c r="NO67" i="185" a="1"/>
  <c r="NO67" i="185" s="1"/>
  <c r="OK70" i="185" a="1"/>
  <c r="OK70" i="185" s="1"/>
  <c r="NN75" i="185" a="1"/>
  <c r="NN75" i="185" s="1"/>
  <c r="NW55" i="185" a="1"/>
  <c r="NW55" i="185" s="1"/>
  <c r="NV62" i="185" a="1"/>
  <c r="NV62" i="185" s="1"/>
  <c r="OI65" i="185" a="1"/>
  <c r="OI65" i="185" s="1"/>
  <c r="OM69" i="185" a="1"/>
  <c r="OM69" i="185" s="1"/>
  <c r="NN61" i="185" a="1"/>
  <c r="NN61" i="185" s="1"/>
  <c r="OH66" i="185" a="1"/>
  <c r="OH66" i="185" s="1"/>
  <c r="NV70" i="185" a="1"/>
  <c r="NV70" i="185" s="1"/>
  <c r="NQ60" i="185" a="1"/>
  <c r="NQ60" i="185" s="1"/>
  <c r="OA64" i="185" a="1"/>
  <c r="OA64" i="185" s="1"/>
  <c r="OH68" i="185" a="1"/>
  <c r="OH68" i="185" s="1"/>
  <c r="NT72" i="185" a="1"/>
  <c r="NT72" i="185" s="1"/>
  <c r="OM61" i="185" a="1"/>
  <c r="OM61" i="185" s="1"/>
  <c r="NZ66" i="185" a="1"/>
  <c r="NZ66" i="185" s="1"/>
  <c r="NM71" i="185" a="1"/>
  <c r="NM71" i="185" s="1"/>
  <c r="NI75" i="185" a="1"/>
  <c r="NI75" i="185" s="1"/>
  <c r="NF80" i="185" a="1"/>
  <c r="NF80" i="185" s="1"/>
  <c r="NZ83" i="185" a="1"/>
  <c r="NZ83" i="185" s="1"/>
  <c r="NV87" i="185" a="1"/>
  <c r="NV87" i="185" s="1"/>
  <c r="NO79" i="185" a="1"/>
  <c r="NO79" i="185" s="1"/>
  <c r="NI83" i="185" a="1"/>
  <c r="NI83" i="185" s="1"/>
  <c r="NF87" i="185" a="1"/>
  <c r="NF87" i="185" s="1"/>
  <c r="NO76" i="185" a="1"/>
  <c r="NO76" i="185" s="1"/>
  <c r="OI81" i="185" a="1"/>
  <c r="OI81" i="185" s="1"/>
  <c r="NO86" i="185" a="1"/>
  <c r="NO86" i="185" s="1"/>
  <c r="OG50" i="185" a="1"/>
  <c r="OG50" i="185" s="1"/>
  <c r="NO58" i="185" a="1"/>
  <c r="NO58" i="185" s="1"/>
  <c r="NF43" i="185" a="1"/>
  <c r="NF43" i="185" s="1"/>
  <c r="NZ50" i="185" a="1"/>
  <c r="NZ50" i="185" s="1"/>
  <c r="NX58" i="185" a="1"/>
  <c r="NX58" i="185" s="1"/>
  <c r="NP45" i="185" a="1"/>
  <c r="NP45" i="185" s="1"/>
  <c r="OM52" i="185" a="1"/>
  <c r="OM52" i="185" s="1"/>
  <c r="NY58" i="185" a="1"/>
  <c r="NY58" i="185" s="1"/>
  <c r="NR50" i="185" a="1"/>
  <c r="NR50" i="185" s="1"/>
  <c r="NU55" i="185" a="1"/>
  <c r="NU55" i="185" s="1"/>
  <c r="NF41" i="185" a="1"/>
  <c r="NF41" i="185" s="1"/>
  <c r="NK49" i="185" a="1"/>
  <c r="NK49" i="185" s="1"/>
  <c r="NL55" i="185" a="1"/>
  <c r="NL55" i="185" s="1"/>
  <c r="NR45" i="185" a="1"/>
  <c r="NR45" i="185" s="1"/>
  <c r="NZ51" i="185" a="1"/>
  <c r="NZ51" i="185" s="1"/>
  <c r="NZ40" i="185" a="1"/>
  <c r="NZ40" i="185" s="1"/>
  <c r="NV49" i="185" a="1"/>
  <c r="NV49" i="185" s="1"/>
  <c r="OM55" i="185" a="1"/>
  <c r="OM55" i="185" s="1"/>
  <c r="OB40" i="185" a="1"/>
  <c r="OB40" i="185" s="1"/>
  <c r="OA46" i="185" a="1"/>
  <c r="OA46" i="185" s="1"/>
  <c r="NK51" i="185" a="1"/>
  <c r="NK51" i="185" s="1"/>
  <c r="NF55" i="185" a="1"/>
  <c r="NF55" i="185" s="1"/>
  <c r="OK47" i="185" a="1"/>
  <c r="OK47" i="185" s="1"/>
  <c r="OB52" i="185" a="1"/>
  <c r="OB52" i="185" s="1"/>
  <c r="NN57" i="185" a="1"/>
  <c r="NN57" i="185" s="1"/>
  <c r="NX41" i="185" a="1"/>
  <c r="NX41" i="185" s="1"/>
  <c r="ON46" i="185" a="1"/>
  <c r="ON46" i="185" s="1"/>
  <c r="NK52" i="185" a="1"/>
  <c r="NK52" i="185" s="1"/>
  <c r="OH55" i="185" a="1"/>
  <c r="OH55" i="185" s="1"/>
  <c r="NN62" i="185" a="1"/>
  <c r="NN62" i="185" s="1"/>
  <c r="OC65" i="185" a="1"/>
  <c r="OC65" i="185" s="1"/>
  <c r="OG69" i="185" a="1"/>
  <c r="OG69" i="185" s="1"/>
  <c r="NK74" i="185" a="1"/>
  <c r="NK74" i="185" s="1"/>
  <c r="NF59" i="185" a="1"/>
  <c r="NF59" i="185" s="1"/>
  <c r="NK63" i="185" a="1"/>
  <c r="NK63" i="185" s="1"/>
  <c r="OA66" i="185" a="1"/>
  <c r="OA66" i="185" s="1"/>
  <c r="NF71" i="185" a="1"/>
  <c r="NF71" i="185" s="1"/>
  <c r="NS75" i="185" a="1"/>
  <c r="NS75" i="185" s="1"/>
  <c r="OJ62" i="185" a="1"/>
  <c r="OJ62" i="185" s="1"/>
  <c r="OB67" i="185" a="1"/>
  <c r="OB67" i="185" s="1"/>
  <c r="NW71" i="185" a="1"/>
  <c r="NW71" i="185" s="1"/>
  <c r="NG58" i="185" a="1"/>
  <c r="NG58" i="185" s="1"/>
  <c r="OM63" i="185" a="1"/>
  <c r="OM63" i="185" s="1"/>
  <c r="NT68" i="185" a="1"/>
  <c r="NT68" i="185" s="1"/>
  <c r="NX71" i="185" a="1"/>
  <c r="NX71" i="185" s="1"/>
  <c r="NI62" i="185" a="1"/>
  <c r="NI62" i="185" s="1"/>
  <c r="NL67" i="185" a="1"/>
  <c r="NL67" i="185" s="1"/>
  <c r="NY71" i="185" a="1"/>
  <c r="NY71" i="185" s="1"/>
  <c r="NY57" i="185" a="1"/>
  <c r="NY57" i="185" s="1"/>
  <c r="NV63" i="185" a="1"/>
  <c r="NV63" i="185" s="1"/>
  <c r="NM67" i="185" a="1"/>
  <c r="NM67" i="185" s="1"/>
  <c r="NI71" i="185" a="1"/>
  <c r="NI71" i="185" s="1"/>
  <c r="NL60" i="185" a="1"/>
  <c r="NL60" i="185" s="1"/>
  <c r="NN64" i="185" a="1"/>
  <c r="NN64" i="185" s="1"/>
  <c r="NM68" i="185" a="1"/>
  <c r="NM68" i="185" s="1"/>
  <c r="NP73" i="185" a="1"/>
  <c r="NP73" i="185" s="1"/>
  <c r="NV77" i="185" a="1"/>
  <c r="NV77" i="185" s="1"/>
  <c r="NO63" i="185" a="1"/>
  <c r="NO63" i="185" s="1"/>
  <c r="NV67" i="185" a="1"/>
  <c r="NV67" i="185" s="1"/>
  <c r="NJ71" i="185" a="1"/>
  <c r="NJ71" i="185" s="1"/>
  <c r="NW75" i="185" a="1"/>
  <c r="NW75" i="185" s="1"/>
  <c r="NW56" i="185" a="1"/>
  <c r="NW56" i="185" s="1"/>
  <c r="OF62" i="185" a="1"/>
  <c r="OF62" i="185" s="1"/>
  <c r="NH66" i="185" a="1"/>
  <c r="NH66" i="185" s="1"/>
  <c r="NL70" i="185" a="1"/>
  <c r="NL70" i="185" s="1"/>
  <c r="OA61" i="185" a="1"/>
  <c r="OA61" i="185" s="1"/>
  <c r="NG67" i="185" a="1"/>
  <c r="NG67" i="185" s="1"/>
  <c r="OC70" i="185" a="1"/>
  <c r="OC70" i="185" s="1"/>
  <c r="OA60" i="185" a="1"/>
  <c r="OA60" i="185" s="1"/>
  <c r="OK64" i="185" a="1"/>
  <c r="OK64" i="185" s="1"/>
  <c r="NH69" i="185" a="1"/>
  <c r="NH69" i="185" s="1"/>
  <c r="OE55" i="185" a="1"/>
  <c r="OE55" i="185" s="1"/>
  <c r="NM62" i="185" a="1"/>
  <c r="NM62" i="185" s="1"/>
  <c r="OI66" i="185" a="1"/>
  <c r="OI66" i="185" s="1"/>
  <c r="OM71" i="185" a="1"/>
  <c r="OM71" i="185" s="1"/>
  <c r="NV75" i="185" a="1"/>
  <c r="NV75" i="185" s="1"/>
  <c r="NP80" i="185" a="1"/>
  <c r="NP80" i="185" s="1"/>
  <c r="OH83" i="185" a="1"/>
  <c r="OH83" i="185" s="1"/>
  <c r="NS73" i="185" a="1"/>
  <c r="NS73" i="185" s="1"/>
  <c r="NY79" i="185" a="1"/>
  <c r="NY79" i="185" s="1"/>
  <c r="OA83" i="185" a="1"/>
  <c r="OA83" i="185" s="1"/>
  <c r="NW87" i="185" a="1"/>
  <c r="NW87" i="185" s="1"/>
  <c r="OB76" i="185" a="1"/>
  <c r="OB76" i="185" s="1"/>
  <c r="NG51" i="185" a="1"/>
  <c r="NG51" i="185" s="1"/>
  <c r="NW58" i="185" a="1"/>
  <c r="NW58" i="185" s="1"/>
  <c r="NS43" i="185" a="1"/>
  <c r="NS43" i="185" s="1"/>
  <c r="NV52" i="185" a="1"/>
  <c r="NV52" i="185" s="1"/>
  <c r="OB59" i="185" a="1"/>
  <c r="OB59" i="185" s="1"/>
  <c r="OC45" i="185" a="1"/>
  <c r="OC45" i="185" s="1"/>
  <c r="OC53" i="185" a="1"/>
  <c r="OC53" i="185" s="1"/>
  <c r="OC36" i="185" a="1"/>
  <c r="OC36" i="185" s="1"/>
  <c r="NI51" i="185" a="1"/>
  <c r="NI51" i="185" s="1"/>
  <c r="OB55" i="185" a="1"/>
  <c r="OB55" i="185" s="1"/>
  <c r="NH42" i="185" a="1"/>
  <c r="NH42" i="185" s="1"/>
  <c r="NU49" i="185" a="1"/>
  <c r="NU49" i="185" s="1"/>
  <c r="OC55" i="185" a="1"/>
  <c r="OC55" i="185" s="1"/>
  <c r="NX46" i="185" a="1"/>
  <c r="NX46" i="185" s="1"/>
  <c r="OH51" i="185" a="1"/>
  <c r="OH51" i="185" s="1"/>
  <c r="NV41" i="185" a="1"/>
  <c r="NV41" i="185" s="1"/>
  <c r="OL50" i="185" a="1"/>
  <c r="OL50" i="185" s="1"/>
  <c r="NM56" i="185" a="1"/>
  <c r="NM56" i="185" s="1"/>
  <c r="NH41" i="185" a="1"/>
  <c r="NH41" i="185" s="1"/>
  <c r="NO47" i="185" a="1"/>
  <c r="NO47" i="185" s="1"/>
  <c r="OJ51" i="185" a="1"/>
  <c r="OJ51" i="185" s="1"/>
  <c r="NK40" i="185" a="1"/>
  <c r="NK40" i="185" s="1"/>
  <c r="NO48" i="185" a="1"/>
  <c r="NO48" i="185" s="1"/>
  <c r="OI52" i="185" a="1"/>
  <c r="OI52" i="185" s="1"/>
  <c r="NW57" i="185" a="1"/>
  <c r="NW57" i="185" s="1"/>
  <c r="OJ41" i="185" a="1"/>
  <c r="OJ41" i="185" s="1"/>
  <c r="NR47" i="185" a="1"/>
  <c r="NR47" i="185" s="1"/>
  <c r="NS52" i="185" a="1"/>
  <c r="NS52" i="185" s="1"/>
  <c r="NP57" i="185" a="1"/>
  <c r="NP57" i="185" s="1"/>
  <c r="NY62" i="185" a="1"/>
  <c r="NY62" i="185" s="1"/>
  <c r="OL65" i="185" a="1"/>
  <c r="OL65" i="185" s="1"/>
  <c r="NG70" i="185" a="1"/>
  <c r="NG70" i="185" s="1"/>
  <c r="NS74" i="185" a="1"/>
  <c r="NS74" i="185" s="1"/>
  <c r="NR59" i="185" a="1"/>
  <c r="NR59" i="185" s="1"/>
  <c r="NS63" i="185" a="1"/>
  <c r="NS63" i="185" s="1"/>
  <c r="OK66" i="185" a="1"/>
  <c r="OK66" i="185" s="1"/>
  <c r="NO71" i="185" a="1"/>
  <c r="NO71" i="185" s="1"/>
  <c r="NI76" i="185" a="1"/>
  <c r="NI76" i="185" s="1"/>
  <c r="NL63" i="185" a="1"/>
  <c r="NL63" i="185" s="1"/>
  <c r="OJ67" i="185" a="1"/>
  <c r="OJ67" i="185" s="1"/>
  <c r="OF71" i="185" a="1"/>
  <c r="OF71" i="185" s="1"/>
  <c r="OA58" i="185" a="1"/>
  <c r="OA58" i="185" s="1"/>
  <c r="NL64" i="185" a="1"/>
  <c r="NL64" i="185" s="1"/>
  <c r="OC68" i="185" a="1"/>
  <c r="OC68" i="185" s="1"/>
  <c r="OG71" i="185" a="1"/>
  <c r="OG71" i="185" s="1"/>
  <c r="NS62" i="185" a="1"/>
  <c r="NS62" i="185" s="1"/>
  <c r="OL67" i="185" a="1"/>
  <c r="OL67" i="185" s="1"/>
  <c r="OH71" i="185" a="1"/>
  <c r="OH71" i="185" s="1"/>
  <c r="NK58" i="185" a="1"/>
  <c r="NK58" i="185" s="1"/>
  <c r="OE63" i="185" a="1"/>
  <c r="OE63" i="185" s="1"/>
  <c r="NU67" i="185" a="1"/>
  <c r="NU67" i="185" s="1"/>
  <c r="NR71" i="185" a="1"/>
  <c r="NR71" i="185" s="1"/>
  <c r="NV60" i="185" a="1"/>
  <c r="NV60" i="185" s="1"/>
  <c r="NX64" i="185" a="1"/>
  <c r="NX64" i="185" s="1"/>
  <c r="NV68" i="185" a="1"/>
  <c r="NV68" i="185" s="1"/>
  <c r="NX73" i="185" a="1"/>
  <c r="NX73" i="185" s="1"/>
  <c r="OD77" i="185" a="1"/>
  <c r="OD77" i="185" s="1"/>
  <c r="NX63" i="185" a="1"/>
  <c r="NX63" i="185" s="1"/>
  <c r="OF67" i="185" a="1"/>
  <c r="OF67" i="185" s="1"/>
  <c r="NS71" i="185" a="1"/>
  <c r="NS71" i="185" s="1"/>
  <c r="OE75" i="185" a="1"/>
  <c r="OE75" i="185" s="1"/>
  <c r="OD57" i="185" a="1"/>
  <c r="OD57" i="185" s="1"/>
  <c r="ON62" i="185" a="1"/>
  <c r="ON62" i="185" s="1"/>
  <c r="NP66" i="185" a="1"/>
  <c r="NP66" i="185" s="1"/>
  <c r="OL70" i="185" a="1"/>
  <c r="OL70" i="185" s="1"/>
  <c r="OK61" i="185" a="1"/>
  <c r="OK61" i="185" s="1"/>
  <c r="NX67" i="185" a="1"/>
  <c r="NX67" i="185" s="1"/>
  <c r="OM70" i="185" a="1"/>
  <c r="OM70" i="185" s="1"/>
  <c r="NP61" i="185" a="1"/>
  <c r="NP61" i="185" s="1"/>
  <c r="NK65" i="185" a="1"/>
  <c r="NK65" i="185" s="1"/>
  <c r="NW69" i="185" a="1"/>
  <c r="NW69" i="185" s="1"/>
  <c r="OF56" i="185" a="1"/>
  <c r="OF56" i="185" s="1"/>
  <c r="NI63" i="185" a="1"/>
  <c r="NI63" i="185" s="1"/>
  <c r="NH67" i="185" a="1"/>
  <c r="NH67" i="185" s="1"/>
  <c r="NU72" i="185" a="1"/>
  <c r="NU72" i="185" s="1"/>
  <c r="NY76" i="185" a="1"/>
  <c r="NY76" i="185" s="1"/>
  <c r="NX80" i="185" a="1"/>
  <c r="NX80" i="185" s="1"/>
  <c r="NP84" i="185" a="1"/>
  <c r="NP84" i="185" s="1"/>
  <c r="OJ73" i="185" a="1"/>
  <c r="OJ73" i="185" s="1"/>
  <c r="OG79" i="185" a="1"/>
  <c r="OG79" i="185" s="1"/>
  <c r="NH84" i="185" a="1"/>
  <c r="NH84" i="185" s="1"/>
  <c r="OF87" i="185" a="1"/>
  <c r="OF87" i="185" s="1"/>
  <c r="NP77" i="185" a="1"/>
  <c r="NP77" i="185" s="1"/>
  <c r="OJ82" i="185" a="1"/>
  <c r="OJ82" i="185" s="1"/>
  <c r="OF86" i="185" a="1"/>
  <c r="OF86" i="185" s="1"/>
  <c r="OL52" i="185" a="1"/>
  <c r="OL52" i="185" s="1"/>
  <c r="NT59" i="185" a="1"/>
  <c r="NT59" i="185" s="1"/>
  <c r="OD43" i="185" a="1"/>
  <c r="OD43" i="185" s="1"/>
  <c r="NT53" i="185" a="1"/>
  <c r="NT53" i="185" s="1"/>
  <c r="OJ59" i="185" a="1"/>
  <c r="OJ59" i="185" s="1"/>
  <c r="NI46" i="185" a="1"/>
  <c r="NI46" i="185" s="1"/>
  <c r="NN54" i="185" a="1"/>
  <c r="NN54" i="185" s="1"/>
  <c r="NQ41" i="185" a="1"/>
  <c r="NQ41" i="185" s="1"/>
  <c r="NQ51" i="185" a="1"/>
  <c r="NQ51" i="185" s="1"/>
  <c r="NK56" i="185" a="1"/>
  <c r="NK56" i="185" s="1"/>
  <c r="NU42" i="185" a="1"/>
  <c r="NU42" i="185" s="1"/>
  <c r="OC49" i="185" a="1"/>
  <c r="OC49" i="185" s="1"/>
  <c r="NL56" i="185" a="1"/>
  <c r="NL56" i="185" s="1"/>
  <c r="OK46" i="185" a="1"/>
  <c r="OK46" i="185" s="1"/>
  <c r="NG52" i="185" a="1"/>
  <c r="NG52" i="185" s="1"/>
  <c r="NK43" i="185" a="1"/>
  <c r="NK43" i="185" s="1"/>
  <c r="NS51" i="185" a="1"/>
  <c r="NS51" i="185" s="1"/>
  <c r="OG56" i="185" a="1"/>
  <c r="OG56" i="185" s="1"/>
  <c r="NW41" i="185" a="1"/>
  <c r="NW41" i="185" s="1"/>
  <c r="NZ47" i="185" a="1"/>
  <c r="NZ47" i="185" s="1"/>
  <c r="NI52" i="185" a="1"/>
  <c r="NI52" i="185" s="1"/>
  <c r="NN43" i="185" a="1"/>
  <c r="NN43" i="185" s="1"/>
  <c r="OB48" i="185" a="1"/>
  <c r="OB48" i="185" s="1"/>
  <c r="NQ53" i="185" a="1"/>
  <c r="NQ53" i="185" s="1"/>
  <c r="OE57" i="185" a="1"/>
  <c r="OE57" i="185" s="1"/>
  <c r="NN42" i="185" a="1"/>
  <c r="NN42" i="185" s="1"/>
  <c r="NQ48" i="185" a="1"/>
  <c r="NQ48" i="185" s="1"/>
  <c r="OJ52" i="185" a="1"/>
  <c r="OJ52" i="185" s="1"/>
  <c r="OL57" i="185" a="1"/>
  <c r="OL57" i="185" s="1"/>
  <c r="OI62" i="185" a="1"/>
  <c r="OI62" i="185" s="1"/>
  <c r="NK66" i="185" a="1"/>
  <c r="NK66" i="185" s="1"/>
  <c r="NO70" i="185" a="1"/>
  <c r="NO70" i="185" s="1"/>
  <c r="OB74" i="185" a="1"/>
  <c r="OB74" i="185" s="1"/>
  <c r="OE59" i="185" a="1"/>
  <c r="OE59" i="185" s="1"/>
  <c r="OC63" i="185" a="1"/>
  <c r="OC63" i="185" s="1"/>
  <c r="NJ67" i="185" a="1"/>
  <c r="NJ67" i="185" s="1"/>
  <c r="ON71" i="185" a="1"/>
  <c r="ON71" i="185" s="1"/>
  <c r="OA76" i="185" a="1"/>
  <c r="OA76" i="185" s="1"/>
  <c r="NT63" i="185" a="1"/>
  <c r="NT63" i="185" s="1"/>
  <c r="NJ68" i="185" a="1"/>
  <c r="NJ68" i="185" s="1"/>
  <c r="NF72" i="185" a="1"/>
  <c r="NF72" i="185" s="1"/>
  <c r="NH59" i="185" a="1"/>
  <c r="NH59" i="185" s="1"/>
  <c r="NV64" i="185" a="1"/>
  <c r="NV64" i="185" s="1"/>
  <c r="OL68" i="185" a="1"/>
  <c r="OL68" i="185" s="1"/>
  <c r="NG72" i="185" a="1"/>
  <c r="NG72" i="185" s="1"/>
  <c r="OB62" i="185" a="1"/>
  <c r="OB62" i="185" s="1"/>
  <c r="NK68" i="185" a="1"/>
  <c r="NK68" i="185" s="1"/>
  <c r="NH72" i="185" a="1"/>
  <c r="NH72" i="185" s="1"/>
  <c r="OD58" i="185" a="1"/>
  <c r="OD58" i="185" s="1"/>
  <c r="NF64" i="185" a="1"/>
  <c r="NF64" i="185" s="1"/>
  <c r="OD67" i="185" a="1"/>
  <c r="OD67" i="185" s="1"/>
  <c r="OG72" i="185" a="1"/>
  <c r="OG72" i="185" s="1"/>
  <c r="NK61" i="185" a="1"/>
  <c r="NK61" i="185" s="1"/>
  <c r="OH64" i="185" a="1"/>
  <c r="OH64" i="185" s="1"/>
  <c r="NM69" i="185" a="1"/>
  <c r="NM69" i="185" s="1"/>
  <c r="OG73" i="185" a="1"/>
  <c r="OG73" i="185" s="1"/>
  <c r="NV55" i="185" a="1"/>
  <c r="NV55" i="185" s="1"/>
  <c r="OG63" i="185" a="1"/>
  <c r="OG63" i="185" s="1"/>
  <c r="ON67" i="185" a="1"/>
  <c r="ON67" i="185" s="1"/>
  <c r="OA71" i="185" a="1"/>
  <c r="OA71" i="185" s="1"/>
  <c r="NN76" i="185" a="1"/>
  <c r="NN76" i="185" s="1"/>
  <c r="OH58" i="185" a="1"/>
  <c r="OH58" i="185" s="1"/>
  <c r="NP63" i="185" a="1"/>
  <c r="NP63" i="185" s="1"/>
  <c r="NF67" i="185" a="1"/>
  <c r="NF67" i="185" s="1"/>
  <c r="NK71" i="185" a="1"/>
  <c r="NK71" i="185" s="1"/>
  <c r="NL62" i="185" a="1"/>
  <c r="NL62" i="185" s="1"/>
  <c r="OG67" i="185" a="1"/>
  <c r="OG67" i="185" s="1"/>
  <c r="NL71" i="185" a="1"/>
  <c r="NL71" i="185" s="1"/>
  <c r="OB61" i="185" a="1"/>
  <c r="OB61" i="185" s="1"/>
  <c r="NS65" i="185" a="1"/>
  <c r="NS65" i="185" s="1"/>
  <c r="OF69" i="185" a="1"/>
  <c r="OF69" i="185" s="1"/>
  <c r="OK57" i="185" a="1"/>
  <c r="OK57" i="185" s="1"/>
  <c r="OA63" i="185" a="1"/>
  <c r="OA63" i="185" s="1"/>
  <c r="OH67" i="185" a="1"/>
  <c r="OH67" i="185" s="1"/>
  <c r="OC72" i="185" a="1"/>
  <c r="OC72" i="185" s="1"/>
  <c r="OK76" i="185" a="1"/>
  <c r="OK76" i="185" s="1"/>
  <c r="NG81" i="185" a="1"/>
  <c r="NG81" i="185" s="1"/>
  <c r="OG84" i="185" a="1"/>
  <c r="OG84" i="185" s="1"/>
  <c r="NR74" i="185" a="1"/>
  <c r="NR74" i="185" s="1"/>
  <c r="NG80" i="185" a="1"/>
  <c r="NG80" i="185" s="1"/>
  <c r="NQ84" i="185" a="1"/>
  <c r="NQ84" i="185" s="1"/>
  <c r="OG88" i="185" a="1"/>
  <c r="OG88" i="185" s="1"/>
  <c r="NU78" i="185" a="1"/>
  <c r="NU78" i="185" s="1"/>
  <c r="NJ83" i="185" a="1"/>
  <c r="NJ83" i="185" s="1"/>
  <c r="NG87" i="185" a="1"/>
  <c r="NG87" i="185" s="1"/>
  <c r="OA53" i="185" a="1"/>
  <c r="OA53" i="185" s="1"/>
  <c r="OA59" i="185" a="1"/>
  <c r="OA59" i="185" s="1"/>
  <c r="NU44" i="185" a="1"/>
  <c r="NU44" i="185" s="1"/>
  <c r="OB53" i="185" a="1"/>
  <c r="OB53" i="185" s="1"/>
  <c r="OG60" i="185" a="1"/>
  <c r="OG60" i="185" s="1"/>
  <c r="NK47" i="185" a="1"/>
  <c r="NK47" i="185" s="1"/>
  <c r="NV54" i="185" a="1"/>
  <c r="NV54" i="185" s="1"/>
  <c r="NT42" i="185" a="1"/>
  <c r="NT42" i="185" s="1"/>
  <c r="NY51" i="185" a="1"/>
  <c r="NY51" i="185" s="1"/>
  <c r="OD56" i="185" a="1"/>
  <c r="OD56" i="185" s="1"/>
  <c r="NJ43" i="185" a="1"/>
  <c r="NJ43" i="185" s="1"/>
  <c r="NK50" i="185" a="1"/>
  <c r="NK50" i="185" s="1"/>
  <c r="NU56" i="185" a="1"/>
  <c r="NU56" i="185" s="1"/>
  <c r="NM47" i="185" a="1"/>
  <c r="NM47" i="185" s="1"/>
  <c r="NP52" i="185" a="1"/>
  <c r="NP52" i="185" s="1"/>
  <c r="NY43" i="185" a="1"/>
  <c r="NY43" i="185" s="1"/>
  <c r="OA51" i="185" a="1"/>
  <c r="OA51" i="185" s="1"/>
  <c r="ON56" i="185" a="1"/>
  <c r="ON56" i="185" s="1"/>
  <c r="OH41" i="185" a="1"/>
  <c r="OH41" i="185" s="1"/>
  <c r="NN48" i="185" a="1"/>
  <c r="NN48" i="185" s="1"/>
  <c r="NQ52" i="185" a="1"/>
  <c r="NQ52" i="185" s="1"/>
  <c r="NZ43" i="185" a="1"/>
  <c r="NZ43" i="185" s="1"/>
  <c r="ON48" i="185" a="1"/>
  <c r="ON48" i="185" s="1"/>
  <c r="NI54" i="185" a="1"/>
  <c r="NI54" i="185" s="1"/>
  <c r="NT58" i="185" a="1"/>
  <c r="NT58" i="185" s="1"/>
  <c r="NY42" i="185" a="1"/>
  <c r="NY42" i="185" s="1"/>
  <c r="NO49" i="185" a="1"/>
  <c r="NO49" i="185" s="1"/>
  <c r="NI53" i="185" a="1"/>
  <c r="NI53" i="185" s="1"/>
  <c r="NU58" i="185" a="1"/>
  <c r="NU58" i="185" s="1"/>
  <c r="NJ63" i="185" a="1"/>
  <c r="NJ63" i="185" s="1"/>
  <c r="NS66" i="185" a="1"/>
  <c r="NS66" i="185" s="1"/>
  <c r="NX70" i="185" a="1"/>
  <c r="NX70" i="185" s="1"/>
  <c r="OJ74" i="185" a="1"/>
  <c r="OJ74" i="185" s="1"/>
  <c r="NG60" i="185" a="1"/>
  <c r="NG60" i="185" s="1"/>
  <c r="OK63" i="185" a="1"/>
  <c r="OK63" i="185" s="1"/>
  <c r="NS67" i="185" a="1"/>
  <c r="NS67" i="185" s="1"/>
  <c r="NW72" i="185" a="1"/>
  <c r="NW72" i="185" s="1"/>
  <c r="OH76" i="185" a="1"/>
  <c r="OH76" i="185" s="1"/>
  <c r="OL63" i="185" a="1"/>
  <c r="OL63" i="185" s="1"/>
  <c r="NS68" i="185" a="1"/>
  <c r="NS68" i="185" s="1"/>
  <c r="NN72" i="185" a="1"/>
  <c r="NN72" i="185" s="1"/>
  <c r="NJ60" i="185" a="1"/>
  <c r="NJ60" i="185" s="1"/>
  <c r="NO65" i="185" a="1"/>
  <c r="NO65" i="185" s="1"/>
  <c r="NK69" i="185" a="1"/>
  <c r="NK69" i="185" s="1"/>
  <c r="NO72" i="185" a="1"/>
  <c r="NO72" i="185" s="1"/>
  <c r="OK62" i="185" a="1"/>
  <c r="OK62" i="185" s="1"/>
  <c r="NU68" i="185" a="1"/>
  <c r="NU68" i="185" s="1"/>
  <c r="NP72" i="185" a="1"/>
  <c r="NP72" i="185" s="1"/>
  <c r="NI59" i="185" a="1"/>
  <c r="NI59" i="185" s="1"/>
  <c r="NM64" i="185" a="1"/>
  <c r="NM64" i="185" s="1"/>
  <c r="OM67" i="185" a="1"/>
  <c r="OM67" i="185" s="1"/>
  <c r="NG73" i="185" a="1"/>
  <c r="NG73" i="185" s="1"/>
  <c r="NW61" i="185" a="1"/>
  <c r="NW61" i="185" s="1"/>
  <c r="NG65" i="185" a="1"/>
  <c r="NG65" i="185" s="1"/>
  <c r="OC69" i="185" a="1"/>
  <c r="OC69" i="185" s="1"/>
  <c r="NO74" i="185" a="1"/>
  <c r="NO74" i="185" s="1"/>
  <c r="NV56" i="185" a="1"/>
  <c r="NV56" i="185" s="1"/>
  <c r="NO64" i="185" a="1"/>
  <c r="NO64" i="185" s="1"/>
  <c r="NN68" i="185" a="1"/>
  <c r="NN68" i="185" s="1"/>
  <c r="NJ72" i="185" a="1"/>
  <c r="NJ72" i="185" s="1"/>
  <c r="ON76" i="185" a="1"/>
  <c r="ON76" i="185" s="1"/>
  <c r="NM59" i="185" a="1"/>
  <c r="NM59" i="185" s="1"/>
  <c r="NY63" i="185" a="1"/>
  <c r="NY63" i="185" s="1"/>
  <c r="NP67" i="185" a="1"/>
  <c r="NP67" i="185" s="1"/>
  <c r="NX56" i="185" a="1"/>
  <c r="NX56" i="185" s="1"/>
  <c r="NF63" i="185" a="1"/>
  <c r="NF63" i="185" s="1"/>
  <c r="NO68" i="185" a="1"/>
  <c r="NO68" i="185" s="1"/>
  <c r="NT71" i="185" a="1"/>
  <c r="NT71" i="185" s="1"/>
  <c r="OL61" i="185" a="1"/>
  <c r="OL61" i="185" s="1"/>
  <c r="OJ65" i="185" a="1"/>
  <c r="OJ65" i="185" s="1"/>
  <c r="NF70" i="185" a="1"/>
  <c r="NF70" i="185" s="1"/>
  <c r="OK58" i="185" a="1"/>
  <c r="OK58" i="185" s="1"/>
  <c r="OI63" i="185" a="1"/>
  <c r="OI63" i="185" s="1"/>
  <c r="NH68" i="185" a="1"/>
  <c r="NH68" i="185" s="1"/>
  <c r="OL72" i="185" a="1"/>
  <c r="OL72" i="185" s="1"/>
  <c r="NO77" i="185" a="1"/>
  <c r="NO77" i="185" s="1"/>
  <c r="NY81" i="185" a="1"/>
  <c r="NY81" i="185" s="1"/>
  <c r="OK53" i="185" a="1"/>
  <c r="OK53" i="185" s="1"/>
  <c r="NF61" i="185" a="1"/>
  <c r="NF61" i="185" s="1"/>
  <c r="NF46" i="185" a="1"/>
  <c r="NF46" i="185" s="1"/>
  <c r="OL53" i="185" a="1"/>
  <c r="OL53" i="185" s="1"/>
  <c r="NX61" i="185" a="1"/>
  <c r="NX61" i="185" s="1"/>
  <c r="NU47" i="185" a="1"/>
  <c r="NU47" i="185" s="1"/>
  <c r="OE54" i="185" a="1"/>
  <c r="OE54" i="185" s="1"/>
  <c r="OJ44" i="185" a="1"/>
  <c r="OJ44" i="185" s="1"/>
  <c r="OG51" i="185" a="1"/>
  <c r="OG51" i="185" s="1"/>
  <c r="OB57" i="185" a="1"/>
  <c r="OB57" i="185" s="1"/>
  <c r="NV43" i="185" a="1"/>
  <c r="NV43" i="185" s="1"/>
  <c r="NS50" i="185" a="1"/>
  <c r="NS50" i="185" s="1"/>
  <c r="NG41" i="185" a="1"/>
  <c r="NG41" i="185" s="1"/>
  <c r="OI47" i="185" a="1"/>
  <c r="OI47" i="185" s="1"/>
  <c r="NY52" i="185" a="1"/>
  <c r="NY52" i="185" s="1"/>
  <c r="NG45" i="185" a="1"/>
  <c r="NG45" i="185" s="1"/>
  <c r="OI51" i="185" a="1"/>
  <c r="OI51" i="185" s="1"/>
  <c r="NM57" i="185" a="1"/>
  <c r="NM57" i="185" s="1"/>
  <c r="NM42" i="185" a="1"/>
  <c r="NM42" i="185" s="1"/>
  <c r="OM48" i="185" a="1"/>
  <c r="OM48" i="185" s="1"/>
  <c r="OA52" i="185" a="1"/>
  <c r="OA52" i="185" s="1"/>
  <c r="NQ44" i="185" a="1"/>
  <c r="NQ44" i="185" s="1"/>
  <c r="NN49" i="185" a="1"/>
  <c r="NN49" i="185" s="1"/>
  <c r="OA54" i="185" a="1"/>
  <c r="OA54" i="185" s="1"/>
  <c r="OC58" i="185" a="1"/>
  <c r="OC58" i="185" s="1"/>
  <c r="OL42" i="185" a="1"/>
  <c r="OL42" i="185" s="1"/>
  <c r="NX49" i="185" a="1"/>
  <c r="NX49" i="185" s="1"/>
  <c r="NY53" i="185" a="1"/>
  <c r="NY53" i="185" s="1"/>
  <c r="OM58" i="185" a="1"/>
  <c r="OM58" i="185" s="1"/>
  <c r="NR63" i="185" a="1"/>
  <c r="NR63" i="185" s="1"/>
  <c r="OJ66" i="185" a="1"/>
  <c r="OJ66" i="185" s="1"/>
  <c r="OF70" i="185" a="1"/>
  <c r="OF70" i="185" s="1"/>
  <c r="NR75" i="185" a="1"/>
  <c r="NR75" i="185" s="1"/>
  <c r="NS60" i="185" a="1"/>
  <c r="NS60" i="185" s="1"/>
  <c r="NK64" i="185" a="1"/>
  <c r="NK64" i="185" s="1"/>
  <c r="OA67" i="185" a="1"/>
  <c r="OA67" i="185" s="1"/>
  <c r="OD72" i="185" a="1"/>
  <c r="OD72" i="185" s="1"/>
  <c r="NI77" i="185" a="1"/>
  <c r="NI77" i="185" s="1"/>
  <c r="NU64" i="185" a="1"/>
  <c r="NU64" i="185" s="1"/>
  <c r="OB68" i="185" a="1"/>
  <c r="OB68" i="185" s="1"/>
  <c r="ON72" i="185" a="1"/>
  <c r="ON72" i="185" s="1"/>
  <c r="NT60" i="185" a="1"/>
  <c r="NT60" i="185" s="1"/>
  <c r="NW65" i="185" a="1"/>
  <c r="NW65" i="185" s="1"/>
  <c r="NR69" i="185" a="1"/>
  <c r="NR69" i="185" s="1"/>
  <c r="NX72" i="185" a="1"/>
  <c r="NX72" i="185" s="1"/>
  <c r="NM63" i="185" a="1"/>
  <c r="NM63" i="185" s="1"/>
  <c r="OM68" i="185" a="1"/>
  <c r="OM68" i="185" s="1"/>
  <c r="NY72" i="185" a="1"/>
  <c r="NY72" i="185" s="1"/>
  <c r="OI59" i="185" a="1"/>
  <c r="OI59" i="185" s="1"/>
  <c r="OG64" i="185" a="1"/>
  <c r="OG64" i="185" s="1"/>
  <c r="NL68" i="185" a="1"/>
  <c r="NL68" i="185" s="1"/>
  <c r="NQ55" i="185" a="1"/>
  <c r="NQ55" i="185" s="1"/>
  <c r="NJ62" i="185" a="1"/>
  <c r="NJ62" i="185" s="1"/>
  <c r="NQ65" i="185" a="1"/>
  <c r="NQ65" i="185" s="1"/>
  <c r="NK70" i="185" a="1"/>
  <c r="NK70" i="185" s="1"/>
  <c r="NX74" i="185" a="1"/>
  <c r="NX74" i="185" s="1"/>
  <c r="NH57" i="185" a="1"/>
  <c r="NH57" i="185" s="1"/>
  <c r="OI64" i="185" a="1"/>
  <c r="OI64" i="185" s="1"/>
  <c r="NW68" i="185" a="1"/>
  <c r="NW68" i="185" s="1"/>
  <c r="OI72" i="185" a="1"/>
  <c r="OI72" i="185" s="1"/>
  <c r="NM77" i="185" a="1"/>
  <c r="NM77" i="185" s="1"/>
  <c r="NM60" i="185" a="1"/>
  <c r="NM60" i="185" s="1"/>
  <c r="NH64" i="185" a="1"/>
  <c r="NH64" i="185" s="1"/>
  <c r="NW67" i="185" a="1"/>
  <c r="NW67" i="185" s="1"/>
  <c r="NL57" i="185" a="1"/>
  <c r="NL57" i="185" s="1"/>
  <c r="OH63" i="185" a="1"/>
  <c r="OH63" i="185" s="1"/>
  <c r="OG68" i="185" a="1"/>
  <c r="OG68" i="185" s="1"/>
  <c r="OC71" i="185" a="1"/>
  <c r="OC71" i="185" s="1"/>
  <c r="NW62" i="185" a="1"/>
  <c r="NW62" i="185" s="1"/>
  <c r="NJ66" i="185" a="1"/>
  <c r="NJ66" i="185" s="1"/>
  <c r="NN70" i="185" a="1"/>
  <c r="NN70" i="185" s="1"/>
  <c r="NP59" i="185" a="1"/>
  <c r="NP59" i="185" s="1"/>
  <c r="NJ64" i="185" a="1"/>
  <c r="NJ64" i="185" s="1"/>
  <c r="NM54" i="185" a="1"/>
  <c r="NM54" i="185" s="1"/>
  <c r="NG62" i="185" a="1"/>
  <c r="NG62" i="185" s="1"/>
  <c r="NT46" i="185" a="1"/>
  <c r="NT46" i="185" s="1"/>
  <c r="OK54" i="185" a="1"/>
  <c r="OK54" i="185" s="1"/>
  <c r="OG61" i="185" a="1"/>
  <c r="OG61" i="185" s="1"/>
  <c r="OG48" i="185" a="1"/>
  <c r="OG48" i="185" s="1"/>
  <c r="OL54" i="185" a="1"/>
  <c r="OL54" i="185" s="1"/>
  <c r="OD45" i="185" a="1"/>
  <c r="OD45" i="185" s="1"/>
  <c r="NF52" i="185" a="1"/>
  <c r="NF52" i="185" s="1"/>
  <c r="OJ57" i="185" a="1"/>
  <c r="OJ57" i="185" s="1"/>
  <c r="OI43" i="185" a="1"/>
  <c r="OI43" i="185" s="1"/>
  <c r="OJ50" i="185" a="1"/>
  <c r="OJ50" i="185" s="1"/>
  <c r="NT41" i="185" a="1"/>
  <c r="NT41" i="185" s="1"/>
  <c r="NL48" i="185" a="1"/>
  <c r="NL48" i="185" s="1"/>
  <c r="NG53" i="185" a="1"/>
  <c r="NG53" i="185" s="1"/>
  <c r="NS45" i="185" a="1"/>
  <c r="NS45" i="185" s="1"/>
  <c r="NH52" i="185" a="1"/>
  <c r="NH52" i="185" s="1"/>
  <c r="NU57" i="185" a="1"/>
  <c r="NU57" i="185" s="1"/>
  <c r="NW42" i="185" a="1"/>
  <c r="NW42" i="185" s="1"/>
  <c r="NW49" i="185" a="1"/>
  <c r="NW49" i="185" s="1"/>
  <c r="NH53" i="185" a="1"/>
  <c r="NH53" i="185" s="1"/>
  <c r="OC44" i="185" a="1"/>
  <c r="OC44" i="185" s="1"/>
  <c r="OF49" i="185" a="1"/>
  <c r="OF49" i="185" s="1"/>
  <c r="OH54" i="185" a="1"/>
  <c r="OH54" i="185" s="1"/>
  <c r="OJ58" i="185" a="1"/>
  <c r="OJ58" i="185" s="1"/>
  <c r="OA43" i="185" a="1"/>
  <c r="OA43" i="185" s="1"/>
  <c r="OG49" i="185" a="1"/>
  <c r="OG49" i="185" s="1"/>
  <c r="OH53" i="185" a="1"/>
  <c r="OH53" i="185" s="1"/>
  <c r="NQ59" i="185" a="1"/>
  <c r="NQ59" i="185" s="1"/>
  <c r="OB63" i="185" a="1"/>
  <c r="OB63" i="185" s="1"/>
  <c r="NI67" i="185" a="1"/>
  <c r="NI67" i="185" s="1"/>
  <c r="NN71" i="185" a="1"/>
  <c r="NN71" i="185" s="1"/>
  <c r="NZ75" i="185" a="1"/>
  <c r="NZ75" i="185" s="1"/>
  <c r="OD60" i="185" a="1"/>
  <c r="OD60" i="185" s="1"/>
  <c r="OD64" i="185" a="1"/>
  <c r="OD64" i="185" s="1"/>
  <c r="OI67" i="185" a="1"/>
  <c r="OI67" i="185" s="1"/>
  <c r="OM72" i="185" a="1"/>
  <c r="OM72" i="185" s="1"/>
  <c r="NR77" i="185" a="1"/>
  <c r="NR77" i="185" s="1"/>
  <c r="OE64" i="185" a="1"/>
  <c r="OE64" i="185" s="1"/>
  <c r="OK68" i="185" a="1"/>
  <c r="OK68" i="185" s="1"/>
  <c r="NM73" i="185" a="1"/>
  <c r="NM73" i="185" s="1"/>
  <c r="OF60" i="185" a="1"/>
  <c r="OF60" i="185" s="1"/>
  <c r="NM66" i="185" a="1"/>
  <c r="NM66" i="185" s="1"/>
  <c r="OA69" i="185" a="1"/>
  <c r="OA69" i="185" s="1"/>
  <c r="OM56" i="185" a="1"/>
  <c r="OM56" i="185" s="1"/>
  <c r="ON63" i="185" a="1"/>
  <c r="ON63" i="185" s="1"/>
  <c r="NL69" i="185" a="1"/>
  <c r="NL69" i="185" s="1"/>
  <c r="OF72" i="185" a="1"/>
  <c r="OF72" i="185" s="1"/>
  <c r="NK60" i="185" a="1"/>
  <c r="NK60" i="185" s="1"/>
  <c r="NP65" i="185" a="1"/>
  <c r="NP65" i="185" s="1"/>
  <c r="OD68" i="185" a="1"/>
  <c r="OD68" i="185" s="1"/>
  <c r="NR56" i="185" a="1"/>
  <c r="NR56" i="185" s="1"/>
  <c r="NU62" i="185" a="1"/>
  <c r="NU62" i="185" s="1"/>
  <c r="OG65" i="185" a="1"/>
  <c r="OG65" i="185" s="1"/>
  <c r="NT70" i="185" a="1"/>
  <c r="NT70" i="185" s="1"/>
  <c r="OD75" i="185" a="1"/>
  <c r="OD75" i="185" s="1"/>
  <c r="OC57" i="185" a="1"/>
  <c r="OC57" i="185" s="1"/>
  <c r="NH65" i="185" a="1"/>
  <c r="NH65" i="185" s="1"/>
  <c r="OE68" i="185" a="1"/>
  <c r="OE68" i="185" s="1"/>
  <c r="NH73" i="185" a="1"/>
  <c r="NH73" i="185" s="1"/>
  <c r="NW77" i="185" a="1"/>
  <c r="NW77" i="185" s="1"/>
  <c r="NY60" i="185" a="1"/>
  <c r="NY60" i="185" s="1"/>
  <c r="NP64" i="185" a="1"/>
  <c r="NP64" i="185" s="1"/>
  <c r="NF68" i="185" a="1"/>
  <c r="NF68" i="185" s="1"/>
  <c r="NR58" i="185" a="1"/>
  <c r="NR58" i="185" s="1"/>
  <c r="NQ64" i="185" a="1"/>
  <c r="NQ64" i="185" s="1"/>
  <c r="NG69" i="185" a="1"/>
  <c r="NG69" i="185" s="1"/>
  <c r="OK71" i="185" a="1"/>
  <c r="OK71" i="185" s="1"/>
  <c r="OG62" i="185" a="1"/>
  <c r="OG62" i="185" s="1"/>
  <c r="NU54" i="185" a="1"/>
  <c r="NU54" i="185" s="1"/>
  <c r="NO62" i="185" a="1"/>
  <c r="NO62" i="185" s="1"/>
  <c r="NT47" i="185" a="1"/>
  <c r="NT47" i="185" s="1"/>
  <c r="OA55" i="185" a="1"/>
  <c r="OA55" i="185" s="1"/>
  <c r="NH62" i="185" a="1"/>
  <c r="NH62" i="185" s="1"/>
  <c r="NT49" i="185" a="1"/>
  <c r="NT49" i="185" s="1"/>
  <c r="NT55" i="185" a="1"/>
  <c r="NT55" i="185" s="1"/>
  <c r="NJ46" i="185" a="1"/>
  <c r="NJ46" i="185" s="1"/>
  <c r="OF52" i="185" a="1"/>
  <c r="OF52" i="185" s="1"/>
  <c r="NZ58" i="185" a="1"/>
  <c r="NZ58" i="185" s="1"/>
  <c r="NY44" i="185" a="1"/>
  <c r="NY44" i="185" s="1"/>
  <c r="NR51" i="185" a="1"/>
  <c r="NR51" i="185" s="1"/>
  <c r="OG41" i="185" a="1"/>
  <c r="OG41" i="185" s="1"/>
  <c r="NY48" i="185" a="1"/>
  <c r="NY48" i="185" s="1"/>
  <c r="NO53" i="185" a="1"/>
  <c r="NO53" i="185" s="1"/>
  <c r="NL46" i="185" a="1"/>
  <c r="NL46" i="185" s="1"/>
  <c r="NZ52" i="185" a="1"/>
  <c r="NZ52" i="185" s="1"/>
  <c r="OM57" i="185" a="1"/>
  <c r="OM57" i="185" s="1"/>
  <c r="OK42" i="185" a="1"/>
  <c r="OK42" i="185" s="1"/>
  <c r="OE49" i="185" a="1"/>
  <c r="OE49" i="185" s="1"/>
  <c r="NP53" i="185" a="1"/>
  <c r="NP53" i="185" s="1"/>
  <c r="NH45" i="185" a="1"/>
  <c r="NH45" i="185" s="1"/>
  <c r="NN50" i="185" a="1"/>
  <c r="NN50" i="185" s="1"/>
  <c r="NG55" i="185" a="1"/>
  <c r="NG55" i="185" s="1"/>
  <c r="NY59" i="185" a="1"/>
  <c r="NY59" i="185" s="1"/>
  <c r="OM43" i="185" a="1"/>
  <c r="OM43" i="185" s="1"/>
  <c r="ON49" i="185" a="1"/>
  <c r="ON49" i="185" s="1"/>
  <c r="NJ54" i="185" a="1"/>
  <c r="NJ54" i="185" s="1"/>
  <c r="NF60" i="185" a="1"/>
  <c r="NF60" i="185" s="1"/>
  <c r="OJ63" i="185" a="1"/>
  <c r="OJ63" i="185" s="1"/>
  <c r="NR67" i="185" a="1"/>
  <c r="NR67" i="185" s="1"/>
  <c r="NV71" i="185" a="1"/>
  <c r="NV71" i="185" s="1"/>
  <c r="OI75" i="185" a="1"/>
  <c r="OI75" i="185" s="1"/>
  <c r="NH61" i="185" a="1"/>
  <c r="NH61" i="185" s="1"/>
  <c r="OM64" i="185" a="1"/>
  <c r="OM64" i="185" s="1"/>
  <c r="NR68" i="185" a="1"/>
  <c r="NR68" i="185" s="1"/>
  <c r="NL73" i="185" a="1"/>
  <c r="NL73" i="185" s="1"/>
  <c r="NT57" i="185" a="1"/>
  <c r="NT57" i="185" s="1"/>
  <c r="ON64" i="185" a="1"/>
  <c r="ON64" i="185" s="1"/>
  <c r="NZ69" i="185" a="1"/>
  <c r="NZ69" i="185" s="1"/>
  <c r="OD73" i="185" a="1"/>
  <c r="OD73" i="185" s="1"/>
  <c r="NI61" i="185" a="1"/>
  <c r="NI61" i="185" s="1"/>
  <c r="NU66" i="185" a="1"/>
  <c r="NU66" i="185" s="1"/>
  <c r="OI69" i="185" a="1"/>
  <c r="OI69" i="185" s="1"/>
  <c r="NJ58" i="185" a="1"/>
  <c r="NJ58" i="185" s="1"/>
  <c r="NW64" i="185" a="1"/>
  <c r="NW64" i="185" s="1"/>
  <c r="OB69" i="185" a="1"/>
  <c r="OB69" i="185" s="1"/>
  <c r="NW73" i="185" a="1"/>
  <c r="NW73" i="185" s="1"/>
  <c r="NU60" i="185" a="1"/>
  <c r="NU60" i="185" s="1"/>
  <c r="NX65" i="185" a="1"/>
  <c r="NX65" i="185" s="1"/>
  <c r="ON68" i="185" a="1"/>
  <c r="ON68" i="185" s="1"/>
  <c r="NG57" i="185" a="1"/>
  <c r="NG57" i="185" s="1"/>
  <c r="OD62" i="185" a="1"/>
  <c r="OD62" i="185" s="1"/>
  <c r="NG66" i="185" a="1"/>
  <c r="NG66" i="185" s="1"/>
  <c r="NZ71" i="185" a="1"/>
  <c r="NZ71" i="185" s="1"/>
  <c r="OM75" i="185" a="1"/>
  <c r="OM75" i="185" s="1"/>
  <c r="NM58" i="185" a="1"/>
  <c r="NM58" i="185" s="1"/>
  <c r="NY65" i="185" a="1"/>
  <c r="NY65" i="185" s="1"/>
  <c r="NF69" i="185" a="1"/>
  <c r="NF69" i="185" s="1"/>
  <c r="NQ73" i="185" a="1"/>
  <c r="NQ73" i="185" s="1"/>
  <c r="OE77" i="185" a="1"/>
  <c r="OE77" i="185" s="1"/>
  <c r="OJ60" i="185" a="1"/>
  <c r="OJ60" i="185" s="1"/>
  <c r="NY64" i="185" a="1"/>
  <c r="NY64" i="185" s="1"/>
  <c r="NX68" i="185" a="1"/>
  <c r="NX68" i="185" s="1"/>
  <c r="NN59" i="185" a="1"/>
  <c r="NN59" i="185" s="1"/>
  <c r="NZ64" i="185" a="1"/>
  <c r="NZ64" i="185" s="1"/>
  <c r="NO69" i="185" a="1"/>
  <c r="NO69" i="185" s="1"/>
  <c r="NK72" i="185" a="1"/>
  <c r="NK72" i="185" s="1"/>
  <c r="NH63" i="185" a="1"/>
  <c r="NH63" i="185" s="1"/>
  <c r="NQ67" i="185" a="1"/>
  <c r="NQ67" i="185" s="1"/>
  <c r="OD70" i="185" a="1"/>
  <c r="OD70" i="185" s="1"/>
  <c r="ON59" i="185" a="1"/>
  <c r="ON59" i="185" s="1"/>
  <c r="OB64" i="185" a="1"/>
  <c r="OB64" i="185" s="1"/>
  <c r="OI68" i="185" a="1"/>
  <c r="OI68" i="185" s="1"/>
  <c r="NZ55" i="185" a="1"/>
  <c r="NZ55" i="185" s="1"/>
  <c r="NX62" i="185" a="1"/>
  <c r="NX62" i="185" s="1"/>
  <c r="NI48" i="185" a="1"/>
  <c r="NI48" i="185" s="1"/>
  <c r="OI55" i="185" a="1"/>
  <c r="OI55" i="185" s="1"/>
  <c r="NT40" i="185" a="1"/>
  <c r="NT40" i="185" s="1"/>
  <c r="OA49" i="185" a="1"/>
  <c r="OA49" i="185" s="1"/>
  <c r="NJ56" i="185" a="1"/>
  <c r="NJ56" i="185" s="1"/>
  <c r="NV46" i="185" a="1"/>
  <c r="NV46" i="185" s="1"/>
  <c r="ON52" i="185" a="1"/>
  <c r="ON52" i="185" s="1"/>
  <c r="OG58" i="185" a="1"/>
  <c r="OG58" i="185" s="1"/>
  <c r="OL44" i="185" a="1"/>
  <c r="OL44" i="185" s="1"/>
  <c r="OE53" i="185" a="1"/>
  <c r="OE53" i="185" s="1"/>
  <c r="NI42" i="185" a="1"/>
  <c r="NI42" i="185" s="1"/>
  <c r="OL48" i="185" a="1"/>
  <c r="OL48" i="185" s="1"/>
  <c r="NF54" i="185" a="1"/>
  <c r="NF54" i="185" s="1"/>
  <c r="OL46" i="185" a="1"/>
  <c r="OL46" i="185" s="1"/>
  <c r="OH52" i="185" a="1"/>
  <c r="OH52" i="185" s="1"/>
  <c r="NS58" i="185" a="1"/>
  <c r="NS58" i="185" s="1"/>
  <c r="NL43" i="185" a="1"/>
  <c r="NL43" i="185" s="1"/>
  <c r="OM49" i="185" a="1"/>
  <c r="OM49" i="185" s="1"/>
  <c r="NX53" i="185" a="1"/>
  <c r="NX53" i="185" s="1"/>
  <c r="NV45" i="185" a="1"/>
  <c r="NV45" i="185" s="1"/>
  <c r="NL51" i="185" a="1"/>
  <c r="NL51" i="185" s="1"/>
  <c r="NO55" i="185" a="1"/>
  <c r="NO55" i="185" s="1"/>
  <c r="OH37" i="185" a="1"/>
  <c r="OH37" i="185" s="1"/>
  <c r="NR44" i="185" a="1"/>
  <c r="NR44" i="185" s="1"/>
  <c r="NW50" i="185" a="1"/>
  <c r="NW50" i="185" s="1"/>
  <c r="NS54" i="185" a="1"/>
  <c r="NS54" i="185" s="1"/>
  <c r="OC60" i="185" a="1"/>
  <c r="OC60" i="185" s="1"/>
  <c r="NT64" i="185" a="1"/>
  <c r="NT64" i="185" s="1"/>
  <c r="NZ67" i="185" a="1"/>
  <c r="NZ67" i="185" s="1"/>
  <c r="OE71" i="185" a="1"/>
  <c r="OE71" i="185" s="1"/>
  <c r="NQ76" i="185" a="1"/>
  <c r="NQ76" i="185" s="1"/>
  <c r="NS61" i="185" a="1"/>
  <c r="NS61" i="185" s="1"/>
  <c r="NN65" i="185" a="1"/>
  <c r="NN65" i="185" s="1"/>
  <c r="NJ69" i="185" a="1"/>
  <c r="NJ69" i="185" s="1"/>
  <c r="NU73" i="185" a="1"/>
  <c r="NU73" i="185" s="1"/>
  <c r="NF58" i="185" a="1"/>
  <c r="NF58" i="185" s="1"/>
  <c r="NV65" i="185" a="1"/>
  <c r="NV65" i="185" s="1"/>
  <c r="OH69" i="185" a="1"/>
  <c r="OH69" i="185" s="1"/>
  <c r="OL73" i="185" a="1"/>
  <c r="OL73" i="185" s="1"/>
  <c r="NT61" i="185" a="1"/>
  <c r="NT61" i="185" s="1"/>
  <c r="OC66" i="185" a="1"/>
  <c r="OC66" i="185" s="1"/>
  <c r="NI70" i="185" a="1"/>
  <c r="NI70" i="185" s="1"/>
  <c r="NW59" i="185" a="1"/>
  <c r="NW59" i="185" s="1"/>
  <c r="OF64" i="185" a="1"/>
  <c r="OF64" i="185" s="1"/>
  <c r="OJ69" i="185" a="1"/>
  <c r="OJ69" i="185" s="1"/>
  <c r="OF73" i="185" a="1"/>
  <c r="OF73" i="185" s="1"/>
  <c r="OH60" i="185" a="1"/>
  <c r="OH60" i="185" s="1"/>
  <c r="NF66" i="185" a="1"/>
  <c r="NF66" i="185" s="1"/>
  <c r="NS69" i="185" a="1"/>
  <c r="NS69" i="185" s="1"/>
  <c r="NL58" i="185" a="1"/>
  <c r="NL58" i="185" s="1"/>
  <c r="OM62" i="185" a="1"/>
  <c r="OM62" i="185" s="1"/>
  <c r="NO66" i="185" a="1"/>
  <c r="NO66" i="185" s="1"/>
  <c r="OI71" i="185" a="1"/>
  <c r="OI71" i="185" s="1"/>
  <c r="NM76" i="185" a="1"/>
  <c r="NM76" i="185" s="1"/>
  <c r="OL59" i="185" a="1"/>
  <c r="OL59" i="185" s="1"/>
  <c r="OH65" i="185" a="1"/>
  <c r="OH65" i="185" s="1"/>
  <c r="NT69" i="185" a="1"/>
  <c r="NT69" i="185" s="1"/>
  <c r="NG74" i="185" a="1"/>
  <c r="NG74" i="185" s="1"/>
  <c r="ON77" i="185" a="1"/>
  <c r="ON77" i="185" s="1"/>
  <c r="NL61" i="185" a="1"/>
  <c r="NL61" i="185" s="1"/>
  <c r="OJ64" i="185" a="1"/>
  <c r="OJ64" i="185" s="1"/>
  <c r="OF68" i="185" a="1"/>
  <c r="OF68" i="185" s="1"/>
  <c r="OM59" i="185" a="1"/>
  <c r="OM59" i="185" s="1"/>
  <c r="NJ65" i="185" a="1"/>
  <c r="NJ65" i="185" s="1"/>
  <c r="NV69" i="185" a="1"/>
  <c r="NV69" i="185" s="1"/>
  <c r="NZ56" i="185" a="1"/>
  <c r="NZ56" i="185" s="1"/>
  <c r="NQ63" i="185" a="1"/>
  <c r="NQ63" i="185" s="1"/>
  <c r="NY67" i="185" a="1"/>
  <c r="NY67" i="185" s="1"/>
  <c r="NU71" i="185" a="1"/>
  <c r="NU71" i="185" s="1"/>
  <c r="NR60" i="185" a="1"/>
  <c r="NR60" i="185" s="1"/>
  <c r="NL65" i="185" a="1"/>
  <c r="NL65" i="185" s="1"/>
  <c r="NI69" i="185" a="1"/>
  <c r="NI69" i="185" s="1"/>
  <c r="NR73" i="185" a="1"/>
  <c r="NR73" i="185" s="1"/>
  <c r="NH56" i="185" a="1"/>
  <c r="NH56" i="185" s="1"/>
  <c r="OH62" i="185" a="1"/>
  <c r="OH62" i="185" s="1"/>
  <c r="OF48" i="185" a="1"/>
  <c r="OF48" i="185" s="1"/>
  <c r="OB56" i="185" a="1"/>
  <c r="OB56" i="185" s="1"/>
  <c r="OE41" i="185" a="1"/>
  <c r="OE41" i="185" s="1"/>
  <c r="OJ49" i="185" a="1"/>
  <c r="OJ49" i="185" s="1"/>
  <c r="OK56" i="185" a="1"/>
  <c r="OK56" i="185" s="1"/>
  <c r="OJ46" i="185" a="1"/>
  <c r="OJ46" i="185" s="1"/>
  <c r="OD53" i="185" a="1"/>
  <c r="OD53" i="185" s="1"/>
  <c r="NV59" i="185" a="1"/>
  <c r="NV59" i="185" s="1"/>
  <c r="NL47" i="185" a="1"/>
  <c r="NL47" i="185" s="1"/>
  <c r="ON53" i="185" a="1"/>
  <c r="ON53" i="185" s="1"/>
  <c r="NV42" i="185" a="1"/>
  <c r="NV42" i="185" s="1"/>
  <c r="OL49" i="185" a="1"/>
  <c r="OL49" i="185" s="1"/>
  <c r="NY54" i="185" a="1"/>
  <c r="NY54" i="185" s="1"/>
  <c r="NN47" i="185" a="1"/>
  <c r="NN47" i="185" s="1"/>
  <c r="NG54" i="185" a="1"/>
  <c r="NG54" i="185" s="1"/>
  <c r="OB58" i="185" a="1"/>
  <c r="OB58" i="185" s="1"/>
  <c r="OK43" i="185" a="1"/>
  <c r="OK43" i="185" s="1"/>
  <c r="NM50" i="185" a="1"/>
  <c r="NM50" i="185" s="1"/>
  <c r="OG53" i="185" a="1"/>
  <c r="OG53" i="185" s="1"/>
  <c r="OK45" i="185" a="1"/>
  <c r="OK45" i="185" s="1"/>
  <c r="NT51" i="185" a="1"/>
  <c r="NT51" i="185" s="1"/>
  <c r="OF55" i="185" a="1"/>
  <c r="OF55" i="185" s="1"/>
  <c r="NM39" i="185" a="1"/>
  <c r="NM39" i="185" s="1"/>
  <c r="OD44" i="185" a="1"/>
  <c r="OD44" i="185" s="1"/>
  <c r="OE50" i="185" a="1"/>
  <c r="OE50" i="185" s="1"/>
  <c r="NH55" i="185" a="1"/>
  <c r="NH55" i="185" s="1"/>
  <c r="ON60" i="185" a="1"/>
  <c r="ON60" i="185" s="1"/>
  <c r="OC64" i="185" a="1"/>
  <c r="OC64" i="185" s="1"/>
  <c r="NI68" i="185" a="1"/>
  <c r="NI68" i="185" s="1"/>
  <c r="NM72" i="185" a="1"/>
  <c r="NM72" i="185" s="1"/>
  <c r="NZ76" i="185" a="1"/>
  <c r="NZ76" i="185" s="1"/>
  <c r="OD61" i="185" a="1"/>
  <c r="OD61" i="185" s="1"/>
  <c r="NU65" i="185" a="1"/>
  <c r="NU65" i="185" s="1"/>
  <c r="NQ69" i="185" a="1"/>
  <c r="NQ69" i="185" s="1"/>
  <c r="OC73" i="185" a="1"/>
  <c r="OC73" i="185" s="1"/>
  <c r="NG59" i="185" a="1"/>
  <c r="NG59" i="185" s="1"/>
  <c r="OE65" i="185" a="1"/>
  <c r="OE65" i="185" s="1"/>
  <c r="NP70" i="185" a="1"/>
  <c r="NP70" i="185" s="1"/>
  <c r="NT74" i="185" a="1"/>
  <c r="NT74" i="185" s="1"/>
  <c r="NR62" i="185" a="1"/>
  <c r="NR62" i="185" s="1"/>
  <c r="OL66" i="185" a="1"/>
  <c r="OL66" i="185" s="1"/>
  <c r="NQ70" i="185" a="1"/>
  <c r="NQ70" i="185" s="1"/>
  <c r="OG59" i="185" a="1"/>
  <c r="OG59" i="185" s="1"/>
  <c r="NF65" i="185" a="1"/>
  <c r="NF65" i="185" s="1"/>
  <c r="NJ70" i="185" a="1"/>
  <c r="NJ70" i="185" s="1"/>
  <c r="ON73" i="185" a="1"/>
  <c r="ON73" i="185" s="1"/>
  <c r="OH61" i="185" a="1"/>
  <c r="OH61" i="185" s="1"/>
  <c r="NN66" i="185" a="1"/>
  <c r="NN66" i="185" s="1"/>
  <c r="OK69" i="185" a="1"/>
  <c r="OK69" i="185" s="1"/>
  <c r="OE58" i="185" a="1"/>
  <c r="OE58" i="185" s="1"/>
  <c r="NN63" i="185" a="1"/>
  <c r="NN63" i="185" s="1"/>
  <c r="NW66" i="185" a="1"/>
  <c r="NW66" i="185" s="1"/>
  <c r="NI72" i="185" a="1"/>
  <c r="NI72" i="185" s="1"/>
  <c r="NU76" i="185" a="1"/>
  <c r="NU76" i="185" s="1"/>
  <c r="OI60" i="185" a="1"/>
  <c r="OI60" i="185" s="1"/>
  <c r="NX66" i="185" a="1"/>
  <c r="NX66" i="185" s="1"/>
  <c r="OL69" i="185" a="1"/>
  <c r="OL69" i="185" s="1"/>
  <c r="NY74" i="185" a="1"/>
  <c r="NY74" i="185" s="1"/>
  <c r="NN78" i="185" a="1"/>
  <c r="NN78" i="185" s="1"/>
  <c r="NZ61" i="185" a="1"/>
  <c r="NZ61" i="185" s="1"/>
  <c r="NI65" i="185" a="1"/>
  <c r="NI65" i="185" s="1"/>
  <c r="NN69" i="185" a="1"/>
  <c r="NN69" i="185" s="1"/>
  <c r="NO60" i="185" a="1"/>
  <c r="NO60" i="185" s="1"/>
  <c r="OA65" i="185" a="1"/>
  <c r="OA65" i="185" s="1"/>
  <c r="OE69" i="185" a="1"/>
  <c r="OE69" i="185" s="1"/>
  <c r="OG57" i="185" a="1"/>
  <c r="OG57" i="185" s="1"/>
  <c r="NZ63" i="185" a="1"/>
  <c r="NZ63" i="185" s="1"/>
  <c r="NG68" i="185" a="1"/>
  <c r="NG68" i="185" s="1"/>
  <c r="NI57" i="185" a="1"/>
  <c r="NI57" i="185" s="1"/>
  <c r="NR40" i="185" a="1"/>
  <c r="NR40" i="185" s="1"/>
  <c r="NI49" i="185" a="1"/>
  <c r="NI49" i="185" s="1"/>
  <c r="OI57" i="185" a="1"/>
  <c r="OI57" i="185" s="1"/>
  <c r="NF42" i="185" a="1"/>
  <c r="NF42" i="185" s="1"/>
  <c r="OA50" i="185" a="1"/>
  <c r="OA50" i="185" s="1"/>
  <c r="OA57" i="185" a="1"/>
  <c r="OA57" i="185" s="1"/>
  <c r="OG47" i="185" a="1"/>
  <c r="OG47" i="185" s="1"/>
  <c r="NO54" i="185" a="1"/>
  <c r="NO54" i="185" s="1"/>
  <c r="NI60" i="185" a="1"/>
  <c r="NI60" i="185" s="1"/>
  <c r="NW47" i="185" a="1"/>
  <c r="NW47" i="185" s="1"/>
  <c r="NP54" i="185" a="1"/>
  <c r="NP54" i="185" s="1"/>
  <c r="OG42" i="185" a="1"/>
  <c r="OG42" i="185" s="1"/>
  <c r="NL50" i="185" a="1"/>
  <c r="NL50" i="185" s="1"/>
  <c r="ON54" i="185" a="1"/>
  <c r="ON54" i="185" s="1"/>
  <c r="NY47" i="185" a="1"/>
  <c r="NY47" i="185" s="1"/>
  <c r="NQ54" i="185" a="1"/>
  <c r="NQ54" i="185" s="1"/>
  <c r="NZ37" i="185" a="1"/>
  <c r="NZ37" i="185" s="1"/>
  <c r="OA44" i="185" a="1"/>
  <c r="OA44" i="185" s="1"/>
  <c r="NV50" i="185" a="1"/>
  <c r="NV50" i="185" s="1"/>
  <c r="NH54" i="185" a="1"/>
  <c r="NH54" i="185" s="1"/>
  <c r="OB46" i="185" a="1"/>
  <c r="OB46" i="185" s="1"/>
  <c r="OB51" i="185" a="1"/>
  <c r="OB51" i="185" s="1"/>
  <c r="ON55" i="185" a="1"/>
  <c r="ON55" i="185" s="1"/>
  <c r="NL40" i="185" a="1"/>
  <c r="NL40" i="185" s="1"/>
  <c r="NI45" i="185" a="1"/>
  <c r="NI45" i="185" s="1"/>
  <c r="ON50" i="185" a="1"/>
  <c r="ON50" i="185" s="1"/>
  <c r="NP55" i="185" a="1"/>
  <c r="NP55" i="185" s="1"/>
  <c r="NR61" i="185" a="1"/>
  <c r="NR61" i="185" s="1"/>
  <c r="OL64" i="185" a="1"/>
  <c r="OL64" i="185" s="1"/>
  <c r="OA68" i="185" a="1"/>
  <c r="OA68" i="185" s="1"/>
  <c r="NV72" i="185" a="1"/>
  <c r="NV72" i="185" s="1"/>
  <c r="OL55" i="185" a="1"/>
  <c r="OL55" i="185" s="1"/>
  <c r="NF62" i="185" a="1"/>
  <c r="NF62" i="185" s="1"/>
  <c r="OD65" i="185" a="1"/>
  <c r="OD65" i="185" s="1"/>
  <c r="NY69" i="185" a="1"/>
  <c r="NY69" i="185" s="1"/>
  <c r="NL74" i="185" a="1"/>
  <c r="NL74" i="185" s="1"/>
  <c r="OF59" i="185" a="1"/>
  <c r="OF59" i="185" s="1"/>
  <c r="OM65" i="185" a="1"/>
  <c r="OM65" i="185" s="1"/>
  <c r="NY70" i="185" a="1"/>
  <c r="NY70" i="185" s="1"/>
  <c r="OC74" i="185" a="1"/>
  <c r="OC74" i="185" s="1"/>
  <c r="OA62" i="185" a="1"/>
  <c r="OA62" i="185" s="1"/>
  <c r="NT67" i="185" a="1"/>
  <c r="NT67" i="185" s="1"/>
  <c r="NZ70" i="185" a="1"/>
  <c r="NZ70" i="185" s="1"/>
  <c r="NJ61" i="185" a="1"/>
  <c r="NJ61" i="185" s="1"/>
  <c r="OF65" i="185" a="1"/>
  <c r="OF65" i="185" s="1"/>
  <c r="NR70" i="185" a="1"/>
  <c r="NR70" i="185" s="1"/>
  <c r="NN74" i="185" a="1"/>
  <c r="NN74" i="185" s="1"/>
  <c r="NT62" i="185" a="1"/>
  <c r="NT62" i="185" s="1"/>
  <c r="NV66" i="185" a="1"/>
  <c r="NV66" i="185" s="1"/>
  <c r="NS70" i="185" a="1"/>
  <c r="NS70" i="185" s="1"/>
  <c r="NJ59" i="185" a="1"/>
  <c r="NJ59" i="185" s="1"/>
  <c r="NW63" i="185" a="1"/>
  <c r="NW63" i="185" s="1"/>
  <c r="OF66" i="185" a="1"/>
  <c r="OF66" i="185" s="1"/>
  <c r="NQ72" i="185" a="1"/>
  <c r="NQ72" i="185" s="1"/>
  <c r="OD76" i="185" a="1"/>
  <c r="OD76" i="185" s="1"/>
  <c r="NY61" i="185" a="1"/>
  <c r="NY61" i="185" s="1"/>
  <c r="OG66" i="185" a="1"/>
  <c r="OG66" i="185" s="1"/>
  <c r="NU70" i="185" a="1"/>
  <c r="NU70" i="185" s="1"/>
  <c r="OF74" i="185" a="1"/>
  <c r="OF74" i="185" s="1"/>
  <c r="NV78" i="185" a="1"/>
  <c r="NV78" i="185" s="1"/>
  <c r="OJ61" i="185" a="1"/>
  <c r="OJ61" i="185" s="1"/>
  <c r="NR65" i="185" a="1"/>
  <c r="NR65" i="185" s="1"/>
  <c r="NU69" i="185" a="1"/>
  <c r="NU69" i="185" s="1"/>
  <c r="NZ60" i="185" a="1"/>
  <c r="NZ60" i="185" s="1"/>
  <c r="NI66" i="185" a="1"/>
  <c r="NI66" i="185" s="1"/>
  <c r="ON69" i="185" a="1"/>
  <c r="ON69" i="185" s="1"/>
  <c r="NO59" i="185" a="1"/>
  <c r="NO59" i="185" s="1"/>
  <c r="NI64" i="185" a="1"/>
  <c r="NI64" i="185" s="1"/>
  <c r="NP68" i="185" a="1"/>
  <c r="NP68" i="185" s="1"/>
  <c r="OL71" i="185" a="1"/>
  <c r="OL71" i="185" s="1"/>
  <c r="OL60" i="185" a="1"/>
  <c r="OL60" i="185" s="1"/>
  <c r="OK65" i="185" a="1"/>
  <c r="OK65" i="185" s="1"/>
  <c r="NQ66" i="185" a="1"/>
  <c r="NQ66" i="185" s="1"/>
  <c r="OE70" i="185" a="1"/>
  <c r="OE70" i="185" s="1"/>
  <c r="NN79" i="185" a="1"/>
  <c r="NN79" i="185" s="1"/>
  <c r="NG86" i="185" a="1"/>
  <c r="NG86" i="185" s="1"/>
  <c r="OE78" i="185" a="1"/>
  <c r="OE78" i="185" s="1"/>
  <c r="NG85" i="185" a="1"/>
  <c r="NG85" i="185" s="1"/>
  <c r="NX75" i="185" a="1"/>
  <c r="NX75" i="185" s="1"/>
  <c r="OI83" i="185" a="1"/>
  <c r="OI83" i="185" s="1"/>
  <c r="NP88" i="185" a="1"/>
  <c r="NP88" i="185" s="1"/>
  <c r="NY93" i="185" a="1"/>
  <c r="NY93" i="185" s="1"/>
  <c r="OJ72" i="185" a="1"/>
  <c r="OJ72" i="185" s="1"/>
  <c r="OB77" i="185" a="1"/>
  <c r="OB77" i="185" s="1"/>
  <c r="OA82" i="185" a="1"/>
  <c r="OA82" i="185" s="1"/>
  <c r="NP86" i="185" a="1"/>
  <c r="NP86" i="185" s="1"/>
  <c r="NR90" i="185" a="1"/>
  <c r="NR90" i="185" s="1"/>
  <c r="NM75" i="185" a="1"/>
  <c r="NM75" i="185" s="1"/>
  <c r="OJ81" i="185" a="1"/>
  <c r="OJ81" i="185" s="1"/>
  <c r="NS85" i="185" a="1"/>
  <c r="NS85" i="185" s="1"/>
  <c r="NJ90" i="185" a="1"/>
  <c r="NJ90" i="185" s="1"/>
  <c r="NR76" i="185" a="1"/>
  <c r="NR76" i="185" s="1"/>
  <c r="NS80" i="185" a="1"/>
  <c r="NS80" i="185" s="1"/>
  <c r="OK85" i="185" a="1"/>
  <c r="OK85" i="185" s="1"/>
  <c r="NZ73" i="185" a="1"/>
  <c r="NZ73" i="185" s="1"/>
  <c r="NS79" i="185" a="1"/>
  <c r="NS79" i="185" s="1"/>
  <c r="OD82" i="185" a="1"/>
  <c r="OD82" i="185" s="1"/>
  <c r="OJ87" i="185" a="1"/>
  <c r="OJ87" i="185" s="1"/>
  <c r="NU92" i="185" a="1"/>
  <c r="NU92" i="185" s="1"/>
  <c r="OJ71" i="185" a="1"/>
  <c r="OJ71" i="185" s="1"/>
  <c r="OI78" i="185" a="1"/>
  <c r="OI78" i="185" s="1"/>
  <c r="NV82" i="185" a="1"/>
  <c r="NV82" i="185" s="1"/>
  <c r="NK86" i="185" a="1"/>
  <c r="NK86" i="185" s="1"/>
  <c r="OD90" i="185" a="1"/>
  <c r="OD90" i="185" s="1"/>
  <c r="NI73" i="185" a="1"/>
  <c r="NI73" i="185" s="1"/>
  <c r="NU80" i="185" a="1"/>
  <c r="NU80" i="185" s="1"/>
  <c r="ON83" i="185" a="1"/>
  <c r="ON83" i="185" s="1"/>
  <c r="NS87" i="185" a="1"/>
  <c r="NS87" i="185" s="1"/>
  <c r="OF75" i="185" a="1"/>
  <c r="OF75" i="185" s="1"/>
  <c r="OD79" i="185" a="1"/>
  <c r="OD79" i="185" s="1"/>
  <c r="NM84" i="185" a="1"/>
  <c r="NM84" i="185" s="1"/>
  <c r="NS72" i="185" a="1"/>
  <c r="NS72" i="185" s="1"/>
  <c r="OK78" i="185" a="1"/>
  <c r="OK78" i="185" s="1"/>
  <c r="OG83" i="185" a="1"/>
  <c r="OG83" i="185" s="1"/>
  <c r="NM89" i="185" a="1"/>
  <c r="NM89" i="185" s="1"/>
  <c r="NN77" i="185" a="1"/>
  <c r="NN77" i="185" s="1"/>
  <c r="OG80" i="185" a="1"/>
  <c r="OG80" i="185" s="1"/>
  <c r="OF84" i="185" a="1"/>
  <c r="OF84" i="185" s="1"/>
  <c r="NV90" i="185" a="1"/>
  <c r="NV90" i="185" s="1"/>
  <c r="NN89" i="185" a="1"/>
  <c r="NN89" i="185" s="1"/>
  <c r="NW88" i="185" a="1"/>
  <c r="NW88" i="185" s="1"/>
  <c r="NY90" i="185" a="1"/>
  <c r="NY90" i="185" s="1"/>
  <c r="NG92" i="185" a="1"/>
  <c r="NG92" i="185" s="1"/>
  <c r="OC93" i="185" a="1"/>
  <c r="OC93" i="185" s="1"/>
  <c r="OE91" i="185" a="1"/>
  <c r="OE91" i="185" s="1"/>
  <c r="NO91" i="185" a="1"/>
  <c r="NO91" i="185" s="1"/>
  <c r="NP91" i="185" a="1"/>
  <c r="NP91" i="185" s="1"/>
  <c r="NQ90" i="185" a="1"/>
  <c r="NQ90" i="185" s="1"/>
  <c r="OI91" i="185" a="1"/>
  <c r="OI91" i="185" s="1"/>
  <c r="NM94" i="185" a="1"/>
  <c r="NM94" i="185" s="1"/>
  <c r="NO85" i="185" a="1"/>
  <c r="NO85" i="185" s="1"/>
  <c r="NF91" i="185" a="1"/>
  <c r="NF91" i="185" s="1"/>
  <c r="ON93" i="185" a="1"/>
  <c r="ON93" i="185" s="1"/>
  <c r="NL92" i="185" a="1"/>
  <c r="NL92" i="185" s="1"/>
  <c r="OH91" i="185" a="1"/>
  <c r="OH91" i="185" s="1"/>
  <c r="NS89" i="185" a="1"/>
  <c r="NS89" i="185" s="1"/>
  <c r="NW70" i="185" a="1"/>
  <c r="NW70" i="185" s="1"/>
  <c r="ON70" i="185" a="1"/>
  <c r="ON70" i="185" s="1"/>
  <c r="NX79" i="185" a="1"/>
  <c r="NX79" i="185" s="1"/>
  <c r="NN86" i="185" a="1"/>
  <c r="NN86" i="185" s="1"/>
  <c r="NF79" i="185" a="1"/>
  <c r="NF79" i="185" s="1"/>
  <c r="NP85" i="185" a="1"/>
  <c r="NP85" i="185" s="1"/>
  <c r="OK75" i="185" a="1"/>
  <c r="OK75" i="185" s="1"/>
  <c r="NR84" i="185" a="1"/>
  <c r="NR84" i="185" s="1"/>
  <c r="NX88" i="185" a="1"/>
  <c r="NX88" i="185" s="1"/>
  <c r="NH5" i="185" a="1"/>
  <c r="NH5" i="185" s="1"/>
  <c r="NV73" i="185" a="1"/>
  <c r="NV73" i="185" s="1"/>
  <c r="OL77" i="185" a="1"/>
  <c r="OL77" i="185" s="1"/>
  <c r="NK83" i="185" a="1"/>
  <c r="NK83" i="185" s="1"/>
  <c r="OG86" i="185" a="1"/>
  <c r="OG86" i="185" s="1"/>
  <c r="OJ90" i="185" a="1"/>
  <c r="OJ90" i="185" s="1"/>
  <c r="NG77" i="185" a="1"/>
  <c r="NG77" i="185" s="1"/>
  <c r="NJ82" i="185" a="1"/>
  <c r="NJ82" i="185" s="1"/>
  <c r="OC85" i="185" a="1"/>
  <c r="OC85" i="185" s="1"/>
  <c r="NS90" i="185" a="1"/>
  <c r="NS90" i="185" s="1"/>
  <c r="OE76" i="185" a="1"/>
  <c r="OE76" i="185" s="1"/>
  <c r="OB80" i="185" a="1"/>
  <c r="OB80" i="185" s="1"/>
  <c r="NJ86" i="185" a="1"/>
  <c r="NJ86" i="185" s="1"/>
  <c r="NI74" i="185" a="1"/>
  <c r="NI74" i="185" s="1"/>
  <c r="OB79" i="185" a="1"/>
  <c r="OB79" i="185" s="1"/>
  <c r="NM83" i="185" a="1"/>
  <c r="NM83" i="185" s="1"/>
  <c r="NJ88" i="185" a="1"/>
  <c r="NJ88" i="185" s="1"/>
  <c r="OC92" i="185" a="1"/>
  <c r="OC92" i="185" s="1"/>
  <c r="OA73" i="185" a="1"/>
  <c r="OA73" i="185" s="1"/>
  <c r="NJ79" i="185" a="1"/>
  <c r="NJ79" i="185" s="1"/>
  <c r="OE82" i="185" a="1"/>
  <c r="OE82" i="185" s="1"/>
  <c r="OJ86" i="185" a="1"/>
  <c r="OJ86" i="185" s="1"/>
  <c r="OM90" i="185" a="1"/>
  <c r="OM90" i="185" s="1"/>
  <c r="OA74" i="185" a="1"/>
  <c r="OA74" i="185" s="1"/>
  <c r="OE80" i="185" a="1"/>
  <c r="OE80" i="185" s="1"/>
  <c r="NV84" i="185" a="1"/>
  <c r="NV84" i="185" s="1"/>
  <c r="OB87" i="185" a="1"/>
  <c r="OB87" i="185" s="1"/>
  <c r="NJ76" i="185" a="1"/>
  <c r="NJ76" i="185" s="1"/>
  <c r="OM79" i="185" a="1"/>
  <c r="OM79" i="185" s="1"/>
  <c r="OE84" i="185" a="1"/>
  <c r="OE84" i="185" s="1"/>
  <c r="NN73" i="185" a="1"/>
  <c r="NN73" i="185" s="1"/>
  <c r="NV79" i="185" a="1"/>
  <c r="NV79" i="185" s="1"/>
  <c r="NF84" i="185" a="1"/>
  <c r="NF84" i="185" s="1"/>
  <c r="NV89" i="185" a="1"/>
  <c r="NV89" i="185" s="1"/>
  <c r="NY77" i="185" a="1"/>
  <c r="NY77" i="185" s="1"/>
  <c r="NF81" i="185" a="1"/>
  <c r="NF81" i="185" s="1"/>
  <c r="NF85" i="185" a="1"/>
  <c r="NF85" i="185" s="1"/>
  <c r="NW91" i="185" a="1"/>
  <c r="NW91" i="185" s="1"/>
  <c r="NW90" i="185" a="1"/>
  <c r="NW90" i="185" s="1"/>
  <c r="NO89" i="185" a="1"/>
  <c r="NO89" i="185" s="1"/>
  <c r="NG91" i="185" a="1"/>
  <c r="NG91" i="185" s="1"/>
  <c r="NN93" i="185" a="1"/>
  <c r="NN93" i="185" s="1"/>
  <c r="NM5" i="185" a="1"/>
  <c r="NM5" i="185" s="1"/>
  <c r="NI92" i="185" a="1"/>
  <c r="NI92" i="185" s="1"/>
  <c r="OF91" i="185" a="1"/>
  <c r="OF91" i="185" s="1"/>
  <c r="NZ92" i="185" a="1"/>
  <c r="NZ92" i="185" s="1"/>
  <c r="OH90" i="185" a="1"/>
  <c r="OH90" i="185" s="1"/>
  <c r="NP92" i="185" a="1"/>
  <c r="NP92" i="185" s="1"/>
  <c r="OA94" i="185" a="1"/>
  <c r="OA94" i="185" s="1"/>
  <c r="OL91" i="185" a="1"/>
  <c r="OL91" i="185" s="1"/>
  <c r="NF90" i="185" a="1"/>
  <c r="NF90" i="185" s="1"/>
  <c r="OL5" i="185" a="1"/>
  <c r="OL5" i="185" s="1"/>
  <c r="NX92" i="185" a="1"/>
  <c r="NX92" i="185" s="1"/>
  <c r="NG93" i="185" a="1"/>
  <c r="NG93" i="185" s="1"/>
  <c r="OI94" i="185" a="1"/>
  <c r="OI94" i="185" s="1"/>
  <c r="NO92" i="185" a="1"/>
  <c r="NO92" i="185" s="1"/>
  <c r="OE90" i="185" a="1"/>
  <c r="OE90" i="185" s="1"/>
  <c r="OD71" i="185" a="1"/>
  <c r="OD71" i="185" s="1"/>
  <c r="NK73" i="185" a="1"/>
  <c r="NK73" i="185" s="1"/>
  <c r="OF79" i="185" a="1"/>
  <c r="OF79" i="185" s="1"/>
  <c r="NV86" i="185" a="1"/>
  <c r="NV86" i="185" s="1"/>
  <c r="OH80" i="185" a="1"/>
  <c r="OH80" i="185" s="1"/>
  <c r="NZ85" i="185" a="1"/>
  <c r="NZ85" i="185" s="1"/>
  <c r="OF78" i="185" a="1"/>
  <c r="OF78" i="185" s="1"/>
  <c r="OI84" i="185" a="1"/>
  <c r="OI84" i="185" s="1"/>
  <c r="NY89" i="185" a="1"/>
  <c r="NY89" i="185" s="1"/>
  <c r="OA5" i="185" a="1"/>
  <c r="OA5" i="185" s="1"/>
  <c r="OM73" i="185" a="1"/>
  <c r="OM73" i="185" s="1"/>
  <c r="NM78" i="185" a="1"/>
  <c r="NM78" i="185" s="1"/>
  <c r="NS83" i="185" a="1"/>
  <c r="NS83" i="185" s="1"/>
  <c r="NP87" i="185" a="1"/>
  <c r="NP87" i="185" s="1"/>
  <c r="NS91" i="185" a="1"/>
  <c r="NS91" i="185" s="1"/>
  <c r="OM77" i="185" a="1"/>
  <c r="OM77" i="185" s="1"/>
  <c r="NT82" i="185" a="1"/>
  <c r="NT82" i="185" s="1"/>
  <c r="NI86" i="185" a="1"/>
  <c r="NI86" i="185" s="1"/>
  <c r="OB90" i="185" a="1"/>
  <c r="OB90" i="185" s="1"/>
  <c r="NS77" i="185" a="1"/>
  <c r="NS77" i="185" s="1"/>
  <c r="NK81" i="185" a="1"/>
  <c r="NK81" i="185" s="1"/>
  <c r="NQ86" i="185" a="1"/>
  <c r="NQ86" i="185" s="1"/>
  <c r="NP75" i="185" a="1"/>
  <c r="NP75" i="185" s="1"/>
  <c r="OK79" i="185" a="1"/>
  <c r="OK79" i="185" s="1"/>
  <c r="OD83" i="185" a="1"/>
  <c r="OD83" i="185" s="1"/>
  <c r="OB88" i="185" a="1"/>
  <c r="OB88" i="185" s="1"/>
  <c r="OL92" i="185" a="1"/>
  <c r="OL92" i="185" s="1"/>
  <c r="NJ74" i="185" a="1"/>
  <c r="NJ74" i="185" s="1"/>
  <c r="NT79" i="185" a="1"/>
  <c r="NT79" i="185" s="1"/>
  <c r="OM82" i="185" a="1"/>
  <c r="OM82" i="185" s="1"/>
  <c r="NJ87" i="185" a="1"/>
  <c r="NJ87" i="185" s="1"/>
  <c r="OD91" i="185" a="1"/>
  <c r="OD91" i="185" s="1"/>
  <c r="ON74" i="185" a="1"/>
  <c r="ON74" i="185" s="1"/>
  <c r="OL80" i="185" a="1"/>
  <c r="OL80" i="185" s="1"/>
  <c r="OD84" i="185" a="1"/>
  <c r="OD84" i="185" s="1"/>
  <c r="NK88" i="185" a="1"/>
  <c r="NK88" i="185" s="1"/>
  <c r="NV76" i="185" a="1"/>
  <c r="NV76" i="185" s="1"/>
  <c r="NM80" i="185" a="1"/>
  <c r="NM80" i="185" s="1"/>
  <c r="ON84" i="185" a="1"/>
  <c r="ON84" i="185" s="1"/>
  <c r="OD74" i="185" a="1"/>
  <c r="OD74" i="185" s="1"/>
  <c r="NN80" i="185" a="1"/>
  <c r="NN80" i="185" s="1"/>
  <c r="NN84" i="185" a="1"/>
  <c r="NN84" i="185" s="1"/>
  <c r="OE89" i="185" a="1"/>
  <c r="OE89" i="185" s="1"/>
  <c r="OJ77" i="185" a="1"/>
  <c r="OJ77" i="185" s="1"/>
  <c r="NO81" i="185" a="1"/>
  <c r="NO81" i="185" s="1"/>
  <c r="NV92" i="185" a="1"/>
  <c r="NV92" i="185" s="1"/>
  <c r="OF92" i="185" a="1"/>
  <c r="OF92" i="185" s="1"/>
  <c r="OH89" i="185" a="1"/>
  <c r="OH89" i="185" s="1"/>
  <c r="OL90" i="185" a="1"/>
  <c r="OL90" i="185" s="1"/>
  <c r="NT91" i="185" a="1"/>
  <c r="NT91" i="185" s="1"/>
  <c r="OD59" i="185" a="1"/>
  <c r="OD59" i="185" s="1"/>
  <c r="NT73" i="185" a="1"/>
  <c r="NT73" i="185" s="1"/>
  <c r="OG81" i="185" a="1"/>
  <c r="OG81" i="185" s="1"/>
  <c r="OD86" i="185" a="1"/>
  <c r="OD86" i="185" s="1"/>
  <c r="NH81" i="185" a="1"/>
  <c r="NH81" i="185" s="1"/>
  <c r="OI85" i="185" a="1"/>
  <c r="OI85" i="185" s="1"/>
  <c r="NG79" i="185" a="1"/>
  <c r="NG79" i="185" s="1"/>
  <c r="NH85" i="185" a="1"/>
  <c r="NH85" i="185" s="1"/>
  <c r="NH90" i="185" a="1"/>
  <c r="NH90" i="185" s="1"/>
  <c r="NI90" i="185" a="1"/>
  <c r="NI90" i="185" s="1"/>
  <c r="NU74" i="185" a="1"/>
  <c r="NU74" i="185" s="1"/>
  <c r="NQ79" i="185" a="1"/>
  <c r="NQ79" i="185" s="1"/>
  <c r="OB83" i="185" a="1"/>
  <c r="OB83" i="185" s="1"/>
  <c r="NY87" i="185" a="1"/>
  <c r="NY87" i="185" s="1"/>
  <c r="OK91" i="185" a="1"/>
  <c r="OK91" i="185" s="1"/>
  <c r="NW78" i="185" a="1"/>
  <c r="NW78" i="185" s="1"/>
  <c r="OB82" i="185" a="1"/>
  <c r="OB82" i="185" s="1"/>
  <c r="NY86" i="185" a="1"/>
  <c r="NY86" i="185" s="1"/>
  <c r="NK92" i="185" a="1"/>
  <c r="NK92" i="185" s="1"/>
  <c r="OC77" i="185" a="1"/>
  <c r="OC77" i="185" s="1"/>
  <c r="OK81" i="185" a="1"/>
  <c r="OK81" i="185" s="1"/>
  <c r="OH86" i="185" a="1"/>
  <c r="OH86" i="185" s="1"/>
  <c r="OB75" i="185" a="1"/>
  <c r="OB75" i="185" s="1"/>
  <c r="NJ80" i="185" a="1"/>
  <c r="NJ80" i="185" s="1"/>
  <c r="OL83" i="185" a="1"/>
  <c r="OL83" i="185" s="1"/>
  <c r="OK88" i="185" a="1"/>
  <c r="OK88" i="185" s="1"/>
  <c r="NJ93" i="185" a="1"/>
  <c r="NJ93" i="185" s="1"/>
  <c r="NZ74" i="185" a="1"/>
  <c r="NZ74" i="185" s="1"/>
  <c r="OC79" i="185" a="1"/>
  <c r="OC79" i="185" s="1"/>
  <c r="NV83" i="185" a="1"/>
  <c r="NV83" i="185" s="1"/>
  <c r="NR87" i="185" a="1"/>
  <c r="NR87" i="185" s="1"/>
  <c r="NN92" i="185" a="1"/>
  <c r="NN92" i="185" s="1"/>
  <c r="NQ75" i="185" a="1"/>
  <c r="NQ75" i="185" s="1"/>
  <c r="NM81" i="185" a="1"/>
  <c r="NM81" i="185" s="1"/>
  <c r="OM84" i="185" a="1"/>
  <c r="OM84" i="185" s="1"/>
  <c r="NT88" i="185" a="1"/>
  <c r="NT88" i="185" s="1"/>
  <c r="NK77" i="185" a="1"/>
  <c r="NK77" i="185" s="1"/>
  <c r="OM80" i="185" a="1"/>
  <c r="OM80" i="185" s="1"/>
  <c r="NW85" i="185" a="1"/>
  <c r="NW85" i="185" s="1"/>
  <c r="NH75" i="185" a="1"/>
  <c r="NH75" i="185" s="1"/>
  <c r="NV80" i="185" a="1"/>
  <c r="NV80" i="185" s="1"/>
  <c r="NW84" i="185" a="1"/>
  <c r="NW84" i="185" s="1"/>
  <c r="ON89" i="185" a="1"/>
  <c r="ON89" i="185" s="1"/>
  <c r="NJ78" i="185" a="1"/>
  <c r="NJ78" i="185" s="1"/>
  <c r="NX81" i="185" a="1"/>
  <c r="NX81" i="185" s="1"/>
  <c r="NX85" i="185" a="1"/>
  <c r="NX85" i="185" s="1"/>
  <c r="NQ92" i="185" a="1"/>
  <c r="NQ92" i="185" s="1"/>
  <c r="NX91" i="185" a="1"/>
  <c r="NX91" i="185" s="1"/>
  <c r="NX90" i="185" a="1"/>
  <c r="NX90" i="185" s="1"/>
  <c r="OI92" i="185" a="1"/>
  <c r="OI92" i="185" s="1"/>
  <c r="OF93" i="185" a="1"/>
  <c r="OF93" i="185" s="1"/>
  <c r="OD93" i="185" a="1"/>
  <c r="OD93" i="185" s="1"/>
  <c r="ON92" i="185" a="1"/>
  <c r="ON92" i="185" s="1"/>
  <c r="NY92" i="185" a="1"/>
  <c r="NY92" i="185" s="1"/>
  <c r="ON87" i="185" a="1"/>
  <c r="ON87" i="185" s="1"/>
  <c r="OE92" i="185" a="1"/>
  <c r="OE92" i="185" s="1"/>
  <c r="OD5" i="185" a="1"/>
  <c r="OD5" i="185" s="1"/>
  <c r="NU94" i="185" a="1"/>
  <c r="NU94" i="185" s="1"/>
  <c r="OC5" i="185" a="1"/>
  <c r="OC5" i="185" s="1"/>
  <c r="NU86" i="185" a="1"/>
  <c r="NU86" i="185" s="1"/>
  <c r="OG92" i="185" a="1"/>
  <c r="OG92" i="185" s="1"/>
  <c r="NK90" i="185" a="1"/>
  <c r="NK90" i="185" s="1"/>
  <c r="NP90" i="185" a="1"/>
  <c r="NP90" i="185" s="1"/>
  <c r="OF94" i="185" a="1"/>
  <c r="OF94" i="185" s="1"/>
  <c r="NK91" i="185" a="1"/>
  <c r="NK91" i="185" s="1"/>
  <c r="OM87" i="185" a="1"/>
  <c r="OM87" i="185" s="1"/>
  <c r="OB94" i="185" a="1"/>
  <c r="OB94" i="185" s="1"/>
  <c r="NW89" i="185" a="1"/>
  <c r="NW89" i="185" s="1"/>
  <c r="NW92" i="185" a="1"/>
  <c r="NW92" i="185" s="1"/>
  <c r="NZ91" i="185" a="1"/>
  <c r="NZ91" i="185" s="1"/>
  <c r="OB60" i="185" a="1"/>
  <c r="OB60" i="185" s="1"/>
  <c r="OB72" i="185" a="1"/>
  <c r="OB72" i="185" s="1"/>
  <c r="NG82" i="185" a="1"/>
  <c r="NG82" i="185" s="1"/>
  <c r="ON86" i="185" a="1"/>
  <c r="ON86" i="185" s="1"/>
  <c r="NP81" i="185" a="1"/>
  <c r="NP81" i="185" s="1"/>
  <c r="NW86" i="185" a="1"/>
  <c r="NW86" i="185" s="1"/>
  <c r="NP79" i="185" a="1"/>
  <c r="NP79" i="185" s="1"/>
  <c r="NQ85" i="185" a="1"/>
  <c r="NQ85" i="185" s="1"/>
  <c r="OI90" i="185" a="1"/>
  <c r="OI90" i="185" s="1"/>
  <c r="OA90" i="185" a="1"/>
  <c r="OA90" i="185" s="1"/>
  <c r="OH74" i="185" a="1"/>
  <c r="OH74" i="185" s="1"/>
  <c r="NZ79" i="185" a="1"/>
  <c r="NZ79" i="185" s="1"/>
  <c r="OJ83" i="185" a="1"/>
  <c r="OJ83" i="185" s="1"/>
  <c r="OH87" i="185" a="1"/>
  <c r="OH87" i="185" s="1"/>
  <c r="NZ93" i="185" a="1"/>
  <c r="NZ93" i="185" s="1"/>
  <c r="OG78" i="185" a="1"/>
  <c r="OG78" i="185" s="1"/>
  <c r="OK82" i="185" a="1"/>
  <c r="OK82" i="185" s="1"/>
  <c r="NH87" i="185" a="1"/>
  <c r="NH87" i="185" s="1"/>
  <c r="OK72" i="185" a="1"/>
  <c r="OK72" i="185" s="1"/>
  <c r="NO78" i="185" a="1"/>
  <c r="NO78" i="185" s="1"/>
  <c r="OC82" i="185" a="1"/>
  <c r="OC82" i="185" s="1"/>
  <c r="NI87" i="185" a="1"/>
  <c r="NI87" i="185" s="1"/>
  <c r="NF76" i="185" a="1"/>
  <c r="NF76" i="185" s="1"/>
  <c r="NT80" i="185" a="1"/>
  <c r="NT80" i="185" s="1"/>
  <c r="OL84" i="185" a="1"/>
  <c r="OL84" i="185" s="1"/>
  <c r="NJ89" i="185" a="1"/>
  <c r="NJ89" i="185" s="1"/>
  <c r="OB93" i="185" a="1"/>
  <c r="OB93" i="185" s="1"/>
  <c r="OM74" i="185" a="1"/>
  <c r="OM74" i="185" s="1"/>
  <c r="OL79" i="185" a="1"/>
  <c r="OL79" i="185" s="1"/>
  <c r="OM83" i="185" a="1"/>
  <c r="OM83" i="185" s="1"/>
  <c r="OK87" i="185" a="1"/>
  <c r="OK87" i="185" s="1"/>
  <c r="OD92" i="185" a="1"/>
  <c r="OD92" i="185" s="1"/>
  <c r="NH76" i="185" a="1"/>
  <c r="NH76" i="185" s="1"/>
  <c r="NV81" i="185" a="1"/>
  <c r="NV81" i="185" s="1"/>
  <c r="NM85" i="185" a="1"/>
  <c r="NM85" i="185" s="1"/>
  <c r="NU89" i="185" a="1"/>
  <c r="NU89" i="185" s="1"/>
  <c r="NX77" i="185" a="1"/>
  <c r="NX77" i="185" s="1"/>
  <c r="NN81" i="185" a="1"/>
  <c r="NN81" i="185" s="1"/>
  <c r="OF85" i="185" a="1"/>
  <c r="OF85" i="185" s="1"/>
  <c r="NU75" i="185" a="1"/>
  <c r="NU75" i="185" s="1"/>
  <c r="OF80" i="185" a="1"/>
  <c r="OF80" i="185" s="1"/>
  <c r="NN85" i="185" a="1"/>
  <c r="NN85" i="185" s="1"/>
  <c r="OA72" i="185" a="1"/>
  <c r="OA72" i="185" s="1"/>
  <c r="NS78" i="185" a="1"/>
  <c r="NS78" i="185" s="1"/>
  <c r="NP82" i="185" a="1"/>
  <c r="NP82" i="185" s="1"/>
  <c r="OG85" i="185" a="1"/>
  <c r="OG85" i="185" s="1"/>
  <c r="NW93" i="185" a="1"/>
  <c r="NW93" i="185" s="1"/>
  <c r="ON91" i="185" a="1"/>
  <c r="ON91" i="185" s="1"/>
  <c r="NY91" i="185" a="1"/>
  <c r="NY91" i="185" s="1"/>
  <c r="NM93" i="185" a="1"/>
  <c r="NM93" i="185" s="1"/>
  <c r="NU87" i="185" a="1"/>
  <c r="NU87" i="185" s="1"/>
  <c r="ON5" i="185" a="1"/>
  <c r="ON5" i="185" s="1"/>
  <c r="NP93" i="185" a="1"/>
  <c r="NP93" i="185" s="1"/>
  <c r="NR93" i="185" a="1"/>
  <c r="NR93" i="185" s="1"/>
  <c r="NF89" i="185" a="1"/>
  <c r="NF89" i="185" s="1"/>
  <c r="OG93" i="185" a="1"/>
  <c r="OG93" i="185" s="1"/>
  <c r="NI94" i="185" a="1"/>
  <c r="NI94" i="185" s="1"/>
  <c r="NS94" i="185" a="1"/>
  <c r="NS94" i="185" s="1"/>
  <c r="NK94" i="185" a="1"/>
  <c r="NK94" i="185" s="1"/>
  <c r="NZ94" i="185" a="1"/>
  <c r="NZ94" i="185" s="1"/>
  <c r="OG5" i="185" a="1"/>
  <c r="OG5" i="185" s="1"/>
  <c r="NT92" i="185" a="1"/>
  <c r="NT92" i="185" s="1"/>
  <c r="OG91" i="185" a="1"/>
  <c r="OG91" i="185" s="1"/>
  <c r="NF93" i="185" a="1"/>
  <c r="NF93" i="185" s="1"/>
  <c r="NI93" i="185" a="1"/>
  <c r="NI93" i="185" s="1"/>
  <c r="OD88" i="185" a="1"/>
  <c r="OD88" i="185" s="1"/>
  <c r="NZ5" i="185" a="1"/>
  <c r="NZ5" i="185" s="1"/>
  <c r="NP94" i="185" a="1"/>
  <c r="NP94" i="185" s="1"/>
  <c r="NO88" i="185" a="1"/>
  <c r="NO88" i="185" s="1"/>
  <c r="NO94" i="185" a="1"/>
  <c r="NO94" i="185" s="1"/>
  <c r="NO93" i="185" a="1"/>
  <c r="NO93" i="185" s="1"/>
  <c r="NQ61" i="185" a="1"/>
  <c r="NQ61" i="185" s="1"/>
  <c r="OI73" i="185" a="1"/>
  <c r="OI73" i="185" s="1"/>
  <c r="NQ82" i="185" a="1"/>
  <c r="NQ82" i="185" s="1"/>
  <c r="NN87" i="185" a="1"/>
  <c r="NN87" i="185" s="1"/>
  <c r="NZ81" i="185" a="1"/>
  <c r="NZ81" i="185" s="1"/>
  <c r="OE86" i="185" a="1"/>
  <c r="OE86" i="185" s="1"/>
  <c r="NQ80" i="185" a="1"/>
  <c r="NQ80" i="185" s="1"/>
  <c r="OA85" i="185" a="1"/>
  <c r="OA85" i="185" s="1"/>
  <c r="NR91" i="185" a="1"/>
  <c r="NR91" i="185" s="1"/>
  <c r="NI91" i="185" a="1"/>
  <c r="NI91" i="185" s="1"/>
  <c r="NL75" i="185" a="1"/>
  <c r="NL75" i="185" s="1"/>
  <c r="OH79" i="185" a="1"/>
  <c r="OH79" i="185" s="1"/>
  <c r="NI84" i="185" a="1"/>
  <c r="NI84" i="185" s="1"/>
  <c r="NG88" i="185" a="1"/>
  <c r="NG88" i="185" s="1"/>
  <c r="OB5" i="185" a="1"/>
  <c r="OB5" i="185" s="1"/>
  <c r="NH79" i="185" a="1"/>
  <c r="NH79" i="185" s="1"/>
  <c r="NT83" i="185" a="1"/>
  <c r="NT83" i="185" s="1"/>
  <c r="NH88" i="185" a="1"/>
  <c r="NH88" i="185" s="1"/>
  <c r="NY73" i="185" a="1"/>
  <c r="NY73" i="185" s="1"/>
  <c r="NX78" i="185" a="1"/>
  <c r="NX78" i="185" s="1"/>
  <c r="OL82" i="185" a="1"/>
  <c r="OL82" i="185" s="1"/>
  <c r="NQ87" i="185" a="1"/>
  <c r="NQ87" i="185" s="1"/>
  <c r="NS76" i="185" a="1"/>
  <c r="NS76" i="185" s="1"/>
  <c r="OC80" i="185" a="1"/>
  <c r="OC80" i="185" s="1"/>
  <c r="NK85" i="185" a="1"/>
  <c r="NK85" i="185" s="1"/>
  <c r="OK89" i="185" a="1"/>
  <c r="OK89" i="185" s="1"/>
  <c r="OJ93" i="185" a="1"/>
  <c r="OJ93" i="185" s="1"/>
  <c r="OC75" i="185" a="1"/>
  <c r="OC75" i="185" s="1"/>
  <c r="NK80" i="185" a="1"/>
  <c r="NK80" i="185" s="1"/>
  <c r="NL84" i="185" a="1"/>
  <c r="NL84" i="185" s="1"/>
  <c r="NS88" i="185" a="1"/>
  <c r="NS88" i="185" s="1"/>
  <c r="OM92" i="185" a="1"/>
  <c r="OM92" i="185" s="1"/>
  <c r="OG76" i="185" a="1"/>
  <c r="OG76" i="185" s="1"/>
  <c r="OE81" i="185" a="1"/>
  <c r="OE81" i="185" s="1"/>
  <c r="NV85" i="185" a="1"/>
  <c r="NV85" i="185" s="1"/>
  <c r="ON90" i="185" a="1"/>
  <c r="ON90" i="185" s="1"/>
  <c r="OH77" i="185" a="1"/>
  <c r="OH77" i="185" s="1"/>
  <c r="NN82" i="185" a="1"/>
  <c r="NN82" i="185" s="1"/>
  <c r="NT86" i="185" a="1"/>
  <c r="NT86" i="185" s="1"/>
  <c r="OG75" i="185" a="1"/>
  <c r="OG75" i="185" s="1"/>
  <c r="ON80" i="185" a="1"/>
  <c r="ON80" i="185" s="1"/>
  <c r="ON85" i="185" a="1"/>
  <c r="ON85" i="185" s="1"/>
  <c r="NO73" i="185" a="1"/>
  <c r="NO73" i="185" s="1"/>
  <c r="OL78" i="185" a="1"/>
  <c r="OL78" i="185" s="1"/>
  <c r="NX82" i="185" a="1"/>
  <c r="NX82" i="185" s="1"/>
  <c r="NF86" i="185" a="1"/>
  <c r="NF86" i="185" s="1"/>
  <c r="OI93" i="185" a="1"/>
  <c r="OI93" i="185" s="1"/>
  <c r="NR92" i="185" a="1"/>
  <c r="NR92" i="185" s="1"/>
  <c r="NF92" i="185" a="1"/>
  <c r="NF92" i="185" s="1"/>
  <c r="OA93" i="185" a="1"/>
  <c r="OA93" i="185" s="1"/>
  <c r="OE88" i="185" a="1"/>
  <c r="OE88" i="185" s="1"/>
  <c r="NS93" i="185" a="1"/>
  <c r="NS93" i="185" s="1"/>
  <c r="NN5" i="185" a="1"/>
  <c r="NN5" i="185" s="1"/>
  <c r="OE93" i="185" a="1"/>
  <c r="OE93" i="185" s="1"/>
  <c r="OF89" i="185" a="1"/>
  <c r="OF89" i="185" s="1"/>
  <c r="NQ91" i="185" a="1"/>
  <c r="NQ91" i="185" s="1"/>
  <c r="OJ88" i="185" a="1"/>
  <c r="OJ88" i="185" s="1"/>
  <c r="OB89" i="185" a="1"/>
  <c r="OB89" i="185" s="1"/>
  <c r="NN90" i="185" a="1"/>
  <c r="NN90" i="185" s="1"/>
  <c r="NS64" i="185" a="1"/>
  <c r="NS64" i="185" s="1"/>
  <c r="NQ74" i="185" a="1"/>
  <c r="NQ74" i="185" s="1"/>
  <c r="NY82" i="185" a="1"/>
  <c r="NY82" i="185" s="1"/>
  <c r="OJ75" i="185" a="1"/>
  <c r="OJ75" i="185" s="1"/>
  <c r="OH81" i="185" a="1"/>
  <c r="OH81" i="185" s="1"/>
  <c r="NG89" i="185" a="1"/>
  <c r="NG89" i="185" s="1"/>
  <c r="NY80" i="185" a="1"/>
  <c r="NY80" i="185" s="1"/>
  <c r="NH86" i="185" a="1"/>
  <c r="NH86" i="185" s="1"/>
  <c r="OJ91" i="185" a="1"/>
  <c r="OJ91" i="185" s="1"/>
  <c r="OA91" i="185" a="1"/>
  <c r="OA91" i="185" s="1"/>
  <c r="NY75" i="185" a="1"/>
  <c r="NY75" i="185" s="1"/>
  <c r="NH80" i="185" a="1"/>
  <c r="NH80" i="185" s="1"/>
  <c r="NZ84" i="185" a="1"/>
  <c r="NZ84" i="185" s="1"/>
  <c r="NY88" i="185" a="1"/>
  <c r="NY88" i="185" s="1"/>
  <c r="OK90" i="185" a="1"/>
  <c r="OK90" i="185" s="1"/>
  <c r="OI79" i="185" a="1"/>
  <c r="OI79" i="185" s="1"/>
  <c r="OC83" i="185" a="1"/>
  <c r="OC83" i="185" s="1"/>
  <c r="NQ88" i="185" a="1"/>
  <c r="NQ88" i="185" s="1"/>
  <c r="NH74" i="185" a="1"/>
  <c r="NH74" i="185" s="1"/>
  <c r="OH78" i="185" a="1"/>
  <c r="OH78" i="185" s="1"/>
  <c r="NL83" i="185" a="1"/>
  <c r="NL83" i="185" s="1"/>
  <c r="NZ87" i="185" a="1"/>
  <c r="NZ87" i="185" s="1"/>
  <c r="OF76" i="185" a="1"/>
  <c r="OF76" i="185" s="1"/>
  <c r="OK80" i="185" a="1"/>
  <c r="OK80" i="185" s="1"/>
  <c r="NT85" i="185" a="1"/>
  <c r="NT85" i="185" s="1"/>
  <c r="NT90" i="185" a="1"/>
  <c r="NT90" i="185" s="1"/>
  <c r="NK5" i="185" a="1"/>
  <c r="NK5" i="185" s="1"/>
  <c r="NG76" i="185" a="1"/>
  <c r="NG76" i="185" s="1"/>
  <c r="OD80" i="185" a="1"/>
  <c r="OD80" i="185" s="1"/>
  <c r="NU84" i="185" a="1"/>
  <c r="NU84" i="185" s="1"/>
  <c r="OL88" i="185" a="1"/>
  <c r="OL88" i="185" s="1"/>
  <c r="NT93" i="185" a="1"/>
  <c r="NT93" i="185" s="1"/>
  <c r="OG77" i="185" a="1"/>
  <c r="OG77" i="185" s="1"/>
  <c r="ON81" i="185" a="1"/>
  <c r="ON81" i="185" s="1"/>
  <c r="OM85" i="185" a="1"/>
  <c r="OM85" i="185" s="1"/>
  <c r="NR72" i="185" a="1"/>
  <c r="NR72" i="185" s="1"/>
  <c r="NH78" i="185" a="1"/>
  <c r="NH78" i="185" s="1"/>
  <c r="NW82" i="185" a="1"/>
  <c r="NW82" i="185" s="1"/>
  <c r="OB86" i="185" a="1"/>
  <c r="OB86" i="185" s="1"/>
  <c r="NK76" i="185" a="1"/>
  <c r="NK76" i="185" s="1"/>
  <c r="NW81" i="185" a="1"/>
  <c r="NW81" i="185" s="1"/>
  <c r="NM86" i="185" a="1"/>
  <c r="NM86" i="185" s="1"/>
  <c r="OH73" i="185" a="1"/>
  <c r="OH73" i="185" s="1"/>
  <c r="NM79" i="185" a="1"/>
  <c r="NM79" i="185" s="1"/>
  <c r="OH82" i="185" a="1"/>
  <c r="OH82" i="185" s="1"/>
  <c r="NJ5" i="185" a="1"/>
  <c r="NJ5" i="185" s="1"/>
  <c r="NF5" i="185" a="1"/>
  <c r="NF5" i="185" s="1"/>
  <c r="OE94" i="185" a="1"/>
  <c r="OE94" i="185" s="1"/>
  <c r="OE87" i="185" a="1"/>
  <c r="OE87" i="185" s="1"/>
  <c r="NV93" i="185" a="1"/>
  <c r="NV93" i="185" s="1"/>
  <c r="OD89" i="185" a="1"/>
  <c r="OD89" i="185" s="1"/>
  <c r="NG94" i="185" a="1"/>
  <c r="NG94" i="185" s="1"/>
  <c r="NR94" i="185" a="1"/>
  <c r="NR94" i="185" s="1"/>
  <c r="OB65" i="185" a="1"/>
  <c r="OB65" i="185" s="1"/>
  <c r="OE74" i="185" a="1"/>
  <c r="OE74" i="185" s="1"/>
  <c r="OI82" i="185" a="1"/>
  <c r="OI82" i="185" s="1"/>
  <c r="OL76" i="185" a="1"/>
  <c r="OL76" i="185" s="1"/>
  <c r="NH82" i="185" a="1"/>
  <c r="NH82" i="185" s="1"/>
  <c r="NP89" i="185" a="1"/>
  <c r="NP89" i="185" s="1"/>
  <c r="NI81" i="185" a="1"/>
  <c r="NI81" i="185" s="1"/>
  <c r="NX86" i="185" a="1"/>
  <c r="NX86" i="185" s="1"/>
  <c r="NJ92" i="185" a="1"/>
  <c r="NJ92" i="185" s="1"/>
  <c r="NS92" i="185" a="1"/>
  <c r="NS92" i="185" s="1"/>
  <c r="OL75" i="185" a="1"/>
  <c r="OL75" i="185" s="1"/>
  <c r="NR80" i="185" a="1"/>
  <c r="NR80" i="185" s="1"/>
  <c r="OJ84" i="185" a="1"/>
  <c r="OJ84" i="185" s="1"/>
  <c r="OH88" i="185" a="1"/>
  <c r="OH88" i="185" s="1"/>
  <c r="NJ91" i="185" a="1"/>
  <c r="NJ91" i="185" s="1"/>
  <c r="OA80" i="185" a="1"/>
  <c r="OA80" i="185" s="1"/>
  <c r="OK83" i="185" a="1"/>
  <c r="OK83" i="185" s="1"/>
  <c r="NZ88" i="185" a="1"/>
  <c r="NZ88" i="185" s="1"/>
  <c r="NW74" i="185" a="1"/>
  <c r="NW74" i="185" s="1"/>
  <c r="NI79" i="185" a="1"/>
  <c r="NI79" i="185" s="1"/>
  <c r="NU83" i="185" a="1"/>
  <c r="NU83" i="185" s="1"/>
  <c r="OI87" i="185" a="1"/>
  <c r="OI87" i="185" s="1"/>
  <c r="NH77" i="185" a="1"/>
  <c r="NH77" i="185" s="1"/>
  <c r="NT81" i="185" a="1"/>
  <c r="NT81" i="185" s="1"/>
  <c r="OD85" i="185" a="1"/>
  <c r="OD85" i="185" s="1"/>
  <c r="OC90" i="185" a="1"/>
  <c r="OC90" i="185" s="1"/>
  <c r="OE5" i="185" a="1"/>
  <c r="OE5" i="185" s="1"/>
  <c r="NT76" i="185" a="1"/>
  <c r="NT76" i="185" s="1"/>
  <c r="NL81" i="185" a="1"/>
  <c r="NL81" i="185" s="1"/>
  <c r="OC84" i="185" a="1"/>
  <c r="OC84" i="185" s="1"/>
  <c r="NK89" i="185" a="1"/>
  <c r="NK89" i="185" s="1"/>
  <c r="OK93" i="185" a="1"/>
  <c r="OK93" i="185" s="1"/>
  <c r="NG78" i="185" a="1"/>
  <c r="NG78" i="185" s="1"/>
  <c r="NM82" i="185" a="1"/>
  <c r="NM82" i="185" s="1"/>
  <c r="NL86" i="185" a="1"/>
  <c r="NL86" i="185" s="1"/>
  <c r="NJ73" i="185" a="1"/>
  <c r="NJ73" i="185" s="1"/>
  <c r="NR78" i="185" a="1"/>
  <c r="NR78" i="185" s="1"/>
  <c r="OG82" i="185" a="1"/>
  <c r="OG82" i="185" s="1"/>
  <c r="OL86" i="185" a="1"/>
  <c r="OL86" i="185" s="1"/>
  <c r="NW76" i="185" a="1"/>
  <c r="NW76" i="185" s="1"/>
  <c r="OF81" i="185" a="1"/>
  <c r="OF81" i="185" s="1"/>
  <c r="OM86" i="185" a="1"/>
  <c r="OM86" i="185" s="1"/>
  <c r="NP74" i="185" a="1"/>
  <c r="NP74" i="185" s="1"/>
  <c r="NW79" i="185" a="1"/>
  <c r="NW79" i="185" s="1"/>
  <c r="NG83" i="185" a="1"/>
  <c r="NG83" i="185" s="1"/>
  <c r="OC86" i="185" a="1"/>
  <c r="OC86" i="185" s="1"/>
  <c r="NG5" i="185" a="1"/>
  <c r="NG5" i="185" s="1"/>
  <c r="NK93" i="185" a="1"/>
  <c r="NK93" i="185" s="1"/>
  <c r="OH92" i="185" a="1"/>
  <c r="OH92" i="185" s="1"/>
  <c r="OG90" i="185" a="1"/>
  <c r="OG90" i="185" s="1"/>
  <c r="OD94" i="185" a="1"/>
  <c r="OD94" i="185" s="1"/>
  <c r="NV94" i="185" a="1"/>
  <c r="NV94" i="185" s="1"/>
  <c r="OG94" i="185" a="1"/>
  <c r="OG94" i="185" s="1"/>
  <c r="NR66" i="185" a="1"/>
  <c r="NR66" i="185" s="1"/>
  <c r="NZ77" i="185" a="1"/>
  <c r="NZ77" i="185" s="1"/>
  <c r="NH83" i="185" a="1"/>
  <c r="NH83" i="185" s="1"/>
  <c r="OA77" i="185" a="1"/>
  <c r="OA77" i="185" s="1"/>
  <c r="NR82" i="185" a="1"/>
  <c r="NR82" i="185" s="1"/>
  <c r="NX89" i="185" a="1"/>
  <c r="NX89" i="185" s="1"/>
  <c r="NQ81" i="185" a="1"/>
  <c r="NQ81" i="185" s="1"/>
  <c r="NO87" i="185" a="1"/>
  <c r="NO87" i="185" s="1"/>
  <c r="OA92" i="185" a="1"/>
  <c r="OA92" i="185" s="1"/>
  <c r="OH93" i="185" a="1"/>
  <c r="OH93" i="185" s="1"/>
  <c r="NP76" i="185" a="1"/>
  <c r="NP76" i="185" s="1"/>
  <c r="NZ80" i="185" a="1"/>
  <c r="NZ80" i="185" s="1"/>
  <c r="NI85" i="185" a="1"/>
  <c r="NI85" i="185" s="1"/>
  <c r="NH89" i="185" a="1"/>
  <c r="NH89" i="185" s="1"/>
  <c r="OB92" i="185" a="1"/>
  <c r="OB92" i="185" s="1"/>
  <c r="OJ80" i="185" a="1"/>
  <c r="OJ80" i="185" s="1"/>
  <c r="NJ84" i="185" a="1"/>
  <c r="NJ84" i="185" s="1"/>
  <c r="OI88" i="185" a="1"/>
  <c r="OI88" i="185" s="1"/>
  <c r="OL74" i="185" a="1"/>
  <c r="OL74" i="185" s="1"/>
  <c r="NR79" i="185" a="1"/>
  <c r="NR79" i="185" s="1"/>
  <c r="NK84" i="185" a="1"/>
  <c r="NK84" i="185" s="1"/>
  <c r="NI88" i="185" a="1"/>
  <c r="NI88" i="185" s="1"/>
  <c r="NT77" i="185" a="1"/>
  <c r="NT77" i="185" s="1"/>
  <c r="OC81" i="185" a="1"/>
  <c r="OC81" i="185" s="1"/>
  <c r="NR86" i="185" a="1"/>
  <c r="NR86" i="185" s="1"/>
  <c r="NL91" i="185" a="1"/>
  <c r="NL91" i="185" s="1"/>
  <c r="OC88" i="185" a="1"/>
  <c r="OC88" i="185" s="1"/>
  <c r="NJ77" i="185" a="1"/>
  <c r="NJ77" i="185" s="1"/>
  <c r="NU81" i="185" a="1"/>
  <c r="NU81" i="185" s="1"/>
  <c r="NL85" i="185" a="1"/>
  <c r="NL85" i="185" s="1"/>
  <c r="NT89" i="185" a="1"/>
  <c r="NT89" i="185" s="1"/>
  <c r="OF5" i="185" a="1"/>
  <c r="OF5" i="185" s="1"/>
  <c r="NQ78" i="185" a="1"/>
  <c r="NQ78" i="185" s="1"/>
  <c r="OF82" i="185" a="1"/>
  <c r="OF82" i="185" s="1"/>
  <c r="NS86" i="185" a="1"/>
  <c r="NS86" i="185" s="1"/>
  <c r="OE73" i="185" a="1"/>
  <c r="OE73" i="185" s="1"/>
  <c r="OB78" i="185" a="1"/>
  <c r="OB78" i="185" s="1"/>
  <c r="ON82" i="185" a="1"/>
  <c r="ON82" i="185" s="1"/>
  <c r="NT87" i="185" a="1"/>
  <c r="NT87" i="185" s="1"/>
  <c r="OI76" i="185" a="1"/>
  <c r="OI76" i="185" s="1"/>
  <c r="NF82" i="185" a="1"/>
  <c r="NF82" i="185" s="1"/>
  <c r="NL87" i="185" a="1"/>
  <c r="NL87" i="185" s="1"/>
  <c r="OH75" i="185" a="1"/>
  <c r="OH75" i="185" s="1"/>
  <c r="OE79" i="185" a="1"/>
  <c r="OE79" i="185" s="1"/>
  <c r="NY83" i="185" a="1"/>
  <c r="NY83" i="185" s="1"/>
  <c r="NM87" i="185" a="1"/>
  <c r="NM87" i="185" s="1"/>
  <c r="NX93" i="185" a="1"/>
  <c r="NX93" i="185" s="1"/>
  <c r="OL93" i="185" a="1"/>
  <c r="OL93" i="185" s="1"/>
  <c r="NL93" i="185" a="1"/>
  <c r="NL93" i="185" s="1"/>
  <c r="NG90" i="185" a="1"/>
  <c r="NG90" i="185" s="1"/>
  <c r="OC91" i="185" a="1"/>
  <c r="OC91" i="185" s="1"/>
  <c r="OF88" i="185" a="1"/>
  <c r="OF88" i="185" s="1"/>
  <c r="NU93" i="185" a="1"/>
  <c r="NU93" i="185" s="1"/>
  <c r="ON88" i="185" a="1"/>
  <c r="ON88" i="185" s="1"/>
  <c r="NQ94" i="185" a="1"/>
  <c r="NQ94" i="185" s="1"/>
  <c r="NO90" i="185" a="1"/>
  <c r="NO90" i="185" s="1"/>
  <c r="OF90" i="185" a="1"/>
  <c r="OF90" i="185" s="1"/>
  <c r="NQ68" i="185" a="1"/>
  <c r="NQ68" i="185" s="1"/>
  <c r="NK78" i="185" a="1"/>
  <c r="NK78" i="185" s="1"/>
  <c r="NQ83" i="185" a="1"/>
  <c r="NQ83" i="185" s="1"/>
  <c r="OK77" i="185" a="1"/>
  <c r="OK77" i="185" s="1"/>
  <c r="NZ82" i="185" a="1"/>
  <c r="NZ82" i="185" s="1"/>
  <c r="OE72" i="185" a="1"/>
  <c r="OE72" i="185" s="1"/>
  <c r="OA81" i="185" a="1"/>
  <c r="OA81" i="185" s="1"/>
  <c r="NX87" i="185" a="1"/>
  <c r="NX87" i="185" s="1"/>
  <c r="OJ92" i="185" a="1"/>
  <c r="OJ92" i="185" s="1"/>
  <c r="OM5" i="185" a="1"/>
  <c r="OM5" i="185" s="1"/>
  <c r="OC76" i="185" a="1"/>
  <c r="OC76" i="185" s="1"/>
  <c r="OI80" i="185" a="1"/>
  <c r="OI80" i="185" s="1"/>
  <c r="NR85" i="185" a="1"/>
  <c r="NR85" i="185" s="1"/>
  <c r="NQ89" i="185" a="1"/>
  <c r="NQ89" i="185" s="1"/>
  <c r="NF74" i="185" a="1"/>
  <c r="NF74" i="185" s="1"/>
  <c r="NJ81" i="185" a="1"/>
  <c r="NJ81" i="185" s="1"/>
  <c r="NS84" i="185" a="1"/>
  <c r="NS84" i="185" s="1"/>
  <c r="NI89" i="185" a="1"/>
  <c r="NI89" i="185" s="1"/>
  <c r="NO75" i="185" a="1"/>
  <c r="NO75" i="185" s="1"/>
  <c r="OA79" i="185" a="1"/>
  <c r="OA79" i="185" s="1"/>
  <c r="NT84" i="185" a="1"/>
  <c r="NT84" i="185" s="1"/>
  <c r="NR88" i="185" a="1"/>
  <c r="NR88" i="185" s="1"/>
  <c r="NF78" i="185" a="1"/>
  <c r="NF78" i="185" s="1"/>
  <c r="OL81" i="185" a="1"/>
  <c r="OL81" i="185" s="1"/>
  <c r="NZ86" i="185" a="1"/>
  <c r="NZ86" i="185" s="1"/>
  <c r="NU91" i="185" a="1"/>
  <c r="NU91" i="185" s="1"/>
  <c r="OM88" i="185" a="1"/>
  <c r="OM88" i="185" s="1"/>
  <c r="NU77" i="185" a="1"/>
  <c r="NU77" i="185" s="1"/>
  <c r="OD81" i="185" a="1"/>
  <c r="OD81" i="185" s="1"/>
  <c r="NU85" i="185" a="1"/>
  <c r="NU85" i="185" s="1"/>
  <c r="OC89" i="185" a="1"/>
  <c r="OC89" i="185" s="1"/>
  <c r="OM89" i="185" a="1"/>
  <c r="OM89" i="185" s="1"/>
  <c r="OA78" i="185" a="1"/>
  <c r="OA78" i="185" s="1"/>
  <c r="NN83" i="185" a="1"/>
  <c r="NN83" i="185" s="1"/>
  <c r="OA86" i="185" a="1"/>
  <c r="OA86" i="185" s="1"/>
  <c r="NM74" i="185" a="1"/>
  <c r="NM74" i="185" s="1"/>
  <c r="OJ78" i="185" a="1"/>
  <c r="OJ78" i="185" s="1"/>
  <c r="NO83" i="185" a="1"/>
  <c r="NO83" i="185" s="1"/>
  <c r="OC87" i="185" a="1"/>
  <c r="OC87" i="185" s="1"/>
  <c r="OI77" i="185" a="1"/>
  <c r="OI77" i="185" s="1"/>
  <c r="NO82" i="185" a="1"/>
  <c r="NO82" i="185" s="1"/>
  <c r="OD87" i="185" a="1"/>
  <c r="OD87" i="185" s="1"/>
  <c r="NL76" i="185" a="1"/>
  <c r="NL76" i="185" s="1"/>
  <c r="ON79" i="185" a="1"/>
  <c r="ON79" i="185" s="1"/>
  <c r="NG84" i="185" a="1"/>
  <c r="NG84" i="185" s="1"/>
  <c r="NU88" i="185" a="1"/>
  <c r="NU88" i="185" s="1"/>
  <c r="OM93" i="185" a="1"/>
  <c r="OM93" i="185" s="1"/>
  <c r="OH5" i="185" a="1"/>
  <c r="OH5" i="185" s="1"/>
  <c r="OI5" i="185" a="1"/>
  <c r="OI5" i="185" s="1"/>
  <c r="NZ90" i="185" a="1"/>
  <c r="NZ90" i="185" s="1"/>
  <c r="NH92" i="185" a="1"/>
  <c r="NH92" i="185" s="1"/>
  <c r="NN88" i="185" a="1"/>
  <c r="NN88" i="185" s="1"/>
  <c r="NZ68" i="185" a="1"/>
  <c r="NZ68" i="185" s="1"/>
  <c r="OD78" i="185" a="1"/>
  <c r="OD78" i="185" s="1"/>
  <c r="NY85" i="185" a="1"/>
  <c r="NY85" i="185" s="1"/>
  <c r="NL78" i="185" a="1"/>
  <c r="NL78" i="185" s="1"/>
  <c r="NY84" i="185" a="1"/>
  <c r="NY84" i="185" s="1"/>
  <c r="OG74" i="185" a="1"/>
  <c r="OG74" i="185" s="1"/>
  <c r="NI82" i="185" a="1"/>
  <c r="NI82" i="185" s="1"/>
  <c r="OG87" i="185" a="1"/>
  <c r="OG87" i="185" s="1"/>
  <c r="NH93" i="185" a="1"/>
  <c r="NH93" i="185" s="1"/>
  <c r="OB91" i="185" a="1"/>
  <c r="OB91" i="185" s="1"/>
  <c r="NF77" i="185" a="1"/>
  <c r="NF77" i="185" s="1"/>
  <c r="NR81" i="185" a="1"/>
  <c r="NR81" i="185" s="1"/>
  <c r="OB85" i="185" a="1"/>
  <c r="OB85" i="185" s="1"/>
  <c r="NZ89" i="185" a="1"/>
  <c r="NZ89" i="185" s="1"/>
  <c r="NV74" i="185" a="1"/>
  <c r="NV74" i="185" s="1"/>
  <c r="NS81" i="185" a="1"/>
  <c r="NS81" i="185" s="1"/>
  <c r="OA84" i="185" a="1"/>
  <c r="OA84" i="185" s="1"/>
  <c r="NR89" i="185" a="1"/>
  <c r="NR89" i="185" s="1"/>
  <c r="OA75" i="185" a="1"/>
  <c r="OA75" i="185" s="1"/>
  <c r="OJ79" i="185" a="1"/>
  <c r="OJ79" i="185" s="1"/>
  <c r="OB84" i="185" a="1"/>
  <c r="OB84" i="185" s="1"/>
  <c r="OB71" i="185" a="1"/>
  <c r="OB71" i="185" s="1"/>
  <c r="NP78" i="185" a="1"/>
  <c r="NP78" i="185" s="1"/>
  <c r="NK82" i="185" a="1"/>
  <c r="NK82" i="185" s="1"/>
  <c r="OI86" i="185" a="1"/>
  <c r="OI86" i="185" s="1"/>
  <c r="OM91" i="185" a="1"/>
  <c r="OM91" i="185" s="1"/>
  <c r="NM90" i="185" a="1"/>
  <c r="NM90" i="185" s="1"/>
  <c r="OF77" i="185" a="1"/>
  <c r="OF77" i="185" s="1"/>
  <c r="OM81" i="185" a="1"/>
  <c r="OM81" i="185" s="1"/>
  <c r="OE85" i="185" a="1"/>
  <c r="OE85" i="185" s="1"/>
  <c r="OL89" i="185" a="1"/>
  <c r="OL89" i="185" s="1"/>
  <c r="NU90" i="185" a="1"/>
  <c r="NU90" i="185" s="1"/>
  <c r="NK79" i="185" a="1"/>
  <c r="NK79" i="185" s="1"/>
  <c r="NW83" i="185" a="1"/>
  <c r="NW83" i="185" s="1"/>
  <c r="OK86" i="185" a="1"/>
  <c r="OK86" i="185" s="1"/>
  <c r="NG75" i="185" a="1"/>
  <c r="NG75" i="185" s="1"/>
  <c r="NL79" i="185" a="1"/>
  <c r="NL79" i="185" s="1"/>
  <c r="NX83" i="185" a="1"/>
  <c r="NX83" i="185" s="1"/>
  <c r="OL87" i="185" a="1"/>
  <c r="OL87" i="185" s="1"/>
  <c r="NI78" i="185" a="1"/>
  <c r="NI78" i="185" s="1"/>
  <c r="NF83" i="185" a="1"/>
  <c r="NF83" i="185" s="1"/>
  <c r="NM88" i="185" a="1"/>
  <c r="NM88" i="185" s="1"/>
  <c r="NX76" i="185" a="1"/>
  <c r="NX76" i="185" s="1"/>
  <c r="NO80" i="185" a="1"/>
  <c r="NO80" i="185" s="1"/>
  <c r="NO84" i="185" a="1"/>
  <c r="NO84" i="185" s="1"/>
  <c r="NL89" i="185" a="1"/>
  <c r="NL89" i="185" s="1"/>
  <c r="OJ5" i="185" a="1"/>
  <c r="OJ5" i="185" s="1"/>
  <c r="NI5" i="185" a="1"/>
  <c r="NI5" i="185" s="1"/>
  <c r="OA88" i="185" a="1"/>
  <c r="OA88" i="185" s="1"/>
  <c r="NH91" i="185" a="1"/>
  <c r="NH91" i="185" s="1"/>
  <c r="NN91" i="185" a="1"/>
  <c r="NN91" i="185" s="1"/>
  <c r="NP69" i="185" a="1"/>
  <c r="NP69" i="185" s="1"/>
  <c r="OM78" i="185" a="1"/>
  <c r="OM78" i="185" s="1"/>
  <c r="OH85" i="185" a="1"/>
  <c r="OH85" i="185" s="1"/>
  <c r="NT78" i="185" a="1"/>
  <c r="NT78" i="185" s="1"/>
  <c r="OH84" i="185" a="1"/>
  <c r="OH84" i="185" s="1"/>
  <c r="NK75" i="185" a="1"/>
  <c r="NK75" i="185" s="1"/>
  <c r="NR83" i="185" a="1"/>
  <c r="NR83" i="185" s="1"/>
  <c r="NF88" i="185" a="1"/>
  <c r="NF88" i="185" s="1"/>
  <c r="NQ93" i="185" a="1"/>
  <c r="NQ93" i="185" s="1"/>
  <c r="OK92" i="185" a="1"/>
  <c r="OK92" i="185" s="1"/>
  <c r="NQ77" i="185" a="1"/>
  <c r="NQ77" i="185" s="1"/>
  <c r="NS82" i="185" a="1"/>
  <c r="NS82" i="185" s="1"/>
  <c r="OJ85" i="185" a="1"/>
  <c r="OJ85" i="185" s="1"/>
  <c r="OI89" i="185" a="1"/>
  <c r="OI89" i="185" s="1"/>
  <c r="OI74" i="185" a="1"/>
  <c r="OI74" i="185" s="1"/>
  <c r="OB81" i="185" a="1"/>
  <c r="OB81" i="185" s="1"/>
  <c r="OK84" i="185" a="1"/>
  <c r="OK84" i="185" s="1"/>
  <c r="OA89" i="185" a="1"/>
  <c r="OA89" i="185" s="1"/>
  <c r="ON75" i="185" a="1"/>
  <c r="ON75" i="185" s="1"/>
  <c r="NI80" i="185" a="1"/>
  <c r="NI80" i="185" s="1"/>
  <c r="NJ85" i="185" a="1"/>
  <c r="NJ85" i="185" s="1"/>
  <c r="NF73" i="185" a="1"/>
  <c r="NF73" i="185" s="1"/>
  <c r="NY78" i="185" a="1"/>
  <c r="NY78" i="185" s="1"/>
  <c r="NU82" i="185" a="1"/>
  <c r="NU82" i="185" s="1"/>
  <c r="OA87" i="185" a="1"/>
  <c r="OA87" i="185" s="1"/>
  <c r="NM92" i="185" a="1"/>
  <c r="NM92" i="185" s="1"/>
  <c r="NM91" i="185" a="1"/>
  <c r="NM91" i="185" s="1"/>
  <c r="NZ78" i="185" a="1"/>
  <c r="NZ78" i="185" s="1"/>
  <c r="NL82" i="185" a="1"/>
  <c r="NL82" i="185" s="1"/>
  <c r="OL85" i="185" a="1"/>
  <c r="OL85" i="185" s="1"/>
  <c r="NL90" i="185" a="1"/>
  <c r="NL90" i="185" s="1"/>
  <c r="NV91" i="185" a="1"/>
  <c r="NV91" i="185" s="1"/>
  <c r="NL80" i="185" a="1"/>
  <c r="NL80" i="185" s="1"/>
  <c r="OE83" i="185" a="1"/>
  <c r="OE83" i="185" s="1"/>
  <c r="NK87" i="185" a="1"/>
  <c r="NK87" i="185" s="1"/>
  <c r="NT75" i="185" a="1"/>
  <c r="NT75" i="185" s="1"/>
  <c r="NU79" i="185" a="1"/>
  <c r="NU79" i="185" s="1"/>
  <c r="OF83" i="185" a="1"/>
  <c r="OF83" i="185" s="1"/>
  <c r="NL88" i="185" a="1"/>
  <c r="NL88" i="185" s="1"/>
  <c r="OC78" i="185" a="1"/>
  <c r="OC78" i="185" s="1"/>
  <c r="NP83" i="185" a="1"/>
  <c r="NP83" i="185" s="1"/>
  <c r="NV88" i="185" a="1"/>
  <c r="NV88" i="185" s="1"/>
  <c r="OJ76" i="185" a="1"/>
  <c r="OJ76" i="185" s="1"/>
  <c r="NW80" i="185" a="1"/>
  <c r="NW80" i="185" s="1"/>
  <c r="NX84" i="185" a="1"/>
  <c r="NX84" i="185" s="1"/>
  <c r="OJ89" i="185" a="1"/>
  <c r="OJ89" i="185" s="1"/>
  <c r="OK5" i="185" a="1"/>
  <c r="OK5" i="185" s="1"/>
  <c r="NL5" i="185" a="1"/>
  <c r="NL5" i="185" s="1"/>
  <c r="OG89" i="185" a="1"/>
  <c r="OG89" i="185" s="1"/>
  <c r="DJ96" i="185"/>
  <c r="DL97" i="185"/>
  <c r="DN98" i="185"/>
  <c r="DF100" i="185"/>
  <c r="DH101" i="185"/>
  <c r="DJ102" i="185"/>
  <c r="DL103" i="185"/>
  <c r="DN104" i="185"/>
  <c r="DF106" i="185"/>
  <c r="DH107" i="185"/>
  <c r="DJ108" i="185"/>
  <c r="DL109" i="185"/>
  <c r="DN110" i="185"/>
  <c r="DF112" i="185"/>
  <c r="DH113" i="185"/>
  <c r="DJ114" i="185"/>
  <c r="DL115" i="185"/>
  <c r="DN116" i="185"/>
  <c r="DF118" i="185"/>
  <c r="DH119" i="185"/>
  <c r="DJ120" i="185"/>
  <c r="DL121" i="185"/>
  <c r="DN122" i="185"/>
  <c r="DF124" i="185"/>
  <c r="DH125" i="185"/>
  <c r="DJ126" i="185"/>
  <c r="DL127" i="185"/>
  <c r="DN128" i="185"/>
  <c r="DF95" i="185"/>
  <c r="DK96" i="185"/>
  <c r="DM97" i="185"/>
  <c r="DE99" i="185"/>
  <c r="DG100" i="185"/>
  <c r="DI101" i="185"/>
  <c r="DK102" i="185"/>
  <c r="DM103" i="185"/>
  <c r="DE105" i="185"/>
  <c r="DG106" i="185"/>
  <c r="DI107" i="185"/>
  <c r="DK108" i="185"/>
  <c r="DM109" i="185"/>
  <c r="DE111" i="185"/>
  <c r="DG112" i="185"/>
  <c r="DI113" i="185"/>
  <c r="DK114" i="185"/>
  <c r="DM115" i="185"/>
  <c r="DE117" i="185"/>
  <c r="DG118" i="185"/>
  <c r="DI119" i="185"/>
  <c r="DK120" i="185"/>
  <c r="DM121" i="185"/>
  <c r="DE123" i="185"/>
  <c r="DG124" i="185"/>
  <c r="DI125" i="185"/>
  <c r="DK126" i="185"/>
  <c r="DM127" i="185"/>
  <c r="DE129" i="185"/>
  <c r="DE94" i="185"/>
  <c r="DG95" i="185"/>
  <c r="DL96" i="185"/>
  <c r="DN97" i="185"/>
  <c r="DF99" i="185"/>
  <c r="DH100" i="185"/>
  <c r="DJ101" i="185"/>
  <c r="DL102" i="185"/>
  <c r="DN103" i="185"/>
  <c r="DF105" i="185"/>
  <c r="DH106" i="185"/>
  <c r="DJ107" i="185"/>
  <c r="DL108" i="185"/>
  <c r="DN109" i="185"/>
  <c r="DF111" i="185"/>
  <c r="DH112" i="185"/>
  <c r="DJ113" i="185"/>
  <c r="DL114" i="185"/>
  <c r="DN115" i="185"/>
  <c r="DF117" i="185"/>
  <c r="DH118" i="185"/>
  <c r="DJ119" i="185"/>
  <c r="DL120" i="185"/>
  <c r="DN121" i="185"/>
  <c r="DF123" i="185"/>
  <c r="DH124" i="185"/>
  <c r="DJ125" i="185"/>
  <c r="DL126" i="185"/>
  <c r="DN127" i="185"/>
  <c r="DF129" i="185"/>
  <c r="DF94" i="185"/>
  <c r="DH95" i="185"/>
  <c r="DM96" i="185"/>
  <c r="DE98" i="185"/>
  <c r="DG99" i="185"/>
  <c r="DI100" i="185"/>
  <c r="DK101" i="185"/>
  <c r="DM102" i="185"/>
  <c r="DE104" i="185"/>
  <c r="DG105" i="185"/>
  <c r="DI106" i="185"/>
  <c r="DK107" i="185"/>
  <c r="DM108" i="185"/>
  <c r="DE110" i="185"/>
  <c r="DG111" i="185"/>
  <c r="DI112" i="185"/>
  <c r="DK113" i="185"/>
  <c r="DM114" i="185"/>
  <c r="DE116" i="185"/>
  <c r="DG117" i="185"/>
  <c r="DI118" i="185"/>
  <c r="DK119" i="185"/>
  <c r="DM120" i="185"/>
  <c r="DE122" i="185"/>
  <c r="DG123" i="185"/>
  <c r="DI124" i="185"/>
  <c r="DK125" i="185"/>
  <c r="DM126" i="185"/>
  <c r="DE128" i="185"/>
  <c r="DG129" i="185"/>
  <c r="DG94" i="185"/>
  <c r="DI95" i="185"/>
  <c r="DN96" i="185"/>
  <c r="DF98" i="185"/>
  <c r="DH99" i="185"/>
  <c r="DJ100" i="185"/>
  <c r="DL101" i="185"/>
  <c r="DN102" i="185"/>
  <c r="DF104" i="185"/>
  <c r="DH105" i="185"/>
  <c r="DJ106" i="185"/>
  <c r="DL107" i="185"/>
  <c r="DN108" i="185"/>
  <c r="DF110" i="185"/>
  <c r="DH111" i="185"/>
  <c r="DJ112" i="185"/>
  <c r="DL113" i="185"/>
  <c r="DN114" i="185"/>
  <c r="DF116" i="185"/>
  <c r="DH117" i="185"/>
  <c r="DJ118" i="185"/>
  <c r="DL119" i="185"/>
  <c r="DN120" i="185"/>
  <c r="DF122" i="185"/>
  <c r="DH123" i="185"/>
  <c r="DJ124" i="185"/>
  <c r="DL125" i="185"/>
  <c r="DN126" i="185"/>
  <c r="DF128" i="185"/>
  <c r="DH129" i="185"/>
  <c r="DH94" i="185"/>
  <c r="DJ95" i="185"/>
  <c r="DE97" i="185"/>
  <c r="DG98" i="185"/>
  <c r="DI99" i="185"/>
  <c r="DK100" i="185"/>
  <c r="DM101" i="185"/>
  <c r="DE103" i="185"/>
  <c r="DG104" i="185"/>
  <c r="DI105" i="185"/>
  <c r="DK106" i="185"/>
  <c r="DM107" i="185"/>
  <c r="DE109" i="185"/>
  <c r="DG110" i="185"/>
  <c r="DI111" i="185"/>
  <c r="DK112" i="185"/>
  <c r="DM113" i="185"/>
  <c r="DE115" i="185"/>
  <c r="DG116" i="185"/>
  <c r="DI117" i="185"/>
  <c r="DK118" i="185"/>
  <c r="DM119" i="185"/>
  <c r="DE121" i="185"/>
  <c r="DG122" i="185"/>
  <c r="DI123" i="185"/>
  <c r="DK124" i="185"/>
  <c r="DM125" i="185"/>
  <c r="DE127" i="185"/>
  <c r="DG128" i="185"/>
  <c r="DI129" i="185"/>
  <c r="DI94" i="185"/>
  <c r="DK95" i="185"/>
  <c r="DF97" i="185"/>
  <c r="DH98" i="185"/>
  <c r="DJ99" i="185"/>
  <c r="DL100" i="185"/>
  <c r="DN101" i="185"/>
  <c r="DF103" i="185"/>
  <c r="DH104" i="185"/>
  <c r="DJ105" i="185"/>
  <c r="DL106" i="185"/>
  <c r="DN107" i="185"/>
  <c r="DF109" i="185"/>
  <c r="DH110" i="185"/>
  <c r="DJ111" i="185"/>
  <c r="DL112" i="185"/>
  <c r="DN113" i="185"/>
  <c r="DF115" i="185"/>
  <c r="DH116" i="185"/>
  <c r="DJ117" i="185"/>
  <c r="DL118" i="185"/>
  <c r="DN119" i="185"/>
  <c r="DF121" i="185"/>
  <c r="DH122" i="185"/>
  <c r="DJ123" i="185"/>
  <c r="DL124" i="185"/>
  <c r="DN125" i="185"/>
  <c r="DF127" i="185"/>
  <c r="DH128" i="185"/>
  <c r="DJ129" i="185"/>
  <c r="DJ94" i="185"/>
  <c r="DL95" i="185"/>
  <c r="DE96" i="185"/>
  <c r="DG97" i="185"/>
  <c r="DI98" i="185"/>
  <c r="DK99" i="185"/>
  <c r="DM100" i="185"/>
  <c r="DE102" i="185"/>
  <c r="DG103" i="185"/>
  <c r="DI104" i="185"/>
  <c r="DK105" i="185"/>
  <c r="DM106" i="185"/>
  <c r="DE108" i="185"/>
  <c r="DG109" i="185"/>
  <c r="DI110" i="185"/>
  <c r="DK111" i="185"/>
  <c r="DM112" i="185"/>
  <c r="DE114" i="185"/>
  <c r="DG115" i="185"/>
  <c r="DI116" i="185"/>
  <c r="DK117" i="185"/>
  <c r="DM118" i="185"/>
  <c r="DE120" i="185"/>
  <c r="DG121" i="185"/>
  <c r="DI122" i="185"/>
  <c r="DK123" i="185"/>
  <c r="DM124" i="185"/>
  <c r="DE126" i="185"/>
  <c r="DG127" i="185"/>
  <c r="DI128" i="185"/>
  <c r="DK129" i="185"/>
  <c r="DK94" i="185"/>
  <c r="DM95" i="185"/>
  <c r="DF96" i="185"/>
  <c r="DH97" i="185"/>
  <c r="DJ98" i="185"/>
  <c r="DL99" i="185"/>
  <c r="DN100" i="185"/>
  <c r="DF102" i="185"/>
  <c r="DH103" i="185"/>
  <c r="DJ104" i="185"/>
  <c r="DL105" i="185"/>
  <c r="DN106" i="185"/>
  <c r="DF108" i="185"/>
  <c r="DH109" i="185"/>
  <c r="DJ110" i="185"/>
  <c r="DL111" i="185"/>
  <c r="DN112" i="185"/>
  <c r="DF114" i="185"/>
  <c r="DH115" i="185"/>
  <c r="DJ116" i="185"/>
  <c r="DL117" i="185"/>
  <c r="DN118" i="185"/>
  <c r="DF120" i="185"/>
  <c r="DH121" i="185"/>
  <c r="DJ122" i="185"/>
  <c r="DL123" i="185"/>
  <c r="DN124" i="185"/>
  <c r="DF126" i="185"/>
  <c r="DH127" i="185"/>
  <c r="DJ128" i="185"/>
  <c r="DL129" i="185"/>
  <c r="DL94" i="185"/>
  <c r="DN95" i="185"/>
  <c r="DG96" i="185"/>
  <c r="DI97" i="185"/>
  <c r="DK98" i="185"/>
  <c r="DM99" i="185"/>
  <c r="DE101" i="185"/>
  <c r="DG102" i="185"/>
  <c r="DI103" i="185"/>
  <c r="DK104" i="185"/>
  <c r="DM105" i="185"/>
  <c r="DE107" i="185"/>
  <c r="DG108" i="185"/>
  <c r="DI109" i="185"/>
  <c r="DK110" i="185"/>
  <c r="DM111" i="185"/>
  <c r="DE113" i="185"/>
  <c r="DG114" i="185"/>
  <c r="DI115" i="185"/>
  <c r="DK116" i="185"/>
  <c r="DM117" i="185"/>
  <c r="DE119" i="185"/>
  <c r="DG120" i="185"/>
  <c r="DI121" i="185"/>
  <c r="DK122" i="185"/>
  <c r="DM123" i="185"/>
  <c r="DE125" i="185"/>
  <c r="DG126" i="185"/>
  <c r="DI127" i="185"/>
  <c r="DK128" i="185"/>
  <c r="DM129" i="185"/>
  <c r="DM94" i="185"/>
  <c r="DH96" i="185"/>
  <c r="DJ97" i="185"/>
  <c r="DL98" i="185"/>
  <c r="DN99" i="185"/>
  <c r="DF101" i="185"/>
  <c r="DH102" i="185"/>
  <c r="DJ103" i="185"/>
  <c r="DL104" i="185"/>
  <c r="DN105" i="185"/>
  <c r="DF107" i="185"/>
  <c r="DH108" i="185"/>
  <c r="DJ109" i="185"/>
  <c r="DL110" i="185"/>
  <c r="DN111" i="185"/>
  <c r="DF113" i="185"/>
  <c r="DH114" i="185"/>
  <c r="DJ115" i="185"/>
  <c r="DL116" i="185"/>
  <c r="DN117" i="185"/>
  <c r="DF119" i="185"/>
  <c r="DH120" i="185"/>
  <c r="DJ121" i="185"/>
  <c r="DL122" i="185"/>
  <c r="DN123" i="185"/>
  <c r="DF125" i="185"/>
  <c r="DH126" i="185"/>
  <c r="DJ127" i="185"/>
  <c r="DL128" i="185"/>
  <c r="DN129" i="185"/>
  <c r="DN94" i="185"/>
  <c r="DI96" i="185"/>
  <c r="DK97" i="185"/>
  <c r="DM98" i="185"/>
  <c r="DE100" i="185"/>
  <c r="DG101" i="185"/>
  <c r="DI102" i="185"/>
  <c r="DK103" i="185"/>
  <c r="DM104" i="185"/>
  <c r="DE106" i="185"/>
  <c r="DG107" i="185"/>
  <c r="DI108" i="185"/>
  <c r="DK109" i="185"/>
  <c r="DM110" i="185"/>
  <c r="DE112" i="185"/>
  <c r="DG113" i="185"/>
  <c r="DI114" i="185"/>
  <c r="DK115" i="185"/>
  <c r="DM116" i="185"/>
  <c r="DE118" i="185"/>
  <c r="DG119" i="185"/>
  <c r="DI120" i="185"/>
  <c r="DK121" i="185"/>
  <c r="DM122" i="185"/>
  <c r="DE124" i="185"/>
  <c r="DG125" i="185"/>
  <c r="DI126" i="185"/>
  <c r="DK127" i="185"/>
  <c r="DM128" i="185"/>
  <c r="DE95" i="185"/>
  <c r="DI80" i="185"/>
  <c r="DF83" i="185"/>
  <c r="DI84" i="185"/>
  <c r="DG87" i="185"/>
  <c r="DH91" i="185"/>
  <c r="DK92" i="185"/>
  <c r="DN93" i="185"/>
  <c r="DE10" i="185"/>
  <c r="DE16" i="185"/>
  <c r="DE22" i="185"/>
  <c r="DE28" i="185"/>
  <c r="DE34" i="185"/>
  <c r="DE40" i="185"/>
  <c r="DG41" i="185"/>
  <c r="DE46" i="185"/>
  <c r="DG47" i="185"/>
  <c r="DI48" i="185"/>
  <c r="DE52" i="185"/>
  <c r="DG53" i="185"/>
  <c r="DI54" i="185"/>
  <c r="DE58" i="185"/>
  <c r="DG59" i="185"/>
  <c r="DI60" i="185"/>
  <c r="DE64" i="185"/>
  <c r="DG65" i="185"/>
  <c r="DI66" i="185"/>
  <c r="DE70" i="185"/>
  <c r="DG71" i="185"/>
  <c r="DI72" i="185"/>
  <c r="DE76" i="185"/>
  <c r="DE79" i="185"/>
  <c r="DE91" i="185"/>
  <c r="DF79" i="185"/>
  <c r="DI76" i="185"/>
  <c r="DH79" i="185"/>
  <c r="DG82" i="185"/>
  <c r="DF85" i="185"/>
  <c r="DI86" i="185"/>
  <c r="DF88" i="185"/>
  <c r="DI89" i="185"/>
  <c r="DG92" i="185"/>
  <c r="DK93" i="185"/>
  <c r="DE5" i="185"/>
  <c r="DF22" i="185"/>
  <c r="DE33" i="185"/>
  <c r="DF39" i="185"/>
  <c r="DF44" i="185"/>
  <c r="DH45" i="185"/>
  <c r="DG49" i="185"/>
  <c r="DI50" i="185"/>
  <c r="DG54" i="185"/>
  <c r="DH59" i="185"/>
  <c r="DE63" i="185"/>
  <c r="DH64" i="185"/>
  <c r="DF68" i="185"/>
  <c r="DH69" i="185"/>
  <c r="DG73" i="185"/>
  <c r="DI74" i="185"/>
  <c r="DE77" i="185"/>
  <c r="DE89" i="185"/>
  <c r="DI79" i="185"/>
  <c r="DH82" i="185"/>
  <c r="DG85" i="185"/>
  <c r="DG88" i="185"/>
  <c r="DJ89" i="185"/>
  <c r="DH92" i="185"/>
  <c r="DL93" i="185"/>
  <c r="DE27" i="185"/>
  <c r="DF33" i="185"/>
  <c r="DE38" i="185"/>
  <c r="DG39" i="185"/>
  <c r="DE43" i="185"/>
  <c r="DG44" i="185"/>
  <c r="DI45" i="185"/>
  <c r="DE48" i="185"/>
  <c r="DH49" i="185"/>
  <c r="DE53" i="185"/>
  <c r="DH54" i="185"/>
  <c r="DF58" i="185"/>
  <c r="DI59" i="185"/>
  <c r="DF63" i="185"/>
  <c r="DI64" i="185"/>
  <c r="DE67" i="185"/>
  <c r="DG68" i="185"/>
  <c r="DI69" i="185"/>
  <c r="DE72" i="185"/>
  <c r="DH73" i="185"/>
  <c r="DF77" i="185"/>
  <c r="DE90" i="185"/>
  <c r="DH87" i="185"/>
  <c r="DJ91" i="185"/>
  <c r="DE30" i="185"/>
  <c r="DF36" i="185"/>
  <c r="DE51" i="185"/>
  <c r="DI62" i="185"/>
  <c r="DE75" i="185"/>
  <c r="DF89" i="185"/>
  <c r="DE12" i="185"/>
  <c r="DF29" i="185"/>
  <c r="DF40" i="185"/>
  <c r="DF50" i="185"/>
  <c r="DG55" i="185"/>
  <c r="DE69" i="185"/>
  <c r="DF74" i="185"/>
  <c r="DI83" i="185"/>
  <c r="DJ90" i="185"/>
  <c r="DI93" i="185"/>
  <c r="DE17" i="185"/>
  <c r="DF34" i="185"/>
  <c r="DI46" i="185"/>
  <c r="DE49" i="185"/>
  <c r="DE54" i="185"/>
  <c r="DE59" i="185"/>
  <c r="DF64" i="185"/>
  <c r="DF69" i="185"/>
  <c r="DG74" i="185"/>
  <c r="DE87" i="185"/>
  <c r="DF78" i="185"/>
  <c r="DF81" i="185"/>
  <c r="DI82" i="185"/>
  <c r="DH85" i="185"/>
  <c r="DH88" i="185"/>
  <c r="DI92" i="185"/>
  <c r="DM93" i="185"/>
  <c r="DE21" i="185"/>
  <c r="DF27" i="185"/>
  <c r="DE32" i="185"/>
  <c r="DF38" i="185"/>
  <c r="DH39" i="185"/>
  <c r="DF43" i="185"/>
  <c r="DH44" i="185"/>
  <c r="DF48" i="185"/>
  <c r="DI49" i="185"/>
  <c r="DF53" i="185"/>
  <c r="DG58" i="185"/>
  <c r="DE62" i="185"/>
  <c r="DG63" i="185"/>
  <c r="DF67" i="185"/>
  <c r="DH68" i="185"/>
  <c r="DF72" i="185"/>
  <c r="DI73" i="185"/>
  <c r="DE78" i="185"/>
  <c r="DE92" i="185"/>
  <c r="DG81" i="185"/>
  <c r="DI85" i="185"/>
  <c r="DI88" i="185"/>
  <c r="DF91" i="185"/>
  <c r="DJ92" i="185"/>
  <c r="DG77" i="185"/>
  <c r="DE15" i="185"/>
  <c r="DF21" i="185"/>
  <c r="DE26" i="185"/>
  <c r="DF32" i="185"/>
  <c r="DE37" i="185"/>
  <c r="DE42" i="185"/>
  <c r="DI44" i="185"/>
  <c r="DH53" i="185"/>
  <c r="DE57" i="185"/>
  <c r="DF62" i="185"/>
  <c r="DG67" i="185"/>
  <c r="DE93" i="185"/>
  <c r="DH81" i="185"/>
  <c r="DE31" i="185"/>
  <c r="DH43" i="185"/>
  <c r="DH48" i="185"/>
  <c r="DF52" i="185"/>
  <c r="DF57" i="185"/>
  <c r="DE61" i="185"/>
  <c r="DH67" i="185"/>
  <c r="DE71" i="185"/>
  <c r="DE81" i="185"/>
  <c r="DH84" i="185"/>
  <c r="DF90" i="185"/>
  <c r="DE19" i="185"/>
  <c r="DE41" i="185"/>
  <c r="DH52" i="185"/>
  <c r="DF56" i="185"/>
  <c r="DG61" i="185"/>
  <c r="DG66" i="185"/>
  <c r="DH76" i="185"/>
  <c r="DH83" i="185"/>
  <c r="DH93" i="185"/>
  <c r="DE23" i="185"/>
  <c r="DH51" i="185"/>
  <c r="DG60" i="185"/>
  <c r="DH75" i="185"/>
  <c r="DG86" i="185"/>
  <c r="DG89" i="185"/>
  <c r="DE6" i="185"/>
  <c r="DF23" i="185"/>
  <c r="DG40" i="185"/>
  <c r="DF45" i="185"/>
  <c r="DG50" i="185"/>
  <c r="DI51" i="185"/>
  <c r="DH55" i="185"/>
  <c r="DH60" i="185"/>
  <c r="DI65" i="185"/>
  <c r="DI70" i="185"/>
  <c r="DE73" i="185"/>
  <c r="DI75" i="185"/>
  <c r="DG78" i="185"/>
  <c r="DG38" i="185"/>
  <c r="DG43" i="185"/>
  <c r="DG48" i="185"/>
  <c r="DH58" i="185"/>
  <c r="DH63" i="185"/>
  <c r="DI68" i="185"/>
  <c r="DG72" i="185"/>
  <c r="DE80" i="185"/>
  <c r="DH78" i="185"/>
  <c r="DJ88" i="185"/>
  <c r="DG91" i="185"/>
  <c r="DL92" i="185"/>
  <c r="DH77" i="185"/>
  <c r="DE9" i="185"/>
  <c r="DE20" i="185"/>
  <c r="DF26" i="185"/>
  <c r="DF42" i="185"/>
  <c r="DE47" i="185"/>
  <c r="DI58" i="185"/>
  <c r="DG62" i="185"/>
  <c r="DE66" i="185"/>
  <c r="DH72" i="185"/>
  <c r="DF76" i="185"/>
  <c r="DF80" i="185"/>
  <c r="DN92" i="185"/>
  <c r="DE8" i="185"/>
  <c r="DF25" i="185"/>
  <c r="DH42" i="185"/>
  <c r="DH47" i="185"/>
  <c r="DH57" i="185"/>
  <c r="DH71" i="185"/>
  <c r="DE83" i="185"/>
  <c r="DF86" i="185"/>
  <c r="DF18" i="185"/>
  <c r="DH46" i="185"/>
  <c r="DI56" i="185"/>
  <c r="DH70" i="185"/>
  <c r="DF84" i="185"/>
  <c r="DF37" i="185"/>
  <c r="DI53" i="185"/>
  <c r="DI63" i="185"/>
  <c r="DJ86" i="185"/>
  <c r="DI78" i="185"/>
  <c r="DI81" i="185"/>
  <c r="DG84" i="185"/>
  <c r="DF87" i="185"/>
  <c r="DI91" i="185"/>
  <c r="DM92" i="185"/>
  <c r="DI77" i="185"/>
  <c r="DE14" i="185"/>
  <c r="DF20" i="185"/>
  <c r="DE25" i="185"/>
  <c r="DF31" i="185"/>
  <c r="DE36" i="185"/>
  <c r="DG37" i="185"/>
  <c r="DG42" i="185"/>
  <c r="DI43" i="185"/>
  <c r="DF47" i="185"/>
  <c r="DG52" i="185"/>
  <c r="DE56" i="185"/>
  <c r="DG57" i="185"/>
  <c r="DF61" i="185"/>
  <c r="DH62" i="185"/>
  <c r="DF66" i="185"/>
  <c r="DI67" i="185"/>
  <c r="DF71" i="185"/>
  <c r="DG76" i="185"/>
  <c r="DE82" i="185"/>
  <c r="DG75" i="185"/>
  <c r="DJ87" i="185"/>
  <c r="DI90" i="185"/>
  <c r="DE45" i="185"/>
  <c r="DH65" i="185"/>
  <c r="DE86" i="185"/>
  <c r="DG80" i="185"/>
  <c r="DI87" i="185"/>
  <c r="DG90" i="185"/>
  <c r="DF93" i="185"/>
  <c r="DE13" i="185"/>
  <c r="DF19" i="185"/>
  <c r="DE24" i="185"/>
  <c r="DF30" i="185"/>
  <c r="DE35" i="185"/>
  <c r="DF41" i="185"/>
  <c r="DF46" i="185"/>
  <c r="DI47" i="185"/>
  <c r="DF51" i="185"/>
  <c r="DI52" i="185"/>
  <c r="DE55" i="185"/>
  <c r="DG56" i="185"/>
  <c r="DI57" i="185"/>
  <c r="DE60" i="185"/>
  <c r="DH61" i="185"/>
  <c r="DE65" i="185"/>
  <c r="DH66" i="185"/>
  <c r="DF70" i="185"/>
  <c r="DI71" i="185"/>
  <c r="DF75" i="185"/>
  <c r="DE84" i="185"/>
  <c r="DH80" i="185"/>
  <c r="DH90" i="185"/>
  <c r="DG93" i="185"/>
  <c r="DE7" i="185"/>
  <c r="DE18" i="185"/>
  <c r="DE29" i="185"/>
  <c r="DF35" i="185"/>
  <c r="DH41" i="185"/>
  <c r="DE50" i="185"/>
  <c r="DF55" i="185"/>
  <c r="DH56" i="185"/>
  <c r="DF60" i="185"/>
  <c r="DF65" i="185"/>
  <c r="DG70" i="185"/>
  <c r="DG83" i="185"/>
  <c r="DF24" i="185"/>
  <c r="DG46" i="185"/>
  <c r="DG51" i="185"/>
  <c r="DI61" i="185"/>
  <c r="DE74" i="185"/>
  <c r="DE85" i="185"/>
  <c r="DH50" i="185"/>
  <c r="DF59" i="185"/>
  <c r="DE88" i="185"/>
  <c r="DF54" i="185"/>
  <c r="DG79" i="185"/>
  <c r="DH86" i="185"/>
  <c r="DJ93" i="185"/>
  <c r="DH74" i="185"/>
  <c r="DH89" i="185"/>
  <c r="DG64" i="185"/>
  <c r="DF73" i="185"/>
  <c r="DF92" i="185"/>
  <c r="DH40" i="185"/>
  <c r="DE44" i="185"/>
  <c r="DI55" i="185"/>
  <c r="DF82" i="185"/>
  <c r="DE39" i="185"/>
  <c r="DE68" i="185"/>
  <c r="DE11" i="185"/>
  <c r="DF28" i="185"/>
  <c r="DG69" i="185"/>
  <c r="DG45" i="185"/>
  <c r="DF49" i="185"/>
  <c r="D3" i="185"/>
  <c r="DE3" i="185" s="1"/>
  <c r="E3" i="185"/>
  <c r="F3" i="185"/>
  <c r="G3" i="185"/>
  <c r="DJ2" i="185"/>
  <c r="DG2" i="185"/>
  <c r="DH2" i="185"/>
  <c r="DN2" i="185"/>
  <c r="DM2" i="185"/>
  <c r="DI2" i="185"/>
  <c r="DE2" i="185"/>
  <c r="DF2" i="185"/>
  <c r="DK2" i="185"/>
  <c r="DL2" i="185"/>
  <c r="AX102" i="167"/>
  <c r="AX5" i="186"/>
  <c r="LI259" i="185" l="1" a="1"/>
  <c r="LI259" i="185" s="1"/>
  <c r="LM271" i="185" a="1"/>
  <c r="LM271" i="185" s="1"/>
  <c r="LM280" i="185" a="1"/>
  <c r="LM280" i="185" s="1"/>
  <c r="LL287" i="185" a="1"/>
  <c r="LL287" i="185" s="1"/>
  <c r="LI242" i="185" a="1"/>
  <c r="LI242" i="185" s="1"/>
  <c r="LJ251" i="185" a="1"/>
  <c r="LJ251" i="185" s="1"/>
  <c r="LH258" i="185" a="1"/>
  <c r="LH258" i="185" s="1"/>
  <c r="LK263" i="185" a="1"/>
  <c r="LK263" i="185" s="1"/>
  <c r="LL270" i="185" a="1"/>
  <c r="LL270" i="185" s="1"/>
  <c r="LH277" i="185" a="1"/>
  <c r="LH277" i="185" s="1"/>
  <c r="LM282" i="185" a="1"/>
  <c r="LM282" i="185" s="1"/>
  <c r="LL289" i="185" a="1"/>
  <c r="LL289" i="185" s="1"/>
  <c r="LD234" i="185" a="1"/>
  <c r="LD234" i="185" s="1"/>
  <c r="LJ247" i="185" a="1"/>
  <c r="LJ247" i="185" s="1"/>
  <c r="LJ254" i="185" a="1"/>
  <c r="LJ254" i="185" s="1"/>
  <c r="LF260" i="185" a="1"/>
  <c r="LF260" i="185" s="1"/>
  <c r="LM267" i="185" a="1"/>
  <c r="LM267" i="185" s="1"/>
  <c r="LE275" i="185" a="1"/>
  <c r="LE275" i="185" s="1"/>
  <c r="LE281" i="185" a="1"/>
  <c r="LE281" i="185" s="1"/>
  <c r="LD288" i="185" a="1"/>
  <c r="LD288" i="185" s="1"/>
  <c r="LL292" i="185" a="1"/>
  <c r="LL292" i="185" s="1"/>
  <c r="LK236" i="185" a="1"/>
  <c r="LK236" i="185" s="1"/>
  <c r="LK247" i="185" a="1"/>
  <c r="LK247" i="185" s="1"/>
  <c r="LD256" i="185" a="1"/>
  <c r="LD256" i="185" s="1"/>
  <c r="LE262" i="185" a="1"/>
  <c r="LE262" i="185" s="1"/>
  <c r="LH267" i="185" a="1"/>
  <c r="LH267" i="185" s="1"/>
  <c r="LD274" i="185" a="1"/>
  <c r="LD274" i="185" s="1"/>
  <c r="LF281" i="185" a="1"/>
  <c r="LF281" i="185" s="1"/>
  <c r="LL286" i="185" a="1"/>
  <c r="LL286" i="185" s="1"/>
  <c r="LM236" i="185" a="1"/>
  <c r="LM236" i="185" s="1"/>
  <c r="LI248" i="185" a="1"/>
  <c r="LI248" i="185" s="1"/>
  <c r="LH255" i="185" a="1"/>
  <c r="LH255" i="185" s="1"/>
  <c r="LF262" i="185" a="1"/>
  <c r="LF262" i="185" s="1"/>
  <c r="LG269" i="185" a="1"/>
  <c r="LG269" i="185" s="1"/>
  <c r="LI276" i="185" a="1"/>
  <c r="LI276" i="185" s="1"/>
  <c r="LE283" i="185" a="1"/>
  <c r="LE283" i="185" s="1"/>
  <c r="LK238" i="185" a="1"/>
  <c r="LK238" i="185" s="1"/>
  <c r="LD250" i="185" a="1"/>
  <c r="LD250" i="185" s="1"/>
  <c r="LD258" i="185" a="1"/>
  <c r="LD258" i="185" s="1"/>
  <c r="LM263" i="185" a="1"/>
  <c r="LM263" i="185" s="1"/>
  <c r="LM269" i="185" a="1"/>
  <c r="LM269" i="185" s="1"/>
  <c r="LK274" i="185" a="1"/>
  <c r="LK274" i="185" s="1"/>
  <c r="LK280" i="185" a="1"/>
  <c r="LK280" i="185" s="1"/>
  <c r="LG286" i="185" a="1"/>
  <c r="LG286" i="185" s="1"/>
  <c r="LM291" i="185" a="1"/>
  <c r="LM291" i="185" s="1"/>
  <c r="LF296" i="185" a="1"/>
  <c r="LF296" i="185" s="1"/>
  <c r="LK303" i="185" a="1"/>
  <c r="LK303" i="185" s="1"/>
  <c r="LL308" i="185" a="1"/>
  <c r="LL308" i="185" s="1"/>
  <c r="LF314" i="185" a="1"/>
  <c r="LF314" i="185" s="1"/>
  <c r="LL319" i="185" a="1"/>
  <c r="LL319" i="185" s="1"/>
  <c r="LJ326" i="185" a="1"/>
  <c r="LJ326" i="185" s="1"/>
  <c r="LG333" i="185" a="1"/>
  <c r="LG333" i="185" s="1"/>
  <c r="LG339" i="185" a="1"/>
  <c r="LG339" i="185" s="1"/>
  <c r="LI346" i="185" a="1"/>
  <c r="LI346" i="185" s="1"/>
  <c r="LF298" i="185" a="1"/>
  <c r="LF298" i="185" s="1"/>
  <c r="LG303" i="185" a="1"/>
  <c r="LG303" i="185" s="1"/>
  <c r="LE310" i="185" a="1"/>
  <c r="LE310" i="185" s="1"/>
  <c r="LH316" i="185" a="1"/>
  <c r="LH316" i="185" s="1"/>
  <c r="LJ322" i="185" a="1"/>
  <c r="LJ322" i="185" s="1"/>
  <c r="LG330" i="185" a="1"/>
  <c r="LG330" i="185" s="1"/>
  <c r="LJ336" i="185" a="1"/>
  <c r="LJ336" i="185" s="1"/>
  <c r="LG342" i="185" a="1"/>
  <c r="LG342" i="185" s="1"/>
  <c r="LG294" i="185" a="1"/>
  <c r="LG294" i="185" s="1"/>
  <c r="LK301" i="185" a="1"/>
  <c r="LK301" i="185" s="1"/>
  <c r="LE307" i="185" a="1"/>
  <c r="LE307" i="185" s="1"/>
  <c r="LM312" i="185" a="1"/>
  <c r="LM312" i="185" s="1"/>
  <c r="LM319" i="185" a="1"/>
  <c r="LM319" i="185" s="1"/>
  <c r="LE326" i="185" a="1"/>
  <c r="LE326" i="185" s="1"/>
  <c r="LJ263" i="185" a="1"/>
  <c r="LJ263" i="185" s="1"/>
  <c r="LJ272" i="185" a="1"/>
  <c r="LJ272" i="185" s="1"/>
  <c r="LJ281" i="185" a="1"/>
  <c r="LJ281" i="185" s="1"/>
  <c r="LI288" i="185" a="1"/>
  <c r="LI288" i="185" s="1"/>
  <c r="LL243" i="185" a="1"/>
  <c r="LL243" i="185" s="1"/>
  <c r="LI252" i="185" a="1"/>
  <c r="LI252" i="185" s="1"/>
  <c r="LJ259" i="185" a="1"/>
  <c r="LJ259" i="185" s="1"/>
  <c r="LG264" i="185" a="1"/>
  <c r="LG264" i="185" s="1"/>
  <c r="LI271" i="185" a="1"/>
  <c r="LI271" i="185" s="1"/>
  <c r="LD278" i="185" a="1"/>
  <c r="LD278" i="185" s="1"/>
  <c r="LI283" i="185" a="1"/>
  <c r="LI283" i="185" s="1"/>
  <c r="LH290" i="185" a="1"/>
  <c r="LH290" i="185" s="1"/>
  <c r="LG236" i="185" a="1"/>
  <c r="LG236" i="185" s="1"/>
  <c r="LG248" i="185" a="1"/>
  <c r="LG248" i="185" s="1"/>
  <c r="LG255" i="185" a="1"/>
  <c r="LG255" i="185" s="1"/>
  <c r="LL260" i="185" a="1"/>
  <c r="LL260" i="185" s="1"/>
  <c r="LE269" i="185" a="1"/>
  <c r="LE269" i="185" s="1"/>
  <c r="LK275" i="185" a="1"/>
  <c r="LK275" i="185" s="1"/>
  <c r="LK281" i="185" a="1"/>
  <c r="LK281" i="185" s="1"/>
  <c r="LK288" i="185" a="1"/>
  <c r="LK288" i="185" s="1"/>
  <c r="LD294" i="185" a="1"/>
  <c r="LD294" i="185" s="1"/>
  <c r="LG238" i="185" a="1"/>
  <c r="LG238" i="185" s="1"/>
  <c r="LH248" i="185" a="1"/>
  <c r="LH248" i="185" s="1"/>
  <c r="LJ256" i="185" a="1"/>
  <c r="LJ256" i="185" s="1"/>
  <c r="LJ262" i="185" a="1"/>
  <c r="LJ262" i="185" s="1"/>
  <c r="LD268" i="185" a="1"/>
  <c r="LD268" i="185" s="1"/>
  <c r="LJ274" i="185" a="1"/>
  <c r="LJ274" i="185" s="1"/>
  <c r="LL281" i="185" a="1"/>
  <c r="LL281" i="185" s="1"/>
  <c r="LI287" i="185" a="1"/>
  <c r="LI287" i="185" s="1"/>
  <c r="LJ238" i="185" a="1"/>
  <c r="LJ238" i="185" s="1"/>
  <c r="LM249" i="185" a="1"/>
  <c r="LM249" i="185" s="1"/>
  <c r="LE256" i="185" a="1"/>
  <c r="LE256" i="185" s="1"/>
  <c r="LG263" i="185" a="1"/>
  <c r="LG263" i="185" s="1"/>
  <c r="LH270" i="185" a="1"/>
  <c r="LH270" i="185" s="1"/>
  <c r="LD277" i="185" a="1"/>
  <c r="LD277" i="185" s="1"/>
  <c r="LL283" i="185" a="1"/>
  <c r="LL283" i="185" s="1"/>
  <c r="LM241" i="185" a="1"/>
  <c r="LM241" i="185" s="1"/>
  <c r="LH251" i="185" a="1"/>
  <c r="LH251" i="185" s="1"/>
  <c r="LK258" i="185" a="1"/>
  <c r="LK258" i="185" s="1"/>
  <c r="LJ264" i="185" a="1"/>
  <c r="LJ264" i="185" s="1"/>
  <c r="LI270" i="185" a="1"/>
  <c r="LI270" i="185" s="1"/>
  <c r="LH275" i="185" a="1"/>
  <c r="LH275" i="185" s="1"/>
  <c r="LH281" i="185" a="1"/>
  <c r="LH281" i="185" s="1"/>
  <c r="LD287" i="185" a="1"/>
  <c r="LD287" i="185" s="1"/>
  <c r="LI292" i="185" a="1"/>
  <c r="LI292" i="185" s="1"/>
  <c r="LM296" i="185" a="1"/>
  <c r="LM296" i="185" s="1"/>
  <c r="LF304" i="185" a="1"/>
  <c r="LF304" i="185" s="1"/>
  <c r="LI309" i="185" a="1"/>
  <c r="LI309" i="185" s="1"/>
  <c r="LM314" i="185" a="1"/>
  <c r="LM314" i="185" s="1"/>
  <c r="LE321" i="185" a="1"/>
  <c r="LE321" i="185" s="1"/>
  <c r="LL327" i="185" a="1"/>
  <c r="LL327" i="185" s="1"/>
  <c r="LD334" i="185" a="1"/>
  <c r="LD334" i="185" s="1"/>
  <c r="LD340" i="185" a="1"/>
  <c r="LD340" i="185" s="1"/>
  <c r="LD348" i="185" a="1"/>
  <c r="LD348" i="185" s="1"/>
  <c r="LJ298" i="185" a="1"/>
  <c r="LJ298" i="185" s="1"/>
  <c r="LG304" i="185" a="1"/>
  <c r="LG304" i="185" s="1"/>
  <c r="LL310" i="185" a="1"/>
  <c r="LL310" i="185" s="1"/>
  <c r="LE317" i="185" a="1"/>
  <c r="LE317" i="185" s="1"/>
  <c r="LG323" i="185" a="1"/>
  <c r="LG323" i="185" s="1"/>
  <c r="LL330" i="185" a="1"/>
  <c r="LL330" i="185" s="1"/>
  <c r="LG337" i="185" a="1"/>
  <c r="LG337" i="185" s="1"/>
  <c r="LD343" i="185" a="1"/>
  <c r="LD343" i="185" s="1"/>
  <c r="LD295" i="185" a="1"/>
  <c r="LD295" i="185" s="1"/>
  <c r="LG302" i="185" a="1"/>
  <c r="LG302" i="185" s="1"/>
  <c r="LJ307" i="185" a="1"/>
  <c r="LJ307" i="185" s="1"/>
  <c r="LK313" i="185" a="1"/>
  <c r="LK313" i="185" s="1"/>
  <c r="LJ320" i="185" a="1"/>
  <c r="LJ320" i="185" s="1"/>
  <c r="LG327" i="185" a="1"/>
  <c r="LG327" i="185" s="1"/>
  <c r="LI333" i="185" a="1"/>
  <c r="LI333" i="185" s="1"/>
  <c r="LL297" i="185" a="1"/>
  <c r="LL297" i="185" s="1"/>
  <c r="LH303" i="185" a="1"/>
  <c r="LH303" i="185" s="1"/>
  <c r="LK309" i="185" a="1"/>
  <c r="LK309" i="185" s="1"/>
  <c r="LG317" i="185" a="1"/>
  <c r="LG317" i="185" s="1"/>
  <c r="LE324" i="185" a="1"/>
  <c r="LE324" i="185" s="1"/>
  <c r="LH330" i="185" a="1"/>
  <c r="LH330" i="185" s="1"/>
  <c r="LL264" i="185" a="1"/>
  <c r="LL264" i="185" s="1"/>
  <c r="LK273" i="185" a="1"/>
  <c r="LK273" i="185" s="1"/>
  <c r="LE284" i="185" a="1"/>
  <c r="LE284" i="185" s="1"/>
  <c r="LK289" i="185" a="1"/>
  <c r="LK289" i="185" s="1"/>
  <c r="LL244" i="185" a="1"/>
  <c r="LL244" i="185" s="1"/>
  <c r="LM253" i="185" a="1"/>
  <c r="LM253" i="185" s="1"/>
  <c r="LE260" i="185" a="1"/>
  <c r="LE260" i="185" s="1"/>
  <c r="LI265" i="185" a="1"/>
  <c r="LI265" i="185" s="1"/>
  <c r="LD272" i="185" a="1"/>
  <c r="LD272" i="185" s="1"/>
  <c r="LJ278" i="185" a="1"/>
  <c r="LJ278" i="185" s="1"/>
  <c r="LH285" i="185" a="1"/>
  <c r="LH285" i="185" s="1"/>
  <c r="LI291" i="185" a="1"/>
  <c r="LI291" i="185" s="1"/>
  <c r="LE238" i="185" a="1"/>
  <c r="LE238" i="185" s="1"/>
  <c r="LD249" i="185" a="1"/>
  <c r="LD249" i="185" s="1"/>
  <c r="LM255" i="185" a="1"/>
  <c r="LM255" i="185" s="1"/>
  <c r="LD262" i="185" a="1"/>
  <c r="LD262" i="185" s="1"/>
  <c r="LG270" i="185" a="1"/>
  <c r="LG270" i="185" s="1"/>
  <c r="LG276" i="185" a="1"/>
  <c r="LG276" i="185" s="1"/>
  <c r="LG282" i="185" a="1"/>
  <c r="LG282" i="185" s="1"/>
  <c r="LF289" i="185" a="1"/>
  <c r="LF289" i="185" s="1"/>
  <c r="LK294" i="185" a="1"/>
  <c r="LK294" i="185" s="1"/>
  <c r="LI241" i="185" a="1"/>
  <c r="LI241" i="185" s="1"/>
  <c r="LE249" i="185" a="1"/>
  <c r="LE249" i="185" s="1"/>
  <c r="LG257" i="185" a="1"/>
  <c r="LG257" i="185" s="1"/>
  <c r="LF263" i="185" a="1"/>
  <c r="LF263" i="185" s="1"/>
  <c r="LJ268" i="185" a="1"/>
  <c r="LJ268" i="185" s="1"/>
  <c r="LF275" i="185" a="1"/>
  <c r="LF275" i="185" s="1"/>
  <c r="LH282" i="185" a="1"/>
  <c r="LH282" i="185" s="1"/>
  <c r="LG289" i="185" a="1"/>
  <c r="LG289" i="185" s="1"/>
  <c r="LD240" i="185" a="1"/>
  <c r="LD240" i="185" s="1"/>
  <c r="LJ250" i="185" a="1"/>
  <c r="LJ250" i="185" s="1"/>
  <c r="LH257" i="185" a="1"/>
  <c r="LH257" i="185" s="1"/>
  <c r="LI264" i="185" a="1"/>
  <c r="LI264" i="185" s="1"/>
  <c r="LF272" i="185" a="1"/>
  <c r="LF272" i="185" s="1"/>
  <c r="LJ277" i="185" a="1"/>
  <c r="LJ277" i="185" s="1"/>
  <c r="LG284" i="185" a="1"/>
  <c r="LG284" i="185" s="1"/>
  <c r="LE243" i="185" a="1"/>
  <c r="LE243" i="185" s="1"/>
  <c r="LD252" i="185" a="1"/>
  <c r="LD252" i="185" s="1"/>
  <c r="LM259" i="185" a="1"/>
  <c r="LM259" i="185" s="1"/>
  <c r="LE265" i="185" a="1"/>
  <c r="LE265" i="185" s="1"/>
  <c r="LE271" i="185" a="1"/>
  <c r="LE271" i="185" s="1"/>
  <c r="LM275" i="185" a="1"/>
  <c r="LM275" i="185" s="1"/>
  <c r="LM281" i="185" a="1"/>
  <c r="LM281" i="185" s="1"/>
  <c r="LJ287" i="185" a="1"/>
  <c r="LJ287" i="185" s="1"/>
  <c r="LE293" i="185" a="1"/>
  <c r="LE293" i="185" s="1"/>
  <c r="LI297" i="185" a="1"/>
  <c r="LI297" i="185" s="1"/>
  <c r="LM304" i="185" a="1"/>
  <c r="LM304" i="185" s="1"/>
  <c r="LD310" i="185" a="1"/>
  <c r="LD310" i="185" s="1"/>
  <c r="LJ315" i="185" a="1"/>
  <c r="LJ315" i="185" s="1"/>
  <c r="LL321" i="185" a="1"/>
  <c r="LL321" i="185" s="1"/>
  <c r="LH328" i="185" a="1"/>
  <c r="LH328" i="185" s="1"/>
  <c r="LJ334" i="185" a="1"/>
  <c r="LJ334" i="185" s="1"/>
  <c r="LL340" i="185" a="1"/>
  <c r="LL340" i="185" s="1"/>
  <c r="LH349" i="185" a="1"/>
  <c r="LH349" i="185" s="1"/>
  <c r="LF299" i="185" a="1"/>
  <c r="LF299" i="185" s="1"/>
  <c r="LD305" i="185" a="1"/>
  <c r="LD305" i="185" s="1"/>
  <c r="LF312" i="185" a="1"/>
  <c r="LF312" i="185" s="1"/>
  <c r="LL317" i="185" a="1"/>
  <c r="LL317" i="185" s="1"/>
  <c r="LD324" i="185" a="1"/>
  <c r="LD324" i="185" s="1"/>
  <c r="LK332" i="185" a="1"/>
  <c r="LK332" i="185" s="1"/>
  <c r="LD338" i="185" a="1"/>
  <c r="LD338" i="185" s="1"/>
  <c r="LK343" i="185" a="1"/>
  <c r="LK343" i="185" s="1"/>
  <c r="LL295" i="185" a="1"/>
  <c r="LL295" i="185" s="1"/>
  <c r="LL302" i="185" a="1"/>
  <c r="LL302" i="185" s="1"/>
  <c r="LF308" i="185" a="1"/>
  <c r="LF308" i="185" s="1"/>
  <c r="LH314" i="185" a="1"/>
  <c r="LH314" i="185" s="1"/>
  <c r="LG321" i="185" a="1"/>
  <c r="LG321" i="185" s="1"/>
  <c r="LM327" i="185" a="1"/>
  <c r="LM327" i="185" s="1"/>
  <c r="LF334" i="185" a="1"/>
  <c r="LF334" i="185" s="1"/>
  <c r="LG298" i="185" a="1"/>
  <c r="LG298" i="185" s="1"/>
  <c r="LM303" i="185" a="1"/>
  <c r="LM303" i="185" s="1"/>
  <c r="LD311" i="185" a="1"/>
  <c r="LD311" i="185" s="1"/>
  <c r="LD318" i="185" a="1"/>
  <c r="LD318" i="185" s="1"/>
  <c r="LL324" i="185" a="1"/>
  <c r="LL324" i="185" s="1"/>
  <c r="LD331" i="185" a="1"/>
  <c r="LD331" i="185" s="1"/>
  <c r="LI337" i="185" a="1"/>
  <c r="LI337" i="185" s="1"/>
  <c r="LF343" i="185" a="1"/>
  <c r="LF343" i="185" s="1"/>
  <c r="LL288" i="185" a="1"/>
  <c r="LL288" i="185" s="1"/>
  <c r="LD300" i="185" a="1"/>
  <c r="LD300" i="185" s="1"/>
  <c r="LJ306" i="185" a="1"/>
  <c r="LJ306" i="185" s="1"/>
  <c r="LI314" i="185" a="1"/>
  <c r="LI314" i="185" s="1"/>
  <c r="LL320" i="185" a="1"/>
  <c r="LL320" i="185" s="1"/>
  <c r="LL248" i="185" a="1"/>
  <c r="LL248" i="185" s="1"/>
  <c r="LD266" i="185" a="1"/>
  <c r="LD266" i="185" s="1"/>
  <c r="LH274" i="185" a="1"/>
  <c r="LH274" i="185" s="1"/>
  <c r="LK284" i="185" a="1"/>
  <c r="LK284" i="185" s="1"/>
  <c r="LG290" i="185" a="1"/>
  <c r="LG290" i="185" s="1"/>
  <c r="LL246" i="185" a="1"/>
  <c r="LL246" i="185" s="1"/>
  <c r="LI254" i="185" a="1"/>
  <c r="LI254" i="185" s="1"/>
  <c r="LK260" i="185" a="1"/>
  <c r="LK260" i="185" s="1"/>
  <c r="LE266" i="185" a="1"/>
  <c r="LE266" i="185" s="1"/>
  <c r="LK272" i="185" a="1"/>
  <c r="LK272" i="185" s="1"/>
  <c r="LF279" i="185" a="1"/>
  <c r="LF279" i="185" s="1"/>
  <c r="LJ286" i="185" a="1"/>
  <c r="LJ286" i="185" s="1"/>
  <c r="LF292" i="185" a="1"/>
  <c r="LF292" i="185" s="1"/>
  <c r="LF241" i="185" a="1"/>
  <c r="LF241" i="185" s="1"/>
  <c r="LK249" i="185" a="1"/>
  <c r="LK249" i="185" s="1"/>
  <c r="LF257" i="185" a="1"/>
  <c r="LF257" i="185" s="1"/>
  <c r="LH264" i="185" a="1"/>
  <c r="LH264" i="185" s="1"/>
  <c r="LM270" i="185" a="1"/>
  <c r="LM270" i="185" s="1"/>
  <c r="LM276" i="185" a="1"/>
  <c r="LM276" i="185" s="1"/>
  <c r="LJ283" i="185" a="1"/>
  <c r="LJ283" i="185" s="1"/>
  <c r="LM289" i="185" a="1"/>
  <c r="LM289" i="185" s="1"/>
  <c r="LF295" i="185" a="1"/>
  <c r="LF295" i="185" s="1"/>
  <c r="LM242" i="185" a="1"/>
  <c r="LM242" i="185" s="1"/>
  <c r="LL249" i="185" a="1"/>
  <c r="LL249" i="185" s="1"/>
  <c r="LJ258" i="185" a="1"/>
  <c r="LJ258" i="185" s="1"/>
  <c r="LL263" i="185" a="1"/>
  <c r="LL263" i="185" s="1"/>
  <c r="LF269" i="185" a="1"/>
  <c r="LF269" i="185" s="1"/>
  <c r="LH276" i="185" a="1"/>
  <c r="LH276" i="185" s="1"/>
  <c r="LD283" i="185" a="1"/>
  <c r="LD283" i="185" s="1"/>
  <c r="LD290" i="185" a="1"/>
  <c r="LD290" i="185" s="1"/>
  <c r="LJ241" i="185" a="1"/>
  <c r="LJ241" i="185" s="1"/>
  <c r="LG251" i="185" a="1"/>
  <c r="LG251" i="185" s="1"/>
  <c r="LM257" i="185" a="1"/>
  <c r="LM257" i="185" s="1"/>
  <c r="LL265" i="185" a="1"/>
  <c r="LL265" i="185" s="1"/>
  <c r="LM272" i="185" a="1"/>
  <c r="LM272" i="185" s="1"/>
  <c r="LF278" i="185" a="1"/>
  <c r="LF278" i="185" s="1"/>
  <c r="LD285" i="185" a="1"/>
  <c r="LD285" i="185" s="1"/>
  <c r="LH245" i="185" a="1"/>
  <c r="LH245" i="185" s="1"/>
  <c r="LH253" i="185" a="1"/>
  <c r="LH253" i="185" s="1"/>
  <c r="LH260" i="185" a="1"/>
  <c r="LH260" i="185" s="1"/>
  <c r="LH266" i="185" a="1"/>
  <c r="LH266" i="185" s="1"/>
  <c r="LK271" i="185" a="1"/>
  <c r="LK271" i="185" s="1"/>
  <c r="LJ276" i="185" a="1"/>
  <c r="LJ276" i="185" s="1"/>
  <c r="LJ282" i="185" a="1"/>
  <c r="LJ282" i="185" s="1"/>
  <c r="LF288" i="185" a="1"/>
  <c r="LF288" i="185" s="1"/>
  <c r="LL291" i="185" a="1"/>
  <c r="LL291" i="185" s="1"/>
  <c r="LE298" i="185" a="1"/>
  <c r="LE298" i="185" s="1"/>
  <c r="LI305" i="185" a="1"/>
  <c r="LI305" i="185" s="1"/>
  <c r="LK310" i="185" a="1"/>
  <c r="LK310" i="185" s="1"/>
  <c r="LG316" i="185" a="1"/>
  <c r="LG316" i="185" s="1"/>
  <c r="LI322" i="185" a="1"/>
  <c r="LI322" i="185" s="1"/>
  <c r="LJ329" i="185" a="1"/>
  <c r="LJ329" i="185" s="1"/>
  <c r="LF335" i="185" a="1"/>
  <c r="LF335" i="185" s="1"/>
  <c r="LI341" i="185" a="1"/>
  <c r="LI341" i="185" s="1"/>
  <c r="LF290" i="185" a="1"/>
  <c r="LF290" i="185" s="1"/>
  <c r="LL299" i="185" a="1"/>
  <c r="LL299" i="185" s="1"/>
  <c r="LJ305" i="185" a="1"/>
  <c r="LJ305" i="185" s="1"/>
  <c r="LL312" i="185" a="1"/>
  <c r="LL312" i="185" s="1"/>
  <c r="LI318" i="185" a="1"/>
  <c r="LI318" i="185" s="1"/>
  <c r="LG325" i="185" a="1"/>
  <c r="LG325" i="185" s="1"/>
  <c r="LH333" i="185" a="1"/>
  <c r="LH333" i="185" s="1"/>
  <c r="LK338" i="185" a="1"/>
  <c r="LK338" i="185" s="1"/>
  <c r="LI344" i="185" a="1"/>
  <c r="LI344" i="185" s="1"/>
  <c r="LH296" i="185" a="1"/>
  <c r="LH296" i="185" s="1"/>
  <c r="LL303" i="185" a="1"/>
  <c r="LL303" i="185" s="1"/>
  <c r="LD309" i="185" a="1"/>
  <c r="LD309" i="185" s="1"/>
  <c r="LL315" i="185" a="1"/>
  <c r="LL315" i="185" s="1"/>
  <c r="LD322" i="185" a="1"/>
  <c r="LD322" i="185" s="1"/>
  <c r="LI328" i="185" a="1"/>
  <c r="LI328" i="185" s="1"/>
  <c r="LH288" i="185" a="1"/>
  <c r="LH288" i="185" s="1"/>
  <c r="LK298" i="185" a="1"/>
  <c r="LK298" i="185" s="1"/>
  <c r="LI304" i="185" a="1"/>
  <c r="LI304" i="185" s="1"/>
  <c r="LK311" i="185" a="1"/>
  <c r="LK311" i="185" s="1"/>
  <c r="LG319" i="185" a="1"/>
  <c r="LG319" i="185" s="1"/>
  <c r="LI325" i="185" a="1"/>
  <c r="LI325" i="185" s="1"/>
  <c r="LJ331" i="185" a="1"/>
  <c r="LJ331" i="185" s="1"/>
  <c r="LF338" i="185" a="1"/>
  <c r="LF338" i="185" s="1"/>
  <c r="LM343" i="185" a="1"/>
  <c r="LM343" i="185" s="1"/>
  <c r="LD291" i="185" a="1"/>
  <c r="LD291" i="185" s="1"/>
  <c r="LJ300" i="185" a="1"/>
  <c r="LJ300" i="185" s="1"/>
  <c r="LL307" i="185" a="1"/>
  <c r="LL307" i="185" s="1"/>
  <c r="LF315" i="185" a="1"/>
  <c r="LF315" i="185" s="1"/>
  <c r="LM250" i="185" a="1"/>
  <c r="LM250" i="185" s="1"/>
  <c r="LJ266" i="185" a="1"/>
  <c r="LJ266" i="185" s="1"/>
  <c r="LF276" i="185" a="1"/>
  <c r="LF276" i="185" s="1"/>
  <c r="LG285" i="185" a="1"/>
  <c r="LG285" i="185" s="1"/>
  <c r="LL233" i="185" a="1"/>
  <c r="LL233" i="185" s="1"/>
  <c r="LM248" i="185" a="1"/>
  <c r="LM248" i="185" s="1"/>
  <c r="LL255" i="185" a="1"/>
  <c r="LL255" i="185" s="1"/>
  <c r="LG261" i="185" a="1"/>
  <c r="LG261" i="185" s="1"/>
  <c r="LK266" i="185" a="1"/>
  <c r="LK266" i="185" s="1"/>
  <c r="LF273" i="185" a="1"/>
  <c r="LF273" i="185" s="1"/>
  <c r="LL279" i="185" a="1"/>
  <c r="LL279" i="185" s="1"/>
  <c r="LH287" i="185" a="1"/>
  <c r="LH287" i="185" s="1"/>
  <c r="LK292" i="185" a="1"/>
  <c r="LK292" i="185" s="1"/>
  <c r="LL242" i="185" a="1"/>
  <c r="LL242" i="185" s="1"/>
  <c r="LH250" i="185" a="1"/>
  <c r="LH250" i="185" s="1"/>
  <c r="LL257" i="185" a="1"/>
  <c r="LL257" i="185" s="1"/>
  <c r="LM264" i="185" a="1"/>
  <c r="LM264" i="185" s="1"/>
  <c r="LL272" i="185" a="1"/>
  <c r="LL272" i="185" s="1"/>
  <c r="LI277" i="185" a="1"/>
  <c r="LI277" i="185" s="1"/>
  <c r="LF284" i="185" a="1"/>
  <c r="LF284" i="185" s="1"/>
  <c r="LI290" i="185" a="1"/>
  <c r="LI290" i="185" s="1"/>
  <c r="LG296" i="185" a="1"/>
  <c r="LG296" i="185" s="1"/>
  <c r="LF244" i="185" a="1"/>
  <c r="LF244" i="185" s="1"/>
  <c r="LL251" i="185" a="1"/>
  <c r="LL251" i="185" s="1"/>
  <c r="LE259" i="185" a="1"/>
  <c r="LE259" i="185" s="1"/>
  <c r="LD265" i="185" a="1"/>
  <c r="LD265" i="185" s="1"/>
  <c r="LL269" i="185" a="1"/>
  <c r="LL269" i="185" s="1"/>
  <c r="LE278" i="185" a="1"/>
  <c r="LE278" i="185" s="1"/>
  <c r="LK283" i="185" a="1"/>
  <c r="LK283" i="185" s="1"/>
  <c r="LJ290" i="185" a="1"/>
  <c r="LJ290" i="185" s="1"/>
  <c r="LG245" i="185" a="1"/>
  <c r="LG245" i="185" s="1"/>
  <c r="LM251" i="185" a="1"/>
  <c r="LM251" i="185" s="1"/>
  <c r="LF259" i="185" a="1"/>
  <c r="LF259" i="185" s="1"/>
  <c r="LG266" i="185" a="1"/>
  <c r="LG266" i="185" s="1"/>
  <c r="LH273" i="185" a="1"/>
  <c r="LH273" i="185" s="1"/>
  <c r="LE280" i="185" a="1"/>
  <c r="LE280" i="185" s="1"/>
  <c r="LJ285" i="185" a="1"/>
  <c r="LJ285" i="185" s="1"/>
  <c r="LE247" i="185" a="1"/>
  <c r="LE247" i="185" s="1"/>
  <c r="LE254" i="185" a="1"/>
  <c r="LE254" i="185" s="1"/>
  <c r="LE261" i="185" a="1"/>
  <c r="LE261" i="185" s="1"/>
  <c r="LI267" i="185" a="1"/>
  <c r="LI267" i="185" s="1"/>
  <c r="LG272" i="185" a="1"/>
  <c r="LG272" i="185" s="1"/>
  <c r="LK277" i="185" a="1"/>
  <c r="LK277" i="185" s="1"/>
  <c r="LF283" i="185" a="1"/>
  <c r="LF283" i="185" s="1"/>
  <c r="LH289" i="185" a="1"/>
  <c r="LH289" i="185" s="1"/>
  <c r="LD293" i="185" a="1"/>
  <c r="LD293" i="185" s="1"/>
  <c r="LG300" i="185" a="1"/>
  <c r="LG300" i="185" s="1"/>
  <c r="LF306" i="185" a="1"/>
  <c r="LF306" i="185" s="1"/>
  <c r="LI311" i="185" a="1"/>
  <c r="LI311" i="185" s="1"/>
  <c r="LD317" i="185" a="1"/>
  <c r="LD317" i="185" s="1"/>
  <c r="LF323" i="185" a="1"/>
  <c r="LF323" i="185" s="1"/>
  <c r="LF330" i="185" a="1"/>
  <c r="LF330" i="185" s="1"/>
  <c r="LL335" i="185" a="1"/>
  <c r="LL335" i="185" s="1"/>
  <c r="LF342" i="185" a="1"/>
  <c r="LF342" i="185" s="1"/>
  <c r="LD292" i="185" a="1"/>
  <c r="LD292" i="185" s="1"/>
  <c r="LH300" i="185" a="1"/>
  <c r="LH300" i="185" s="1"/>
  <c r="LG306" i="185" a="1"/>
  <c r="LG306" i="185" s="1"/>
  <c r="LJ313" i="185" a="1"/>
  <c r="LJ313" i="185" s="1"/>
  <c r="LF319" i="185" a="1"/>
  <c r="LF319" i="185" s="1"/>
  <c r="LD326" i="185" a="1"/>
  <c r="LD326" i="185" s="1"/>
  <c r="LE334" i="185" a="1"/>
  <c r="LE334" i="185" s="1"/>
  <c r="LH339" i="185" a="1"/>
  <c r="LH339" i="185" s="1"/>
  <c r="LF345" i="185" a="1"/>
  <c r="LF345" i="185" s="1"/>
  <c r="LE297" i="185" a="1"/>
  <c r="LE297" i="185" s="1"/>
  <c r="LH304" i="185" a="1"/>
  <c r="LH304" i="185" s="1"/>
  <c r="LF310" i="185" a="1"/>
  <c r="LF310" i="185" s="1"/>
  <c r="LI316" i="185" a="1"/>
  <c r="LI316" i="185" s="1"/>
  <c r="LK322" i="185" a="1"/>
  <c r="LK322" i="185" s="1"/>
  <c r="LE329" i="185" a="1"/>
  <c r="LE329" i="185" s="1"/>
  <c r="LM290" i="185" a="1"/>
  <c r="LM290" i="185" s="1"/>
  <c r="LH299" i="185" a="1"/>
  <c r="LH299" i="185" s="1"/>
  <c r="LI306" i="185" a="1"/>
  <c r="LI306" i="185" s="1"/>
  <c r="LD313" i="185" a="1"/>
  <c r="LD313" i="185" s="1"/>
  <c r="LD320" i="185" a="1"/>
  <c r="LD320" i="185" s="1"/>
  <c r="LF326" i="185" a="1"/>
  <c r="LF326" i="185" s="1"/>
  <c r="LL332" i="185" a="1"/>
  <c r="LL332" i="185" s="1"/>
  <c r="LM338" i="185" a="1"/>
  <c r="LM338" i="185" s="1"/>
  <c r="LK344" i="185" a="1"/>
  <c r="LK344" i="185" s="1"/>
  <c r="LH292" i="185" a="1"/>
  <c r="LH292" i="185" s="1"/>
  <c r="LE301" i="185" a="1"/>
  <c r="LE301" i="185" s="1"/>
  <c r="LH308" i="185" a="1"/>
  <c r="LH308" i="185" s="1"/>
  <c r="LD316" i="185" a="1"/>
  <c r="LD316" i="185" s="1"/>
  <c r="LF322" i="185" a="1"/>
  <c r="LF322" i="185" s="1"/>
  <c r="LE328" i="185" a="1"/>
  <c r="LE328" i="185" s="1"/>
  <c r="LK255" i="185" a="1"/>
  <c r="LK255" i="185" s="1"/>
  <c r="LF267" i="185" a="1"/>
  <c r="LF267" i="185" s="1"/>
  <c r="LI278" i="185" a="1"/>
  <c r="LI278" i="185" s="1"/>
  <c r="LD286" i="185" a="1"/>
  <c r="LD286" i="185" s="1"/>
  <c r="LM237" i="185" a="1"/>
  <c r="LM237" i="185" s="1"/>
  <c r="LJ249" i="185" a="1"/>
  <c r="LJ249" i="185" s="1"/>
  <c r="LI256" i="185" a="1"/>
  <c r="LI256" i="185" s="1"/>
  <c r="LM261" i="185" a="1"/>
  <c r="LM261" i="185" s="1"/>
  <c r="LL267" i="185" a="1"/>
  <c r="LL267" i="185" s="1"/>
  <c r="LL273" i="185" a="1"/>
  <c r="LL273" i="185" s="1"/>
  <c r="LH280" i="185" a="1"/>
  <c r="LH280" i="185" s="1"/>
  <c r="LM287" i="185" a="1"/>
  <c r="LM287" i="185" s="1"/>
  <c r="LH293" i="185" a="1"/>
  <c r="LH293" i="185" s="1"/>
  <c r="LE244" i="185" a="1"/>
  <c r="LE244" i="185" s="1"/>
  <c r="LE251" i="185" a="1"/>
  <c r="LE251" i="185" s="1"/>
  <c r="LI258" i="185" a="1"/>
  <c r="LI258" i="185" s="1"/>
  <c r="LJ265" i="185" a="1"/>
  <c r="LJ265" i="185" s="1"/>
  <c r="LG273" i="185" a="1"/>
  <c r="LG273" i="185" s="1"/>
  <c r="LK278" i="185" a="1"/>
  <c r="LK278" i="185" s="1"/>
  <c r="LL284" i="185" a="1"/>
  <c r="LL284" i="185" s="1"/>
  <c r="LE291" i="185" a="1"/>
  <c r="LE291" i="185" s="1"/>
  <c r="LD297" i="185" a="1"/>
  <c r="LD297" i="185" s="1"/>
  <c r="LD245" i="185" a="1"/>
  <c r="LD245" i="185" s="1"/>
  <c r="LF253" i="185" a="1"/>
  <c r="LF253" i="185" s="1"/>
  <c r="LL259" i="185" a="1"/>
  <c r="LL259" i="185" s="1"/>
  <c r="LK265" i="185" a="1"/>
  <c r="LK265" i="185" s="1"/>
  <c r="LD271" i="185" a="1"/>
  <c r="LD271" i="185" s="1"/>
  <c r="LL278" i="185" a="1"/>
  <c r="LL278" i="185" s="1"/>
  <c r="LM284" i="185" a="1"/>
  <c r="LM284" i="185" s="1"/>
  <c r="LF291" i="185" a="1"/>
  <c r="LF291" i="185" s="1"/>
  <c r="LE246" i="185" a="1"/>
  <c r="LE246" i="185" s="1"/>
  <c r="LK252" i="185" a="1"/>
  <c r="LK252" i="185" s="1"/>
  <c r="LG260" i="185" a="1"/>
  <c r="LG260" i="185" s="1"/>
  <c r="LD267" i="185" a="1"/>
  <c r="LD267" i="185" s="1"/>
  <c r="LE274" i="185" a="1"/>
  <c r="LE274" i="185" s="1"/>
  <c r="LJ280" i="185" a="1"/>
  <c r="LJ280" i="185" s="1"/>
  <c r="LM286" i="185" a="1"/>
  <c r="LM286" i="185" s="1"/>
  <c r="LM247" i="185" a="1"/>
  <c r="LM247" i="185" s="1"/>
  <c r="LD255" i="185" a="1"/>
  <c r="LD255" i="185" s="1"/>
  <c r="LJ261" i="185" a="1"/>
  <c r="LJ261" i="185" s="1"/>
  <c r="LF268" i="185" a="1"/>
  <c r="LF268" i="185" s="1"/>
  <c r="LD273" i="185" a="1"/>
  <c r="LD273" i="185" s="1"/>
  <c r="LM278" i="185" a="1"/>
  <c r="LM278" i="185" s="1"/>
  <c r="LH284" i="185" a="1"/>
  <c r="LH284" i="185" s="1"/>
  <c r="LE290" i="185" a="1"/>
  <c r="LE290" i="185" s="1"/>
  <c r="LE294" i="185" a="1"/>
  <c r="LE294" i="185" s="1"/>
  <c r="LI301" i="185" a="1"/>
  <c r="LI301" i="185" s="1"/>
  <c r="LM306" i="185" a="1"/>
  <c r="LM306" i="185" s="1"/>
  <c r="LE312" i="185" a="1"/>
  <c r="LE312" i="185" s="1"/>
  <c r="LK317" i="185" a="1"/>
  <c r="LK317" i="185" s="1"/>
  <c r="LM323" i="185" a="1"/>
  <c r="LM323" i="185" s="1"/>
  <c r="LH331" i="185" a="1"/>
  <c r="LH331" i="185" s="1"/>
  <c r="LI336" i="185" a="1"/>
  <c r="LI336" i="185" s="1"/>
  <c r="LM342" i="185" a="1"/>
  <c r="LM342" i="185" s="1"/>
  <c r="LF294" i="185" a="1"/>
  <c r="LF294" i="185" s="1"/>
  <c r="LM300" i="185" a="1"/>
  <c r="LM300" i="185" s="1"/>
  <c r="LD307" i="185" a="1"/>
  <c r="LD307" i="185" s="1"/>
  <c r="LG314" i="185" a="1"/>
  <c r="LG314" i="185" s="1"/>
  <c r="LI320" i="185" a="1"/>
  <c r="LI320" i="185" s="1"/>
  <c r="LK326" i="185" a="1"/>
  <c r="LK326" i="185" s="1"/>
  <c r="LK334" i="185" a="1"/>
  <c r="LK334" i="185" s="1"/>
  <c r="LE340" i="185" a="1"/>
  <c r="LE340" i="185" s="1"/>
  <c r="LE288" i="185" a="1"/>
  <c r="LE288" i="185" s="1"/>
  <c r="LK297" i="185" a="1"/>
  <c r="LK297" i="185" s="1"/>
  <c r="LE305" i="185" a="1"/>
  <c r="LE305" i="185" s="1"/>
  <c r="LM310" i="185" a="1"/>
  <c r="LM310" i="185" s="1"/>
  <c r="LF317" i="185" a="1"/>
  <c r="LF317" i="185" s="1"/>
  <c r="LH323" i="185" a="1"/>
  <c r="LH323" i="185" s="1"/>
  <c r="LD257" i="185" a="1"/>
  <c r="LD257" i="185" s="1"/>
  <c r="LJ269" i="185" a="1"/>
  <c r="LJ269" i="185" s="1"/>
  <c r="LE279" i="185" a="1"/>
  <c r="LE279" i="185" s="1"/>
  <c r="LI286" i="185" a="1"/>
  <c r="LI286" i="185" s="1"/>
  <c r="LH239" i="185" a="1"/>
  <c r="LH239" i="185" s="1"/>
  <c r="LG250" i="185" a="1"/>
  <c r="LG250" i="185" s="1"/>
  <c r="LE257" i="185" a="1"/>
  <c r="LE257" i="185" s="1"/>
  <c r="LI262" i="185" a="1"/>
  <c r="LI262" i="185" s="1"/>
  <c r="LI268" i="185" a="1"/>
  <c r="LI268" i="185" s="1"/>
  <c r="LD275" i="185" a="1"/>
  <c r="LD275" i="185" s="1"/>
  <c r="LD281" i="185" a="1"/>
  <c r="LD281" i="185" s="1"/>
  <c r="LJ288" i="185" a="1"/>
  <c r="LJ288" i="185" s="1"/>
  <c r="LM293" i="185" a="1"/>
  <c r="LM293" i="185" s="1"/>
  <c r="LM244" i="185" a="1"/>
  <c r="LM244" i="185" s="1"/>
  <c r="LJ252" i="185" a="1"/>
  <c r="LJ252" i="185" s="1"/>
  <c r="LD259" i="185" a="1"/>
  <c r="LD259" i="185" s="1"/>
  <c r="LL266" i="185" a="1"/>
  <c r="LL266" i="185" s="1"/>
  <c r="LM273" i="185" a="1"/>
  <c r="LM273" i="185" s="1"/>
  <c r="LM279" i="185" a="1"/>
  <c r="LM279" i="185" s="1"/>
  <c r="LE286" i="185" a="1"/>
  <c r="LE286" i="185" s="1"/>
  <c r="LJ291" i="185" a="1"/>
  <c r="LJ291" i="185" s="1"/>
  <c r="LH297" i="185" a="1"/>
  <c r="LH297" i="185" s="1"/>
  <c r="LD246" i="185" a="1"/>
  <c r="LD246" i="185" s="1"/>
  <c r="LD254" i="185" a="1"/>
  <c r="LD254" i="185" s="1"/>
  <c r="LM260" i="185" a="1"/>
  <c r="LM260" i="185" s="1"/>
  <c r="LF266" i="185" a="1"/>
  <c r="LF266" i="185" s="1"/>
  <c r="LJ271" i="185" a="1"/>
  <c r="LJ271" i="185" s="1"/>
  <c r="LG279" i="185" a="1"/>
  <c r="LG279" i="185" s="1"/>
  <c r="LI285" i="185" a="1"/>
  <c r="LI285" i="185" s="1"/>
  <c r="LK291" i="185" a="1"/>
  <c r="LK291" i="185" s="1"/>
  <c r="LD247" i="185" a="1"/>
  <c r="LD247" i="185" s="1"/>
  <c r="LG253" i="185" a="1"/>
  <c r="LG253" i="185" s="1"/>
  <c r="LD261" i="185" a="1"/>
  <c r="LD261" i="185" s="1"/>
  <c r="LE268" i="185" a="1"/>
  <c r="LE268" i="185" s="1"/>
  <c r="LG275" i="185" a="1"/>
  <c r="LG275" i="185" s="1"/>
  <c r="LG281" i="185" a="1"/>
  <c r="LG281" i="185" s="1"/>
  <c r="LD235" i="185" a="1"/>
  <c r="LD235" i="185" s="1"/>
  <c r="LJ248" i="185" a="1"/>
  <c r="LJ248" i="185" s="1"/>
  <c r="LF256" i="185" a="1"/>
  <c r="LF256" i="185" s="1"/>
  <c r="LK262" i="185" a="1"/>
  <c r="LK262" i="185" s="1"/>
  <c r="LL268" i="185" a="1"/>
  <c r="LL268" i="185" s="1"/>
  <c r="LI273" i="185" a="1"/>
  <c r="LI273" i="185" s="1"/>
  <c r="LH279" i="185" a="1"/>
  <c r="LH279" i="185" s="1"/>
  <c r="LE285" i="185" a="1"/>
  <c r="LE285" i="185" s="1"/>
  <c r="LK290" i="185" a="1"/>
  <c r="LK290" i="185" s="1"/>
  <c r="LM294" i="185" a="1"/>
  <c r="LM294" i="185" s="1"/>
  <c r="LK302" i="185" a="1"/>
  <c r="LK302" i="185" s="1"/>
  <c r="LI307" i="185" a="1"/>
  <c r="LI307" i="185" s="1"/>
  <c r="LK312" i="185" a="1"/>
  <c r="LK312" i="185" s="1"/>
  <c r="LH318" i="185" a="1"/>
  <c r="LH318" i="185" s="1"/>
  <c r="LJ324" i="185" a="1"/>
  <c r="LJ324" i="185" s="1"/>
  <c r="LD332" i="185" a="1"/>
  <c r="LD332" i="185" s="1"/>
  <c r="LM337" i="185" a="1"/>
  <c r="LM337" i="185" s="1"/>
  <c r="LJ343" i="185" a="1"/>
  <c r="LJ343" i="185" s="1"/>
  <c r="LK295" i="185" a="1"/>
  <c r="LK295" i="185" s="1"/>
  <c r="LJ301" i="185" a="1"/>
  <c r="LJ301" i="185" s="1"/>
  <c r="LM308" i="185" a="1"/>
  <c r="LM308" i="185" s="1"/>
  <c r="LD315" i="185" a="1"/>
  <c r="LD315" i="185" s="1"/>
  <c r="LF321" i="185" a="1"/>
  <c r="LF321" i="185" s="1"/>
  <c r="LF327" i="185" a="1"/>
  <c r="LF327" i="185" s="1"/>
  <c r="LG335" i="185" a="1"/>
  <c r="LG335" i="185" s="1"/>
  <c r="LM340" i="185" a="1"/>
  <c r="LM340" i="185" s="1"/>
  <c r="LE292" i="185" a="1"/>
  <c r="LE292" i="185" s="1"/>
  <c r="LG299" i="185" a="1"/>
  <c r="LG299" i="185" s="1"/>
  <c r="LK305" i="185" a="1"/>
  <c r="LK305" i="185" s="1"/>
  <c r="LJ311" i="185" a="1"/>
  <c r="LJ311" i="185" s="1"/>
  <c r="LM317" i="185" a="1"/>
  <c r="LM317" i="185" s="1"/>
  <c r="LK324" i="185" a="1"/>
  <c r="LK324" i="185" s="1"/>
  <c r="LM330" i="185" a="1"/>
  <c r="LM330" i="185" s="1"/>
  <c r="LM258" i="185" a="1"/>
  <c r="LM258" i="185" s="1"/>
  <c r="LH271" i="185" a="1"/>
  <c r="LH271" i="185" s="1"/>
  <c r="LK279" i="185" a="1"/>
  <c r="LK279" i="185" s="1"/>
  <c r="LG287" i="185" a="1"/>
  <c r="LG287" i="185" s="1"/>
  <c r="LD241" i="185" a="1"/>
  <c r="LD241" i="185" s="1"/>
  <c r="LD251" i="185" a="1"/>
  <c r="LD251" i="185" s="1"/>
  <c r="LK257" i="185" a="1"/>
  <c r="LK257" i="185" s="1"/>
  <c r="LE263" i="185" a="1"/>
  <c r="LE263" i="185" s="1"/>
  <c r="LK269" i="185" a="1"/>
  <c r="LK269" i="185" s="1"/>
  <c r="LL276" i="185" a="1"/>
  <c r="LL276" i="185" s="1"/>
  <c r="LF282" i="185" a="1"/>
  <c r="LF282" i="185" s="1"/>
  <c r="LE289" i="185" a="1"/>
  <c r="LE289" i="185" s="1"/>
  <c r="LE295" i="185" a="1"/>
  <c r="LE295" i="185" s="1"/>
  <c r="LM245" i="185" a="1"/>
  <c r="LM245" i="185" s="1"/>
  <c r="LE253" i="185" a="1"/>
  <c r="LE253" i="185" s="1"/>
  <c r="LK259" i="185" a="1"/>
  <c r="LK259" i="185" s="1"/>
  <c r="LG267" i="185" a="1"/>
  <c r="LG267" i="185" s="1"/>
  <c r="LI274" i="185" a="1"/>
  <c r="LI274" i="185" s="1"/>
  <c r="LI280" i="185" a="1"/>
  <c r="LI280" i="185" s="1"/>
  <c r="LK286" i="185" a="1"/>
  <c r="LK286" i="185" s="1"/>
  <c r="LG292" i="185" a="1"/>
  <c r="LG292" i="185" s="1"/>
  <c r="LJ234" i="185" a="1"/>
  <c r="LJ234" i="185" s="1"/>
  <c r="LM246" i="185" a="1"/>
  <c r="LM246" i="185" s="1"/>
  <c r="LK254" i="185" a="1"/>
  <c r="LK254" i="185" s="1"/>
  <c r="LH261" i="185" a="1"/>
  <c r="LH261" i="185" s="1"/>
  <c r="LM266" i="185" a="1"/>
  <c r="LM266" i="185" s="1"/>
  <c r="LE272" i="185" a="1"/>
  <c r="LE272" i="185" s="1"/>
  <c r="LD280" i="185" a="1"/>
  <c r="LD280" i="185" s="1"/>
  <c r="LF286" i="185" a="1"/>
  <c r="LF286" i="185" s="1"/>
  <c r="LK234" i="185" a="1"/>
  <c r="LK234" i="185" s="1"/>
  <c r="LL247" i="185" a="1"/>
  <c r="LL247" i="185" s="1"/>
  <c r="LL254" i="185" a="1"/>
  <c r="LL254" i="185" s="1"/>
  <c r="LI261" i="185" a="1"/>
  <c r="LI261" i="185" s="1"/>
  <c r="LK268" i="185" a="1"/>
  <c r="LK268" i="185" s="1"/>
  <c r="LL275" i="185" a="1"/>
  <c r="LL275" i="185" s="1"/>
  <c r="LI282" i="185" a="1"/>
  <c r="LI282" i="185" s="1"/>
  <c r="LE237" i="185" a="1"/>
  <c r="LE237" i="185" s="1"/>
  <c r="LF249" i="185" a="1"/>
  <c r="LF249" i="185" s="1"/>
  <c r="LK256" i="185" a="1"/>
  <c r="LK256" i="185" s="1"/>
  <c r="LH263" i="185" a="1"/>
  <c r="LH263" i="185" s="1"/>
  <c r="LH269" i="185" a="1"/>
  <c r="LH269" i="185" s="1"/>
  <c r="LF274" i="185" a="1"/>
  <c r="LF274" i="185" s="1"/>
  <c r="LF280" i="185" a="1"/>
  <c r="LF280" i="185" s="1"/>
  <c r="LK285" i="185" a="1"/>
  <c r="LK285" i="185" s="1"/>
  <c r="LG291" i="185" a="1"/>
  <c r="LG291" i="185" s="1"/>
  <c r="LJ295" i="185" a="1"/>
  <c r="LJ295" i="185" s="1"/>
  <c r="LF303" i="185" a="1"/>
  <c r="LF303" i="185" s="1"/>
  <c r="LE308" i="185" a="1"/>
  <c r="LE308" i="185" s="1"/>
  <c r="LI313" i="185" a="1"/>
  <c r="LI313" i="185" s="1"/>
  <c r="LE319" i="185" a="1"/>
  <c r="LE319" i="185" s="1"/>
  <c r="LM325" i="185" a="1"/>
  <c r="LM325" i="185" s="1"/>
  <c r="LJ332" i="185" a="1"/>
  <c r="LJ332" i="185" s="1"/>
  <c r="LJ338" i="185" a="1"/>
  <c r="LJ338" i="185" s="1"/>
  <c r="LE345" i="185" a="1"/>
  <c r="LE345" i="185" s="1"/>
  <c r="LJ297" i="185" a="1"/>
  <c r="LJ297" i="185" s="1"/>
  <c r="LF302" i="185" a="1"/>
  <c r="LF302" i="185" s="1"/>
  <c r="LJ309" i="185" a="1"/>
  <c r="LJ309" i="185" s="1"/>
  <c r="LK315" i="185" a="1"/>
  <c r="LK315" i="185" s="1"/>
  <c r="LM321" i="185" a="1"/>
  <c r="LM321" i="185" s="1"/>
  <c r="LD329" i="185" a="1"/>
  <c r="LD329" i="185" s="1"/>
  <c r="LM335" i="185" a="1"/>
  <c r="LM335" i="185" s="1"/>
  <c r="LJ341" i="185" a="1"/>
  <c r="LJ341" i="185" s="1"/>
  <c r="LG293" i="185" a="1"/>
  <c r="LG293" i="185" s="1"/>
  <c r="LD301" i="185" a="1"/>
  <c r="LD301" i="185" s="1"/>
  <c r="LH306" i="185" a="1"/>
  <c r="LH306" i="185" s="1"/>
  <c r="LG312" i="185" a="1"/>
  <c r="LG312" i="185" s="1"/>
  <c r="LJ318" i="185" a="1"/>
  <c r="LJ318" i="185" s="1"/>
  <c r="LH325" i="185" a="1"/>
  <c r="LH325" i="185" s="1"/>
  <c r="LI331" i="185" a="1"/>
  <c r="LI331" i="185" s="1"/>
  <c r="LM295" i="185" a="1"/>
  <c r="LM295" i="185" s="1"/>
  <c r="LL301" i="185" a="1"/>
  <c r="LL301" i="185" s="1"/>
  <c r="LG308" i="185" a="1"/>
  <c r="LG308" i="185" s="1"/>
  <c r="LM315" i="185" a="1"/>
  <c r="LM315" i="185" s="1"/>
  <c r="LE322" i="185" a="1"/>
  <c r="LE322" i="185" s="1"/>
  <c r="LD328" i="185" a="1"/>
  <c r="LD328" i="185" s="1"/>
  <c r="LI335" i="185" a="1"/>
  <c r="LI335" i="185" s="1"/>
  <c r="LE341" i="185" a="1"/>
  <c r="LE341" i="185" s="1"/>
  <c r="LL346" i="185" a="1"/>
  <c r="LL346" i="185" s="1"/>
  <c r="LF297" i="185" a="1"/>
  <c r="LF297" i="185" s="1"/>
  <c r="LJ304" i="185" a="1"/>
  <c r="LJ304" i="185" s="1"/>
  <c r="LL311" i="185" a="1"/>
  <c r="LL311" i="185" s="1"/>
  <c r="LK318" i="185" a="1"/>
  <c r="LK318" i="185" s="1"/>
  <c r="LM324" i="185" a="1"/>
  <c r="LM324" i="185" s="1"/>
  <c r="LM329" i="185" a="1"/>
  <c r="LM329" i="185" s="1"/>
  <c r="LF336" i="185" a="1"/>
  <c r="LF336" i="185" s="1"/>
  <c r="LM299" i="185" a="1"/>
  <c r="LM299" i="185" s="1"/>
  <c r="LJ316" i="185" a="1"/>
  <c r="LJ316" i="185" s="1"/>
  <c r="LM334" i="185" a="1"/>
  <c r="LM334" i="185" s="1"/>
  <c r="LE346" i="185" a="1"/>
  <c r="LE346" i="185" s="1"/>
  <c r="LI303" i="185" a="1"/>
  <c r="LI303" i="185" s="1"/>
  <c r="LH317" i="185" a="1"/>
  <c r="LH317" i="185" s="1"/>
  <c r="LM326" i="185" a="1"/>
  <c r="LM326" i="185" s="1"/>
  <c r="LM332" i="185" a="1"/>
  <c r="LM332" i="185" s="1"/>
  <c r="LH340" i="185" a="1"/>
  <c r="LH340" i="185" s="1"/>
  <c r="LF346" i="185" a="1"/>
  <c r="LF346" i="185" s="1"/>
  <c r="LJ294" i="185" a="1"/>
  <c r="LJ294" i="185" s="1"/>
  <c r="LM301" i="185" a="1"/>
  <c r="LM301" i="185" s="1"/>
  <c r="LI308" i="185" a="1"/>
  <c r="LI308" i="185" s="1"/>
  <c r="LM313" i="185" a="1"/>
  <c r="LM313" i="185" s="1"/>
  <c r="LF320" i="185" a="1"/>
  <c r="LF320" i="185" s="1"/>
  <c r="LH326" i="185" a="1"/>
  <c r="LH326" i="185" s="1"/>
  <c r="LF331" i="185" a="1"/>
  <c r="LF331" i="185" s="1"/>
  <c r="LH291" i="185" a="1"/>
  <c r="LH291" i="185" s="1"/>
  <c r="LE300" i="185" a="1"/>
  <c r="LE300" i="185" s="1"/>
  <c r="LM307" i="185" a="1"/>
  <c r="LM307" i="185" s="1"/>
  <c r="LG313" i="185" a="1"/>
  <c r="LG313" i="185" s="1"/>
  <c r="LJ319" i="185" a="1"/>
  <c r="LJ319" i="185" s="1"/>
  <c r="LL325" i="185" a="1"/>
  <c r="LL325" i="185" s="1"/>
  <c r="LH334" i="185" a="1"/>
  <c r="LH334" i="185" s="1"/>
  <c r="LH341" i="185" a="1"/>
  <c r="LH341" i="185" s="1"/>
  <c r="LE296" i="185" a="1"/>
  <c r="LE296" i="185" s="1"/>
  <c r="LE302" i="185" a="1"/>
  <c r="LE302" i="185" s="1"/>
  <c r="LD308" i="185" a="1"/>
  <c r="LD308" i="185" s="1"/>
  <c r="LI315" i="185" a="1"/>
  <c r="LI315" i="185" s="1"/>
  <c r="LH322" i="185" a="1"/>
  <c r="LH322" i="185" s="1"/>
  <c r="LM328" i="185" a="1"/>
  <c r="LM328" i="185" s="1"/>
  <c r="LI334" i="185" a="1"/>
  <c r="LI334" i="185" s="1"/>
  <c r="LE355" i="185" a="1"/>
  <c r="LE355" i="185" s="1"/>
  <c r="LL345" i="185" a="1"/>
  <c r="LL345" i="185" s="1"/>
  <c r="LD346" i="185" a="1"/>
  <c r="LD346" i="185" s="1"/>
  <c r="LE354" i="185" a="1"/>
  <c r="LE354" i="185" s="1"/>
  <c r="LK360" i="185" a="1"/>
  <c r="LK360" i="185" s="1"/>
  <c r="LG367" i="185" a="1"/>
  <c r="LG367" i="185" s="1"/>
  <c r="LJ366" i="185" a="1"/>
  <c r="LJ366" i="185" s="1"/>
  <c r="LK347" i="185" a="1"/>
  <c r="LK347" i="185" s="1"/>
  <c r="LD355" i="185" a="1"/>
  <c r="LD355" i="185" s="1"/>
  <c r="LJ361" i="185" a="1"/>
  <c r="LJ361" i="185" s="1"/>
  <c r="LI371" i="185" a="1"/>
  <c r="LI371" i="185" s="1"/>
  <c r="LF350" i="185" a="1"/>
  <c r="LF350" i="185" s="1"/>
  <c r="LL356" i="185" a="1"/>
  <c r="LL356" i="185" s="1"/>
  <c r="LH363" i="185" a="1"/>
  <c r="LH363" i="185" s="1"/>
  <c r="LD370" i="185" a="1"/>
  <c r="LD370" i="185" s="1"/>
  <c r="LJ6" i="185" a="1"/>
  <c r="LJ6" i="185" s="1"/>
  <c r="LG350" i="185" a="1"/>
  <c r="LG350" i="185" s="1"/>
  <c r="LM356" i="185" a="1"/>
  <c r="LM356" i="185" s="1"/>
  <c r="LI363" i="185" a="1"/>
  <c r="LI363" i="185" s="1"/>
  <c r="LE370" i="185" a="1"/>
  <c r="LE370" i="185" s="1"/>
  <c r="LD372" i="185" a="1"/>
  <c r="LD372" i="185" s="1"/>
  <c r="LI349" i="185" a="1"/>
  <c r="LI349" i="185" s="1"/>
  <c r="LF356" i="185" a="1"/>
  <c r="LF356" i="185" s="1"/>
  <c r="LL362" i="185" a="1"/>
  <c r="LL362" i="185" s="1"/>
  <c r="LG369" i="185" a="1"/>
  <c r="LG369" i="185" s="1"/>
  <c r="LK373" i="185" a="1"/>
  <c r="LK373" i="185" s="1"/>
  <c r="LJ349" i="185" a="1"/>
  <c r="LJ349" i="185" s="1"/>
  <c r="LG356" i="185" a="1"/>
  <c r="LG356" i="185" s="1"/>
  <c r="LM362" i="185" a="1"/>
  <c r="LM362" i="185" s="1"/>
  <c r="LH369" i="185" a="1"/>
  <c r="LH369" i="185" s="1"/>
  <c r="LI300" i="185" a="1"/>
  <c r="LI300" i="185" s="1"/>
  <c r="LK320" i="185" a="1"/>
  <c r="LK320" i="185" s="1"/>
  <c r="LE336" i="185" a="1"/>
  <c r="LE336" i="185" s="1"/>
  <c r="LI347" i="185" a="1"/>
  <c r="LI347" i="185" s="1"/>
  <c r="LF305" i="185" a="1"/>
  <c r="LF305" i="185" s="1"/>
  <c r="LH319" i="185" a="1"/>
  <c r="LH319" i="185" s="1"/>
  <c r="LI327" i="185" a="1"/>
  <c r="LI327" i="185" s="1"/>
  <c r="LG334" i="185" a="1"/>
  <c r="LG334" i="185" s="1"/>
  <c r="LF341" i="185" a="1"/>
  <c r="LF341" i="185" s="1"/>
  <c r="LM346" i="185" a="1"/>
  <c r="LM346" i="185" s="1"/>
  <c r="LG295" i="185" a="1"/>
  <c r="LG295" i="185" s="1"/>
  <c r="LD303" i="185" a="1"/>
  <c r="LD303" i="185" s="1"/>
  <c r="LF309" i="185" a="1"/>
  <c r="LF309" i="185" s="1"/>
  <c r="LJ314" i="185" a="1"/>
  <c r="LJ314" i="185" s="1"/>
  <c r="LM320" i="185" a="1"/>
  <c r="LM320" i="185" s="1"/>
  <c r="LD327" i="185" a="1"/>
  <c r="LD327" i="185" s="1"/>
  <c r="LL331" i="185" a="1"/>
  <c r="LL331" i="185" s="1"/>
  <c r="LL293" i="185" a="1"/>
  <c r="LL293" i="185" s="1"/>
  <c r="LK300" i="185" a="1"/>
  <c r="LK300" i="185" s="1"/>
  <c r="LJ308" i="185" a="1"/>
  <c r="LJ308" i="185" s="1"/>
  <c r="LD314" i="185" a="1"/>
  <c r="LD314" i="185" s="1"/>
  <c r="LG320" i="185" a="1"/>
  <c r="LG320" i="185" s="1"/>
  <c r="LK327" i="185" a="1"/>
  <c r="LK327" i="185" s="1"/>
  <c r="LK335" i="185" a="1"/>
  <c r="LK335" i="185" s="1"/>
  <c r="LE342" i="185" a="1"/>
  <c r="LE342" i="185" s="1"/>
  <c r="LL296" i="185" a="1"/>
  <c r="LL296" i="185" s="1"/>
  <c r="LJ302" i="185" a="1"/>
  <c r="LJ302" i="185" s="1"/>
  <c r="LK308" i="185" a="1"/>
  <c r="LK308" i="185" s="1"/>
  <c r="LM316" i="185" a="1"/>
  <c r="LM316" i="185" s="1"/>
  <c r="LE323" i="185" a="1"/>
  <c r="LE323" i="185" s="1"/>
  <c r="LI329" i="185" a="1"/>
  <c r="LI329" i="185" s="1"/>
  <c r="LE335" i="185" a="1"/>
  <c r="LE335" i="185" s="1"/>
  <c r="LK358" i="185" a="1"/>
  <c r="LK358" i="185" s="1"/>
  <c r="LF347" i="185" a="1"/>
  <c r="LF347" i="185" s="1"/>
  <c r="LH347" i="185" a="1"/>
  <c r="LH347" i="185" s="1"/>
  <c r="LM354" i="185" a="1"/>
  <c r="LM354" i="185" s="1"/>
  <c r="LI361" i="185" a="1"/>
  <c r="LI361" i="185" s="1"/>
  <c r="LE368" i="185" a="1"/>
  <c r="LE368" i="185" s="1"/>
  <c r="LD369" i="185" a="1"/>
  <c r="LD369" i="185" s="1"/>
  <c r="LD349" i="185" a="1"/>
  <c r="LD349" i="185" s="1"/>
  <c r="LM355" i="185" a="1"/>
  <c r="LM355" i="185" s="1"/>
  <c r="LI362" i="185" a="1"/>
  <c r="LI362" i="185" s="1"/>
  <c r="LD336" i="185" a="1"/>
  <c r="LD336" i="185" s="1"/>
  <c r="LD351" i="185" a="1"/>
  <c r="LD351" i="185" s="1"/>
  <c r="LJ357" i="185" a="1"/>
  <c r="LJ357" i="185" s="1"/>
  <c r="LF364" i="185" a="1"/>
  <c r="LF364" i="185" s="1"/>
  <c r="LL370" i="185" a="1"/>
  <c r="LL370" i="185" s="1"/>
  <c r="LK336" i="185" a="1"/>
  <c r="LK336" i="185" s="1"/>
  <c r="LE351" i="185" a="1"/>
  <c r="LE351" i="185" s="1"/>
  <c r="LK357" i="185" a="1"/>
  <c r="LK357" i="185" s="1"/>
  <c r="LG364" i="185" a="1"/>
  <c r="LG364" i="185" s="1"/>
  <c r="LM370" i="185" a="1"/>
  <c r="LM370" i="185" s="1"/>
  <c r="LG372" i="185" a="1"/>
  <c r="LG372" i="185" s="1"/>
  <c r="LH350" i="185" a="1"/>
  <c r="LH350" i="185" s="1"/>
  <c r="LD357" i="185" a="1"/>
  <c r="LD357" i="185" s="1"/>
  <c r="LJ363" i="185" a="1"/>
  <c r="LJ363" i="185" s="1"/>
  <c r="LF370" i="185" a="1"/>
  <c r="LF370" i="185" s="1"/>
  <c r="LM302" i="185" a="1"/>
  <c r="LM302" i="185" s="1"/>
  <c r="LH321" i="185" a="1"/>
  <c r="LH321" i="185" s="1"/>
  <c r="LL336" i="185" a="1"/>
  <c r="LL336" i="185" s="1"/>
  <c r="LG348" i="185" a="1"/>
  <c r="LG348" i="185" s="1"/>
  <c r="LL305" i="185" a="1"/>
  <c r="LL305" i="185" s="1"/>
  <c r="LE320" i="185" a="1"/>
  <c r="LE320" i="185" s="1"/>
  <c r="LJ328" i="185" a="1"/>
  <c r="LJ328" i="185" s="1"/>
  <c r="LJ335" i="185" a="1"/>
  <c r="LJ335" i="185" s="1"/>
  <c r="LM341" i="185" a="1"/>
  <c r="LM341" i="185" s="1"/>
  <c r="LJ347" i="185" a="1"/>
  <c r="LJ347" i="185" s="1"/>
  <c r="LD296" i="185" a="1"/>
  <c r="LD296" i="185" s="1"/>
  <c r="LD304" i="185" a="1"/>
  <c r="LD304" i="185" s="1"/>
  <c r="LL309" i="185" a="1"/>
  <c r="LL309" i="185" s="1"/>
  <c r="LG315" i="185" a="1"/>
  <c r="LG315" i="185" s="1"/>
  <c r="LJ321" i="185" a="1"/>
  <c r="LJ321" i="185" s="1"/>
  <c r="LJ327" i="185" a="1"/>
  <c r="LJ327" i="185" s="1"/>
  <c r="LG332" i="185" a="1"/>
  <c r="LG332" i="185" s="1"/>
  <c r="LH295" i="185" a="1"/>
  <c r="LH295" i="185" s="1"/>
  <c r="LG301" i="185" a="1"/>
  <c r="LG301" i="185" s="1"/>
  <c r="LG309" i="185" a="1"/>
  <c r="LG309" i="185" s="1"/>
  <c r="LK314" i="185" a="1"/>
  <c r="LK314" i="185" s="1"/>
  <c r="LD321" i="185" a="1"/>
  <c r="LD321" i="185" s="1"/>
  <c r="LL328" i="185" a="1"/>
  <c r="LL328" i="185" s="1"/>
  <c r="LE337" i="185" a="1"/>
  <c r="LE337" i="185" s="1"/>
  <c r="LL342" i="185" a="1"/>
  <c r="LL342" i="185" s="1"/>
  <c r="LI298" i="185" a="1"/>
  <c r="LI298" i="185" s="1"/>
  <c r="LE303" i="185" a="1"/>
  <c r="LE303" i="185" s="1"/>
  <c r="LH309" i="185" a="1"/>
  <c r="LH309" i="185" s="1"/>
  <c r="LJ317" i="185" a="1"/>
  <c r="LJ317" i="185" s="1"/>
  <c r="LL323" i="185" a="1"/>
  <c r="LL323" i="185" s="1"/>
  <c r="LE330" i="185" a="1"/>
  <c r="LE330" i="185" s="1"/>
  <c r="LH336" i="185" a="1"/>
  <c r="LH336" i="185" s="1"/>
  <c r="LG362" i="185" a="1"/>
  <c r="LG362" i="185" s="1"/>
  <c r="LK348" i="185" a="1"/>
  <c r="LK348" i="185" s="1"/>
  <c r="LM348" i="185" a="1"/>
  <c r="LM348" i="185" s="1"/>
  <c r="LL355" i="185" a="1"/>
  <c r="LL355" i="185" s="1"/>
  <c r="LH362" i="185" a="1"/>
  <c r="LH362" i="185" s="1"/>
  <c r="LM368" i="185" a="1"/>
  <c r="LM368" i="185" s="1"/>
  <c r="LF373" i="185" a="1"/>
  <c r="LF373" i="185" s="1"/>
  <c r="LD350" i="185" a="1"/>
  <c r="LD350" i="185" s="1"/>
  <c r="LK356" i="185" a="1"/>
  <c r="LK356" i="185" s="1"/>
  <c r="LG363" i="185" a="1"/>
  <c r="LG363" i="185" s="1"/>
  <c r="LI339" i="185" a="1"/>
  <c r="LI339" i="185" s="1"/>
  <c r="LM351" i="185" a="1"/>
  <c r="LM351" i="185" s="1"/>
  <c r="LH358" i="185" a="1"/>
  <c r="LH358" i="185" s="1"/>
  <c r="LD365" i="185" a="1"/>
  <c r="LD365" i="185" s="1"/>
  <c r="LJ371" i="185" a="1"/>
  <c r="LJ371" i="185" s="1"/>
  <c r="LL339" i="185" a="1"/>
  <c r="LL339" i="185" s="1"/>
  <c r="LD352" i="185" a="1"/>
  <c r="LD352" i="185" s="1"/>
  <c r="LI358" i="185" a="1"/>
  <c r="LI358" i="185" s="1"/>
  <c r="LE365" i="185" a="1"/>
  <c r="LE365" i="185" s="1"/>
  <c r="LK371" i="185" a="1"/>
  <c r="LK371" i="185" s="1"/>
  <c r="LH337" i="185" a="1"/>
  <c r="LH337" i="185" s="1"/>
  <c r="LF351" i="185" a="1"/>
  <c r="LF351" i="185" s="1"/>
  <c r="LL357" i="185" a="1"/>
  <c r="LL357" i="185" s="1"/>
  <c r="LH364" i="185" a="1"/>
  <c r="LH364" i="185" s="1"/>
  <c r="LD371" i="185" a="1"/>
  <c r="LD371" i="185" s="1"/>
  <c r="LK337" i="185" a="1"/>
  <c r="LK337" i="185" s="1"/>
  <c r="LK329" i="185" a="1"/>
  <c r="LK329" i="185" s="1"/>
  <c r="LF307" i="185" a="1"/>
  <c r="LF307" i="185" s="1"/>
  <c r="LL322" i="185" a="1"/>
  <c r="LL322" i="185" s="1"/>
  <c r="LJ339" i="185" a="1"/>
  <c r="LJ339" i="185" s="1"/>
  <c r="LJ293" i="185" a="1"/>
  <c r="LJ293" i="185" s="1"/>
  <c r="LG310" i="185" a="1"/>
  <c r="LG310" i="185" s="1"/>
  <c r="LI321" i="185" a="1"/>
  <c r="LI321" i="185" s="1"/>
  <c r="LF329" i="185" a="1"/>
  <c r="LF329" i="185" s="1"/>
  <c r="LM336" i="185" a="1"/>
  <c r="LM336" i="185" s="1"/>
  <c r="LJ342" i="185" a="1"/>
  <c r="LJ342" i="185" s="1"/>
  <c r="LH348" i="185" a="1"/>
  <c r="LH348" i="185" s="1"/>
  <c r="LJ296" i="185" a="1"/>
  <c r="LJ296" i="185" s="1"/>
  <c r="LK304" i="185" a="1"/>
  <c r="LK304" i="185" s="1"/>
  <c r="LH310" i="185" a="1"/>
  <c r="LH310" i="185" s="1"/>
  <c r="LE316" i="185" a="1"/>
  <c r="LE316" i="185" s="1"/>
  <c r="LM322" i="185" a="1"/>
  <c r="LM322" i="185" s="1"/>
  <c r="LF328" i="185" a="1"/>
  <c r="LF328" i="185" s="1"/>
  <c r="LD333" i="185" a="1"/>
  <c r="LD333" i="185" s="1"/>
  <c r="LK296" i="185" a="1"/>
  <c r="LK296" i="185" s="1"/>
  <c r="LD302" i="185" a="1"/>
  <c r="LD302" i="185" s="1"/>
  <c r="LM309" i="185" a="1"/>
  <c r="LM309" i="185" s="1"/>
  <c r="LH315" i="185" a="1"/>
  <c r="LH315" i="185" s="1"/>
  <c r="LG322" i="185" a="1"/>
  <c r="LG322" i="185" s="1"/>
  <c r="LH329" i="185" a="1"/>
  <c r="LH329" i="185" s="1"/>
  <c r="LL337" i="185" a="1"/>
  <c r="LL337" i="185" s="1"/>
  <c r="LI343" i="185" a="1"/>
  <c r="LI343" i="185" s="1"/>
  <c r="LE299" i="185" a="1"/>
  <c r="LE299" i="185" s="1"/>
  <c r="LL304" i="185" a="1"/>
  <c r="LL304" i="185" s="1"/>
  <c r="LJ310" i="185" a="1"/>
  <c r="LJ310" i="185" s="1"/>
  <c r="LG318" i="185" a="1"/>
  <c r="LG318" i="185" s="1"/>
  <c r="LI324" i="185" a="1"/>
  <c r="LI324" i="185" s="1"/>
  <c r="LK330" i="185" a="1"/>
  <c r="LK330" i="185" s="1"/>
  <c r="LF337" i="185" a="1"/>
  <c r="LF337" i="185" s="1"/>
  <c r="LM365" i="185" a="1"/>
  <c r="LM365" i="185" s="1"/>
  <c r="LE350" i="185" a="1"/>
  <c r="LE350" i="185" s="1"/>
  <c r="LM349" i="185" a="1"/>
  <c r="LM349" i="185" s="1"/>
  <c r="LJ356" i="185" a="1"/>
  <c r="LJ356" i="185" s="1"/>
  <c r="LF363" i="185" a="1"/>
  <c r="LF363" i="185" s="1"/>
  <c r="LL369" i="185" a="1"/>
  <c r="LL369" i="185" s="1"/>
  <c r="LH335" i="185" a="1"/>
  <c r="LH335" i="185" s="1"/>
  <c r="LM350" i="185" a="1"/>
  <c r="LM350" i="185" s="1"/>
  <c r="LI357" i="185" a="1"/>
  <c r="LI357" i="185" s="1"/>
  <c r="LE364" i="185" a="1"/>
  <c r="LE364" i="185" s="1"/>
  <c r="LH342" i="185" a="1"/>
  <c r="LH342" i="185" s="1"/>
  <c r="LK352" i="185" a="1"/>
  <c r="LK352" i="185" s="1"/>
  <c r="LG359" i="185" a="1"/>
  <c r="LG359" i="185" s="1"/>
  <c r="LL365" i="185" a="1"/>
  <c r="LL365" i="185" s="1"/>
  <c r="LH372" i="185" a="1"/>
  <c r="LH372" i="185" s="1"/>
  <c r="LK342" i="185" a="1"/>
  <c r="LK342" i="185" s="1"/>
  <c r="LL352" i="185" a="1"/>
  <c r="LL352" i="185" s="1"/>
  <c r="LH359" i="185" a="1"/>
  <c r="LH359" i="185" s="1"/>
  <c r="LD366" i="185" a="1"/>
  <c r="LD366" i="185" s="1"/>
  <c r="LI372" i="185" a="1"/>
  <c r="LI372" i="185" s="1"/>
  <c r="LF340" i="185" a="1"/>
  <c r="LF340" i="185" s="1"/>
  <c r="LE352" i="185" a="1"/>
  <c r="LE352" i="185" s="1"/>
  <c r="LJ358" i="185" a="1"/>
  <c r="LJ358" i="185" s="1"/>
  <c r="LF365" i="185" a="1"/>
  <c r="LF365" i="185" s="1"/>
  <c r="LL371" i="185" a="1"/>
  <c r="LL371" i="185" s="1"/>
  <c r="LI340" i="185" a="1"/>
  <c r="LI340" i="185" s="1"/>
  <c r="LF352" i="185" a="1"/>
  <c r="LF352" i="185" s="1"/>
  <c r="LL358" i="185" a="1"/>
  <c r="LL358" i="185" s="1"/>
  <c r="LG365" i="185" a="1"/>
  <c r="LG365" i="185" s="1"/>
  <c r="LM371" i="185" a="1"/>
  <c r="LM371" i="185" s="1"/>
  <c r="LJ350" i="185" a="1"/>
  <c r="LJ350" i="185" s="1"/>
  <c r="LF357" i="185" a="1"/>
  <c r="LF357" i="185" s="1"/>
  <c r="LL363" i="185" a="1"/>
  <c r="LL363" i="185" s="1"/>
  <c r="LH370" i="185" a="1"/>
  <c r="LH370" i="185" s="1"/>
  <c r="LL348" i="185" a="1"/>
  <c r="LL348" i="185" s="1"/>
  <c r="LK355" i="185" a="1"/>
  <c r="LK355" i="185" s="1"/>
  <c r="LF362" i="185" a="1"/>
  <c r="LF362" i="185" s="1"/>
  <c r="LL368" i="185" a="1"/>
  <c r="LL368" i="185" s="1"/>
  <c r="LM373" i="185" a="1"/>
  <c r="LM373" i="185" s="1"/>
  <c r="LH96" i="185" a="1"/>
  <c r="LH96" i="185" s="1"/>
  <c r="LI157" i="185" a="1"/>
  <c r="LI157" i="185" s="1"/>
  <c r="LJ152" i="185" a="1"/>
  <c r="LJ152" i="185" s="1"/>
  <c r="LK147" i="185" a="1"/>
  <c r="LK147" i="185" s="1"/>
  <c r="LL134" i="185" a="1"/>
  <c r="LL134" i="185" s="1"/>
  <c r="LM101" i="185" a="1"/>
  <c r="LM101" i="185" s="1"/>
  <c r="LD97" i="185" a="1"/>
  <c r="LD97" i="185" s="1"/>
  <c r="LF155" i="185" a="1"/>
  <c r="LF155" i="185" s="1"/>
  <c r="LM143" i="185" a="1"/>
  <c r="LM143" i="185" s="1"/>
  <c r="LD139" i="185" a="1"/>
  <c r="LD139" i="185" s="1"/>
  <c r="LE134" i="185" a="1"/>
  <c r="LE134" i="185" s="1"/>
  <c r="LM161" i="185" a="1"/>
  <c r="LM161" i="185" s="1"/>
  <c r="LD157" i="185" a="1"/>
  <c r="LD157" i="185" s="1"/>
  <c r="LE332" i="185" a="1"/>
  <c r="LE332" i="185" s="1"/>
  <c r="LK307" i="185" a="1"/>
  <c r="LK307" i="185" s="1"/>
  <c r="LL326" i="185" a="1"/>
  <c r="LL326" i="185" s="1"/>
  <c r="LG340" i="185" a="1"/>
  <c r="LG340" i="185" s="1"/>
  <c r="LI294" i="185" a="1"/>
  <c r="LI294" i="185" s="1"/>
  <c r="LE311" i="185" a="1"/>
  <c r="LE311" i="185" s="1"/>
  <c r="LI323" i="185" a="1"/>
  <c r="LI323" i="185" s="1"/>
  <c r="LI330" i="185" a="1"/>
  <c r="LI330" i="185" s="1"/>
  <c r="LJ337" i="185" a="1"/>
  <c r="LJ337" i="185" s="1"/>
  <c r="LG343" i="185" a="1"/>
  <c r="LG343" i="185" s="1"/>
  <c r="LE349" i="185" a="1"/>
  <c r="LE349" i="185" s="1"/>
  <c r="LM297" i="185" a="1"/>
  <c r="LM297" i="185" s="1"/>
  <c r="LG305" i="185" a="1"/>
  <c r="LG305" i="185" s="1"/>
  <c r="LF311" i="185" a="1"/>
  <c r="LF311" i="185" s="1"/>
  <c r="LL316" i="185" a="1"/>
  <c r="LL316" i="185" s="1"/>
  <c r="LJ323" i="185" a="1"/>
  <c r="LJ323" i="185" s="1"/>
  <c r="LK328" i="185" a="1"/>
  <c r="LK328" i="185" s="1"/>
  <c r="LK333" i="185" a="1"/>
  <c r="LK333" i="185" s="1"/>
  <c r="LG297" i="185" a="1"/>
  <c r="LG297" i="185" s="1"/>
  <c r="LI302" i="185" a="1"/>
  <c r="LI302" i="185" s="1"/>
  <c r="LI310" i="185" a="1"/>
  <c r="LI310" i="185" s="1"/>
  <c r="LF316" i="185" a="1"/>
  <c r="LF316" i="185" s="1"/>
  <c r="LD323" i="185" a="1"/>
  <c r="LD323" i="185" s="1"/>
  <c r="LG331" i="185" a="1"/>
  <c r="LG331" i="185" s="1"/>
  <c r="LI338" i="185" a="1"/>
  <c r="LI338" i="185" s="1"/>
  <c r="LJ289" i="185" a="1"/>
  <c r="LJ289" i="185" s="1"/>
  <c r="LK299" i="185" a="1"/>
  <c r="LK299" i="185" s="1"/>
  <c r="LH305" i="185" a="1"/>
  <c r="LH305" i="185" s="1"/>
  <c r="LH311" i="185" a="1"/>
  <c r="LH311" i="185" s="1"/>
  <c r="LD319" i="185" a="1"/>
  <c r="LD319" i="185" s="1"/>
  <c r="LF325" i="185" a="1"/>
  <c r="LF325" i="185" s="1"/>
  <c r="LM331" i="185" a="1"/>
  <c r="LM331" i="185" s="1"/>
  <c r="LK340" i="185" a="1"/>
  <c r="LK340" i="185" s="1"/>
  <c r="LI369" i="185" a="1"/>
  <c r="LI369" i="185" s="1"/>
  <c r="LL334" i="185" a="1"/>
  <c r="LL334" i="185" s="1"/>
  <c r="LL350" i="185" a="1"/>
  <c r="LL350" i="185" s="1"/>
  <c r="LH357" i="185" a="1"/>
  <c r="LH357" i="185" s="1"/>
  <c r="LD364" i="185" a="1"/>
  <c r="LD364" i="185" s="1"/>
  <c r="LJ370" i="185" a="1"/>
  <c r="LJ370" i="185" s="1"/>
  <c r="LE339" i="185" a="1"/>
  <c r="LE339" i="185" s="1"/>
  <c r="LL351" i="185" a="1"/>
  <c r="LL351" i="185" s="1"/>
  <c r="LG358" i="185" a="1"/>
  <c r="LG358" i="185" s="1"/>
  <c r="LM364" i="185" a="1"/>
  <c r="LM364" i="185" s="1"/>
  <c r="LM344" i="185" a="1"/>
  <c r="LM344" i="185" s="1"/>
  <c r="LI353" i="185" a="1"/>
  <c r="LI353" i="185" s="1"/>
  <c r="LE360" i="185" a="1"/>
  <c r="LE360" i="185" s="1"/>
  <c r="LK366" i="185" a="1"/>
  <c r="LK366" i="185" s="1"/>
  <c r="LG373" i="185" a="1"/>
  <c r="LG373" i="185" s="1"/>
  <c r="LD345" i="185" a="1"/>
  <c r="LD345" i="185" s="1"/>
  <c r="LJ353" i="185" a="1"/>
  <c r="LJ353" i="185" s="1"/>
  <c r="LF360" i="185" a="1"/>
  <c r="LF360" i="185" s="1"/>
  <c r="LL366" i="185" a="1"/>
  <c r="LL366" i="185" s="1"/>
  <c r="LH373" i="185" a="1"/>
  <c r="LH373" i="185" s="1"/>
  <c r="LE343" i="185" a="1"/>
  <c r="LE343" i="185" s="1"/>
  <c r="LM352" i="185" a="1"/>
  <c r="LM352" i="185" s="1"/>
  <c r="LI359" i="185" a="1"/>
  <c r="LI359" i="185" s="1"/>
  <c r="LE366" i="185" a="1"/>
  <c r="LE366" i="185" s="1"/>
  <c r="LJ372" i="185" a="1"/>
  <c r="LJ372" i="185" s="1"/>
  <c r="LH343" i="185" a="1"/>
  <c r="LH343" i="185" s="1"/>
  <c r="LD353" i="185" a="1"/>
  <c r="LD353" i="185" s="1"/>
  <c r="LJ359" i="185" a="1"/>
  <c r="LJ359" i="185" s="1"/>
  <c r="LF366" i="185" a="1"/>
  <c r="LF366" i="185" s="1"/>
  <c r="LE338" i="185" a="1"/>
  <c r="LE338" i="185" s="1"/>
  <c r="LH351" i="185" a="1"/>
  <c r="LH351" i="185" s="1"/>
  <c r="LD358" i="185" a="1"/>
  <c r="LD358" i="185" s="1"/>
  <c r="LJ364" i="185" a="1"/>
  <c r="LJ364" i="185" s="1"/>
  <c r="LL372" i="185" a="1"/>
  <c r="LL372" i="185" s="1"/>
  <c r="LL349" i="185" a="1"/>
  <c r="LL349" i="185" s="1"/>
  <c r="LI356" i="185" a="1"/>
  <c r="LI356" i="185" s="1"/>
  <c r="LE363" i="185" a="1"/>
  <c r="LE363" i="185" s="1"/>
  <c r="LK369" i="185" a="1"/>
  <c r="LK369" i="185" s="1"/>
  <c r="LM6" i="185" a="1"/>
  <c r="LM6" i="185" s="1"/>
  <c r="LG96" i="185" a="1"/>
  <c r="LG96" i="185" s="1"/>
  <c r="LE151" i="185" a="1"/>
  <c r="LE151" i="185" s="1"/>
  <c r="LF146" i="185" a="1"/>
  <c r="LF146" i="185" s="1"/>
  <c r="LG141" i="185" a="1"/>
  <c r="LG141" i="185" s="1"/>
  <c r="LH100" i="185" a="1"/>
  <c r="LH100" i="185" s="1"/>
  <c r="LF164" i="185" a="1"/>
  <c r="LF164" i="185" s="1"/>
  <c r="LI293" i="185" a="1"/>
  <c r="LI293" i="185" s="1"/>
  <c r="LE309" i="185" a="1"/>
  <c r="LE309" i="185" s="1"/>
  <c r="LH327" i="185" a="1"/>
  <c r="LH327" i="185" s="1"/>
  <c r="LL341" i="185" a="1"/>
  <c r="LL341" i="185" s="1"/>
  <c r="LL298" i="185" a="1"/>
  <c r="LL298" i="185" s="1"/>
  <c r="LH312" i="185" a="1"/>
  <c r="LH312" i="185" s="1"/>
  <c r="LF324" i="185" a="1"/>
  <c r="LF324" i="185" s="1"/>
  <c r="LE331" i="185" a="1"/>
  <c r="LE331" i="185" s="1"/>
  <c r="LG338" i="185" a="1"/>
  <c r="LG338" i="185" s="1"/>
  <c r="LD344" i="185" a="1"/>
  <c r="LD344" i="185" s="1"/>
  <c r="LD289" i="185" a="1"/>
  <c r="LD289" i="185" s="1"/>
  <c r="LH298" i="185" a="1"/>
  <c r="LH298" i="185" s="1"/>
  <c r="LM305" i="185" a="1"/>
  <c r="LM305" i="185" s="1"/>
  <c r="LM311" i="185" a="1"/>
  <c r="LM311" i="185" s="1"/>
  <c r="LE318" i="185" a="1"/>
  <c r="LE318" i="185" s="1"/>
  <c r="LG324" i="185" a="1"/>
  <c r="LG324" i="185" s="1"/>
  <c r="LG329" i="185" a="1"/>
  <c r="LG329" i="185" s="1"/>
  <c r="LD335" i="185" a="1"/>
  <c r="LD335" i="185" s="1"/>
  <c r="LD298" i="185" a="1"/>
  <c r="LD298" i="185" s="1"/>
  <c r="LJ303" i="185" a="1"/>
  <c r="LJ303" i="185" s="1"/>
  <c r="LG311" i="185" a="1"/>
  <c r="LG311" i="185" s="1"/>
  <c r="LI317" i="185" a="1"/>
  <c r="LI317" i="185" s="1"/>
  <c r="LK323" i="185" a="1"/>
  <c r="LK323" i="185" s="1"/>
  <c r="LH332" i="185" a="1"/>
  <c r="LH332" i="185" s="1"/>
  <c r="LF339" i="185" a="1"/>
  <c r="LF339" i="185" s="1"/>
  <c r="LM292" i="185" a="1"/>
  <c r="LM292" i="185" s="1"/>
  <c r="LF300" i="185" a="1"/>
  <c r="LF300" i="185" s="1"/>
  <c r="LE306" i="185" a="1"/>
  <c r="LE306" i="185" s="1"/>
  <c r="LH313" i="185" a="1"/>
  <c r="LH313" i="185" s="1"/>
  <c r="LK319" i="185" a="1"/>
  <c r="LK319" i="185" s="1"/>
  <c r="LI326" i="185" a="1"/>
  <c r="LI326" i="185" s="1"/>
  <c r="LI332" i="185" a="1"/>
  <c r="LI332" i="185" s="1"/>
  <c r="LG344" i="185" a="1"/>
  <c r="LG344" i="185" s="1"/>
  <c r="LE373" i="185" a="1"/>
  <c r="LE373" i="185" s="1"/>
  <c r="LL338" i="185" a="1"/>
  <c r="LL338" i="185" s="1"/>
  <c r="LK351" i="185" a="1"/>
  <c r="LK351" i="185" s="1"/>
  <c r="LF358" i="185" a="1"/>
  <c r="LF358" i="185" s="1"/>
  <c r="LL364" i="185" a="1"/>
  <c r="LL364" i="185" s="1"/>
  <c r="LH371" i="185" a="1"/>
  <c r="LH371" i="185" s="1"/>
  <c r="LD342" i="185" a="1"/>
  <c r="LD342" i="185" s="1"/>
  <c r="LJ352" i="185" a="1"/>
  <c r="LJ352" i="185" s="1"/>
  <c r="LF359" i="185" a="1"/>
  <c r="LF359" i="185" s="1"/>
  <c r="LK365" i="185" a="1"/>
  <c r="LK365" i="185" s="1"/>
  <c r="LH346" i="185" a="1"/>
  <c r="LH346" i="185" s="1"/>
  <c r="LG354" i="185" a="1"/>
  <c r="LG354" i="185" s="1"/>
  <c r="LM360" i="185" a="1"/>
  <c r="LM360" i="185" s="1"/>
  <c r="LI367" i="185" a="1"/>
  <c r="LI367" i="185" s="1"/>
  <c r="LF6" i="185" a="1"/>
  <c r="LF6" i="185" s="1"/>
  <c r="LJ346" i="185" a="1"/>
  <c r="LJ346" i="185" s="1"/>
  <c r="LH354" i="185" a="1"/>
  <c r="LH354" i="185" s="1"/>
  <c r="LD361" i="185" a="1"/>
  <c r="LD361" i="185" s="1"/>
  <c r="LJ367" i="185" a="1"/>
  <c r="LJ367" i="185" s="1"/>
  <c r="LG6" i="185" a="1"/>
  <c r="LG6" i="185" s="1"/>
  <c r="LG345" i="185" a="1"/>
  <c r="LG345" i="185" s="1"/>
  <c r="LK353" i="185" a="1"/>
  <c r="LK353" i="185" s="1"/>
  <c r="LG360" i="185" a="1"/>
  <c r="LG360" i="185" s="1"/>
  <c r="LM366" i="185" a="1"/>
  <c r="LM366" i="185" s="1"/>
  <c r="LI373" i="185" a="1"/>
  <c r="LI373" i="185" s="1"/>
  <c r="LJ345" i="185" a="1"/>
  <c r="LJ345" i="185" s="1"/>
  <c r="LL353" i="185" a="1"/>
  <c r="LL353" i="185" s="1"/>
  <c r="LH360" i="185" a="1"/>
  <c r="LH360" i="185" s="1"/>
  <c r="LD367" i="185" a="1"/>
  <c r="LD367" i="185" s="1"/>
  <c r="LD341" i="185" a="1"/>
  <c r="LD341" i="185" s="1"/>
  <c r="LG352" i="185" a="1"/>
  <c r="LG352" i="185" s="1"/>
  <c r="LH294" i="185" a="1"/>
  <c r="LH294" i="185" s="1"/>
  <c r="LL313" i="185" a="1"/>
  <c r="LL313" i="185" s="1"/>
  <c r="LL329" i="185" a="1"/>
  <c r="LL329" i="185" s="1"/>
  <c r="LI342" i="185" a="1"/>
  <c r="LI342" i="185" s="1"/>
  <c r="LI299" i="185" a="1"/>
  <c r="LI299" i="185" s="1"/>
  <c r="LE313" i="185" a="1"/>
  <c r="LE313" i="185" s="1"/>
  <c r="LJ325" i="185" a="1"/>
  <c r="LJ325" i="185" s="1"/>
  <c r="LK331" i="185" a="1"/>
  <c r="LK331" i="185" s="1"/>
  <c r="LD339" i="185" a="1"/>
  <c r="LD339" i="185" s="1"/>
  <c r="LL344" i="185" a="1"/>
  <c r="LL344" i="185" s="1"/>
  <c r="LJ292" i="185" a="1"/>
  <c r="LJ292" i="185" s="1"/>
  <c r="LM298" i="185" a="1"/>
  <c r="LM298" i="185" s="1"/>
  <c r="LK306" i="185" a="1"/>
  <c r="LK306" i="185" s="1"/>
  <c r="LI312" i="185" a="1"/>
  <c r="LI312" i="185" s="1"/>
  <c r="LL318" i="185" a="1"/>
  <c r="LL318" i="185" s="1"/>
  <c r="LD325" i="185" a="1"/>
  <c r="LD325" i="185" s="1"/>
  <c r="LD330" i="185" a="1"/>
  <c r="LD330" i="185" s="1"/>
  <c r="LG336" i="185" a="1"/>
  <c r="LG336" i="185" s="1"/>
  <c r="LD299" i="185" a="1"/>
  <c r="LD299" i="185" s="1"/>
  <c r="LE304" i="185" a="1"/>
  <c r="LE304" i="185" s="1"/>
  <c r="LD312" i="185" a="1"/>
  <c r="LD312" i="185" s="1"/>
  <c r="LF318" i="185" a="1"/>
  <c r="LF318" i="185" s="1"/>
  <c r="LH324" i="185" a="1"/>
  <c r="LH324" i="185" s="1"/>
  <c r="LE333" i="185" a="1"/>
  <c r="LE333" i="185" s="1"/>
  <c r="LM339" i="185" a="1"/>
  <c r="LM339" i="185" s="1"/>
  <c r="LL294" i="185" a="1"/>
  <c r="LL294" i="185" s="1"/>
  <c r="LL300" i="185" a="1"/>
  <c r="LL300" i="185" s="1"/>
  <c r="LL306" i="185" a="1"/>
  <c r="LL306" i="185" s="1"/>
  <c r="LE314" i="185" a="1"/>
  <c r="LE314" i="185" s="1"/>
  <c r="LH320" i="185" a="1"/>
  <c r="LH320" i="185" s="1"/>
  <c r="LE327" i="185" a="1"/>
  <c r="LE327" i="185" s="1"/>
  <c r="LF333" i="185" a="1"/>
  <c r="LF333" i="185" s="1"/>
  <c r="LM347" i="185" a="1"/>
  <c r="LM347" i="185" s="1"/>
  <c r="LK6" i="185" a="1"/>
  <c r="LK6" i="185" s="1"/>
  <c r="LK341" i="185" a="1"/>
  <c r="LK341" i="185" s="1"/>
  <c r="LI352" i="185" a="1"/>
  <c r="LI352" i="185" s="1"/>
  <c r="LE359" i="185" a="1"/>
  <c r="LE359" i="185" s="1"/>
  <c r="LJ365" i="185" a="1"/>
  <c r="LJ365" i="185" s="1"/>
  <c r="LF372" i="185" a="1"/>
  <c r="LF372" i="185" s="1"/>
  <c r="LJ344" i="185" a="1"/>
  <c r="LJ344" i="185" s="1"/>
  <c r="LH353" i="185" a="1"/>
  <c r="LH353" i="185" s="1"/>
  <c r="LD360" i="185" a="1"/>
  <c r="LD360" i="185" s="1"/>
  <c r="LH367" i="185" a="1"/>
  <c r="LH367" i="185" s="1"/>
  <c r="LL347" i="185" a="1"/>
  <c r="LL347" i="185" s="1"/>
  <c r="LF355" i="185" a="1"/>
  <c r="LF355" i="185" s="1"/>
  <c r="LK361" i="185" a="1"/>
  <c r="LK361" i="185" s="1"/>
  <c r="LG368" i="185" a="1"/>
  <c r="LG368" i="185" s="1"/>
  <c r="LD5" i="185" a="1"/>
  <c r="LD5" i="185" s="1"/>
  <c r="LE348" i="185" a="1"/>
  <c r="LE348" i="185" s="1"/>
  <c r="LG355" i="185" a="1"/>
  <c r="LG355" i="185" s="1"/>
  <c r="LL361" i="185" a="1"/>
  <c r="LL361" i="185" s="1"/>
  <c r="LH368" i="185" a="1"/>
  <c r="LH368" i="185" s="1"/>
  <c r="LH6" i="185" a="1"/>
  <c r="LH6" i="185" s="1"/>
  <c r="LK346" i="185" a="1"/>
  <c r="LK346" i="185" s="1"/>
  <c r="LI354" i="185" a="1"/>
  <c r="LI354" i="185" s="1"/>
  <c r="LE361" i="185" a="1"/>
  <c r="LE361" i="185" s="1"/>
  <c r="LK367" i="185" a="1"/>
  <c r="LK367" i="185" s="1"/>
  <c r="LK372" i="185" a="1"/>
  <c r="LK372" i="185" s="1"/>
  <c r="LD347" i="185" a="1"/>
  <c r="LD347" i="185" s="1"/>
  <c r="LJ354" i="185" a="1"/>
  <c r="LJ354" i="185" s="1"/>
  <c r="LF361" i="185" a="1"/>
  <c r="LF361" i="185" s="1"/>
  <c r="LI296" i="185" a="1"/>
  <c r="LI296" i="185" s="1"/>
  <c r="LE315" i="185" a="1"/>
  <c r="LE315" i="185" s="1"/>
  <c r="LJ333" i="185" a="1"/>
  <c r="LJ333" i="185" s="1"/>
  <c r="LH345" i="185" a="1"/>
  <c r="LH345" i="185" s="1"/>
  <c r="LH302" i="185" a="1"/>
  <c r="LH302" i="185" s="1"/>
  <c r="LK316" i="185" a="1"/>
  <c r="LK316" i="185" s="1"/>
  <c r="LG326" i="185" a="1"/>
  <c r="LG326" i="185" s="1"/>
  <c r="LF332" i="185" a="1"/>
  <c r="LF332" i="185" s="1"/>
  <c r="LK339" i="185" a="1"/>
  <c r="LK339" i="185" s="1"/>
  <c r="LI345" i="185" a="1"/>
  <c r="LI345" i="185" s="1"/>
  <c r="LK293" i="185" a="1"/>
  <c r="LK293" i="185" s="1"/>
  <c r="LF301" i="185" a="1"/>
  <c r="LF301" i="185" s="1"/>
  <c r="LG307" i="185" a="1"/>
  <c r="LG307" i="185" s="1"/>
  <c r="LF313" i="185" a="1"/>
  <c r="LF313" i="185" s="1"/>
  <c r="LI319" i="185" a="1"/>
  <c r="LI319" i="185" s="1"/>
  <c r="LK325" i="185" a="1"/>
  <c r="LK325" i="185" s="1"/>
  <c r="LJ330" i="185" a="1"/>
  <c r="LJ330" i="185" s="1"/>
  <c r="LD337" i="185" a="1"/>
  <c r="LD337" i="185" s="1"/>
  <c r="LJ299" i="185" a="1"/>
  <c r="LJ299" i="185" s="1"/>
  <c r="LD306" i="185" a="1"/>
  <c r="LD306" i="185" s="1"/>
  <c r="LJ312" i="185" a="1"/>
  <c r="LJ312" i="185" s="1"/>
  <c r="LM318" i="185" a="1"/>
  <c r="LM318" i="185" s="1"/>
  <c r="LE325" i="185" a="1"/>
  <c r="LE325" i="185" s="1"/>
  <c r="LL333" i="185" a="1"/>
  <c r="LL333" i="185" s="1"/>
  <c r="LJ340" i="185" a="1"/>
  <c r="LJ340" i="185" s="1"/>
  <c r="LI295" i="185" a="1"/>
  <c r="LI295" i="185" s="1"/>
  <c r="LH301" i="185" a="1"/>
  <c r="LH301" i="185" s="1"/>
  <c r="LH307" i="185" a="1"/>
  <c r="LH307" i="185" s="1"/>
  <c r="LL314" i="185" a="1"/>
  <c r="LL314" i="185" s="1"/>
  <c r="LK321" i="185" a="1"/>
  <c r="LK321" i="185" s="1"/>
  <c r="LG328" i="185" a="1"/>
  <c r="LG328" i="185" s="1"/>
  <c r="LM333" i="185" a="1"/>
  <c r="LM333" i="185" s="1"/>
  <c r="LI351" i="185" a="1"/>
  <c r="LI351" i="185" s="1"/>
  <c r="LH344" i="185" a="1"/>
  <c r="LH344" i="185" s="1"/>
  <c r="LF344" i="185" a="1"/>
  <c r="LF344" i="185" s="1"/>
  <c r="LG353" i="185" a="1"/>
  <c r="LG353" i="185" s="1"/>
  <c r="LM359" i="185" a="1"/>
  <c r="LM359" i="185" s="1"/>
  <c r="LI366" i="185" a="1"/>
  <c r="LI366" i="185" s="1"/>
  <c r="LD373" i="185" a="1"/>
  <c r="LD373" i="185" s="1"/>
  <c r="LG346" i="185" a="1"/>
  <c r="LG346" i="185" s="1"/>
  <c r="LF354" i="185" a="1"/>
  <c r="LF354" i="185" s="1"/>
  <c r="LL360" i="185" a="1"/>
  <c r="LL360" i="185" s="1"/>
  <c r="LM369" i="185" a="1"/>
  <c r="LM369" i="185" s="1"/>
  <c r="LF349" i="185" a="1"/>
  <c r="LF349" i="185" s="1"/>
  <c r="LD356" i="185" a="1"/>
  <c r="LD356" i="185" s="1"/>
  <c r="LJ362" i="185" a="1"/>
  <c r="LJ362" i="185" s="1"/>
  <c r="LE369" i="185" a="1"/>
  <c r="LE369" i="185" s="1"/>
  <c r="LF371" i="185" a="1"/>
  <c r="LF371" i="185" s="1"/>
  <c r="LG349" i="185" a="1"/>
  <c r="LG349" i="185" s="1"/>
  <c r="LE356" i="185" a="1"/>
  <c r="LE356" i="185" s="1"/>
  <c r="LK362" i="185" a="1"/>
  <c r="LK362" i="185" s="1"/>
  <c r="LF369" i="185" a="1"/>
  <c r="LF369" i="185" s="1"/>
  <c r="LJ373" i="185" a="1"/>
  <c r="LJ373" i="185" s="1"/>
  <c r="LF348" i="185" a="1"/>
  <c r="LF348" i="185" s="1"/>
  <c r="LH355" i="185" a="1"/>
  <c r="LH355" i="185" s="1"/>
  <c r="LM361" i="185" a="1"/>
  <c r="LM361" i="185" s="1"/>
  <c r="LI368" i="185" a="1"/>
  <c r="LI368" i="185" s="1"/>
  <c r="LI6" i="185" a="1"/>
  <c r="LI6" i="185" s="1"/>
  <c r="LI348" i="185" a="1"/>
  <c r="LI348" i="185" s="1"/>
  <c r="LI355" i="185" a="1"/>
  <c r="LI355" i="185" s="1"/>
  <c r="LD362" i="185" a="1"/>
  <c r="LD362" i="185" s="1"/>
  <c r="LJ368" i="185" a="1"/>
  <c r="LJ368" i="185" s="1"/>
  <c r="LK345" i="185" a="1"/>
  <c r="LK345" i="185" s="1"/>
  <c r="LM353" i="185" a="1"/>
  <c r="LM353" i="185" s="1"/>
  <c r="LI360" i="185" a="1"/>
  <c r="LI360" i="185" s="1"/>
  <c r="LE367" i="185" a="1"/>
  <c r="LE367" i="185" s="1"/>
  <c r="LG341" i="185" a="1"/>
  <c r="LG341" i="185" s="1"/>
  <c r="LH352" i="185" a="1"/>
  <c r="LH352" i="185" s="1"/>
  <c r="LD359" i="185" a="1"/>
  <c r="LD359" i="185" s="1"/>
  <c r="LI365" i="185" a="1"/>
  <c r="LI365" i="185" s="1"/>
  <c r="LE372" i="185" a="1"/>
  <c r="LE372" i="185" s="1"/>
  <c r="LK96" i="185" a="1"/>
  <c r="LK96" i="185" s="1"/>
  <c r="LF96" i="185" a="1"/>
  <c r="LF96" i="185" s="1"/>
  <c r="LM104" i="185" a="1"/>
  <c r="LM104" i="185" s="1"/>
  <c r="LJ104" i="185" a="1"/>
  <c r="LJ104" i="185" s="1"/>
  <c r="LH160" i="185" a="1"/>
  <c r="LH160" i="185" s="1"/>
  <c r="LM149" i="185" a="1"/>
  <c r="LM149" i="185" s="1"/>
  <c r="LD145" i="185" a="1"/>
  <c r="LD145" i="185" s="1"/>
  <c r="LM140" i="185" a="1"/>
  <c r="LM140" i="185" s="1"/>
  <c r="LL104" i="185" a="1"/>
  <c r="LL104" i="185" s="1"/>
  <c r="LK363" i="185" a="1"/>
  <c r="LK363" i="185" s="1"/>
  <c r="LK349" i="185" a="1"/>
  <c r="LK349" i="185" s="1"/>
  <c r="LE362" i="185" a="1"/>
  <c r="LE362" i="185" s="1"/>
  <c r="LH338" i="185" a="1"/>
  <c r="LH338" i="185" s="1"/>
  <c r="LL354" i="185" a="1"/>
  <c r="LL354" i="185" s="1"/>
  <c r="LH366" i="185" a="1"/>
  <c r="LH366" i="185" s="1"/>
  <c r="LF368" i="185" a="1"/>
  <c r="LF368" i="185" s="1"/>
  <c r="LG103" i="185" a="1"/>
  <c r="LG103" i="185" s="1"/>
  <c r="LH133" i="185" a="1"/>
  <c r="LH133" i="185" s="1"/>
  <c r="LF141" i="185" a="1"/>
  <c r="LF141" i="185" s="1"/>
  <c r="LJ138" i="185" a="1"/>
  <c r="LJ138" i="185" s="1"/>
  <c r="LJ161" i="185" a="1"/>
  <c r="LJ161" i="185" s="1"/>
  <c r="LJ105" i="185" a="1"/>
  <c r="LJ105" i="185" s="1"/>
  <c r="LH97" i="185" a="1"/>
  <c r="LH97" i="185" s="1"/>
  <c r="LL146" i="185" a="1"/>
  <c r="LL146" i="185" s="1"/>
  <c r="LH104" i="185" a="1"/>
  <c r="LH104" i="185" s="1"/>
  <c r="LF95" i="185" a="1"/>
  <c r="LF95" i="185" s="1"/>
  <c r="LH154" i="185" a="1"/>
  <c r="LH154" i="185" s="1"/>
  <c r="LE143" i="185" a="1"/>
  <c r="LE143" i="185" s="1"/>
  <c r="LF138" i="185" a="1"/>
  <c r="LF138" i="185" s="1"/>
  <c r="LG133" i="185" a="1"/>
  <c r="LG133" i="185" s="1"/>
  <c r="LE161" i="185" a="1"/>
  <c r="LE161" i="185" s="1"/>
  <c r="LF156" i="185" a="1"/>
  <c r="LF156" i="185" s="1"/>
  <c r="LE152" i="185" a="1"/>
  <c r="LE152" i="185" s="1"/>
  <c r="LL140" i="185" a="1"/>
  <c r="LL140" i="185" s="1"/>
  <c r="LL100" i="185" a="1"/>
  <c r="LL100" i="185" s="1"/>
  <c r="LF102" i="185" a="1"/>
  <c r="LF102" i="185" s="1"/>
  <c r="LD158" i="185" a="1"/>
  <c r="LD158" i="185" s="1"/>
  <c r="LI147" i="185" a="1"/>
  <c r="LI147" i="185" s="1"/>
  <c r="LJ142" i="185" a="1"/>
  <c r="LJ142" i="185" s="1"/>
  <c r="LI138" i="185" a="1"/>
  <c r="LI138" i="185" s="1"/>
  <c r="LJ97" i="185" a="1"/>
  <c r="LJ97" i="185" s="1"/>
  <c r="LF162" i="185" a="1"/>
  <c r="LF162" i="185" s="1"/>
  <c r="LG157" i="185" a="1"/>
  <c r="LG157" i="185" s="1"/>
  <c r="LH144" i="185" a="1"/>
  <c r="LH144" i="185" s="1"/>
  <c r="LM133" i="185" a="1"/>
  <c r="LM133" i="185" s="1"/>
  <c r="LJ103" i="185" a="1"/>
  <c r="LJ103" i="185" s="1"/>
  <c r="LL164" i="185" a="1"/>
  <c r="LL164" i="185" s="1"/>
  <c r="LI153" i="185" a="1"/>
  <c r="LI153" i="185" s="1"/>
  <c r="LJ148" i="185" a="1"/>
  <c r="LJ148" i="185" s="1"/>
  <c r="LK143" i="185" a="1"/>
  <c r="LK143" i="185" s="1"/>
  <c r="LF105" i="185" a="1"/>
  <c r="LF105" i="185" s="1"/>
  <c r="LM97" i="185" a="1"/>
  <c r="LM97" i="185" s="1"/>
  <c r="LI162" i="185" a="1"/>
  <c r="LI162" i="185" s="1"/>
  <c r="LF151" i="185" a="1"/>
  <c r="LF151" i="185" s="1"/>
  <c r="LM139" i="185" a="1"/>
  <c r="LM139" i="185" s="1"/>
  <c r="LD135" i="185" a="1"/>
  <c r="LD135" i="185" s="1"/>
  <c r="LK99" i="185" a="1"/>
  <c r="LK99" i="185" s="1"/>
  <c r="LM157" i="185" a="1"/>
  <c r="LM157" i="185" s="1"/>
  <c r="LD153" i="185" a="1"/>
  <c r="LD153" i="185" s="1"/>
  <c r="LM148" i="185" a="1"/>
  <c r="LM148" i="185" s="1"/>
  <c r="LJ137" i="185" a="1"/>
  <c r="LJ137" i="185" s="1"/>
  <c r="LI97" i="185" a="1"/>
  <c r="LI97" i="185" s="1"/>
  <c r="LG161" i="185" a="1"/>
  <c r="LG161" i="185" s="1"/>
  <c r="LH148" i="185" a="1"/>
  <c r="LH148" i="185" s="1"/>
  <c r="LM137" i="185" a="1"/>
  <c r="LM137" i="185" s="1"/>
  <c r="LD133" i="185" a="1"/>
  <c r="LD133" i="185" s="1"/>
  <c r="LG99" i="185" a="1"/>
  <c r="LG99" i="185" s="1"/>
  <c r="LM130" i="185" a="1"/>
  <c r="LM130" i="185" s="1"/>
  <c r="LH130" i="185" a="1"/>
  <c r="LH130" i="185" s="1"/>
  <c r="LF118" i="185" a="1"/>
  <c r="LF118" i="185" s="1"/>
  <c r="LI128" i="185" a="1"/>
  <c r="LI128" i="185" s="1"/>
  <c r="LF108" i="185" a="1"/>
  <c r="LF108" i="185" s="1"/>
  <c r="LF116" i="185" a="1"/>
  <c r="LF116" i="185" s="1"/>
  <c r="LL123" i="185" a="1"/>
  <c r="LL123" i="185" s="1"/>
  <c r="LJ115" i="185" a="1"/>
  <c r="LJ115" i="185" s="1"/>
  <c r="LJ126" i="185" a="1"/>
  <c r="LJ126" i="185" s="1"/>
  <c r="LF94" i="185" a="1"/>
  <c r="LF94" i="185" s="1"/>
  <c r="LK108" i="185" a="1"/>
  <c r="LK108" i="185" s="1"/>
  <c r="LL126" i="185" a="1"/>
  <c r="LL126" i="185" s="1"/>
  <c r="LI111" i="185" a="1"/>
  <c r="LI111" i="185" s="1"/>
  <c r="LE108" i="185" a="1"/>
  <c r="LE108" i="185" s="1"/>
  <c r="LG114" i="185" a="1"/>
  <c r="LG114" i="185" s="1"/>
  <c r="LF130" i="185" a="1"/>
  <c r="LF130" i="185" s="1"/>
  <c r="LI123" i="185" a="1"/>
  <c r="LI123" i="185" s="1"/>
  <c r="LE120" i="185" a="1"/>
  <c r="LE120" i="185" s="1"/>
  <c r="LH114" i="185" a="1"/>
  <c r="LH114" i="185" s="1"/>
  <c r="LE131" i="185" a="1"/>
  <c r="LE131" i="185" s="1"/>
  <c r="LM127" i="185" a="1"/>
  <c r="LM127" i="185" s="1"/>
  <c r="LK124" i="185" a="1"/>
  <c r="LK124" i="185" s="1"/>
  <c r="LD125" i="185" a="1"/>
  <c r="LD125" i="185" s="1"/>
  <c r="LG106" i="185" a="1"/>
  <c r="LG106" i="185" s="1"/>
  <c r="LE130" i="185" a="1"/>
  <c r="LE130" i="185" s="1"/>
  <c r="LM121" i="185" a="1"/>
  <c r="LM121" i="185" s="1"/>
  <c r="LI118" i="185" a="1"/>
  <c r="LI118" i="185" s="1"/>
  <c r="LI364" i="185" a="1"/>
  <c r="LI364" i="185" s="1"/>
  <c r="LE353" i="185" a="1"/>
  <c r="LE353" i="185" s="1"/>
  <c r="LD363" i="185" a="1"/>
  <c r="LD363" i="185" s="1"/>
  <c r="LE344" i="185" a="1"/>
  <c r="LE344" i="185" s="1"/>
  <c r="LG357" i="185" a="1"/>
  <c r="LG357" i="185" s="1"/>
  <c r="LF367" i="185" a="1"/>
  <c r="LF367" i="185" s="1"/>
  <c r="LK370" i="185" a="1"/>
  <c r="LK370" i="185" s="1"/>
  <c r="LM163" i="185" a="1"/>
  <c r="LM163" i="185" s="1"/>
  <c r="LF98" i="185" a="1"/>
  <c r="LF98" i="185" s="1"/>
  <c r="LK162" i="185" a="1"/>
  <c r="LK162" i="185" s="1"/>
  <c r="LF132" i="185" a="1"/>
  <c r="LF132" i="185" s="1"/>
  <c r="LL148" i="185" a="1"/>
  <c r="LL148" i="185" s="1"/>
  <c r="LG102" i="185" a="1"/>
  <c r="LG102" i="185" s="1"/>
  <c r="LK159" i="185" a="1"/>
  <c r="LK159" i="185" s="1"/>
  <c r="LH140" i="185" a="1"/>
  <c r="LH140" i="185" s="1"/>
  <c r="LE101" i="185" a="1"/>
  <c r="LE101" i="185" s="1"/>
  <c r="LG159" i="185" a="1"/>
  <c r="LG159" i="185" s="1"/>
  <c r="LD148" i="185" a="1"/>
  <c r="LD148" i="185" s="1"/>
  <c r="LK136" i="185" a="1"/>
  <c r="LK136" i="185" s="1"/>
  <c r="LE104" i="185" a="1"/>
  <c r="LE104" i="185" s="1"/>
  <c r="LI95" i="185" a="1"/>
  <c r="LI95" i="185" s="1"/>
  <c r="LK154" i="185" a="1"/>
  <c r="LK154" i="185" s="1"/>
  <c r="LL149" i="185" a="1"/>
  <c r="LL149" i="185" s="1"/>
  <c r="LK145" i="185" a="1"/>
  <c r="LK145" i="185" s="1"/>
  <c r="LH134" i="185" a="1"/>
  <c r="LH134" i="185" s="1"/>
  <c r="LK100" i="185" a="1"/>
  <c r="LK100" i="185" s="1"/>
  <c r="LI164" i="185" a="1"/>
  <c r="LI164" i="185" s="1"/>
  <c r="LJ151" i="185" a="1"/>
  <c r="LJ151" i="185" s="1"/>
  <c r="LE141" i="185" a="1"/>
  <c r="LE141" i="185" s="1"/>
  <c r="LF136" i="185" a="1"/>
  <c r="LF136" i="185" s="1"/>
  <c r="LE132" i="185" a="1"/>
  <c r="LE132" i="185" s="1"/>
  <c r="LK160" i="185" a="1"/>
  <c r="LK160" i="185" s="1"/>
  <c r="LL155" i="185" a="1"/>
  <c r="LL155" i="185" s="1"/>
  <c r="LM150" i="185" a="1"/>
  <c r="LM150" i="185" s="1"/>
  <c r="LD138" i="185" a="1"/>
  <c r="LD138" i="185" s="1"/>
  <c r="LE105" i="185" a="1"/>
  <c r="LE105" i="185" s="1"/>
  <c r="LF100" i="185" a="1"/>
  <c r="LF100" i="185" s="1"/>
  <c r="LH158" i="185" a="1"/>
  <c r="LH158" i="185" s="1"/>
  <c r="LE147" i="185" a="1"/>
  <c r="LE147" i="185" s="1"/>
  <c r="LF142" i="185" a="1"/>
  <c r="LF142" i="185" s="1"/>
  <c r="LG137" i="185" a="1"/>
  <c r="LG137" i="185" s="1"/>
  <c r="LH95" i="185" a="1"/>
  <c r="LH95" i="185" s="1"/>
  <c r="LF160" i="185" a="1"/>
  <c r="LF160" i="185" s="1"/>
  <c r="LE156" i="185" a="1"/>
  <c r="LE156" i="185" s="1"/>
  <c r="LL144" i="185" a="1"/>
  <c r="LL144" i="185" s="1"/>
  <c r="LI133" i="185" a="1"/>
  <c r="LI133" i="185" s="1"/>
  <c r="LH98" i="185" a="1"/>
  <c r="LH98" i="185" s="1"/>
  <c r="LD162" i="185" a="1"/>
  <c r="LD162" i="185" s="1"/>
  <c r="LI151" i="185" a="1"/>
  <c r="LI151" i="185" s="1"/>
  <c r="LJ146" i="185" a="1"/>
  <c r="LJ146" i="185" s="1"/>
  <c r="LI142" i="185" a="1"/>
  <c r="LI142" i="185" s="1"/>
  <c r="LK164" i="185" a="1"/>
  <c r="LK164" i="185" s="1"/>
  <c r="LL159" i="185" a="1"/>
  <c r="LL159" i="185" s="1"/>
  <c r="LM154" i="185" a="1"/>
  <c r="LM154" i="185" s="1"/>
  <c r="LD142" i="185" a="1"/>
  <c r="LD142" i="185" s="1"/>
  <c r="LG105" i="185" a="1"/>
  <c r="LG105" i="185" s="1"/>
  <c r="LF104" i="185" a="1"/>
  <c r="LF104" i="185" s="1"/>
  <c r="LH162" i="185" a="1"/>
  <c r="LH162" i="185" s="1"/>
  <c r="LH119" i="185" a="1"/>
  <c r="LH119" i="185" s="1"/>
  <c r="LD124" i="185" a="1"/>
  <c r="LD124" i="185" s="1"/>
  <c r="LL111" i="185" a="1"/>
  <c r="LL111" i="185" s="1"/>
  <c r="LJ127" i="185" a="1"/>
  <c r="LJ127" i="185" s="1"/>
  <c r="LM126" i="185" a="1"/>
  <c r="LM126" i="185" s="1"/>
  <c r="LJ129" i="185" a="1"/>
  <c r="LJ129" i="185" s="1"/>
  <c r="LH117" i="185" a="1"/>
  <c r="LH117" i="185" s="1"/>
  <c r="LF109" i="185" a="1"/>
  <c r="LF109" i="185" s="1"/>
  <c r="LL367" i="185" a="1"/>
  <c r="LL367" i="185" s="1"/>
  <c r="LK354" i="185" a="1"/>
  <c r="LK354" i="185" s="1"/>
  <c r="LH365" i="185" a="1"/>
  <c r="LH365" i="185" s="1"/>
  <c r="LM345" i="185" a="1"/>
  <c r="LM345" i="185" s="1"/>
  <c r="LE358" i="185" a="1"/>
  <c r="LE358" i="185" s="1"/>
  <c r="LD368" i="185" a="1"/>
  <c r="LD368" i="185" s="1"/>
  <c r="LL96" i="185" a="1"/>
  <c r="LL96" i="185" s="1"/>
  <c r="LK144" i="185" a="1"/>
  <c r="LK144" i="185" s="1"/>
  <c r="LI160" i="185" a="1"/>
  <c r="LI160" i="185" s="1"/>
  <c r="LG156" i="185" a="1"/>
  <c r="LG156" i="185" s="1"/>
  <c r="LH103" i="185" a="1"/>
  <c r="LH103" i="185" s="1"/>
  <c r="LH142" i="185" a="1"/>
  <c r="LH142" i="185" s="1"/>
  <c r="LJ164" i="185" a="1"/>
  <c r="LJ164" i="185" s="1"/>
  <c r="LG153" i="185" a="1"/>
  <c r="LG153" i="185" s="1"/>
  <c r="LD134" i="185" a="1"/>
  <c r="LD134" i="185" s="1"/>
  <c r="LH163" i="185" a="1"/>
  <c r="LH163" i="185" s="1"/>
  <c r="LM152" i="185" a="1"/>
  <c r="LM152" i="185" s="1"/>
  <c r="LJ141" i="185" a="1"/>
  <c r="LJ141" i="185" s="1"/>
  <c r="LF103" i="185" a="1"/>
  <c r="LF103" i="185" s="1"/>
  <c r="LD103" i="185" a="1"/>
  <c r="LD103" i="185" s="1"/>
  <c r="LL158" i="185" a="1"/>
  <c r="LL158" i="185" s="1"/>
  <c r="LG148" i="185" a="1"/>
  <c r="LG148" i="185" s="1"/>
  <c r="LH143" i="185" a="1"/>
  <c r="LH143" i="185" s="1"/>
  <c r="LG139" i="185" a="1"/>
  <c r="LG139" i="185" s="1"/>
  <c r="LD100" i="185" a="1"/>
  <c r="LD100" i="185" s="1"/>
  <c r="LD163" i="185" a="1"/>
  <c r="LD163" i="185" s="1"/>
  <c r="LE158" i="185" a="1"/>
  <c r="LE158" i="185" s="1"/>
  <c r="LF145" i="185" a="1"/>
  <c r="LF145" i="185" s="1"/>
  <c r="LK134" i="185" a="1"/>
  <c r="LK134" i="185" s="1"/>
  <c r="LI100" i="185" a="1"/>
  <c r="LI100" i="185" s="1"/>
  <c r="LE95" i="185" a="1"/>
  <c r="LE95" i="185" s="1"/>
  <c r="LG154" i="185" a="1"/>
  <c r="LG154" i="185" s="1"/>
  <c r="LH149" i="185" a="1"/>
  <c r="LH149" i="185" s="1"/>
  <c r="LI144" i="185" a="1"/>
  <c r="LI144" i="185" s="1"/>
  <c r="LM102" i="185" a="1"/>
  <c r="LM102" i="185" s="1"/>
  <c r="LK98" i="185" a="1"/>
  <c r="LK98" i="185" s="1"/>
  <c r="LG163" i="185" a="1"/>
  <c r="LG163" i="185" s="1"/>
  <c r="LD152" i="185" a="1"/>
  <c r="LD152" i="185" s="1"/>
  <c r="LK140" i="185" a="1"/>
  <c r="LK140" i="185" s="1"/>
  <c r="LL135" i="185" a="1"/>
  <c r="LL135" i="185" s="1"/>
  <c r="LG101" i="185" a="1"/>
  <c r="LG101" i="185" s="1"/>
  <c r="LK158" i="185" a="1"/>
  <c r="LK158" i="185" s="1"/>
  <c r="LL153" i="185" a="1"/>
  <c r="LL153" i="185" s="1"/>
  <c r="LK149" i="185" a="1"/>
  <c r="LK149" i="185" s="1"/>
  <c r="LH138" i="185" a="1"/>
  <c r="LH138" i="185" s="1"/>
  <c r="LK104" i="185" a="1"/>
  <c r="LK104" i="185" s="1"/>
  <c r="LL99" i="185" a="1"/>
  <c r="LL99" i="185" s="1"/>
  <c r="LJ155" i="185" a="1"/>
  <c r="LJ155" i="185" s="1"/>
  <c r="LE145" i="185" a="1"/>
  <c r="LE145" i="185" s="1"/>
  <c r="LF140" i="185" a="1"/>
  <c r="LF140" i="185" s="1"/>
  <c r="LE136" i="185" a="1"/>
  <c r="LE136" i="185" s="1"/>
  <c r="LG158" i="185" a="1"/>
  <c r="LG158" i="185" s="1"/>
  <c r="LH153" i="185" a="1"/>
  <c r="LH153" i="185" s="1"/>
  <c r="LI148" i="185" a="1"/>
  <c r="LI148" i="185" s="1"/>
  <c r="LJ135" i="185" a="1"/>
  <c r="LJ135" i="185" s="1"/>
  <c r="LK102" i="185" a="1"/>
  <c r="LK102" i="185" s="1"/>
  <c r="LL97" i="185" a="1"/>
  <c r="LL97" i="185" s="1"/>
  <c r="LD156" i="185" a="1"/>
  <c r="LD156" i="185" s="1"/>
  <c r="LK129" i="185" a="1"/>
  <c r="LK129" i="185" s="1"/>
  <c r="LJ117" i="185" a="1"/>
  <c r="LJ117" i="185" s="1"/>
  <c r="LK131" i="185" a="1"/>
  <c r="LK131" i="185" s="1"/>
  <c r="LG94" i="185" a="1"/>
  <c r="LG94" i="185" s="1"/>
  <c r="LD117" i="185" a="1"/>
  <c r="LD117" i="185" s="1"/>
  <c r="LF123" i="185" a="1"/>
  <c r="LF123" i="185" s="1"/>
  <c r="LD111" i="185" a="1"/>
  <c r="LD111" i="185" s="1"/>
  <c r="LI124" i="185" a="1"/>
  <c r="LI124" i="185" s="1"/>
  <c r="LD94" i="185" a="1"/>
  <c r="LD94" i="185" s="1"/>
  <c r="LL128" i="185" a="1"/>
  <c r="LL128" i="185" s="1"/>
  <c r="LJ116" i="185" a="1"/>
  <c r="LJ116" i="185" s="1"/>
  <c r="LH108" i="185" a="1"/>
  <c r="LH108" i="185" s="1"/>
  <c r="LJ106" i="185" a="1"/>
  <c r="LJ106" i="185" s="1"/>
  <c r="LH111" i="185" a="1"/>
  <c r="LH111" i="185" s="1"/>
  <c r="LF122" i="185" a="1"/>
  <c r="LF122" i="185" s="1"/>
  <c r="LD114" i="185" a="1"/>
  <c r="LD114" i="185" s="1"/>
  <c r="LK110" i="185" a="1"/>
  <c r="LK110" i="185" s="1"/>
  <c r="LG107" i="185" a="1"/>
  <c r="LG107" i="185" s="1"/>
  <c r="LM119" i="185" a="1"/>
  <c r="LM119" i="185" s="1"/>
  <c r="LG113" i="185" a="1"/>
  <c r="LG113" i="185" s="1"/>
  <c r="LF121" i="185" a="1"/>
  <c r="LF121" i="185" s="1"/>
  <c r="LM94" i="185" a="1"/>
  <c r="LM94" i="185" s="1"/>
  <c r="LH126" i="185" a="1"/>
  <c r="LH126" i="185" s="1"/>
  <c r="LF114" i="185" a="1"/>
  <c r="LF114" i="185" s="1"/>
  <c r="LH112" i="185" a="1"/>
  <c r="LH112" i="185" s="1"/>
  <c r="LE109" i="185" a="1"/>
  <c r="LE109" i="185" s="1"/>
  <c r="LD6" i="185" a="1"/>
  <c r="LD6" i="185" s="1"/>
  <c r="LG370" i="185" a="1"/>
  <c r="LG370" i="185" s="1"/>
  <c r="LJ355" i="185" a="1"/>
  <c r="LJ355" i="185" s="1"/>
  <c r="LG366" i="185" a="1"/>
  <c r="LG366" i="185" s="1"/>
  <c r="LG347" i="185" a="1"/>
  <c r="LG347" i="185" s="1"/>
  <c r="LL359" i="185" a="1"/>
  <c r="LL359" i="185" s="1"/>
  <c r="LI370" i="185" a="1"/>
  <c r="LI370" i="185" s="1"/>
  <c r="LI96" i="185" a="1"/>
  <c r="LI96" i="185" s="1"/>
  <c r="LG138" i="185" a="1"/>
  <c r="LG138" i="185" s="1"/>
  <c r="LE154" i="185" a="1"/>
  <c r="LE154" i="185" s="1"/>
  <c r="LI143" i="185" a="1"/>
  <c r="LI143" i="185" s="1"/>
  <c r="LE160" i="185" a="1"/>
  <c r="LE160" i="185" s="1"/>
  <c r="LD136" i="185" a="1"/>
  <c r="LD136" i="185" s="1"/>
  <c r="LF158" i="185" a="1"/>
  <c r="LF158" i="185" s="1"/>
  <c r="LM146" i="185" a="1"/>
  <c r="LM146" i="185" s="1"/>
  <c r="LJ99" i="185" a="1"/>
  <c r="LJ99" i="185" s="1"/>
  <c r="LJ150" i="185" a="1"/>
  <c r="LJ150" i="185" s="1"/>
  <c r="LI146" i="185" a="1"/>
  <c r="LI146" i="185" s="1"/>
  <c r="LF135" i="185" a="1"/>
  <c r="LF135" i="185" s="1"/>
  <c r="LI101" i="185" a="1"/>
  <c r="LI101" i="185" s="1"/>
  <c r="LJ95" i="185" a="1"/>
  <c r="LJ95" i="185" s="1"/>
  <c r="LH152" i="185" a="1"/>
  <c r="LH152" i="185" s="1"/>
  <c r="LM141" i="185" a="1"/>
  <c r="LM141" i="185" s="1"/>
  <c r="LD137" i="185" a="1"/>
  <c r="LD137" i="185" s="1"/>
  <c r="LM132" i="185" a="1"/>
  <c r="LM132" i="185" s="1"/>
  <c r="LI161" i="185" a="1"/>
  <c r="LI161" i="185" s="1"/>
  <c r="LJ156" i="185" a="1"/>
  <c r="LJ156" i="185" s="1"/>
  <c r="LK151" i="185" a="1"/>
  <c r="LK151" i="185" s="1"/>
  <c r="LL138" i="185" a="1"/>
  <c r="LL138" i="185" s="1"/>
  <c r="LM105" i="185" a="1"/>
  <c r="LM105" i="185" s="1"/>
  <c r="LD101" i="185" a="1"/>
  <c r="LD101" i="185" s="1"/>
  <c r="LF159" i="185" a="1"/>
  <c r="LF159" i="185" s="1"/>
  <c r="LM147" i="185" a="1"/>
  <c r="LM147" i="185" s="1"/>
  <c r="LD143" i="185" a="1"/>
  <c r="LD143" i="185" s="1"/>
  <c r="LE138" i="185" a="1"/>
  <c r="LE138" i="185" s="1"/>
  <c r="LF97" i="185" a="1"/>
  <c r="LF97" i="185" s="1"/>
  <c r="LD161" i="185" a="1"/>
  <c r="LD161" i="185" s="1"/>
  <c r="LM156" i="185" a="1"/>
  <c r="LM156" i="185" s="1"/>
  <c r="LJ145" i="185" a="1"/>
  <c r="LJ145" i="185" s="1"/>
  <c r="LG134" i="185" a="1"/>
  <c r="LG134" i="185" s="1"/>
  <c r="LJ101" i="185" a="1"/>
  <c r="LJ101" i="185" s="1"/>
  <c r="LL162" i="185" a="1"/>
  <c r="LL162" i="185" s="1"/>
  <c r="LG152" i="185" a="1"/>
  <c r="LG152" i="185" s="1"/>
  <c r="LH147" i="185" a="1"/>
  <c r="LH147" i="185" s="1"/>
  <c r="LG143" i="185" a="1"/>
  <c r="LG143" i="185" s="1"/>
  <c r="LD132" i="185" a="1"/>
  <c r="LD132" i="185" s="1"/>
  <c r="LG98" i="185" a="1"/>
  <c r="LG98" i="185" s="1"/>
  <c r="LE162" i="185" a="1"/>
  <c r="LE162" i="185" s="1"/>
  <c r="LF149" i="185" a="1"/>
  <c r="LF149" i="185" s="1"/>
  <c r="LK138" i="185" a="1"/>
  <c r="LK138" i="185" s="1"/>
  <c r="LL133" i="185" a="1"/>
  <c r="LL133" i="185" s="1"/>
  <c r="LE100" i="185" a="1"/>
  <c r="LE100" i="185" s="1"/>
  <c r="LM151" i="185" a="1"/>
  <c r="LM151" i="185" s="1"/>
  <c r="LD147" i="185" a="1"/>
  <c r="LD147" i="185" s="1"/>
  <c r="LE142" i="185" a="1"/>
  <c r="LE142" i="185" s="1"/>
  <c r="LF101" i="185" a="1"/>
  <c r="LF101" i="185" s="1"/>
  <c r="LG95" i="185" a="1"/>
  <c r="LG95" i="185" s="1"/>
  <c r="LM160" i="185" a="1"/>
  <c r="LM160" i="185" s="1"/>
  <c r="LJ149" i="185" a="1"/>
  <c r="LJ149" i="185" s="1"/>
  <c r="LG123" i="185" a="1"/>
  <c r="LG123" i="185" s="1"/>
  <c r="LF111" i="185" a="1"/>
  <c r="LF111" i="185" s="1"/>
  <c r="LI116" i="185" a="1"/>
  <c r="LI116" i="185" s="1"/>
  <c r="LM125" i="185" a="1"/>
  <c r="LM125" i="185" s="1"/>
  <c r="LM128" i="185" a="1"/>
  <c r="LM128" i="185" s="1"/>
  <c r="LL116" i="185" a="1"/>
  <c r="LL116" i="185" s="1"/>
  <c r="LK127" i="185" a="1"/>
  <c r="LK127" i="185" s="1"/>
  <c r="LD126" i="185" a="1"/>
  <c r="LD126" i="185" s="1"/>
  <c r="LI350" i="185" a="1"/>
  <c r="LI350" i="185" s="1"/>
  <c r="LE371" i="185" a="1"/>
  <c r="LE371" i="185" s="1"/>
  <c r="LH356" i="185" a="1"/>
  <c r="LH356" i="185" s="1"/>
  <c r="LM367" i="185" a="1"/>
  <c r="LM367" i="185" s="1"/>
  <c r="LK350" i="185" a="1"/>
  <c r="LK350" i="185" s="1"/>
  <c r="LJ360" i="185" a="1"/>
  <c r="LJ360" i="185" s="1"/>
  <c r="LG371" i="185" a="1"/>
  <c r="LG371" i="185" s="1"/>
  <c r="LD96" i="185" a="1"/>
  <c r="LD96" i="185" s="1"/>
  <c r="LE103" i="185" a="1"/>
  <c r="LE103" i="185" s="1"/>
  <c r="LM134" i="185" a="1"/>
  <c r="LM134" i="185" s="1"/>
  <c r="LE137" i="185" a="1"/>
  <c r="LE137" i="185" s="1"/>
  <c r="LK153" i="185" a="1"/>
  <c r="LK153" i="185" s="1"/>
  <c r="LE163" i="185" a="1"/>
  <c r="LE163" i="185" s="1"/>
  <c r="LL151" i="185" a="1"/>
  <c r="LL151" i="185" s="1"/>
  <c r="LI140" i="185" a="1"/>
  <c r="LI140" i="185" s="1"/>
  <c r="LI155" i="185" a="1"/>
  <c r="LI155" i="185" s="1"/>
  <c r="LF144" i="185" a="1"/>
  <c r="LF144" i="185" s="1"/>
  <c r="LE140" i="185" a="1"/>
  <c r="LE140" i="185" s="1"/>
  <c r="LH102" i="185" a="1"/>
  <c r="LH102" i="185" s="1"/>
  <c r="LL163" i="185" a="1"/>
  <c r="LL163" i="185" s="1"/>
  <c r="LM158" i="185" a="1"/>
  <c r="LM158" i="185" s="1"/>
  <c r="LD146" i="185" a="1"/>
  <c r="LD146" i="185" s="1"/>
  <c r="LI135" i="185" a="1"/>
  <c r="LI135" i="185" s="1"/>
  <c r="LK103" i="185" a="1"/>
  <c r="LK103" i="185" s="1"/>
  <c r="LM95" i="185" a="1"/>
  <c r="LM95" i="185" s="1"/>
  <c r="LE155" i="185" a="1"/>
  <c r="LE155" i="185" s="1"/>
  <c r="LF150" i="185" a="1"/>
  <c r="LF150" i="185" s="1"/>
  <c r="LG145" i="185" a="1"/>
  <c r="LG145" i="185" s="1"/>
  <c r="LH132" i="185" a="1"/>
  <c r="LH132" i="185" s="1"/>
  <c r="LI99" i="185" a="1"/>
  <c r="LI99" i="185" s="1"/>
  <c r="LE164" i="185" a="1"/>
  <c r="LE164" i="185" s="1"/>
  <c r="LL152" i="185" a="1"/>
  <c r="LL152" i="185" s="1"/>
  <c r="LI141" i="185" a="1"/>
  <c r="LI141" i="185" s="1"/>
  <c r="LJ136" i="185" a="1"/>
  <c r="LJ136" i="185" s="1"/>
  <c r="LI104" i="185" a="1"/>
  <c r="LI104" i="185" s="1"/>
  <c r="LI159" i="185" a="1"/>
  <c r="LI159" i="185" s="1"/>
  <c r="LJ154" i="185" a="1"/>
  <c r="LJ154" i="185" s="1"/>
  <c r="LI150" i="185" a="1"/>
  <c r="LI150" i="185" s="1"/>
  <c r="LF139" i="185" a="1"/>
  <c r="LF139" i="185" s="1"/>
  <c r="LI105" i="185" a="1"/>
  <c r="LI105" i="185" s="1"/>
  <c r="LJ100" i="185" a="1"/>
  <c r="LJ100" i="185" s="1"/>
  <c r="LH156" i="185" a="1"/>
  <c r="LH156" i="185" s="1"/>
  <c r="LM145" i="185" a="1"/>
  <c r="LM145" i="185" s="1"/>
  <c r="LD141" i="185" a="1"/>
  <c r="LD141" i="185" s="1"/>
  <c r="LM136" i="185" a="1"/>
  <c r="LM136" i="185" s="1"/>
  <c r="LD95" i="185" a="1"/>
  <c r="LD95" i="185" s="1"/>
  <c r="LJ160" i="185" a="1"/>
  <c r="LJ160" i="185" s="1"/>
  <c r="LK155" i="185" a="1"/>
  <c r="LK155" i="185" s="1"/>
  <c r="LL142" i="185" a="1"/>
  <c r="LL142" i="185" s="1"/>
  <c r="LG132" i="185" a="1"/>
  <c r="LG132" i="185" s="1"/>
  <c r="LD105" i="185" a="1"/>
  <c r="LD105" i="185" s="1"/>
  <c r="LF163" i="185" a="1"/>
  <c r="LF163" i="185" s="1"/>
  <c r="LI145" i="185" a="1"/>
  <c r="LI145" i="185" s="1"/>
  <c r="LJ140" i="185" a="1"/>
  <c r="LJ140" i="185" s="1"/>
  <c r="LK135" i="185" a="1"/>
  <c r="LK135" i="185" s="1"/>
  <c r="LI163" i="185" a="1"/>
  <c r="LI163" i="185" s="1"/>
  <c r="LJ158" i="185" a="1"/>
  <c r="LJ158" i="185" s="1"/>
  <c r="LI154" i="185" a="1"/>
  <c r="LI154" i="185" s="1"/>
  <c r="LF143" i="185" a="1"/>
  <c r="LF143" i="185" s="1"/>
  <c r="LM116" i="185" a="1"/>
  <c r="LM116" i="185" s="1"/>
  <c r="LI129" i="185" a="1"/>
  <c r="LI129" i="185" s="1"/>
  <c r="LE110" i="185" a="1"/>
  <c r="LE110" i="185" s="1"/>
  <c r="LI119" i="185" a="1"/>
  <c r="LI119" i="185" s="1"/>
  <c r="LI122" i="185" a="1"/>
  <c r="LI122" i="185" s="1"/>
  <c r="LH110" i="185" a="1"/>
  <c r="LH110" i="185" s="1"/>
  <c r="LK115" i="185" a="1"/>
  <c r="LK115" i="185" s="1"/>
  <c r="LI131" i="185" a="1"/>
  <c r="LI131" i="185" s="1"/>
  <c r="LE128" i="185" a="1"/>
  <c r="LE128" i="185" s="1"/>
  <c r="LD116" i="185" a="1"/>
  <c r="LD116" i="185" s="1"/>
  <c r="LK123" i="185" a="1"/>
  <c r="LK123" i="185" s="1"/>
  <c r="LH124" i="185" a="1"/>
  <c r="LH124" i="185" s="1"/>
  <c r="LF112" i="185" a="1"/>
  <c r="LF112" i="185" s="1"/>
  <c r="LJ121" i="185" a="1"/>
  <c r="LJ121" i="185" s="1"/>
  <c r="LH109" i="185" a="1"/>
  <c r="LH109" i="185" s="1"/>
  <c r="LK94" i="185" a="1"/>
  <c r="LK94" i="185" s="1"/>
  <c r="LG130" i="185" a="1"/>
  <c r="LG130" i="185" s="1"/>
  <c r="LH127" i="185" a="1"/>
  <c r="LH127" i="185" s="1"/>
  <c r="LE107" i="185" a="1"/>
  <c r="LE107" i="185" s="1"/>
  <c r="LG351" i="185" a="1"/>
  <c r="LG351" i="185" s="1"/>
  <c r="LL343" i="185" a="1"/>
  <c r="LL343" i="185" s="1"/>
  <c r="LM358" i="185" a="1"/>
  <c r="LM358" i="185" s="1"/>
  <c r="LK368" i="185" a="1"/>
  <c r="LK368" i="185" s="1"/>
  <c r="LJ351" i="185" a="1"/>
  <c r="LJ351" i="185" s="1"/>
  <c r="LH361" i="185" a="1"/>
  <c r="LH361" i="185" s="1"/>
  <c r="LM372" i="185" a="1"/>
  <c r="LM372" i="185" s="1"/>
  <c r="LM96" i="185" a="1"/>
  <c r="LM96" i="185" s="1"/>
  <c r="LK95" i="185" a="1"/>
  <c r="LK95" i="185" s="1"/>
  <c r="LE98" i="185" a="1"/>
  <c r="LE98" i="185" s="1"/>
  <c r="LE102" i="185" a="1"/>
  <c r="LE102" i="185" s="1"/>
  <c r="LG147" i="185" a="1"/>
  <c r="LG147" i="185" s="1"/>
  <c r="LK156" i="185" a="1"/>
  <c r="LK156" i="185" s="1"/>
  <c r="LH145" i="185" a="1"/>
  <c r="LH145" i="185" s="1"/>
  <c r="LG97" i="185" a="1"/>
  <c r="LG97" i="185" s="1"/>
  <c r="LE149" i="185" a="1"/>
  <c r="LE149" i="185" s="1"/>
  <c r="LL137" i="185" a="1"/>
  <c r="LL137" i="185" s="1"/>
  <c r="LK133" i="185" a="1"/>
  <c r="LK133" i="185" s="1"/>
  <c r="LG162" i="185" a="1"/>
  <c r="LG162" i="185" s="1"/>
  <c r="LH157" i="185" a="1"/>
  <c r="LH157" i="185" s="1"/>
  <c r="LI152" i="185" a="1"/>
  <c r="LI152" i="185" s="1"/>
  <c r="LJ139" i="185" a="1"/>
  <c r="LJ139" i="185" s="1"/>
  <c r="LD102" i="185" a="1"/>
  <c r="LD102" i="185" s="1"/>
  <c r="LL101" i="185" a="1"/>
  <c r="LL101" i="185" s="1"/>
  <c r="LD160" i="185" a="1"/>
  <c r="LD160" i="185" s="1"/>
  <c r="LK148" i="185" a="1"/>
  <c r="LK148" i="185" s="1"/>
  <c r="LL143" i="185" a="1"/>
  <c r="LL143" i="185" s="1"/>
  <c r="LM138" i="185" a="1"/>
  <c r="LM138" i="185" s="1"/>
  <c r="LD98" i="185" a="1"/>
  <c r="LD98" i="185" s="1"/>
  <c r="LL161" i="185" a="1"/>
  <c r="LL161" i="185" s="1"/>
  <c r="LK157" i="185" a="1"/>
  <c r="LK157" i="185" s="1"/>
  <c r="LH146" i="185" a="1"/>
  <c r="LH146" i="185" s="1"/>
  <c r="LE135" i="185" a="1"/>
  <c r="LE135" i="185" s="1"/>
  <c r="LD104" i="185" a="1"/>
  <c r="LD104" i="185" s="1"/>
  <c r="LJ163" i="185" a="1"/>
  <c r="LJ163" i="185" s="1"/>
  <c r="LE153" i="185" a="1"/>
  <c r="LE153" i="185" s="1"/>
  <c r="LF148" i="185" a="1"/>
  <c r="LF148" i="185" s="1"/>
  <c r="LE144" i="185" a="1"/>
  <c r="LE144" i="185" s="1"/>
  <c r="LL132" i="185" a="1"/>
  <c r="LL132" i="185" s="1"/>
  <c r="LE99" i="185" a="1"/>
  <c r="LE99" i="185" s="1"/>
  <c r="LM162" i="185" a="1"/>
  <c r="LM162" i="185" s="1"/>
  <c r="LD150" i="185" a="1"/>
  <c r="LD150" i="185" s="1"/>
  <c r="LI139" i="185" a="1"/>
  <c r="LI139" i="185" s="1"/>
  <c r="LJ134" i="185" a="1"/>
  <c r="LJ134" i="185" s="1"/>
  <c r="LM100" i="185" a="1"/>
  <c r="LM100" i="185" s="1"/>
  <c r="LE159" i="185" a="1"/>
  <c r="LE159" i="185" s="1"/>
  <c r="LF154" i="185" a="1"/>
  <c r="LF154" i="185" s="1"/>
  <c r="LG149" i="185" a="1"/>
  <c r="LG149" i="185" s="1"/>
  <c r="LH136" i="185" a="1"/>
  <c r="LH136" i="185" s="1"/>
  <c r="LI103" i="185" a="1"/>
  <c r="LI103" i="185" s="1"/>
  <c r="LJ98" i="185" a="1"/>
  <c r="LJ98" i="185" s="1"/>
  <c r="LL156" i="185" a="1"/>
  <c r="LL156" i="185" s="1"/>
  <c r="LE139" i="185" a="1"/>
  <c r="LE139" i="185" s="1"/>
  <c r="LF134" i="185" a="1"/>
  <c r="LF134" i="185" s="1"/>
  <c r="LM98" i="185" a="1"/>
  <c r="LM98" i="185" s="1"/>
  <c r="LE157" i="185" a="1"/>
  <c r="LE157" i="185" s="1"/>
  <c r="LF152" i="185" a="1"/>
  <c r="LF152" i="185" s="1"/>
  <c r="LE148" i="185" a="1"/>
  <c r="LE148" i="185" s="1"/>
  <c r="LL136" i="185" a="1"/>
  <c r="LL136" i="185" s="1"/>
  <c r="LI110" i="185" a="1"/>
  <c r="LI110" i="185" s="1"/>
  <c r="LK116" i="185" a="1"/>
  <c r="LK116" i="185" s="1"/>
  <c r="LL130" i="185" a="1"/>
  <c r="LL130" i="185" s="1"/>
  <c r="LE113" i="185" a="1"/>
  <c r="LE113" i="185" s="1"/>
  <c r="LE116" i="185" a="1"/>
  <c r="LE116" i="185" s="1"/>
  <c r="LM123" i="185" a="1"/>
  <c r="LM123" i="185" s="1"/>
  <c r="LG109" i="185" a="1"/>
  <c r="LG109" i="185" s="1"/>
  <c r="LE125" i="185" a="1"/>
  <c r="LE125" i="185" s="1"/>
  <c r="LK121" i="185" a="1"/>
  <c r="LK121" i="185" s="1"/>
  <c r="LJ109" i="185" a="1"/>
  <c r="LJ109" i="185" s="1"/>
  <c r="LM114" i="185" a="1"/>
  <c r="LM114" i="185" s="1"/>
  <c r="LK130" i="185" a="1"/>
  <c r="LK130" i="185" s="1"/>
  <c r="LG127" i="185" a="1"/>
  <c r="LG127" i="185" s="1"/>
  <c r="LF115" i="185" a="1"/>
  <c r="LF115" i="185" s="1"/>
  <c r="LE122" i="185" a="1"/>
  <c r="LE122" i="185" s="1"/>
  <c r="LG121" i="185" a="1"/>
  <c r="LG121" i="185" s="1"/>
  <c r="LF128" i="185" a="1"/>
  <c r="LF128" i="185" s="1"/>
  <c r="LD109" i="185" a="1"/>
  <c r="LD109" i="185" s="1"/>
  <c r="LH121" i="185" a="1"/>
  <c r="LH121" i="185" s="1"/>
  <c r="LJ123" i="185" a="1"/>
  <c r="LJ123" i="185" s="1"/>
  <c r="LG116" i="185" a="1"/>
  <c r="LG116" i="185" s="1"/>
  <c r="LM112" i="185" a="1"/>
  <c r="LM112" i="185" s="1"/>
  <c r="LF107" i="185" a="1"/>
  <c r="LF107" i="185" s="1"/>
  <c r="LM118" i="185" a="1"/>
  <c r="LM118" i="185" s="1"/>
  <c r="LJ131" i="185" a="1"/>
  <c r="LJ131" i="185" s="1"/>
  <c r="LF124" i="185" a="1"/>
  <c r="LF124" i="185" s="1"/>
  <c r="LE357" i="185" a="1"/>
  <c r="LE357" i="185" s="1"/>
  <c r="LE347" i="185" a="1"/>
  <c r="LE347" i="185" s="1"/>
  <c r="LK359" i="185" a="1"/>
  <c r="LK359" i="185" s="1"/>
  <c r="LJ369" i="185" a="1"/>
  <c r="LJ369" i="185" s="1"/>
  <c r="LF353" i="185" a="1"/>
  <c r="LF353" i="185" s="1"/>
  <c r="LM363" i="185" a="1"/>
  <c r="LM363" i="185" s="1"/>
  <c r="LL373" i="185" a="1"/>
  <c r="LL373" i="185" s="1"/>
  <c r="LJ96" i="185" a="1"/>
  <c r="LJ96" i="185" s="1"/>
  <c r="LD159" i="185" a="1"/>
  <c r="LD159" i="185" s="1"/>
  <c r="LD154" i="185" a="1"/>
  <c r="LD154" i="185" s="1"/>
  <c r="LL157" i="185" a="1"/>
  <c r="LL157" i="185" s="1"/>
  <c r="LI134" i="185" a="1"/>
  <c r="LI134" i="185" s="1"/>
  <c r="LG150" i="185" a="1"/>
  <c r="LG150" i="185" s="1"/>
  <c r="LJ132" i="185" a="1"/>
  <c r="LJ132" i="185" s="1"/>
  <c r="LJ159" i="185" a="1"/>
  <c r="LJ159" i="185" s="1"/>
  <c r="LK142" i="185" a="1"/>
  <c r="LK142" i="185" s="1"/>
  <c r="LK105" i="185" a="1"/>
  <c r="LK105" i="185" s="1"/>
  <c r="LK97" i="185" a="1"/>
  <c r="LK97" i="185" s="1"/>
  <c r="LM155" i="185" a="1"/>
  <c r="LM155" i="185" s="1"/>
  <c r="LD151" i="185" a="1"/>
  <c r="LD151" i="185" s="1"/>
  <c r="LE146" i="185" a="1"/>
  <c r="LE146" i="185" s="1"/>
  <c r="LF133" i="185" a="1"/>
  <c r="LF133" i="185" s="1"/>
  <c r="LG100" i="185" a="1"/>
  <c r="LG100" i="185" s="1"/>
  <c r="LM164" i="185" a="1"/>
  <c r="LM164" i="185" s="1"/>
  <c r="LJ153" i="185" a="1"/>
  <c r="LJ153" i="185" s="1"/>
  <c r="LG142" i="185" a="1"/>
  <c r="LG142" i="185" s="1"/>
  <c r="LH137" i="185" a="1"/>
  <c r="LH137" i="185" s="1"/>
  <c r="LI132" i="185" a="1"/>
  <c r="LI132" i="185" s="1"/>
  <c r="LG160" i="185" a="1"/>
  <c r="LG160" i="185" s="1"/>
  <c r="LH155" i="185" a="1"/>
  <c r="LH155" i="185" s="1"/>
  <c r="LG151" i="185" a="1"/>
  <c r="LG151" i="185" s="1"/>
  <c r="LD140" i="185" a="1"/>
  <c r="LD140" i="185" s="1"/>
  <c r="LF99" i="185" a="1"/>
  <c r="LF99" i="185" s="1"/>
  <c r="LH101" i="185" a="1"/>
  <c r="LH101" i="185" s="1"/>
  <c r="LF157" i="185" a="1"/>
  <c r="LF157" i="185" s="1"/>
  <c r="LK146" i="185" a="1"/>
  <c r="LK146" i="185" s="1"/>
  <c r="LL141" i="185" a="1"/>
  <c r="LL141" i="185" s="1"/>
  <c r="LK137" i="185" a="1"/>
  <c r="LK137" i="185" s="1"/>
  <c r="LL95" i="185" a="1"/>
  <c r="LL95" i="185" s="1"/>
  <c r="LH161" i="185" a="1"/>
  <c r="LH161" i="185" s="1"/>
  <c r="LI156" i="185" a="1"/>
  <c r="LI156" i="185" s="1"/>
  <c r="LJ143" i="185" a="1"/>
  <c r="LJ143" i="185" s="1"/>
  <c r="LE133" i="185" a="1"/>
  <c r="LE133" i="185" s="1"/>
  <c r="LL105" i="185" a="1"/>
  <c r="LL105" i="185" s="1"/>
  <c r="LD164" i="185" a="1"/>
  <c r="LD164" i="185" s="1"/>
  <c r="LK152" i="185" a="1"/>
  <c r="LK152" i="185" s="1"/>
  <c r="LL147" i="185" a="1"/>
  <c r="LL147" i="185" s="1"/>
  <c r="LM142" i="185" a="1"/>
  <c r="LM142" i="185" s="1"/>
  <c r="LL102" i="185" a="1"/>
  <c r="LL102" i="185" s="1"/>
  <c r="LE97" i="185" a="1"/>
  <c r="LE97" i="185" s="1"/>
  <c r="LK161" i="185" a="1"/>
  <c r="LK161" i="185" s="1"/>
  <c r="LH150" i="185" a="1"/>
  <c r="LH150" i="185" s="1"/>
  <c r="LK132" i="185" a="1"/>
  <c r="LK132" i="185" s="1"/>
  <c r="LH105" i="185" a="1"/>
  <c r="LH105" i="185" s="1"/>
  <c r="LF161" i="185" a="1"/>
  <c r="LF161" i="185" s="1"/>
  <c r="LK150" i="185" a="1"/>
  <c r="LK150" i="185" s="1"/>
  <c r="LL145" i="185" a="1"/>
  <c r="LL145" i="185" s="1"/>
  <c r="LK141" i="185" a="1"/>
  <c r="LK141" i="185" s="1"/>
  <c r="LH131" i="185" a="1"/>
  <c r="LH131" i="185" s="1"/>
  <c r="LG129" i="185" a="1"/>
  <c r="LG129" i="185" s="1"/>
  <c r="LG110" i="185" a="1"/>
  <c r="LG110" i="185" s="1"/>
  <c r="LF117" i="185" a="1"/>
  <c r="LF117" i="185" s="1"/>
  <c r="LK106" i="185" a="1"/>
  <c r="LK106" i="185" s="1"/>
  <c r="LK109" i="185" a="1"/>
  <c r="LK109" i="185" s="1"/>
  <c r="LM115" i="185" a="1"/>
  <c r="LM115" i="185" s="1"/>
  <c r="LM131" i="185" a="1"/>
  <c r="LM131" i="185" s="1"/>
  <c r="LK118" i="185" a="1"/>
  <c r="LK118" i="185" s="1"/>
  <c r="LG115" i="185" a="1"/>
  <c r="LG115" i="185" s="1"/>
  <c r="LI121" i="185" a="1"/>
  <c r="LI121" i="185" s="1"/>
  <c r="LI108" i="185" a="1"/>
  <c r="LI108" i="185" s="1"/>
  <c r="LG124" i="185" a="1"/>
  <c r="LG124" i="185" s="1"/>
  <c r="LM120" i="185" a="1"/>
  <c r="LM120" i="185" s="1"/>
  <c r="LL108" i="185" a="1"/>
  <c r="LL108" i="185" s="1"/>
  <c r="LE114" i="185" a="1"/>
  <c r="LE114" i="185" s="1"/>
  <c r="LL122" i="185" a="1"/>
  <c r="LL122" i="185" s="1"/>
  <c r="LL109" i="185" a="1"/>
  <c r="LL109" i="185" s="1"/>
  <c r="LF127" i="185" a="1"/>
  <c r="LF127" i="185" s="1"/>
  <c r="LD115" i="185" a="1"/>
  <c r="LD115" i="185" s="1"/>
  <c r="LF113" i="185" a="1"/>
  <c r="LF113" i="185" s="1"/>
  <c r="LM109" i="185" a="1"/>
  <c r="LM109" i="185" s="1"/>
  <c r="LI106" i="185" a="1"/>
  <c r="LI106" i="185" s="1"/>
  <c r="LE119" i="185" a="1"/>
  <c r="LE119" i="185" s="1"/>
  <c r="LI112" i="185" a="1"/>
  <c r="LI112" i="185" s="1"/>
  <c r="LJ119" i="185" a="1"/>
  <c r="LJ119" i="185" s="1"/>
  <c r="LG131" i="185" a="1"/>
  <c r="LG131" i="185" s="1"/>
  <c r="LM357" i="185" a="1"/>
  <c r="LM357" i="185" s="1"/>
  <c r="LJ348" i="185" a="1"/>
  <c r="LJ348" i="185" s="1"/>
  <c r="LG361" i="185" a="1"/>
  <c r="LG361" i="185" s="1"/>
  <c r="LE6" i="185" a="1"/>
  <c r="LE6" i="185" s="1"/>
  <c r="LD354" i="185" a="1"/>
  <c r="LD354" i="185" s="1"/>
  <c r="LK364" i="185" a="1"/>
  <c r="LK364" i="185" s="1"/>
  <c r="LL6" i="185" a="1"/>
  <c r="LL6" i="185" s="1"/>
  <c r="LE96" i="185" a="1"/>
  <c r="LE96" i="185" s="1"/>
  <c r="LL139" i="185" a="1"/>
  <c r="LL139" i="185" s="1"/>
  <c r="LJ147" i="185" a="1"/>
  <c r="LJ147" i="185" s="1"/>
  <c r="LH151" i="185" a="1"/>
  <c r="LH151" i="185" s="1"/>
  <c r="LI98" i="185" a="1"/>
  <c r="LI98" i="185" s="1"/>
  <c r="LI137" i="185" a="1"/>
  <c r="LI137" i="185" s="1"/>
  <c r="LL103" i="185" a="1"/>
  <c r="LL103" i="185" s="1"/>
  <c r="LF153" i="185" a="1"/>
  <c r="LF153" i="185" s="1"/>
  <c r="LG136" i="185" a="1"/>
  <c r="LG136" i="185" s="1"/>
  <c r="LJ102" i="185" a="1"/>
  <c r="LJ102" i="185" s="1"/>
  <c r="LL160" i="185" a="1"/>
  <c r="LL160" i="185" s="1"/>
  <c r="LI149" i="185" a="1"/>
  <c r="LI149" i="185" s="1"/>
  <c r="LJ144" i="185" a="1"/>
  <c r="LJ144" i="185" s="1"/>
  <c r="LK139" i="185" a="1"/>
  <c r="LK139" i="185" s="1"/>
  <c r="LL98" i="185" a="1"/>
  <c r="LL98" i="185" s="1"/>
  <c r="LJ162" i="185" a="1"/>
  <c r="LJ162" i="185" s="1"/>
  <c r="LI158" i="185" a="1"/>
  <c r="LI158" i="185" s="1"/>
  <c r="LF147" i="185" a="1"/>
  <c r="LF147" i="185" s="1"/>
  <c r="LM135" i="185" a="1"/>
  <c r="LM135" i="185" s="1"/>
  <c r="LK101" i="185" a="1"/>
  <c r="LK101" i="185" s="1"/>
  <c r="LH164" i="185" a="1"/>
  <c r="LH164" i="185" s="1"/>
  <c r="LM153" i="185" a="1"/>
  <c r="LM153" i="185" s="1"/>
  <c r="LD149" i="185" a="1"/>
  <c r="LD149" i="185" s="1"/>
  <c r="LM144" i="185" a="1"/>
  <c r="LM144" i="185" s="1"/>
  <c r="LJ133" i="185" a="1"/>
  <c r="LJ133" i="185" s="1"/>
  <c r="LM99" i="185" a="1"/>
  <c r="LM99" i="185" s="1"/>
  <c r="LK163" i="185" a="1"/>
  <c r="LK163" i="185" s="1"/>
  <c r="LL150" i="185" a="1"/>
  <c r="LL150" i="185" s="1"/>
  <c r="LG140" i="185" a="1"/>
  <c r="LG140" i="185" s="1"/>
  <c r="LH135" i="185" a="1"/>
  <c r="LH135" i="185" s="1"/>
  <c r="LI102" i="185" a="1"/>
  <c r="LI102" i="185" s="1"/>
  <c r="LM159" i="185" a="1"/>
  <c r="LM159" i="185" s="1"/>
  <c r="LD155" i="185" a="1"/>
  <c r="LD155" i="185" s="1"/>
  <c r="LE150" i="185" a="1"/>
  <c r="LE150" i="185" s="1"/>
  <c r="LF137" i="185" a="1"/>
  <c r="LF137" i="185" s="1"/>
  <c r="LG104" i="185" a="1"/>
  <c r="LG104" i="185" s="1"/>
  <c r="LH99" i="185" a="1"/>
  <c r="LH99" i="185" s="1"/>
  <c r="LJ157" i="185" a="1"/>
  <c r="LJ157" i="185" s="1"/>
  <c r="LG146" i="185" a="1"/>
  <c r="LG146" i="185" s="1"/>
  <c r="LH141" i="185" a="1"/>
  <c r="LH141" i="185" s="1"/>
  <c r="LI136" i="185" a="1"/>
  <c r="LI136" i="185" s="1"/>
  <c r="LG164" i="185" a="1"/>
  <c r="LG164" i="185" s="1"/>
  <c r="LH159" i="185" a="1"/>
  <c r="LH159" i="185" s="1"/>
  <c r="LG155" i="185" a="1"/>
  <c r="LG155" i="185" s="1"/>
  <c r="LD144" i="185" a="1"/>
  <c r="LD144" i="185" s="1"/>
  <c r="LM103" i="185" a="1"/>
  <c r="LM103" i="185" s="1"/>
  <c r="LD99" i="185" a="1"/>
  <c r="LD99" i="185" s="1"/>
  <c r="LL154" i="185" a="1"/>
  <c r="LL154" i="185" s="1"/>
  <c r="LG144" i="185" a="1"/>
  <c r="LG144" i="185" s="1"/>
  <c r="LH139" i="185" a="1"/>
  <c r="LH139" i="185" s="1"/>
  <c r="LG135" i="185" a="1"/>
  <c r="LG135" i="185" s="1"/>
  <c r="LJ110" i="185" a="1"/>
  <c r="LJ110" i="185" s="1"/>
  <c r="LJ118" i="185" a="1"/>
  <c r="LJ118" i="185" s="1"/>
  <c r="LL127" i="185" a="1"/>
  <c r="LL127" i="185" s="1"/>
  <c r="LD110" i="185" a="1"/>
  <c r="LD110" i="185" s="1"/>
  <c r="LD129" i="185" a="1"/>
  <c r="LD129" i="185" s="1"/>
  <c r="LG125" i="185" a="1"/>
  <c r="LG125" i="185" s="1"/>
  <c r="LI109" i="185" a="1"/>
  <c r="LI109" i="185" s="1"/>
  <c r="LF129" i="185" a="1"/>
  <c r="LF129" i="185" s="1"/>
  <c r="LG112" i="185" a="1"/>
  <c r="LG112" i="185" s="1"/>
  <c r="LM108" i="185" a="1"/>
  <c r="LM108" i="185" s="1"/>
  <c r="LE115" i="185" a="1"/>
  <c r="LE115" i="185" s="1"/>
  <c r="LI125" i="185" a="1"/>
  <c r="LI125" i="185" s="1"/>
  <c r="LM117" i="185" a="1"/>
  <c r="LM117" i="185" s="1"/>
  <c r="LK48" i="185" a="1"/>
  <c r="LK48" i="185" s="1"/>
  <c r="LH41" i="185" a="1"/>
  <c r="LH41" i="185" s="1"/>
  <c r="LL35" i="185" a="1"/>
  <c r="LL35" i="185" s="1"/>
  <c r="LH29" i="185" a="1"/>
  <c r="LH29" i="185" s="1"/>
  <c r="LD23" i="185" a="1"/>
  <c r="LD23" i="185" s="1"/>
  <c r="LH16" i="185" a="1"/>
  <c r="LH16" i="185" s="1"/>
  <c r="LK10" i="185" a="1"/>
  <c r="LK10" i="185" s="1"/>
  <c r="LM36" i="185" a="1"/>
  <c r="LM36" i="185" s="1"/>
  <c r="LE30" i="185" a="1"/>
  <c r="LE30" i="185" s="1"/>
  <c r="LK23" i="185" a="1"/>
  <c r="LK23" i="185" s="1"/>
  <c r="LK17" i="185" a="1"/>
  <c r="LK17" i="185" s="1"/>
  <c r="LJ10" i="185" a="1"/>
  <c r="LJ10" i="185" s="1"/>
  <c r="LM50" i="185" a="1"/>
  <c r="LM50" i="185" s="1"/>
  <c r="LE46" i="185" a="1"/>
  <c r="LE46" i="185" s="1"/>
  <c r="LF41" i="185" a="1"/>
  <c r="LF41" i="185" s="1"/>
  <c r="LD34" i="185" a="1"/>
  <c r="LD34" i="185" s="1"/>
  <c r="LJ27" i="185" a="1"/>
  <c r="LJ27" i="185" s="1"/>
  <c r="LF21" i="185" a="1"/>
  <c r="LF21" i="185" s="1"/>
  <c r="LL14" i="185" a="1"/>
  <c r="LL14" i="185" s="1"/>
  <c r="LI7" i="185" a="1"/>
  <c r="LI7" i="185" s="1"/>
  <c r="LD52" i="185" a="1"/>
  <c r="LD52" i="185" s="1"/>
  <c r="LF47" i="185" a="1"/>
  <c r="LF47" i="185" s="1"/>
  <c r="LE41" i="185" a="1"/>
  <c r="LE41" i="185" s="1"/>
  <c r="LI35" i="185" a="1"/>
  <c r="LI35" i="185" s="1"/>
  <c r="LE29" i="185" a="1"/>
  <c r="LE29" i="185" s="1"/>
  <c r="LK22" i="185" a="1"/>
  <c r="LK22" i="185" s="1"/>
  <c r="LM16" i="185" a="1"/>
  <c r="LM16" i="185" s="1"/>
  <c r="LE11" i="185" a="1"/>
  <c r="LE11" i="185" s="1"/>
  <c r="LG62" i="185" a="1"/>
  <c r="LG62" i="185" s="1"/>
  <c r="LF55" i="185" a="1"/>
  <c r="LF55" i="185" s="1"/>
  <c r="LM45" i="185" a="1"/>
  <c r="LM45" i="185" s="1"/>
  <c r="LH40" i="185" a="1"/>
  <c r="LH40" i="185" s="1"/>
  <c r="LJ34" i="185" a="1"/>
  <c r="LJ34" i="185" s="1"/>
  <c r="LF28" i="185" a="1"/>
  <c r="LF28" i="185" s="1"/>
  <c r="LL21" i="185" a="1"/>
  <c r="LL21" i="185" s="1"/>
  <c r="LE16" i="185" a="1"/>
  <c r="LE16" i="185" s="1"/>
  <c r="LH10" i="185" a="1"/>
  <c r="LH10" i="185" s="1"/>
  <c r="LH46" i="185" a="1"/>
  <c r="LH46" i="185" s="1"/>
  <c r="LM40" i="185" a="1"/>
  <c r="LM40" i="185" s="1"/>
  <c r="LK33" i="185" a="1"/>
  <c r="LK33" i="185" s="1"/>
  <c r="LG27" i="185" a="1"/>
  <c r="LG27" i="185" s="1"/>
  <c r="LM20" i="185" a="1"/>
  <c r="LM20" i="185" s="1"/>
  <c r="LE13" i="185" a="1"/>
  <c r="LE13" i="185" s="1"/>
  <c r="LK45" i="185" a="1"/>
  <c r="LK45" i="185" s="1"/>
  <c r="LM37" i="185" a="1"/>
  <c r="LM37" i="185" s="1"/>
  <c r="LF31" i="185" a="1"/>
  <c r="LF31" i="185" s="1"/>
  <c r="LL24" i="185" a="1"/>
  <c r="LL24" i="185" s="1"/>
  <c r="LM17" i="185" a="1"/>
  <c r="LM17" i="185" s="1"/>
  <c r="LM10" i="185" a="1"/>
  <c r="LM10" i="185" s="1"/>
  <c r="LI47" i="185" a="1"/>
  <c r="LI47" i="185" s="1"/>
  <c r="LL37" i="185" a="1"/>
  <c r="LL37" i="185" s="1"/>
  <c r="LM31" i="185" a="1"/>
  <c r="LM31" i="185" s="1"/>
  <c r="LI25" i="185" a="1"/>
  <c r="LI25" i="185" s="1"/>
  <c r="LF19" i="185" a="1"/>
  <c r="LF19" i="185" s="1"/>
  <c r="LM12" i="185" a="1"/>
  <c r="LM12" i="185" s="1"/>
  <c r="LD7" i="185" a="1"/>
  <c r="LD7" i="185" s="1"/>
  <c r="LL110" i="185" a="1"/>
  <c r="LL110" i="185" s="1"/>
  <c r="LD119" i="185" a="1"/>
  <c r="LD119" i="185" s="1"/>
  <c r="LF120" i="185" a="1"/>
  <c r="LF120" i="185" s="1"/>
  <c r="LD113" i="185" a="1"/>
  <c r="LD113" i="185" s="1"/>
  <c r="LJ111" i="185" a="1"/>
  <c r="LJ111" i="185" s="1"/>
  <c r="LL119" i="185" a="1"/>
  <c r="LL119" i="185" s="1"/>
  <c r="LL94" i="185" a="1"/>
  <c r="LL94" i="185" s="1"/>
  <c r="LG128" i="185" a="1"/>
  <c r="LG128" i="185" s="1"/>
  <c r="LK112" i="185" a="1"/>
  <c r="LK112" i="185" s="1"/>
  <c r="LL117" i="185" a="1"/>
  <c r="LL117" i="185" s="1"/>
  <c r="LJ108" i="185" a="1"/>
  <c r="LJ108" i="185" s="1"/>
  <c r="LE117" i="185" a="1"/>
  <c r="LE117" i="185" s="1"/>
  <c r="LD128" i="185" a="1"/>
  <c r="LD128" i="185" s="1"/>
  <c r="LD123" i="185" a="1"/>
  <c r="LD123" i="185" s="1"/>
  <c r="LH47" i="185" a="1"/>
  <c r="LH47" i="185" s="1"/>
  <c r="LE40" i="185" a="1"/>
  <c r="LE40" i="185" s="1"/>
  <c r="LD35" i="185" a="1"/>
  <c r="LD35" i="185" s="1"/>
  <c r="LJ28" i="185" a="1"/>
  <c r="LJ28" i="185" s="1"/>
  <c r="LF22" i="185" a="1"/>
  <c r="LF22" i="185" s="1"/>
  <c r="LL15" i="185" a="1"/>
  <c r="LL15" i="185" s="1"/>
  <c r="LD10" i="185" a="1"/>
  <c r="LD10" i="185" s="1"/>
  <c r="LK35" i="185" a="1"/>
  <c r="LK35" i="185" s="1"/>
  <c r="LG29" i="185" a="1"/>
  <c r="LG29" i="185" s="1"/>
  <c r="LM22" i="185" a="1"/>
  <c r="LM22" i="185" s="1"/>
  <c r="LD17" i="185" a="1"/>
  <c r="LD17" i="185" s="1"/>
  <c r="LM9" i="185" a="1"/>
  <c r="LM9" i="185" s="1"/>
  <c r="LG50" i="185" a="1"/>
  <c r="LG50" i="185" s="1"/>
  <c r="LH45" i="185" a="1"/>
  <c r="LH45" i="185" s="1"/>
  <c r="LJ40" i="185" a="1"/>
  <c r="LJ40" i="185" s="1"/>
  <c r="LF33" i="185" a="1"/>
  <c r="LF33" i="185" s="1"/>
  <c r="LL26" i="185" a="1"/>
  <c r="LL26" i="185" s="1"/>
  <c r="LH20" i="185" a="1"/>
  <c r="LH20" i="185" s="1"/>
  <c r="LH13" i="185" a="1"/>
  <c r="LH13" i="185" s="1"/>
  <c r="LG58" i="185" a="1"/>
  <c r="LG58" i="185" s="1"/>
  <c r="LH51" i="185" a="1"/>
  <c r="LH51" i="185" s="1"/>
  <c r="LJ46" i="185" a="1"/>
  <c r="LJ46" i="185" s="1"/>
  <c r="LI40" i="185" a="1"/>
  <c r="LI40" i="185" s="1"/>
  <c r="LK34" i="185" a="1"/>
  <c r="LK34" i="185" s="1"/>
  <c r="LG28" i="185" a="1"/>
  <c r="LG28" i="185" s="1"/>
  <c r="LM21" i="185" a="1"/>
  <c r="LM21" i="185" s="1"/>
  <c r="LF16" i="185" a="1"/>
  <c r="LF16" i="185" s="1"/>
  <c r="LI10" i="185" a="1"/>
  <c r="LI10" i="185" s="1"/>
  <c r="LG61" i="185" a="1"/>
  <c r="LG61" i="185" s="1"/>
  <c r="LM53" i="185" a="1"/>
  <c r="LM53" i="185" s="1"/>
  <c r="LG45" i="185" a="1"/>
  <c r="LG45" i="185" s="1"/>
  <c r="LL39" i="185" a="1"/>
  <c r="LL39" i="185" s="1"/>
  <c r="LL33" i="185" a="1"/>
  <c r="LL33" i="185" s="1"/>
  <c r="LH27" i="185" a="1"/>
  <c r="LH27" i="185" s="1"/>
  <c r="LD21" i="185" a="1"/>
  <c r="LD21" i="185" s="1"/>
  <c r="LH15" i="185" a="1"/>
  <c r="LH15" i="185" s="1"/>
  <c r="LJ9" i="185" a="1"/>
  <c r="LJ9" i="185" s="1"/>
  <c r="LL45" i="185" a="1"/>
  <c r="LL45" i="185" s="1"/>
  <c r="LG40" i="185" a="1"/>
  <c r="LG40" i="185" s="1"/>
  <c r="LM32" i="185" a="1"/>
  <c r="LM32" i="185" s="1"/>
  <c r="LI26" i="185" a="1"/>
  <c r="LI26" i="185" s="1"/>
  <c r="LE20" i="185" a="1"/>
  <c r="LE20" i="185" s="1"/>
  <c r="LH12" i="185" a="1"/>
  <c r="LH12" i="185" s="1"/>
  <c r="LI44" i="185" a="1"/>
  <c r="LI44" i="185" s="1"/>
  <c r="LF37" i="185" a="1"/>
  <c r="LF37" i="185" s="1"/>
  <c r="LH30" i="185" a="1"/>
  <c r="LH30" i="185" s="1"/>
  <c r="LD24" i="185" a="1"/>
  <c r="LD24" i="185" s="1"/>
  <c r="LF17" i="185" a="1"/>
  <c r="LF17" i="185" s="1"/>
  <c r="LF10" i="185" a="1"/>
  <c r="LF10" i="185" s="1"/>
  <c r="LJ45" i="185" a="1"/>
  <c r="LJ45" i="185" s="1"/>
  <c r="LE37" i="185" a="1"/>
  <c r="LE37" i="185" s="1"/>
  <c r="LE31" i="185" a="1"/>
  <c r="LE31" i="185" s="1"/>
  <c r="LK24" i="185" a="1"/>
  <c r="LK24" i="185" s="1"/>
  <c r="LI18" i="185" a="1"/>
  <c r="LI18" i="185" s="1"/>
  <c r="LG12" i="185" a="1"/>
  <c r="LG12" i="185" s="1"/>
  <c r="LI107" i="185" a="1"/>
  <c r="LI107" i="185" s="1"/>
  <c r="LL118" i="185" a="1"/>
  <c r="LL118" i="185" s="1"/>
  <c r="LJ94" i="185" a="1"/>
  <c r="LJ94" i="185" s="1"/>
  <c r="LJ124" i="185" a="1"/>
  <c r="LJ124" i="185" s="1"/>
  <c r="LG108" i="185" a="1"/>
  <c r="LG108" i="185" s="1"/>
  <c r="LH120" i="185" a="1"/>
  <c r="LH120" i="185" s="1"/>
  <c r="LE127" i="185" a="1"/>
  <c r="LE127" i="185" s="1"/>
  <c r="LJ122" i="185" a="1"/>
  <c r="LJ122" i="185" s="1"/>
  <c r="LG122" i="185" a="1"/>
  <c r="LG122" i="185" s="1"/>
  <c r="LJ113" i="185" a="1"/>
  <c r="LJ113" i="185" s="1"/>
  <c r="LK122" i="185" a="1"/>
  <c r="LK122" i="185" s="1"/>
  <c r="LI113" i="185" a="1"/>
  <c r="LI113" i="185" s="1"/>
  <c r="LM129" i="185" a="1"/>
  <c r="LM129" i="185" s="1"/>
  <c r="LL129" i="185" a="1"/>
  <c r="LL129" i="185" s="1"/>
  <c r="LH122" i="185" a="1"/>
  <c r="LH122" i="185" s="1"/>
  <c r="LM46" i="185" a="1"/>
  <c r="LM46" i="185" s="1"/>
  <c r="LJ39" i="185" a="1"/>
  <c r="LJ39" i="185" s="1"/>
  <c r="LF34" i="185" a="1"/>
  <c r="LF34" i="185" s="1"/>
  <c r="LL27" i="185" a="1"/>
  <c r="LL27" i="185" s="1"/>
  <c r="LH21" i="185" a="1"/>
  <c r="LH21" i="185" s="1"/>
  <c r="LD15" i="185" a="1"/>
  <c r="LD15" i="185" s="1"/>
  <c r="LF9" i="185" a="1"/>
  <c r="LF9" i="185" s="1"/>
  <c r="LM34" i="185" a="1"/>
  <c r="LM34" i="185" s="1"/>
  <c r="LI28" i="185" a="1"/>
  <c r="LI28" i="185" s="1"/>
  <c r="LE22" i="185" a="1"/>
  <c r="LE22" i="185" s="1"/>
  <c r="LK15" i="185" a="1"/>
  <c r="LK15" i="185" s="1"/>
  <c r="LE9" i="185" a="1"/>
  <c r="LE9" i="185" s="1"/>
  <c r="LK49" i="185" a="1"/>
  <c r="LK49" i="185" s="1"/>
  <c r="LM44" i="185" a="1"/>
  <c r="LM44" i="185" s="1"/>
  <c r="LH39" i="185" a="1"/>
  <c r="LH39" i="185" s="1"/>
  <c r="LH32" i="185" a="1"/>
  <c r="LH32" i="185" s="1"/>
  <c r="LD26" i="185" a="1"/>
  <c r="LD26" i="185" s="1"/>
  <c r="LJ19" i="185" a="1"/>
  <c r="LJ19" i="185" s="1"/>
  <c r="LK12" i="185" a="1"/>
  <c r="LK12" i="185" s="1"/>
  <c r="LL57" i="185" a="1"/>
  <c r="LL57" i="185" s="1"/>
  <c r="LL50" i="185" a="1"/>
  <c r="LL50" i="185" s="1"/>
  <c r="LD46" i="185" a="1"/>
  <c r="LD46" i="185" s="1"/>
  <c r="LM39" i="185" a="1"/>
  <c r="LM39" i="185" s="1"/>
  <c r="LM33" i="185" a="1"/>
  <c r="LM33" i="185" s="1"/>
  <c r="LI27" i="185" a="1"/>
  <c r="LI27" i="185" s="1"/>
  <c r="LE21" i="185" a="1"/>
  <c r="LE21" i="185" s="1"/>
  <c r="LI15" i="185" a="1"/>
  <c r="LI15" i="185" s="1"/>
  <c r="LK9" i="185" a="1"/>
  <c r="LK9" i="185" s="1"/>
  <c r="LG60" i="185" a="1"/>
  <c r="LG60" i="185" s="1"/>
  <c r="LF53" i="185" a="1"/>
  <c r="LF53" i="185" s="1"/>
  <c r="LK44" i="185" a="1"/>
  <c r="LK44" i="185" s="1"/>
  <c r="LF39" i="185" a="1"/>
  <c r="LF39" i="185" s="1"/>
  <c r="LD33" i="185" a="1"/>
  <c r="LD33" i="185" s="1"/>
  <c r="LJ26" i="185" a="1"/>
  <c r="LJ26" i="185" s="1"/>
  <c r="LF20" i="185" a="1"/>
  <c r="LF20" i="185" s="1"/>
  <c r="LJ14" i="185" a="1"/>
  <c r="LJ14" i="185" s="1"/>
  <c r="LL8" i="185" a="1"/>
  <c r="LL8" i="185" s="1"/>
  <c r="LF45" i="185" a="1"/>
  <c r="LF45" i="185" s="1"/>
  <c r="LE39" i="185" a="1"/>
  <c r="LE39" i="185" s="1"/>
  <c r="LE32" i="185" a="1"/>
  <c r="LE32" i="185" s="1"/>
  <c r="LK25" i="185" a="1"/>
  <c r="LK25" i="185" s="1"/>
  <c r="LJ18" i="185" a="1"/>
  <c r="LJ18" i="185" s="1"/>
  <c r="LK11" i="185" a="1"/>
  <c r="LK11" i="185" s="1"/>
  <c r="LH43" i="185" a="1"/>
  <c r="LH43" i="185" s="1"/>
  <c r="LD36" i="185" a="1"/>
  <c r="LD36" i="185" s="1"/>
  <c r="LJ29" i="185" a="1"/>
  <c r="LJ29" i="185" s="1"/>
  <c r="LF23" i="185" a="1"/>
  <c r="LF23" i="185" s="1"/>
  <c r="LJ16" i="185" a="1"/>
  <c r="LJ16" i="185" s="1"/>
  <c r="LH9" i="185" a="1"/>
  <c r="LH9" i="185" s="1"/>
  <c r="LE45" i="185" a="1"/>
  <c r="LE45" i="185" s="1"/>
  <c r="LI36" i="185" a="1"/>
  <c r="LI36" i="185" s="1"/>
  <c r="LG30" i="185" a="1"/>
  <c r="LG30" i="185" s="1"/>
  <c r="LM23" i="185" a="1"/>
  <c r="LM23" i="185" s="1"/>
  <c r="LL17" i="185" a="1"/>
  <c r="LL17" i="185" s="1"/>
  <c r="LI11" i="185" a="1"/>
  <c r="LI11" i="185" s="1"/>
  <c r="LM113" i="185" a="1"/>
  <c r="LM113" i="185" s="1"/>
  <c r="LH94" i="185" a="1"/>
  <c r="LH94" i="185" s="1"/>
  <c r="LE111" i="185" a="1"/>
  <c r="LE111" i="185" s="1"/>
  <c r="LG111" i="185" a="1"/>
  <c r="LG111" i="185" s="1"/>
  <c r="LK114" i="185" a="1"/>
  <c r="LK114" i="185" s="1"/>
  <c r="LE126" i="185" a="1"/>
  <c r="LE126" i="185" s="1"/>
  <c r="LM111" i="185" a="1"/>
  <c r="LM111" i="185" s="1"/>
  <c r="LH129" i="185" a="1"/>
  <c r="LH129" i="185" s="1"/>
  <c r="LD106" i="185" a="1"/>
  <c r="LD106" i="185" s="1"/>
  <c r="LD120" i="185" a="1"/>
  <c r="LD120" i="185" s="1"/>
  <c r="LE129" i="185" a="1"/>
  <c r="LE129" i="185" s="1"/>
  <c r="LD108" i="185" a="1"/>
  <c r="LD108" i="185" s="1"/>
  <c r="LJ107" i="185" a="1"/>
  <c r="LJ107" i="185" s="1"/>
  <c r="LI114" i="185" a="1"/>
  <c r="LI114" i="185" s="1"/>
  <c r="LL113" i="185" a="1"/>
  <c r="LL113" i="185" s="1"/>
  <c r="LG52" i="185" a="1"/>
  <c r="LG52" i="185" s="1"/>
  <c r="LF46" i="185" a="1"/>
  <c r="LF46" i="185" s="1"/>
  <c r="LM38" i="185" a="1"/>
  <c r="LM38" i="185" s="1"/>
  <c r="LH33" i="185" a="1"/>
  <c r="LH33" i="185" s="1"/>
  <c r="LD27" i="185" a="1"/>
  <c r="LD27" i="185" s="1"/>
  <c r="LJ20" i="185" a="1"/>
  <c r="LJ20" i="185" s="1"/>
  <c r="LG14" i="185" a="1"/>
  <c r="LG14" i="185" s="1"/>
  <c r="LI8" i="185" a="1"/>
  <c r="LI8" i="185" s="1"/>
  <c r="LE34" i="185" a="1"/>
  <c r="LE34" i="185" s="1"/>
  <c r="LK27" i="185" a="1"/>
  <c r="LK27" i="185" s="1"/>
  <c r="LG21" i="185" a="1"/>
  <c r="LG21" i="185" s="1"/>
  <c r="LM14" i="185" a="1"/>
  <c r="LM14" i="185" s="1"/>
  <c r="LH8" i="185" a="1"/>
  <c r="LH8" i="185" s="1"/>
  <c r="LE49" i="185" a="1"/>
  <c r="LE49" i="185" s="1"/>
  <c r="LG44" i="185" a="1"/>
  <c r="LG44" i="185" s="1"/>
  <c r="LI37" i="185" a="1"/>
  <c r="LI37" i="185" s="1"/>
  <c r="LJ31" i="185" a="1"/>
  <c r="LJ31" i="185" s="1"/>
  <c r="LF25" i="185" a="1"/>
  <c r="LF25" i="185" s="1"/>
  <c r="LM18" i="185" a="1"/>
  <c r="LM18" i="185" s="1"/>
  <c r="LD12" i="185" a="1"/>
  <c r="LD12" i="185" s="1"/>
  <c r="LE57" i="185" a="1"/>
  <c r="LE57" i="185" s="1"/>
  <c r="LF50" i="185" a="1"/>
  <c r="LF50" i="185" s="1"/>
  <c r="LL44" i="185" a="1"/>
  <c r="LL44" i="185" s="1"/>
  <c r="LG39" i="185" a="1"/>
  <c r="LG39" i="185" s="1"/>
  <c r="LE33" i="185" a="1"/>
  <c r="LE33" i="185" s="1"/>
  <c r="LK26" i="185" a="1"/>
  <c r="LK26" i="185" s="1"/>
  <c r="LG20" i="185" a="1"/>
  <c r="LG20" i="185" s="1"/>
  <c r="LK14" i="185" a="1"/>
  <c r="LK14" i="185" s="1"/>
  <c r="LM8" i="185" a="1"/>
  <c r="LM8" i="185" s="1"/>
  <c r="LF59" i="185" a="1"/>
  <c r="LF59" i="185" s="1"/>
  <c r="LG51" i="185" a="1"/>
  <c r="LG51" i="185" s="1"/>
  <c r="LE44" i="185" a="1"/>
  <c r="LE44" i="185" s="1"/>
  <c r="LJ38" i="185" a="1"/>
  <c r="LJ38" i="185" s="1"/>
  <c r="LF32" i="185" a="1"/>
  <c r="LF32" i="185" s="1"/>
  <c r="LL25" i="185" a="1"/>
  <c r="LL25" i="185" s="1"/>
  <c r="LH19" i="185" a="1"/>
  <c r="LH19" i="185" s="1"/>
  <c r="LD14" i="185" a="1"/>
  <c r="LD14" i="185" s="1"/>
  <c r="LE8" i="185" a="1"/>
  <c r="LE8" i="185" s="1"/>
  <c r="LJ44" i="185" a="1"/>
  <c r="LJ44" i="185" s="1"/>
  <c r="LI38" i="185" a="1"/>
  <c r="LI38" i="185" s="1"/>
  <c r="LG31" i="185" a="1"/>
  <c r="LG31" i="185" s="1"/>
  <c r="LM24" i="185" a="1"/>
  <c r="LM24" i="185" s="1"/>
  <c r="LG17" i="185" a="1"/>
  <c r="LG17" i="185" s="1"/>
  <c r="LG10" i="185" a="1"/>
  <c r="LG10" i="185" s="1"/>
  <c r="LK42" i="185" a="1"/>
  <c r="LK42" i="185" s="1"/>
  <c r="LF35" i="185" a="1"/>
  <c r="LF35" i="185" s="1"/>
  <c r="LL28" i="185" a="1"/>
  <c r="LL28" i="185" s="1"/>
  <c r="LH22" i="185" a="1"/>
  <c r="LH22" i="185" s="1"/>
  <c r="LF15" i="185" a="1"/>
  <c r="LF15" i="185" s="1"/>
  <c r="LK8" i="185" a="1"/>
  <c r="LK8" i="185" s="1"/>
  <c r="LM43" i="185" a="1"/>
  <c r="LM43" i="185" s="1"/>
  <c r="LM35" i="185" a="1"/>
  <c r="LM35" i="185" s="1"/>
  <c r="LI29" i="185" a="1"/>
  <c r="LI29" i="185" s="1"/>
  <c r="LE23" i="185" a="1"/>
  <c r="LE23" i="185" s="1"/>
  <c r="LI16" i="185" a="1"/>
  <c r="LI16" i="185" s="1"/>
  <c r="LL10" i="185" a="1"/>
  <c r="LL10" i="185" s="1"/>
  <c r="LG120" i="185" a="1"/>
  <c r="LG120" i="185" s="1"/>
  <c r="LM110" i="185" a="1"/>
  <c r="LM110" i="185" s="1"/>
  <c r="LI117" i="185" a="1"/>
  <c r="LI117" i="185" s="1"/>
  <c r="LK117" i="185" a="1"/>
  <c r="LK117" i="185" s="1"/>
  <c r="LE121" i="185" a="1"/>
  <c r="LE121" i="185" s="1"/>
  <c r="LK111" i="185" a="1"/>
  <c r="LK111" i="185" s="1"/>
  <c r="LG118" i="185" a="1"/>
  <c r="LG118" i="185" s="1"/>
  <c r="LE112" i="185" a="1"/>
  <c r="LE112" i="185" s="1"/>
  <c r="LD122" i="185" a="1"/>
  <c r="LD122" i="185" s="1"/>
  <c r="LE94" i="185" a="1"/>
  <c r="LE94" i="185" s="1"/>
  <c r="LK119" i="185" a="1"/>
  <c r="LK119" i="185" s="1"/>
  <c r="LL120" i="185" a="1"/>
  <c r="LL120" i="185" s="1"/>
  <c r="LF125" i="185" a="1"/>
  <c r="LF125" i="185" s="1"/>
  <c r="LJ130" i="185" a="1"/>
  <c r="LJ130" i="185" s="1"/>
  <c r="LJ114" i="185" a="1"/>
  <c r="LJ114" i="185" s="1"/>
  <c r="LD51" i="185" a="1"/>
  <c r="LD51" i="185" s="1"/>
  <c r="LH44" i="185" a="1"/>
  <c r="LH44" i="185" s="1"/>
  <c r="LG38" i="185" a="1"/>
  <c r="LG38" i="185" s="1"/>
  <c r="LJ32" i="185" a="1"/>
  <c r="LJ32" i="185" s="1"/>
  <c r="LF26" i="185" a="1"/>
  <c r="LF26" i="185" s="1"/>
  <c r="LL19" i="185" a="1"/>
  <c r="LL19" i="185" s="1"/>
  <c r="LJ13" i="185" a="1"/>
  <c r="LJ13" i="185" s="1"/>
  <c r="LK7" i="185" a="1"/>
  <c r="LK7" i="185" s="1"/>
  <c r="LG33" i="185" a="1"/>
  <c r="LG33" i="185" s="1"/>
  <c r="LM26" i="185" a="1"/>
  <c r="LM26" i="185" s="1"/>
  <c r="LI20" i="185" a="1"/>
  <c r="LI20" i="185" s="1"/>
  <c r="LF14" i="185" a="1"/>
  <c r="LF14" i="185" s="1"/>
  <c r="LJ7" i="185" a="1"/>
  <c r="LJ7" i="185" s="1"/>
  <c r="LJ48" i="185" a="1"/>
  <c r="LJ48" i="185" s="1"/>
  <c r="LK43" i="185" a="1"/>
  <c r="LK43" i="185" s="1"/>
  <c r="LL36" i="185" a="1"/>
  <c r="LL36" i="185" s="1"/>
  <c r="LL30" i="185" a="1"/>
  <c r="LL30" i="185" s="1"/>
  <c r="LH24" i="185" a="1"/>
  <c r="LH24" i="185" s="1"/>
  <c r="LF18" i="185" a="1"/>
  <c r="LF18" i="185" s="1"/>
  <c r="LF11" i="185" a="1"/>
  <c r="LF11" i="185" s="1"/>
  <c r="LJ54" i="185" a="1"/>
  <c r="LJ54" i="185" s="1"/>
  <c r="LJ49" i="185" a="1"/>
  <c r="LJ49" i="185" s="1"/>
  <c r="LF44" i="185" a="1"/>
  <c r="LF44" i="185" s="1"/>
  <c r="LK38" i="185" a="1"/>
  <c r="LK38" i="185" s="1"/>
  <c r="LG32" i="185" a="1"/>
  <c r="LG32" i="185" s="1"/>
  <c r="LM25" i="185" a="1"/>
  <c r="LM25" i="185" s="1"/>
  <c r="LI19" i="185" a="1"/>
  <c r="LI19" i="185" s="1"/>
  <c r="LE14" i="185" a="1"/>
  <c r="LE14" i="185" s="1"/>
  <c r="LF8" i="185" a="1"/>
  <c r="LF8" i="185" s="1"/>
  <c r="LL58" i="185" a="1"/>
  <c r="LL58" i="185" s="1"/>
  <c r="LE50" i="185" a="1"/>
  <c r="LE50" i="185" s="1"/>
  <c r="LM42" i="185" a="1"/>
  <c r="LM42" i="185" s="1"/>
  <c r="LD38" i="185" a="1"/>
  <c r="LD38" i="185" s="1"/>
  <c r="LH31" i="185" a="1"/>
  <c r="LH31" i="185" s="1"/>
  <c r="LD25" i="185" a="1"/>
  <c r="LD25" i="185" s="1"/>
  <c r="LK18" i="185" a="1"/>
  <c r="LK18" i="185" s="1"/>
  <c r="LF13" i="185" a="1"/>
  <c r="LF13" i="185" s="1"/>
  <c r="LG7" i="185" a="1"/>
  <c r="LG7" i="185" s="1"/>
  <c r="LD44" i="185" a="1"/>
  <c r="LD44" i="185" s="1"/>
  <c r="LJ36" i="185" a="1"/>
  <c r="LJ36" i="185" s="1"/>
  <c r="LI30" i="185" a="1"/>
  <c r="LI30" i="185" s="1"/>
  <c r="LE24" i="185" a="1"/>
  <c r="LE24" i="185" s="1"/>
  <c r="LK16" i="185" a="1"/>
  <c r="LK16" i="185" s="1"/>
  <c r="LI9" i="185" a="1"/>
  <c r="LI9" i="185" s="1"/>
  <c r="LE42" i="185" a="1"/>
  <c r="LE42" i="185" s="1"/>
  <c r="LH34" i="185" a="1"/>
  <c r="LH34" i="185" s="1"/>
  <c r="LD28" i="185" a="1"/>
  <c r="LD28" i="185" s="1"/>
  <c r="LJ21" i="185" a="1"/>
  <c r="LJ21" i="185" s="1"/>
  <c r="LI14" i="185" a="1"/>
  <c r="LI14" i="185" s="1"/>
  <c r="LM7" i="185" a="1"/>
  <c r="LM7" i="185" s="1"/>
  <c r="LD42" i="185" a="1"/>
  <c r="LD42" i="185" s="1"/>
  <c r="LE35" i="185" a="1"/>
  <c r="LE35" i="185" s="1"/>
  <c r="LK28" i="185" a="1"/>
  <c r="LK28" i="185" s="1"/>
  <c r="LG22" i="185" a="1"/>
  <c r="LG22" i="185" s="1"/>
  <c r="LM15" i="185" a="1"/>
  <c r="LM15" i="185" s="1"/>
  <c r="LE10" i="185" a="1"/>
  <c r="LE10" i="185" s="1"/>
  <c r="LK126" i="185" a="1"/>
  <c r="LK126" i="185" s="1"/>
  <c r="LG117" i="185" a="1"/>
  <c r="LG117" i="185" s="1"/>
  <c r="LD112" i="185" a="1"/>
  <c r="LD112" i="185" s="1"/>
  <c r="LE124" i="185" a="1"/>
  <c r="LE124" i="185" s="1"/>
  <c r="LI127" i="185" a="1"/>
  <c r="LI127" i="185" s="1"/>
  <c r="LE118" i="185" a="1"/>
  <c r="LE118" i="185" s="1"/>
  <c r="LH106" i="185" a="1"/>
  <c r="LH106" i="185" s="1"/>
  <c r="LM124" i="185" a="1"/>
  <c r="LM124" i="185" s="1"/>
  <c r="LE106" i="185" a="1"/>
  <c r="LE106" i="185" s="1"/>
  <c r="LE123" i="185" a="1"/>
  <c r="LE123" i="185" s="1"/>
  <c r="LL106" i="185" a="1"/>
  <c r="LL106" i="185" s="1"/>
  <c r="LK128" i="185" a="1"/>
  <c r="LK128" i="185" s="1"/>
  <c r="LK107" i="185" a="1"/>
  <c r="LK107" i="185" s="1"/>
  <c r="LH123" i="185" a="1"/>
  <c r="LH123" i="185" s="1"/>
  <c r="LH107" i="185" a="1"/>
  <c r="LH107" i="185" s="1"/>
  <c r="LI50" i="185" a="1"/>
  <c r="LI50" i="185" s="1"/>
  <c r="LL43" i="185" a="1"/>
  <c r="LL43" i="185" s="1"/>
  <c r="LK37" i="185" a="1"/>
  <c r="LK37" i="185" s="1"/>
  <c r="LL31" i="185" a="1"/>
  <c r="LL31" i="185" s="1"/>
  <c r="LH25" i="185" a="1"/>
  <c r="LH25" i="185" s="1"/>
  <c r="LE19" i="185" a="1"/>
  <c r="LE19" i="185" s="1"/>
  <c r="LL12" i="185" a="1"/>
  <c r="LL12" i="185" s="1"/>
  <c r="LL38" i="185" a="1"/>
  <c r="LL38" i="185" s="1"/>
  <c r="LI32" i="185" a="1"/>
  <c r="LI32" i="185" s="1"/>
  <c r="LE26" i="185" a="1"/>
  <c r="LE26" i="185" s="1"/>
  <c r="LK19" i="185" a="1"/>
  <c r="LK19" i="185" s="1"/>
  <c r="LI13" i="185" a="1"/>
  <c r="LI13" i="185" s="1"/>
  <c r="LK52" i="185" a="1"/>
  <c r="LK52" i="185" s="1"/>
  <c r="LM47" i="185" a="1"/>
  <c r="LM47" i="185" s="1"/>
  <c r="LE43" i="185" a="1"/>
  <c r="LE43" i="185" s="1"/>
  <c r="LG36" i="185" a="1"/>
  <c r="LG36" i="185" s="1"/>
  <c r="LD30" i="185" a="1"/>
  <c r="LD30" i="185" s="1"/>
  <c r="LJ23" i="185" a="1"/>
  <c r="LJ23" i="185" s="1"/>
  <c r="LJ17" i="185" a="1"/>
  <c r="LJ17" i="185" s="1"/>
  <c r="LL9" i="185" a="1"/>
  <c r="LL9" i="185" s="1"/>
  <c r="LD54" i="185" a="1"/>
  <c r="LD54" i="185" s="1"/>
  <c r="LD49" i="185" a="1"/>
  <c r="LD49" i="185" s="1"/>
  <c r="LJ43" i="185" a="1"/>
  <c r="LJ43" i="185" s="1"/>
  <c r="LE38" i="185" a="1"/>
  <c r="LE38" i="185" s="1"/>
  <c r="LI31" i="185" a="1"/>
  <c r="LI31" i="185" s="1"/>
  <c r="LE25" i="185" a="1"/>
  <c r="LE25" i="185" s="1"/>
  <c r="LL18" i="185" a="1"/>
  <c r="LL18" i="185" s="1"/>
  <c r="LG13" i="185" a="1"/>
  <c r="LG13" i="185" s="1"/>
  <c r="LH7" i="185" a="1"/>
  <c r="LH7" i="185" s="1"/>
  <c r="LD57" i="185" a="1"/>
  <c r="LD57" i="185" s="1"/>
  <c r="LH48" i="185" a="1"/>
  <c r="LH48" i="185" s="1"/>
  <c r="LF42" i="185" a="1"/>
  <c r="LF42" i="185" s="1"/>
  <c r="LG37" i="185" a="1"/>
  <c r="LG37" i="185" s="1"/>
  <c r="LJ30" i="185" a="1"/>
  <c r="LJ30" i="185" s="1"/>
  <c r="LF24" i="185" a="1"/>
  <c r="LF24" i="185" s="1"/>
  <c r="LD18" i="185" a="1"/>
  <c r="LD18" i="185" s="1"/>
  <c r="LI12" i="185" a="1"/>
  <c r="LI12" i="185" s="1"/>
  <c r="LG48" i="185" a="1"/>
  <c r="LG48" i="185" s="1"/>
  <c r="LI43" i="185" a="1"/>
  <c r="LI43" i="185" s="1"/>
  <c r="LE36" i="185" a="1"/>
  <c r="LE36" i="185" s="1"/>
  <c r="LK29" i="185" a="1"/>
  <c r="LK29" i="185" s="1"/>
  <c r="LG23" i="185" a="1"/>
  <c r="LG23" i="185" s="1"/>
  <c r="LD16" i="185" a="1"/>
  <c r="LD16" i="185" s="1"/>
  <c r="LD8" i="185" a="1"/>
  <c r="LD8" i="185" s="1"/>
  <c r="LF40" i="185" a="1"/>
  <c r="LF40" i="185" s="1"/>
  <c r="LJ33" i="185" a="1"/>
  <c r="LJ33" i="185" s="1"/>
  <c r="LF27" i="185" a="1"/>
  <c r="LF27" i="185" s="1"/>
  <c r="LL20" i="185" a="1"/>
  <c r="LL20" i="185" s="1"/>
  <c r="LL13" i="185" a="1"/>
  <c r="LL13" i="185" s="1"/>
  <c r="LE7" i="185" a="1"/>
  <c r="LE7" i="185" s="1"/>
  <c r="LI41" i="185" a="1"/>
  <c r="LI41" i="185" s="1"/>
  <c r="LG34" i="185" a="1"/>
  <c r="LG34" i="185" s="1"/>
  <c r="LM27" i="185" a="1"/>
  <c r="LM27" i="185" s="1"/>
  <c r="LI21" i="185" a="1"/>
  <c r="LI21" i="185" s="1"/>
  <c r="LE15" i="185" a="1"/>
  <c r="LE15" i="185" s="1"/>
  <c r="LG9" i="185" a="1"/>
  <c r="LG9" i="185" s="1"/>
  <c r="LH116" i="185" a="1"/>
  <c r="LH116" i="185" s="1"/>
  <c r="LD127" i="185" a="1"/>
  <c r="LD127" i="185" s="1"/>
  <c r="LH118" i="185" a="1"/>
  <c r="LH118" i="185" s="1"/>
  <c r="LI130" i="185" a="1"/>
  <c r="LI130" i="185" s="1"/>
  <c r="LD118" i="185" a="1"/>
  <c r="LD118" i="185" s="1"/>
  <c r="LL131" i="185" a="1"/>
  <c r="LL131" i="185" s="1"/>
  <c r="LL112" i="185" a="1"/>
  <c r="LL112" i="185" s="1"/>
  <c r="LD131" i="185" a="1"/>
  <c r="LD131" i="185" s="1"/>
  <c r="LG126" i="185" a="1"/>
  <c r="LG126" i="185" s="1"/>
  <c r="LG119" i="185" a="1"/>
  <c r="LG119" i="185" s="1"/>
  <c r="LH125" i="185" a="1"/>
  <c r="LH125" i="185" s="1"/>
  <c r="LK113" i="185" a="1"/>
  <c r="LK113" i="185" s="1"/>
  <c r="LL115" i="185" a="1"/>
  <c r="LL115" i="185" s="1"/>
  <c r="LM122" i="185" a="1"/>
  <c r="LM122" i="185" s="1"/>
  <c r="LL49" i="185" a="1"/>
  <c r="LL49" i="185" s="1"/>
  <c r="LG43" i="185" a="1"/>
  <c r="LG43" i="185" s="1"/>
  <c r="LD37" i="185" a="1"/>
  <c r="LD37" i="185" s="1"/>
  <c r="LD31" i="185" a="1"/>
  <c r="LD31" i="185" s="1"/>
  <c r="LJ24" i="185" a="1"/>
  <c r="LJ24" i="185" s="1"/>
  <c r="LH18" i="185" a="1"/>
  <c r="LH18" i="185" s="1"/>
  <c r="LF12" i="185" a="1"/>
  <c r="LF12" i="185" s="1"/>
  <c r="LF38" i="185" a="1"/>
  <c r="LF38" i="185" s="1"/>
  <c r="LK31" i="185" a="1"/>
  <c r="LK31" i="185" s="1"/>
  <c r="LG25" i="185" a="1"/>
  <c r="LG25" i="185" s="1"/>
  <c r="LD19" i="185" a="1"/>
  <c r="LD19" i="185" s="1"/>
  <c r="LE12" i="185" a="1"/>
  <c r="LE12" i="185" s="1"/>
  <c r="LE52" i="185" a="1"/>
  <c r="LE52" i="185" s="1"/>
  <c r="LG47" i="185" a="1"/>
  <c r="LG47" i="185" s="1"/>
  <c r="LH42" i="185" a="1"/>
  <c r="LH42" i="185" s="1"/>
  <c r="LJ35" i="185" a="1"/>
  <c r="LJ35" i="185" s="1"/>
  <c r="LF29" i="185" a="1"/>
  <c r="LF29" i="185" s="1"/>
  <c r="LL22" i="185" a="1"/>
  <c r="LL22" i="185" s="1"/>
  <c r="LG16" i="185" a="1"/>
  <c r="LG16" i="185" s="1"/>
  <c r="LD9" i="185" a="1"/>
  <c r="LD9" i="185" s="1"/>
  <c r="LG53" i="185" a="1"/>
  <c r="LG53" i="185" s="1"/>
  <c r="LI48" i="185" a="1"/>
  <c r="LI48" i="185" s="1"/>
  <c r="LD43" i="185" a="1"/>
  <c r="LD43" i="185" s="1"/>
  <c r="LH37" i="185" a="1"/>
  <c r="LH37" i="185" s="1"/>
  <c r="LK30" i="185" a="1"/>
  <c r="LK30" i="185" s="1"/>
  <c r="LG24" i="185" a="1"/>
  <c r="LG24" i="185" s="1"/>
  <c r="LE18" i="185" a="1"/>
  <c r="LE18" i="185" s="1"/>
  <c r="LJ12" i="185" a="1"/>
  <c r="LJ12" i="185" s="1"/>
  <c r="LG63" i="185" a="1"/>
  <c r="LG63" i="185" s="1"/>
  <c r="LG56" i="185" a="1"/>
  <c r="LG56" i="185" s="1"/>
  <c r="LK47" i="185" a="1"/>
  <c r="LK47" i="185" s="1"/>
  <c r="LK41" i="185" a="1"/>
  <c r="LK41" i="185" s="1"/>
  <c r="LK36" i="185" a="1"/>
  <c r="LK36" i="185" s="1"/>
  <c r="LL29" i="185" a="1"/>
  <c r="LL29" i="185" s="1"/>
  <c r="LH23" i="185" a="1"/>
  <c r="LH23" i="185" s="1"/>
  <c r="LH17" i="185" a="1"/>
  <c r="LH17" i="185" s="1"/>
  <c r="LL11" i="185" a="1"/>
  <c r="LL11" i="185" s="1"/>
  <c r="LJ47" i="185" a="1"/>
  <c r="LJ47" i="185" s="1"/>
  <c r="LL42" i="185" a="1"/>
  <c r="LL42" i="185" s="1"/>
  <c r="LG35" i="185" a="1"/>
  <c r="LG35" i="185" s="1"/>
  <c r="LM28" i="185" a="1"/>
  <c r="LM28" i="185" s="1"/>
  <c r="LI22" i="185" a="1"/>
  <c r="LI22" i="185" s="1"/>
  <c r="LG15" i="185" a="1"/>
  <c r="LG15" i="185" s="1"/>
  <c r="LF7" i="185" a="1"/>
  <c r="LF7" i="185" s="1"/>
  <c r="LK39" i="185" a="1"/>
  <c r="LK39" i="185" s="1"/>
  <c r="LL32" i="185" a="1"/>
  <c r="LL32" i="185" s="1"/>
  <c r="LH26" i="185" a="1"/>
  <c r="LH26" i="185" s="1"/>
  <c r="LD20" i="185" a="1"/>
  <c r="LD20" i="185" s="1"/>
  <c r="LD13" i="185" a="1"/>
  <c r="LD13" i="185" s="1"/>
  <c r="LG49" i="185" a="1"/>
  <c r="LG49" i="185" s="1"/>
  <c r="LL40" i="185" a="1"/>
  <c r="LL40" i="185" s="1"/>
  <c r="LI33" i="185" a="1"/>
  <c r="LI33" i="185" s="1"/>
  <c r="LE27" i="185" a="1"/>
  <c r="LE27" i="185" s="1"/>
  <c r="LK20" i="185" a="1"/>
  <c r="LK20" i="185" s="1"/>
  <c r="LH14" i="185" a="1"/>
  <c r="LH14" i="185" s="1"/>
  <c r="LJ8" i="185" a="1"/>
  <c r="LJ8" i="185" s="1"/>
  <c r="LH128" i="185" a="1"/>
  <c r="LH128" i="185" s="1"/>
  <c r="LF106" i="185" a="1"/>
  <c r="LF106" i="185" s="1"/>
  <c r="LL124" i="185" a="1"/>
  <c r="LL124" i="185" s="1"/>
  <c r="LL121" i="185" a="1"/>
  <c r="LL121" i="185" s="1"/>
  <c r="LD130" i="185" a="1"/>
  <c r="LD130" i="185" s="1"/>
  <c r="LD107" i="185" a="1"/>
  <c r="LD107" i="185" s="1"/>
  <c r="LF119" i="185" a="1"/>
  <c r="LF119" i="185" s="1"/>
  <c r="LH115" i="185" a="1"/>
  <c r="LH115" i="185" s="1"/>
  <c r="LL107" i="185" a="1"/>
  <c r="LL107" i="185" s="1"/>
  <c r="LK125" i="185" a="1"/>
  <c r="LK125" i="185" s="1"/>
  <c r="LM106" i="185" a="1"/>
  <c r="LM106" i="185" s="1"/>
  <c r="LI126" i="185" a="1"/>
  <c r="LI126" i="185" s="1"/>
  <c r="LM107" i="185" a="1"/>
  <c r="LM107" i="185" s="1"/>
  <c r="LL114" i="185" a="1"/>
  <c r="LL114" i="185" s="1"/>
  <c r="LF49" i="185" a="1"/>
  <c r="LF49" i="185" s="1"/>
  <c r="LJ42" i="185" a="1"/>
  <c r="LJ42" i="185" s="1"/>
  <c r="LH36" i="185" a="1"/>
  <c r="LH36" i="185" s="1"/>
  <c r="LF30" i="185" a="1"/>
  <c r="LF30" i="185" s="1"/>
  <c r="LL23" i="185" a="1"/>
  <c r="LL23" i="185" s="1"/>
  <c r="LE17" i="185" a="1"/>
  <c r="LE17" i="185" s="1"/>
  <c r="LH11" i="185" a="1"/>
  <c r="LH11" i="185" s="1"/>
  <c r="LJ37" i="185" a="1"/>
  <c r="LJ37" i="185" s="1"/>
  <c r="LM30" i="185" a="1"/>
  <c r="LM30" i="185" s="1"/>
  <c r="LI24" i="185" a="1"/>
  <c r="LI24" i="185" s="1"/>
  <c r="LG18" i="185" a="1"/>
  <c r="LG18" i="185" s="1"/>
  <c r="LG11" i="185" a="1"/>
  <c r="LG11" i="185" s="1"/>
  <c r="LI51" i="185" a="1"/>
  <c r="LI51" i="185" s="1"/>
  <c r="LK46" i="185" a="1"/>
  <c r="LK46" i="185" s="1"/>
  <c r="LL41" i="185" a="1"/>
  <c r="LL41" i="185" s="1"/>
  <c r="LL34" i="185" a="1"/>
  <c r="LL34" i="185" s="1"/>
  <c r="LH28" i="185" a="1"/>
  <c r="LH28" i="185" s="1"/>
  <c r="LD22" i="185" a="1"/>
  <c r="LD22" i="185" s="1"/>
  <c r="LJ15" i="185" a="1"/>
  <c r="LJ15" i="185" s="1"/>
  <c r="LG8" i="185" a="1"/>
  <c r="LG8" i="185" s="1"/>
  <c r="LJ52" i="185" a="1"/>
  <c r="LJ52" i="185" s="1"/>
  <c r="LL47" i="185" a="1"/>
  <c r="LL47" i="185" s="1"/>
  <c r="LG42" i="185" a="1"/>
  <c r="LG42" i="185" s="1"/>
  <c r="LF36" i="185" a="1"/>
  <c r="LF36" i="185" s="1"/>
  <c r="LM29" i="185" a="1"/>
  <c r="LM29" i="185" s="1"/>
  <c r="LI23" i="185" a="1"/>
  <c r="LI23" i="185" s="1"/>
  <c r="LI17" i="185" a="1"/>
  <c r="LI17" i="185" s="1"/>
  <c r="LM11" i="185" a="1"/>
  <c r="LM11" i="185" s="1"/>
  <c r="LL62" i="185" a="1"/>
  <c r="LL62" i="185" s="1"/>
  <c r="LL55" i="185" a="1"/>
  <c r="LL55" i="185" s="1"/>
  <c r="LI46" i="185" a="1"/>
  <c r="LI46" i="185" s="1"/>
  <c r="LD41" i="185" a="1"/>
  <c r="LD41" i="185" s="1"/>
  <c r="LH35" i="185" a="1"/>
  <c r="LH35" i="185" s="1"/>
  <c r="LD29" i="185" a="1"/>
  <c r="LD29" i="185" s="1"/>
  <c r="LJ22" i="185" a="1"/>
  <c r="LJ22" i="185" s="1"/>
  <c r="LL16" i="185" a="1"/>
  <c r="LL16" i="185" s="1"/>
  <c r="LD11" i="185" a="1"/>
  <c r="LD11" i="185" s="1"/>
  <c r="LE47" i="185" a="1"/>
  <c r="LE47" i="185" s="1"/>
  <c r="LJ41" i="185" a="1"/>
  <c r="LJ41" i="185" s="1"/>
  <c r="LI34" i="185" a="1"/>
  <c r="LI34" i="185" s="1"/>
  <c r="LE28" i="185" a="1"/>
  <c r="LE28" i="185" s="1"/>
  <c r="LK21" i="185" a="1"/>
  <c r="LK21" i="185" s="1"/>
  <c r="LM13" i="185" a="1"/>
  <c r="LM13" i="185" s="1"/>
  <c r="LG46" i="185" a="1"/>
  <c r="LG46" i="185" s="1"/>
  <c r="LH38" i="185" a="1"/>
  <c r="LH38" i="185" s="1"/>
  <c r="LD32" i="185" a="1"/>
  <c r="LD32" i="185" s="1"/>
  <c r="LJ25" i="185" a="1"/>
  <c r="LJ25" i="185" s="1"/>
  <c r="LG19" i="185" a="1"/>
  <c r="LG19" i="185" s="1"/>
  <c r="LJ11" i="185" a="1"/>
  <c r="LJ11" i="185" s="1"/>
  <c r="LE48" i="185" a="1"/>
  <c r="LE48" i="185" s="1"/>
  <c r="LD39" i="185" a="1"/>
  <c r="LD39" i="185" s="1"/>
  <c r="LK32" i="185" a="1"/>
  <c r="LK32" i="185" s="1"/>
  <c r="LG26" i="185" a="1"/>
  <c r="LG26" i="185" s="1"/>
  <c r="LM19" i="185" a="1"/>
  <c r="LM19" i="185" s="1"/>
  <c r="LK13" i="185" a="1"/>
  <c r="LK13" i="185" s="1"/>
  <c r="LL7" i="185" a="1"/>
  <c r="LL7" i="185" s="1"/>
  <c r="LI94" i="185" a="1"/>
  <c r="LI94" i="185" s="1"/>
  <c r="LJ112" i="185" a="1"/>
  <c r="LJ112" i="185" s="1"/>
  <c r="LF131" i="185" a="1"/>
  <c r="LF131" i="185" s="1"/>
  <c r="LF126" i="185" a="1"/>
  <c r="LF126" i="185" s="1"/>
  <c r="LJ128" i="185" a="1"/>
  <c r="LJ128" i="185" s="1"/>
  <c r="LH113" i="185" a="1"/>
  <c r="LH113" i="185" s="1"/>
  <c r="LJ125" i="185" a="1"/>
  <c r="LJ125" i="185" s="1"/>
  <c r="LI115" i="185" a="1"/>
  <c r="LI115" i="185" s="1"/>
  <c r="LJ120" i="185" a="1"/>
  <c r="LJ120" i="185" s="1"/>
  <c r="LL125" i="185" a="1"/>
  <c r="LL125" i="185" s="1"/>
  <c r="LI120" i="185" a="1"/>
  <c r="LI120" i="185" s="1"/>
  <c r="LD121" i="185" a="1"/>
  <c r="LD121" i="185" s="1"/>
  <c r="LK120" i="185" a="1"/>
  <c r="LK120" i="185" s="1"/>
  <c r="LF110" i="185" a="1"/>
  <c r="LF110" i="185" s="1"/>
  <c r="LM54" i="185" a="1"/>
  <c r="LM54" i="185" s="1"/>
  <c r="LF61" i="185" a="1"/>
  <c r="LF61" i="185" s="1"/>
  <c r="LE66" i="185" a="1"/>
  <c r="LE66" i="185" s="1"/>
  <c r="LI70" i="185" a="1"/>
  <c r="LI70" i="185" s="1"/>
  <c r="LE51" i="185" a="1"/>
  <c r="LE51" i="185" s="1"/>
  <c r="LM61" i="185" a="1"/>
  <c r="LM61" i="185" s="1"/>
  <c r="LK71" i="185" a="1"/>
  <c r="LK71" i="185" s="1"/>
  <c r="LE77" i="185" a="1"/>
  <c r="LE77" i="185" s="1"/>
  <c r="LE84" i="185" a="1"/>
  <c r="LE84" i="185" s="1"/>
  <c r="LE90" i="185" a="1"/>
  <c r="LE90" i="185" s="1"/>
  <c r="LH52" i="185" a="1"/>
  <c r="LH52" i="185" s="1"/>
  <c r="LK60" i="185" a="1"/>
  <c r="LK60" i="185" s="1"/>
  <c r="LF66" i="185" a="1"/>
  <c r="LF66" i="185" s="1"/>
  <c r="LJ70" i="185" a="1"/>
  <c r="LJ70" i="185" s="1"/>
  <c r="LG41" i="185" a="1"/>
  <c r="LG41" i="185" s="1"/>
  <c r="LD56" i="185" a="1"/>
  <c r="LD56" i="185" s="1"/>
  <c r="LI62" i="185" a="1"/>
  <c r="LI62" i="185" s="1"/>
  <c r="LL71" i="185" a="1"/>
  <c r="LL71" i="185" s="1"/>
  <c r="LG77" i="185" a="1"/>
  <c r="LG77" i="185" s="1"/>
  <c r="LI54" i="185" a="1"/>
  <c r="LI54" i="185" s="1"/>
  <c r="LF63" i="185" a="1"/>
  <c r="LF63" i="185" s="1"/>
  <c r="LJ68" i="185" a="1"/>
  <c r="LJ68" i="185" s="1"/>
  <c r="LG75" i="185" a="1"/>
  <c r="LG75" i="185" s="1"/>
  <c r="LK80" i="185" a="1"/>
  <c r="LK80" i="185" s="1"/>
  <c r="LL52" i="185" a="1"/>
  <c r="LL52" i="185" s="1"/>
  <c r="LH60" i="185" a="1"/>
  <c r="LH60" i="185" s="1"/>
  <c r="LI67" i="185" a="1"/>
  <c r="LI67" i="185" s="1"/>
  <c r="LF74" i="185" a="1"/>
  <c r="LF74" i="185" s="1"/>
  <c r="LL80" i="185" a="1"/>
  <c r="LL80" i="185" s="1"/>
  <c r="LE86" i="185" a="1"/>
  <c r="LE86" i="185" s="1"/>
  <c r="LJ91" i="185" a="1"/>
  <c r="LJ91" i="185" s="1"/>
  <c r="LG57" i="185" a="1"/>
  <c r="LG57" i="185" s="1"/>
  <c r="LM63" i="185" a="1"/>
  <c r="LM63" i="185" s="1"/>
  <c r="LL69" i="185" a="1"/>
  <c r="LL69" i="185" s="1"/>
  <c r="LF76" i="185" a="1"/>
  <c r="LF76" i="185" s="1"/>
  <c r="LJ81" i="185" a="1"/>
  <c r="LJ81" i="185" s="1"/>
  <c r="LF86" i="185" a="1"/>
  <c r="LF86" i="185" s="1"/>
  <c r="LI49" i="185" a="1"/>
  <c r="LI49" i="185" s="1"/>
  <c r="LH57" i="185" a="1"/>
  <c r="LH57" i="185" s="1"/>
  <c r="LJ67" i="185" a="1"/>
  <c r="LJ67" i="185" s="1"/>
  <c r="LG73" i="185" a="1"/>
  <c r="LG73" i="185" s="1"/>
  <c r="LK75" i="185" a="1"/>
  <c r="LK75" i="185" s="1"/>
  <c r="LM78" i="185" a="1"/>
  <c r="LM78" i="185" s="1"/>
  <c r="LI93" i="185" a="1"/>
  <c r="LI93" i="185" s="1"/>
  <c r="LJ87" i="185" a="1"/>
  <c r="LJ87" i="185" s="1"/>
  <c r="LJ90" i="185" a="1"/>
  <c r="LJ90" i="185" s="1"/>
  <c r="LM84" i="185" a="1"/>
  <c r="LM84" i="185" s="1"/>
  <c r="LD86" i="185" a="1"/>
  <c r="LD86" i="185" s="1"/>
  <c r="LE88" i="185" a="1"/>
  <c r="LE88" i="185" s="1"/>
  <c r="LF88" i="185" a="1"/>
  <c r="LF88" i="185" s="1"/>
  <c r="LE89" i="185" a="1"/>
  <c r="LE89" i="185" s="1"/>
  <c r="LF87" i="185" a="1"/>
  <c r="LF87" i="185" s="1"/>
  <c r="LG168" i="185" a="1"/>
  <c r="LG168" i="185" s="1"/>
  <c r="LL93" i="185" a="1"/>
  <c r="LL93" i="185" s="1"/>
  <c r="LD166" i="185" a="1"/>
  <c r="LD166" i="185" s="1"/>
  <c r="LL169" i="185" a="1"/>
  <c r="LL169" i="185" s="1"/>
  <c r="LK165" i="185" a="1"/>
  <c r="LK165" i="185" s="1"/>
  <c r="LH170" i="185" a="1"/>
  <c r="LH170" i="185" s="1"/>
  <c r="LM178" i="185" a="1"/>
  <c r="LM178" i="185" s="1"/>
  <c r="LI185" i="185" a="1"/>
  <c r="LI185" i="185" s="1"/>
  <c r="LM189" i="185" a="1"/>
  <c r="LM189" i="185" s="1"/>
  <c r="LK171" i="185" a="1"/>
  <c r="LK171" i="185" s="1"/>
  <c r="LM177" i="185" a="1"/>
  <c r="LM177" i="185" s="1"/>
  <c r="LG183" i="185" a="1"/>
  <c r="LG183" i="185" s="1"/>
  <c r="LD191" i="185" a="1"/>
  <c r="LD191" i="185" s="1"/>
  <c r="LH172" i="185" a="1"/>
  <c r="LH172" i="185" s="1"/>
  <c r="LH177" i="185" a="1"/>
  <c r="LH177" i="185" s="1"/>
  <c r="LD185" i="185" a="1"/>
  <c r="LD185" i="185" s="1"/>
  <c r="LI190" i="185" a="1"/>
  <c r="LI190" i="185" s="1"/>
  <c r="LE170" i="185" a="1"/>
  <c r="LE170" i="185" s="1"/>
  <c r="LJ178" i="185" a="1"/>
  <c r="LJ178" i="185" s="1"/>
  <c r="LI184" i="185" a="1"/>
  <c r="LI184" i="185" s="1"/>
  <c r="LF191" i="185" a="1"/>
  <c r="LF191" i="185" s="1"/>
  <c r="LE197" i="185" a="1"/>
  <c r="LE197" i="185" s="1"/>
  <c r="LJ203" i="185" a="1"/>
  <c r="LJ203" i="185" s="1"/>
  <c r="LI168" i="185" a="1"/>
  <c r="LI168" i="185" s="1"/>
  <c r="LL174" i="185" a="1"/>
  <c r="LL174" i="185" s="1"/>
  <c r="LL180" i="185" a="1"/>
  <c r="LL180" i="185" s="1"/>
  <c r="LE189" i="185" a="1"/>
  <c r="LE189" i="185" s="1"/>
  <c r="LD195" i="185" a="1"/>
  <c r="LD195" i="185" s="1"/>
  <c r="LH201" i="185" a="1"/>
  <c r="LH201" i="185" s="1"/>
  <c r="LJ165" i="185" a="1"/>
  <c r="LJ165" i="185" s="1"/>
  <c r="LH175" i="185" a="1"/>
  <c r="LH175" i="185" s="1"/>
  <c r="LH180" i="185" a="1"/>
  <c r="LH180" i="185" s="1"/>
  <c r="LF185" i="185" a="1"/>
  <c r="LF185" i="185" s="1"/>
  <c r="LG192" i="185" a="1"/>
  <c r="LG192" i="185" s="1"/>
  <c r="LI175" i="185" a="1"/>
  <c r="LI175" i="185" s="1"/>
  <c r="LG185" i="185" a="1"/>
  <c r="LG185" i="185" s="1"/>
  <c r="LL190" i="185" a="1"/>
  <c r="LL190" i="185" s="1"/>
  <c r="LG197" i="185" a="1"/>
  <c r="LG197" i="185" s="1"/>
  <c r="LJ171" i="185" a="1"/>
  <c r="LJ171" i="185" s="1"/>
  <c r="LK176" i="185" a="1"/>
  <c r="LK176" i="185" s="1"/>
  <c r="LE182" i="185" a="1"/>
  <c r="LE182" i="185" s="1"/>
  <c r="LK188" i="185" a="1"/>
  <c r="LK188" i="185" s="1"/>
  <c r="LG196" i="185" a="1"/>
  <c r="LG196" i="185" s="1"/>
  <c r="LK202" i="185" a="1"/>
  <c r="LK202" i="185" s="1"/>
  <c r="LK207" i="185" a="1"/>
  <c r="LK207" i="185" s="1"/>
  <c r="LL214" i="185" a="1"/>
  <c r="LL214" i="185" s="1"/>
  <c r="LD221" i="185" a="1"/>
  <c r="LD221" i="185" s="1"/>
  <c r="LF227" i="185" a="1"/>
  <c r="LF227" i="185" s="1"/>
  <c r="LM233" i="185" a="1"/>
  <c r="LM233" i="185" s="1"/>
  <c r="LH243" i="185" a="1"/>
  <c r="LH243" i="185" s="1"/>
  <c r="LH202" i="185" a="1"/>
  <c r="LH202" i="185" s="1"/>
  <c r="LH210" i="185" a="1"/>
  <c r="LH210" i="185" s="1"/>
  <c r="LE217" i="185" a="1"/>
  <c r="LE217" i="185" s="1"/>
  <c r="LE225" i="185" a="1"/>
  <c r="LE225" i="185" s="1"/>
  <c r="LM230" i="185" a="1"/>
  <c r="LM230" i="185" s="1"/>
  <c r="LD200" i="185" a="1"/>
  <c r="LD200" i="185" s="1"/>
  <c r="LF209" i="185" a="1"/>
  <c r="LF209" i="185" s="1"/>
  <c r="LM214" i="185" a="1"/>
  <c r="LM214" i="185" s="1"/>
  <c r="LE220" i="185" a="1"/>
  <c r="LE220" i="185" s="1"/>
  <c r="LK226" i="185" a="1"/>
  <c r="LK226" i="185" s="1"/>
  <c r="LH233" i="185" a="1"/>
  <c r="LH233" i="185" s="1"/>
  <c r="LF239" i="185" a="1"/>
  <c r="LF239" i="185" s="1"/>
  <c r="LK246" i="185" a="1"/>
  <c r="LK246" i="185" s="1"/>
  <c r="LD201" i="185" a="1"/>
  <c r="LD201" i="185" s="1"/>
  <c r="LJ210" i="185" a="1"/>
  <c r="LJ210" i="185" s="1"/>
  <c r="LH218" i="185" a="1"/>
  <c r="LH218" i="185" s="1"/>
  <c r="LE224" i="185" a="1"/>
  <c r="LE224" i="185" s="1"/>
  <c r="LI231" i="185" a="1"/>
  <c r="LI231" i="185" s="1"/>
  <c r="LG239" i="185" a="1"/>
  <c r="LG239" i="185" s="1"/>
  <c r="LE198" i="185" a="1"/>
  <c r="LE198" i="185" s="1"/>
  <c r="LE208" i="185" a="1"/>
  <c r="LE208" i="185" s="1"/>
  <c r="LK215" i="185" a="1"/>
  <c r="LK215" i="185" s="1"/>
  <c r="LI222" i="185" a="1"/>
  <c r="LI222" i="185" s="1"/>
  <c r="LK228" i="185" a="1"/>
  <c r="LK228" i="185" s="1"/>
  <c r="LG234" i="185" a="1"/>
  <c r="LG234" i="185" s="1"/>
  <c r="LG199" i="185" a="1"/>
  <c r="LG199" i="185" s="1"/>
  <c r="LE206" i="185" a="1"/>
  <c r="LE206" i="185" s="1"/>
  <c r="LG212" i="185" a="1"/>
  <c r="LG212" i="185" s="1"/>
  <c r="LD218" i="185" a="1"/>
  <c r="LD218" i="185" s="1"/>
  <c r="LK223" i="185" a="1"/>
  <c r="LK223" i="185" s="1"/>
  <c r="LI230" i="185" a="1"/>
  <c r="LI230" i="185" s="1"/>
  <c r="LK237" i="185" a="1"/>
  <c r="LK237" i="185" s="1"/>
  <c r="LM243" i="185" a="1"/>
  <c r="LM243" i="185" s="1"/>
  <c r="LH200" i="185" a="1"/>
  <c r="LH200" i="185" s="1"/>
  <c r="LF210" i="185" a="1"/>
  <c r="LF210" i="185" s="1"/>
  <c r="LI217" i="185" a="1"/>
  <c r="LI217" i="185" s="1"/>
  <c r="LM224" i="185" a="1"/>
  <c r="LM224" i="185" s="1"/>
  <c r="LJ230" i="185" a="1"/>
  <c r="LJ230" i="185" s="1"/>
  <c r="LJ236" i="185" a="1"/>
  <c r="LJ236" i="185" s="1"/>
  <c r="LD242" i="185" a="1"/>
  <c r="LD242" i="185" s="1"/>
  <c r="LG249" i="185" a="1"/>
  <c r="LG249" i="185" s="1"/>
  <c r="LF194" i="185" a="1"/>
  <c r="LF194" i="185" s="1"/>
  <c r="LF203" i="185" a="1"/>
  <c r="LF203" i="185" s="1"/>
  <c r="LL210" i="185" a="1"/>
  <c r="LL210" i="185" s="1"/>
  <c r="LI216" i="185" a="1"/>
  <c r="LI216" i="185" s="1"/>
  <c r="LK222" i="185" a="1"/>
  <c r="LK222" i="185" s="1"/>
  <c r="LE230" i="185" a="1"/>
  <c r="LE230" i="185" s="1"/>
  <c r="LE242" i="185" a="1"/>
  <c r="LE242" i="185" s="1"/>
  <c r="LE250" i="185" a="1"/>
  <c r="LE250" i="185" s="1"/>
  <c r="LL256" i="185" a="1"/>
  <c r="LL256" i="185" s="1"/>
  <c r="LI263" i="185" a="1"/>
  <c r="LI263" i="185" s="1"/>
  <c r="LD270" i="185" a="1"/>
  <c r="LD270" i="185" s="1"/>
  <c r="LD276" i="185" a="1"/>
  <c r="LD276" i="185" s="1"/>
  <c r="LD282" i="185" a="1"/>
  <c r="LD282" i="185" s="1"/>
  <c r="LK287" i="185" a="1"/>
  <c r="LK287" i="185" s="1"/>
  <c r="LH237" i="185" a="1"/>
  <c r="LH237" i="185" s="1"/>
  <c r="LI251" i="185" a="1"/>
  <c r="LI251" i="185" s="1"/>
  <c r="LF258" i="185" a="1"/>
  <c r="LF258" i="185" s="1"/>
  <c r="LE264" i="185" a="1"/>
  <c r="LE264" i="185" s="1"/>
  <c r="LK270" i="185" a="1"/>
  <c r="LK270" i="185" s="1"/>
  <c r="LF277" i="185" a="1"/>
  <c r="LF277" i="185" s="1"/>
  <c r="LD284" i="185" a="1"/>
  <c r="LD284" i="185" s="1"/>
  <c r="LM240" i="185" a="1"/>
  <c r="LM240" i="185" s="1"/>
  <c r="LI249" i="185" a="1"/>
  <c r="LI249" i="185" s="1"/>
  <c r="LH256" i="185" a="1"/>
  <c r="LH256" i="185" s="1"/>
  <c r="LF264" i="185" a="1"/>
  <c r="LF264" i="185" s="1"/>
  <c r="LF270" i="185" a="1"/>
  <c r="LF270" i="185" s="1"/>
  <c r="LG277" i="185" a="1"/>
  <c r="LG277" i="185" s="1"/>
  <c r="LK55" i="185" a="1"/>
  <c r="LK55" i="185" s="1"/>
  <c r="LL61" i="185" a="1"/>
  <c r="LL61" i="185" s="1"/>
  <c r="LJ66" i="185" a="1"/>
  <c r="LJ66" i="185" s="1"/>
  <c r="LD71" i="185" a="1"/>
  <c r="LD71" i="185" s="1"/>
  <c r="LG54" i="185" a="1"/>
  <c r="LG54" i="185" s="1"/>
  <c r="LH62" i="185" a="1"/>
  <c r="LH62" i="185" s="1"/>
  <c r="LF72" i="185" a="1"/>
  <c r="LF72" i="185" s="1"/>
  <c r="LK77" i="185" a="1"/>
  <c r="LK77" i="185" s="1"/>
  <c r="LK84" i="185" a="1"/>
  <c r="LK84" i="185" s="1"/>
  <c r="LF91" i="185" a="1"/>
  <c r="LF91" i="185" s="1"/>
  <c r="LH53" i="185" a="1"/>
  <c r="LH53" i="185" s="1"/>
  <c r="LH61" i="185" a="1"/>
  <c r="LH61" i="185" s="1"/>
  <c r="LK66" i="185" a="1"/>
  <c r="LK66" i="185" s="1"/>
  <c r="LF71" i="185" a="1"/>
  <c r="LF71" i="185" s="1"/>
  <c r="LL48" i="185" a="1"/>
  <c r="LL48" i="185" s="1"/>
  <c r="LL56" i="185" a="1"/>
  <c r="LL56" i="185" s="1"/>
  <c r="LK64" i="185" a="1"/>
  <c r="LK64" i="185" s="1"/>
  <c r="LH72" i="185" a="1"/>
  <c r="LH72" i="185" s="1"/>
  <c r="LM77" i="185" a="1"/>
  <c r="LM77" i="185" s="1"/>
  <c r="LH55" i="185" a="1"/>
  <c r="LH55" i="185" s="1"/>
  <c r="LK63" i="185" a="1"/>
  <c r="LK63" i="185" s="1"/>
  <c r="LE69" i="185" a="1"/>
  <c r="LE69" i="185" s="1"/>
  <c r="LD76" i="185" a="1"/>
  <c r="LD76" i="185" s="1"/>
  <c r="LH81" i="185" a="1"/>
  <c r="LH81" i="185" s="1"/>
  <c r="LK53" i="185" a="1"/>
  <c r="LK53" i="185" s="1"/>
  <c r="LJ61" i="185" a="1"/>
  <c r="LJ61" i="185" s="1"/>
  <c r="LK68" i="185" a="1"/>
  <c r="LK68" i="185" s="1"/>
  <c r="LL74" i="185" a="1"/>
  <c r="LL74" i="185" s="1"/>
  <c r="LI81" i="185" a="1"/>
  <c r="LI81" i="185" s="1"/>
  <c r="LK86" i="185" a="1"/>
  <c r="LK86" i="185" s="1"/>
  <c r="LF43" i="185" a="1"/>
  <c r="LF43" i="185" s="1"/>
  <c r="LE58" i="185" a="1"/>
  <c r="LE58" i="185" s="1"/>
  <c r="LH64" i="185" a="1"/>
  <c r="LH64" i="185" s="1"/>
  <c r="LH70" i="185" a="1"/>
  <c r="LH70" i="185" s="1"/>
  <c r="LL76" i="185" a="1"/>
  <c r="LL76" i="185" s="1"/>
  <c r="LE82" i="185" a="1"/>
  <c r="LE82" i="185" s="1"/>
  <c r="LL86" i="185" a="1"/>
  <c r="LL86" i="185" s="1"/>
  <c r="LK50" i="185" a="1"/>
  <c r="LK50" i="185" s="1"/>
  <c r="LD60" i="185" a="1"/>
  <c r="LD60" i="185" s="1"/>
  <c r="LE68" i="185" a="1"/>
  <c r="LE68" i="185" s="1"/>
  <c r="LH74" i="185" a="1"/>
  <c r="LH74" i="185" s="1"/>
  <c r="LL78" i="185" a="1"/>
  <c r="LL78" i="185" s="1"/>
  <c r="LF81" i="185" a="1"/>
  <c r="LF81" i="185" s="1"/>
  <c r="LI165" i="185" a="1"/>
  <c r="LI165" i="185" s="1"/>
  <c r="LI88" i="185" a="1"/>
  <c r="LI88" i="185" s="1"/>
  <c r="LI91" i="185" a="1"/>
  <c r="LI91" i="185" s="1"/>
  <c r="LM86" i="185" a="1"/>
  <c r="LM86" i="185" s="1"/>
  <c r="LD87" i="185" a="1"/>
  <c r="LD87" i="185" s="1"/>
  <c r="LD90" i="185" a="1"/>
  <c r="LD90" i="185" s="1"/>
  <c r="LG90" i="185" a="1"/>
  <c r="LG90" i="185" s="1"/>
  <c r="LL90" i="185" a="1"/>
  <c r="LL90" i="185" s="1"/>
  <c r="LK89" i="185" a="1"/>
  <c r="LK89" i="185" s="1"/>
  <c r="LJ92" i="185" a="1"/>
  <c r="LJ92" i="185" s="1"/>
  <c r="LF165" i="185" a="1"/>
  <c r="LF165" i="185" s="1"/>
  <c r="LJ166" i="185" a="1"/>
  <c r="LJ166" i="185" s="1"/>
  <c r="LF93" i="185" a="1"/>
  <c r="LF93" i="185" s="1"/>
  <c r="LM166" i="185" a="1"/>
  <c r="LM166" i="185" s="1"/>
  <c r="LE171" i="185" a="1"/>
  <c r="LE171" i="185" s="1"/>
  <c r="LI179" i="185" a="1"/>
  <c r="LI179" i="185" s="1"/>
  <c r="LD186" i="185" a="1"/>
  <c r="LD186" i="185" s="1"/>
  <c r="LH190" i="185" a="1"/>
  <c r="LH190" i="185" s="1"/>
  <c r="LG172" i="185" a="1"/>
  <c r="LG172" i="185" s="1"/>
  <c r="LI178" i="185" a="1"/>
  <c r="LI178" i="185" s="1"/>
  <c r="LM183" i="185" a="1"/>
  <c r="LM183" i="185" s="1"/>
  <c r="LD192" i="185" a="1"/>
  <c r="LD192" i="185" s="1"/>
  <c r="LI173" i="185" a="1"/>
  <c r="LI173" i="185" s="1"/>
  <c r="LD178" i="185" a="1"/>
  <c r="LD178" i="185" s="1"/>
  <c r="LJ185" i="185" a="1"/>
  <c r="LJ185" i="185" s="1"/>
  <c r="LE191" i="185" a="1"/>
  <c r="LE191" i="185" s="1"/>
  <c r="LG171" i="185" a="1"/>
  <c r="LG171" i="185" s="1"/>
  <c r="LK179" i="185" a="1"/>
  <c r="LK179" i="185" s="1"/>
  <c r="LK185" i="185" a="1"/>
  <c r="LK185" i="185" s="1"/>
  <c r="LF192" i="185" a="1"/>
  <c r="LF192" i="185" s="1"/>
  <c r="LJ197" i="185" a="1"/>
  <c r="LJ197" i="185" s="1"/>
  <c r="LF204" i="185" a="1"/>
  <c r="LF204" i="185" s="1"/>
  <c r="LI169" i="185" a="1"/>
  <c r="LI169" i="185" s="1"/>
  <c r="LG175" i="185" a="1"/>
  <c r="LG175" i="185" s="1"/>
  <c r="LH181" i="185" a="1"/>
  <c r="LH181" i="185" s="1"/>
  <c r="LJ189" i="185" a="1"/>
  <c r="LJ189" i="185" s="1"/>
  <c r="LE196" i="185" a="1"/>
  <c r="LE196" i="185" s="1"/>
  <c r="LD202" i="185" a="1"/>
  <c r="LD202" i="185" s="1"/>
  <c r="LK168" i="185" a="1"/>
  <c r="LK168" i="185" s="1"/>
  <c r="LD176" i="185" a="1"/>
  <c r="LD176" i="185" s="1"/>
  <c r="LM180" i="185" a="1"/>
  <c r="LM180" i="185" s="1"/>
  <c r="LL185" i="185" a="1"/>
  <c r="LL185" i="185" s="1"/>
  <c r="LF166" i="185" a="1"/>
  <c r="LF166" i="185" s="1"/>
  <c r="LJ176" i="185" a="1"/>
  <c r="LJ176" i="185" s="1"/>
  <c r="LH186" i="185" a="1"/>
  <c r="LH186" i="185" s="1"/>
  <c r="LH191" i="185" a="1"/>
  <c r="LH191" i="185" s="1"/>
  <c r="LH198" i="185" a="1"/>
  <c r="LH198" i="185" s="1"/>
  <c r="LF172" i="185" a="1"/>
  <c r="LF172" i="185" s="1"/>
  <c r="LF177" i="185" a="1"/>
  <c r="LF177" i="185" s="1"/>
  <c r="LK182" i="185" a="1"/>
  <c r="LK182" i="185" s="1"/>
  <c r="LL189" i="185" a="1"/>
  <c r="LL189" i="185" s="1"/>
  <c r="LL196" i="185" a="1"/>
  <c r="LL196" i="185" s="1"/>
  <c r="LH203" i="185" a="1"/>
  <c r="LH203" i="185" s="1"/>
  <c r="LD209" i="185" a="1"/>
  <c r="LD209" i="185" s="1"/>
  <c r="LM215" i="185" a="1"/>
  <c r="LM215" i="185" s="1"/>
  <c r="LE222" i="185" a="1"/>
  <c r="LE222" i="185" s="1"/>
  <c r="LK227" i="185" a="1"/>
  <c r="LK227" i="185" s="1"/>
  <c r="LF236" i="185" a="1"/>
  <c r="LF236" i="185" s="1"/>
  <c r="LM192" i="185" a="1"/>
  <c r="LM192" i="185" s="1"/>
  <c r="LE204" i="185" a="1"/>
  <c r="LE204" i="185" s="1"/>
  <c r="LM210" i="185" a="1"/>
  <c r="LM210" i="185" s="1"/>
  <c r="LL217" i="185" a="1"/>
  <c r="LL217" i="185" s="1"/>
  <c r="LJ225" i="185" a="1"/>
  <c r="LJ225" i="185" s="1"/>
  <c r="LH231" i="185" a="1"/>
  <c r="LH231" i="185" s="1"/>
  <c r="LK201" i="185" a="1"/>
  <c r="LK201" i="185" s="1"/>
  <c r="LL209" i="185" a="1"/>
  <c r="LL209" i="185" s="1"/>
  <c r="LJ215" i="185" a="1"/>
  <c r="LJ215" i="185" s="1"/>
  <c r="LF221" i="185" a="1"/>
  <c r="LF221" i="185" s="1"/>
  <c r="LH227" i="185" a="1"/>
  <c r="LH227" i="185" s="1"/>
  <c r="LE234" i="185" a="1"/>
  <c r="LE234" i="185" s="1"/>
  <c r="LL239" i="185" a="1"/>
  <c r="LL239" i="185" s="1"/>
  <c r="LG247" i="185" a="1"/>
  <c r="LG247" i="185" s="1"/>
  <c r="LH204" i="185" a="1"/>
  <c r="LH204" i="185" s="1"/>
  <c r="LK211" i="185" a="1"/>
  <c r="LK211" i="185" s="1"/>
  <c r="LI219" i="185" a="1"/>
  <c r="LI219" i="185" s="1"/>
  <c r="LF225" i="185" a="1"/>
  <c r="LF225" i="185" s="1"/>
  <c r="LG232" i="185" a="1"/>
  <c r="LG232" i="185" s="1"/>
  <c r="LM239" i="185" a="1"/>
  <c r="LM239" i="185" s="1"/>
  <c r="LL201" i="185" a="1"/>
  <c r="LL201" i="185" s="1"/>
  <c r="LD210" i="185" a="1"/>
  <c r="LD210" i="185" s="1"/>
  <c r="LF216" i="185" a="1"/>
  <c r="LF216" i="185" s="1"/>
  <c r="LD223" i="185" a="1"/>
  <c r="LD223" i="185" s="1"/>
  <c r="LE229" i="185" a="1"/>
  <c r="LE229" i="185" s="1"/>
  <c r="LH235" i="185" a="1"/>
  <c r="LH235" i="185" s="1"/>
  <c r="LF200" i="185" a="1"/>
  <c r="LF200" i="185" s="1"/>
  <c r="LM206" i="185" a="1"/>
  <c r="LM206" i="185" s="1"/>
  <c r="LD213" i="185" a="1"/>
  <c r="LD213" i="185" s="1"/>
  <c r="LJ218" i="185" a="1"/>
  <c r="LJ218" i="185" s="1"/>
  <c r="LF224" i="185" a="1"/>
  <c r="LF224" i="185" s="1"/>
  <c r="LK231" i="185" a="1"/>
  <c r="LK231" i="185" s="1"/>
  <c r="LH238" i="185" a="1"/>
  <c r="LH238" i="185" s="1"/>
  <c r="LI244" i="185" a="1"/>
  <c r="LI244" i="185" s="1"/>
  <c r="LF202" i="185" a="1"/>
  <c r="LF202" i="185" s="1"/>
  <c r="LG211" i="185" a="1"/>
  <c r="LG211" i="185" s="1"/>
  <c r="LK218" i="185" a="1"/>
  <c r="LK218" i="185" s="1"/>
  <c r="LH225" i="185" a="1"/>
  <c r="LH225" i="185" s="1"/>
  <c r="LF231" i="185" a="1"/>
  <c r="LF231" i="185" s="1"/>
  <c r="LL237" i="185" a="1"/>
  <c r="LL237" i="185" s="1"/>
  <c r="LK242" i="185" a="1"/>
  <c r="LK242" i="185" s="1"/>
  <c r="LI250" i="185" a="1"/>
  <c r="LI250" i="185" s="1"/>
  <c r="LG195" i="185" a="1"/>
  <c r="LG195" i="185" s="1"/>
  <c r="LM203" i="185" a="1"/>
  <c r="LM203" i="185" s="1"/>
  <c r="LH211" i="185" a="1"/>
  <c r="LH211" i="185" s="1"/>
  <c r="LD217" i="185" a="1"/>
  <c r="LD217" i="185" s="1"/>
  <c r="LF223" i="185" a="1"/>
  <c r="LF223" i="185" s="1"/>
  <c r="LK230" i="185" a="1"/>
  <c r="LK230" i="185" s="1"/>
  <c r="LG243" i="185" a="1"/>
  <c r="LG243" i="185" s="1"/>
  <c r="LK250" i="185" a="1"/>
  <c r="LK250" i="185" s="1"/>
  <c r="LI257" i="185" a="1"/>
  <c r="LI257" i="185" s="1"/>
  <c r="LD264" i="185" a="1"/>
  <c r="LD264" i="185" s="1"/>
  <c r="LJ270" i="185" a="1"/>
  <c r="LJ270" i="185" s="1"/>
  <c r="LE277" i="185" a="1"/>
  <c r="LE277" i="185" s="1"/>
  <c r="LK282" i="185" a="1"/>
  <c r="LK282" i="185" s="1"/>
  <c r="LG288" i="185" a="1"/>
  <c r="LG288" i="185" s="1"/>
  <c r="LI243" i="185" a="1"/>
  <c r="LI243" i="185" s="1"/>
  <c r="LF252" i="185" a="1"/>
  <c r="LF252" i="185" s="1"/>
  <c r="LL258" i="185" a="1"/>
  <c r="LL258" i="185" s="1"/>
  <c r="LK264" i="185" a="1"/>
  <c r="LK264" i="185" s="1"/>
  <c r="LG271" i="185" a="1"/>
  <c r="LG271" i="185" s="1"/>
  <c r="LM277" i="185" a="1"/>
  <c r="LM277" i="185" s="1"/>
  <c r="LJ284" i="185" a="1"/>
  <c r="LJ284" i="185" s="1"/>
  <c r="LH242" i="185" a="1"/>
  <c r="LH242" i="185" s="1"/>
  <c r="LI56" i="185" a="1"/>
  <c r="LI56" i="185" s="1"/>
  <c r="LD63" i="185" a="1"/>
  <c r="LD63" i="185" s="1"/>
  <c r="LF67" i="185" a="1"/>
  <c r="LF67" i="185" s="1"/>
  <c r="LL73" i="185" a="1"/>
  <c r="LL73" i="185" s="1"/>
  <c r="LD55" i="185" a="1"/>
  <c r="LD55" i="185" s="1"/>
  <c r="LE64" i="185" a="1"/>
  <c r="LE64" i="185" s="1"/>
  <c r="LM72" i="185" a="1"/>
  <c r="LM72" i="185" s="1"/>
  <c r="LD80" i="185" a="1"/>
  <c r="LD80" i="185" s="1"/>
  <c r="LG85" i="185" a="1"/>
  <c r="LG85" i="185" s="1"/>
  <c r="LH92" i="185" a="1"/>
  <c r="LH92" i="185" s="1"/>
  <c r="LE55" i="185" a="1"/>
  <c r="LE55" i="185" s="1"/>
  <c r="LE63" i="185" a="1"/>
  <c r="LE63" i="185" s="1"/>
  <c r="LG67" i="185" a="1"/>
  <c r="LG67" i="185" s="1"/>
  <c r="LG72" i="185" a="1"/>
  <c r="LG72" i="185" s="1"/>
  <c r="LD50" i="185" a="1"/>
  <c r="LD50" i="185" s="1"/>
  <c r="LM57" i="185" a="1"/>
  <c r="LM57" i="185" s="1"/>
  <c r="LG65" i="185" a="1"/>
  <c r="LG65" i="185" s="1"/>
  <c r="LD73" i="185" a="1"/>
  <c r="LD73" i="185" s="1"/>
  <c r="LM41" i="185" a="1"/>
  <c r="LM41" i="185" s="1"/>
  <c r="LE56" i="185" a="1"/>
  <c r="LE56" i="185" s="1"/>
  <c r="LG64" i="185" a="1"/>
  <c r="LG64" i="185" s="1"/>
  <c r="LJ69" i="185" a="1"/>
  <c r="LJ69" i="185" s="1"/>
  <c r="LK76" i="185" a="1"/>
  <c r="LK76" i="185" s="1"/>
  <c r="LI82" i="185" a="1"/>
  <c r="LI82" i="185" s="1"/>
  <c r="LK54" i="185" a="1"/>
  <c r="LK54" i="185" s="1"/>
  <c r="LE62" i="185" a="1"/>
  <c r="LE62" i="185" s="1"/>
  <c r="LK69" i="185" a="1"/>
  <c r="LK69" i="185" s="1"/>
  <c r="LH75" i="185" a="1"/>
  <c r="LH75" i="185" s="1"/>
  <c r="LD82" i="185" a="1"/>
  <c r="LD82" i="185" s="1"/>
  <c r="LH87" i="185" a="1"/>
  <c r="LH87" i="185" s="1"/>
  <c r="LH49" i="185" a="1"/>
  <c r="LH49" i="185" s="1"/>
  <c r="LK58" i="185" a="1"/>
  <c r="LK58" i="185" s="1"/>
  <c r="LM64" i="185" a="1"/>
  <c r="LM64" i="185" s="1"/>
  <c r="LK72" i="185" a="1"/>
  <c r="LK72" i="185" s="1"/>
  <c r="LI77" i="185" a="1"/>
  <c r="LI77" i="185" s="1"/>
  <c r="LK82" i="185" a="1"/>
  <c r="LK82" i="185" s="1"/>
  <c r="LI87" i="185" a="1"/>
  <c r="LI87" i="185" s="1"/>
  <c r="LM51" i="185" a="1"/>
  <c r="LM51" i="185" s="1"/>
  <c r="LE61" i="185" a="1"/>
  <c r="LE61" i="185" s="1"/>
  <c r="LL68" i="185" a="1"/>
  <c r="LL68" i="185" s="1"/>
  <c r="LJ75" i="185" a="1"/>
  <c r="LJ75" i="185" s="1"/>
  <c r="LM79" i="185" a="1"/>
  <c r="LM79" i="185" s="1"/>
  <c r="LJ83" i="185" a="1"/>
  <c r="LJ83" i="185" s="1"/>
  <c r="LD77" i="185" a="1"/>
  <c r="LD77" i="185" s="1"/>
  <c r="LL82" i="185" a="1"/>
  <c r="LL82" i="185" s="1"/>
  <c r="LE93" i="185" a="1"/>
  <c r="LE93" i="185" s="1"/>
  <c r="LM87" i="185" a="1"/>
  <c r="LM87" i="185" s="1"/>
  <c r="LD89" i="185" a="1"/>
  <c r="LD89" i="185" s="1"/>
  <c r="LM91" i="185" a="1"/>
  <c r="LM91" i="185" s="1"/>
  <c r="LL91" i="185" a="1"/>
  <c r="LL91" i="185" s="1"/>
  <c r="LG92" i="185" a="1"/>
  <c r="LG92" i="185" s="1"/>
  <c r="LH91" i="185" a="1"/>
  <c r="LH91" i="185" s="1"/>
  <c r="LK93" i="185" a="1"/>
  <c r="LK93" i="185" s="1"/>
  <c r="LM165" i="185" a="1"/>
  <c r="LM165" i="185" s="1"/>
  <c r="LF167" i="185" a="1"/>
  <c r="LF167" i="185" s="1"/>
  <c r="LH165" i="185" a="1"/>
  <c r="LH165" i="185" s="1"/>
  <c r="LF168" i="185" a="1"/>
  <c r="LF168" i="185" s="1"/>
  <c r="LL172" i="185" a="1"/>
  <c r="LL172" i="185" s="1"/>
  <c r="LD180" i="185" a="1"/>
  <c r="LD180" i="185" s="1"/>
  <c r="LJ186" i="185" a="1"/>
  <c r="LJ186" i="185" s="1"/>
  <c r="LI191" i="185" a="1"/>
  <c r="LI191" i="185" s="1"/>
  <c r="LM172" i="185" a="1"/>
  <c r="LM172" i="185" s="1"/>
  <c r="LD179" i="185" a="1"/>
  <c r="LD179" i="185" s="1"/>
  <c r="LH184" i="185" a="1"/>
  <c r="LH184" i="185" s="1"/>
  <c r="LK192" i="185" a="1"/>
  <c r="LK192" i="185" s="1"/>
  <c r="LD174" i="185" a="1"/>
  <c r="LD174" i="185" s="1"/>
  <c r="LE179" i="185" a="1"/>
  <c r="LE179" i="185" s="1"/>
  <c r="LE186" i="185" a="1"/>
  <c r="LE186" i="185" s="1"/>
  <c r="LJ191" i="185" a="1"/>
  <c r="LJ191" i="185" s="1"/>
  <c r="LM171" i="185" a="1"/>
  <c r="LM171" i="185" s="1"/>
  <c r="LF180" i="185" a="1"/>
  <c r="LF180" i="185" s="1"/>
  <c r="LF186" i="185" a="1"/>
  <c r="LF186" i="185" s="1"/>
  <c r="LL192" i="185" a="1"/>
  <c r="LL192" i="185" s="1"/>
  <c r="LK198" i="185" a="1"/>
  <c r="LK198" i="185" s="1"/>
  <c r="LG205" i="185" a="1"/>
  <c r="LG205" i="185" s="1"/>
  <c r="LK170" i="185" a="1"/>
  <c r="LK170" i="185" s="1"/>
  <c r="LM175" i="185" a="1"/>
  <c r="LM175" i="185" s="1"/>
  <c r="LI183" i="185" a="1"/>
  <c r="LI183" i="185" s="1"/>
  <c r="LF190" i="185" a="1"/>
  <c r="LF190" i="185" s="1"/>
  <c r="LJ196" i="185" a="1"/>
  <c r="LJ196" i="185" s="1"/>
  <c r="LE203" i="185" a="1"/>
  <c r="LE203" i="185" s="1"/>
  <c r="LJ169" i="185" a="1"/>
  <c r="LJ169" i="185" s="1"/>
  <c r="LE177" i="185" a="1"/>
  <c r="LE177" i="185" s="1"/>
  <c r="LD182" i="185" a="1"/>
  <c r="LD182" i="185" s="1"/>
  <c r="LM186" i="185" a="1"/>
  <c r="LM186" i="185" s="1"/>
  <c r="LM170" i="185" a="1"/>
  <c r="LM170" i="185" s="1"/>
  <c r="LK177" i="185" a="1"/>
  <c r="LK177" i="185" s="1"/>
  <c r="LD187" i="185" a="1"/>
  <c r="LD187" i="185" s="1"/>
  <c r="LL191" i="185" a="1"/>
  <c r="LL191" i="185" s="1"/>
  <c r="LH199" i="185" a="1"/>
  <c r="LH199" i="185" s="1"/>
  <c r="LK172" i="185" a="1"/>
  <c r="LK172" i="185" s="1"/>
  <c r="LL177" i="185" a="1"/>
  <c r="LL177" i="185" s="1"/>
  <c r="LF183" i="185" a="1"/>
  <c r="LF183" i="185" s="1"/>
  <c r="LM190" i="185" a="1"/>
  <c r="LM190" i="185" s="1"/>
  <c r="LH197" i="185" a="1"/>
  <c r="LH197" i="185" s="1"/>
  <c r="LJ192" i="185" a="1"/>
  <c r="LJ192" i="185" s="1"/>
  <c r="LK209" i="185" a="1"/>
  <c r="LK209" i="185" s="1"/>
  <c r="LJ216" i="185" a="1"/>
  <c r="LJ216" i="185" s="1"/>
  <c r="LL222" i="185" a="1"/>
  <c r="LL222" i="185" s="1"/>
  <c r="LG228" i="185" a="1"/>
  <c r="LG228" i="185" s="1"/>
  <c r="LL236" i="185" a="1"/>
  <c r="LL236" i="185" s="1"/>
  <c r="LI194" i="185" a="1"/>
  <c r="LI194" i="185" s="1"/>
  <c r="LM204" i="185" a="1"/>
  <c r="LM204" i="185" s="1"/>
  <c r="LK212" i="185" a="1"/>
  <c r="LK212" i="185" s="1"/>
  <c r="LM218" i="185" a="1"/>
  <c r="LM218" i="185" s="1"/>
  <c r="LF226" i="185" a="1"/>
  <c r="LF226" i="185" s="1"/>
  <c r="LE232" i="185" a="1"/>
  <c r="LE232" i="185" s="1"/>
  <c r="LJ202" i="185" a="1"/>
  <c r="LJ202" i="185" s="1"/>
  <c r="LI210" i="185" a="1"/>
  <c r="LI210" i="185" s="1"/>
  <c r="LE216" i="185" a="1"/>
  <c r="LE216" i="185" s="1"/>
  <c r="LG222" i="185" a="1"/>
  <c r="LG222" i="185" s="1"/>
  <c r="LL227" i="185" a="1"/>
  <c r="LL227" i="185" s="1"/>
  <c r="LF235" i="185" a="1"/>
  <c r="LF235" i="185" s="1"/>
  <c r="LI240" i="185" a="1"/>
  <c r="LI240" i="185" s="1"/>
  <c r="LH193" i="185" a="1"/>
  <c r="LH193" i="185" s="1"/>
  <c r="LD205" i="185" a="1"/>
  <c r="LD205" i="185" s="1"/>
  <c r="LG213" i="185" a="1"/>
  <c r="LG213" i="185" s="1"/>
  <c r="LF220" i="185" a="1"/>
  <c r="LF220" i="185" s="1"/>
  <c r="LL225" i="185" a="1"/>
  <c r="LL225" i="185" s="1"/>
  <c r="LD233" i="185" a="1"/>
  <c r="LD233" i="185" s="1"/>
  <c r="LJ240" i="185" a="1"/>
  <c r="LJ240" i="185" s="1"/>
  <c r="LL202" i="185" a="1"/>
  <c r="LL202" i="185" s="1"/>
  <c r="LE211" i="185" a="1"/>
  <c r="LE211" i="185" s="1"/>
  <c r="LL216" i="185" a="1"/>
  <c r="LL216" i="185" s="1"/>
  <c r="LJ223" i="185" a="1"/>
  <c r="LJ223" i="185" s="1"/>
  <c r="LM229" i="185" a="1"/>
  <c r="LM229" i="185" s="1"/>
  <c r="LD236" i="185" a="1"/>
  <c r="LD236" i="185" s="1"/>
  <c r="LF201" i="185" a="1"/>
  <c r="LF201" i="185" s="1"/>
  <c r="LF208" i="185" a="1"/>
  <c r="LF208" i="185" s="1"/>
  <c r="LH213" i="185" a="1"/>
  <c r="LH213" i="185" s="1"/>
  <c r="LK219" i="185" a="1"/>
  <c r="LK219" i="185" s="1"/>
  <c r="LL224" i="185" a="1"/>
  <c r="LL224" i="185" s="1"/>
  <c r="LI232" i="185" a="1"/>
  <c r="LI232" i="185" s="1"/>
  <c r="LI239" i="185" a="1"/>
  <c r="LI239" i="185" s="1"/>
  <c r="LE245" i="185" a="1"/>
  <c r="LE245" i="185" s="1"/>
  <c r="LD203" i="185" a="1"/>
  <c r="LD203" i="185" s="1"/>
  <c r="LM211" i="185" a="1"/>
  <c r="LM211" i="185" s="1"/>
  <c r="LF219" i="185" a="1"/>
  <c r="LF219" i="185" s="1"/>
  <c r="LD226" i="185" a="1"/>
  <c r="LD226" i="185" s="1"/>
  <c r="LL231" i="185" a="1"/>
  <c r="LL231" i="185" s="1"/>
  <c r="LI238" i="185" a="1"/>
  <c r="LI238" i="185" s="1"/>
  <c r="LD244" i="185" a="1"/>
  <c r="LD244" i="185" s="1"/>
  <c r="LF251" i="185" a="1"/>
  <c r="LF251" i="185" s="1"/>
  <c r="LH196" i="185" a="1"/>
  <c r="LH196" i="185" s="1"/>
  <c r="LK204" i="185" a="1"/>
  <c r="LK204" i="185" s="1"/>
  <c r="LI212" i="185" a="1"/>
  <c r="LI212" i="185" s="1"/>
  <c r="LJ217" i="185" a="1"/>
  <c r="LJ217" i="185" s="1"/>
  <c r="LG224" i="185" a="1"/>
  <c r="LG224" i="185" s="1"/>
  <c r="LG231" i="185" a="1"/>
  <c r="LG231" i="185" s="1"/>
  <c r="LH244" i="185" a="1"/>
  <c r="LH244" i="185" s="1"/>
  <c r="LE252" i="185" a="1"/>
  <c r="LE252" i="185" s="1"/>
  <c r="LE258" i="185" a="1"/>
  <c r="LE258" i="185" s="1"/>
  <c r="LF265" i="185" a="1"/>
  <c r="LF265" i="185" s="1"/>
  <c r="LF271" i="185" a="1"/>
  <c r="LF271" i="185" s="1"/>
  <c r="LL277" i="185" a="1"/>
  <c r="LL277" i="185" s="1"/>
  <c r="LG283" i="185" a="1"/>
  <c r="LG283" i="185" s="1"/>
  <c r="LM288" i="185" a="1"/>
  <c r="LM288" i="185" s="1"/>
  <c r="LJ244" i="185" a="1"/>
  <c r="LJ244" i="185" s="1"/>
  <c r="LK253" i="185" a="1"/>
  <c r="LK253" i="185" s="1"/>
  <c r="LH259" i="185" a="1"/>
  <c r="LH259" i="185" s="1"/>
  <c r="LG265" i="185" a="1"/>
  <c r="LG265" i="185" s="1"/>
  <c r="LI272" i="185" a="1"/>
  <c r="LI272" i="185" s="1"/>
  <c r="LH278" i="185" a="1"/>
  <c r="LH278" i="185" s="1"/>
  <c r="LF285" i="185" a="1"/>
  <c r="LF285" i="185" s="1"/>
  <c r="LK243" i="185" a="1"/>
  <c r="LK243" i="185" s="1"/>
  <c r="LG252" i="185" a="1"/>
  <c r="LG252" i="185" s="1"/>
  <c r="LG258" i="185" a="1"/>
  <c r="LG258" i="185" s="1"/>
  <c r="LH265" i="185" a="1"/>
  <c r="LH265" i="185" s="1"/>
  <c r="LI39" i="185" a="1"/>
  <c r="LI39" i="185" s="1"/>
  <c r="LI57" i="185" a="1"/>
  <c r="LI57" i="185" s="1"/>
  <c r="LI63" i="185" a="1"/>
  <c r="LI63" i="185" s="1"/>
  <c r="LK67" i="185" a="1"/>
  <c r="LK67" i="185" s="1"/>
  <c r="LI74" i="185" a="1"/>
  <c r="LI74" i="185" s="1"/>
  <c r="LM55" i="185" a="1"/>
  <c r="LM55" i="185" s="1"/>
  <c r="LE65" i="185" a="1"/>
  <c r="LE65" i="185" s="1"/>
  <c r="LH73" i="185" a="1"/>
  <c r="LH73" i="185" s="1"/>
  <c r="LE81" i="185" a="1"/>
  <c r="LE81" i="185" s="1"/>
  <c r="LM85" i="185" a="1"/>
  <c r="LM85" i="185" s="1"/>
  <c r="LD93" i="185" a="1"/>
  <c r="LD93" i="185" s="1"/>
  <c r="LK56" i="185" a="1"/>
  <c r="LK56" i="185" s="1"/>
  <c r="LJ63" i="185" a="1"/>
  <c r="LJ63" i="185" s="1"/>
  <c r="LL67" i="185" a="1"/>
  <c r="LL67" i="185" s="1"/>
  <c r="LD74" i="185" a="1"/>
  <c r="LD74" i="185" s="1"/>
  <c r="LF51" i="185" a="1"/>
  <c r="LF51" i="185" s="1"/>
  <c r="LI58" i="185" a="1"/>
  <c r="LI58" i="185" s="1"/>
  <c r="LL66" i="185" a="1"/>
  <c r="LL66" i="185" s="1"/>
  <c r="LI73" i="185" a="1"/>
  <c r="LI73" i="185" s="1"/>
  <c r="LL46" i="185" a="1"/>
  <c r="LL46" i="185" s="1"/>
  <c r="LM56" i="185" a="1"/>
  <c r="LM56" i="185" s="1"/>
  <c r="LL64" i="185" a="1"/>
  <c r="LL64" i="185" s="1"/>
  <c r="LG70" i="185" a="1"/>
  <c r="LG70" i="185" s="1"/>
  <c r="LH77" i="185" a="1"/>
  <c r="LH77" i="185" s="1"/>
  <c r="LE83" i="185" a="1"/>
  <c r="LE83" i="185" s="1"/>
  <c r="LI55" i="185" a="1"/>
  <c r="LI55" i="185" s="1"/>
  <c r="LK62" i="185" a="1"/>
  <c r="LK62" i="185" s="1"/>
  <c r="LL70" i="185" a="1"/>
  <c r="LL70" i="185" s="1"/>
  <c r="LE76" i="185" a="1"/>
  <c r="LE76" i="185" s="1"/>
  <c r="LJ82" i="185" a="1"/>
  <c r="LJ82" i="185" s="1"/>
  <c r="LD88" i="185" a="1"/>
  <c r="LD88" i="185" s="1"/>
  <c r="LJ50" i="185" a="1"/>
  <c r="LJ50" i="185" s="1"/>
  <c r="LG59" i="185" a="1"/>
  <c r="LG59" i="185" s="1"/>
  <c r="LD66" i="185" a="1"/>
  <c r="LD66" i="185" s="1"/>
  <c r="LF73" i="185" a="1"/>
  <c r="LF73" i="185" s="1"/>
  <c r="LJ78" i="185" a="1"/>
  <c r="LJ78" i="185" s="1"/>
  <c r="LG83" i="185" a="1"/>
  <c r="LG83" i="185" s="1"/>
  <c r="LK88" i="185" a="1"/>
  <c r="LK88" i="185" s="1"/>
  <c r="LD53" i="185" a="1"/>
  <c r="LD53" i="185" s="1"/>
  <c r="LF62" i="185" a="1"/>
  <c r="LF62" i="185" s="1"/>
  <c r="LM69" i="185" a="1"/>
  <c r="LM69" i="185" s="1"/>
  <c r="LG76" i="185" a="1"/>
  <c r="LG76" i="185" s="1"/>
  <c r="LD81" i="185" a="1"/>
  <c r="LD81" i="185" s="1"/>
  <c r="LJ84" i="185" a="1"/>
  <c r="LJ84" i="185" s="1"/>
  <c r="LD79" i="185" a="1"/>
  <c r="LD79" i="185" s="1"/>
  <c r="LL85" i="185" a="1"/>
  <c r="LL85" i="185" s="1"/>
  <c r="LL77" i="185" a="1"/>
  <c r="LL77" i="185" s="1"/>
  <c r="LF78" i="185" a="1"/>
  <c r="LF78" i="185" s="1"/>
  <c r="LM89" i="185" a="1"/>
  <c r="LM89" i="185" s="1"/>
  <c r="LM93" i="185" a="1"/>
  <c r="LM93" i="185" s="1"/>
  <c r="LH88" i="185" a="1"/>
  <c r="LH88" i="185" s="1"/>
  <c r="LG86" i="185" a="1"/>
  <c r="LG86" i="185" s="1"/>
  <c r="LE91" i="185" a="1"/>
  <c r="LE91" i="185" s="1"/>
  <c r="LE165" i="185" a="1"/>
  <c r="LE165" i="185" s="1"/>
  <c r="LI166" i="185" a="1"/>
  <c r="LI166" i="185" s="1"/>
  <c r="LM167" i="185" a="1"/>
  <c r="LM167" i="185" s="1"/>
  <c r="LE166" i="185" a="1"/>
  <c r="LE166" i="185" s="1"/>
  <c r="LL168" i="185" a="1"/>
  <c r="LL168" i="185" s="1"/>
  <c r="LH173" i="185" a="1"/>
  <c r="LH173" i="185" s="1"/>
  <c r="LJ180" i="185" a="1"/>
  <c r="LJ180" i="185" s="1"/>
  <c r="LE187" i="185" a="1"/>
  <c r="LE187" i="185" s="1"/>
  <c r="LM191" i="185" a="1"/>
  <c r="LM191" i="185" s="1"/>
  <c r="LM173" i="185" a="1"/>
  <c r="LM173" i="185" s="1"/>
  <c r="LJ179" i="185" a="1"/>
  <c r="LJ179" i="185" s="1"/>
  <c r="LM184" i="185" a="1"/>
  <c r="LM184" i="185" s="1"/>
  <c r="LE193" i="185" a="1"/>
  <c r="LE193" i="185" s="1"/>
  <c r="LK174" i="185" a="1"/>
  <c r="LK174" i="185" s="1"/>
  <c r="LK180" i="185" a="1"/>
  <c r="LK180" i="185" s="1"/>
  <c r="LK186" i="185" a="1"/>
  <c r="LK186" i="185" s="1"/>
  <c r="LE192" i="185" a="1"/>
  <c r="LE192" i="185" s="1"/>
  <c r="LD173" i="185" a="1"/>
  <c r="LD173" i="185" s="1"/>
  <c r="LG181" i="185" a="1"/>
  <c r="LG181" i="185" s="1"/>
  <c r="LL186" i="185" a="1"/>
  <c r="LL186" i="185" s="1"/>
  <c r="LG194" i="185" a="1"/>
  <c r="LG194" i="185" s="1"/>
  <c r="LE199" i="185" a="1"/>
  <c r="LE199" i="185" s="1"/>
  <c r="LM205" i="185" a="1"/>
  <c r="LM205" i="185" s="1"/>
  <c r="LH171" i="185" a="1"/>
  <c r="LH171" i="185" s="1"/>
  <c r="LI176" i="185" a="1"/>
  <c r="LI176" i="185" s="1"/>
  <c r="LE184" i="185" a="1"/>
  <c r="LE184" i="185" s="1"/>
  <c r="LJ190" i="185" a="1"/>
  <c r="LJ190" i="185" s="1"/>
  <c r="LF198" i="185" a="1"/>
  <c r="LF198" i="185" s="1"/>
  <c r="LG204" i="185" a="1"/>
  <c r="LG204" i="185" s="1"/>
  <c r="LF170" i="185" a="1"/>
  <c r="LF170" i="185" s="1"/>
  <c r="LJ177" i="185" a="1"/>
  <c r="LJ177" i="185" s="1"/>
  <c r="LI182" i="185" a="1"/>
  <c r="LI182" i="185" s="1"/>
  <c r="LI187" i="185" a="1"/>
  <c r="LI187" i="185" s="1"/>
  <c r="LI171" i="185" a="1"/>
  <c r="LI171" i="185" s="1"/>
  <c r="LL178" i="185" a="1"/>
  <c r="LL178" i="185" s="1"/>
  <c r="LJ187" i="185" a="1"/>
  <c r="LJ187" i="185" s="1"/>
  <c r="LH192" i="185" a="1"/>
  <c r="LH192" i="185" s="1"/>
  <c r="LL166" i="185" a="1"/>
  <c r="LL166" i="185" s="1"/>
  <c r="LG173" i="185" a="1"/>
  <c r="LG173" i="185" s="1"/>
  <c r="LH178" i="185" a="1"/>
  <c r="LH178" i="185" s="1"/>
  <c r="LG184" i="185" a="1"/>
  <c r="LG184" i="185" s="1"/>
  <c r="LI192" i="185" a="1"/>
  <c r="LI192" i="185" s="1"/>
  <c r="LL197" i="185" a="1"/>
  <c r="LL197" i="185" s="1"/>
  <c r="LK199" i="185" a="1"/>
  <c r="LK199" i="185" s="1"/>
  <c r="LG210" i="185" a="1"/>
  <c r="LG210" i="185" s="1"/>
  <c r="LK217" i="185" a="1"/>
  <c r="LK217" i="185" s="1"/>
  <c r="LG223" i="185" a="1"/>
  <c r="LG223" i="185" s="1"/>
  <c r="LM228" i="185" a="1"/>
  <c r="LM228" i="185" s="1"/>
  <c r="LD238" i="185" a="1"/>
  <c r="LD238" i="185" s="1"/>
  <c r="LI195" i="185" a="1"/>
  <c r="LI195" i="185" s="1"/>
  <c r="LK205" i="185" a="1"/>
  <c r="LK205" i="185" s="1"/>
  <c r="LF213" i="185" a="1"/>
  <c r="LF213" i="185" s="1"/>
  <c r="LI220" i="185" a="1"/>
  <c r="LI220" i="185" s="1"/>
  <c r="LJ226" i="185" a="1"/>
  <c r="LJ226" i="185" s="1"/>
  <c r="LM232" i="185" a="1"/>
  <c r="LM232" i="185" s="1"/>
  <c r="LI203" i="185" a="1"/>
  <c r="LI203" i="185" s="1"/>
  <c r="LD211" i="185" a="1"/>
  <c r="LD211" i="185" s="1"/>
  <c r="LK216" i="185" a="1"/>
  <c r="LK216" i="185" s="1"/>
  <c r="LM222" i="185" a="1"/>
  <c r="LM222" i="185" s="1"/>
  <c r="LI228" i="185" a="1"/>
  <c r="LI228" i="185" s="1"/>
  <c r="LL235" i="185" a="1"/>
  <c r="LL235" i="185" s="1"/>
  <c r="LK241" i="185" a="1"/>
  <c r="LK241" i="185" s="1"/>
  <c r="LL194" i="185" a="1"/>
  <c r="LL194" i="185" s="1"/>
  <c r="LK206" i="185" a="1"/>
  <c r="LK206" i="185" s="1"/>
  <c r="LM213" i="185" a="1"/>
  <c r="LM213" i="185" s="1"/>
  <c r="LJ220" i="185" a="1"/>
  <c r="LJ220" i="185" s="1"/>
  <c r="LG226" i="185" a="1"/>
  <c r="LG226" i="185" s="1"/>
  <c r="LF234" i="185" a="1"/>
  <c r="LF234" i="185" s="1"/>
  <c r="LE241" i="185" a="1"/>
  <c r="LE241" i="185" s="1"/>
  <c r="LK203" i="185" a="1"/>
  <c r="LK203" i="185" s="1"/>
  <c r="LL211" i="185" a="1"/>
  <c r="LL211" i="185" s="1"/>
  <c r="LH217" i="185" a="1"/>
  <c r="LH217" i="185" s="1"/>
  <c r="LK224" i="185" a="1"/>
  <c r="LK224" i="185" s="1"/>
  <c r="LH230" i="185" a="1"/>
  <c r="LH230" i="185" s="1"/>
  <c r="LI236" i="185" a="1"/>
  <c r="LI236" i="185" s="1"/>
  <c r="LE202" i="185" a="1"/>
  <c r="LE202" i="185" s="1"/>
  <c r="LL208" i="185" a="1"/>
  <c r="LL208" i="185" s="1"/>
  <c r="LE214" i="185" a="1"/>
  <c r="LE214" i="185" s="1"/>
  <c r="LG220" i="185" a="1"/>
  <c r="LG220" i="185" s="1"/>
  <c r="LG225" i="185" a="1"/>
  <c r="LG225" i="185" s="1"/>
  <c r="LE233" i="185" a="1"/>
  <c r="LE233" i="185" s="1"/>
  <c r="LE240" i="185" a="1"/>
  <c r="LE240" i="185" s="1"/>
  <c r="LK245" i="185" a="1"/>
  <c r="LK245" i="185" s="1"/>
  <c r="LI205" i="185" a="1"/>
  <c r="LI205" i="185" s="1"/>
  <c r="LH212" i="185" a="1"/>
  <c r="LH212" i="185" s="1"/>
  <c r="LL219" i="185" a="1"/>
  <c r="LL219" i="185" s="1"/>
  <c r="LJ227" i="185" a="1"/>
  <c r="LJ227" i="185" s="1"/>
  <c r="LJ232" i="185" a="1"/>
  <c r="LJ232" i="185" s="1"/>
  <c r="LD239" i="185" a="1"/>
  <c r="LD239" i="185" s="1"/>
  <c r="LF245" i="185" a="1"/>
  <c r="LF245" i="185" s="1"/>
  <c r="LK251" i="185" a="1"/>
  <c r="LK251" i="185" s="1"/>
  <c r="LI197" i="185" a="1"/>
  <c r="LI197" i="185" s="1"/>
  <c r="LJ205" i="185" a="1"/>
  <c r="LJ205" i="185" s="1"/>
  <c r="LE213" i="185" a="1"/>
  <c r="LE213" i="185" s="1"/>
  <c r="LE218" i="185" a="1"/>
  <c r="LE218" i="185" s="1"/>
  <c r="LD225" i="185" a="1"/>
  <c r="LD225" i="185" s="1"/>
  <c r="LM231" i="185" a="1"/>
  <c r="LM231" i="185" s="1"/>
  <c r="LI245" i="185" a="1"/>
  <c r="LI245" i="185" s="1"/>
  <c r="LL252" i="185" a="1"/>
  <c r="LL252" i="185" s="1"/>
  <c r="LG259" i="185" a="1"/>
  <c r="LG259" i="185" s="1"/>
  <c r="LM265" i="185" a="1"/>
  <c r="LM265" i="185" s="1"/>
  <c r="LL271" i="185" a="1"/>
  <c r="LL271" i="185" s="1"/>
  <c r="LG278" i="185" a="1"/>
  <c r="LG278" i="185" s="1"/>
  <c r="LM283" i="185" a="1"/>
  <c r="LM283" i="185" s="1"/>
  <c r="LI289" i="185" a="1"/>
  <c r="LI289" i="185" s="1"/>
  <c r="LJ245" i="185" a="1"/>
  <c r="LJ245" i="185" s="1"/>
  <c r="LG254" i="185" a="1"/>
  <c r="LG254" i="185" s="1"/>
  <c r="LD260" i="185" a="1"/>
  <c r="LD260" i="185" s="1"/>
  <c r="LI266" i="185" a="1"/>
  <c r="LI266" i="185" s="1"/>
  <c r="LE273" i="185" a="1"/>
  <c r="LE273" i="185" s="1"/>
  <c r="LJ279" i="185" a="1"/>
  <c r="LJ279" i="185" s="1"/>
  <c r="LM285" i="185" a="1"/>
  <c r="LM285" i="185" s="1"/>
  <c r="LK244" i="185" a="1"/>
  <c r="LK244" i="185" s="1"/>
  <c r="LD253" i="185" a="1"/>
  <c r="LD253" i="185" s="1"/>
  <c r="LD48" i="185" a="1"/>
  <c r="LD48" i="185" s="1"/>
  <c r="LF58" i="185" a="1"/>
  <c r="LF58" i="185" s="1"/>
  <c r="LD64" i="185" a="1"/>
  <c r="LD64" i="185" s="1"/>
  <c r="LF68" i="185" a="1"/>
  <c r="LF68" i="185" s="1"/>
  <c r="LD75" i="185" a="1"/>
  <c r="LD75" i="185" s="1"/>
  <c r="LJ56" i="185" a="1"/>
  <c r="LJ56" i="185" s="1"/>
  <c r="LG68" i="185" a="1"/>
  <c r="LG68" i="185" s="1"/>
  <c r="LM73" i="185" a="1"/>
  <c r="LM73" i="185" s="1"/>
  <c r="LL81" i="185" a="1"/>
  <c r="LL81" i="185" s="1"/>
  <c r="LK87" i="185" a="1"/>
  <c r="LK87" i="185" s="1"/>
  <c r="LJ93" i="185" a="1"/>
  <c r="LJ93" i="185" s="1"/>
  <c r="LK57" i="185" a="1"/>
  <c r="LK57" i="185" s="1"/>
  <c r="LF64" i="185" a="1"/>
  <c r="LF64" i="185" s="1"/>
  <c r="LH68" i="185" a="1"/>
  <c r="LH68" i="185" s="1"/>
  <c r="LE75" i="185" a="1"/>
  <c r="LE75" i="185" s="1"/>
  <c r="LI52" i="185" a="1"/>
  <c r="LI52" i="185" s="1"/>
  <c r="LJ59" i="185" a="1"/>
  <c r="LJ59" i="185" s="1"/>
  <c r="LH67" i="185" a="1"/>
  <c r="LH67" i="185" s="1"/>
  <c r="LE74" i="185" a="1"/>
  <c r="LE74" i="185" s="1"/>
  <c r="LM48" i="185" a="1"/>
  <c r="LM48" i="185" s="1"/>
  <c r="LE59" i="185" a="1"/>
  <c r="LE59" i="185" s="1"/>
  <c r="LL65" i="185" a="1"/>
  <c r="LL65" i="185" s="1"/>
  <c r="LH71" i="185" a="1"/>
  <c r="LH71" i="185" s="1"/>
  <c r="LH78" i="185" a="1"/>
  <c r="LH78" i="185" s="1"/>
  <c r="LK83" i="185" a="1"/>
  <c r="LK83" i="185" s="1"/>
  <c r="LF57" i="185" a="1"/>
  <c r="LF57" i="185" s="1"/>
  <c r="LL63" i="185" a="1"/>
  <c r="LL63" i="185" s="1"/>
  <c r="LI71" i="185" a="1"/>
  <c r="LI71" i="185" s="1"/>
  <c r="LD78" i="185" a="1"/>
  <c r="LD78" i="185" s="1"/>
  <c r="LF83" i="185" a="1"/>
  <c r="LF83" i="185" s="1"/>
  <c r="LJ88" i="185" a="1"/>
  <c r="LJ88" i="185" s="1"/>
  <c r="LL51" i="185" a="1"/>
  <c r="LL51" i="185" s="1"/>
  <c r="LM59" i="185" a="1"/>
  <c r="LM59" i="185" s="1"/>
  <c r="LI66" i="185" a="1"/>
  <c r="LI66" i="185" s="1"/>
  <c r="LK73" i="185" a="1"/>
  <c r="LK73" i="185" s="1"/>
  <c r="LF79" i="185" a="1"/>
  <c r="LF79" i="185" s="1"/>
  <c r="LM83" i="185" a="1"/>
  <c r="LM83" i="185" s="1"/>
  <c r="LL89" i="185" a="1"/>
  <c r="LL89" i="185" s="1"/>
  <c r="LE54" i="185" a="1"/>
  <c r="LE54" i="185" s="1"/>
  <c r="LM62" i="185" a="1"/>
  <c r="LM62" i="185" s="1"/>
  <c r="LM70" i="185" a="1"/>
  <c r="LM70" i="185" s="1"/>
  <c r="LM76" i="185" a="1"/>
  <c r="LM76" i="185" s="1"/>
  <c r="LF82" i="185" a="1"/>
  <c r="LF82" i="185" s="1"/>
  <c r="LI85" i="185" a="1"/>
  <c r="LI85" i="185" s="1"/>
  <c r="LE80" i="185" a="1"/>
  <c r="LE80" i="185" s="1"/>
  <c r="LJ86" i="185" a="1"/>
  <c r="LJ86" i="185" s="1"/>
  <c r="LG79" i="185" a="1"/>
  <c r="LG79" i="185" s="1"/>
  <c r="LH79" i="185" a="1"/>
  <c r="LH79" i="185" s="1"/>
  <c r="LG78" i="185" a="1"/>
  <c r="LG78" i="185" s="1"/>
  <c r="LL79" i="185" a="1"/>
  <c r="LL79" i="185" s="1"/>
  <c r="LD92" i="185" a="1"/>
  <c r="LD92" i="185" s="1"/>
  <c r="LG89" i="185" a="1"/>
  <c r="LG89" i="185" s="1"/>
  <c r="LD165" i="185" a="1"/>
  <c r="LD165" i="185" s="1"/>
  <c r="LL165" i="185" a="1"/>
  <c r="LL165" i="185" s="1"/>
  <c r="LE167" i="185" a="1"/>
  <c r="LE167" i="185" s="1"/>
  <c r="LG167" i="185" a="1"/>
  <c r="LG167" i="185" s="1"/>
  <c r="LK166" i="185" a="1"/>
  <c r="LK166" i="185" s="1"/>
  <c r="LG93" i="185" a="1"/>
  <c r="LG93" i="185" s="1"/>
  <c r="LI174" i="185" a="1"/>
  <c r="LI174" i="185" s="1"/>
  <c r="LK181" i="185" a="1"/>
  <c r="LK181" i="185" s="1"/>
  <c r="LK187" i="185" a="1"/>
  <c r="LK187" i="185" s="1"/>
  <c r="LE168" i="185" a="1"/>
  <c r="LE168" i="185" s="1"/>
  <c r="LJ174" i="185" a="1"/>
  <c r="LJ174" i="185" s="1"/>
  <c r="LE180" i="185" a="1"/>
  <c r="LE180" i="185" s="1"/>
  <c r="LF187" i="185" a="1"/>
  <c r="LF187" i="185" s="1"/>
  <c r="LK193" i="185" a="1"/>
  <c r="LK193" i="185" s="1"/>
  <c r="LF175" i="185" a="1"/>
  <c r="LF175" i="185" s="1"/>
  <c r="LF181" i="185" a="1"/>
  <c r="LF181" i="185" s="1"/>
  <c r="LG187" i="185" a="1"/>
  <c r="LG187" i="185" s="1"/>
  <c r="LF193" i="185" a="1"/>
  <c r="LF193" i="185" s="1"/>
  <c r="LE174" i="185" a="1"/>
  <c r="LE174" i="185" s="1"/>
  <c r="LM181" i="185" a="1"/>
  <c r="LM181" i="185" s="1"/>
  <c r="LM187" i="185" a="1"/>
  <c r="LM187" i="185" s="1"/>
  <c r="LM194" i="185" a="1"/>
  <c r="LM194" i="185" s="1"/>
  <c r="LL199" i="185" a="1"/>
  <c r="LL199" i="185" s="1"/>
  <c r="LH206" i="185" a="1"/>
  <c r="LH206" i="185" s="1"/>
  <c r="LI172" i="185" a="1"/>
  <c r="LI172" i="185" s="1"/>
  <c r="LI177" i="185" a="1"/>
  <c r="LI177" i="185" s="1"/>
  <c r="LE185" i="185" a="1"/>
  <c r="LE185" i="185" s="1"/>
  <c r="LK191" i="185" a="1"/>
  <c r="LK191" i="185" s="1"/>
  <c r="LF199" i="185" a="1"/>
  <c r="LF199" i="185" s="1"/>
  <c r="LL204" i="185" a="1"/>
  <c r="LL204" i="185" s="1"/>
  <c r="LL170" i="185" a="1"/>
  <c r="LL170" i="185" s="1"/>
  <c r="LG178" i="185" a="1"/>
  <c r="LG178" i="185" s="1"/>
  <c r="LE183" i="185" a="1"/>
  <c r="LE183" i="185" s="1"/>
  <c r="LD188" i="185" a="1"/>
  <c r="LD188" i="185" s="1"/>
  <c r="LE172" i="185" a="1"/>
  <c r="LE172" i="185" s="1"/>
  <c r="LH179" i="185" a="1"/>
  <c r="LH179" i="185" s="1"/>
  <c r="LE188" i="185" a="1"/>
  <c r="LE188" i="185" s="1"/>
  <c r="LI193" i="185" a="1"/>
  <c r="LI193" i="185" s="1"/>
  <c r="LM168" i="185" a="1"/>
  <c r="LM168" i="185" s="1"/>
  <c r="LL173" i="185" a="1"/>
  <c r="LL173" i="185" s="1"/>
  <c r="LM179" i="185" a="1"/>
  <c r="LM179" i="185" s="1"/>
  <c r="LK184" i="185" a="1"/>
  <c r="LK184" i="185" s="1"/>
  <c r="LD193" i="185" a="1"/>
  <c r="LD193" i="185" s="1"/>
  <c r="LM198" i="185" a="1"/>
  <c r="LM198" i="185" s="1"/>
  <c r="LJ200" i="185" a="1"/>
  <c r="LJ200" i="185" s="1"/>
  <c r="LI211" i="185" a="1"/>
  <c r="LI211" i="185" s="1"/>
  <c r="LF218" i="185" a="1"/>
  <c r="LF218" i="185" s="1"/>
  <c r="LM223" i="185" a="1"/>
  <c r="LM223" i="185" s="1"/>
  <c r="LI229" i="185" a="1"/>
  <c r="LI229" i="185" s="1"/>
  <c r="LE239" i="185" a="1"/>
  <c r="LE239" i="185" s="1"/>
  <c r="LK197" i="185" a="1"/>
  <c r="LK197" i="185" s="1"/>
  <c r="LG206" i="185" a="1"/>
  <c r="LG206" i="185" s="1"/>
  <c r="LK213" i="185" a="1"/>
  <c r="LK213" i="185" s="1"/>
  <c r="LE221" i="185" a="1"/>
  <c r="LE221" i="185" s="1"/>
  <c r="LG227" i="185" a="1"/>
  <c r="LG227" i="185" s="1"/>
  <c r="LG233" i="185" a="1"/>
  <c r="LG233" i="185" s="1"/>
  <c r="LL205" i="185" a="1"/>
  <c r="LL205" i="185" s="1"/>
  <c r="LJ211" i="185" a="1"/>
  <c r="LJ211" i="185" s="1"/>
  <c r="LF217" i="185" a="1"/>
  <c r="LF217" i="185" s="1"/>
  <c r="LH223" i="185" a="1"/>
  <c r="LH223" i="185" s="1"/>
  <c r="LD229" i="185" a="1"/>
  <c r="LD229" i="185" s="1"/>
  <c r="LH236" i="185" a="1"/>
  <c r="LH236" i="185" s="1"/>
  <c r="LG242" i="185" a="1"/>
  <c r="LG242" i="185" s="1"/>
  <c r="LM196" i="185" a="1"/>
  <c r="LM196" i="185" s="1"/>
  <c r="LD208" i="185" a="1"/>
  <c r="LD208" i="185" s="1"/>
  <c r="LI214" i="185" a="1"/>
  <c r="LI214" i="185" s="1"/>
  <c r="LG221" i="185" a="1"/>
  <c r="LG221" i="185" s="1"/>
  <c r="LL226" i="185" a="1"/>
  <c r="LL226" i="185" s="1"/>
  <c r="LL234" i="185" a="1"/>
  <c r="LL234" i="185" s="1"/>
  <c r="LL241" i="185" a="1"/>
  <c r="LL241" i="185" s="1"/>
  <c r="LI204" i="185" a="1"/>
  <c r="LI204" i="185" s="1"/>
  <c r="LF212" i="185" a="1"/>
  <c r="LF212" i="185" s="1"/>
  <c r="LI218" i="185" a="1"/>
  <c r="LI218" i="185" s="1"/>
  <c r="LM225" i="185" a="1"/>
  <c r="LM225" i="185" s="1"/>
  <c r="LE231" i="185" a="1"/>
  <c r="LE231" i="185" s="1"/>
  <c r="LD194" i="185" a="1"/>
  <c r="LD194" i="185" s="1"/>
  <c r="LM202" i="185" a="1"/>
  <c r="LM202" i="185" s="1"/>
  <c r="LI209" i="185" a="1"/>
  <c r="LI209" i="185" s="1"/>
  <c r="LJ214" i="185" a="1"/>
  <c r="LJ214" i="185" s="1"/>
  <c r="LK220" i="185" a="1"/>
  <c r="LK220" i="185" s="1"/>
  <c r="LH226" i="185" a="1"/>
  <c r="LH226" i="185" s="1"/>
  <c r="LJ233" i="185" a="1"/>
  <c r="LJ233" i="185" s="1"/>
  <c r="LK240" i="185" a="1"/>
  <c r="LK240" i="185" s="1"/>
  <c r="LF246" i="185" a="1"/>
  <c r="LF246" i="185" s="1"/>
  <c r="LD207" i="185" a="1"/>
  <c r="LD207" i="185" s="1"/>
  <c r="LF214" i="185" a="1"/>
  <c r="LF214" i="185" s="1"/>
  <c r="LL220" i="185" a="1"/>
  <c r="LL220" i="185" s="1"/>
  <c r="LE228" i="185" a="1"/>
  <c r="LE228" i="185" s="1"/>
  <c r="LK233" i="185" a="1"/>
  <c r="LK233" i="185" s="1"/>
  <c r="LJ239" i="185" a="1"/>
  <c r="LJ239" i="185" s="1"/>
  <c r="LL245" i="185" a="1"/>
  <c r="LL245" i="185" s="1"/>
  <c r="LH252" i="185" a="1"/>
  <c r="LH252" i="185" s="1"/>
  <c r="LJ198" i="185" a="1"/>
  <c r="LJ198" i="185" s="1"/>
  <c r="LF206" i="185" a="1"/>
  <c r="LF206" i="185" s="1"/>
  <c r="LI213" i="185" a="1"/>
  <c r="LI213" i="185" s="1"/>
  <c r="LM219" i="185" a="1"/>
  <c r="LM219" i="185" s="1"/>
  <c r="LI226" i="185" a="1"/>
  <c r="LI226" i="185" s="1"/>
  <c r="LE235" i="185" a="1"/>
  <c r="LE235" i="185" s="1"/>
  <c r="LH246" i="185" a="1"/>
  <c r="LH246" i="185" s="1"/>
  <c r="LI253" i="185" a="1"/>
  <c r="LI253" i="185" s="1"/>
  <c r="LI260" i="185" a="1"/>
  <c r="LI260" i="185" s="1"/>
  <c r="LE267" i="185" a="1"/>
  <c r="LE267" i="185" s="1"/>
  <c r="LH272" i="185" a="1"/>
  <c r="LH272" i="185" s="1"/>
  <c r="LD279" i="185" a="1"/>
  <c r="LD279" i="185" s="1"/>
  <c r="LI284" i="185" a="1"/>
  <c r="LI284" i="185" s="1"/>
  <c r="LL290" i="185" a="1"/>
  <c r="LL290" i="185" s="1"/>
  <c r="LI246" i="185" a="1"/>
  <c r="LI246" i="185" s="1"/>
  <c r="LE255" i="185" a="1"/>
  <c r="LE255" i="185" s="1"/>
  <c r="LF261" i="185" a="1"/>
  <c r="LF261" i="185" s="1"/>
  <c r="LK267" i="185" a="1"/>
  <c r="LK267" i="185" s="1"/>
  <c r="LM274" i="185" a="1"/>
  <c r="LM274" i="185" s="1"/>
  <c r="LG280" i="185" a="1"/>
  <c r="LG280" i="185" s="1"/>
  <c r="LF287" i="185" a="1"/>
  <c r="LF287" i="185" s="1"/>
  <c r="LJ246" i="185" a="1"/>
  <c r="LJ246" i="185" s="1"/>
  <c r="LL253" i="185" a="1"/>
  <c r="LL253" i="185" s="1"/>
  <c r="LF52" i="185" a="1"/>
  <c r="LF52" i="185" s="1"/>
  <c r="LM58" i="185" a="1"/>
  <c r="LM58" i="185" s="1"/>
  <c r="LI64" i="185" a="1"/>
  <c r="LI64" i="185" s="1"/>
  <c r="LM68" i="185" a="1"/>
  <c r="LM68" i="185" s="1"/>
  <c r="LD40" i="185" a="1"/>
  <c r="LD40" i="185" s="1"/>
  <c r="LJ57" i="185" a="1"/>
  <c r="LJ57" i="185" s="1"/>
  <c r="LH69" i="185" a="1"/>
  <c r="LH69" i="185" s="1"/>
  <c r="LJ74" i="185" a="1"/>
  <c r="LJ74" i="185" s="1"/>
  <c r="LG82" i="185" a="1"/>
  <c r="LG82" i="185" s="1"/>
  <c r="LG88" i="185" a="1"/>
  <c r="LG88" i="185" s="1"/>
  <c r="LK40" i="185" a="1"/>
  <c r="LK40" i="185" s="1"/>
  <c r="LD59" i="185" a="1"/>
  <c r="LD59" i="185" s="1"/>
  <c r="LJ64" i="185" a="1"/>
  <c r="LJ64" i="185" s="1"/>
  <c r="LD69" i="185" a="1"/>
  <c r="LD69" i="185" s="1"/>
  <c r="LM75" i="185" a="1"/>
  <c r="LM75" i="185" s="1"/>
  <c r="LI53" i="185" a="1"/>
  <c r="LI53" i="185" s="1"/>
  <c r="LL60" i="185" a="1"/>
  <c r="LL60" i="185" s="1"/>
  <c r="LI68" i="185" a="1"/>
  <c r="LI68" i="185" s="1"/>
  <c r="LK74" i="185" a="1"/>
  <c r="LK74" i="185" s="1"/>
  <c r="LH50" i="185" a="1"/>
  <c r="LH50" i="185" s="1"/>
  <c r="LK59" i="185" a="1"/>
  <c r="LK59" i="185" s="1"/>
  <c r="LG66" i="185" a="1"/>
  <c r="LG66" i="185" s="1"/>
  <c r="LM71" i="185" a="1"/>
  <c r="LM71" i="185" s="1"/>
  <c r="LE79" i="185" a="1"/>
  <c r="LE79" i="185" s="1"/>
  <c r="LI42" i="185" a="1"/>
  <c r="LI42" i="185" s="1"/>
  <c r="LD58" i="185" a="1"/>
  <c r="LD58" i="185" s="1"/>
  <c r="LH65" i="185" a="1"/>
  <c r="LH65" i="185" s="1"/>
  <c r="LD72" i="185" a="1"/>
  <c r="LD72" i="185" s="1"/>
  <c r="LI78" i="185" a="1"/>
  <c r="LI78" i="185" s="1"/>
  <c r="LL83" i="185" a="1"/>
  <c r="LL83" i="185" s="1"/>
  <c r="LF89" i="185" a="1"/>
  <c r="LF89" i="185" s="1"/>
  <c r="LM52" i="185" a="1"/>
  <c r="LM52" i="185" s="1"/>
  <c r="LI60" i="185" a="1"/>
  <c r="LI60" i="185" s="1"/>
  <c r="LD67" i="185" a="1"/>
  <c r="LD67" i="185" s="1"/>
  <c r="LG74" i="185" a="1"/>
  <c r="LG74" i="185" s="1"/>
  <c r="LK79" i="185" a="1"/>
  <c r="LK79" i="185" s="1"/>
  <c r="LH84" i="185" a="1"/>
  <c r="LH84" i="185" s="1"/>
  <c r="LI90" i="185" a="1"/>
  <c r="LI90" i="185" s="1"/>
  <c r="LL54" i="185" a="1"/>
  <c r="LL54" i="185" s="1"/>
  <c r="LH63" i="185" a="1"/>
  <c r="LH63" i="185" s="1"/>
  <c r="LJ71" i="185" a="1"/>
  <c r="LJ71" i="185" s="1"/>
  <c r="LJ77" i="185" a="1"/>
  <c r="LJ77" i="185" s="1"/>
  <c r="LH83" i="185" a="1"/>
  <c r="LH83" i="185" s="1"/>
  <c r="LI86" i="185" a="1"/>
  <c r="LI86" i="185" s="1"/>
  <c r="LG81" i="185" a="1"/>
  <c r="LG81" i="185" s="1"/>
  <c r="LL87" i="185" a="1"/>
  <c r="LL87" i="185" s="1"/>
  <c r="LI80" i="185" a="1"/>
  <c r="LI80" i="185" s="1"/>
  <c r="LJ80" i="185" a="1"/>
  <c r="LJ80" i="185" s="1"/>
  <c r="LM81" i="185" a="1"/>
  <c r="LM81" i="185" s="1"/>
  <c r="LG87" i="185" a="1"/>
  <c r="LG87" i="185" s="1"/>
  <c r="LG84" i="185" a="1"/>
  <c r="LG84" i="185" s="1"/>
  <c r="LI92" i="185" a="1"/>
  <c r="LI92" i="185" s="1"/>
  <c r="LG166" i="185" a="1"/>
  <c r="LG166" i="185" s="1"/>
  <c r="LH166" i="185" a="1"/>
  <c r="LH166" i="185" s="1"/>
  <c r="LL167" i="185" a="1"/>
  <c r="LL167" i="185" s="1"/>
  <c r="LD168" i="185" a="1"/>
  <c r="LD168" i="185" s="1"/>
  <c r="LH167" i="185" a="1"/>
  <c r="LH167" i="185" s="1"/>
  <c r="LI167" i="185" a="1"/>
  <c r="LI167" i="185" s="1"/>
  <c r="LJ175" i="185" a="1"/>
  <c r="LJ175" i="185" s="1"/>
  <c r="LF182" i="185" a="1"/>
  <c r="LF182" i="185" s="1"/>
  <c r="LF188" i="185" a="1"/>
  <c r="LF188" i="185" s="1"/>
  <c r="LE169" i="185" a="1"/>
  <c r="LE169" i="185" s="1"/>
  <c r="LE175" i="185" a="1"/>
  <c r="LE175" i="185" s="1"/>
  <c r="LE181" i="185" a="1"/>
  <c r="LE181" i="185" s="1"/>
  <c r="LL187" i="185" a="1"/>
  <c r="LL187" i="185" s="1"/>
  <c r="LD170" i="185" a="1"/>
  <c r="LD170" i="185" s="1"/>
  <c r="LL175" i="185" a="1"/>
  <c r="LL175" i="185" s="1"/>
  <c r="LG182" i="185" a="1"/>
  <c r="LG182" i="185" s="1"/>
  <c r="LG188" i="185" a="1"/>
  <c r="LG188" i="185" s="1"/>
  <c r="LL193" i="185" a="1"/>
  <c r="LL193" i="185" s="1"/>
  <c r="LH176" i="185" a="1"/>
  <c r="LH176" i="185" s="1"/>
  <c r="LH182" i="185" a="1"/>
  <c r="LH182" i="185" s="1"/>
  <c r="LH188" i="185" a="1"/>
  <c r="LH188" i="185" s="1"/>
  <c r="LH195" i="185" a="1"/>
  <c r="LH195" i="185" s="1"/>
  <c r="LL200" i="185" a="1"/>
  <c r="LL200" i="185" s="1"/>
  <c r="LJ207" i="185" a="1"/>
  <c r="LJ207" i="185" s="1"/>
  <c r="LE173" i="185" a="1"/>
  <c r="LE173" i="185" s="1"/>
  <c r="LF178" i="185" a="1"/>
  <c r="LF178" i="185" s="1"/>
  <c r="LG186" i="185" a="1"/>
  <c r="LG186" i="185" s="1"/>
  <c r="LG193" i="185" a="1"/>
  <c r="LG193" i="185" s="1"/>
  <c r="LM199" i="185" a="1"/>
  <c r="LM199" i="185" s="1"/>
  <c r="LH205" i="185" a="1"/>
  <c r="LH205" i="185" s="1"/>
  <c r="LD172" i="185" a="1"/>
  <c r="LD172" i="185" s="1"/>
  <c r="LK178" i="185" a="1"/>
  <c r="LK178" i="185" s="1"/>
  <c r="LJ183" i="185" a="1"/>
  <c r="LJ183" i="185" s="1"/>
  <c r="LJ188" i="185" a="1"/>
  <c r="LJ188" i="185" s="1"/>
  <c r="LJ172" i="185" a="1"/>
  <c r="LJ172" i="185" s="1"/>
  <c r="LI181" i="185" a="1"/>
  <c r="LI181" i="185" s="1"/>
  <c r="LF189" i="185" a="1"/>
  <c r="LF189" i="185" s="1"/>
  <c r="LE195" i="185" a="1"/>
  <c r="LE195" i="185" s="1"/>
  <c r="LK169" i="185" a="1"/>
  <c r="LK169" i="185" s="1"/>
  <c r="LH174" i="185" a="1"/>
  <c r="LH174" i="185" s="1"/>
  <c r="LI180" i="185" a="1"/>
  <c r="LI180" i="185" s="1"/>
  <c r="LH185" i="185" a="1"/>
  <c r="LH185" i="185" s="1"/>
  <c r="LE194" i="185" a="1"/>
  <c r="LE194" i="185" s="1"/>
  <c r="LI200" i="185" a="1"/>
  <c r="LI200" i="185" s="1"/>
  <c r="LG203" i="185" a="1"/>
  <c r="LG203" i="185" s="1"/>
  <c r="LD212" i="185" a="1"/>
  <c r="LD212" i="185" s="1"/>
  <c r="LL218" i="185" a="1"/>
  <c r="LL218" i="185" s="1"/>
  <c r="LH224" i="185" a="1"/>
  <c r="LH224" i="185" s="1"/>
  <c r="LL230" i="185" a="1"/>
  <c r="LL230" i="185" s="1"/>
  <c r="LK239" i="185" a="1"/>
  <c r="LK239" i="185" s="1"/>
  <c r="LL198" i="185" a="1"/>
  <c r="LL198" i="185" s="1"/>
  <c r="LL207" i="185" a="1"/>
  <c r="LL207" i="185" s="1"/>
  <c r="LH214" i="185" a="1"/>
  <c r="LH214" i="185" s="1"/>
  <c r="LK221" i="185" a="1"/>
  <c r="LK221" i="185" s="1"/>
  <c r="LH228" i="185" a="1"/>
  <c r="LH228" i="185" s="1"/>
  <c r="LK194" i="185" a="1"/>
  <c r="LK194" i="185" s="1"/>
  <c r="LJ206" i="185" a="1"/>
  <c r="LJ206" i="185" s="1"/>
  <c r="LE212" i="185" a="1"/>
  <c r="LE212" i="185" s="1"/>
  <c r="LG218" i="185" a="1"/>
  <c r="LG218" i="185" s="1"/>
  <c r="LD224" i="185" a="1"/>
  <c r="LD224" i="185" s="1"/>
  <c r="LK229" i="185" a="1"/>
  <c r="LK229" i="185" s="1"/>
  <c r="LD237" i="185" a="1"/>
  <c r="LD237" i="185" s="1"/>
  <c r="LD243" i="185" a="1"/>
  <c r="LD243" i="185" s="1"/>
  <c r="LD198" i="185" a="1"/>
  <c r="LD198" i="185" s="1"/>
  <c r="LJ208" i="185" a="1"/>
  <c r="LJ208" i="185" s="1"/>
  <c r="LD215" i="185" a="1"/>
  <c r="LD215" i="185" s="1"/>
  <c r="LL221" i="185" a="1"/>
  <c r="LL221" i="185" s="1"/>
  <c r="LJ228" i="185" a="1"/>
  <c r="LJ228" i="185" s="1"/>
  <c r="LG235" i="185" a="1"/>
  <c r="LG235" i="185" s="1"/>
  <c r="LJ193" i="185" a="1"/>
  <c r="LJ193" i="185" s="1"/>
  <c r="LE205" i="185" a="1"/>
  <c r="LE205" i="185" s="1"/>
  <c r="LM212" i="185" a="1"/>
  <c r="LM212" i="185" s="1"/>
  <c r="LE219" i="185" a="1"/>
  <c r="LE219" i="185" s="1"/>
  <c r="LM226" i="185" a="1"/>
  <c r="LM226" i="185" s="1"/>
  <c r="LJ231" i="185" a="1"/>
  <c r="LJ231" i="185" s="1"/>
  <c r="LF196" i="185" a="1"/>
  <c r="LF196" i="185" s="1"/>
  <c r="LL203" i="185" a="1"/>
  <c r="LL203" i="185" s="1"/>
  <c r="LE210" i="185" a="1"/>
  <c r="LE210" i="185" s="1"/>
  <c r="LF215" i="185" a="1"/>
  <c r="LF215" i="185" s="1"/>
  <c r="LI221" i="185" a="1"/>
  <c r="LI221" i="185" s="1"/>
  <c r="LD227" i="185" a="1"/>
  <c r="LD227" i="185" s="1"/>
  <c r="LH234" i="185" a="1"/>
  <c r="LH234" i="185" s="1"/>
  <c r="LG241" i="185" a="1"/>
  <c r="LG241" i="185" s="1"/>
  <c r="LF195" i="185" a="1"/>
  <c r="LF195" i="185" s="1"/>
  <c r="LI207" i="185" a="1"/>
  <c r="LI207" i="185" s="1"/>
  <c r="LG215" i="185" a="1"/>
  <c r="LG215" i="185" s="1"/>
  <c r="LD222" i="185" a="1"/>
  <c r="LD222" i="185" s="1"/>
  <c r="LL228" i="185" a="1"/>
  <c r="LL228" i="185" s="1"/>
  <c r="LI234" i="185" a="1"/>
  <c r="LI234" i="185" s="1"/>
  <c r="LF240" i="185" a="1"/>
  <c r="LF240" i="185" s="1"/>
  <c r="LG246" i="185" a="1"/>
  <c r="LG246" i="185" s="1"/>
  <c r="LM252" i="185" a="1"/>
  <c r="LM252" i="185" s="1"/>
  <c r="LJ199" i="185" a="1"/>
  <c r="LJ199" i="185" s="1"/>
  <c r="LE207" i="185" a="1"/>
  <c r="LE207" i="185" s="1"/>
  <c r="LG214" i="185" a="1"/>
  <c r="LG214" i="185" s="1"/>
  <c r="LH220" i="185" a="1"/>
  <c r="LH220" i="185" s="1"/>
  <c r="LE227" i="185" a="1"/>
  <c r="LE227" i="185" s="1"/>
  <c r="LG237" i="185" a="1"/>
  <c r="LG237" i="185" s="1"/>
  <c r="LF247" i="185" a="1"/>
  <c r="LF247" i="185" s="1"/>
  <c r="LF254" i="185" a="1"/>
  <c r="LF254" i="185" s="1"/>
  <c r="LK261" i="185" a="1"/>
  <c r="LK261" i="185" s="1"/>
  <c r="LJ267" i="185" a="1"/>
  <c r="LJ267" i="185" s="1"/>
  <c r="LJ273" i="185" a="1"/>
  <c r="LJ273" i="185" s="1"/>
  <c r="LI279" i="185" a="1"/>
  <c r="LI279" i="185" s="1"/>
  <c r="LL285" i="185" a="1"/>
  <c r="LL285" i="185" s="1"/>
  <c r="LF293" i="185" a="1"/>
  <c r="LF293" i="185" s="1"/>
  <c r="LE248" i="185" a="1"/>
  <c r="LE248" i="185" s="1"/>
  <c r="LJ255" i="185" a="1"/>
  <c r="LJ255" i="185" s="1"/>
  <c r="LL261" i="185" a="1"/>
  <c r="LL261" i="185" s="1"/>
  <c r="LH268" i="185" a="1"/>
  <c r="LH268" i="185" s="1"/>
  <c r="LI275" i="185" a="1"/>
  <c r="LI275" i="185" s="1"/>
  <c r="LE282" i="185" a="1"/>
  <c r="LE282" i="185" s="1"/>
  <c r="LF233" i="185" a="1"/>
  <c r="LF233" i="185" s="1"/>
  <c r="LH247" i="185" a="1"/>
  <c r="LH247" i="185" s="1"/>
  <c r="LH254" i="185" a="1"/>
  <c r="LH254" i="185" s="1"/>
  <c r="LJ260" i="185" a="1"/>
  <c r="LJ260" i="185" s="1"/>
  <c r="LE53" i="185" a="1"/>
  <c r="LE53" i="185" s="1"/>
  <c r="LH59" i="185" a="1"/>
  <c r="LH59" i="185" s="1"/>
  <c r="LD65" i="185" a="1"/>
  <c r="LD65" i="185" s="1"/>
  <c r="LG69" i="185" a="1"/>
  <c r="LG69" i="185" s="1"/>
  <c r="LD45" i="185" a="1"/>
  <c r="LD45" i="185" s="1"/>
  <c r="LH58" i="185" a="1"/>
  <c r="LH58" i="185" s="1"/>
  <c r="LE70" i="185" a="1"/>
  <c r="LE70" i="185" s="1"/>
  <c r="LL75" i="185" a="1"/>
  <c r="LL75" i="185" s="1"/>
  <c r="LM82" i="185" a="1"/>
  <c r="LM82" i="185" s="1"/>
  <c r="LM88" i="185" a="1"/>
  <c r="LM88" i="185" s="1"/>
  <c r="LI45" i="185" a="1"/>
  <c r="LI45" i="185" s="1"/>
  <c r="LI59" i="185" a="1"/>
  <c r="LI59" i="185" s="1"/>
  <c r="LF65" i="185" a="1"/>
  <c r="LF65" i="185" s="1"/>
  <c r="LI69" i="185" a="1"/>
  <c r="LI69" i="185" s="1"/>
  <c r="LI76" i="185" a="1"/>
  <c r="LI76" i="185" s="1"/>
  <c r="LH54" i="185" a="1"/>
  <c r="LH54" i="185" s="1"/>
  <c r="LI61" i="185" a="1"/>
  <c r="LI61" i="185" s="1"/>
  <c r="LK70" i="185" a="1"/>
  <c r="LK70" i="185" s="1"/>
  <c r="LF75" i="185" a="1"/>
  <c r="LF75" i="185" s="1"/>
  <c r="LJ51" i="185" a="1"/>
  <c r="LJ51" i="185" s="1"/>
  <c r="LM60" i="185" a="1"/>
  <c r="LM60" i="185" s="1"/>
  <c r="LM66" i="185" a="1"/>
  <c r="LM66" i="185" s="1"/>
  <c r="LI72" i="185" a="1"/>
  <c r="LI72" i="185" s="1"/>
  <c r="LI79" i="185" a="1"/>
  <c r="LI79" i="185" s="1"/>
  <c r="LD47" i="185" a="1"/>
  <c r="LD47" i="185" s="1"/>
  <c r="LJ58" i="185" a="1"/>
  <c r="LJ58" i="185" s="1"/>
  <c r="LM65" i="185" a="1"/>
  <c r="LM65" i="185" s="1"/>
  <c r="LJ72" i="185" a="1"/>
  <c r="LJ72" i="185" s="1"/>
  <c r="LJ79" i="185" a="1"/>
  <c r="LJ79" i="185" s="1"/>
  <c r="LD85" i="185" a="1"/>
  <c r="LD85" i="185" s="1"/>
  <c r="LH90" i="185" a="1"/>
  <c r="LH90" i="185" s="1"/>
  <c r="LL53" i="185" a="1"/>
  <c r="LL53" i="185" s="1"/>
  <c r="LD61" i="185" a="1"/>
  <c r="LD61" i="185" s="1"/>
  <c r="LD68" i="185" a="1"/>
  <c r="LD68" i="185" s="1"/>
  <c r="LM74" i="185" a="1"/>
  <c r="LM74" i="185" s="1"/>
  <c r="LH80" i="185" a="1"/>
  <c r="LH80" i="185" s="1"/>
  <c r="LE85" i="185" a="1"/>
  <c r="LE85" i="185" s="1"/>
  <c r="LD91" i="185" a="1"/>
  <c r="LD91" i="185" s="1"/>
  <c r="LJ55" i="185" a="1"/>
  <c r="LJ55" i="185" s="1"/>
  <c r="LI65" i="185" a="1"/>
  <c r="LI65" i="185" s="1"/>
  <c r="LE72" i="185" a="1"/>
  <c r="LE72" i="185" s="1"/>
  <c r="LE78" i="185" a="1"/>
  <c r="LE78" i="185" s="1"/>
  <c r="LI84" i="185" a="1"/>
  <c r="LI84" i="185" s="1"/>
  <c r="LG91" i="185" a="1"/>
  <c r="LG91" i="185" s="1"/>
  <c r="LH82" i="185" a="1"/>
  <c r="LH82" i="185" s="1"/>
  <c r="LL88" i="185" a="1"/>
  <c r="LL88" i="185" s="1"/>
  <c r="LK81" i="185" a="1"/>
  <c r="LK81" i="185" s="1"/>
  <c r="LD83" i="185" a="1"/>
  <c r="LD83" i="185" s="1"/>
  <c r="LF84" i="185" a="1"/>
  <c r="LF84" i="185" s="1"/>
  <c r="LF90" i="185" a="1"/>
  <c r="LF90" i="185" s="1"/>
  <c r="LK90" i="185" a="1"/>
  <c r="LK90" i="185" s="1"/>
  <c r="LH86" i="185" a="1"/>
  <c r="LH86" i="185" s="1"/>
  <c r="LD167" i="185" a="1"/>
  <c r="LD167" i="185" s="1"/>
  <c r="LK167" i="185" a="1"/>
  <c r="LK167" i="185" s="1"/>
  <c r="LL92" i="185" a="1"/>
  <c r="LL92" i="185" s="1"/>
  <c r="LJ168" i="185" a="1"/>
  <c r="LJ168" i="185" s="1"/>
  <c r="LG169" i="185" a="1"/>
  <c r="LG169" i="185" s="1"/>
  <c r="LD169" i="185" a="1"/>
  <c r="LD169" i="185" s="1"/>
  <c r="LL176" i="185" a="1"/>
  <c r="LL176" i="185" s="1"/>
  <c r="LL183" i="185" a="1"/>
  <c r="LL183" i="185" s="1"/>
  <c r="LL188" i="185" a="1"/>
  <c r="LL188" i="185" s="1"/>
  <c r="LI170" i="185" a="1"/>
  <c r="LI170" i="185" s="1"/>
  <c r="LK175" i="185" a="1"/>
  <c r="LK175" i="185" s="1"/>
  <c r="LL181" i="185" a="1"/>
  <c r="LL181" i="185" s="1"/>
  <c r="LM188" i="185" a="1"/>
  <c r="LM188" i="185" s="1"/>
  <c r="LJ170" i="185" a="1"/>
  <c r="LJ170" i="185" s="1"/>
  <c r="LG176" i="185" a="1"/>
  <c r="LG176" i="185" s="1"/>
  <c r="LM182" i="185" a="1"/>
  <c r="LM182" i="185" s="1"/>
  <c r="LD189" i="185" a="1"/>
  <c r="LD189" i="185" s="1"/>
  <c r="LH168" i="185" a="1"/>
  <c r="LH168" i="185" s="1"/>
  <c r="LD177" i="185" a="1"/>
  <c r="LD177" i="185" s="1"/>
  <c r="LD183" i="185" a="1"/>
  <c r="LD183" i="185" s="1"/>
  <c r="LI189" i="185" a="1"/>
  <c r="LI189" i="185" s="1"/>
  <c r="LD196" i="185" a="1"/>
  <c r="LD196" i="185" s="1"/>
  <c r="LM201" i="185" a="1"/>
  <c r="LM201" i="185" s="1"/>
  <c r="LK208" i="185" a="1"/>
  <c r="LK208" i="185" s="1"/>
  <c r="LJ173" i="185" a="1"/>
  <c r="LJ173" i="185" s="1"/>
  <c r="LF179" i="185" a="1"/>
  <c r="LF179" i="185" s="1"/>
  <c r="LH187" i="185" a="1"/>
  <c r="LH187" i="185" s="1"/>
  <c r="LM193" i="185" a="1"/>
  <c r="LM193" i="185" s="1"/>
  <c r="LG200" i="185" a="1"/>
  <c r="LG200" i="185" s="1"/>
  <c r="LD206" i="185" a="1"/>
  <c r="LD206" i="185" s="1"/>
  <c r="LF173" i="185" a="1"/>
  <c r="LF173" i="185" s="1"/>
  <c r="LG179" i="185" a="1"/>
  <c r="LG179" i="185" s="1"/>
  <c r="LF184" i="185" a="1"/>
  <c r="LF184" i="185" s="1"/>
  <c r="LK190" i="185" a="1"/>
  <c r="LK190" i="185" s="1"/>
  <c r="LG174" i="185" a="1"/>
  <c r="LG174" i="185" s="1"/>
  <c r="LJ182" i="185" a="1"/>
  <c r="LJ182" i="185" s="1"/>
  <c r="LK189" i="185" a="1"/>
  <c r="LK189" i="185" s="1"/>
  <c r="LJ195" i="185" a="1"/>
  <c r="LJ195" i="185" s="1"/>
  <c r="LG170" i="185" a="1"/>
  <c r="LG170" i="185" s="1"/>
  <c r="LD175" i="185" a="1"/>
  <c r="LD175" i="185" s="1"/>
  <c r="LD181" i="185" a="1"/>
  <c r="LD181" i="185" s="1"/>
  <c r="LM185" i="185" a="1"/>
  <c r="LM185" i="185" s="1"/>
  <c r="LJ194" i="185" a="1"/>
  <c r="LJ194" i="185" s="1"/>
  <c r="LE201" i="185" a="1"/>
  <c r="LE201" i="185" s="1"/>
  <c r="LD204" i="185" a="1"/>
  <c r="LD204" i="185" s="1"/>
  <c r="LJ212" i="185" a="1"/>
  <c r="LJ212" i="185" s="1"/>
  <c r="LG219" i="185" a="1"/>
  <c r="LG219" i="185" s="1"/>
  <c r="LI225" i="185" a="1"/>
  <c r="LI225" i="185" s="1"/>
  <c r="LD232" i="185" a="1"/>
  <c r="LD232" i="185" s="1"/>
  <c r="LG240" i="185" a="1"/>
  <c r="LG240" i="185" s="1"/>
  <c r="LK200" i="185" a="1"/>
  <c r="LK200" i="185" s="1"/>
  <c r="LI208" i="185" a="1"/>
  <c r="LI208" i="185" s="1"/>
  <c r="LI215" i="185" a="1"/>
  <c r="LI215" i="185" s="1"/>
  <c r="LF222" i="185" a="1"/>
  <c r="LF222" i="185" s="1"/>
  <c r="LJ229" i="185" a="1"/>
  <c r="LJ229" i="185" s="1"/>
  <c r="LL195" i="185" a="1"/>
  <c r="LL195" i="185" s="1"/>
  <c r="LG207" i="185" a="1"/>
  <c r="LG207" i="185" s="1"/>
  <c r="LL212" i="185" a="1"/>
  <c r="LL212" i="185" s="1"/>
  <c r="LD219" i="185" a="1"/>
  <c r="LD219" i="185" s="1"/>
  <c r="LJ224" i="185" a="1"/>
  <c r="LJ224" i="185" s="1"/>
  <c r="LD231" i="185" a="1"/>
  <c r="LD231" i="185" s="1"/>
  <c r="LF238" i="185" a="1"/>
  <c r="LF238" i="185" s="1"/>
  <c r="LJ243" i="185" a="1"/>
  <c r="LJ243" i="185" s="1"/>
  <c r="LD199" i="185" a="1"/>
  <c r="LD199" i="185" s="1"/>
  <c r="LG209" i="185" a="1"/>
  <c r="LG209" i="185" s="1"/>
  <c r="LG217" i="185" a="1"/>
  <c r="LG217" i="185" s="1"/>
  <c r="LH222" i="185" a="1"/>
  <c r="LH222" i="185" s="1"/>
  <c r="LL229" i="185" a="1"/>
  <c r="LL229" i="185" s="1"/>
  <c r="LM235" i="185" a="1"/>
  <c r="LM235" i="185" s="1"/>
  <c r="LM195" i="185" a="1"/>
  <c r="LM195" i="185" s="1"/>
  <c r="LL206" i="185" a="1"/>
  <c r="LL206" i="185" s="1"/>
  <c r="LD214" i="185" a="1"/>
  <c r="LD214" i="185" s="1"/>
  <c r="LJ219" i="185" a="1"/>
  <c r="LJ219" i="185" s="1"/>
  <c r="LI227" i="185" a="1"/>
  <c r="LI227" i="185" s="1"/>
  <c r="LH232" i="185" a="1"/>
  <c r="LH232" i="185" s="1"/>
  <c r="LF197" i="185" a="1"/>
  <c r="LF197" i="185" s="1"/>
  <c r="LJ204" i="185" a="1"/>
  <c r="LJ204" i="185" s="1"/>
  <c r="LK210" i="185" a="1"/>
  <c r="LK210" i="185" s="1"/>
  <c r="LG216" i="185" a="1"/>
  <c r="LG216" i="185" s="1"/>
  <c r="LM221" i="185" a="1"/>
  <c r="LM221" i="185" s="1"/>
  <c r="LD228" i="185" a="1"/>
  <c r="LD228" i="185" s="1"/>
  <c r="LM234" i="185" a="1"/>
  <c r="LM234" i="185" s="1"/>
  <c r="LJ242" i="185" a="1"/>
  <c r="LJ242" i="185" s="1"/>
  <c r="LI198" i="185" a="1"/>
  <c r="LI198" i="185" s="1"/>
  <c r="LG208" i="185" a="1"/>
  <c r="LG208" i="185" s="1"/>
  <c r="LL215" i="185" a="1"/>
  <c r="LL215" i="185" s="1"/>
  <c r="LE223" i="185" a="1"/>
  <c r="LE223" i="185" s="1"/>
  <c r="LG229" i="185" a="1"/>
  <c r="LG229" i="185" s="1"/>
  <c r="LI235" i="185" a="1"/>
  <c r="LI235" i="185" s="1"/>
  <c r="LL240" i="185" a="1"/>
  <c r="LL240" i="185" s="1"/>
  <c r="LI247" i="185" a="1"/>
  <c r="LI247" i="185" s="1"/>
  <c r="LJ253" i="185" a="1"/>
  <c r="LJ253" i="185" s="1"/>
  <c r="LG201" i="185" a="1"/>
  <c r="LG201" i="185" s="1"/>
  <c r="LH208" i="185" a="1"/>
  <c r="LH208" i="185" s="1"/>
  <c r="LK214" i="185" a="1"/>
  <c r="LK214" i="185" s="1"/>
  <c r="LM220" i="185" a="1"/>
  <c r="LM220" i="185" s="1"/>
  <c r="LF228" i="185" a="1"/>
  <c r="LF228" i="185" s="1"/>
  <c r="LM238" i="185" a="1"/>
  <c r="LM238" i="185" s="1"/>
  <c r="LD248" i="185" a="1"/>
  <c r="LD248" i="185" s="1"/>
  <c r="LI255" i="185" a="1"/>
  <c r="LI255" i="185" s="1"/>
  <c r="LG262" i="185" a="1"/>
  <c r="LG262" i="185" s="1"/>
  <c r="LG268" i="185" a="1"/>
  <c r="LG268" i="185" s="1"/>
  <c r="LG274" i="185" a="1"/>
  <c r="LG274" i="185" s="1"/>
  <c r="LL280" i="185" a="1"/>
  <c r="LL280" i="185" s="1"/>
  <c r="LH286" i="185" a="1"/>
  <c r="LH286" i="185" s="1"/>
  <c r="LK232" i="185" a="1"/>
  <c r="LK232" i="185" s="1"/>
  <c r="LF250" i="185" a="1"/>
  <c r="LF250" i="185" s="1"/>
  <c r="LM256" i="185" a="1"/>
  <c r="LM256" i="185" s="1"/>
  <c r="LH262" i="185" a="1"/>
  <c r="LH262" i="185" s="1"/>
  <c r="LI269" i="185" a="1"/>
  <c r="LI269" i="185" s="1"/>
  <c r="LE276" i="185" a="1"/>
  <c r="LE276" i="185" s="1"/>
  <c r="LL282" i="185" a="1"/>
  <c r="LL282" i="185" s="1"/>
  <c r="LK235" i="185" a="1"/>
  <c r="LK235" i="185" s="1"/>
  <c r="LF248" i="185" a="1"/>
  <c r="LF248" i="185" s="1"/>
  <c r="LF255" i="185" a="1"/>
  <c r="LF255" i="185" s="1"/>
  <c r="LD263" i="185" a="1"/>
  <c r="LD263" i="185" s="1"/>
  <c r="LD269" i="185" a="1"/>
  <c r="LD269" i="185" s="1"/>
  <c r="LJ275" i="185" a="1"/>
  <c r="LJ275" i="185" s="1"/>
  <c r="LF54" i="185" a="1"/>
  <c r="LF54" i="185" s="1"/>
  <c r="LJ60" i="185" a="1"/>
  <c r="LJ60" i="185" s="1"/>
  <c r="LJ65" i="185" a="1"/>
  <c r="LJ65" i="185" s="1"/>
  <c r="LD70" i="185" a="1"/>
  <c r="LD70" i="185" s="1"/>
  <c r="LF48" i="185" a="1"/>
  <c r="LF48" i="185" s="1"/>
  <c r="LE60" i="185" a="1"/>
  <c r="LE60" i="185" s="1"/>
  <c r="LE71" i="185" a="1"/>
  <c r="LE71" i="185" s="1"/>
  <c r="LH76" i="185" a="1"/>
  <c r="LH76" i="185" s="1"/>
  <c r="LI83" i="185" a="1"/>
  <c r="LI83" i="185" s="1"/>
  <c r="LH89" i="185" a="1"/>
  <c r="LH89" i="185" s="1"/>
  <c r="LM49" i="185" a="1"/>
  <c r="LM49" i="185" s="1"/>
  <c r="LF60" i="185" a="1"/>
  <c r="LF60" i="185" s="1"/>
  <c r="LK65" i="185" a="1"/>
  <c r="LK65" i="185" s="1"/>
  <c r="LF70" i="185" a="1"/>
  <c r="LF70" i="185" s="1"/>
  <c r="LF77" i="185" a="1"/>
  <c r="LF77" i="185" s="1"/>
  <c r="LG55" i="185" a="1"/>
  <c r="LG55" i="185" s="1"/>
  <c r="LD62" i="185" a="1"/>
  <c r="LD62" i="185" s="1"/>
  <c r="LG71" i="185" a="1"/>
  <c r="LG71" i="185" s="1"/>
  <c r="LJ76" i="185" a="1"/>
  <c r="LJ76" i="185" s="1"/>
  <c r="LJ53" i="185" a="1"/>
  <c r="LJ53" i="185" s="1"/>
  <c r="LJ62" i="185" a="1"/>
  <c r="LJ62" i="185" s="1"/>
  <c r="LM67" i="185" a="1"/>
  <c r="LM67" i="185" s="1"/>
  <c r="LE73" i="185" a="1"/>
  <c r="LE73" i="185" s="1"/>
  <c r="LF80" i="185" a="1"/>
  <c r="LF80" i="185" s="1"/>
  <c r="LK51" i="185" a="1"/>
  <c r="LK51" i="185" s="1"/>
  <c r="LL59" i="185" a="1"/>
  <c r="LL59" i="185" s="1"/>
  <c r="LH66" i="185" a="1"/>
  <c r="LH66" i="185" s="1"/>
  <c r="LJ73" i="185" a="1"/>
  <c r="LJ73" i="185" s="1"/>
  <c r="LG80" i="185" a="1"/>
  <c r="LG80" i="185" s="1"/>
  <c r="LJ85" i="185" a="1"/>
  <c r="LJ85" i="185" s="1"/>
  <c r="LM90" i="185" a="1"/>
  <c r="LM90" i="185" s="1"/>
  <c r="LF56" i="185" a="1"/>
  <c r="LF56" i="185" s="1"/>
  <c r="LK61" i="185" a="1"/>
  <c r="LK61" i="185" s="1"/>
  <c r="LF69" i="185" a="1"/>
  <c r="LF69" i="185" s="1"/>
  <c r="LI75" i="185" a="1"/>
  <c r="LI75" i="185" s="1"/>
  <c r="LM80" i="185" a="1"/>
  <c r="LM80" i="185" s="1"/>
  <c r="LK85" i="185" a="1"/>
  <c r="LK85" i="185" s="1"/>
  <c r="LF92" i="185" a="1"/>
  <c r="LF92" i="185" s="1"/>
  <c r="LH56" i="185" a="1"/>
  <c r="LH56" i="185" s="1"/>
  <c r="LE67" i="185" a="1"/>
  <c r="LE67" i="185" s="1"/>
  <c r="LL72" i="185" a="1"/>
  <c r="LL72" i="185" s="1"/>
  <c r="LK78" i="185" a="1"/>
  <c r="LK78" i="185" s="1"/>
  <c r="LH85" i="185" a="1"/>
  <c r="LH85" i="185" s="1"/>
  <c r="LM92" i="185" a="1"/>
  <c r="LM92" i="185" s="1"/>
  <c r="LL84" i="185" a="1"/>
  <c r="LL84" i="185" s="1"/>
  <c r="LJ89" i="185" a="1"/>
  <c r="LJ89" i="185" s="1"/>
  <c r="LD84" i="185" a="1"/>
  <c r="LD84" i="185" s="1"/>
  <c r="LF85" i="185" a="1"/>
  <c r="LF85" i="185" s="1"/>
  <c r="LE87" i="185" a="1"/>
  <c r="LE87" i="185" s="1"/>
  <c r="LK91" i="185" a="1"/>
  <c r="LK91" i="185" s="1"/>
  <c r="LE92" i="185" a="1"/>
  <c r="LE92" i="185" s="1"/>
  <c r="LI89" i="185" a="1"/>
  <c r="LI89" i="185" s="1"/>
  <c r="LJ167" i="185" a="1"/>
  <c r="LJ167" i="185" s="1"/>
  <c r="LK92" i="185" a="1"/>
  <c r="LK92" i="185" s="1"/>
  <c r="LG165" i="185" a="1"/>
  <c r="LG165" i="185" s="1"/>
  <c r="LF169" i="185" a="1"/>
  <c r="LF169" i="185" s="1"/>
  <c r="LH93" i="185" a="1"/>
  <c r="LH93" i="185" s="1"/>
  <c r="LM169" i="185" a="1"/>
  <c r="LM169" i="185" s="1"/>
  <c r="LG177" i="185" a="1"/>
  <c r="LG177" i="185" s="1"/>
  <c r="LL184" i="185" a="1"/>
  <c r="LL184" i="185" s="1"/>
  <c r="LG189" i="185" a="1"/>
  <c r="LG189" i="185" s="1"/>
  <c r="LF171" i="185" a="1"/>
  <c r="LF171" i="185" s="1"/>
  <c r="LF176" i="185" a="1"/>
  <c r="LF176" i="185" s="1"/>
  <c r="LL182" i="185" a="1"/>
  <c r="LL182" i="185" s="1"/>
  <c r="LH189" i="185" a="1"/>
  <c r="LH189" i="185" s="1"/>
  <c r="LL171" i="185" a="1"/>
  <c r="LL171" i="185" s="1"/>
  <c r="LM176" i="185" a="1"/>
  <c r="LM176" i="185" s="1"/>
  <c r="LD184" i="185" a="1"/>
  <c r="LD184" i="185" s="1"/>
  <c r="LD190" i="185" a="1"/>
  <c r="LD190" i="185" s="1"/>
  <c r="LH169" i="185" a="1"/>
  <c r="LH169" i="185" s="1"/>
  <c r="LE178" i="185" a="1"/>
  <c r="LE178" i="185" s="1"/>
  <c r="LH183" i="185" a="1"/>
  <c r="LH183" i="185" s="1"/>
  <c r="LE190" i="185" a="1"/>
  <c r="LE190" i="185" s="1"/>
  <c r="LI196" i="185" a="1"/>
  <c r="LI196" i="185" s="1"/>
  <c r="LI202" i="185" a="1"/>
  <c r="LI202" i="185" s="1"/>
  <c r="LH209" i="185" a="1"/>
  <c r="LH209" i="185" s="1"/>
  <c r="LF174" i="185" a="1"/>
  <c r="LF174" i="185" s="1"/>
  <c r="LG180" i="185" a="1"/>
  <c r="LG180" i="185" s="1"/>
  <c r="LI188" i="185" a="1"/>
  <c r="LI188" i="185" s="1"/>
  <c r="LH194" i="185" a="1"/>
  <c r="LH194" i="185" s="1"/>
  <c r="LM200" i="185" a="1"/>
  <c r="LM200" i="185" s="1"/>
  <c r="LI206" i="185" a="1"/>
  <c r="LI206" i="185" s="1"/>
  <c r="LK173" i="185" a="1"/>
  <c r="LK173" i="185" s="1"/>
  <c r="LL179" i="185" a="1"/>
  <c r="LL179" i="185" s="1"/>
  <c r="LJ184" i="185" a="1"/>
  <c r="LJ184" i="185" s="1"/>
  <c r="LG191" i="185" a="1"/>
  <c r="LG191" i="185" s="1"/>
  <c r="LM174" i="185" a="1"/>
  <c r="LM174" i="185" s="1"/>
  <c r="LK183" i="185" a="1"/>
  <c r="LK183" i="185" s="1"/>
  <c r="LG190" i="185" a="1"/>
  <c r="LG190" i="185" s="1"/>
  <c r="LK196" i="185" a="1"/>
  <c r="LK196" i="185" s="1"/>
  <c r="LD171" i="185" a="1"/>
  <c r="LD171" i="185" s="1"/>
  <c r="LE176" i="185" a="1"/>
  <c r="LE176" i="185" s="1"/>
  <c r="LJ181" i="185" a="1"/>
  <c r="LJ181" i="185" s="1"/>
  <c r="LI186" i="185" a="1"/>
  <c r="LI186" i="185" s="1"/>
  <c r="LK195" i="185" a="1"/>
  <c r="LK195" i="185" s="1"/>
  <c r="LJ201" i="185" a="1"/>
  <c r="LJ201" i="185" s="1"/>
  <c r="LF207" i="185" a="1"/>
  <c r="LF207" i="185" s="1"/>
  <c r="LJ213" i="185" a="1"/>
  <c r="LJ213" i="185" s="1"/>
  <c r="LD220" i="185" a="1"/>
  <c r="LD220" i="185" s="1"/>
  <c r="LE226" i="185" a="1"/>
  <c r="LE226" i="185" s="1"/>
  <c r="LL232" i="185" a="1"/>
  <c r="LL232" i="185" s="1"/>
  <c r="LF242" i="185" a="1"/>
  <c r="LF242" i="185" s="1"/>
  <c r="LI201" i="185" a="1"/>
  <c r="LI201" i="185" s="1"/>
  <c r="LE209" i="185" a="1"/>
  <c r="LE209" i="185" s="1"/>
  <c r="LD216" i="185" a="1"/>
  <c r="LD216" i="185" s="1"/>
  <c r="LI224" i="185" a="1"/>
  <c r="LI224" i="185" s="1"/>
  <c r="LF230" i="185" a="1"/>
  <c r="LF230" i="185" s="1"/>
  <c r="LM197" i="185" a="1"/>
  <c r="LM197" i="185" s="1"/>
  <c r="LM207" i="185" a="1"/>
  <c r="LM207" i="185" s="1"/>
  <c r="LL213" i="185" a="1"/>
  <c r="LL213" i="185" s="1"/>
  <c r="LH219" i="185" a="1"/>
  <c r="LH219" i="185" s="1"/>
  <c r="LK225" i="185" a="1"/>
  <c r="LK225" i="185" s="1"/>
  <c r="LF232" i="185" a="1"/>
  <c r="LF232" i="185" s="1"/>
  <c r="LL238" i="185" a="1"/>
  <c r="LL238" i="185" s="1"/>
  <c r="LG244" i="185" a="1"/>
  <c r="LG244" i="185" s="1"/>
  <c r="LE200" i="185" a="1"/>
  <c r="LE200" i="185" s="1"/>
  <c r="LM209" i="185" a="1"/>
  <c r="LM209" i="185" s="1"/>
  <c r="LM217" i="185" a="1"/>
  <c r="LM217" i="185" s="1"/>
  <c r="LI223" i="185" a="1"/>
  <c r="LI223" i="185" s="1"/>
  <c r="LG230" i="185" a="1"/>
  <c r="LG230" i="185" s="1"/>
  <c r="LI237" i="185" a="1"/>
  <c r="LI237" i="185" s="1"/>
  <c r="LD197" i="185" a="1"/>
  <c r="LD197" i="185" s="1"/>
  <c r="LH207" i="185" a="1"/>
  <c r="LH207" i="185" s="1"/>
  <c r="LE215" i="185" a="1"/>
  <c r="LE215" i="185" s="1"/>
  <c r="LH221" i="185" a="1"/>
  <c r="LH221" i="185" s="1"/>
  <c r="LM227" i="185" a="1"/>
  <c r="LM227" i="185" s="1"/>
  <c r="LI233" i="185" a="1"/>
  <c r="LI233" i="185" s="1"/>
  <c r="LG198" i="185" a="1"/>
  <c r="LG198" i="185" s="1"/>
  <c r="LF205" i="185" a="1"/>
  <c r="LF205" i="185" s="1"/>
  <c r="LF211" i="185" a="1"/>
  <c r="LF211" i="185" s="1"/>
  <c r="LM216" i="185" a="1"/>
  <c r="LM216" i="185" s="1"/>
  <c r="LJ222" i="185" a="1"/>
  <c r="LJ222" i="185" s="1"/>
  <c r="LF229" i="185" a="1"/>
  <c r="LF229" i="185" s="1"/>
  <c r="LF237" i="185" a="1"/>
  <c r="LF237" i="185" s="1"/>
  <c r="LF243" i="185" a="1"/>
  <c r="LF243" i="185" s="1"/>
  <c r="LI199" i="185" a="1"/>
  <c r="LI199" i="185" s="1"/>
  <c r="LM208" i="185" a="1"/>
  <c r="LM208" i="185" s="1"/>
  <c r="LH216" i="185" a="1"/>
  <c r="LH216" i="185" s="1"/>
  <c r="LL223" i="185" a="1"/>
  <c r="LL223" i="185" s="1"/>
  <c r="LD230" i="185" a="1"/>
  <c r="LD230" i="185" s="1"/>
  <c r="LE236" i="185" a="1"/>
  <c r="LE236" i="185" s="1"/>
  <c r="LH241" i="185" a="1"/>
  <c r="LH241" i="185" s="1"/>
  <c r="LK248" i="185" a="1"/>
  <c r="LK248" i="185" s="1"/>
  <c r="LM254" i="185" a="1"/>
  <c r="LM254" i="185" s="1"/>
  <c r="LG202" i="185" a="1"/>
  <c r="LG202" i="185" s="1"/>
  <c r="LJ209" i="185" a="1"/>
  <c r="LJ209" i="185" s="1"/>
  <c r="LH215" i="185" a="1"/>
  <c r="LH215" i="185" s="1"/>
  <c r="LJ221" i="185" a="1"/>
  <c r="LJ221" i="185" s="1"/>
  <c r="LH229" i="185" a="1"/>
  <c r="LH229" i="185" s="1"/>
  <c r="LH240" i="185" a="1"/>
  <c r="LH240" i="185" s="1"/>
  <c r="LH249" i="185" a="1"/>
  <c r="LH249" i="185" s="1"/>
  <c r="LG256" i="185" a="1"/>
  <c r="LG256" i="185" s="1"/>
  <c r="LL262" i="185" a="1"/>
  <c r="LL262" i="185" s="1"/>
  <c r="LM268" i="185" a="1"/>
  <c r="LM268" i="185" s="1"/>
  <c r="LL274" i="185" a="1"/>
  <c r="LL274" i="185" s="1"/>
  <c r="LI281" i="185" a="1"/>
  <c r="LI281" i="185" s="1"/>
  <c r="LE287" i="185" a="1"/>
  <c r="LE287" i="185" s="1"/>
  <c r="LJ235" i="185" a="1"/>
  <c r="LJ235" i="185" s="1"/>
  <c r="LL250" i="185" a="1"/>
  <c r="LL250" i="185" s="1"/>
  <c r="LJ257" i="185" a="1"/>
  <c r="LJ257" i="185" s="1"/>
  <c r="LM262" i="185" a="1"/>
  <c r="LM262" i="185" s="1"/>
  <c r="LE270" i="185" a="1"/>
  <c r="LE270" i="185" s="1"/>
  <c r="LK276" i="185" a="1"/>
  <c r="LK276" i="185" s="1"/>
  <c r="LH283" i="185" a="1"/>
  <c r="LH283" i="185" s="1"/>
  <c r="LJ237" i="185" a="1"/>
  <c r="LJ237" i="185" s="1"/>
  <c r="NA6" i="185" a="1"/>
  <c r="NA6" i="185" s="1"/>
  <c r="MJ6" i="185" a="1"/>
  <c r="MJ6" i="185" s="1"/>
  <c r="MB6" i="185" a="1"/>
  <c r="MB6" i="185" s="1"/>
  <c r="LN6" i="185" a="1"/>
  <c r="LN6" i="185" s="1"/>
  <c r="MI6" i="185" a="1"/>
  <c r="MI6" i="185" s="1"/>
  <c r="MU6" i="185" a="1"/>
  <c r="MU6" i="185" s="1"/>
  <c r="MT6" i="185" a="1"/>
  <c r="MT6" i="185" s="1"/>
  <c r="LS6" i="185" a="1"/>
  <c r="LS6" i="185" s="1"/>
  <c r="MR6" i="185" a="1"/>
  <c r="MR6" i="185" s="1"/>
  <c r="MQ6" i="185" a="1"/>
  <c r="MQ6" i="185" s="1"/>
  <c r="LO6" i="185" a="1"/>
  <c r="LO6" i="185" s="1"/>
  <c r="LW6" i="185" a="1"/>
  <c r="LW6" i="185" s="1"/>
  <c r="MN6" i="185" a="1"/>
  <c r="MN6" i="185" s="1"/>
  <c r="MF6" i="185" a="1"/>
  <c r="MF6" i="185" s="1"/>
  <c r="LQ6" i="185" a="1"/>
  <c r="LQ6" i="185" s="1"/>
  <c r="MA6" i="185" a="1"/>
  <c r="MA6" i="185" s="1"/>
  <c r="ME6" i="185" a="1"/>
  <c r="ME6" i="185" s="1"/>
  <c r="MO6" i="185" a="1"/>
  <c r="MO6" i="185" s="1"/>
  <c r="LZ6" i="185" a="1"/>
  <c r="LZ6" i="185" s="1"/>
  <c r="MY6" i="185" a="1"/>
  <c r="MY6" i="185" s="1"/>
  <c r="MZ6" i="185" a="1"/>
  <c r="MZ6" i="185" s="1"/>
  <c r="MC6" i="185" a="1"/>
  <c r="MC6" i="185" s="1"/>
  <c r="MS6" i="185" a="1"/>
  <c r="MS6" i="185" s="1"/>
  <c r="MG6" i="185" a="1"/>
  <c r="MG6" i="185" s="1"/>
  <c r="LT6" i="185" a="1"/>
  <c r="LT6" i="185" s="1"/>
  <c r="MH6" i="185" a="1"/>
  <c r="MH6" i="185" s="1"/>
  <c r="LY6" i="185" a="1"/>
  <c r="LY6" i="185" s="1"/>
  <c r="MX6" i="185" a="1"/>
  <c r="MX6" i="185" s="1"/>
  <c r="MK6" i="185" a="1"/>
  <c r="MK6" i="185" s="1"/>
  <c r="LR6" i="185" a="1"/>
  <c r="LR6" i="185" s="1"/>
  <c r="MD6" i="185" a="1"/>
  <c r="MD6" i="185" s="1"/>
  <c r="LV6" i="185" a="1"/>
  <c r="LV6" i="185" s="1"/>
  <c r="MW6" i="185" a="1"/>
  <c r="MW6" i="185" s="1"/>
  <c r="MP6" i="185" a="1"/>
  <c r="MP6" i="185" s="1"/>
  <c r="MV6" i="185" a="1"/>
  <c r="MV6" i="185" s="1"/>
  <c r="LX6" i="185" a="1"/>
  <c r="LX6" i="185" s="1"/>
  <c r="ML6" i="185" a="1"/>
  <c r="ML6" i="185" s="1"/>
  <c r="LP6" i="185" a="1"/>
  <c r="LP6" i="185" s="1"/>
  <c r="LU6" i="185" a="1"/>
  <c r="LU6" i="185" s="1"/>
  <c r="MM6" i="185" a="1"/>
  <c r="MM6" i="185" s="1"/>
  <c r="DC146" i="185"/>
  <c r="DD146" i="185" s="1"/>
  <c r="LC146" i="185" s="1"/>
  <c r="NG3" i="185"/>
  <c r="NG4" i="185" s="1"/>
  <c r="NI3" i="185"/>
  <c r="NI4" i="185" s="1"/>
  <c r="NL3" i="185"/>
  <c r="NL4" i="185" s="1"/>
  <c r="NX3" i="185"/>
  <c r="NX4" i="185" s="1"/>
  <c r="NW3" i="185"/>
  <c r="NW4" i="185" s="1"/>
  <c r="OL3" i="185"/>
  <c r="OL4" i="185" s="1"/>
  <c r="OH3" i="185"/>
  <c r="OH4" i="185" s="1"/>
  <c r="NM3" i="185"/>
  <c r="NM4" i="185" s="1"/>
  <c r="OF3" i="185"/>
  <c r="OF4" i="185" s="1"/>
  <c r="NY3" i="185"/>
  <c r="NY4" i="185" s="1"/>
  <c r="OD3" i="185"/>
  <c r="OD4" i="185" s="1"/>
  <c r="NS3" i="185"/>
  <c r="NS4" i="185" s="1"/>
  <c r="NN3" i="185"/>
  <c r="NN4" i="185" s="1"/>
  <c r="ON3" i="185"/>
  <c r="ON4" i="185" s="1"/>
  <c r="NT3" i="185"/>
  <c r="NT4" i="185" s="1"/>
  <c r="NH3" i="185"/>
  <c r="NH4" i="185" s="1"/>
  <c r="NV3" i="185"/>
  <c r="NV4" i="185" s="1"/>
  <c r="OG3" i="185"/>
  <c r="OG4" i="185" s="1"/>
  <c r="OB3" i="185"/>
  <c r="OB4" i="185" s="1"/>
  <c r="NU3" i="185"/>
  <c r="NU4" i="185" s="1"/>
  <c r="NK3" i="185"/>
  <c r="NK4" i="185" s="1"/>
  <c r="OC3" i="185"/>
  <c r="OC4" i="185" s="1"/>
  <c r="NP3" i="185"/>
  <c r="NP4" i="185" s="1"/>
  <c r="OA3" i="185"/>
  <c r="OA4" i="185" s="1"/>
  <c r="OK3" i="185"/>
  <c r="OK4" i="185" s="1"/>
  <c r="OJ3" i="185"/>
  <c r="OJ4" i="185" s="1"/>
  <c r="NR3" i="185"/>
  <c r="NR4" i="185" s="1"/>
  <c r="OI3" i="185"/>
  <c r="OI4" i="185" s="1"/>
  <c r="NZ3" i="185"/>
  <c r="NZ4" i="185" s="1"/>
  <c r="OE3" i="185"/>
  <c r="OE4" i="185" s="1"/>
  <c r="NO3" i="185"/>
  <c r="NO4" i="185" s="1"/>
  <c r="OM3" i="185"/>
  <c r="OM4" i="185" s="1"/>
  <c r="NQ3" i="185"/>
  <c r="NQ4" i="185" s="1"/>
  <c r="NJ3" i="185"/>
  <c r="NJ4" i="185" s="1"/>
  <c r="DC145" i="185"/>
  <c r="DD145" i="185" s="1"/>
  <c r="LC145" i="185" s="1"/>
  <c r="DC140" i="185"/>
  <c r="DD140" i="185" s="1"/>
  <c r="LC140" i="185" s="1"/>
  <c r="DC158" i="185"/>
  <c r="DD158" i="185" s="1"/>
  <c r="LC158" i="185" s="1"/>
  <c r="DC148" i="185"/>
  <c r="DD148" i="185" s="1"/>
  <c r="LC148" i="185" s="1"/>
  <c r="DC156" i="185"/>
  <c r="DD156" i="185" s="1"/>
  <c r="LC156" i="185" s="1"/>
  <c r="DC138" i="185"/>
  <c r="DD138" i="185" s="1"/>
  <c r="LC138" i="185" s="1"/>
  <c r="DC137" i="185"/>
  <c r="DD137" i="185" s="1"/>
  <c r="LC137" i="185" s="1"/>
  <c r="DC143" i="185"/>
  <c r="DD143" i="185" s="1"/>
  <c r="LC143" i="185" s="1"/>
  <c r="DC142" i="185"/>
  <c r="DD142" i="185" s="1"/>
  <c r="LC142" i="185" s="1"/>
  <c r="DC163" i="185"/>
  <c r="DD163" i="185" s="1"/>
  <c r="LC163" i="185" s="1"/>
  <c r="DC159" i="185"/>
  <c r="DD159" i="185" s="1"/>
  <c r="LC159" i="185" s="1"/>
  <c r="DC153" i="185"/>
  <c r="DD153" i="185" s="1"/>
  <c r="LC153" i="185" s="1"/>
  <c r="DC149" i="185"/>
  <c r="DD149" i="185" s="1"/>
  <c r="LC149" i="185" s="1"/>
  <c r="DC154" i="185"/>
  <c r="DD154" i="185" s="1"/>
  <c r="LC154" i="185" s="1"/>
  <c r="DC161" i="185"/>
  <c r="DD161" i="185" s="1"/>
  <c r="LC161" i="185" s="1"/>
  <c r="DC136" i="185"/>
  <c r="DD136" i="185" s="1"/>
  <c r="LC136" i="185" s="1"/>
  <c r="DC160" i="185"/>
  <c r="DD160" i="185" s="1"/>
  <c r="LC160" i="185" s="1"/>
  <c r="DC139" i="185"/>
  <c r="DD139" i="185" s="1"/>
  <c r="LC139" i="185" s="1"/>
  <c r="DC151" i="185"/>
  <c r="DD151" i="185" s="1"/>
  <c r="LC151" i="185" s="1"/>
  <c r="DC150" i="185"/>
  <c r="DD150" i="185" s="1"/>
  <c r="LC150" i="185" s="1"/>
  <c r="DC147" i="185"/>
  <c r="DD147" i="185" s="1"/>
  <c r="LC147" i="185" s="1"/>
  <c r="DC157" i="185"/>
  <c r="DD157" i="185" s="1"/>
  <c r="LC157" i="185" s="1"/>
  <c r="DC164" i="185"/>
  <c r="DD164" i="185" s="1"/>
  <c r="LC164" i="185" s="1"/>
  <c r="DC141" i="185"/>
  <c r="DD141" i="185" s="1"/>
  <c r="LC141" i="185" s="1"/>
  <c r="DC155" i="185"/>
  <c r="DD155" i="185" s="1"/>
  <c r="LC155" i="185" s="1"/>
  <c r="DC144" i="185"/>
  <c r="DD144" i="185" s="1"/>
  <c r="LC144" i="185" s="1"/>
  <c r="DC162" i="185"/>
  <c r="DD162" i="185" s="1"/>
  <c r="LC162" i="185" s="1"/>
  <c r="DC152" i="185"/>
  <c r="DD152" i="185" s="1"/>
  <c r="LC152" i="185" s="1"/>
  <c r="DC124" i="185"/>
  <c r="DD124" i="185" s="1"/>
  <c r="LC124" i="185" s="1"/>
  <c r="DC126" i="185"/>
  <c r="DD126" i="185" s="1"/>
  <c r="LC126" i="185" s="1"/>
  <c r="DC127" i="185"/>
  <c r="DD127" i="185" s="1"/>
  <c r="LC127" i="185" s="1"/>
  <c r="DC122" i="185"/>
  <c r="DD122" i="185" s="1"/>
  <c r="LC122" i="185" s="1"/>
  <c r="DC117" i="185"/>
  <c r="DD117" i="185" s="1"/>
  <c r="LC117" i="185" s="1"/>
  <c r="DC107" i="185"/>
  <c r="DD107" i="185" s="1"/>
  <c r="LC107" i="185" s="1"/>
  <c r="DC96" i="185"/>
  <c r="DD96" i="185" s="1"/>
  <c r="LC96" i="185" s="1"/>
  <c r="DC97" i="185"/>
  <c r="DD97" i="185" s="1"/>
  <c r="LC97" i="185" s="1"/>
  <c r="DC95" i="185"/>
  <c r="DD95" i="185" s="1"/>
  <c r="LC95" i="185" s="1"/>
  <c r="DC134" i="185"/>
  <c r="DD134" i="185" s="1"/>
  <c r="LC134" i="185" s="1"/>
  <c r="DC129" i="185"/>
  <c r="DD129" i="185" s="1"/>
  <c r="LC129" i="185" s="1"/>
  <c r="DC106" i="185"/>
  <c r="DD106" i="185" s="1"/>
  <c r="LC106" i="185" s="1"/>
  <c r="DC119" i="185"/>
  <c r="DD119" i="185" s="1"/>
  <c r="LC119" i="185" s="1"/>
  <c r="DC108" i="185"/>
  <c r="DD108" i="185" s="1"/>
  <c r="LC108" i="185" s="1"/>
  <c r="DC109" i="185"/>
  <c r="DD109" i="185" s="1"/>
  <c r="LC109" i="185" s="1"/>
  <c r="DC104" i="185"/>
  <c r="DD104" i="185" s="1"/>
  <c r="LC104" i="185" s="1"/>
  <c r="DC99" i="185"/>
  <c r="DD99" i="185" s="1"/>
  <c r="LC99" i="185" s="1"/>
  <c r="DC118" i="185"/>
  <c r="DD118" i="185" s="1"/>
  <c r="LC118" i="185" s="1"/>
  <c r="DC131" i="185"/>
  <c r="DD131" i="185" s="1"/>
  <c r="LC131" i="185" s="1"/>
  <c r="DC120" i="185"/>
  <c r="DD120" i="185" s="1"/>
  <c r="LC120" i="185" s="1"/>
  <c r="DC121" i="185"/>
  <c r="DD121" i="185" s="1"/>
  <c r="LC121" i="185" s="1"/>
  <c r="DC116" i="185"/>
  <c r="DD116" i="185" s="1"/>
  <c r="LC116" i="185" s="1"/>
  <c r="DC111" i="185"/>
  <c r="DD111" i="185" s="1"/>
  <c r="LC111" i="185" s="1"/>
  <c r="DC101" i="185"/>
  <c r="DD101" i="185" s="1"/>
  <c r="LC101" i="185" s="1"/>
  <c r="DC130" i="185"/>
  <c r="DD130" i="185" s="1"/>
  <c r="LC130" i="185" s="1"/>
  <c r="DC132" i="185"/>
  <c r="DD132" i="185" s="1"/>
  <c r="LC132" i="185" s="1"/>
  <c r="DC133" i="185"/>
  <c r="DD133" i="185" s="1"/>
  <c r="LC133" i="185" s="1"/>
  <c r="DC128" i="185"/>
  <c r="DD128" i="185" s="1"/>
  <c r="LC128" i="185" s="1"/>
  <c r="DC123" i="185"/>
  <c r="DD123" i="185" s="1"/>
  <c r="LC123" i="185" s="1"/>
  <c r="DC100" i="185"/>
  <c r="DD100" i="185" s="1"/>
  <c r="LC100" i="185" s="1"/>
  <c r="DC113" i="185"/>
  <c r="DD113" i="185" s="1"/>
  <c r="LC113" i="185" s="1"/>
  <c r="DC102" i="185"/>
  <c r="DD102" i="185" s="1"/>
  <c r="LC102" i="185" s="1"/>
  <c r="DC103" i="185"/>
  <c r="DD103" i="185" s="1"/>
  <c r="LC103" i="185" s="1"/>
  <c r="DC98" i="185"/>
  <c r="DD98" i="185" s="1"/>
  <c r="LC98" i="185" s="1"/>
  <c r="DC94" i="185"/>
  <c r="DD94" i="185" s="1"/>
  <c r="LC94" i="185" s="1"/>
  <c r="DC135" i="185"/>
  <c r="DD135" i="185" s="1"/>
  <c r="LC135" i="185" s="1"/>
  <c r="DC112" i="185"/>
  <c r="DD112" i="185" s="1"/>
  <c r="LC112" i="185" s="1"/>
  <c r="DC125" i="185"/>
  <c r="DD125" i="185" s="1"/>
  <c r="LC125" i="185" s="1"/>
  <c r="DC114" i="185"/>
  <c r="DD114" i="185" s="1"/>
  <c r="LC114" i="185" s="1"/>
  <c r="DC115" i="185"/>
  <c r="DD115" i="185" s="1"/>
  <c r="LC115" i="185" s="1"/>
  <c r="DC110" i="185"/>
  <c r="DD110" i="185" s="1"/>
  <c r="LC110" i="185" s="1"/>
  <c r="DC105" i="185"/>
  <c r="DD105" i="185" s="1"/>
  <c r="LC105" i="185" s="1"/>
  <c r="DC29" i="185"/>
  <c r="DD29" i="185" s="1"/>
  <c r="LC29" i="185" s="1"/>
  <c r="DC35" i="185"/>
  <c r="DD35" i="185" s="1"/>
  <c r="LC35" i="185" s="1"/>
  <c r="DC80" i="185"/>
  <c r="DD80" i="185" s="1"/>
  <c r="LC80" i="185" s="1"/>
  <c r="DC23" i="185"/>
  <c r="DD23" i="185" s="1"/>
  <c r="LC23" i="185" s="1"/>
  <c r="DC93" i="185"/>
  <c r="DD93" i="185" s="1"/>
  <c r="LC93" i="185" s="1"/>
  <c r="DC21" i="185"/>
  <c r="DD21" i="185" s="1"/>
  <c r="LC21" i="185" s="1"/>
  <c r="DC49" i="185"/>
  <c r="DD49" i="185" s="1"/>
  <c r="LC49" i="185" s="1"/>
  <c r="DC90" i="185"/>
  <c r="DD90" i="185" s="1"/>
  <c r="LC90" i="185" s="1"/>
  <c r="DC53" i="185"/>
  <c r="DD53" i="185" s="1"/>
  <c r="LC53" i="185" s="1"/>
  <c r="DC11" i="185"/>
  <c r="DD11" i="185" s="1"/>
  <c r="LC11" i="185" s="1"/>
  <c r="DC18" i="185"/>
  <c r="DD18" i="185" s="1"/>
  <c r="LC18" i="185" s="1"/>
  <c r="DC65" i="185"/>
  <c r="DD65" i="185" s="1"/>
  <c r="LC65" i="185" s="1"/>
  <c r="DC45" i="185"/>
  <c r="DD45" i="185" s="1"/>
  <c r="LC45" i="185" s="1"/>
  <c r="DC36" i="185"/>
  <c r="DD36" i="185" s="1"/>
  <c r="LC36" i="185" s="1"/>
  <c r="DC47" i="185"/>
  <c r="DD47" i="185" s="1"/>
  <c r="LC47" i="185" s="1"/>
  <c r="DC81" i="185"/>
  <c r="DD81" i="185" s="1"/>
  <c r="LC81" i="185" s="1"/>
  <c r="DC62" i="185"/>
  <c r="DD62" i="185" s="1"/>
  <c r="LC62" i="185" s="1"/>
  <c r="DC63" i="185"/>
  <c r="DD63" i="185" s="1"/>
  <c r="LC63" i="185" s="1"/>
  <c r="DC68" i="185"/>
  <c r="DD68" i="185" s="1"/>
  <c r="LC68" i="185" s="1"/>
  <c r="DC7" i="185"/>
  <c r="DD7" i="185" s="1"/>
  <c r="LC7" i="185" s="1"/>
  <c r="DC24" i="185"/>
  <c r="DD24" i="185" s="1"/>
  <c r="LC24" i="185" s="1"/>
  <c r="DC71" i="185"/>
  <c r="DD71" i="185" s="1"/>
  <c r="LC71" i="185" s="1"/>
  <c r="DC12" i="185"/>
  <c r="DD12" i="185" s="1"/>
  <c r="LC12" i="185" s="1"/>
  <c r="DC48" i="185"/>
  <c r="DD48" i="185" s="1"/>
  <c r="LC48" i="185" s="1"/>
  <c r="DC39" i="185"/>
  <c r="DD39" i="185" s="1"/>
  <c r="LC39" i="185" s="1"/>
  <c r="DC60" i="185"/>
  <c r="DD60" i="185" s="1"/>
  <c r="LC60" i="185" s="1"/>
  <c r="DC25" i="185"/>
  <c r="DD25" i="185" s="1"/>
  <c r="LC25" i="185" s="1"/>
  <c r="DC57" i="185"/>
  <c r="DD57" i="185" s="1"/>
  <c r="LC57" i="185" s="1"/>
  <c r="DC17" i="185"/>
  <c r="DD17" i="185" s="1"/>
  <c r="LC17" i="185" s="1"/>
  <c r="DC72" i="185"/>
  <c r="DD72" i="185" s="1"/>
  <c r="LC72" i="185" s="1"/>
  <c r="DC13" i="185"/>
  <c r="DD13" i="185" s="1"/>
  <c r="LC13" i="185" s="1"/>
  <c r="DC20" i="185"/>
  <c r="DD20" i="185" s="1"/>
  <c r="LC20" i="185" s="1"/>
  <c r="DC61" i="185"/>
  <c r="DD61" i="185" s="1"/>
  <c r="LC61" i="185" s="1"/>
  <c r="DC88" i="185"/>
  <c r="DD88" i="185" s="1"/>
  <c r="LC88" i="185" s="1"/>
  <c r="DC85" i="185"/>
  <c r="DD85" i="185" s="1"/>
  <c r="LC85" i="185" s="1"/>
  <c r="DC14" i="185"/>
  <c r="DD14" i="185" s="1"/>
  <c r="LC14" i="185" s="1"/>
  <c r="DC8" i="185"/>
  <c r="DD8" i="185" s="1"/>
  <c r="LC8" i="185" s="1"/>
  <c r="DC9" i="185"/>
  <c r="DD9" i="185" s="1"/>
  <c r="LC9" i="185" s="1"/>
  <c r="DC6" i="185"/>
  <c r="DD6" i="185" s="1"/>
  <c r="LC6" i="185" s="1"/>
  <c r="DC75" i="185"/>
  <c r="DD75" i="185" s="1"/>
  <c r="LC75" i="185" s="1"/>
  <c r="DC43" i="185"/>
  <c r="DD43" i="185" s="1"/>
  <c r="LC43" i="185" s="1"/>
  <c r="DC44" i="185"/>
  <c r="DD44" i="185" s="1"/>
  <c r="LC44" i="185" s="1"/>
  <c r="DC74" i="185"/>
  <c r="DD74" i="185" s="1"/>
  <c r="LC74" i="185" s="1"/>
  <c r="DC55" i="185"/>
  <c r="DD55" i="185" s="1"/>
  <c r="LC55" i="185" s="1"/>
  <c r="DC42" i="185"/>
  <c r="DD42" i="185" s="1"/>
  <c r="LC42" i="185" s="1"/>
  <c r="DC92" i="185"/>
  <c r="DD92" i="185" s="1"/>
  <c r="LC92" i="185" s="1"/>
  <c r="DC87" i="185"/>
  <c r="DD87" i="185" s="1"/>
  <c r="LC87" i="185" s="1"/>
  <c r="DC67" i="185"/>
  <c r="DD67" i="185" s="1"/>
  <c r="LC67" i="185" s="1"/>
  <c r="DC89" i="185"/>
  <c r="DD89" i="185" s="1"/>
  <c r="LC89" i="185" s="1"/>
  <c r="DC56" i="185"/>
  <c r="DD56" i="185" s="1"/>
  <c r="LC56" i="185" s="1"/>
  <c r="DC73" i="185"/>
  <c r="DD73" i="185" s="1"/>
  <c r="LC73" i="185" s="1"/>
  <c r="DC37" i="185"/>
  <c r="DD37" i="185" s="1"/>
  <c r="LC37" i="185" s="1"/>
  <c r="DC78" i="185"/>
  <c r="DD78" i="185" s="1"/>
  <c r="LC78" i="185" s="1"/>
  <c r="DC51" i="185"/>
  <c r="DD51" i="185" s="1"/>
  <c r="LC51" i="185" s="1"/>
  <c r="DC38" i="185"/>
  <c r="DD38" i="185" s="1"/>
  <c r="LC38" i="185" s="1"/>
  <c r="DC77" i="185"/>
  <c r="DD77" i="185" s="1"/>
  <c r="LC77" i="185" s="1"/>
  <c r="DC84" i="185"/>
  <c r="DD84" i="185" s="1"/>
  <c r="LC84" i="185" s="1"/>
  <c r="DC50" i="185"/>
  <c r="DD50" i="185" s="1"/>
  <c r="LC50" i="185" s="1"/>
  <c r="DC41" i="185"/>
  <c r="DD41" i="185" s="1"/>
  <c r="LC41" i="185" s="1"/>
  <c r="DC31" i="185"/>
  <c r="DD31" i="185" s="1"/>
  <c r="LC31" i="185" s="1"/>
  <c r="DC26" i="185"/>
  <c r="DD26" i="185" s="1"/>
  <c r="LC26" i="185" s="1"/>
  <c r="DC69" i="185"/>
  <c r="DD69" i="185" s="1"/>
  <c r="LC69" i="185" s="1"/>
  <c r="DC30" i="185"/>
  <c r="DD30" i="185" s="1"/>
  <c r="LC30" i="185" s="1"/>
  <c r="DC27" i="185"/>
  <c r="DD27" i="185" s="1"/>
  <c r="LC27" i="185" s="1"/>
  <c r="DC33" i="185"/>
  <c r="DD33" i="185" s="1"/>
  <c r="LC33" i="185" s="1"/>
  <c r="DC66" i="185"/>
  <c r="DD66" i="185" s="1"/>
  <c r="LC66" i="185" s="1"/>
  <c r="DC19" i="185"/>
  <c r="DD19" i="185" s="1"/>
  <c r="LC19" i="185" s="1"/>
  <c r="DC32" i="185"/>
  <c r="DD32" i="185" s="1"/>
  <c r="LC32" i="185" s="1"/>
  <c r="DC59" i="185"/>
  <c r="DD59" i="185" s="1"/>
  <c r="LC59" i="185" s="1"/>
  <c r="DC86" i="185"/>
  <c r="DD86" i="185" s="1"/>
  <c r="LC86" i="185" s="1"/>
  <c r="DC82" i="185"/>
  <c r="DD82" i="185" s="1"/>
  <c r="LC82" i="185" s="1"/>
  <c r="DC83" i="185"/>
  <c r="DD83" i="185" s="1"/>
  <c r="LC83" i="185" s="1"/>
  <c r="DC15" i="185"/>
  <c r="DD15" i="185" s="1"/>
  <c r="LC15" i="185" s="1"/>
  <c r="DC54" i="185"/>
  <c r="DD54" i="185" s="1"/>
  <c r="LC54" i="185" s="1"/>
  <c r="DC5" i="185"/>
  <c r="DD5" i="185" s="1"/>
  <c r="LC5" i="185" s="1"/>
  <c r="DC28" i="185"/>
  <c r="DD28" i="185" s="1"/>
  <c r="LC28" i="185" s="1"/>
  <c r="DC22" i="185"/>
  <c r="DD22" i="185" s="1"/>
  <c r="LC22" i="185" s="1"/>
  <c r="DC58" i="185"/>
  <c r="DD58" i="185" s="1"/>
  <c r="LC58" i="185" s="1"/>
  <c r="DC16" i="185"/>
  <c r="DD16" i="185" s="1"/>
  <c r="LC16" i="185" s="1"/>
  <c r="DC91" i="185"/>
  <c r="DD91" i="185" s="1"/>
  <c r="LC91" i="185" s="1"/>
  <c r="DC10" i="185"/>
  <c r="DD10" i="185" s="1"/>
  <c r="LC10" i="185" s="1"/>
  <c r="DC79" i="185"/>
  <c r="DD79" i="185" s="1"/>
  <c r="LC79" i="185" s="1"/>
  <c r="DC76" i="185"/>
  <c r="DD76" i="185" s="1"/>
  <c r="LC76" i="185" s="1"/>
  <c r="DC52" i="185"/>
  <c r="DD52" i="185" s="1"/>
  <c r="LC52" i="185" s="1"/>
  <c r="DC70" i="185"/>
  <c r="DD70" i="185" s="1"/>
  <c r="LC70" i="185" s="1"/>
  <c r="DC46" i="185"/>
  <c r="DD46" i="185" s="1"/>
  <c r="LC46" i="185" s="1"/>
  <c r="DC40" i="185"/>
  <c r="DD40" i="185" s="1"/>
  <c r="LC40" i="185" s="1"/>
  <c r="DC64" i="185"/>
  <c r="DD64" i="185" s="1"/>
  <c r="LC64" i="185" s="1"/>
  <c r="DC34" i="185"/>
  <c r="DD34" i="185" s="1"/>
  <c r="LC34" i="185" s="1"/>
  <c r="DG3" i="185"/>
  <c r="DH3" i="185"/>
  <c r="DF3" i="185"/>
  <c r="AK102" i="167"/>
  <c r="AJ102" i="167"/>
  <c r="BN102" i="167" l="1"/>
  <c r="F102" i="167"/>
  <c r="BP102" i="167" l="1"/>
  <c r="BO102" i="167"/>
  <c r="BB102" i="167"/>
  <c r="H3" i="185"/>
  <c r="I3" i="185"/>
  <c r="J3" i="185"/>
  <c r="L3" i="185"/>
  <c r="K3" i="185"/>
  <c r="M3" i="185"/>
  <c r="X102" i="167"/>
  <c r="W102" i="167"/>
  <c r="AA102" i="167"/>
  <c r="AE102" i="167"/>
  <c r="AD102" i="167"/>
  <c r="DN3" i="185" l="1"/>
  <c r="DL3" i="185"/>
  <c r="DM3" i="185"/>
  <c r="DK3" i="185"/>
  <c r="DJ3" i="185"/>
  <c r="DI3" i="185"/>
  <c r="M5" i="186"/>
  <c r="AL856" i="186"/>
  <c r="AF856" i="186"/>
  <c r="AB856" i="186"/>
  <c r="AC856" i="186" s="1"/>
  <c r="Y856" i="186"/>
  <c r="M856" i="186"/>
  <c r="AL855" i="186"/>
  <c r="AF855" i="186"/>
  <c r="AC855" i="186"/>
  <c r="AX855" i="186" s="1"/>
  <c r="AB855" i="186"/>
  <c r="Y855" i="186"/>
  <c r="M855" i="186"/>
  <c r="AX854" i="186"/>
  <c r="AM854" i="186"/>
  <c r="AL854" i="186"/>
  <c r="AF854" i="186"/>
  <c r="AC854" i="186"/>
  <c r="AN854" i="186" s="1"/>
  <c r="AB854" i="186"/>
  <c r="Y854" i="186"/>
  <c r="M854" i="186"/>
  <c r="AL853" i="186"/>
  <c r="AF853" i="186"/>
  <c r="AB853" i="186"/>
  <c r="AC853" i="186" s="1"/>
  <c r="Y853" i="186"/>
  <c r="M853" i="186"/>
  <c r="AL852" i="186"/>
  <c r="AF852" i="186"/>
  <c r="AB852" i="186"/>
  <c r="AC852" i="186" s="1"/>
  <c r="Y852" i="186"/>
  <c r="M852" i="186"/>
  <c r="AX851" i="186"/>
  <c r="AN851" i="186"/>
  <c r="AM851" i="186"/>
  <c r="AL851" i="186"/>
  <c r="AF851" i="186"/>
  <c r="AC851" i="186"/>
  <c r="AB851" i="186"/>
  <c r="Y851" i="186"/>
  <c r="M851" i="186"/>
  <c r="AL850" i="186"/>
  <c r="AF850" i="186"/>
  <c r="AC850" i="186"/>
  <c r="AB850" i="186"/>
  <c r="Y850" i="186"/>
  <c r="M850" i="186"/>
  <c r="AL849" i="186"/>
  <c r="AF849" i="186"/>
  <c r="AB849" i="186"/>
  <c r="Y849" i="186"/>
  <c r="AC849" i="186" s="1"/>
  <c r="M849" i="186"/>
  <c r="AL848" i="186"/>
  <c r="AF848" i="186"/>
  <c r="AB848" i="186"/>
  <c r="Y848" i="186"/>
  <c r="AC848" i="186" s="1"/>
  <c r="M848" i="186"/>
  <c r="AL847" i="186"/>
  <c r="AF847" i="186"/>
  <c r="AC847" i="186"/>
  <c r="AB847" i="186"/>
  <c r="Y847" i="186"/>
  <c r="M847" i="186"/>
  <c r="AX846" i="186"/>
  <c r="AN846" i="186"/>
  <c r="AM846" i="186" s="1"/>
  <c r="AL846" i="186"/>
  <c r="AF846" i="186"/>
  <c r="AC846" i="186"/>
  <c r="AB846" i="186"/>
  <c r="Y846" i="186"/>
  <c r="M846" i="186"/>
  <c r="AL845" i="186"/>
  <c r="AF845" i="186"/>
  <c r="AC845" i="186"/>
  <c r="AB845" i="186"/>
  <c r="Y845" i="186"/>
  <c r="M845" i="186"/>
  <c r="AL844" i="186"/>
  <c r="AF844" i="186"/>
  <c r="AC844" i="186"/>
  <c r="AB844" i="186"/>
  <c r="Y844" i="186"/>
  <c r="M844" i="186"/>
  <c r="AN843" i="186"/>
  <c r="AM843" i="186" s="1"/>
  <c r="AL843" i="186"/>
  <c r="AF843" i="186"/>
  <c r="AB843" i="186"/>
  <c r="Y843" i="186"/>
  <c r="AC843" i="186" s="1"/>
  <c r="AX843" i="186" s="1"/>
  <c r="M843" i="186"/>
  <c r="AL842" i="186"/>
  <c r="AF842" i="186"/>
  <c r="AC842" i="186"/>
  <c r="AX842" i="186" s="1"/>
  <c r="AB842" i="186"/>
  <c r="Y842" i="186"/>
  <c r="M842" i="186"/>
  <c r="AN841" i="186"/>
  <c r="AM841" i="186"/>
  <c r="AL841" i="186"/>
  <c r="AF841" i="186"/>
  <c r="AB841" i="186"/>
  <c r="AC841" i="186" s="1"/>
  <c r="AX841" i="186" s="1"/>
  <c r="Y841" i="186"/>
  <c r="M841" i="186"/>
  <c r="AL840" i="186"/>
  <c r="AF840" i="186"/>
  <c r="AB840" i="186"/>
  <c r="Y840" i="186"/>
  <c r="M840" i="186"/>
  <c r="AL839" i="186"/>
  <c r="AF839" i="186"/>
  <c r="AB839" i="186"/>
  <c r="Y839" i="186"/>
  <c r="AC839" i="186" s="1"/>
  <c r="M839" i="186"/>
  <c r="AX838" i="186"/>
  <c r="AN838" i="186"/>
  <c r="AM838" i="186"/>
  <c r="AL838" i="186"/>
  <c r="AF838" i="186"/>
  <c r="AC838" i="186"/>
  <c r="AB838" i="186"/>
  <c r="Y838" i="186"/>
  <c r="M838" i="186"/>
  <c r="AL837" i="186"/>
  <c r="AF837" i="186"/>
  <c r="AB837" i="186"/>
  <c r="AC837" i="186" s="1"/>
  <c r="Y837" i="186"/>
  <c r="M837" i="186"/>
  <c r="AL836" i="186"/>
  <c r="AF836" i="186"/>
  <c r="AB836" i="186"/>
  <c r="AC836" i="186" s="1"/>
  <c r="Y836" i="186"/>
  <c r="M836" i="186"/>
  <c r="AX835" i="186"/>
  <c r="AL835" i="186"/>
  <c r="AF835" i="186"/>
  <c r="AB835" i="186"/>
  <c r="Y835" i="186"/>
  <c r="AC835" i="186" s="1"/>
  <c r="AN835" i="186" s="1"/>
  <c r="AM835" i="186" s="1"/>
  <c r="M835" i="186"/>
  <c r="AL834" i="186"/>
  <c r="AF834" i="186"/>
  <c r="AC834" i="186"/>
  <c r="AB834" i="186"/>
  <c r="Y834" i="186"/>
  <c r="M834" i="186"/>
  <c r="AL833" i="186"/>
  <c r="AF833" i="186"/>
  <c r="AB833" i="186"/>
  <c r="Y833" i="186"/>
  <c r="AC833" i="186" s="1"/>
  <c r="M833" i="186"/>
  <c r="AL832" i="186"/>
  <c r="AF832" i="186"/>
  <c r="AB832" i="186"/>
  <c r="Y832" i="186"/>
  <c r="AC832" i="186" s="1"/>
  <c r="M832" i="186"/>
  <c r="AL831" i="186"/>
  <c r="AF831" i="186"/>
  <c r="AC831" i="186"/>
  <c r="AB831" i="186"/>
  <c r="Y831" i="186"/>
  <c r="M831" i="186"/>
  <c r="AN830" i="186"/>
  <c r="AM830" i="186" s="1"/>
  <c r="AL830" i="186"/>
  <c r="AF830" i="186"/>
  <c r="AC830" i="186"/>
  <c r="AX830" i="186" s="1"/>
  <c r="AB830" i="186"/>
  <c r="Y830" i="186"/>
  <c r="M830" i="186"/>
  <c r="AL829" i="186"/>
  <c r="AF829" i="186"/>
  <c r="AC829" i="186"/>
  <c r="AB829" i="186"/>
  <c r="Y829" i="186"/>
  <c r="M829" i="186"/>
  <c r="AL828" i="186"/>
  <c r="AF828" i="186"/>
  <c r="AC828" i="186"/>
  <c r="AB828" i="186"/>
  <c r="Y828" i="186"/>
  <c r="M828" i="186"/>
  <c r="AN827" i="186"/>
  <c r="AM827" i="186" s="1"/>
  <c r="AL827" i="186"/>
  <c r="AF827" i="186"/>
  <c r="AB827" i="186"/>
  <c r="Y827" i="186"/>
  <c r="AC827" i="186" s="1"/>
  <c r="AX827" i="186" s="1"/>
  <c r="M827" i="186"/>
  <c r="AL826" i="186"/>
  <c r="AF826" i="186"/>
  <c r="AC826" i="186"/>
  <c r="AX826" i="186" s="1"/>
  <c r="AB826" i="186"/>
  <c r="Y826" i="186"/>
  <c r="M826" i="186"/>
  <c r="AN825" i="186"/>
  <c r="AM825" i="186"/>
  <c r="AL825" i="186"/>
  <c r="AF825" i="186"/>
  <c r="AB825" i="186"/>
  <c r="AC825" i="186" s="1"/>
  <c r="AX825" i="186" s="1"/>
  <c r="Y825" i="186"/>
  <c r="M825" i="186"/>
  <c r="AL824" i="186"/>
  <c r="AF824" i="186"/>
  <c r="AB824" i="186"/>
  <c r="AC824" i="186" s="1"/>
  <c r="Y824" i="186"/>
  <c r="M824" i="186"/>
  <c r="AL823" i="186"/>
  <c r="AF823" i="186"/>
  <c r="AB823" i="186"/>
  <c r="Y823" i="186"/>
  <c r="AC823" i="186" s="1"/>
  <c r="M823" i="186"/>
  <c r="AX822" i="186"/>
  <c r="AN822" i="186"/>
  <c r="AM822" i="186" s="1"/>
  <c r="AL822" i="186"/>
  <c r="AF822" i="186"/>
  <c r="AC822" i="186"/>
  <c r="AB822" i="186"/>
  <c r="Y822" i="186"/>
  <c r="M822" i="186"/>
  <c r="AL821" i="186"/>
  <c r="AF821" i="186"/>
  <c r="AB821" i="186"/>
  <c r="AC821" i="186" s="1"/>
  <c r="Y821" i="186"/>
  <c r="M821" i="186"/>
  <c r="AL820" i="186"/>
  <c r="AF820" i="186"/>
  <c r="AB820" i="186"/>
  <c r="AC820" i="186" s="1"/>
  <c r="Y820" i="186"/>
  <c r="M820" i="186"/>
  <c r="AX819" i="186"/>
  <c r="AN819" i="186"/>
  <c r="AM819" i="186"/>
  <c r="AL819" i="186"/>
  <c r="AF819" i="186"/>
  <c r="AB819" i="186"/>
  <c r="Y819" i="186"/>
  <c r="AC819" i="186" s="1"/>
  <c r="M819" i="186"/>
  <c r="AL818" i="186"/>
  <c r="AF818" i="186"/>
  <c r="AC818" i="186"/>
  <c r="AB818" i="186"/>
  <c r="Y818" i="186"/>
  <c r="M818" i="186"/>
  <c r="AL817" i="186"/>
  <c r="AF817" i="186"/>
  <c r="AB817" i="186"/>
  <c r="Y817" i="186"/>
  <c r="AC817" i="186" s="1"/>
  <c r="M817" i="186"/>
  <c r="AL816" i="186"/>
  <c r="AF816" i="186"/>
  <c r="AB816" i="186"/>
  <c r="Y816" i="186"/>
  <c r="AC816" i="186" s="1"/>
  <c r="M816" i="186"/>
  <c r="AL815" i="186"/>
  <c r="AF815" i="186"/>
  <c r="AC815" i="186"/>
  <c r="AB815" i="186"/>
  <c r="Y815" i="186"/>
  <c r="M815" i="186"/>
  <c r="AN814" i="186"/>
  <c r="AM814" i="186" s="1"/>
  <c r="AL814" i="186"/>
  <c r="AF814" i="186"/>
  <c r="AC814" i="186"/>
  <c r="AX814" i="186" s="1"/>
  <c r="AB814" i="186"/>
  <c r="Y814" i="186"/>
  <c r="M814" i="186"/>
  <c r="AL813" i="186"/>
  <c r="AF813" i="186"/>
  <c r="AC813" i="186"/>
  <c r="AB813" i="186"/>
  <c r="Y813" i="186"/>
  <c r="M813" i="186"/>
  <c r="AL812" i="186"/>
  <c r="AF812" i="186"/>
  <c r="AC812" i="186"/>
  <c r="AB812" i="186"/>
  <c r="Y812" i="186"/>
  <c r="M812" i="186"/>
  <c r="AL811" i="186"/>
  <c r="AF811" i="186"/>
  <c r="AB811" i="186"/>
  <c r="Y811" i="186"/>
  <c r="AC811" i="186" s="1"/>
  <c r="M811" i="186"/>
  <c r="AL810" i="186"/>
  <c r="AF810" i="186"/>
  <c r="AC810" i="186"/>
  <c r="AX810" i="186" s="1"/>
  <c r="AB810" i="186"/>
  <c r="Y810" i="186"/>
  <c r="M810" i="186"/>
  <c r="AL809" i="186"/>
  <c r="AF809" i="186"/>
  <c r="AB809" i="186"/>
  <c r="AC809" i="186" s="1"/>
  <c r="Y809" i="186"/>
  <c r="M809" i="186"/>
  <c r="AL808" i="186"/>
  <c r="AF808" i="186"/>
  <c r="AB808" i="186"/>
  <c r="AC808" i="186" s="1"/>
  <c r="Y808" i="186"/>
  <c r="M808" i="186"/>
  <c r="AL807" i="186"/>
  <c r="AF807" i="186"/>
  <c r="AB807" i="186"/>
  <c r="Y807" i="186"/>
  <c r="AC807" i="186" s="1"/>
  <c r="M807" i="186"/>
  <c r="AX806" i="186"/>
  <c r="AN806" i="186"/>
  <c r="AM806" i="186" s="1"/>
  <c r="AL806" i="186"/>
  <c r="AF806" i="186"/>
  <c r="AC806" i="186"/>
  <c r="AB806" i="186"/>
  <c r="Y806" i="186"/>
  <c r="M806" i="186"/>
  <c r="AL805" i="186"/>
  <c r="AF805" i="186"/>
  <c r="AB805" i="186"/>
  <c r="AC805" i="186" s="1"/>
  <c r="Y805" i="186"/>
  <c r="M805" i="186"/>
  <c r="AL804" i="186"/>
  <c r="AF804" i="186"/>
  <c r="AB804" i="186"/>
  <c r="Y804" i="186"/>
  <c r="AC804" i="186" s="1"/>
  <c r="M804" i="186"/>
  <c r="AX803" i="186"/>
  <c r="AN803" i="186"/>
  <c r="AM803" i="186" s="1"/>
  <c r="AL803" i="186"/>
  <c r="AF803" i="186"/>
  <c r="AB803" i="186"/>
  <c r="Y803" i="186"/>
  <c r="AC803" i="186" s="1"/>
  <c r="M803" i="186"/>
  <c r="AL802" i="186"/>
  <c r="AF802" i="186"/>
  <c r="AC802" i="186"/>
  <c r="AB802" i="186"/>
  <c r="Y802" i="186"/>
  <c r="M802" i="186"/>
  <c r="AL801" i="186"/>
  <c r="AF801" i="186"/>
  <c r="AB801" i="186"/>
  <c r="Y801" i="186"/>
  <c r="AC801" i="186" s="1"/>
  <c r="M801" i="186"/>
  <c r="AN800" i="186"/>
  <c r="AM800" i="186" s="1"/>
  <c r="AL800" i="186"/>
  <c r="AF800" i="186"/>
  <c r="AB800" i="186"/>
  <c r="AC800" i="186" s="1"/>
  <c r="AX800" i="186" s="1"/>
  <c r="Y800" i="186"/>
  <c r="M800" i="186"/>
  <c r="AL799" i="186"/>
  <c r="AF799" i="186"/>
  <c r="AB799" i="186"/>
  <c r="Y799" i="186"/>
  <c r="AC799" i="186" s="1"/>
  <c r="M799" i="186"/>
  <c r="AL798" i="186"/>
  <c r="AF798" i="186"/>
  <c r="AB798" i="186"/>
  <c r="Y798" i="186"/>
  <c r="AC798" i="186" s="1"/>
  <c r="M798" i="186"/>
  <c r="AL797" i="186"/>
  <c r="AF797" i="186"/>
  <c r="AB797" i="186"/>
  <c r="AC797" i="186" s="1"/>
  <c r="Y797" i="186"/>
  <c r="M797" i="186"/>
  <c r="AL796" i="186"/>
  <c r="AF796" i="186"/>
  <c r="AB796" i="186"/>
  <c r="AC796" i="186" s="1"/>
  <c r="AX796" i="186" s="1"/>
  <c r="Y796" i="186"/>
  <c r="M796" i="186"/>
  <c r="AL795" i="186"/>
  <c r="AF795" i="186"/>
  <c r="AC795" i="186"/>
  <c r="AB795" i="186"/>
  <c r="Y795" i="186"/>
  <c r="M795" i="186"/>
  <c r="AL794" i="186"/>
  <c r="AF794" i="186"/>
  <c r="AB794" i="186"/>
  <c r="Y794" i="186"/>
  <c r="AC794" i="186" s="1"/>
  <c r="M794" i="186"/>
  <c r="AN793" i="186"/>
  <c r="AM793" i="186" s="1"/>
  <c r="AL793" i="186"/>
  <c r="AF793" i="186"/>
  <c r="AB793" i="186"/>
  <c r="AC793" i="186" s="1"/>
  <c r="AX793" i="186" s="1"/>
  <c r="Y793" i="186"/>
  <c r="M793" i="186"/>
  <c r="AL792" i="186"/>
  <c r="AF792" i="186"/>
  <c r="AC792" i="186"/>
  <c r="AB792" i="186"/>
  <c r="Y792" i="186"/>
  <c r="M792" i="186"/>
  <c r="AN791" i="186"/>
  <c r="AM791" i="186" s="1"/>
  <c r="AL791" i="186"/>
  <c r="AF791" i="186"/>
  <c r="AB791" i="186"/>
  <c r="Y791" i="186"/>
  <c r="AC791" i="186" s="1"/>
  <c r="AX791" i="186" s="1"/>
  <c r="M791" i="186"/>
  <c r="AL790" i="186"/>
  <c r="AF790" i="186"/>
  <c r="AB790" i="186"/>
  <c r="Y790" i="186"/>
  <c r="AC790" i="186" s="1"/>
  <c r="M790" i="186"/>
  <c r="AN789" i="186"/>
  <c r="AM789" i="186"/>
  <c r="AL789" i="186"/>
  <c r="AF789" i="186"/>
  <c r="AB789" i="186"/>
  <c r="AC789" i="186" s="1"/>
  <c r="AX789" i="186" s="1"/>
  <c r="Y789" i="186"/>
  <c r="M789" i="186"/>
  <c r="AL788" i="186"/>
  <c r="AF788" i="186"/>
  <c r="AB788" i="186"/>
  <c r="AC788" i="186" s="1"/>
  <c r="Y788" i="186"/>
  <c r="M788" i="186"/>
  <c r="AN787" i="186"/>
  <c r="AM787" i="186" s="1"/>
  <c r="AL787" i="186"/>
  <c r="AF787" i="186"/>
  <c r="AC787" i="186"/>
  <c r="AX787" i="186" s="1"/>
  <c r="AB787" i="186"/>
  <c r="Y787" i="186"/>
  <c r="M787" i="186"/>
  <c r="AL786" i="186"/>
  <c r="AF786" i="186"/>
  <c r="AB786" i="186"/>
  <c r="Y786" i="186"/>
  <c r="AC786" i="186" s="1"/>
  <c r="M786" i="186"/>
  <c r="AL785" i="186"/>
  <c r="AF785" i="186"/>
  <c r="AC785" i="186"/>
  <c r="AB785" i="186"/>
  <c r="Y785" i="186"/>
  <c r="M785" i="186"/>
  <c r="AL784" i="186"/>
  <c r="AF784" i="186"/>
  <c r="AB784" i="186"/>
  <c r="Y784" i="186"/>
  <c r="AC784" i="186" s="1"/>
  <c r="M784" i="186"/>
  <c r="AL783" i="186"/>
  <c r="AF783" i="186"/>
  <c r="AC783" i="186"/>
  <c r="AN783" i="186" s="1"/>
  <c r="AM783" i="186" s="1"/>
  <c r="AB783" i="186"/>
  <c r="Y783" i="186"/>
  <c r="M783" i="186"/>
  <c r="AN782" i="186"/>
  <c r="AM782" i="186"/>
  <c r="AL782" i="186"/>
  <c r="AF782" i="186"/>
  <c r="AB782" i="186"/>
  <c r="Y782" i="186"/>
  <c r="AC782" i="186" s="1"/>
  <c r="AX782" i="186" s="1"/>
  <c r="M782" i="186"/>
  <c r="AL781" i="186"/>
  <c r="AF781" i="186"/>
  <c r="AB781" i="186"/>
  <c r="AC781" i="186" s="1"/>
  <c r="Y781" i="186"/>
  <c r="M781" i="186"/>
  <c r="AL780" i="186"/>
  <c r="AF780" i="186"/>
  <c r="AB780" i="186"/>
  <c r="AC780" i="186" s="1"/>
  <c r="Y780" i="186"/>
  <c r="M780" i="186"/>
  <c r="AL779" i="186"/>
  <c r="AF779" i="186"/>
  <c r="AB779" i="186"/>
  <c r="Y779" i="186"/>
  <c r="AC779" i="186" s="1"/>
  <c r="AX779" i="186" s="1"/>
  <c r="M779" i="186"/>
  <c r="AL778" i="186"/>
  <c r="AF778" i="186"/>
  <c r="AC778" i="186"/>
  <c r="AB778" i="186"/>
  <c r="Y778" i="186"/>
  <c r="M778" i="186"/>
  <c r="AL777" i="186"/>
  <c r="AF777" i="186"/>
  <c r="AB777" i="186"/>
  <c r="Y777" i="186"/>
  <c r="AC777" i="186" s="1"/>
  <c r="M777" i="186"/>
  <c r="AL776" i="186"/>
  <c r="AF776" i="186"/>
  <c r="AB776" i="186"/>
  <c r="AC776" i="186" s="1"/>
  <c r="AX776" i="186" s="1"/>
  <c r="Y776" i="186"/>
  <c r="M776" i="186"/>
  <c r="AL775" i="186"/>
  <c r="AF775" i="186"/>
  <c r="AB775" i="186"/>
  <c r="Y775" i="186"/>
  <c r="AC775" i="186" s="1"/>
  <c r="M775" i="186"/>
  <c r="AL774" i="186"/>
  <c r="AF774" i="186"/>
  <c r="AC774" i="186"/>
  <c r="AN774" i="186" s="1"/>
  <c r="AM774" i="186" s="1"/>
  <c r="AB774" i="186"/>
  <c r="Y774" i="186"/>
  <c r="M774" i="186"/>
  <c r="AL773" i="186"/>
  <c r="AF773" i="186"/>
  <c r="AB773" i="186"/>
  <c r="AC773" i="186" s="1"/>
  <c r="Y773" i="186"/>
  <c r="M773" i="186"/>
  <c r="AN772" i="186"/>
  <c r="AM772" i="186"/>
  <c r="AL772" i="186"/>
  <c r="AF772" i="186"/>
  <c r="AB772" i="186"/>
  <c r="AC772" i="186" s="1"/>
  <c r="AX772" i="186" s="1"/>
  <c r="Y772" i="186"/>
  <c r="M772" i="186"/>
  <c r="AL771" i="186"/>
  <c r="AF771" i="186"/>
  <c r="AC771" i="186"/>
  <c r="AB771" i="186"/>
  <c r="Y771" i="186"/>
  <c r="M771" i="186"/>
  <c r="AL770" i="186"/>
  <c r="AF770" i="186"/>
  <c r="AB770" i="186"/>
  <c r="Y770" i="186"/>
  <c r="AC770" i="186" s="1"/>
  <c r="M770" i="186"/>
  <c r="AL769" i="186"/>
  <c r="AF769" i="186"/>
  <c r="AB769" i="186"/>
  <c r="AC769" i="186" s="1"/>
  <c r="AX769" i="186" s="1"/>
  <c r="Y769" i="186"/>
  <c r="M769" i="186"/>
  <c r="AL768" i="186"/>
  <c r="AF768" i="186"/>
  <c r="AC768" i="186"/>
  <c r="AB768" i="186"/>
  <c r="Y768" i="186"/>
  <c r="M768" i="186"/>
  <c r="AL767" i="186"/>
  <c r="AF767" i="186"/>
  <c r="AB767" i="186"/>
  <c r="Y767" i="186"/>
  <c r="AC767" i="186" s="1"/>
  <c r="AX767" i="186" s="1"/>
  <c r="M767" i="186"/>
  <c r="AL766" i="186"/>
  <c r="AF766" i="186"/>
  <c r="AB766" i="186"/>
  <c r="Y766" i="186"/>
  <c r="AC766" i="186" s="1"/>
  <c r="M766" i="186"/>
  <c r="AL765" i="186"/>
  <c r="AF765" i="186"/>
  <c r="AB765" i="186"/>
  <c r="AC765" i="186" s="1"/>
  <c r="AX765" i="186" s="1"/>
  <c r="Y765" i="186"/>
  <c r="M765" i="186"/>
  <c r="AL764" i="186"/>
  <c r="AF764" i="186"/>
  <c r="AC764" i="186"/>
  <c r="AB764" i="186"/>
  <c r="Y764" i="186"/>
  <c r="M764" i="186"/>
  <c r="AN763" i="186"/>
  <c r="AM763" i="186" s="1"/>
  <c r="AL763" i="186"/>
  <c r="AF763" i="186"/>
  <c r="AC763" i="186"/>
  <c r="AX763" i="186" s="1"/>
  <c r="AB763" i="186"/>
  <c r="Y763" i="186"/>
  <c r="M763" i="186"/>
  <c r="AX762" i="186"/>
  <c r="AN762" i="186"/>
  <c r="AM762" i="186" s="1"/>
  <c r="AL762" i="186"/>
  <c r="AF762" i="186"/>
  <c r="AB762" i="186"/>
  <c r="Y762" i="186"/>
  <c r="AC762" i="186" s="1"/>
  <c r="M762" i="186"/>
  <c r="AL761" i="186"/>
  <c r="AF761" i="186"/>
  <c r="AC761" i="186"/>
  <c r="AB761" i="186"/>
  <c r="Y761" i="186"/>
  <c r="M761" i="186"/>
  <c r="AL760" i="186"/>
  <c r="AF760" i="186"/>
  <c r="AB760" i="186"/>
  <c r="Y760" i="186"/>
  <c r="AC760" i="186" s="1"/>
  <c r="M760" i="186"/>
  <c r="AL759" i="186"/>
  <c r="AF759" i="186"/>
  <c r="AC759" i="186"/>
  <c r="AN759" i="186" s="1"/>
  <c r="AM759" i="186" s="1"/>
  <c r="AB759" i="186"/>
  <c r="Y759" i="186"/>
  <c r="M759" i="186"/>
  <c r="AL758" i="186"/>
  <c r="AF758" i="186"/>
  <c r="AB758" i="186"/>
  <c r="Y758" i="186"/>
  <c r="AC758" i="186" s="1"/>
  <c r="AX758" i="186" s="1"/>
  <c r="M758" i="186"/>
  <c r="AL757" i="186"/>
  <c r="AF757" i="186"/>
  <c r="AB757" i="186"/>
  <c r="AC757" i="186" s="1"/>
  <c r="Y757" i="186"/>
  <c r="M757" i="186"/>
  <c r="AL756" i="186"/>
  <c r="AF756" i="186"/>
  <c r="AB756" i="186"/>
  <c r="AC756" i="186" s="1"/>
  <c r="Y756" i="186"/>
  <c r="M756" i="186"/>
  <c r="AX755" i="186"/>
  <c r="AN755" i="186"/>
  <c r="AM755" i="186" s="1"/>
  <c r="AL755" i="186"/>
  <c r="AF755" i="186"/>
  <c r="AB755" i="186"/>
  <c r="Y755" i="186"/>
  <c r="AC755" i="186" s="1"/>
  <c r="M755" i="186"/>
  <c r="AL754" i="186"/>
  <c r="AF754" i="186"/>
  <c r="AC754" i="186"/>
  <c r="AB754" i="186"/>
  <c r="Y754" i="186"/>
  <c r="M754" i="186"/>
  <c r="AL753" i="186"/>
  <c r="AF753" i="186"/>
  <c r="AB753" i="186"/>
  <c r="Y753" i="186"/>
  <c r="AC753" i="186" s="1"/>
  <c r="M753" i="186"/>
  <c r="AN752" i="186"/>
  <c r="AM752" i="186" s="1"/>
  <c r="AL752" i="186"/>
  <c r="AF752" i="186"/>
  <c r="AB752" i="186"/>
  <c r="AC752" i="186" s="1"/>
  <c r="AX752" i="186" s="1"/>
  <c r="Y752" i="186"/>
  <c r="M752" i="186"/>
  <c r="AL751" i="186"/>
  <c r="AF751" i="186"/>
  <c r="AB751" i="186"/>
  <c r="Y751" i="186"/>
  <c r="AC751" i="186" s="1"/>
  <c r="M751" i="186"/>
  <c r="AL750" i="186"/>
  <c r="AF750" i="186"/>
  <c r="AB750" i="186"/>
  <c r="Y750" i="186"/>
  <c r="AC750" i="186" s="1"/>
  <c r="M750" i="186"/>
  <c r="AL749" i="186"/>
  <c r="AF749" i="186"/>
  <c r="AB749" i="186"/>
  <c r="AC749" i="186" s="1"/>
  <c r="Y749" i="186"/>
  <c r="M749" i="186"/>
  <c r="AL748" i="186"/>
  <c r="AF748" i="186"/>
  <c r="AB748" i="186"/>
  <c r="AC748" i="186" s="1"/>
  <c r="AX748" i="186" s="1"/>
  <c r="Y748" i="186"/>
  <c r="M748" i="186"/>
  <c r="AL747" i="186"/>
  <c r="AF747" i="186"/>
  <c r="AC747" i="186"/>
  <c r="AB747" i="186"/>
  <c r="Y747" i="186"/>
  <c r="M747" i="186"/>
  <c r="AL746" i="186"/>
  <c r="AF746" i="186"/>
  <c r="AB746" i="186"/>
  <c r="Y746" i="186"/>
  <c r="AC746" i="186" s="1"/>
  <c r="M746" i="186"/>
  <c r="AN745" i="186"/>
  <c r="AM745" i="186" s="1"/>
  <c r="AL745" i="186"/>
  <c r="AF745" i="186"/>
  <c r="AB745" i="186"/>
  <c r="AC745" i="186" s="1"/>
  <c r="AX745" i="186" s="1"/>
  <c r="Y745" i="186"/>
  <c r="M745" i="186"/>
  <c r="AL744" i="186"/>
  <c r="AF744" i="186"/>
  <c r="AC744" i="186"/>
  <c r="AB744" i="186"/>
  <c r="Y744" i="186"/>
  <c r="M744" i="186"/>
  <c r="AN743" i="186"/>
  <c r="AM743" i="186" s="1"/>
  <c r="AL743" i="186"/>
  <c r="AF743" i="186"/>
  <c r="AB743" i="186"/>
  <c r="Y743" i="186"/>
  <c r="AC743" i="186" s="1"/>
  <c r="AX743" i="186" s="1"/>
  <c r="M743" i="186"/>
  <c r="AL742" i="186"/>
  <c r="AF742" i="186"/>
  <c r="AB742" i="186"/>
  <c r="Y742" i="186"/>
  <c r="AC742" i="186" s="1"/>
  <c r="M742" i="186"/>
  <c r="AN741" i="186"/>
  <c r="AM741" i="186"/>
  <c r="AL741" i="186"/>
  <c r="AF741" i="186"/>
  <c r="AB741" i="186"/>
  <c r="AC741" i="186" s="1"/>
  <c r="AX741" i="186" s="1"/>
  <c r="Y741" i="186"/>
  <c r="M741" i="186"/>
  <c r="AL740" i="186"/>
  <c r="AF740" i="186"/>
  <c r="AB740" i="186"/>
  <c r="AC740" i="186" s="1"/>
  <c r="Y740" i="186"/>
  <c r="M740" i="186"/>
  <c r="AN739" i="186"/>
  <c r="AM739" i="186" s="1"/>
  <c r="AL739" i="186"/>
  <c r="AF739" i="186"/>
  <c r="AC739" i="186"/>
  <c r="AX739" i="186" s="1"/>
  <c r="AB739" i="186"/>
  <c r="Y739" i="186"/>
  <c r="M739" i="186"/>
  <c r="AL738" i="186"/>
  <c r="AF738" i="186"/>
  <c r="AB738" i="186"/>
  <c r="Y738" i="186"/>
  <c r="AC738" i="186" s="1"/>
  <c r="M738" i="186"/>
  <c r="AL737" i="186"/>
  <c r="AF737" i="186"/>
  <c r="AC737" i="186"/>
  <c r="AB737" i="186"/>
  <c r="Y737" i="186"/>
  <c r="M737" i="186"/>
  <c r="AL736" i="186"/>
  <c r="AF736" i="186"/>
  <c r="AB736" i="186"/>
  <c r="Y736" i="186"/>
  <c r="AC736" i="186" s="1"/>
  <c r="M736" i="186"/>
  <c r="AL735" i="186"/>
  <c r="AF735" i="186"/>
  <c r="AC735" i="186"/>
  <c r="AN735" i="186" s="1"/>
  <c r="AM735" i="186" s="1"/>
  <c r="AB735" i="186"/>
  <c r="Y735" i="186"/>
  <c r="M735" i="186"/>
  <c r="AN734" i="186"/>
  <c r="AM734" i="186" s="1"/>
  <c r="AL734" i="186"/>
  <c r="AF734" i="186"/>
  <c r="AB734" i="186"/>
  <c r="Y734" i="186"/>
  <c r="AC734" i="186" s="1"/>
  <c r="AX734" i="186" s="1"/>
  <c r="M734" i="186"/>
  <c r="AL733" i="186"/>
  <c r="AF733" i="186"/>
  <c r="AB733" i="186"/>
  <c r="AC733" i="186" s="1"/>
  <c r="Y733" i="186"/>
  <c r="M733" i="186"/>
  <c r="AL732" i="186"/>
  <c r="AF732" i="186"/>
  <c r="AB732" i="186"/>
  <c r="AC732" i="186" s="1"/>
  <c r="Y732" i="186"/>
  <c r="M732" i="186"/>
  <c r="AL731" i="186"/>
  <c r="AF731" i="186"/>
  <c r="AB731" i="186"/>
  <c r="Y731" i="186"/>
  <c r="AC731" i="186" s="1"/>
  <c r="M731" i="186"/>
  <c r="AL730" i="186"/>
  <c r="AF730" i="186"/>
  <c r="AC730" i="186"/>
  <c r="AB730" i="186"/>
  <c r="Y730" i="186"/>
  <c r="M730" i="186"/>
  <c r="AL729" i="186"/>
  <c r="AF729" i="186"/>
  <c r="AB729" i="186"/>
  <c r="Y729" i="186"/>
  <c r="AC729" i="186" s="1"/>
  <c r="M729" i="186"/>
  <c r="AL728" i="186"/>
  <c r="AF728" i="186"/>
  <c r="AB728" i="186"/>
  <c r="AC728" i="186" s="1"/>
  <c r="AX728" i="186" s="1"/>
  <c r="Y728" i="186"/>
  <c r="M728" i="186"/>
  <c r="AL727" i="186"/>
  <c r="AF727" i="186"/>
  <c r="AB727" i="186"/>
  <c r="Y727" i="186"/>
  <c r="AC727" i="186" s="1"/>
  <c r="M727" i="186"/>
  <c r="AL726" i="186"/>
  <c r="AF726" i="186"/>
  <c r="AC726" i="186"/>
  <c r="AN726" i="186" s="1"/>
  <c r="AM726" i="186" s="1"/>
  <c r="AB726" i="186"/>
  <c r="Y726" i="186"/>
  <c r="M726" i="186"/>
  <c r="AL725" i="186"/>
  <c r="AF725" i="186"/>
  <c r="AB725" i="186"/>
  <c r="AC725" i="186" s="1"/>
  <c r="Y725" i="186"/>
  <c r="M725" i="186"/>
  <c r="AN724" i="186"/>
  <c r="AM724" i="186"/>
  <c r="AL724" i="186"/>
  <c r="AF724" i="186"/>
  <c r="AB724" i="186"/>
  <c r="AC724" i="186" s="1"/>
  <c r="AX724" i="186" s="1"/>
  <c r="Y724" i="186"/>
  <c r="M724" i="186"/>
  <c r="AL723" i="186"/>
  <c r="AF723" i="186"/>
  <c r="AC723" i="186"/>
  <c r="AB723" i="186"/>
  <c r="Y723" i="186"/>
  <c r="M723" i="186"/>
  <c r="AL722" i="186"/>
  <c r="AF722" i="186"/>
  <c r="AB722" i="186"/>
  <c r="Y722" i="186"/>
  <c r="AC722" i="186" s="1"/>
  <c r="M722" i="186"/>
  <c r="AL721" i="186"/>
  <c r="AF721" i="186"/>
  <c r="AB721" i="186"/>
  <c r="AC721" i="186" s="1"/>
  <c r="Y721" i="186"/>
  <c r="M721" i="186"/>
  <c r="AL720" i="186"/>
  <c r="AF720" i="186"/>
  <c r="AC720" i="186"/>
  <c r="AB720" i="186"/>
  <c r="Y720" i="186"/>
  <c r="M720" i="186"/>
  <c r="AL719" i="186"/>
  <c r="AF719" i="186"/>
  <c r="AB719" i="186"/>
  <c r="Y719" i="186"/>
  <c r="AC719" i="186" s="1"/>
  <c r="M719" i="186"/>
  <c r="AL718" i="186"/>
  <c r="AF718" i="186"/>
  <c r="AB718" i="186"/>
  <c r="Y718" i="186"/>
  <c r="AC718" i="186" s="1"/>
  <c r="M718" i="186"/>
  <c r="AL717" i="186"/>
  <c r="AF717" i="186"/>
  <c r="AB717" i="186"/>
  <c r="AC717" i="186" s="1"/>
  <c r="Y717" i="186"/>
  <c r="M717" i="186"/>
  <c r="AL716" i="186"/>
  <c r="AF716" i="186"/>
  <c r="AC716" i="186"/>
  <c r="AB716" i="186"/>
  <c r="Y716" i="186"/>
  <c r="M716" i="186"/>
  <c r="AN715" i="186"/>
  <c r="AM715" i="186" s="1"/>
  <c r="AL715" i="186"/>
  <c r="AF715" i="186"/>
  <c r="AC715" i="186"/>
  <c r="AX715" i="186" s="1"/>
  <c r="AB715" i="186"/>
  <c r="Y715" i="186"/>
  <c r="M715" i="186"/>
  <c r="AX714" i="186"/>
  <c r="AN714" i="186"/>
  <c r="AM714" i="186" s="1"/>
  <c r="AL714" i="186"/>
  <c r="AF714" i="186"/>
  <c r="AB714" i="186"/>
  <c r="Y714" i="186"/>
  <c r="AC714" i="186" s="1"/>
  <c r="M714" i="186"/>
  <c r="AL713" i="186"/>
  <c r="AF713" i="186"/>
  <c r="AC713" i="186"/>
  <c r="AB713" i="186"/>
  <c r="Y713" i="186"/>
  <c r="M713" i="186"/>
  <c r="AL712" i="186"/>
  <c r="AF712" i="186"/>
  <c r="AB712" i="186"/>
  <c r="Y712" i="186"/>
  <c r="AC712" i="186" s="1"/>
  <c r="M712" i="186"/>
  <c r="AL711" i="186"/>
  <c r="AF711" i="186"/>
  <c r="AC711" i="186"/>
  <c r="AN711" i="186" s="1"/>
  <c r="AM711" i="186" s="1"/>
  <c r="AB711" i="186"/>
  <c r="Y711" i="186"/>
  <c r="M711" i="186"/>
  <c r="AL710" i="186"/>
  <c r="AF710" i="186"/>
  <c r="AB710" i="186"/>
  <c r="Y710" i="186"/>
  <c r="AC710" i="186" s="1"/>
  <c r="AX710" i="186" s="1"/>
  <c r="M710" i="186"/>
  <c r="AL709" i="186"/>
  <c r="AF709" i="186"/>
  <c r="AB709" i="186"/>
  <c r="AC709" i="186" s="1"/>
  <c r="Y709" i="186"/>
  <c r="M709" i="186"/>
  <c r="AL708" i="186"/>
  <c r="AF708" i="186"/>
  <c r="AB708" i="186"/>
  <c r="AC708" i="186" s="1"/>
  <c r="Y708" i="186"/>
  <c r="M708" i="186"/>
  <c r="AX707" i="186"/>
  <c r="AN707" i="186"/>
  <c r="AM707" i="186" s="1"/>
  <c r="AL707" i="186"/>
  <c r="AF707" i="186"/>
  <c r="AB707" i="186"/>
  <c r="Y707" i="186"/>
  <c r="AC707" i="186" s="1"/>
  <c r="M707" i="186"/>
  <c r="AL706" i="186"/>
  <c r="AF706" i="186"/>
  <c r="AC706" i="186"/>
  <c r="AB706" i="186"/>
  <c r="Y706" i="186"/>
  <c r="M706" i="186"/>
  <c r="AL705" i="186"/>
  <c r="AF705" i="186"/>
  <c r="AB705" i="186"/>
  <c r="Y705" i="186"/>
  <c r="AC705" i="186" s="1"/>
  <c r="M705" i="186"/>
  <c r="AN704" i="186"/>
  <c r="AM704" i="186" s="1"/>
  <c r="AL704" i="186"/>
  <c r="AF704" i="186"/>
  <c r="AB704" i="186"/>
  <c r="AC704" i="186" s="1"/>
  <c r="AX704" i="186" s="1"/>
  <c r="Y704" i="186"/>
  <c r="M704" i="186"/>
  <c r="AL703" i="186"/>
  <c r="AF703" i="186"/>
  <c r="AB703" i="186"/>
  <c r="Y703" i="186"/>
  <c r="AC703" i="186" s="1"/>
  <c r="M703" i="186"/>
  <c r="AL702" i="186"/>
  <c r="AF702" i="186"/>
  <c r="AB702" i="186"/>
  <c r="Y702" i="186"/>
  <c r="AC702" i="186" s="1"/>
  <c r="M702" i="186"/>
  <c r="AL701" i="186"/>
  <c r="AF701" i="186"/>
  <c r="AB701" i="186"/>
  <c r="AC701" i="186" s="1"/>
  <c r="Y701" i="186"/>
  <c r="M701" i="186"/>
  <c r="AL700" i="186"/>
  <c r="AF700" i="186"/>
  <c r="AB700" i="186"/>
  <c r="AC700" i="186" s="1"/>
  <c r="Y700" i="186"/>
  <c r="M700" i="186"/>
  <c r="AL699" i="186"/>
  <c r="AF699" i="186"/>
  <c r="AC699" i="186"/>
  <c r="AB699" i="186"/>
  <c r="Y699" i="186"/>
  <c r="M699" i="186"/>
  <c r="AL698" i="186"/>
  <c r="AF698" i="186"/>
  <c r="AB698" i="186"/>
  <c r="Y698" i="186"/>
  <c r="AC698" i="186" s="1"/>
  <c r="M698" i="186"/>
  <c r="AN697" i="186"/>
  <c r="AM697" i="186" s="1"/>
  <c r="AL697" i="186"/>
  <c r="AF697" i="186"/>
  <c r="AB697" i="186"/>
  <c r="AC697" i="186" s="1"/>
  <c r="AX697" i="186" s="1"/>
  <c r="Y697" i="186"/>
  <c r="M697" i="186"/>
  <c r="AL696" i="186"/>
  <c r="AF696" i="186"/>
  <c r="AC696" i="186"/>
  <c r="AB696" i="186"/>
  <c r="Y696" i="186"/>
  <c r="M696" i="186"/>
  <c r="AN695" i="186"/>
  <c r="AM695" i="186" s="1"/>
  <c r="AL695" i="186"/>
  <c r="AF695" i="186"/>
  <c r="AB695" i="186"/>
  <c r="Y695" i="186"/>
  <c r="AC695" i="186" s="1"/>
  <c r="AX695" i="186" s="1"/>
  <c r="M695" i="186"/>
  <c r="AL694" i="186"/>
  <c r="AF694" i="186"/>
  <c r="AB694" i="186"/>
  <c r="Y694" i="186"/>
  <c r="AC694" i="186" s="1"/>
  <c r="M694" i="186"/>
  <c r="AN693" i="186"/>
  <c r="AM693" i="186"/>
  <c r="AL693" i="186"/>
  <c r="AF693" i="186"/>
  <c r="AB693" i="186"/>
  <c r="AC693" i="186" s="1"/>
  <c r="AX693" i="186" s="1"/>
  <c r="Y693" i="186"/>
  <c r="M693" i="186"/>
  <c r="AL692" i="186"/>
  <c r="AF692" i="186"/>
  <c r="AB692" i="186"/>
  <c r="Y692" i="186"/>
  <c r="M692" i="186"/>
  <c r="AN691" i="186"/>
  <c r="AM691" i="186" s="1"/>
  <c r="AL691" i="186"/>
  <c r="AF691" i="186"/>
  <c r="AC691" i="186"/>
  <c r="AX691" i="186" s="1"/>
  <c r="AB691" i="186"/>
  <c r="Y691" i="186"/>
  <c r="M691" i="186"/>
  <c r="AL690" i="186"/>
  <c r="AF690" i="186"/>
  <c r="AB690" i="186"/>
  <c r="Y690" i="186"/>
  <c r="AC690" i="186" s="1"/>
  <c r="M690" i="186"/>
  <c r="AL689" i="186"/>
  <c r="AF689" i="186"/>
  <c r="AC689" i="186"/>
  <c r="AB689" i="186"/>
  <c r="Y689" i="186"/>
  <c r="M689" i="186"/>
  <c r="AL688" i="186"/>
  <c r="AF688" i="186"/>
  <c r="AB688" i="186"/>
  <c r="Y688" i="186"/>
  <c r="AC688" i="186" s="1"/>
  <c r="M688" i="186"/>
  <c r="AL687" i="186"/>
  <c r="AF687" i="186"/>
  <c r="AC687" i="186"/>
  <c r="AN687" i="186" s="1"/>
  <c r="AM687" i="186" s="1"/>
  <c r="AB687" i="186"/>
  <c r="Y687" i="186"/>
  <c r="M687" i="186"/>
  <c r="AN686" i="186"/>
  <c r="AM686" i="186"/>
  <c r="AL686" i="186"/>
  <c r="AF686" i="186"/>
  <c r="AB686" i="186"/>
  <c r="Y686" i="186"/>
  <c r="AC686" i="186" s="1"/>
  <c r="AX686" i="186" s="1"/>
  <c r="M686" i="186"/>
  <c r="AL685" i="186"/>
  <c r="AF685" i="186"/>
  <c r="AC685" i="186"/>
  <c r="AB685" i="186"/>
  <c r="Y685" i="186"/>
  <c r="M685" i="186"/>
  <c r="AL684" i="186"/>
  <c r="AF684" i="186"/>
  <c r="AB684" i="186"/>
  <c r="AC684" i="186" s="1"/>
  <c r="Y684" i="186"/>
  <c r="M684" i="186"/>
  <c r="AL683" i="186"/>
  <c r="AF683" i="186"/>
  <c r="AB683" i="186"/>
  <c r="Y683" i="186"/>
  <c r="AC683" i="186" s="1"/>
  <c r="M683" i="186"/>
  <c r="AL682" i="186"/>
  <c r="AF682" i="186"/>
  <c r="AC682" i="186"/>
  <c r="AB682" i="186"/>
  <c r="Y682" i="186"/>
  <c r="M682" i="186"/>
  <c r="AL681" i="186"/>
  <c r="AF681" i="186"/>
  <c r="AB681" i="186"/>
  <c r="Y681" i="186"/>
  <c r="AC681" i="186" s="1"/>
  <c r="M681" i="186"/>
  <c r="AL680" i="186"/>
  <c r="AF680" i="186"/>
  <c r="AB680" i="186"/>
  <c r="AC680" i="186" s="1"/>
  <c r="AX680" i="186" s="1"/>
  <c r="Y680" i="186"/>
  <c r="M680" i="186"/>
  <c r="AL679" i="186"/>
  <c r="AF679" i="186"/>
  <c r="AB679" i="186"/>
  <c r="Y679" i="186"/>
  <c r="AC679" i="186" s="1"/>
  <c r="M679" i="186"/>
  <c r="AL678" i="186"/>
  <c r="AF678" i="186"/>
  <c r="AC678" i="186"/>
  <c r="AN678" i="186" s="1"/>
  <c r="AM678" i="186" s="1"/>
  <c r="AB678" i="186"/>
  <c r="Y678" i="186"/>
  <c r="M678" i="186"/>
  <c r="AL677" i="186"/>
  <c r="AF677" i="186"/>
  <c r="AB677" i="186"/>
  <c r="AC677" i="186" s="1"/>
  <c r="Y677" i="186"/>
  <c r="M677" i="186"/>
  <c r="AN676" i="186"/>
  <c r="AM676" i="186"/>
  <c r="AL676" i="186"/>
  <c r="AF676" i="186"/>
  <c r="AB676" i="186"/>
  <c r="AC676" i="186" s="1"/>
  <c r="AX676" i="186" s="1"/>
  <c r="Y676" i="186"/>
  <c r="M676" i="186"/>
  <c r="AL675" i="186"/>
  <c r="AF675" i="186"/>
  <c r="AC675" i="186"/>
  <c r="AB675" i="186"/>
  <c r="Y675" i="186"/>
  <c r="M675" i="186"/>
  <c r="AL674" i="186"/>
  <c r="AF674" i="186"/>
  <c r="AB674" i="186"/>
  <c r="Y674" i="186"/>
  <c r="AC674" i="186" s="1"/>
  <c r="M674" i="186"/>
  <c r="AL673" i="186"/>
  <c r="AF673" i="186"/>
  <c r="AB673" i="186"/>
  <c r="AC673" i="186" s="1"/>
  <c r="Y673" i="186"/>
  <c r="M673" i="186"/>
  <c r="AL672" i="186"/>
  <c r="AF672" i="186"/>
  <c r="AC672" i="186"/>
  <c r="AB672" i="186"/>
  <c r="Y672" i="186"/>
  <c r="M672" i="186"/>
  <c r="AL671" i="186"/>
  <c r="AF671" i="186"/>
  <c r="AB671" i="186"/>
  <c r="Y671" i="186"/>
  <c r="AC671" i="186" s="1"/>
  <c r="M671" i="186"/>
  <c r="AL670" i="186"/>
  <c r="AF670" i="186"/>
  <c r="AB670" i="186"/>
  <c r="Y670" i="186"/>
  <c r="AC670" i="186" s="1"/>
  <c r="M670" i="186"/>
  <c r="AL669" i="186"/>
  <c r="AF669" i="186"/>
  <c r="AB669" i="186"/>
  <c r="AC669" i="186" s="1"/>
  <c r="Y669" i="186"/>
  <c r="M669" i="186"/>
  <c r="AL668" i="186"/>
  <c r="AF668" i="186"/>
  <c r="AC668" i="186"/>
  <c r="AB668" i="186"/>
  <c r="Y668" i="186"/>
  <c r="M668" i="186"/>
  <c r="AL667" i="186"/>
  <c r="AF667" i="186"/>
  <c r="AB667" i="186"/>
  <c r="Y667" i="186"/>
  <c r="AC667" i="186" s="1"/>
  <c r="M667" i="186"/>
  <c r="AX666" i="186"/>
  <c r="AL666" i="186"/>
  <c r="AF666" i="186"/>
  <c r="AC666" i="186"/>
  <c r="AN666" i="186" s="1"/>
  <c r="AM666" i="186" s="1"/>
  <c r="AB666" i="186"/>
  <c r="Y666" i="186"/>
  <c r="M666" i="186"/>
  <c r="AL665" i="186"/>
  <c r="AF665" i="186"/>
  <c r="AB665" i="186"/>
  <c r="Y665" i="186"/>
  <c r="AC665" i="186" s="1"/>
  <c r="M665" i="186"/>
  <c r="AL664" i="186"/>
  <c r="AF664" i="186"/>
  <c r="AB664" i="186"/>
  <c r="AC664" i="186" s="1"/>
  <c r="Y664" i="186"/>
  <c r="M664" i="186"/>
  <c r="AN663" i="186"/>
  <c r="AM663" i="186" s="1"/>
  <c r="AL663" i="186"/>
  <c r="AF663" i="186"/>
  <c r="AC663" i="186"/>
  <c r="AX663" i="186" s="1"/>
  <c r="AB663" i="186"/>
  <c r="Y663" i="186"/>
  <c r="M663" i="186"/>
  <c r="AL662" i="186"/>
  <c r="AF662" i="186"/>
  <c r="AB662" i="186"/>
  <c r="AC662" i="186" s="1"/>
  <c r="AX662" i="186" s="1"/>
  <c r="Y662" i="186"/>
  <c r="M662" i="186"/>
  <c r="AL661" i="186"/>
  <c r="AF661" i="186"/>
  <c r="AC661" i="186"/>
  <c r="AB661" i="186"/>
  <c r="Y661" i="186"/>
  <c r="M661" i="186"/>
  <c r="AL660" i="186"/>
  <c r="AF660" i="186"/>
  <c r="AB660" i="186"/>
  <c r="AC660" i="186" s="1"/>
  <c r="AX660" i="186" s="1"/>
  <c r="Y660" i="186"/>
  <c r="M660" i="186"/>
  <c r="AL659" i="186"/>
  <c r="AF659" i="186"/>
  <c r="AB659" i="186"/>
  <c r="Y659" i="186"/>
  <c r="AC659" i="186" s="1"/>
  <c r="M659" i="186"/>
  <c r="AL658" i="186"/>
  <c r="AF658" i="186"/>
  <c r="AB658" i="186"/>
  <c r="Y658" i="186"/>
  <c r="AC658" i="186" s="1"/>
  <c r="M658" i="186"/>
  <c r="AL657" i="186"/>
  <c r="AF657" i="186"/>
  <c r="AC657" i="186"/>
  <c r="AB657" i="186"/>
  <c r="Y657" i="186"/>
  <c r="M657" i="186"/>
  <c r="AL656" i="186"/>
  <c r="AF656" i="186"/>
  <c r="AB656" i="186"/>
  <c r="Y656" i="186"/>
  <c r="AC656" i="186" s="1"/>
  <c r="M656" i="186"/>
  <c r="AL655" i="186"/>
  <c r="AF655" i="186"/>
  <c r="AC655" i="186"/>
  <c r="AN655" i="186" s="1"/>
  <c r="AM655" i="186" s="1"/>
  <c r="AB655" i="186"/>
  <c r="Y655" i="186"/>
  <c r="M655" i="186"/>
  <c r="AL654" i="186"/>
  <c r="AF654" i="186"/>
  <c r="AB654" i="186"/>
  <c r="AC654" i="186" s="1"/>
  <c r="Y654" i="186"/>
  <c r="M654" i="186"/>
  <c r="AL653" i="186"/>
  <c r="AF653" i="186"/>
  <c r="AB653" i="186"/>
  <c r="AC653" i="186" s="1"/>
  <c r="Y653" i="186"/>
  <c r="M653" i="186"/>
  <c r="AN652" i="186"/>
  <c r="AM652" i="186" s="1"/>
  <c r="AL652" i="186"/>
  <c r="AF652" i="186"/>
  <c r="AC652" i="186"/>
  <c r="AX652" i="186" s="1"/>
  <c r="AB652" i="186"/>
  <c r="Y652" i="186"/>
  <c r="M652" i="186"/>
  <c r="AX651" i="186"/>
  <c r="AL651" i="186"/>
  <c r="AF651" i="186"/>
  <c r="AB651" i="186"/>
  <c r="Y651" i="186"/>
  <c r="AC651" i="186" s="1"/>
  <c r="AN651" i="186" s="1"/>
  <c r="AM651" i="186" s="1"/>
  <c r="M651" i="186"/>
  <c r="AL650" i="186"/>
  <c r="AF650" i="186"/>
  <c r="AB650" i="186"/>
  <c r="Y650" i="186"/>
  <c r="AC650" i="186" s="1"/>
  <c r="M650" i="186"/>
  <c r="AL649" i="186"/>
  <c r="AF649" i="186"/>
  <c r="AB649" i="186"/>
  <c r="Y649" i="186"/>
  <c r="M649" i="186"/>
  <c r="AL648" i="186"/>
  <c r="AF648" i="186"/>
  <c r="AB648" i="186"/>
  <c r="AC648" i="186" s="1"/>
  <c r="Y648" i="186"/>
  <c r="M648" i="186"/>
  <c r="AX647" i="186"/>
  <c r="AL647" i="186"/>
  <c r="AF647" i="186"/>
  <c r="AB647" i="186"/>
  <c r="Y647" i="186"/>
  <c r="AC647" i="186" s="1"/>
  <c r="AN647" i="186" s="1"/>
  <c r="AM647" i="186" s="1"/>
  <c r="M647" i="186"/>
  <c r="AL646" i="186"/>
  <c r="AF646" i="186"/>
  <c r="AC646" i="186"/>
  <c r="AB646" i="186"/>
  <c r="Y646" i="186"/>
  <c r="M646" i="186"/>
  <c r="AL645" i="186"/>
  <c r="AF645" i="186"/>
  <c r="AB645" i="186"/>
  <c r="Y645" i="186"/>
  <c r="AC645" i="186" s="1"/>
  <c r="M645" i="186"/>
  <c r="AL644" i="186"/>
  <c r="AF644" i="186"/>
  <c r="AC644" i="186"/>
  <c r="AN644" i="186" s="1"/>
  <c r="AM644" i="186" s="1"/>
  <c r="AB644" i="186"/>
  <c r="Y644" i="186"/>
  <c r="M644" i="186"/>
  <c r="AL643" i="186"/>
  <c r="AF643" i="186"/>
  <c r="AB643" i="186"/>
  <c r="Y643" i="186"/>
  <c r="AC643" i="186" s="1"/>
  <c r="M643" i="186"/>
  <c r="AL642" i="186"/>
  <c r="AF642" i="186"/>
  <c r="AC642" i="186"/>
  <c r="AB642" i="186"/>
  <c r="Y642" i="186"/>
  <c r="M642" i="186"/>
  <c r="AN641" i="186"/>
  <c r="AM641" i="186" s="1"/>
  <c r="AL641" i="186"/>
  <c r="AF641" i="186"/>
  <c r="AC641" i="186"/>
  <c r="AX641" i="186" s="1"/>
  <c r="AB641" i="186"/>
  <c r="Y641" i="186"/>
  <c r="M641" i="186"/>
  <c r="AX640" i="186"/>
  <c r="AN640" i="186"/>
  <c r="AM640" i="186" s="1"/>
  <c r="AL640" i="186"/>
  <c r="AF640" i="186"/>
  <c r="AB640" i="186"/>
  <c r="AC640" i="186" s="1"/>
  <c r="Y640" i="186"/>
  <c r="M640" i="186"/>
  <c r="AL639" i="186"/>
  <c r="AF639" i="186"/>
  <c r="AB639" i="186"/>
  <c r="Y639" i="186"/>
  <c r="AC639" i="186" s="1"/>
  <c r="M639" i="186"/>
  <c r="AX638" i="186"/>
  <c r="AL638" i="186"/>
  <c r="AF638" i="186"/>
  <c r="AC638" i="186"/>
  <c r="AN638" i="186" s="1"/>
  <c r="AM638" i="186" s="1"/>
  <c r="AB638" i="186"/>
  <c r="Y638" i="186"/>
  <c r="M638" i="186"/>
  <c r="AL637" i="186"/>
  <c r="AF637" i="186"/>
  <c r="AB637" i="186"/>
  <c r="AC637" i="186" s="1"/>
  <c r="Y637" i="186"/>
  <c r="M637" i="186"/>
  <c r="AL636" i="186"/>
  <c r="AF636" i="186"/>
  <c r="AB636" i="186"/>
  <c r="Y636" i="186"/>
  <c r="AC636" i="186" s="1"/>
  <c r="M636" i="186"/>
  <c r="AL635" i="186"/>
  <c r="AF635" i="186"/>
  <c r="AC635" i="186"/>
  <c r="AB635" i="186"/>
  <c r="Y635" i="186"/>
  <c r="M635" i="186"/>
  <c r="AL634" i="186"/>
  <c r="AF634" i="186"/>
  <c r="AB634" i="186"/>
  <c r="Y634" i="186"/>
  <c r="M634" i="186"/>
  <c r="AL633" i="186"/>
  <c r="AF633" i="186"/>
  <c r="AC633" i="186"/>
  <c r="AB633" i="186"/>
  <c r="Y633" i="186"/>
  <c r="M633" i="186"/>
  <c r="AL632" i="186"/>
  <c r="AF632" i="186"/>
  <c r="AB632" i="186"/>
  <c r="AC632" i="186" s="1"/>
  <c r="Y632" i="186"/>
  <c r="M632" i="186"/>
  <c r="AL631" i="186"/>
  <c r="AF631" i="186"/>
  <c r="AC631" i="186"/>
  <c r="AB631" i="186"/>
  <c r="Y631" i="186"/>
  <c r="M631" i="186"/>
  <c r="AL630" i="186"/>
  <c r="AF630" i="186"/>
  <c r="AB630" i="186"/>
  <c r="Y630" i="186"/>
  <c r="AC630" i="186" s="1"/>
  <c r="M630" i="186"/>
  <c r="AL629" i="186"/>
  <c r="AF629" i="186"/>
  <c r="AB629" i="186"/>
  <c r="AC629" i="186" s="1"/>
  <c r="AX629" i="186" s="1"/>
  <c r="Y629" i="186"/>
  <c r="M629" i="186"/>
  <c r="AL628" i="186"/>
  <c r="AF628" i="186"/>
  <c r="AB628" i="186"/>
  <c r="Y628" i="186"/>
  <c r="AC628" i="186" s="1"/>
  <c r="M628" i="186"/>
  <c r="AL627" i="186"/>
  <c r="AF627" i="186"/>
  <c r="AC627" i="186"/>
  <c r="AN627" i="186" s="1"/>
  <c r="AM627" i="186" s="1"/>
  <c r="AB627" i="186"/>
  <c r="Y627" i="186"/>
  <c r="M627" i="186"/>
  <c r="AN626" i="186"/>
  <c r="AM626" i="186" s="1"/>
  <c r="AL626" i="186"/>
  <c r="AF626" i="186"/>
  <c r="AC626" i="186"/>
  <c r="AX626" i="186" s="1"/>
  <c r="AB626" i="186"/>
  <c r="Y626" i="186"/>
  <c r="M626" i="186"/>
  <c r="AL625" i="186"/>
  <c r="AF625" i="186"/>
  <c r="AB625" i="186"/>
  <c r="Y625" i="186"/>
  <c r="AC625" i="186" s="1"/>
  <c r="M625" i="186"/>
  <c r="AL624" i="186"/>
  <c r="AF624" i="186"/>
  <c r="AC624" i="186"/>
  <c r="AB624" i="186"/>
  <c r="Y624" i="186"/>
  <c r="M624" i="186"/>
  <c r="AL623" i="186"/>
  <c r="AF623" i="186"/>
  <c r="AB623" i="186"/>
  <c r="Y623" i="186"/>
  <c r="AC623" i="186" s="1"/>
  <c r="M623" i="186"/>
  <c r="AL622" i="186"/>
  <c r="AF622" i="186"/>
  <c r="AB622" i="186"/>
  <c r="AC622" i="186" s="1"/>
  <c r="Y622" i="186"/>
  <c r="M622" i="186"/>
  <c r="AL621" i="186"/>
  <c r="AF621" i="186"/>
  <c r="AB621" i="186"/>
  <c r="AC621" i="186" s="1"/>
  <c r="Y621" i="186"/>
  <c r="M621" i="186"/>
  <c r="AL620" i="186"/>
  <c r="AF620" i="186"/>
  <c r="AB620" i="186"/>
  <c r="AC620" i="186" s="1"/>
  <c r="Y620" i="186"/>
  <c r="M620" i="186"/>
  <c r="AL619" i="186"/>
  <c r="AF619" i="186"/>
  <c r="AB619" i="186"/>
  <c r="Y619" i="186"/>
  <c r="AC619" i="186" s="1"/>
  <c r="M619" i="186"/>
  <c r="AL618" i="186"/>
  <c r="AF618" i="186"/>
  <c r="AC618" i="186"/>
  <c r="AN618" i="186" s="1"/>
  <c r="AM618" i="186" s="1"/>
  <c r="AB618" i="186"/>
  <c r="Y618" i="186"/>
  <c r="M618" i="186"/>
  <c r="AL617" i="186"/>
  <c r="AF617" i="186"/>
  <c r="AB617" i="186"/>
  <c r="Y617" i="186"/>
  <c r="AC617" i="186" s="1"/>
  <c r="M617" i="186"/>
  <c r="AL616" i="186"/>
  <c r="AF616" i="186"/>
  <c r="AB616" i="186"/>
  <c r="AC616" i="186" s="1"/>
  <c r="Y616" i="186"/>
  <c r="M616" i="186"/>
  <c r="AN615" i="186"/>
  <c r="AM615" i="186" s="1"/>
  <c r="AL615" i="186"/>
  <c r="AF615" i="186"/>
  <c r="AC615" i="186"/>
  <c r="AX615" i="186" s="1"/>
  <c r="AB615" i="186"/>
  <c r="Y615" i="186"/>
  <c r="M615" i="186"/>
  <c r="AL614" i="186"/>
  <c r="AF614" i="186"/>
  <c r="AB614" i="186"/>
  <c r="AC614" i="186" s="1"/>
  <c r="Y614" i="186"/>
  <c r="M614" i="186"/>
  <c r="AL613" i="186"/>
  <c r="AF613" i="186"/>
  <c r="AC613" i="186"/>
  <c r="AB613" i="186"/>
  <c r="Y613" i="186"/>
  <c r="M613" i="186"/>
  <c r="AL612" i="186"/>
  <c r="AF612" i="186"/>
  <c r="AB612" i="186"/>
  <c r="Y612" i="186"/>
  <c r="M612" i="186"/>
  <c r="AL611" i="186"/>
  <c r="AF611" i="186"/>
  <c r="AB611" i="186"/>
  <c r="Y611" i="186"/>
  <c r="AC611" i="186" s="1"/>
  <c r="M611" i="186"/>
  <c r="AL610" i="186"/>
  <c r="AF610" i="186"/>
  <c r="AB610" i="186"/>
  <c r="Y610" i="186"/>
  <c r="AC610" i="186" s="1"/>
  <c r="M610" i="186"/>
  <c r="AL609" i="186"/>
  <c r="AF609" i="186"/>
  <c r="AC609" i="186"/>
  <c r="AX609" i="186" s="1"/>
  <c r="AB609" i="186"/>
  <c r="Y609" i="186"/>
  <c r="M609" i="186"/>
  <c r="AX608" i="186"/>
  <c r="AM608" i="186"/>
  <c r="AL608" i="186"/>
  <c r="AF608" i="186"/>
  <c r="AB608" i="186"/>
  <c r="Y608" i="186"/>
  <c r="AC608" i="186" s="1"/>
  <c r="AN608" i="186" s="1"/>
  <c r="M608" i="186"/>
  <c r="AL607" i="186"/>
  <c r="AF607" i="186"/>
  <c r="AB607" i="186"/>
  <c r="Y607" i="186"/>
  <c r="AC607" i="186" s="1"/>
  <c r="M607" i="186"/>
  <c r="AN606" i="186"/>
  <c r="AM606" i="186" s="1"/>
  <c r="AL606" i="186"/>
  <c r="AF606" i="186"/>
  <c r="AB606" i="186"/>
  <c r="AC606" i="186" s="1"/>
  <c r="AX606" i="186" s="1"/>
  <c r="Y606" i="186"/>
  <c r="M606" i="186"/>
  <c r="AL605" i="186"/>
  <c r="AF605" i="186"/>
  <c r="AC605" i="186"/>
  <c r="AB605" i="186"/>
  <c r="Y605" i="186"/>
  <c r="M605" i="186"/>
  <c r="AL604" i="186"/>
  <c r="AF604" i="186"/>
  <c r="AC604" i="186"/>
  <c r="AX604" i="186" s="1"/>
  <c r="AB604" i="186"/>
  <c r="Y604" i="186"/>
  <c r="M604" i="186"/>
  <c r="AX603" i="186"/>
  <c r="AN603" i="186"/>
  <c r="AM603" i="186" s="1"/>
  <c r="AL603" i="186"/>
  <c r="AF603" i="186"/>
  <c r="AB603" i="186"/>
  <c r="Y603" i="186"/>
  <c r="AC603" i="186" s="1"/>
  <c r="M603" i="186"/>
  <c r="AL602" i="186"/>
  <c r="AF602" i="186"/>
  <c r="AB602" i="186"/>
  <c r="Y602" i="186"/>
  <c r="AC602" i="186" s="1"/>
  <c r="M602" i="186"/>
  <c r="AL601" i="186"/>
  <c r="AF601" i="186"/>
  <c r="AB601" i="186"/>
  <c r="AC601" i="186" s="1"/>
  <c r="AX601" i="186" s="1"/>
  <c r="Y601" i="186"/>
  <c r="M601" i="186"/>
  <c r="AL600" i="186"/>
  <c r="AF600" i="186"/>
  <c r="AB600" i="186"/>
  <c r="Y600" i="186"/>
  <c r="M600" i="186"/>
  <c r="AL599" i="186"/>
  <c r="AF599" i="186"/>
  <c r="AB599" i="186"/>
  <c r="Y599" i="186"/>
  <c r="AC599" i="186" s="1"/>
  <c r="M599" i="186"/>
  <c r="AL598" i="186"/>
  <c r="AF598" i="186"/>
  <c r="AC598" i="186"/>
  <c r="AB598" i="186"/>
  <c r="Y598" i="186"/>
  <c r="M598" i="186"/>
  <c r="AL597" i="186"/>
  <c r="AF597" i="186"/>
  <c r="AB597" i="186"/>
  <c r="Y597" i="186"/>
  <c r="AC597" i="186" s="1"/>
  <c r="M597" i="186"/>
  <c r="AL596" i="186"/>
  <c r="AF596" i="186"/>
  <c r="AB596" i="186"/>
  <c r="Y596" i="186"/>
  <c r="AC596" i="186" s="1"/>
  <c r="AX596" i="186" s="1"/>
  <c r="M596" i="186"/>
  <c r="AL595" i="186"/>
  <c r="AF595" i="186"/>
  <c r="AB595" i="186"/>
  <c r="Y595" i="186"/>
  <c r="AC595" i="186" s="1"/>
  <c r="M595" i="186"/>
  <c r="AN594" i="186"/>
  <c r="AM594" i="186" s="1"/>
  <c r="AL594" i="186"/>
  <c r="AF594" i="186"/>
  <c r="AC594" i="186"/>
  <c r="AX594" i="186" s="1"/>
  <c r="AB594" i="186"/>
  <c r="Y594" i="186"/>
  <c r="M594" i="186"/>
  <c r="AL593" i="186"/>
  <c r="AF593" i="186"/>
  <c r="AC593" i="186"/>
  <c r="AB593" i="186"/>
  <c r="Y593" i="186"/>
  <c r="M593" i="186"/>
  <c r="AL592" i="186"/>
  <c r="AF592" i="186"/>
  <c r="AB592" i="186"/>
  <c r="AC592" i="186" s="1"/>
  <c r="Y592" i="186"/>
  <c r="M592" i="186"/>
  <c r="AX591" i="186"/>
  <c r="AL591" i="186"/>
  <c r="AF591" i="186"/>
  <c r="AC591" i="186"/>
  <c r="AN591" i="186" s="1"/>
  <c r="AM591" i="186" s="1"/>
  <c r="AB591" i="186"/>
  <c r="Y591" i="186"/>
  <c r="M591" i="186"/>
  <c r="AM590" i="186"/>
  <c r="AL590" i="186"/>
  <c r="AF590" i="186"/>
  <c r="AC590" i="186"/>
  <c r="AN590" i="186" s="1"/>
  <c r="AB590" i="186"/>
  <c r="Y590" i="186"/>
  <c r="M590" i="186"/>
  <c r="AL589" i="186"/>
  <c r="AF589" i="186"/>
  <c r="AB589" i="186"/>
  <c r="Y589" i="186"/>
  <c r="M589" i="186"/>
  <c r="AX588" i="186"/>
  <c r="AN588" i="186"/>
  <c r="AM588" i="186" s="1"/>
  <c r="AL588" i="186"/>
  <c r="AF588" i="186"/>
  <c r="AC588" i="186"/>
  <c r="AB588" i="186"/>
  <c r="Y588" i="186"/>
  <c r="M588" i="186"/>
  <c r="AX587" i="186"/>
  <c r="AL587" i="186"/>
  <c r="AF587" i="186"/>
  <c r="AC587" i="186"/>
  <c r="AN587" i="186" s="1"/>
  <c r="AM587" i="186" s="1"/>
  <c r="AB587" i="186"/>
  <c r="Y587" i="186"/>
  <c r="M587" i="186"/>
  <c r="AL586" i="186"/>
  <c r="AF586" i="186"/>
  <c r="AB586" i="186"/>
  <c r="Y586" i="186"/>
  <c r="M586" i="186"/>
  <c r="AL585" i="186"/>
  <c r="AF585" i="186"/>
  <c r="AB585" i="186"/>
  <c r="AC585" i="186" s="1"/>
  <c r="AX585" i="186" s="1"/>
  <c r="Y585" i="186"/>
  <c r="M585" i="186"/>
  <c r="AN584" i="186"/>
  <c r="AM584" i="186" s="1"/>
  <c r="AL584" i="186"/>
  <c r="AF584" i="186"/>
  <c r="AB584" i="186"/>
  <c r="AC584" i="186" s="1"/>
  <c r="AX584" i="186" s="1"/>
  <c r="Y584" i="186"/>
  <c r="M584" i="186"/>
  <c r="AL583" i="186"/>
  <c r="AF583" i="186"/>
  <c r="AB583" i="186"/>
  <c r="Y583" i="186"/>
  <c r="AC583" i="186" s="1"/>
  <c r="M583" i="186"/>
  <c r="AL582" i="186"/>
  <c r="AF582" i="186"/>
  <c r="AB582" i="186"/>
  <c r="Y582" i="186"/>
  <c r="AC582" i="186" s="1"/>
  <c r="M582" i="186"/>
  <c r="AL581" i="186"/>
  <c r="AF581" i="186"/>
  <c r="AB581" i="186"/>
  <c r="Y581" i="186"/>
  <c r="M581" i="186"/>
  <c r="AL580" i="186"/>
  <c r="AF580" i="186"/>
  <c r="AB580" i="186"/>
  <c r="Y580" i="186"/>
  <c r="AC580" i="186" s="1"/>
  <c r="M580" i="186"/>
  <c r="AN579" i="186"/>
  <c r="AM579" i="186"/>
  <c r="AL579" i="186"/>
  <c r="AF579" i="186"/>
  <c r="AB579" i="186"/>
  <c r="Y579" i="186"/>
  <c r="AC579" i="186" s="1"/>
  <c r="AX579" i="186" s="1"/>
  <c r="M579" i="186"/>
  <c r="AN578" i="186"/>
  <c r="AM578" i="186" s="1"/>
  <c r="AL578" i="186"/>
  <c r="AF578" i="186"/>
  <c r="AC578" i="186"/>
  <c r="AX578" i="186" s="1"/>
  <c r="AB578" i="186"/>
  <c r="Y578" i="186"/>
  <c r="M578" i="186"/>
  <c r="AL577" i="186"/>
  <c r="AF577" i="186"/>
  <c r="AB577" i="186"/>
  <c r="AC577" i="186" s="1"/>
  <c r="Y577" i="186"/>
  <c r="M577" i="186"/>
  <c r="AX576" i="186"/>
  <c r="AN576" i="186"/>
  <c r="AM576" i="186" s="1"/>
  <c r="AL576" i="186"/>
  <c r="AF576" i="186"/>
  <c r="AC576" i="186"/>
  <c r="AB576" i="186"/>
  <c r="Y576" i="186"/>
  <c r="M576" i="186"/>
  <c r="AM575" i="186"/>
  <c r="AL575" i="186"/>
  <c r="AF575" i="186"/>
  <c r="AB575" i="186"/>
  <c r="Y575" i="186"/>
  <c r="AC575" i="186" s="1"/>
  <c r="AN575" i="186" s="1"/>
  <c r="M575" i="186"/>
  <c r="AL574" i="186"/>
  <c r="AF574" i="186"/>
  <c r="AB574" i="186"/>
  <c r="AC574" i="186" s="1"/>
  <c r="Y574" i="186"/>
  <c r="M574" i="186"/>
  <c r="AL573" i="186"/>
  <c r="AF573" i="186"/>
  <c r="AB573" i="186"/>
  <c r="AC573" i="186" s="1"/>
  <c r="Y573" i="186"/>
  <c r="M573" i="186"/>
  <c r="AX572" i="186"/>
  <c r="AN572" i="186"/>
  <c r="AM572" i="186" s="1"/>
  <c r="AL572" i="186"/>
  <c r="AF572" i="186"/>
  <c r="AC572" i="186"/>
  <c r="AB572" i="186"/>
  <c r="Y572" i="186"/>
  <c r="M572" i="186"/>
  <c r="AX571" i="186"/>
  <c r="AN571" i="186"/>
  <c r="AM571" i="186" s="1"/>
  <c r="AL571" i="186"/>
  <c r="AF571" i="186"/>
  <c r="AC571" i="186"/>
  <c r="AB571" i="186"/>
  <c r="Y571" i="186"/>
  <c r="M571" i="186"/>
  <c r="AL570" i="186"/>
  <c r="AF570" i="186"/>
  <c r="AB570" i="186"/>
  <c r="Y570" i="186"/>
  <c r="M570" i="186"/>
  <c r="AL569" i="186"/>
  <c r="AF569" i="186"/>
  <c r="AB569" i="186"/>
  <c r="Y569" i="186"/>
  <c r="AC569" i="186" s="1"/>
  <c r="M569" i="186"/>
  <c r="AN568" i="186"/>
  <c r="AM568" i="186" s="1"/>
  <c r="AL568" i="186"/>
  <c r="AF568" i="186"/>
  <c r="AB568" i="186"/>
  <c r="AC568" i="186" s="1"/>
  <c r="AX568" i="186" s="1"/>
  <c r="Y568" i="186"/>
  <c r="M568" i="186"/>
  <c r="AL567" i="186"/>
  <c r="AF567" i="186"/>
  <c r="AC567" i="186"/>
  <c r="AB567" i="186"/>
  <c r="Y567" i="186"/>
  <c r="M567" i="186"/>
  <c r="AL566" i="186"/>
  <c r="AF566" i="186"/>
  <c r="AC566" i="186"/>
  <c r="AB566" i="186"/>
  <c r="Y566" i="186"/>
  <c r="M566" i="186"/>
  <c r="AN565" i="186"/>
  <c r="AM565" i="186" s="1"/>
  <c r="AL565" i="186"/>
  <c r="AF565" i="186"/>
  <c r="AC565" i="186"/>
  <c r="AX565" i="186" s="1"/>
  <c r="AB565" i="186"/>
  <c r="Y565" i="186"/>
  <c r="M565" i="186"/>
  <c r="AX564" i="186"/>
  <c r="AM564" i="186"/>
  <c r="AL564" i="186"/>
  <c r="AF564" i="186"/>
  <c r="AB564" i="186"/>
  <c r="AC564" i="186" s="1"/>
  <c r="AN564" i="186" s="1"/>
  <c r="Y564" i="186"/>
  <c r="M564" i="186"/>
  <c r="AL563" i="186"/>
  <c r="AF563" i="186"/>
  <c r="AC563" i="186"/>
  <c r="AB563" i="186"/>
  <c r="Y563" i="186"/>
  <c r="M563" i="186"/>
  <c r="AL562" i="186"/>
  <c r="AF562" i="186"/>
  <c r="AC562" i="186"/>
  <c r="AB562" i="186"/>
  <c r="Y562" i="186"/>
  <c r="M562" i="186"/>
  <c r="AN561" i="186"/>
  <c r="AM561" i="186" s="1"/>
  <c r="AL561" i="186"/>
  <c r="AF561" i="186"/>
  <c r="AC561" i="186"/>
  <c r="AX561" i="186" s="1"/>
  <c r="AB561" i="186"/>
  <c r="Y561" i="186"/>
  <c r="M561" i="186"/>
  <c r="AX560" i="186"/>
  <c r="AN560" i="186"/>
  <c r="AM560" i="186" s="1"/>
  <c r="AL560" i="186"/>
  <c r="AF560" i="186"/>
  <c r="AC560" i="186"/>
  <c r="AB560" i="186"/>
  <c r="Y560" i="186"/>
  <c r="M560" i="186"/>
  <c r="AL559" i="186"/>
  <c r="AF559" i="186"/>
  <c r="AB559" i="186"/>
  <c r="Y559" i="186"/>
  <c r="AC559" i="186" s="1"/>
  <c r="M559" i="186"/>
  <c r="AL558" i="186"/>
  <c r="AF558" i="186"/>
  <c r="AB558" i="186"/>
  <c r="Y558" i="186"/>
  <c r="M558" i="186"/>
  <c r="AL557" i="186"/>
  <c r="AF557" i="186"/>
  <c r="AB557" i="186"/>
  <c r="AC557" i="186" s="1"/>
  <c r="Y557" i="186"/>
  <c r="M557" i="186"/>
  <c r="AL556" i="186"/>
  <c r="AF556" i="186"/>
  <c r="AC556" i="186"/>
  <c r="AB556" i="186"/>
  <c r="Y556" i="186"/>
  <c r="M556" i="186"/>
  <c r="AX555" i="186"/>
  <c r="AL555" i="186"/>
  <c r="AF555" i="186"/>
  <c r="AC555" i="186"/>
  <c r="AN555" i="186" s="1"/>
  <c r="AM555" i="186" s="1"/>
  <c r="AB555" i="186"/>
  <c r="Y555" i="186"/>
  <c r="M555" i="186"/>
  <c r="AL554" i="186"/>
  <c r="AF554" i="186"/>
  <c r="AB554" i="186"/>
  <c r="Y554" i="186"/>
  <c r="AC554" i="186" s="1"/>
  <c r="M554" i="186"/>
  <c r="AL553" i="186"/>
  <c r="AF553" i="186"/>
  <c r="AB553" i="186"/>
  <c r="Y553" i="186"/>
  <c r="M553" i="186"/>
  <c r="AL552" i="186"/>
  <c r="AF552" i="186"/>
  <c r="AB552" i="186"/>
  <c r="AC552" i="186" s="1"/>
  <c r="Y552" i="186"/>
  <c r="M552" i="186"/>
  <c r="AN551" i="186"/>
  <c r="AM551" i="186" s="1"/>
  <c r="AL551" i="186"/>
  <c r="AF551" i="186"/>
  <c r="AC551" i="186"/>
  <c r="AX551" i="186" s="1"/>
  <c r="AB551" i="186"/>
  <c r="Y551" i="186"/>
  <c r="M551" i="186"/>
  <c r="AX550" i="186"/>
  <c r="AL550" i="186"/>
  <c r="AF550" i="186"/>
  <c r="AC550" i="186"/>
  <c r="AN550" i="186" s="1"/>
  <c r="AM550" i="186" s="1"/>
  <c r="AB550" i="186"/>
  <c r="Y550" i="186"/>
  <c r="M550" i="186"/>
  <c r="AL549" i="186"/>
  <c r="AF549" i="186"/>
  <c r="AC549" i="186"/>
  <c r="AB549" i="186"/>
  <c r="Y549" i="186"/>
  <c r="M549" i="186"/>
  <c r="AL548" i="186"/>
  <c r="AF548" i="186"/>
  <c r="AB548" i="186"/>
  <c r="Y548" i="186"/>
  <c r="M548" i="186"/>
  <c r="AL547" i="186"/>
  <c r="AF547" i="186"/>
  <c r="AB547" i="186"/>
  <c r="Y547" i="186"/>
  <c r="AC547" i="186" s="1"/>
  <c r="M547" i="186"/>
  <c r="AN546" i="186"/>
  <c r="AM546" i="186"/>
  <c r="AL546" i="186"/>
  <c r="AF546" i="186"/>
  <c r="AC546" i="186"/>
  <c r="AX546" i="186" s="1"/>
  <c r="AB546" i="186"/>
  <c r="Y546" i="186"/>
  <c r="M546" i="186"/>
  <c r="AL545" i="186"/>
  <c r="AF545" i="186"/>
  <c r="AB545" i="186"/>
  <c r="AC545" i="186" s="1"/>
  <c r="AX545" i="186" s="1"/>
  <c r="Y545" i="186"/>
  <c r="M545" i="186"/>
  <c r="AL544" i="186"/>
  <c r="AF544" i="186"/>
  <c r="AC544" i="186"/>
  <c r="AB544" i="186"/>
  <c r="Y544" i="186"/>
  <c r="M544" i="186"/>
  <c r="AX543" i="186"/>
  <c r="AL543" i="186"/>
  <c r="AF543" i="186"/>
  <c r="AB543" i="186"/>
  <c r="Y543" i="186"/>
  <c r="AC543" i="186" s="1"/>
  <c r="AN543" i="186" s="1"/>
  <c r="AM543" i="186" s="1"/>
  <c r="M543" i="186"/>
  <c r="AN542" i="186"/>
  <c r="AM542" i="186"/>
  <c r="AL542" i="186"/>
  <c r="AF542" i="186"/>
  <c r="AB542" i="186"/>
  <c r="AC542" i="186" s="1"/>
  <c r="AX542" i="186" s="1"/>
  <c r="Y542" i="186"/>
  <c r="M542" i="186"/>
  <c r="AL541" i="186"/>
  <c r="AF541" i="186"/>
  <c r="AC541" i="186"/>
  <c r="AB541" i="186"/>
  <c r="Y541" i="186"/>
  <c r="M541" i="186"/>
  <c r="AN540" i="186"/>
  <c r="AM540" i="186" s="1"/>
  <c r="AL540" i="186"/>
  <c r="AF540" i="186"/>
  <c r="AB540" i="186"/>
  <c r="AC540" i="186" s="1"/>
  <c r="AX540" i="186" s="1"/>
  <c r="Y540" i="186"/>
  <c r="M540" i="186"/>
  <c r="AL539" i="186"/>
  <c r="AF539" i="186"/>
  <c r="AC539" i="186"/>
  <c r="AB539" i="186"/>
  <c r="Y539" i="186"/>
  <c r="M539" i="186"/>
  <c r="AM538" i="186"/>
  <c r="AL538" i="186"/>
  <c r="AF538" i="186"/>
  <c r="AB538" i="186"/>
  <c r="AC538" i="186" s="1"/>
  <c r="AN538" i="186" s="1"/>
  <c r="Y538" i="186"/>
  <c r="M538" i="186"/>
  <c r="AL537" i="186"/>
  <c r="AF537" i="186"/>
  <c r="AB537" i="186"/>
  <c r="Y537" i="186"/>
  <c r="M537" i="186"/>
  <c r="AL536" i="186"/>
  <c r="AF536" i="186"/>
  <c r="AB536" i="186"/>
  <c r="Y536" i="186"/>
  <c r="M536" i="186"/>
  <c r="AX535" i="186"/>
  <c r="AN535" i="186"/>
  <c r="AM535" i="186" s="1"/>
  <c r="AL535" i="186"/>
  <c r="AF535" i="186"/>
  <c r="AC535" i="186"/>
  <c r="AB535" i="186"/>
  <c r="Y535" i="186"/>
  <c r="M535" i="186"/>
  <c r="AL534" i="186"/>
  <c r="AF534" i="186"/>
  <c r="AC534" i="186"/>
  <c r="AB534" i="186"/>
  <c r="Y534" i="186"/>
  <c r="M534" i="186"/>
  <c r="AL533" i="186"/>
  <c r="AF533" i="186"/>
  <c r="AC533" i="186"/>
  <c r="AX533" i="186" s="1"/>
  <c r="AB533" i="186"/>
  <c r="Y533" i="186"/>
  <c r="M533" i="186"/>
  <c r="AL532" i="186"/>
  <c r="AF532" i="186"/>
  <c r="AB532" i="186"/>
  <c r="Y532" i="186"/>
  <c r="AC532" i="186" s="1"/>
  <c r="AN532" i="186" s="1"/>
  <c r="AM532" i="186" s="1"/>
  <c r="M532" i="186"/>
  <c r="AL531" i="186"/>
  <c r="AF531" i="186"/>
  <c r="AB531" i="186"/>
  <c r="Y531" i="186"/>
  <c r="AC531" i="186" s="1"/>
  <c r="M531" i="186"/>
  <c r="AL530" i="186"/>
  <c r="AF530" i="186"/>
  <c r="AC530" i="186"/>
  <c r="AB530" i="186"/>
  <c r="Y530" i="186"/>
  <c r="M530" i="186"/>
  <c r="AL529" i="186"/>
  <c r="AF529" i="186"/>
  <c r="AB529" i="186"/>
  <c r="AC529" i="186" s="1"/>
  <c r="Y529" i="186"/>
  <c r="M529" i="186"/>
  <c r="AL528" i="186"/>
  <c r="AF528" i="186"/>
  <c r="AB528" i="186"/>
  <c r="AC528" i="186" s="1"/>
  <c r="AN528" i="186" s="1"/>
  <c r="AM528" i="186" s="1"/>
  <c r="Y528" i="186"/>
  <c r="M528" i="186"/>
  <c r="AL527" i="186"/>
  <c r="AF527" i="186"/>
  <c r="AB527" i="186"/>
  <c r="Y527" i="186"/>
  <c r="AC527" i="186" s="1"/>
  <c r="AN527" i="186" s="1"/>
  <c r="AM527" i="186" s="1"/>
  <c r="M527" i="186"/>
  <c r="AL526" i="186"/>
  <c r="AF526" i="186"/>
  <c r="AC526" i="186"/>
  <c r="AB526" i="186"/>
  <c r="Y526" i="186"/>
  <c r="M526" i="186"/>
  <c r="AL525" i="186"/>
  <c r="AF525" i="186"/>
  <c r="AB525" i="186"/>
  <c r="Y525" i="186"/>
  <c r="M525" i="186"/>
  <c r="AL524" i="186"/>
  <c r="AF524" i="186"/>
  <c r="AB524" i="186"/>
  <c r="Y524" i="186"/>
  <c r="M524" i="186"/>
  <c r="AL523" i="186"/>
  <c r="AF523" i="186"/>
  <c r="AC523" i="186"/>
  <c r="AB523" i="186"/>
  <c r="Y523" i="186"/>
  <c r="M523" i="186"/>
  <c r="AL522" i="186"/>
  <c r="AF522" i="186"/>
  <c r="AB522" i="186"/>
  <c r="Y522" i="186"/>
  <c r="M522" i="186"/>
  <c r="AL521" i="186"/>
  <c r="AF521" i="186"/>
  <c r="AC521" i="186"/>
  <c r="AB521" i="186"/>
  <c r="Y521" i="186"/>
  <c r="M521" i="186"/>
  <c r="AN520" i="186"/>
  <c r="AM520" i="186"/>
  <c r="AL520" i="186"/>
  <c r="AF520" i="186"/>
  <c r="AB520" i="186"/>
  <c r="AC520" i="186" s="1"/>
  <c r="AX520" i="186" s="1"/>
  <c r="Y520" i="186"/>
  <c r="M520" i="186"/>
  <c r="AN519" i="186"/>
  <c r="AM519" i="186"/>
  <c r="AL519" i="186"/>
  <c r="AF519" i="186"/>
  <c r="AC519" i="186"/>
  <c r="AX519" i="186" s="1"/>
  <c r="AB519" i="186"/>
  <c r="Y519" i="186"/>
  <c r="M519" i="186"/>
  <c r="AL518" i="186"/>
  <c r="AF518" i="186"/>
  <c r="AC518" i="186"/>
  <c r="AB518" i="186"/>
  <c r="Y518" i="186"/>
  <c r="M518" i="186"/>
  <c r="AL517" i="186"/>
  <c r="AF517" i="186"/>
  <c r="AB517" i="186"/>
  <c r="AC517" i="186" s="1"/>
  <c r="Y517" i="186"/>
  <c r="M517" i="186"/>
  <c r="AL516" i="186"/>
  <c r="AF516" i="186"/>
  <c r="AB516" i="186"/>
  <c r="Y516" i="186"/>
  <c r="M516" i="186"/>
  <c r="AL515" i="186"/>
  <c r="AF515" i="186"/>
  <c r="AB515" i="186"/>
  <c r="Y515" i="186"/>
  <c r="M515" i="186"/>
  <c r="AL514" i="186"/>
  <c r="AF514" i="186"/>
  <c r="AB514" i="186"/>
  <c r="AC514" i="186" s="1"/>
  <c r="Y514" i="186"/>
  <c r="M514" i="186"/>
  <c r="AX513" i="186"/>
  <c r="AN513" i="186"/>
  <c r="AM513" i="186" s="1"/>
  <c r="AL513" i="186"/>
  <c r="AF513" i="186"/>
  <c r="AC513" i="186"/>
  <c r="AB513" i="186"/>
  <c r="Y513" i="186"/>
  <c r="M513" i="186"/>
  <c r="AL512" i="186"/>
  <c r="AF512" i="186"/>
  <c r="AB512" i="186"/>
  <c r="Y512" i="186"/>
  <c r="M512" i="186"/>
  <c r="AL511" i="186"/>
  <c r="AF511" i="186"/>
  <c r="AC511" i="186"/>
  <c r="AB511" i="186"/>
  <c r="Y511" i="186"/>
  <c r="M511" i="186"/>
  <c r="AL510" i="186"/>
  <c r="AF510" i="186"/>
  <c r="AB510" i="186"/>
  <c r="AC510" i="186" s="1"/>
  <c r="Y510" i="186"/>
  <c r="M510" i="186"/>
  <c r="AX509" i="186"/>
  <c r="AL509" i="186"/>
  <c r="AF509" i="186"/>
  <c r="AB509" i="186"/>
  <c r="AC509" i="186" s="1"/>
  <c r="AN509" i="186" s="1"/>
  <c r="AM509" i="186" s="1"/>
  <c r="Y509" i="186"/>
  <c r="M509" i="186"/>
  <c r="AL508" i="186"/>
  <c r="AF508" i="186"/>
  <c r="AB508" i="186"/>
  <c r="AC508" i="186" s="1"/>
  <c r="Y508" i="186"/>
  <c r="M508" i="186"/>
  <c r="AL507" i="186"/>
  <c r="AF507" i="186"/>
  <c r="AC507" i="186"/>
  <c r="AN507" i="186" s="1"/>
  <c r="AM507" i="186" s="1"/>
  <c r="AB507" i="186"/>
  <c r="Y507" i="186"/>
  <c r="M507" i="186"/>
  <c r="AN506" i="186"/>
  <c r="AM506" i="186"/>
  <c r="AL506" i="186"/>
  <c r="AF506" i="186"/>
  <c r="AC506" i="186"/>
  <c r="AX506" i="186" s="1"/>
  <c r="AB506" i="186"/>
  <c r="Y506" i="186"/>
  <c r="M506" i="186"/>
  <c r="AL505" i="186"/>
  <c r="AF505" i="186"/>
  <c r="AC505" i="186"/>
  <c r="AB505" i="186"/>
  <c r="Y505" i="186"/>
  <c r="M505" i="186"/>
  <c r="AL504" i="186"/>
  <c r="AF504" i="186"/>
  <c r="AB504" i="186"/>
  <c r="Y504" i="186"/>
  <c r="M504" i="186"/>
  <c r="AM503" i="186"/>
  <c r="AL503" i="186"/>
  <c r="AF503" i="186"/>
  <c r="AC503" i="186"/>
  <c r="AN503" i="186" s="1"/>
  <c r="AB503" i="186"/>
  <c r="Y503" i="186"/>
  <c r="M503" i="186"/>
  <c r="AL502" i="186"/>
  <c r="AF502" i="186"/>
  <c r="AB502" i="186"/>
  <c r="AC502" i="186" s="1"/>
  <c r="Y502" i="186"/>
  <c r="M502" i="186"/>
  <c r="AL501" i="186"/>
  <c r="AF501" i="186"/>
  <c r="AC501" i="186"/>
  <c r="AN501" i="186" s="1"/>
  <c r="AM501" i="186" s="1"/>
  <c r="AB501" i="186"/>
  <c r="Y501" i="186"/>
  <c r="M501" i="186"/>
  <c r="AL500" i="186"/>
  <c r="AF500" i="186"/>
  <c r="AB500" i="186"/>
  <c r="Y500" i="186"/>
  <c r="M500" i="186"/>
  <c r="AL499" i="186"/>
  <c r="AF499" i="186"/>
  <c r="AB499" i="186"/>
  <c r="AC499" i="186" s="1"/>
  <c r="Y499" i="186"/>
  <c r="M499" i="186"/>
  <c r="AL498" i="186"/>
  <c r="AF498" i="186"/>
  <c r="AC498" i="186"/>
  <c r="AX498" i="186" s="1"/>
  <c r="AB498" i="186"/>
  <c r="Y498" i="186"/>
  <c r="M498" i="186"/>
  <c r="AL497" i="186"/>
  <c r="AF497" i="186"/>
  <c r="AC497" i="186"/>
  <c r="AX497" i="186" s="1"/>
  <c r="AB497" i="186"/>
  <c r="Y497" i="186"/>
  <c r="M497" i="186"/>
  <c r="AL496" i="186"/>
  <c r="AF496" i="186"/>
  <c r="AB496" i="186"/>
  <c r="AC496" i="186" s="1"/>
  <c r="AN496" i="186" s="1"/>
  <c r="AM496" i="186" s="1"/>
  <c r="Y496" i="186"/>
  <c r="M496" i="186"/>
  <c r="AX495" i="186"/>
  <c r="AL495" i="186"/>
  <c r="AF495" i="186"/>
  <c r="AC495" i="186"/>
  <c r="AN495" i="186" s="1"/>
  <c r="AM495" i="186" s="1"/>
  <c r="AB495" i="186"/>
  <c r="Y495" i="186"/>
  <c r="M495" i="186"/>
  <c r="AN494" i="186"/>
  <c r="AM494" i="186" s="1"/>
  <c r="AL494" i="186"/>
  <c r="AF494" i="186"/>
  <c r="AC494" i="186"/>
  <c r="AX494" i="186" s="1"/>
  <c r="AB494" i="186"/>
  <c r="Y494" i="186"/>
  <c r="M494" i="186"/>
  <c r="AL493" i="186"/>
  <c r="AF493" i="186"/>
  <c r="AB493" i="186"/>
  <c r="AC493" i="186" s="1"/>
  <c r="Y493" i="186"/>
  <c r="M493" i="186"/>
  <c r="AL492" i="186"/>
  <c r="AF492" i="186"/>
  <c r="AB492" i="186"/>
  <c r="Y492" i="186"/>
  <c r="M492" i="186"/>
  <c r="AX491" i="186"/>
  <c r="AM491" i="186"/>
  <c r="AL491" i="186"/>
  <c r="AF491" i="186"/>
  <c r="AC491" i="186"/>
  <c r="AN491" i="186" s="1"/>
  <c r="AB491" i="186"/>
  <c r="Y491" i="186"/>
  <c r="M491" i="186"/>
  <c r="AL490" i="186"/>
  <c r="AF490" i="186"/>
  <c r="AB490" i="186"/>
  <c r="AC490" i="186" s="1"/>
  <c r="AX490" i="186" s="1"/>
  <c r="Y490" i="186"/>
  <c r="M490" i="186"/>
  <c r="AX489" i="186"/>
  <c r="AL489" i="186"/>
  <c r="AF489" i="186"/>
  <c r="AC489" i="186"/>
  <c r="AN489" i="186" s="1"/>
  <c r="AM489" i="186" s="1"/>
  <c r="AB489" i="186"/>
  <c r="Y489" i="186"/>
  <c r="M489" i="186"/>
  <c r="AL488" i="186"/>
  <c r="AF488" i="186"/>
  <c r="AB488" i="186"/>
  <c r="Y488" i="186"/>
  <c r="M488" i="186"/>
  <c r="AL487" i="186"/>
  <c r="AF487" i="186"/>
  <c r="AC487" i="186"/>
  <c r="AB487" i="186"/>
  <c r="Y487" i="186"/>
  <c r="M487" i="186"/>
  <c r="AN486" i="186"/>
  <c r="AM486" i="186" s="1"/>
  <c r="AL486" i="186"/>
  <c r="AF486" i="186"/>
  <c r="AC486" i="186"/>
  <c r="AX486" i="186" s="1"/>
  <c r="AB486" i="186"/>
  <c r="Y486" i="186"/>
  <c r="M486" i="186"/>
  <c r="AN485" i="186"/>
  <c r="AM485" i="186" s="1"/>
  <c r="AL485" i="186"/>
  <c r="AF485" i="186"/>
  <c r="AC485" i="186"/>
  <c r="AX485" i="186" s="1"/>
  <c r="AB485" i="186"/>
  <c r="Y485" i="186"/>
  <c r="M485" i="186"/>
  <c r="AX484" i="186"/>
  <c r="AL484" i="186"/>
  <c r="AF484" i="186"/>
  <c r="AB484" i="186"/>
  <c r="AC484" i="186" s="1"/>
  <c r="AN484" i="186" s="1"/>
  <c r="AM484" i="186" s="1"/>
  <c r="Y484" i="186"/>
  <c r="M484" i="186"/>
  <c r="AX483" i="186"/>
  <c r="AL483" i="186"/>
  <c r="AF483" i="186"/>
  <c r="AC483" i="186"/>
  <c r="AN483" i="186" s="1"/>
  <c r="AM483" i="186" s="1"/>
  <c r="AB483" i="186"/>
  <c r="Y483" i="186"/>
  <c r="M483" i="186"/>
  <c r="AL482" i="186"/>
  <c r="AF482" i="186"/>
  <c r="AC482" i="186"/>
  <c r="AB482" i="186"/>
  <c r="Y482" i="186"/>
  <c r="M482" i="186"/>
  <c r="AX481" i="186"/>
  <c r="AL481" i="186"/>
  <c r="AF481" i="186"/>
  <c r="AC481" i="186"/>
  <c r="AN481" i="186" s="1"/>
  <c r="AM481" i="186" s="1"/>
  <c r="AB481" i="186"/>
  <c r="Y481" i="186"/>
  <c r="M481" i="186"/>
  <c r="AL480" i="186"/>
  <c r="AF480" i="186"/>
  <c r="AB480" i="186"/>
  <c r="Y480" i="186"/>
  <c r="M480" i="186"/>
  <c r="AX479" i="186"/>
  <c r="AL479" i="186"/>
  <c r="AF479" i="186"/>
  <c r="AC479" i="186"/>
  <c r="AN479" i="186" s="1"/>
  <c r="AM479" i="186" s="1"/>
  <c r="AB479" i="186"/>
  <c r="Y479" i="186"/>
  <c r="M479" i="186"/>
  <c r="AL478" i="186"/>
  <c r="AF478" i="186"/>
  <c r="AB478" i="186"/>
  <c r="AC478" i="186" s="1"/>
  <c r="Y478" i="186"/>
  <c r="M478" i="186"/>
  <c r="AL477" i="186"/>
  <c r="AF477" i="186"/>
  <c r="AC477" i="186"/>
  <c r="AN477" i="186" s="1"/>
  <c r="AM477" i="186" s="1"/>
  <c r="AB477" i="186"/>
  <c r="Y477" i="186"/>
  <c r="M477" i="186"/>
  <c r="AL476" i="186"/>
  <c r="AF476" i="186"/>
  <c r="AB476" i="186"/>
  <c r="Y476" i="186"/>
  <c r="M476" i="186"/>
  <c r="AL475" i="186"/>
  <c r="AF475" i="186"/>
  <c r="AC475" i="186"/>
  <c r="AB475" i="186"/>
  <c r="Y475" i="186"/>
  <c r="M475" i="186"/>
  <c r="AN474" i="186"/>
  <c r="AM474" i="186" s="1"/>
  <c r="AL474" i="186"/>
  <c r="AF474" i="186"/>
  <c r="AC474" i="186"/>
  <c r="AX474" i="186" s="1"/>
  <c r="AB474" i="186"/>
  <c r="Y474" i="186"/>
  <c r="M474" i="186"/>
  <c r="AX473" i="186"/>
  <c r="AL473" i="186"/>
  <c r="AF473" i="186"/>
  <c r="AC473" i="186"/>
  <c r="AN473" i="186" s="1"/>
  <c r="AM473" i="186" s="1"/>
  <c r="AB473" i="186"/>
  <c r="Y473" i="186"/>
  <c r="M473" i="186"/>
  <c r="AL472" i="186"/>
  <c r="AF472" i="186"/>
  <c r="AB472" i="186"/>
  <c r="AC472" i="186" s="1"/>
  <c r="AN472" i="186" s="1"/>
  <c r="AM472" i="186" s="1"/>
  <c r="Y472" i="186"/>
  <c r="M472" i="186"/>
  <c r="AL471" i="186"/>
  <c r="AF471" i="186"/>
  <c r="AC471" i="186"/>
  <c r="AB471" i="186"/>
  <c r="Y471" i="186"/>
  <c r="M471" i="186"/>
  <c r="AL470" i="186"/>
  <c r="AF470" i="186"/>
  <c r="AC470" i="186"/>
  <c r="AB470" i="186"/>
  <c r="Y470" i="186"/>
  <c r="M470" i="186"/>
  <c r="AL469" i="186"/>
  <c r="AF469" i="186"/>
  <c r="AB469" i="186"/>
  <c r="AC469" i="186" s="1"/>
  <c r="AN469" i="186" s="1"/>
  <c r="AM469" i="186" s="1"/>
  <c r="Y469" i="186"/>
  <c r="M469" i="186"/>
  <c r="AL468" i="186"/>
  <c r="AF468" i="186"/>
  <c r="AB468" i="186"/>
  <c r="Y468" i="186"/>
  <c r="M468" i="186"/>
  <c r="AX467" i="186"/>
  <c r="AM467" i="186"/>
  <c r="AL467" i="186"/>
  <c r="AF467" i="186"/>
  <c r="AC467" i="186"/>
  <c r="AN467" i="186" s="1"/>
  <c r="AB467" i="186"/>
  <c r="Y467" i="186"/>
  <c r="M467" i="186"/>
  <c r="AL466" i="186"/>
  <c r="AF466" i="186"/>
  <c r="AC466" i="186"/>
  <c r="AB466" i="186"/>
  <c r="Y466" i="186"/>
  <c r="M466" i="186"/>
  <c r="AL465" i="186"/>
  <c r="AF465" i="186"/>
  <c r="AC465" i="186"/>
  <c r="AB465" i="186"/>
  <c r="Y465" i="186"/>
  <c r="M465" i="186"/>
  <c r="AL464" i="186"/>
  <c r="AF464" i="186"/>
  <c r="AB464" i="186"/>
  <c r="Y464" i="186"/>
  <c r="M464" i="186"/>
  <c r="AL463" i="186"/>
  <c r="AF463" i="186"/>
  <c r="AB463" i="186"/>
  <c r="AC463" i="186" s="1"/>
  <c r="Y463" i="186"/>
  <c r="M463" i="186"/>
  <c r="AL462" i="186"/>
  <c r="AF462" i="186"/>
  <c r="AC462" i="186"/>
  <c r="AX462" i="186" s="1"/>
  <c r="AB462" i="186"/>
  <c r="Y462" i="186"/>
  <c r="M462" i="186"/>
  <c r="AL461" i="186"/>
  <c r="AF461" i="186"/>
  <c r="AC461" i="186"/>
  <c r="AN461" i="186" s="1"/>
  <c r="AM461" i="186" s="1"/>
  <c r="AB461" i="186"/>
  <c r="Y461" i="186"/>
  <c r="M461" i="186"/>
  <c r="AL460" i="186"/>
  <c r="AF460" i="186"/>
  <c r="AB460" i="186"/>
  <c r="AC460" i="186" s="1"/>
  <c r="Y460" i="186"/>
  <c r="M460" i="186"/>
  <c r="AL459" i="186"/>
  <c r="AF459" i="186"/>
  <c r="AC459" i="186"/>
  <c r="AN459" i="186" s="1"/>
  <c r="AM459" i="186" s="1"/>
  <c r="AB459" i="186"/>
  <c r="Y459" i="186"/>
  <c r="M459" i="186"/>
  <c r="AL458" i="186"/>
  <c r="AF458" i="186"/>
  <c r="AC458" i="186"/>
  <c r="AX458" i="186" s="1"/>
  <c r="AB458" i="186"/>
  <c r="Y458" i="186"/>
  <c r="M458" i="186"/>
  <c r="AL457" i="186"/>
  <c r="AF457" i="186"/>
  <c r="AC457" i="186"/>
  <c r="AN457" i="186" s="1"/>
  <c r="AM457" i="186" s="1"/>
  <c r="AB457" i="186"/>
  <c r="Y457" i="186"/>
  <c r="M457" i="186"/>
  <c r="AL456" i="186"/>
  <c r="AF456" i="186"/>
  <c r="AB456" i="186"/>
  <c r="Y456" i="186"/>
  <c r="M456" i="186"/>
  <c r="AL455" i="186"/>
  <c r="AF455" i="186"/>
  <c r="AB455" i="186"/>
  <c r="Y455" i="186"/>
  <c r="M455" i="186"/>
  <c r="AL454" i="186"/>
  <c r="AF454" i="186"/>
  <c r="AC454" i="186"/>
  <c r="AB454" i="186"/>
  <c r="Y454" i="186"/>
  <c r="M454" i="186"/>
  <c r="AL453" i="186"/>
  <c r="AF453" i="186"/>
  <c r="AB453" i="186"/>
  <c r="AC453" i="186" s="1"/>
  <c r="Y453" i="186"/>
  <c r="M453" i="186"/>
  <c r="AX452" i="186"/>
  <c r="AL452" i="186"/>
  <c r="AF452" i="186"/>
  <c r="AB452" i="186"/>
  <c r="Y452" i="186"/>
  <c r="AC452" i="186" s="1"/>
  <c r="AN452" i="186" s="1"/>
  <c r="AM452" i="186" s="1"/>
  <c r="M452" i="186"/>
  <c r="AL451" i="186"/>
  <c r="AF451" i="186"/>
  <c r="AB451" i="186"/>
  <c r="Y451" i="186"/>
  <c r="M451" i="186"/>
  <c r="AL450" i="186"/>
  <c r="AF450" i="186"/>
  <c r="AB450" i="186"/>
  <c r="Y450" i="186"/>
  <c r="AC450" i="186" s="1"/>
  <c r="M450" i="186"/>
  <c r="AL449" i="186"/>
  <c r="AF449" i="186"/>
  <c r="AB449" i="186"/>
  <c r="Y449" i="186"/>
  <c r="M449" i="186"/>
  <c r="AL448" i="186"/>
  <c r="AF448" i="186"/>
  <c r="AB448" i="186"/>
  <c r="Y448" i="186"/>
  <c r="AC448" i="186" s="1"/>
  <c r="M448" i="186"/>
  <c r="AL447" i="186"/>
  <c r="AF447" i="186"/>
  <c r="AB447" i="186"/>
  <c r="AC447" i="186" s="1"/>
  <c r="Y447" i="186"/>
  <c r="M447" i="186"/>
  <c r="AL446" i="186"/>
  <c r="AF446" i="186"/>
  <c r="AC446" i="186"/>
  <c r="AX446" i="186" s="1"/>
  <c r="AB446" i="186"/>
  <c r="Y446" i="186"/>
  <c r="M446" i="186"/>
  <c r="AL445" i="186"/>
  <c r="AF445" i="186"/>
  <c r="AB445" i="186"/>
  <c r="AC445" i="186" s="1"/>
  <c r="Y445" i="186"/>
  <c r="M445" i="186"/>
  <c r="AX444" i="186"/>
  <c r="AN444" i="186"/>
  <c r="AM444" i="186" s="1"/>
  <c r="AL444" i="186"/>
  <c r="AF444" i="186"/>
  <c r="AB444" i="186"/>
  <c r="Y444" i="186"/>
  <c r="AC444" i="186" s="1"/>
  <c r="M444" i="186"/>
  <c r="AL443" i="186"/>
  <c r="AF443" i="186"/>
  <c r="AC443" i="186"/>
  <c r="AN443" i="186" s="1"/>
  <c r="AM443" i="186" s="1"/>
  <c r="AB443" i="186"/>
  <c r="Y443" i="186"/>
  <c r="M443" i="186"/>
  <c r="AL442" i="186"/>
  <c r="AF442" i="186"/>
  <c r="AC442" i="186"/>
  <c r="AB442" i="186"/>
  <c r="Y442" i="186"/>
  <c r="M442" i="186"/>
  <c r="AL441" i="186"/>
  <c r="AF441" i="186"/>
  <c r="AB441" i="186"/>
  <c r="AC441" i="186" s="1"/>
  <c r="AN441" i="186" s="1"/>
  <c r="AM441" i="186" s="1"/>
  <c r="Y441" i="186"/>
  <c r="M441" i="186"/>
  <c r="AL440" i="186"/>
  <c r="AF440" i="186"/>
  <c r="AB440" i="186"/>
  <c r="Y440" i="186"/>
  <c r="AC440" i="186" s="1"/>
  <c r="M440" i="186"/>
  <c r="AL439" i="186"/>
  <c r="AF439" i="186"/>
  <c r="AB439" i="186"/>
  <c r="Y439" i="186"/>
  <c r="M439" i="186"/>
  <c r="AL438" i="186"/>
  <c r="AF438" i="186"/>
  <c r="AC438" i="186"/>
  <c r="AB438" i="186"/>
  <c r="Y438" i="186"/>
  <c r="M438" i="186"/>
  <c r="AL437" i="186"/>
  <c r="AF437" i="186"/>
  <c r="AB437" i="186"/>
  <c r="AC437" i="186" s="1"/>
  <c r="Y437" i="186"/>
  <c r="M437" i="186"/>
  <c r="AN436" i="186"/>
  <c r="AM436" i="186" s="1"/>
  <c r="AL436" i="186"/>
  <c r="AF436" i="186"/>
  <c r="AC436" i="186"/>
  <c r="AX436" i="186" s="1"/>
  <c r="AB436" i="186"/>
  <c r="Y436" i="186"/>
  <c r="M436" i="186"/>
  <c r="AL435" i="186"/>
  <c r="AF435" i="186"/>
  <c r="AB435" i="186"/>
  <c r="AC435" i="186" s="1"/>
  <c r="AX435" i="186" s="1"/>
  <c r="Y435" i="186"/>
  <c r="M435" i="186"/>
  <c r="AL434" i="186"/>
  <c r="AF434" i="186"/>
  <c r="AC434" i="186"/>
  <c r="AB434" i="186"/>
  <c r="Y434" i="186"/>
  <c r="M434" i="186"/>
  <c r="AL433" i="186"/>
  <c r="AF433" i="186"/>
  <c r="AB433" i="186"/>
  <c r="Y433" i="186"/>
  <c r="AC433" i="186" s="1"/>
  <c r="M433" i="186"/>
  <c r="AL432" i="186"/>
  <c r="AF432" i="186"/>
  <c r="AC432" i="186"/>
  <c r="AB432" i="186"/>
  <c r="Y432" i="186"/>
  <c r="M432" i="186"/>
  <c r="AN431" i="186"/>
  <c r="AM431" i="186" s="1"/>
  <c r="AL431" i="186"/>
  <c r="AF431" i="186"/>
  <c r="AC431" i="186"/>
  <c r="AX431" i="186" s="1"/>
  <c r="AB431" i="186"/>
  <c r="Y431" i="186"/>
  <c r="M431" i="186"/>
  <c r="AL430" i="186"/>
  <c r="AF430" i="186"/>
  <c r="AB430" i="186"/>
  <c r="Y430" i="186"/>
  <c r="M430" i="186"/>
  <c r="AX429" i="186"/>
  <c r="AL429" i="186"/>
  <c r="AF429" i="186"/>
  <c r="AB429" i="186"/>
  <c r="AC429" i="186" s="1"/>
  <c r="AN429" i="186" s="1"/>
  <c r="AM429" i="186" s="1"/>
  <c r="Y429" i="186"/>
  <c r="M429" i="186"/>
  <c r="AX428" i="186"/>
  <c r="AL428" i="186"/>
  <c r="AF428" i="186"/>
  <c r="AB428" i="186"/>
  <c r="Y428" i="186"/>
  <c r="AC428" i="186" s="1"/>
  <c r="AN428" i="186" s="1"/>
  <c r="AM428" i="186" s="1"/>
  <c r="M428" i="186"/>
  <c r="AL427" i="186"/>
  <c r="AF427" i="186"/>
  <c r="AC427" i="186"/>
  <c r="AB427" i="186"/>
  <c r="Y427" i="186"/>
  <c r="M427" i="186"/>
  <c r="AL426" i="186"/>
  <c r="AF426" i="186"/>
  <c r="AB426" i="186"/>
  <c r="Y426" i="186"/>
  <c r="M426" i="186"/>
  <c r="AN425" i="186"/>
  <c r="AM425" i="186" s="1"/>
  <c r="AL425" i="186"/>
  <c r="AF425" i="186"/>
  <c r="AC425" i="186"/>
  <c r="AX425" i="186" s="1"/>
  <c r="AB425" i="186"/>
  <c r="Y425" i="186"/>
  <c r="M425" i="186"/>
  <c r="AL424" i="186"/>
  <c r="AF424" i="186"/>
  <c r="AB424" i="186"/>
  <c r="Y424" i="186"/>
  <c r="AC424" i="186" s="1"/>
  <c r="M424" i="186"/>
  <c r="AL423" i="186"/>
  <c r="AF423" i="186"/>
  <c r="AC423" i="186"/>
  <c r="AB423" i="186"/>
  <c r="Y423" i="186"/>
  <c r="M423" i="186"/>
  <c r="AL422" i="186"/>
  <c r="AF422" i="186"/>
  <c r="AB422" i="186"/>
  <c r="Y422" i="186"/>
  <c r="AC422" i="186" s="1"/>
  <c r="M422" i="186"/>
  <c r="AL421" i="186"/>
  <c r="AF421" i="186"/>
  <c r="AB421" i="186"/>
  <c r="AC421" i="186" s="1"/>
  <c r="AX421" i="186" s="1"/>
  <c r="Y421" i="186"/>
  <c r="M421" i="186"/>
  <c r="AN420" i="186"/>
  <c r="AM420" i="186"/>
  <c r="AL420" i="186"/>
  <c r="AF420" i="186"/>
  <c r="AC420" i="186"/>
  <c r="AX420" i="186" s="1"/>
  <c r="AB420" i="186"/>
  <c r="Y420" i="186"/>
  <c r="M420" i="186"/>
  <c r="AL419" i="186"/>
  <c r="AF419" i="186"/>
  <c r="AB419" i="186"/>
  <c r="AC419" i="186" s="1"/>
  <c r="Y419" i="186"/>
  <c r="M419" i="186"/>
  <c r="AL418" i="186"/>
  <c r="AF418" i="186"/>
  <c r="AB418" i="186"/>
  <c r="AC418" i="186" s="1"/>
  <c r="Y418" i="186"/>
  <c r="M418" i="186"/>
  <c r="AL417" i="186"/>
  <c r="AF417" i="186"/>
  <c r="AB417" i="186"/>
  <c r="AC417" i="186" s="1"/>
  <c r="Y417" i="186"/>
  <c r="M417" i="186"/>
  <c r="AL416" i="186"/>
  <c r="AF416" i="186"/>
  <c r="AC416" i="186"/>
  <c r="AB416" i="186"/>
  <c r="Y416" i="186"/>
  <c r="M416" i="186"/>
  <c r="AL415" i="186"/>
  <c r="AF415" i="186"/>
  <c r="AB415" i="186"/>
  <c r="Y415" i="186"/>
  <c r="M415" i="186"/>
  <c r="AN414" i="186"/>
  <c r="AM414" i="186" s="1"/>
  <c r="AL414" i="186"/>
  <c r="AF414" i="186"/>
  <c r="AC414" i="186"/>
  <c r="AX414" i="186" s="1"/>
  <c r="AB414" i="186"/>
  <c r="Y414" i="186"/>
  <c r="M414" i="186"/>
  <c r="AL413" i="186"/>
  <c r="AF413" i="186"/>
  <c r="AB413" i="186"/>
  <c r="AC413" i="186" s="1"/>
  <c r="AX413" i="186" s="1"/>
  <c r="Y413" i="186"/>
  <c r="M413" i="186"/>
  <c r="AL412" i="186"/>
  <c r="AF412" i="186"/>
  <c r="AC412" i="186"/>
  <c r="AB412" i="186"/>
  <c r="Y412" i="186"/>
  <c r="M412" i="186"/>
  <c r="AX411" i="186"/>
  <c r="AN411" i="186"/>
  <c r="AM411" i="186" s="1"/>
  <c r="AL411" i="186"/>
  <c r="AF411" i="186"/>
  <c r="AB411" i="186"/>
  <c r="AC411" i="186" s="1"/>
  <c r="Y411" i="186"/>
  <c r="M411" i="186"/>
  <c r="AL410" i="186"/>
  <c r="AF410" i="186"/>
  <c r="AC410" i="186"/>
  <c r="AX410" i="186" s="1"/>
  <c r="AB410" i="186"/>
  <c r="Y410" i="186"/>
  <c r="M410" i="186"/>
  <c r="AL409" i="186"/>
  <c r="AF409" i="186"/>
  <c r="AC409" i="186"/>
  <c r="AB409" i="186"/>
  <c r="Y409" i="186"/>
  <c r="M409" i="186"/>
  <c r="AX408" i="186"/>
  <c r="AL408" i="186"/>
  <c r="AF408" i="186"/>
  <c r="AC408" i="186"/>
  <c r="AN408" i="186" s="1"/>
  <c r="AM408" i="186" s="1"/>
  <c r="AB408" i="186"/>
  <c r="Y408" i="186"/>
  <c r="M408" i="186"/>
  <c r="AL407" i="186"/>
  <c r="AF407" i="186"/>
  <c r="AB407" i="186"/>
  <c r="Y407" i="186"/>
  <c r="AC407" i="186" s="1"/>
  <c r="M407" i="186"/>
  <c r="AL406" i="186"/>
  <c r="AF406" i="186"/>
  <c r="AB406" i="186"/>
  <c r="AC406" i="186" s="1"/>
  <c r="Y406" i="186"/>
  <c r="M406" i="186"/>
  <c r="AL405" i="186"/>
  <c r="AF405" i="186"/>
  <c r="AC405" i="186"/>
  <c r="AX405" i="186" s="1"/>
  <c r="AB405" i="186"/>
  <c r="Y405" i="186"/>
  <c r="M405" i="186"/>
  <c r="AL404" i="186"/>
  <c r="AF404" i="186"/>
  <c r="AB404" i="186"/>
  <c r="AC404" i="186" s="1"/>
  <c r="Y404" i="186"/>
  <c r="M404" i="186"/>
  <c r="AN403" i="186"/>
  <c r="AM403" i="186"/>
  <c r="AL403" i="186"/>
  <c r="AF403" i="186"/>
  <c r="AB403" i="186"/>
  <c r="Y403" i="186"/>
  <c r="AC403" i="186" s="1"/>
  <c r="AX403" i="186" s="1"/>
  <c r="M403" i="186"/>
  <c r="AL402" i="186"/>
  <c r="AF402" i="186"/>
  <c r="AB402" i="186"/>
  <c r="AC402" i="186" s="1"/>
  <c r="AN402" i="186" s="1"/>
  <c r="AM402" i="186" s="1"/>
  <c r="Y402" i="186"/>
  <c r="M402" i="186"/>
  <c r="AL401" i="186"/>
  <c r="AF401" i="186"/>
  <c r="AB401" i="186"/>
  <c r="Y401" i="186"/>
  <c r="AC401" i="186" s="1"/>
  <c r="M401" i="186"/>
  <c r="AL400" i="186"/>
  <c r="AF400" i="186"/>
  <c r="AC400" i="186"/>
  <c r="AN400" i="186" s="1"/>
  <c r="AM400" i="186" s="1"/>
  <c r="AB400" i="186"/>
  <c r="Y400" i="186"/>
  <c r="M400" i="186"/>
  <c r="AN399" i="186"/>
  <c r="AM399" i="186" s="1"/>
  <c r="AL399" i="186"/>
  <c r="AF399" i="186"/>
  <c r="AB399" i="186"/>
  <c r="Y399" i="186"/>
  <c r="AC399" i="186" s="1"/>
  <c r="AX399" i="186" s="1"/>
  <c r="M399" i="186"/>
  <c r="AL398" i="186"/>
  <c r="AF398" i="186"/>
  <c r="AC398" i="186"/>
  <c r="AB398" i="186"/>
  <c r="Y398" i="186"/>
  <c r="M398" i="186"/>
  <c r="AN397" i="186"/>
  <c r="AM397" i="186" s="1"/>
  <c r="AL397" i="186"/>
  <c r="AF397" i="186"/>
  <c r="AC397" i="186"/>
  <c r="AX397" i="186" s="1"/>
  <c r="AB397" i="186"/>
  <c r="Y397" i="186"/>
  <c r="M397" i="186"/>
  <c r="AL396" i="186"/>
  <c r="AF396" i="186"/>
  <c r="AB396" i="186"/>
  <c r="AC396" i="186" s="1"/>
  <c r="Y396" i="186"/>
  <c r="M396" i="186"/>
  <c r="AL395" i="186"/>
  <c r="AF395" i="186"/>
  <c r="AB395" i="186"/>
  <c r="Y395" i="186"/>
  <c r="AC395" i="186" s="1"/>
  <c r="M395" i="186"/>
  <c r="AL394" i="186"/>
  <c r="AF394" i="186"/>
  <c r="AB394" i="186"/>
  <c r="AC394" i="186" s="1"/>
  <c r="AX394" i="186" s="1"/>
  <c r="Y394" i="186"/>
  <c r="M394" i="186"/>
  <c r="AN393" i="186"/>
  <c r="AM393" i="186"/>
  <c r="AL393" i="186"/>
  <c r="AF393" i="186"/>
  <c r="AC393" i="186"/>
  <c r="AX393" i="186" s="1"/>
  <c r="AB393" i="186"/>
  <c r="Y393" i="186"/>
  <c r="M393" i="186"/>
  <c r="AL392" i="186"/>
  <c r="AF392" i="186"/>
  <c r="AB392" i="186"/>
  <c r="AC392" i="186" s="1"/>
  <c r="Y392" i="186"/>
  <c r="M392" i="186"/>
  <c r="AN391" i="186"/>
  <c r="AM391" i="186"/>
  <c r="AL391" i="186"/>
  <c r="AF391" i="186"/>
  <c r="AB391" i="186"/>
  <c r="Y391" i="186"/>
  <c r="AC391" i="186" s="1"/>
  <c r="AX391" i="186" s="1"/>
  <c r="M391" i="186"/>
  <c r="AL390" i="186"/>
  <c r="AF390" i="186"/>
  <c r="AB390" i="186"/>
  <c r="AC390" i="186" s="1"/>
  <c r="Y390" i="186"/>
  <c r="M390" i="186"/>
  <c r="AL389" i="186"/>
  <c r="AF389" i="186"/>
  <c r="AB389" i="186"/>
  <c r="Y389" i="186"/>
  <c r="AC389" i="186" s="1"/>
  <c r="AX389" i="186" s="1"/>
  <c r="M389" i="186"/>
  <c r="AL388" i="186"/>
  <c r="AF388" i="186"/>
  <c r="AB388" i="186"/>
  <c r="AC388" i="186" s="1"/>
  <c r="Y388" i="186"/>
  <c r="M388" i="186"/>
  <c r="AL387" i="186"/>
  <c r="AF387" i="186"/>
  <c r="AB387" i="186"/>
  <c r="Y387" i="186"/>
  <c r="AC387" i="186" s="1"/>
  <c r="AX387" i="186" s="1"/>
  <c r="M387" i="186"/>
  <c r="AL386" i="186"/>
  <c r="AF386" i="186"/>
  <c r="AB386" i="186"/>
  <c r="AC386" i="186" s="1"/>
  <c r="AN386" i="186" s="1"/>
  <c r="AM386" i="186" s="1"/>
  <c r="Y386" i="186"/>
  <c r="M386" i="186"/>
  <c r="AL385" i="186"/>
  <c r="AF385" i="186"/>
  <c r="AB385" i="186"/>
  <c r="AC385" i="186" s="1"/>
  <c r="Y385" i="186"/>
  <c r="M385" i="186"/>
  <c r="AL384" i="186"/>
  <c r="AF384" i="186"/>
  <c r="AC384" i="186"/>
  <c r="AB384" i="186"/>
  <c r="Y384" i="186"/>
  <c r="M384" i="186"/>
  <c r="AX383" i="186"/>
  <c r="AN383" i="186"/>
  <c r="AM383" i="186"/>
  <c r="AL383" i="186"/>
  <c r="AF383" i="186"/>
  <c r="AB383" i="186"/>
  <c r="Y383" i="186"/>
  <c r="AC383" i="186" s="1"/>
  <c r="M383" i="186"/>
  <c r="AX382" i="186"/>
  <c r="AL382" i="186"/>
  <c r="AF382" i="186"/>
  <c r="AB382" i="186"/>
  <c r="AC382" i="186" s="1"/>
  <c r="AN382" i="186" s="1"/>
  <c r="AM382" i="186" s="1"/>
  <c r="Y382" i="186"/>
  <c r="M382" i="186"/>
  <c r="AL381" i="186"/>
  <c r="AF381" i="186"/>
  <c r="AB381" i="186"/>
  <c r="AC381" i="186" s="1"/>
  <c r="Y381" i="186"/>
  <c r="M381" i="186"/>
  <c r="AL380" i="186"/>
  <c r="AF380" i="186"/>
  <c r="AC380" i="186"/>
  <c r="AN380" i="186" s="1"/>
  <c r="AM380" i="186" s="1"/>
  <c r="AB380" i="186"/>
  <c r="Y380" i="186"/>
  <c r="M380" i="186"/>
  <c r="AX379" i="186"/>
  <c r="AL379" i="186"/>
  <c r="AF379" i="186"/>
  <c r="AB379" i="186"/>
  <c r="Y379" i="186"/>
  <c r="AC379" i="186" s="1"/>
  <c r="AN379" i="186" s="1"/>
  <c r="AM379" i="186" s="1"/>
  <c r="M379" i="186"/>
  <c r="AL378" i="186"/>
  <c r="AF378" i="186"/>
  <c r="AB378" i="186"/>
  <c r="AC378" i="186" s="1"/>
  <c r="AN378" i="186" s="1"/>
  <c r="AM378" i="186" s="1"/>
  <c r="Y378" i="186"/>
  <c r="M378" i="186"/>
  <c r="AL377" i="186"/>
  <c r="AF377" i="186"/>
  <c r="AB377" i="186"/>
  <c r="AC377" i="186" s="1"/>
  <c r="Y377" i="186"/>
  <c r="M377" i="186"/>
  <c r="AL376" i="186"/>
  <c r="AF376" i="186"/>
  <c r="AC376" i="186"/>
  <c r="AB376" i="186"/>
  <c r="Y376" i="186"/>
  <c r="M376" i="186"/>
  <c r="AX375" i="186"/>
  <c r="AL375" i="186"/>
  <c r="AF375" i="186"/>
  <c r="AB375" i="186"/>
  <c r="Y375" i="186"/>
  <c r="AC375" i="186" s="1"/>
  <c r="AN375" i="186" s="1"/>
  <c r="AM375" i="186" s="1"/>
  <c r="M375" i="186"/>
  <c r="AX374" i="186"/>
  <c r="AM374" i="186"/>
  <c r="AL374" i="186"/>
  <c r="AF374" i="186"/>
  <c r="AB374" i="186"/>
  <c r="AC374" i="186" s="1"/>
  <c r="AN374" i="186" s="1"/>
  <c r="Y374" i="186"/>
  <c r="M374" i="186"/>
  <c r="AL373" i="186"/>
  <c r="AF373" i="186"/>
  <c r="AB373" i="186"/>
  <c r="AC373" i="186" s="1"/>
  <c r="Y373" i="186"/>
  <c r="M373" i="186"/>
  <c r="AL372" i="186"/>
  <c r="AF372" i="186"/>
  <c r="AC372" i="186"/>
  <c r="AB372" i="186"/>
  <c r="Y372" i="186"/>
  <c r="M372" i="186"/>
  <c r="AX371" i="186"/>
  <c r="AN371" i="186"/>
  <c r="AM371" i="186"/>
  <c r="AL371" i="186"/>
  <c r="AF371" i="186"/>
  <c r="AB371" i="186"/>
  <c r="Y371" i="186"/>
  <c r="AC371" i="186" s="1"/>
  <c r="M371" i="186"/>
  <c r="AL370" i="186"/>
  <c r="AF370" i="186"/>
  <c r="AB370" i="186"/>
  <c r="AC370" i="186" s="1"/>
  <c r="Y370" i="186"/>
  <c r="M370" i="186"/>
  <c r="AL369" i="186"/>
  <c r="AF369" i="186"/>
  <c r="AB369" i="186"/>
  <c r="Y369" i="186"/>
  <c r="M369" i="186"/>
  <c r="AL368" i="186"/>
  <c r="AF368" i="186"/>
  <c r="AC368" i="186"/>
  <c r="AB368" i="186"/>
  <c r="Y368" i="186"/>
  <c r="M368" i="186"/>
  <c r="AL367" i="186"/>
  <c r="AF367" i="186"/>
  <c r="AB367" i="186"/>
  <c r="Y367" i="186"/>
  <c r="AC367" i="186" s="1"/>
  <c r="AN367" i="186" s="1"/>
  <c r="AM367" i="186" s="1"/>
  <c r="M367" i="186"/>
  <c r="AX366" i="186"/>
  <c r="AL366" i="186"/>
  <c r="AF366" i="186"/>
  <c r="AB366" i="186"/>
  <c r="AC366" i="186" s="1"/>
  <c r="AN366" i="186" s="1"/>
  <c r="AM366" i="186" s="1"/>
  <c r="Y366" i="186"/>
  <c r="M366" i="186"/>
  <c r="AL365" i="186"/>
  <c r="AF365" i="186"/>
  <c r="AB365" i="186"/>
  <c r="Y365" i="186"/>
  <c r="M365" i="186"/>
  <c r="AL364" i="186"/>
  <c r="AF364" i="186"/>
  <c r="AB364" i="186"/>
  <c r="Y364" i="186"/>
  <c r="AC364" i="186" s="1"/>
  <c r="M364" i="186"/>
  <c r="AX363" i="186"/>
  <c r="AL363" i="186"/>
  <c r="AF363" i="186"/>
  <c r="AB363" i="186"/>
  <c r="Y363" i="186"/>
  <c r="AC363" i="186" s="1"/>
  <c r="AN363" i="186" s="1"/>
  <c r="AM363" i="186" s="1"/>
  <c r="M363" i="186"/>
  <c r="AL362" i="186"/>
  <c r="AF362" i="186"/>
  <c r="AB362" i="186"/>
  <c r="AC362" i="186" s="1"/>
  <c r="Y362" i="186"/>
  <c r="M362" i="186"/>
  <c r="AL361" i="186"/>
  <c r="AF361" i="186"/>
  <c r="AB361" i="186"/>
  <c r="AC361" i="186" s="1"/>
  <c r="Y361" i="186"/>
  <c r="M361" i="186"/>
  <c r="AL360" i="186"/>
  <c r="AF360" i="186"/>
  <c r="AC360" i="186"/>
  <c r="AB360" i="186"/>
  <c r="Y360" i="186"/>
  <c r="M360" i="186"/>
  <c r="AX359" i="186"/>
  <c r="AN359" i="186"/>
  <c r="AM359" i="186"/>
  <c r="AL359" i="186"/>
  <c r="AF359" i="186"/>
  <c r="AB359" i="186"/>
  <c r="Y359" i="186"/>
  <c r="AC359" i="186" s="1"/>
  <c r="M359" i="186"/>
  <c r="AL358" i="186"/>
  <c r="AF358" i="186"/>
  <c r="AB358" i="186"/>
  <c r="AC358" i="186" s="1"/>
  <c r="Y358" i="186"/>
  <c r="M358" i="186"/>
  <c r="AL357" i="186"/>
  <c r="AF357" i="186"/>
  <c r="AB357" i="186"/>
  <c r="Y357" i="186"/>
  <c r="M357" i="186"/>
  <c r="AL356" i="186"/>
  <c r="AF356" i="186"/>
  <c r="AC356" i="186"/>
  <c r="AB356" i="186"/>
  <c r="Y356" i="186"/>
  <c r="M356" i="186"/>
  <c r="AL355" i="186"/>
  <c r="AF355" i="186"/>
  <c r="AB355" i="186"/>
  <c r="Y355" i="186"/>
  <c r="AC355" i="186" s="1"/>
  <c r="AN355" i="186" s="1"/>
  <c r="AM355" i="186" s="1"/>
  <c r="M355" i="186"/>
  <c r="AL354" i="186"/>
  <c r="AF354" i="186"/>
  <c r="AB354" i="186"/>
  <c r="AC354" i="186" s="1"/>
  <c r="Y354" i="186"/>
  <c r="M354" i="186"/>
  <c r="AL353" i="186"/>
  <c r="AF353" i="186"/>
  <c r="AB353" i="186"/>
  <c r="AC353" i="186" s="1"/>
  <c r="AX353" i="186" s="1"/>
  <c r="Y353" i="186"/>
  <c r="M353" i="186"/>
  <c r="AL352" i="186"/>
  <c r="AF352" i="186"/>
  <c r="AC352" i="186"/>
  <c r="AB352" i="186"/>
  <c r="Y352" i="186"/>
  <c r="M352" i="186"/>
  <c r="AX351" i="186"/>
  <c r="AL351" i="186"/>
  <c r="AF351" i="186"/>
  <c r="AB351" i="186"/>
  <c r="Y351" i="186"/>
  <c r="AC351" i="186" s="1"/>
  <c r="AN351" i="186" s="1"/>
  <c r="AM351" i="186" s="1"/>
  <c r="M351" i="186"/>
  <c r="AX350" i="186"/>
  <c r="AL350" i="186"/>
  <c r="AF350" i="186"/>
  <c r="AB350" i="186"/>
  <c r="AC350" i="186" s="1"/>
  <c r="AN350" i="186" s="1"/>
  <c r="AM350" i="186" s="1"/>
  <c r="Y350" i="186"/>
  <c r="M350" i="186"/>
  <c r="AL349" i="186"/>
  <c r="AF349" i="186"/>
  <c r="AB349" i="186"/>
  <c r="AC349" i="186" s="1"/>
  <c r="Y349" i="186"/>
  <c r="M349" i="186"/>
  <c r="AL348" i="186"/>
  <c r="AF348" i="186"/>
  <c r="AC348" i="186"/>
  <c r="AB348" i="186"/>
  <c r="Y348" i="186"/>
  <c r="M348" i="186"/>
  <c r="AX347" i="186"/>
  <c r="AN347" i="186"/>
  <c r="AM347" i="186" s="1"/>
  <c r="AL347" i="186"/>
  <c r="AF347" i="186"/>
  <c r="AB347" i="186"/>
  <c r="Y347" i="186"/>
  <c r="AC347" i="186" s="1"/>
  <c r="M347" i="186"/>
  <c r="AL346" i="186"/>
  <c r="AF346" i="186"/>
  <c r="AB346" i="186"/>
  <c r="AC346" i="186" s="1"/>
  <c r="Y346" i="186"/>
  <c r="M346" i="186"/>
  <c r="AL345" i="186"/>
  <c r="AF345" i="186"/>
  <c r="AB345" i="186"/>
  <c r="Y345" i="186"/>
  <c r="M345" i="186"/>
  <c r="AL344" i="186"/>
  <c r="AF344" i="186"/>
  <c r="AC344" i="186"/>
  <c r="AN344" i="186" s="1"/>
  <c r="AM344" i="186" s="1"/>
  <c r="AB344" i="186"/>
  <c r="Y344" i="186"/>
  <c r="M344" i="186"/>
  <c r="AL343" i="186"/>
  <c r="AF343" i="186"/>
  <c r="AB343" i="186"/>
  <c r="Y343" i="186"/>
  <c r="AC343" i="186" s="1"/>
  <c r="M343" i="186"/>
  <c r="AL342" i="186"/>
  <c r="AF342" i="186"/>
  <c r="AB342" i="186"/>
  <c r="AC342" i="186" s="1"/>
  <c r="AN342" i="186" s="1"/>
  <c r="AM342" i="186" s="1"/>
  <c r="Y342" i="186"/>
  <c r="M342" i="186"/>
  <c r="AL341" i="186"/>
  <c r="AF341" i="186"/>
  <c r="AB341" i="186"/>
  <c r="AC341" i="186" s="1"/>
  <c r="Y341" i="186"/>
  <c r="M341" i="186"/>
  <c r="AL340" i="186"/>
  <c r="AF340" i="186"/>
  <c r="AB340" i="186"/>
  <c r="AC340" i="186" s="1"/>
  <c r="Y340" i="186"/>
  <c r="M340" i="186"/>
  <c r="AX339" i="186"/>
  <c r="AL339" i="186"/>
  <c r="AF339" i="186"/>
  <c r="AB339" i="186"/>
  <c r="Y339" i="186"/>
  <c r="AC339" i="186" s="1"/>
  <c r="AN339" i="186" s="1"/>
  <c r="AM339" i="186" s="1"/>
  <c r="M339" i="186"/>
  <c r="AL338" i="186"/>
  <c r="AF338" i="186"/>
  <c r="AB338" i="186"/>
  <c r="AC338" i="186" s="1"/>
  <c r="AX338" i="186" s="1"/>
  <c r="Y338" i="186"/>
  <c r="M338" i="186"/>
  <c r="AL337" i="186"/>
  <c r="AF337" i="186"/>
  <c r="AB337" i="186"/>
  <c r="AC337" i="186" s="1"/>
  <c r="Y337" i="186"/>
  <c r="M337" i="186"/>
  <c r="AL336" i="186"/>
  <c r="AF336" i="186"/>
  <c r="AC336" i="186"/>
  <c r="AB336" i="186"/>
  <c r="Y336" i="186"/>
  <c r="M336" i="186"/>
  <c r="AX335" i="186"/>
  <c r="AN335" i="186"/>
  <c r="AM335" i="186" s="1"/>
  <c r="AL335" i="186"/>
  <c r="AF335" i="186"/>
  <c r="AB335" i="186"/>
  <c r="Y335" i="186"/>
  <c r="AC335" i="186" s="1"/>
  <c r="M335" i="186"/>
  <c r="AL334" i="186"/>
  <c r="AF334" i="186"/>
  <c r="AB334" i="186"/>
  <c r="AC334" i="186" s="1"/>
  <c r="Y334" i="186"/>
  <c r="M334" i="186"/>
  <c r="AL333" i="186"/>
  <c r="AF333" i="186"/>
  <c r="AB333" i="186"/>
  <c r="Y333" i="186"/>
  <c r="M333" i="186"/>
  <c r="AX332" i="186"/>
  <c r="AL332" i="186"/>
  <c r="AF332" i="186"/>
  <c r="AC332" i="186"/>
  <c r="AN332" i="186" s="1"/>
  <c r="AM332" i="186" s="1"/>
  <c r="AB332" i="186"/>
  <c r="Y332" i="186"/>
  <c r="M332" i="186"/>
  <c r="AL331" i="186"/>
  <c r="AF331" i="186"/>
  <c r="AB331" i="186"/>
  <c r="Y331" i="186"/>
  <c r="AC331" i="186" s="1"/>
  <c r="AN331" i="186" s="1"/>
  <c r="AM331" i="186" s="1"/>
  <c r="M331" i="186"/>
  <c r="AL330" i="186"/>
  <c r="AF330" i="186"/>
  <c r="AB330" i="186"/>
  <c r="AC330" i="186" s="1"/>
  <c r="Y330" i="186"/>
  <c r="M330" i="186"/>
  <c r="AL329" i="186"/>
  <c r="AF329" i="186"/>
  <c r="AB329" i="186"/>
  <c r="AC329" i="186" s="1"/>
  <c r="AX329" i="186" s="1"/>
  <c r="Y329" i="186"/>
  <c r="M329" i="186"/>
  <c r="AL328" i="186"/>
  <c r="AF328" i="186"/>
  <c r="AB328" i="186"/>
  <c r="AC328" i="186" s="1"/>
  <c r="Y328" i="186"/>
  <c r="M328" i="186"/>
  <c r="AX327" i="186"/>
  <c r="AL327" i="186"/>
  <c r="AF327" i="186"/>
  <c r="AB327" i="186"/>
  <c r="Y327" i="186"/>
  <c r="AC327" i="186" s="1"/>
  <c r="AN327" i="186" s="1"/>
  <c r="AM327" i="186" s="1"/>
  <c r="M327" i="186"/>
  <c r="AX326" i="186"/>
  <c r="AM326" i="186"/>
  <c r="AL326" i="186"/>
  <c r="AF326" i="186"/>
  <c r="AB326" i="186"/>
  <c r="AC326" i="186" s="1"/>
  <c r="AN326" i="186" s="1"/>
  <c r="Y326" i="186"/>
  <c r="M326" i="186"/>
  <c r="AL325" i="186"/>
  <c r="AF325" i="186"/>
  <c r="AB325" i="186"/>
  <c r="AC325" i="186" s="1"/>
  <c r="Y325" i="186"/>
  <c r="M325" i="186"/>
  <c r="AL324" i="186"/>
  <c r="AF324" i="186"/>
  <c r="AC324" i="186"/>
  <c r="AB324" i="186"/>
  <c r="Y324" i="186"/>
  <c r="M324" i="186"/>
  <c r="AX323" i="186"/>
  <c r="AN323" i="186"/>
  <c r="AM323" i="186" s="1"/>
  <c r="AL323" i="186"/>
  <c r="AF323" i="186"/>
  <c r="AB323" i="186"/>
  <c r="Y323" i="186"/>
  <c r="AC323" i="186" s="1"/>
  <c r="M323" i="186"/>
  <c r="AL322" i="186"/>
  <c r="AF322" i="186"/>
  <c r="AB322" i="186"/>
  <c r="AC322" i="186" s="1"/>
  <c r="Y322" i="186"/>
  <c r="M322" i="186"/>
  <c r="AL321" i="186"/>
  <c r="AF321" i="186"/>
  <c r="AB321" i="186"/>
  <c r="Y321" i="186"/>
  <c r="M321" i="186"/>
  <c r="AL320" i="186"/>
  <c r="AF320" i="186"/>
  <c r="AC320" i="186"/>
  <c r="AN320" i="186" s="1"/>
  <c r="AM320" i="186" s="1"/>
  <c r="AB320" i="186"/>
  <c r="Y320" i="186"/>
  <c r="M320" i="186"/>
  <c r="AL319" i="186"/>
  <c r="AF319" i="186"/>
  <c r="AB319" i="186"/>
  <c r="Y319" i="186"/>
  <c r="AC319" i="186" s="1"/>
  <c r="M319" i="186"/>
  <c r="AL318" i="186"/>
  <c r="AF318" i="186"/>
  <c r="AB318" i="186"/>
  <c r="AC318" i="186" s="1"/>
  <c r="AN318" i="186" s="1"/>
  <c r="AM318" i="186" s="1"/>
  <c r="Y318" i="186"/>
  <c r="M318" i="186"/>
  <c r="AL317" i="186"/>
  <c r="AF317" i="186"/>
  <c r="AB317" i="186"/>
  <c r="AC317" i="186" s="1"/>
  <c r="Y317" i="186"/>
  <c r="M317" i="186"/>
  <c r="AL316" i="186"/>
  <c r="AF316" i="186"/>
  <c r="AB316" i="186"/>
  <c r="AC316" i="186" s="1"/>
  <c r="Y316" i="186"/>
  <c r="M316" i="186"/>
  <c r="AX315" i="186"/>
  <c r="AL315" i="186"/>
  <c r="AF315" i="186"/>
  <c r="AB315" i="186"/>
  <c r="Y315" i="186"/>
  <c r="AC315" i="186" s="1"/>
  <c r="AN315" i="186" s="1"/>
  <c r="AM315" i="186" s="1"/>
  <c r="M315" i="186"/>
  <c r="AL314" i="186"/>
  <c r="AF314" i="186"/>
  <c r="AB314" i="186"/>
  <c r="AC314" i="186" s="1"/>
  <c r="AX314" i="186" s="1"/>
  <c r="Y314" i="186"/>
  <c r="M314" i="186"/>
  <c r="AL313" i="186"/>
  <c r="AF313" i="186"/>
  <c r="AB313" i="186"/>
  <c r="AC313" i="186" s="1"/>
  <c r="Y313" i="186"/>
  <c r="M313" i="186"/>
  <c r="AL312" i="186"/>
  <c r="AF312" i="186"/>
  <c r="AB312" i="186"/>
  <c r="Y312" i="186"/>
  <c r="M312" i="186"/>
  <c r="AX311" i="186"/>
  <c r="AN311" i="186"/>
  <c r="AM311" i="186" s="1"/>
  <c r="AL311" i="186"/>
  <c r="AF311" i="186"/>
  <c r="AB311" i="186"/>
  <c r="Y311" i="186"/>
  <c r="AC311" i="186" s="1"/>
  <c r="M311" i="186"/>
  <c r="AL310" i="186"/>
  <c r="AF310" i="186"/>
  <c r="AB310" i="186"/>
  <c r="AC310" i="186" s="1"/>
  <c r="AX310" i="186" s="1"/>
  <c r="Y310" i="186"/>
  <c r="M310" i="186"/>
  <c r="AL309" i="186"/>
  <c r="AF309" i="186"/>
  <c r="AB309" i="186"/>
  <c r="AC309" i="186" s="1"/>
  <c r="AX309" i="186" s="1"/>
  <c r="Y309" i="186"/>
  <c r="M309" i="186"/>
  <c r="AL308" i="186"/>
  <c r="AF308" i="186"/>
  <c r="AC308" i="186"/>
  <c r="AB308" i="186"/>
  <c r="Y308" i="186"/>
  <c r="M308" i="186"/>
  <c r="AL307" i="186"/>
  <c r="AF307" i="186"/>
  <c r="AC307" i="186"/>
  <c r="AX307" i="186" s="1"/>
  <c r="AB307" i="186"/>
  <c r="Y307" i="186"/>
  <c r="M307" i="186"/>
  <c r="AX306" i="186"/>
  <c r="AL306" i="186"/>
  <c r="AF306" i="186"/>
  <c r="AC306" i="186"/>
  <c r="AN306" i="186" s="1"/>
  <c r="AM306" i="186" s="1"/>
  <c r="AB306" i="186"/>
  <c r="Y306" i="186"/>
  <c r="M306" i="186"/>
  <c r="AL305" i="186"/>
  <c r="AF305" i="186"/>
  <c r="AB305" i="186"/>
  <c r="AC305" i="186" s="1"/>
  <c r="Y305" i="186"/>
  <c r="M305" i="186"/>
  <c r="AL304" i="186"/>
  <c r="AF304" i="186"/>
  <c r="AB304" i="186"/>
  <c r="Y304" i="186"/>
  <c r="M304" i="186"/>
  <c r="AL303" i="186"/>
  <c r="AF303" i="186"/>
  <c r="AB303" i="186"/>
  <c r="Y303" i="186"/>
  <c r="AC303" i="186" s="1"/>
  <c r="M303" i="186"/>
  <c r="AL302" i="186"/>
  <c r="AF302" i="186"/>
  <c r="AC302" i="186"/>
  <c r="AX302" i="186" s="1"/>
  <c r="AB302" i="186"/>
  <c r="Y302" i="186"/>
  <c r="M302" i="186"/>
  <c r="AL301" i="186"/>
  <c r="AF301" i="186"/>
  <c r="AB301" i="186"/>
  <c r="AC301" i="186" s="1"/>
  <c r="Y301" i="186"/>
  <c r="M301" i="186"/>
  <c r="AM300" i="186"/>
  <c r="AL300" i="186"/>
  <c r="AF300" i="186"/>
  <c r="AB300" i="186"/>
  <c r="AC300" i="186" s="1"/>
  <c r="AN300" i="186" s="1"/>
  <c r="Y300" i="186"/>
  <c r="M300" i="186"/>
  <c r="AL299" i="186"/>
  <c r="AF299" i="186"/>
  <c r="AB299" i="186"/>
  <c r="Y299" i="186"/>
  <c r="AC299" i="186" s="1"/>
  <c r="AN299" i="186" s="1"/>
  <c r="AM299" i="186" s="1"/>
  <c r="M299" i="186"/>
  <c r="AL298" i="186"/>
  <c r="AF298" i="186"/>
  <c r="AB298" i="186"/>
  <c r="AC298" i="186" s="1"/>
  <c r="Y298" i="186"/>
  <c r="M298" i="186"/>
  <c r="AL297" i="186"/>
  <c r="AF297" i="186"/>
  <c r="AB297" i="186"/>
  <c r="AC297" i="186" s="1"/>
  <c r="AX297" i="186" s="1"/>
  <c r="Y297" i="186"/>
  <c r="M297" i="186"/>
  <c r="AL296" i="186"/>
  <c r="AF296" i="186"/>
  <c r="AB296" i="186"/>
  <c r="AC296" i="186" s="1"/>
  <c r="Y296" i="186"/>
  <c r="M296" i="186"/>
  <c r="AL295" i="186"/>
  <c r="AF295" i="186"/>
  <c r="AB295" i="186"/>
  <c r="Y295" i="186"/>
  <c r="AC295" i="186" s="1"/>
  <c r="AX295" i="186" s="1"/>
  <c r="M295" i="186"/>
  <c r="AM294" i="186"/>
  <c r="AL294" i="186"/>
  <c r="AF294" i="186"/>
  <c r="AC294" i="186"/>
  <c r="AN294" i="186" s="1"/>
  <c r="AB294" i="186"/>
  <c r="Y294" i="186"/>
  <c r="M294" i="186"/>
  <c r="AN293" i="186"/>
  <c r="AM293" i="186" s="1"/>
  <c r="AL293" i="186"/>
  <c r="AF293" i="186"/>
  <c r="AB293" i="186"/>
  <c r="AC293" i="186" s="1"/>
  <c r="AX293" i="186" s="1"/>
  <c r="Y293" i="186"/>
  <c r="M293" i="186"/>
  <c r="AL292" i="186"/>
  <c r="AF292" i="186"/>
  <c r="AB292" i="186"/>
  <c r="AC292" i="186" s="1"/>
  <c r="Y292" i="186"/>
  <c r="M292" i="186"/>
  <c r="AL291" i="186"/>
  <c r="AF291" i="186"/>
  <c r="AC291" i="186"/>
  <c r="AB291" i="186"/>
  <c r="Y291" i="186"/>
  <c r="M291" i="186"/>
  <c r="AL290" i="186"/>
  <c r="AF290" i="186"/>
  <c r="AB290" i="186"/>
  <c r="AC290" i="186" s="1"/>
  <c r="AX290" i="186" s="1"/>
  <c r="Y290" i="186"/>
  <c r="M290" i="186"/>
  <c r="AL289" i="186"/>
  <c r="AF289" i="186"/>
  <c r="AC289" i="186"/>
  <c r="AB289" i="186"/>
  <c r="Y289" i="186"/>
  <c r="M289" i="186"/>
  <c r="AL288" i="186"/>
  <c r="AF288" i="186"/>
  <c r="AC288" i="186"/>
  <c r="AB288" i="186"/>
  <c r="Y288" i="186"/>
  <c r="M288" i="186"/>
  <c r="AL287" i="186"/>
  <c r="AF287" i="186"/>
  <c r="AC287" i="186"/>
  <c r="AN287" i="186" s="1"/>
  <c r="AM287" i="186" s="1"/>
  <c r="AB287" i="186"/>
  <c r="Y287" i="186"/>
  <c r="M287" i="186"/>
  <c r="AN286" i="186"/>
  <c r="AM286" i="186" s="1"/>
  <c r="AL286" i="186"/>
  <c r="AF286" i="186"/>
  <c r="AB286" i="186"/>
  <c r="Y286" i="186"/>
  <c r="AC286" i="186" s="1"/>
  <c r="AX286" i="186" s="1"/>
  <c r="M286" i="186"/>
  <c r="AL285" i="186"/>
  <c r="AF285" i="186"/>
  <c r="AC285" i="186"/>
  <c r="AB285" i="186"/>
  <c r="Y285" i="186"/>
  <c r="M285" i="186"/>
  <c r="AL284" i="186"/>
  <c r="AF284" i="186"/>
  <c r="AB284" i="186"/>
  <c r="Y284" i="186"/>
  <c r="M284" i="186"/>
  <c r="AN283" i="186"/>
  <c r="AM283" i="186" s="1"/>
  <c r="AL283" i="186"/>
  <c r="AF283" i="186"/>
  <c r="AC283" i="186"/>
  <c r="AX283" i="186" s="1"/>
  <c r="AB283" i="186"/>
  <c r="Y283" i="186"/>
  <c r="M283" i="186"/>
  <c r="AL282" i="186"/>
  <c r="AF282" i="186"/>
  <c r="AB282" i="186"/>
  <c r="AC282" i="186" s="1"/>
  <c r="Y282" i="186"/>
  <c r="M282" i="186"/>
  <c r="AL281" i="186"/>
  <c r="AF281" i="186"/>
  <c r="AC281" i="186"/>
  <c r="AX281" i="186" s="1"/>
  <c r="AB281" i="186"/>
  <c r="Y281" i="186"/>
  <c r="M281" i="186"/>
  <c r="AL280" i="186"/>
  <c r="AF280" i="186"/>
  <c r="AB280" i="186"/>
  <c r="Y280" i="186"/>
  <c r="AC280" i="186" s="1"/>
  <c r="M280" i="186"/>
  <c r="AL279" i="186"/>
  <c r="AF279" i="186"/>
  <c r="AB279" i="186"/>
  <c r="Y279" i="186"/>
  <c r="AC279" i="186" s="1"/>
  <c r="M279" i="186"/>
  <c r="AL278" i="186"/>
  <c r="AF278" i="186"/>
  <c r="AC278" i="186"/>
  <c r="AX278" i="186" s="1"/>
  <c r="AB278" i="186"/>
  <c r="Y278" i="186"/>
  <c r="M278" i="186"/>
  <c r="AL277" i="186"/>
  <c r="AF277" i="186"/>
  <c r="AB277" i="186"/>
  <c r="AC277" i="186" s="1"/>
  <c r="Y277" i="186"/>
  <c r="M277" i="186"/>
  <c r="AM276" i="186"/>
  <c r="AL276" i="186"/>
  <c r="AF276" i="186"/>
  <c r="AC276" i="186"/>
  <c r="AN276" i="186" s="1"/>
  <c r="AB276" i="186"/>
  <c r="Y276" i="186"/>
  <c r="M276" i="186"/>
  <c r="AL275" i="186"/>
  <c r="AF275" i="186"/>
  <c r="AC275" i="186"/>
  <c r="AX275" i="186" s="1"/>
  <c r="AB275" i="186"/>
  <c r="Y275" i="186"/>
  <c r="M275" i="186"/>
  <c r="AM274" i="186"/>
  <c r="AL274" i="186"/>
  <c r="AF274" i="186"/>
  <c r="AC274" i="186"/>
  <c r="AN274" i="186" s="1"/>
  <c r="AB274" i="186"/>
  <c r="Y274" i="186"/>
  <c r="M274" i="186"/>
  <c r="AL273" i="186"/>
  <c r="AF273" i="186"/>
  <c r="AB273" i="186"/>
  <c r="AC273" i="186" s="1"/>
  <c r="Y273" i="186"/>
  <c r="M273" i="186"/>
  <c r="AL272" i="186"/>
  <c r="AF272" i="186"/>
  <c r="AB272" i="186"/>
  <c r="AC272" i="186" s="1"/>
  <c r="AN272" i="186" s="1"/>
  <c r="AM272" i="186" s="1"/>
  <c r="Y272" i="186"/>
  <c r="M272" i="186"/>
  <c r="AN271" i="186"/>
  <c r="AM271" i="186" s="1"/>
  <c r="AL271" i="186"/>
  <c r="AF271" i="186"/>
  <c r="AB271" i="186"/>
  <c r="Y271" i="186"/>
  <c r="AC271" i="186" s="1"/>
  <c r="AX271" i="186" s="1"/>
  <c r="M271" i="186"/>
  <c r="AL270" i="186"/>
  <c r="AF270" i="186"/>
  <c r="AB270" i="186"/>
  <c r="AC270" i="186" s="1"/>
  <c r="Y270" i="186"/>
  <c r="M270" i="186"/>
  <c r="AL269" i="186"/>
  <c r="AF269" i="186"/>
  <c r="AB269" i="186"/>
  <c r="Y269" i="186"/>
  <c r="AC269" i="186" s="1"/>
  <c r="AX269" i="186" s="1"/>
  <c r="M269" i="186"/>
  <c r="AL268" i="186"/>
  <c r="AF268" i="186"/>
  <c r="AB268" i="186"/>
  <c r="AC268" i="186" s="1"/>
  <c r="Y268" i="186"/>
  <c r="M268" i="186"/>
  <c r="AL267" i="186"/>
  <c r="AF267" i="186"/>
  <c r="AB267" i="186"/>
  <c r="Y267" i="186"/>
  <c r="AC267" i="186" s="1"/>
  <c r="M267" i="186"/>
  <c r="AX266" i="186"/>
  <c r="AN266" i="186"/>
  <c r="AM266" i="186" s="1"/>
  <c r="AL266" i="186"/>
  <c r="AF266" i="186"/>
  <c r="AB266" i="186"/>
  <c r="AC266" i="186" s="1"/>
  <c r="Y266" i="186"/>
  <c r="M266" i="186"/>
  <c r="AL265" i="186"/>
  <c r="AF265" i="186"/>
  <c r="AC265" i="186"/>
  <c r="AB265" i="186"/>
  <c r="Y265" i="186"/>
  <c r="M265" i="186"/>
  <c r="AL264" i="186"/>
  <c r="AF264" i="186"/>
  <c r="AC264" i="186"/>
  <c r="AX264" i="186" s="1"/>
  <c r="AB264" i="186"/>
  <c r="Y264" i="186"/>
  <c r="M264" i="186"/>
  <c r="AX263" i="186"/>
  <c r="AL263" i="186"/>
  <c r="AF263" i="186"/>
  <c r="AC263" i="186"/>
  <c r="AN263" i="186" s="1"/>
  <c r="AM263" i="186" s="1"/>
  <c r="AB263" i="186"/>
  <c r="Y263" i="186"/>
  <c r="M263" i="186"/>
  <c r="AL262" i="186"/>
  <c r="AF262" i="186"/>
  <c r="AC262" i="186"/>
  <c r="AB262" i="186"/>
  <c r="Y262" i="186"/>
  <c r="M262" i="186"/>
  <c r="AL261" i="186"/>
  <c r="AF261" i="186"/>
  <c r="AB261" i="186"/>
  <c r="AC261" i="186" s="1"/>
  <c r="Y261" i="186"/>
  <c r="M261" i="186"/>
  <c r="AX260" i="186"/>
  <c r="AN260" i="186"/>
  <c r="AM260" i="186" s="1"/>
  <c r="AL260" i="186"/>
  <c r="AF260" i="186"/>
  <c r="AB260" i="186"/>
  <c r="AC260" i="186" s="1"/>
  <c r="Y260" i="186"/>
  <c r="M260" i="186"/>
  <c r="AL259" i="186"/>
  <c r="AF259" i="186"/>
  <c r="AC259" i="186"/>
  <c r="AB259" i="186"/>
  <c r="Y259" i="186"/>
  <c r="M259" i="186"/>
  <c r="AL258" i="186"/>
  <c r="AF258" i="186"/>
  <c r="AB258" i="186"/>
  <c r="AC258" i="186" s="1"/>
  <c r="Y258" i="186"/>
  <c r="M258" i="186"/>
  <c r="AL257" i="186"/>
  <c r="AF257" i="186"/>
  <c r="AB257" i="186"/>
  <c r="Y257" i="186"/>
  <c r="M257" i="186"/>
  <c r="AL256" i="186"/>
  <c r="AF256" i="186"/>
  <c r="AC256" i="186"/>
  <c r="AB256" i="186"/>
  <c r="Y256" i="186"/>
  <c r="M256" i="186"/>
  <c r="AL255" i="186"/>
  <c r="AF255" i="186"/>
  <c r="AB255" i="186"/>
  <c r="Y255" i="186"/>
  <c r="AC255" i="186" s="1"/>
  <c r="M255" i="186"/>
  <c r="AL254" i="186"/>
  <c r="AF254" i="186"/>
  <c r="AB254" i="186"/>
  <c r="AC254" i="186" s="1"/>
  <c r="Y254" i="186"/>
  <c r="M254" i="186"/>
  <c r="AL253" i="186"/>
  <c r="AF253" i="186"/>
  <c r="AC253" i="186"/>
  <c r="AB253" i="186"/>
  <c r="Y253" i="186"/>
  <c r="M253" i="186"/>
  <c r="AL252" i="186"/>
  <c r="AF252" i="186"/>
  <c r="AC252" i="186"/>
  <c r="AX252" i="186" s="1"/>
  <c r="AB252" i="186"/>
  <c r="Y252" i="186"/>
  <c r="M252" i="186"/>
  <c r="AL251" i="186"/>
  <c r="AF251" i="186"/>
  <c r="AC251" i="186"/>
  <c r="AX251" i="186" s="1"/>
  <c r="AB251" i="186"/>
  <c r="Y251" i="186"/>
  <c r="M251" i="186"/>
  <c r="AL250" i="186"/>
  <c r="AF250" i="186"/>
  <c r="AB250" i="186"/>
  <c r="AC250" i="186" s="1"/>
  <c r="Y250" i="186"/>
  <c r="M250" i="186"/>
  <c r="AL249" i="186"/>
  <c r="AF249" i="186"/>
  <c r="AB249" i="186"/>
  <c r="AC249" i="186" s="1"/>
  <c r="AX249" i="186" s="1"/>
  <c r="Y249" i="186"/>
  <c r="M249" i="186"/>
  <c r="AL248" i="186"/>
  <c r="AF248" i="186"/>
  <c r="AB248" i="186"/>
  <c r="AC248" i="186" s="1"/>
  <c r="AN248" i="186" s="1"/>
  <c r="AM248" i="186" s="1"/>
  <c r="Y248" i="186"/>
  <c r="M248" i="186"/>
  <c r="AL247" i="186"/>
  <c r="AF247" i="186"/>
  <c r="AB247" i="186"/>
  <c r="Y247" i="186"/>
  <c r="AC247" i="186" s="1"/>
  <c r="M247" i="186"/>
  <c r="AL246" i="186"/>
  <c r="AF246" i="186"/>
  <c r="AB246" i="186"/>
  <c r="Y246" i="186"/>
  <c r="AC246" i="186" s="1"/>
  <c r="AX246" i="186" s="1"/>
  <c r="M246" i="186"/>
  <c r="AL245" i="186"/>
  <c r="AF245" i="186"/>
  <c r="AC245" i="186"/>
  <c r="AX245" i="186" s="1"/>
  <c r="AB245" i="186"/>
  <c r="Y245" i="186"/>
  <c r="M245" i="186"/>
  <c r="AX244" i="186"/>
  <c r="AL244" i="186"/>
  <c r="AF244" i="186"/>
  <c r="AC244" i="186"/>
  <c r="AN244" i="186" s="1"/>
  <c r="AM244" i="186" s="1"/>
  <c r="AB244" i="186"/>
  <c r="Y244" i="186"/>
  <c r="M244" i="186"/>
  <c r="AL243" i="186"/>
  <c r="AF243" i="186"/>
  <c r="AB243" i="186"/>
  <c r="Y243" i="186"/>
  <c r="AC243" i="186" s="1"/>
  <c r="AX243" i="186" s="1"/>
  <c r="M243" i="186"/>
  <c r="AL242" i="186"/>
  <c r="AF242" i="186"/>
  <c r="AB242" i="186"/>
  <c r="AC242" i="186" s="1"/>
  <c r="Y242" i="186"/>
  <c r="M242" i="186"/>
  <c r="AL241" i="186"/>
  <c r="AF241" i="186"/>
  <c r="AB241" i="186"/>
  <c r="AC241" i="186" s="1"/>
  <c r="Y241" i="186"/>
  <c r="M241" i="186"/>
  <c r="AL240" i="186"/>
  <c r="AF240" i="186"/>
  <c r="AB240" i="186"/>
  <c r="Y240" i="186"/>
  <c r="AC240" i="186" s="1"/>
  <c r="M240" i="186"/>
  <c r="AL239" i="186"/>
  <c r="AF239" i="186"/>
  <c r="AC239" i="186"/>
  <c r="AN239" i="186" s="1"/>
  <c r="AM239" i="186" s="1"/>
  <c r="AB239" i="186"/>
  <c r="Y239" i="186"/>
  <c r="M239" i="186"/>
  <c r="AX238" i="186"/>
  <c r="AL238" i="186"/>
  <c r="AF238" i="186"/>
  <c r="AC238" i="186"/>
  <c r="AN238" i="186" s="1"/>
  <c r="AM238" i="186" s="1"/>
  <c r="AB238" i="186"/>
  <c r="Y238" i="186"/>
  <c r="M238" i="186"/>
  <c r="AL237" i="186"/>
  <c r="AF237" i="186"/>
  <c r="AB237" i="186"/>
  <c r="AC237" i="186" s="1"/>
  <c r="AX237" i="186" s="1"/>
  <c r="Y237" i="186"/>
  <c r="M237" i="186"/>
  <c r="AL236" i="186"/>
  <c r="AF236" i="186"/>
  <c r="AC236" i="186"/>
  <c r="AB236" i="186"/>
  <c r="Y236" i="186"/>
  <c r="M236" i="186"/>
  <c r="AN235" i="186"/>
  <c r="AM235" i="186" s="1"/>
  <c r="AL235" i="186"/>
  <c r="AF235" i="186"/>
  <c r="AC235" i="186"/>
  <c r="AX235" i="186" s="1"/>
  <c r="AB235" i="186"/>
  <c r="Y235" i="186"/>
  <c r="M235" i="186"/>
  <c r="AX234" i="186"/>
  <c r="AL234" i="186"/>
  <c r="AF234" i="186"/>
  <c r="AB234" i="186"/>
  <c r="AC234" i="186" s="1"/>
  <c r="AN234" i="186" s="1"/>
  <c r="AM234" i="186" s="1"/>
  <c r="Y234" i="186"/>
  <c r="M234" i="186"/>
  <c r="AL233" i="186"/>
  <c r="AF233" i="186"/>
  <c r="AC233" i="186"/>
  <c r="AB233" i="186"/>
  <c r="Y233" i="186"/>
  <c r="M233" i="186"/>
  <c r="AL232" i="186"/>
  <c r="AF232" i="186"/>
  <c r="AB232" i="186"/>
  <c r="AC232" i="186" s="1"/>
  <c r="Y232" i="186"/>
  <c r="M232" i="186"/>
  <c r="AL231" i="186"/>
  <c r="AF231" i="186"/>
  <c r="AB231" i="186"/>
  <c r="Y231" i="186"/>
  <c r="AC231" i="186" s="1"/>
  <c r="AX231" i="186" s="1"/>
  <c r="M231" i="186"/>
  <c r="AL230" i="186"/>
  <c r="AF230" i="186"/>
  <c r="AC230" i="186"/>
  <c r="AB230" i="186"/>
  <c r="Y230" i="186"/>
  <c r="M230" i="186"/>
  <c r="AL229" i="186"/>
  <c r="AF229" i="186"/>
  <c r="AC229" i="186"/>
  <c r="AX229" i="186" s="1"/>
  <c r="AB229" i="186"/>
  <c r="Y229" i="186"/>
  <c r="M229" i="186"/>
  <c r="AX228" i="186"/>
  <c r="AL228" i="186"/>
  <c r="AF228" i="186"/>
  <c r="AB228" i="186"/>
  <c r="AC228" i="186" s="1"/>
  <c r="AN228" i="186" s="1"/>
  <c r="AM228" i="186" s="1"/>
  <c r="Y228" i="186"/>
  <c r="M228" i="186"/>
  <c r="AL227" i="186"/>
  <c r="AF227" i="186"/>
  <c r="AB227" i="186"/>
  <c r="Y227" i="186"/>
  <c r="AC227" i="186" s="1"/>
  <c r="M227" i="186"/>
  <c r="AN226" i="186"/>
  <c r="AM226" i="186" s="1"/>
  <c r="AL226" i="186"/>
  <c r="AF226" i="186"/>
  <c r="AB226" i="186"/>
  <c r="AC226" i="186" s="1"/>
  <c r="AX226" i="186" s="1"/>
  <c r="Y226" i="186"/>
  <c r="M226" i="186"/>
  <c r="AL225" i="186"/>
  <c r="AF225" i="186"/>
  <c r="AC225" i="186"/>
  <c r="AB225" i="186"/>
  <c r="Y225" i="186"/>
  <c r="M225" i="186"/>
  <c r="AL224" i="186"/>
  <c r="AF224" i="186"/>
  <c r="AB224" i="186"/>
  <c r="AC224" i="186" s="1"/>
  <c r="Y224" i="186"/>
  <c r="M224" i="186"/>
  <c r="AL223" i="186"/>
  <c r="AF223" i="186"/>
  <c r="AC223" i="186"/>
  <c r="AN223" i="186" s="1"/>
  <c r="AM223" i="186" s="1"/>
  <c r="AB223" i="186"/>
  <c r="Y223" i="186"/>
  <c r="M223" i="186"/>
  <c r="AX222" i="186"/>
  <c r="AM222" i="186"/>
  <c r="AL222" i="186"/>
  <c r="AF222" i="186"/>
  <c r="AC222" i="186"/>
  <c r="AN222" i="186" s="1"/>
  <c r="AB222" i="186"/>
  <c r="Y222" i="186"/>
  <c r="M222" i="186"/>
  <c r="AL221" i="186"/>
  <c r="AF221" i="186"/>
  <c r="AB221" i="186"/>
  <c r="AC221" i="186" s="1"/>
  <c r="AX221" i="186" s="1"/>
  <c r="Y221" i="186"/>
  <c r="M221" i="186"/>
  <c r="AL220" i="186"/>
  <c r="AF220" i="186"/>
  <c r="AC220" i="186"/>
  <c r="AB220" i="186"/>
  <c r="Y220" i="186"/>
  <c r="M220" i="186"/>
  <c r="AN219" i="186"/>
  <c r="AM219" i="186" s="1"/>
  <c r="AL219" i="186"/>
  <c r="AF219" i="186"/>
  <c r="AB219" i="186"/>
  <c r="Y219" i="186"/>
  <c r="AC219" i="186" s="1"/>
  <c r="AX219" i="186" s="1"/>
  <c r="M219" i="186"/>
  <c r="AL218" i="186"/>
  <c r="AF218" i="186"/>
  <c r="AC218" i="186"/>
  <c r="AB218" i="186"/>
  <c r="Y218" i="186"/>
  <c r="M218" i="186"/>
  <c r="AL217" i="186"/>
  <c r="AF217" i="186"/>
  <c r="AB217" i="186"/>
  <c r="AC217" i="186" s="1"/>
  <c r="Y217" i="186"/>
  <c r="M217" i="186"/>
  <c r="AL216" i="186"/>
  <c r="AF216" i="186"/>
  <c r="AB216" i="186"/>
  <c r="Y216" i="186"/>
  <c r="M216" i="186"/>
  <c r="AN215" i="186"/>
  <c r="AM215" i="186" s="1"/>
  <c r="AL215" i="186"/>
  <c r="AF215" i="186"/>
  <c r="AB215" i="186"/>
  <c r="Y215" i="186"/>
  <c r="AC215" i="186" s="1"/>
  <c r="AX215" i="186" s="1"/>
  <c r="M215" i="186"/>
  <c r="AL214" i="186"/>
  <c r="AF214" i="186"/>
  <c r="AB214" i="186"/>
  <c r="AC214" i="186" s="1"/>
  <c r="AX214" i="186" s="1"/>
  <c r="Y214" i="186"/>
  <c r="M214" i="186"/>
  <c r="AL213" i="186"/>
  <c r="AF213" i="186"/>
  <c r="AC213" i="186"/>
  <c r="AB213" i="186"/>
  <c r="Y213" i="186"/>
  <c r="M213" i="186"/>
  <c r="AM212" i="186"/>
  <c r="AL212" i="186"/>
  <c r="AF212" i="186"/>
  <c r="AC212" i="186"/>
  <c r="AN212" i="186" s="1"/>
  <c r="AB212" i="186"/>
  <c r="Y212" i="186"/>
  <c r="M212" i="186"/>
  <c r="AX211" i="186"/>
  <c r="AL211" i="186"/>
  <c r="AF211" i="186"/>
  <c r="AC211" i="186"/>
  <c r="AN211" i="186" s="1"/>
  <c r="AM211" i="186" s="1"/>
  <c r="AB211" i="186"/>
  <c r="Y211" i="186"/>
  <c r="M211" i="186"/>
  <c r="AL210" i="186"/>
  <c r="AF210" i="186"/>
  <c r="AB210" i="186"/>
  <c r="AC210" i="186" s="1"/>
  <c r="Y210" i="186"/>
  <c r="M210" i="186"/>
  <c r="AL209" i="186"/>
  <c r="AF209" i="186"/>
  <c r="AB209" i="186"/>
  <c r="Y209" i="186"/>
  <c r="M209" i="186"/>
  <c r="AL208" i="186"/>
  <c r="AF208" i="186"/>
  <c r="AB208" i="186"/>
  <c r="AC208" i="186" s="1"/>
  <c r="AX208" i="186" s="1"/>
  <c r="Y208" i="186"/>
  <c r="M208" i="186"/>
  <c r="AL207" i="186"/>
  <c r="AF207" i="186"/>
  <c r="AB207" i="186"/>
  <c r="AC207" i="186" s="1"/>
  <c r="AX207" i="186" s="1"/>
  <c r="Y207" i="186"/>
  <c r="M207" i="186"/>
  <c r="AL206" i="186"/>
  <c r="AF206" i="186"/>
  <c r="AB206" i="186"/>
  <c r="AC206" i="186" s="1"/>
  <c r="AN206" i="186" s="1"/>
  <c r="AM206" i="186" s="1"/>
  <c r="Y206" i="186"/>
  <c r="M206" i="186"/>
  <c r="AL205" i="186"/>
  <c r="AF205" i="186"/>
  <c r="AB205" i="186"/>
  <c r="AC205" i="186" s="1"/>
  <c r="AX205" i="186" s="1"/>
  <c r="Y205" i="186"/>
  <c r="M205" i="186"/>
  <c r="AL204" i="186"/>
  <c r="AF204" i="186"/>
  <c r="AB204" i="186"/>
  <c r="AC204" i="186" s="1"/>
  <c r="AX204" i="186" s="1"/>
  <c r="Y204" i="186"/>
  <c r="M204" i="186"/>
  <c r="AL203" i="186"/>
  <c r="AF203" i="186"/>
  <c r="AB203" i="186"/>
  <c r="Y203" i="186"/>
  <c r="M203" i="186"/>
  <c r="AX202" i="186"/>
  <c r="AL202" i="186"/>
  <c r="AF202" i="186"/>
  <c r="AB202" i="186"/>
  <c r="AC202" i="186" s="1"/>
  <c r="AN202" i="186" s="1"/>
  <c r="AM202" i="186" s="1"/>
  <c r="Y202" i="186"/>
  <c r="M202" i="186"/>
  <c r="AL201" i="186"/>
  <c r="AF201" i="186"/>
  <c r="AB201" i="186"/>
  <c r="AC201" i="186" s="1"/>
  <c r="AX201" i="186" s="1"/>
  <c r="Y201" i="186"/>
  <c r="M201" i="186"/>
  <c r="AN200" i="186"/>
  <c r="AM200" i="186" s="1"/>
  <c r="AL200" i="186"/>
  <c r="AF200" i="186"/>
  <c r="AB200" i="186"/>
  <c r="AC200" i="186" s="1"/>
  <c r="AX200" i="186" s="1"/>
  <c r="Y200" i="186"/>
  <c r="M200" i="186"/>
  <c r="AL199" i="186"/>
  <c r="AF199" i="186"/>
  <c r="AB199" i="186"/>
  <c r="Y199" i="186"/>
  <c r="M199" i="186"/>
  <c r="AL198" i="186"/>
  <c r="AF198" i="186"/>
  <c r="AB198" i="186"/>
  <c r="Y198" i="186"/>
  <c r="M198" i="186"/>
  <c r="AL197" i="186"/>
  <c r="AF197" i="186"/>
  <c r="AB197" i="186"/>
  <c r="Y197" i="186"/>
  <c r="M197" i="186"/>
  <c r="AL196" i="186"/>
  <c r="AF196" i="186"/>
  <c r="AB196" i="186"/>
  <c r="AC196" i="186" s="1"/>
  <c r="AX196" i="186" s="1"/>
  <c r="Y196" i="186"/>
  <c r="M196" i="186"/>
  <c r="AL195" i="186"/>
  <c r="AF195" i="186"/>
  <c r="AB195" i="186"/>
  <c r="Y195" i="186"/>
  <c r="M195" i="186"/>
  <c r="AL194" i="186"/>
  <c r="AF194" i="186"/>
  <c r="AB194" i="186"/>
  <c r="AC194" i="186" s="1"/>
  <c r="AN194" i="186" s="1"/>
  <c r="AM194" i="186" s="1"/>
  <c r="Y194" i="186"/>
  <c r="M194" i="186"/>
  <c r="AN193" i="186"/>
  <c r="AM193" i="186" s="1"/>
  <c r="AL193" i="186"/>
  <c r="AF193" i="186"/>
  <c r="AB193" i="186"/>
  <c r="AC193" i="186" s="1"/>
  <c r="AX193" i="186" s="1"/>
  <c r="Y193" i="186"/>
  <c r="M193" i="186"/>
  <c r="AL192" i="186"/>
  <c r="AF192" i="186"/>
  <c r="AB192" i="186"/>
  <c r="AC192" i="186" s="1"/>
  <c r="AX192" i="186" s="1"/>
  <c r="Y192" i="186"/>
  <c r="M192" i="186"/>
  <c r="AL191" i="186"/>
  <c r="AF191" i="186"/>
  <c r="AB191" i="186"/>
  <c r="Y191" i="186"/>
  <c r="M191" i="186"/>
  <c r="AL190" i="186"/>
  <c r="AF190" i="186"/>
  <c r="AB190" i="186"/>
  <c r="Y190" i="186"/>
  <c r="M190" i="186"/>
  <c r="AL189" i="186"/>
  <c r="AF189" i="186"/>
  <c r="AB189" i="186"/>
  <c r="Y189" i="186"/>
  <c r="M189" i="186"/>
  <c r="AL188" i="186"/>
  <c r="AF188" i="186"/>
  <c r="AB188" i="186"/>
  <c r="AC188" i="186" s="1"/>
  <c r="AX188" i="186" s="1"/>
  <c r="Y188" i="186"/>
  <c r="M188" i="186"/>
  <c r="AL187" i="186"/>
  <c r="AF187" i="186"/>
  <c r="AB187" i="186"/>
  <c r="AC187" i="186" s="1"/>
  <c r="AX187" i="186" s="1"/>
  <c r="Y187" i="186"/>
  <c r="M187" i="186"/>
  <c r="AL186" i="186"/>
  <c r="AF186" i="186"/>
  <c r="AB186" i="186"/>
  <c r="Y186" i="186"/>
  <c r="M186" i="186"/>
  <c r="AL185" i="186"/>
  <c r="AF185" i="186"/>
  <c r="AB185" i="186"/>
  <c r="Y185" i="186"/>
  <c r="M185" i="186"/>
  <c r="AX184" i="186"/>
  <c r="AN184" i="186"/>
  <c r="AM184" i="186" s="1"/>
  <c r="AL184" i="186"/>
  <c r="AF184" i="186"/>
  <c r="AB184" i="186"/>
  <c r="AC184" i="186" s="1"/>
  <c r="Y184" i="186"/>
  <c r="M184" i="186"/>
  <c r="AL183" i="186"/>
  <c r="AF183" i="186"/>
  <c r="AB183" i="186"/>
  <c r="Y183" i="186"/>
  <c r="M183" i="186"/>
  <c r="AL182" i="186"/>
  <c r="AF182" i="186"/>
  <c r="AB182" i="186"/>
  <c r="Y182" i="186"/>
  <c r="M182" i="186"/>
  <c r="AL181" i="186"/>
  <c r="AF181" i="186"/>
  <c r="AB181" i="186"/>
  <c r="Y181" i="186"/>
  <c r="M181" i="186"/>
  <c r="AL180" i="186"/>
  <c r="AF180" i="186"/>
  <c r="AB180" i="186"/>
  <c r="AC180" i="186" s="1"/>
  <c r="AX180" i="186" s="1"/>
  <c r="Y180" i="186"/>
  <c r="M180" i="186"/>
  <c r="AL179" i="186"/>
  <c r="AF179" i="186"/>
  <c r="AB179" i="186"/>
  <c r="Y179" i="186"/>
  <c r="M179" i="186"/>
  <c r="AL178" i="186"/>
  <c r="AF178" i="186"/>
  <c r="AB178" i="186"/>
  <c r="AC178" i="186" s="1"/>
  <c r="AN178" i="186" s="1"/>
  <c r="AM178" i="186" s="1"/>
  <c r="Y178" i="186"/>
  <c r="M178" i="186"/>
  <c r="AN177" i="186"/>
  <c r="AM177" i="186" s="1"/>
  <c r="AL177" i="186"/>
  <c r="AF177" i="186"/>
  <c r="AB177" i="186"/>
  <c r="AC177" i="186" s="1"/>
  <c r="AX177" i="186" s="1"/>
  <c r="Y177" i="186"/>
  <c r="M177" i="186"/>
  <c r="AL176" i="186"/>
  <c r="AF176" i="186"/>
  <c r="AB176" i="186"/>
  <c r="AC176" i="186" s="1"/>
  <c r="AX176" i="186" s="1"/>
  <c r="Y176" i="186"/>
  <c r="M176" i="186"/>
  <c r="AL175" i="186"/>
  <c r="AF175" i="186"/>
  <c r="AB175" i="186"/>
  <c r="Y175" i="186"/>
  <c r="M175" i="186"/>
  <c r="AL174" i="186"/>
  <c r="AF174" i="186"/>
  <c r="AB174" i="186"/>
  <c r="Y174" i="186"/>
  <c r="M174" i="186"/>
  <c r="AL173" i="186"/>
  <c r="AF173" i="186"/>
  <c r="AB173" i="186"/>
  <c r="Y173" i="186"/>
  <c r="M173" i="186"/>
  <c r="AL172" i="186"/>
  <c r="AF172" i="186"/>
  <c r="AB172" i="186"/>
  <c r="AC172" i="186" s="1"/>
  <c r="AX172" i="186" s="1"/>
  <c r="Y172" i="186"/>
  <c r="M172" i="186"/>
  <c r="AL171" i="186"/>
  <c r="AF171" i="186"/>
  <c r="AB171" i="186"/>
  <c r="AC171" i="186" s="1"/>
  <c r="AX171" i="186" s="1"/>
  <c r="Y171" i="186"/>
  <c r="M171" i="186"/>
  <c r="AL170" i="186"/>
  <c r="AF170" i="186"/>
  <c r="AB170" i="186"/>
  <c r="Y170" i="186"/>
  <c r="M170" i="186"/>
  <c r="AL169" i="186"/>
  <c r="AF169" i="186"/>
  <c r="AB169" i="186"/>
  <c r="Y169" i="186"/>
  <c r="M169" i="186"/>
  <c r="AX168" i="186"/>
  <c r="AN168" i="186"/>
  <c r="AM168" i="186" s="1"/>
  <c r="AL168" i="186"/>
  <c r="AF168" i="186"/>
  <c r="AB168" i="186"/>
  <c r="AC168" i="186" s="1"/>
  <c r="Y168" i="186"/>
  <c r="M168" i="186"/>
  <c r="AL167" i="186"/>
  <c r="AF167" i="186"/>
  <c r="AB167" i="186"/>
  <c r="Y167" i="186"/>
  <c r="M167" i="186"/>
  <c r="AL166" i="186"/>
  <c r="AF166" i="186"/>
  <c r="AB166" i="186"/>
  <c r="Y166" i="186"/>
  <c r="M166" i="186"/>
  <c r="AL165" i="186"/>
  <c r="AF165" i="186"/>
  <c r="AB165" i="186"/>
  <c r="Y165" i="186"/>
  <c r="M165" i="186"/>
  <c r="AL164" i="186"/>
  <c r="AF164" i="186"/>
  <c r="AB164" i="186"/>
  <c r="AC164" i="186" s="1"/>
  <c r="AX164" i="186" s="1"/>
  <c r="Y164" i="186"/>
  <c r="M164" i="186"/>
  <c r="AL163" i="186"/>
  <c r="AF163" i="186"/>
  <c r="AB163" i="186"/>
  <c r="Y163" i="186"/>
  <c r="M163" i="186"/>
  <c r="AL162" i="186"/>
  <c r="AF162" i="186"/>
  <c r="AB162" i="186"/>
  <c r="AC162" i="186" s="1"/>
  <c r="AN162" i="186" s="1"/>
  <c r="AM162" i="186" s="1"/>
  <c r="Y162" i="186"/>
  <c r="M162" i="186"/>
  <c r="AN161" i="186"/>
  <c r="AM161" i="186" s="1"/>
  <c r="AL161" i="186"/>
  <c r="AF161" i="186"/>
  <c r="AB161" i="186"/>
  <c r="AC161" i="186" s="1"/>
  <c r="AX161" i="186" s="1"/>
  <c r="Y161" i="186"/>
  <c r="M161" i="186"/>
  <c r="AL160" i="186"/>
  <c r="AF160" i="186"/>
  <c r="AB160" i="186"/>
  <c r="AC160" i="186" s="1"/>
  <c r="AX160" i="186" s="1"/>
  <c r="Y160" i="186"/>
  <c r="M160" i="186"/>
  <c r="AL159" i="186"/>
  <c r="AF159" i="186"/>
  <c r="AB159" i="186"/>
  <c r="Y159" i="186"/>
  <c r="M159" i="186"/>
  <c r="AL158" i="186"/>
  <c r="AF158" i="186"/>
  <c r="AB158" i="186"/>
  <c r="Y158" i="186"/>
  <c r="M158" i="186"/>
  <c r="AL157" i="186"/>
  <c r="AF157" i="186"/>
  <c r="AB157" i="186"/>
  <c r="Y157" i="186"/>
  <c r="M157" i="186"/>
  <c r="AL156" i="186"/>
  <c r="AF156" i="186"/>
  <c r="AB156" i="186"/>
  <c r="AC156" i="186" s="1"/>
  <c r="AX156" i="186" s="1"/>
  <c r="Y156" i="186"/>
  <c r="M156" i="186"/>
  <c r="AL155" i="186"/>
  <c r="AF155" i="186"/>
  <c r="AB155" i="186"/>
  <c r="AC155" i="186" s="1"/>
  <c r="AX155" i="186" s="1"/>
  <c r="Y155" i="186"/>
  <c r="M155" i="186"/>
  <c r="AL154" i="186"/>
  <c r="AF154" i="186"/>
  <c r="AB154" i="186"/>
  <c r="Y154" i="186"/>
  <c r="M154" i="186"/>
  <c r="AL153" i="186"/>
  <c r="AF153" i="186"/>
  <c r="AB153" i="186"/>
  <c r="Y153" i="186"/>
  <c r="M153" i="186"/>
  <c r="AX152" i="186"/>
  <c r="AN152" i="186"/>
  <c r="AM152" i="186" s="1"/>
  <c r="AL152" i="186"/>
  <c r="AF152" i="186"/>
  <c r="AB152" i="186"/>
  <c r="AC152" i="186" s="1"/>
  <c r="Y152" i="186"/>
  <c r="M152" i="186"/>
  <c r="AL151" i="186"/>
  <c r="AF151" i="186"/>
  <c r="AB151" i="186"/>
  <c r="Y151" i="186"/>
  <c r="M151" i="186"/>
  <c r="AL150" i="186"/>
  <c r="AF150" i="186"/>
  <c r="AB150" i="186"/>
  <c r="Y150" i="186"/>
  <c r="M150" i="186"/>
  <c r="AL149" i="186"/>
  <c r="AF149" i="186"/>
  <c r="AB149" i="186"/>
  <c r="Y149" i="186"/>
  <c r="M149" i="186"/>
  <c r="AL148" i="186"/>
  <c r="AF148" i="186"/>
  <c r="AB148" i="186"/>
  <c r="AC148" i="186" s="1"/>
  <c r="AX148" i="186" s="1"/>
  <c r="Y148" i="186"/>
  <c r="M148" i="186"/>
  <c r="AL147" i="186"/>
  <c r="AF147" i="186"/>
  <c r="AB147" i="186"/>
  <c r="Y147" i="186"/>
  <c r="M147" i="186"/>
  <c r="AL146" i="186"/>
  <c r="AF146" i="186"/>
  <c r="AB146" i="186"/>
  <c r="AC146" i="186" s="1"/>
  <c r="AN146" i="186" s="1"/>
  <c r="AM146" i="186" s="1"/>
  <c r="Y146" i="186"/>
  <c r="M146" i="186"/>
  <c r="AN145" i="186"/>
  <c r="AM145" i="186" s="1"/>
  <c r="AL145" i="186"/>
  <c r="AF145" i="186"/>
  <c r="AB145" i="186"/>
  <c r="AC145" i="186" s="1"/>
  <c r="AX145" i="186" s="1"/>
  <c r="Y145" i="186"/>
  <c r="M145" i="186"/>
  <c r="AL144" i="186"/>
  <c r="AF144" i="186"/>
  <c r="AB144" i="186"/>
  <c r="AC144" i="186" s="1"/>
  <c r="AX144" i="186" s="1"/>
  <c r="Y144" i="186"/>
  <c r="M144" i="186"/>
  <c r="AL143" i="186"/>
  <c r="AF143" i="186"/>
  <c r="AB143" i="186"/>
  <c r="Y143" i="186"/>
  <c r="M143" i="186"/>
  <c r="AL142" i="186"/>
  <c r="AF142" i="186"/>
  <c r="AB142" i="186"/>
  <c r="Y142" i="186"/>
  <c r="M142" i="186"/>
  <c r="AL141" i="186"/>
  <c r="AF141" i="186"/>
  <c r="AB141" i="186"/>
  <c r="Y141" i="186"/>
  <c r="M141" i="186"/>
  <c r="AL140" i="186"/>
  <c r="AF140" i="186"/>
  <c r="AB140" i="186"/>
  <c r="AC140" i="186" s="1"/>
  <c r="AX140" i="186" s="1"/>
  <c r="Y140" i="186"/>
  <c r="M140" i="186"/>
  <c r="AL139" i="186"/>
  <c r="AF139" i="186"/>
  <c r="AB139" i="186"/>
  <c r="AC139" i="186" s="1"/>
  <c r="AX139" i="186" s="1"/>
  <c r="Y139" i="186"/>
  <c r="M139" i="186"/>
  <c r="AL138" i="186"/>
  <c r="AF138" i="186"/>
  <c r="AB138" i="186"/>
  <c r="Y138" i="186"/>
  <c r="M138" i="186"/>
  <c r="AL137" i="186"/>
  <c r="AF137" i="186"/>
  <c r="AB137" i="186"/>
  <c r="Y137" i="186"/>
  <c r="M137" i="186"/>
  <c r="AX136" i="186"/>
  <c r="AN136" i="186"/>
  <c r="AM136" i="186" s="1"/>
  <c r="AL136" i="186"/>
  <c r="AF136" i="186"/>
  <c r="AB136" i="186"/>
  <c r="AC136" i="186" s="1"/>
  <c r="Y136" i="186"/>
  <c r="M136" i="186"/>
  <c r="AL135" i="186"/>
  <c r="AF135" i="186"/>
  <c r="AB135" i="186"/>
  <c r="Y135" i="186"/>
  <c r="M135" i="186"/>
  <c r="AL134" i="186"/>
  <c r="AF134" i="186"/>
  <c r="AB134" i="186"/>
  <c r="Y134" i="186"/>
  <c r="M134" i="186"/>
  <c r="AL133" i="186"/>
  <c r="AF133" i="186"/>
  <c r="AB133" i="186"/>
  <c r="Y133" i="186"/>
  <c r="M133" i="186"/>
  <c r="AL132" i="186"/>
  <c r="AF132" i="186"/>
  <c r="AB132" i="186"/>
  <c r="AC132" i="186" s="1"/>
  <c r="AX132" i="186" s="1"/>
  <c r="Y132" i="186"/>
  <c r="M132" i="186"/>
  <c r="AL131" i="186"/>
  <c r="AF131" i="186"/>
  <c r="AB131" i="186"/>
  <c r="Y131" i="186"/>
  <c r="M131" i="186"/>
  <c r="AL130" i="186"/>
  <c r="AF130" i="186"/>
  <c r="AB130" i="186"/>
  <c r="AC130" i="186" s="1"/>
  <c r="AN130" i="186" s="1"/>
  <c r="AM130" i="186" s="1"/>
  <c r="Y130" i="186"/>
  <c r="M130" i="186"/>
  <c r="AN129" i="186"/>
  <c r="AM129" i="186" s="1"/>
  <c r="AL129" i="186"/>
  <c r="AF129" i="186"/>
  <c r="AB129" i="186"/>
  <c r="AC129" i="186" s="1"/>
  <c r="AX129" i="186" s="1"/>
  <c r="Y129" i="186"/>
  <c r="M129" i="186"/>
  <c r="AL128" i="186"/>
  <c r="AF128" i="186"/>
  <c r="AB128" i="186"/>
  <c r="AC128" i="186" s="1"/>
  <c r="AX128" i="186" s="1"/>
  <c r="Y128" i="186"/>
  <c r="M128" i="186"/>
  <c r="AL127" i="186"/>
  <c r="AF127" i="186"/>
  <c r="AB127" i="186"/>
  <c r="Y127" i="186"/>
  <c r="M127" i="186"/>
  <c r="AL126" i="186"/>
  <c r="AF126" i="186"/>
  <c r="AB126" i="186"/>
  <c r="Y126" i="186"/>
  <c r="M126" i="186"/>
  <c r="AL125" i="186"/>
  <c r="AF125" i="186"/>
  <c r="AB125" i="186"/>
  <c r="Y125" i="186"/>
  <c r="M125" i="186"/>
  <c r="AL124" i="186"/>
  <c r="AF124" i="186"/>
  <c r="AB124" i="186"/>
  <c r="AC124" i="186" s="1"/>
  <c r="AX124" i="186" s="1"/>
  <c r="Y124" i="186"/>
  <c r="M124" i="186"/>
  <c r="AL123" i="186"/>
  <c r="AF123" i="186"/>
  <c r="AB123" i="186"/>
  <c r="AC123" i="186" s="1"/>
  <c r="AX123" i="186" s="1"/>
  <c r="Y123" i="186"/>
  <c r="M123" i="186"/>
  <c r="AL122" i="186"/>
  <c r="AF122" i="186"/>
  <c r="AB122" i="186"/>
  <c r="Y122" i="186"/>
  <c r="M122" i="186"/>
  <c r="AL121" i="186"/>
  <c r="AF121" i="186"/>
  <c r="AB121" i="186"/>
  <c r="Y121" i="186"/>
  <c r="M121" i="186"/>
  <c r="AX120" i="186"/>
  <c r="AN120" i="186"/>
  <c r="AM120" i="186" s="1"/>
  <c r="AL120" i="186"/>
  <c r="AF120" i="186"/>
  <c r="AB120" i="186"/>
  <c r="AC120" i="186" s="1"/>
  <c r="Y120" i="186"/>
  <c r="M120" i="186"/>
  <c r="AL119" i="186"/>
  <c r="AF119" i="186"/>
  <c r="AB119" i="186"/>
  <c r="Y119" i="186"/>
  <c r="M119" i="186"/>
  <c r="AL118" i="186"/>
  <c r="AF118" i="186"/>
  <c r="AB118" i="186"/>
  <c r="Y118" i="186"/>
  <c r="M118" i="186"/>
  <c r="AL117" i="186"/>
  <c r="AF117" i="186"/>
  <c r="AB117" i="186"/>
  <c r="Y117" i="186"/>
  <c r="M117" i="186"/>
  <c r="AL116" i="186"/>
  <c r="AF116" i="186"/>
  <c r="AB116" i="186"/>
  <c r="AC116" i="186" s="1"/>
  <c r="AX116" i="186" s="1"/>
  <c r="Y116" i="186"/>
  <c r="M116" i="186"/>
  <c r="AL115" i="186"/>
  <c r="AF115" i="186"/>
  <c r="AB115" i="186"/>
  <c r="Y115" i="186"/>
  <c r="M115" i="186"/>
  <c r="AL114" i="186"/>
  <c r="AF114" i="186"/>
  <c r="AB114" i="186"/>
  <c r="AC114" i="186" s="1"/>
  <c r="AN114" i="186" s="1"/>
  <c r="AM114" i="186" s="1"/>
  <c r="Y114" i="186"/>
  <c r="M114" i="186"/>
  <c r="AN113" i="186"/>
  <c r="AM113" i="186" s="1"/>
  <c r="AL113" i="186"/>
  <c r="AF113" i="186"/>
  <c r="AB113" i="186"/>
  <c r="AC113" i="186" s="1"/>
  <c r="AX113" i="186" s="1"/>
  <c r="Y113" i="186"/>
  <c r="M113" i="186"/>
  <c r="AL112" i="186"/>
  <c r="AF112" i="186"/>
  <c r="AB112" i="186"/>
  <c r="AC112" i="186" s="1"/>
  <c r="AX112" i="186" s="1"/>
  <c r="Y112" i="186"/>
  <c r="M112" i="186"/>
  <c r="AL111" i="186"/>
  <c r="AF111" i="186"/>
  <c r="AB111" i="186"/>
  <c r="Y111" i="186"/>
  <c r="M111" i="186"/>
  <c r="AL110" i="186"/>
  <c r="AF110" i="186"/>
  <c r="AB110" i="186"/>
  <c r="Y110" i="186"/>
  <c r="M110" i="186"/>
  <c r="AL109" i="186"/>
  <c r="AF109" i="186"/>
  <c r="AB109" i="186"/>
  <c r="Y109" i="186"/>
  <c r="M109" i="186"/>
  <c r="AL108" i="186"/>
  <c r="AF108" i="186"/>
  <c r="AB108" i="186"/>
  <c r="AC108" i="186" s="1"/>
  <c r="AX108" i="186" s="1"/>
  <c r="Y108" i="186"/>
  <c r="M108" i="186"/>
  <c r="AL107" i="186"/>
  <c r="AF107" i="186"/>
  <c r="AB107" i="186"/>
  <c r="AC107" i="186" s="1"/>
  <c r="AX107" i="186" s="1"/>
  <c r="Y107" i="186"/>
  <c r="M107" i="186"/>
  <c r="AL106" i="186"/>
  <c r="AF106" i="186"/>
  <c r="AB106" i="186"/>
  <c r="Y106" i="186"/>
  <c r="M106" i="186"/>
  <c r="AL105" i="186"/>
  <c r="AF105" i="186"/>
  <c r="AB105" i="186"/>
  <c r="Y105" i="186"/>
  <c r="M105" i="186"/>
  <c r="AX104" i="186"/>
  <c r="AN104" i="186"/>
  <c r="AM104" i="186" s="1"/>
  <c r="AL104" i="186"/>
  <c r="AF104" i="186"/>
  <c r="AB104" i="186"/>
  <c r="AC104" i="186" s="1"/>
  <c r="Y104" i="186"/>
  <c r="M104" i="186"/>
  <c r="AL103" i="186"/>
  <c r="AF103" i="186"/>
  <c r="AB103" i="186"/>
  <c r="Y103" i="186"/>
  <c r="M103" i="186"/>
  <c r="AL102" i="186"/>
  <c r="AF102" i="186"/>
  <c r="AB102" i="186"/>
  <c r="Y102" i="186"/>
  <c r="M102" i="186"/>
  <c r="AL101" i="186"/>
  <c r="AF101" i="186"/>
  <c r="AB101" i="186"/>
  <c r="Y101" i="186"/>
  <c r="M101" i="186"/>
  <c r="AL100" i="186"/>
  <c r="AF100" i="186"/>
  <c r="AB100" i="186"/>
  <c r="AC100" i="186" s="1"/>
  <c r="AX100" i="186" s="1"/>
  <c r="Y100" i="186"/>
  <c r="M100" i="186"/>
  <c r="AX99" i="186"/>
  <c r="AL99" i="186"/>
  <c r="AF99" i="186"/>
  <c r="AB99" i="186"/>
  <c r="AC99" i="186" s="1"/>
  <c r="AN99" i="186" s="1"/>
  <c r="AM99" i="186" s="1"/>
  <c r="Y99" i="186"/>
  <c r="M99" i="186"/>
  <c r="AL98" i="186"/>
  <c r="AF98" i="186"/>
  <c r="AB98" i="186"/>
  <c r="AC98" i="186" s="1"/>
  <c r="Y98" i="186"/>
  <c r="M98" i="186"/>
  <c r="AL97" i="186"/>
  <c r="AF97" i="186"/>
  <c r="AB97" i="186"/>
  <c r="Y97" i="186"/>
  <c r="M97" i="186"/>
  <c r="AL96" i="186"/>
  <c r="AF96" i="186"/>
  <c r="AB96" i="186"/>
  <c r="AC96" i="186" s="1"/>
  <c r="AX96" i="186" s="1"/>
  <c r="Y96" i="186"/>
  <c r="M96" i="186"/>
  <c r="AL95" i="186"/>
  <c r="AF95" i="186"/>
  <c r="AB95" i="186"/>
  <c r="AC95" i="186" s="1"/>
  <c r="AX95" i="186" s="1"/>
  <c r="Y95" i="186"/>
  <c r="M95" i="186"/>
  <c r="AL94" i="186"/>
  <c r="AF94" i="186"/>
  <c r="AB94" i="186"/>
  <c r="AC94" i="186" s="1"/>
  <c r="Y94" i="186"/>
  <c r="M94" i="186"/>
  <c r="AL93" i="186"/>
  <c r="AF93" i="186"/>
  <c r="AB93" i="186"/>
  <c r="AC93" i="186" s="1"/>
  <c r="AX93" i="186" s="1"/>
  <c r="Y93" i="186"/>
  <c r="M93" i="186"/>
  <c r="AX92" i="186"/>
  <c r="AN92" i="186"/>
  <c r="AM92" i="186" s="1"/>
  <c r="AL92" i="186"/>
  <c r="AF92" i="186"/>
  <c r="AB92" i="186"/>
  <c r="AC92" i="186" s="1"/>
  <c r="Y92" i="186"/>
  <c r="M92" i="186"/>
  <c r="AL91" i="186"/>
  <c r="AF91" i="186"/>
  <c r="AB91" i="186"/>
  <c r="AC91" i="186" s="1"/>
  <c r="AX91" i="186" s="1"/>
  <c r="Y91" i="186"/>
  <c r="M91" i="186"/>
  <c r="AL90" i="186"/>
  <c r="AF90" i="186"/>
  <c r="AB90" i="186"/>
  <c r="AC90" i="186" s="1"/>
  <c r="Y90" i="186"/>
  <c r="M90" i="186"/>
  <c r="AN89" i="186"/>
  <c r="AM89" i="186" s="1"/>
  <c r="AL89" i="186"/>
  <c r="AF89" i="186"/>
  <c r="AB89" i="186"/>
  <c r="AC89" i="186" s="1"/>
  <c r="AX89" i="186" s="1"/>
  <c r="Y89" i="186"/>
  <c r="M89" i="186"/>
  <c r="AL88" i="186"/>
  <c r="AF88" i="186"/>
  <c r="AB88" i="186"/>
  <c r="AC88" i="186" s="1"/>
  <c r="AX88" i="186" s="1"/>
  <c r="Y88" i="186"/>
  <c r="M88" i="186"/>
  <c r="AL87" i="186"/>
  <c r="AF87" i="186"/>
  <c r="AB87" i="186"/>
  <c r="Y87" i="186"/>
  <c r="M87" i="186"/>
  <c r="AL86" i="186"/>
  <c r="AF86" i="186"/>
  <c r="AB86" i="186"/>
  <c r="AC86" i="186" s="1"/>
  <c r="Y86" i="186"/>
  <c r="M86" i="186"/>
  <c r="AL85" i="186"/>
  <c r="AF85" i="186"/>
  <c r="AB85" i="186"/>
  <c r="AC85" i="186" s="1"/>
  <c r="AX85" i="186" s="1"/>
  <c r="Y85" i="186"/>
  <c r="M85" i="186"/>
  <c r="AN84" i="186"/>
  <c r="AM84" i="186" s="1"/>
  <c r="AL84" i="186"/>
  <c r="AF84" i="186"/>
  <c r="AB84" i="186"/>
  <c r="AC84" i="186" s="1"/>
  <c r="AX84" i="186" s="1"/>
  <c r="Y84" i="186"/>
  <c r="M84" i="186"/>
  <c r="AL83" i="186"/>
  <c r="AF83" i="186"/>
  <c r="AB83" i="186"/>
  <c r="Y83" i="186"/>
  <c r="M83" i="186"/>
  <c r="AL82" i="186"/>
  <c r="AF82" i="186"/>
  <c r="AB82" i="186"/>
  <c r="AC82" i="186" s="1"/>
  <c r="Y82" i="186"/>
  <c r="M82" i="186"/>
  <c r="AL81" i="186"/>
  <c r="AF81" i="186"/>
  <c r="AB81" i="186"/>
  <c r="AC81" i="186" s="1"/>
  <c r="AX81" i="186" s="1"/>
  <c r="Y81" i="186"/>
  <c r="M81" i="186"/>
  <c r="AL80" i="186"/>
  <c r="AF80" i="186"/>
  <c r="AB80" i="186"/>
  <c r="AC80" i="186" s="1"/>
  <c r="AX80" i="186" s="1"/>
  <c r="Y80" i="186"/>
  <c r="M80" i="186"/>
  <c r="AX79" i="186"/>
  <c r="AN79" i="186"/>
  <c r="AM79" i="186"/>
  <c r="AL79" i="186"/>
  <c r="AF79" i="186"/>
  <c r="AB79" i="186"/>
  <c r="AC79" i="186" s="1"/>
  <c r="Y79" i="186"/>
  <c r="M79" i="186"/>
  <c r="AL78" i="186"/>
  <c r="AF78" i="186"/>
  <c r="AB78" i="186"/>
  <c r="Y78" i="186"/>
  <c r="AC78" i="186" s="1"/>
  <c r="M78" i="186"/>
  <c r="AL77" i="186"/>
  <c r="AF77" i="186"/>
  <c r="AB77" i="186"/>
  <c r="Y77" i="186"/>
  <c r="M77" i="186"/>
  <c r="AL76" i="186"/>
  <c r="AF76" i="186"/>
  <c r="AB76" i="186"/>
  <c r="AC76" i="186" s="1"/>
  <c r="AX76" i="186" s="1"/>
  <c r="Y76" i="186"/>
  <c r="M76" i="186"/>
  <c r="AL75" i="186"/>
  <c r="AF75" i="186"/>
  <c r="AB75" i="186"/>
  <c r="Y75" i="186"/>
  <c r="M75" i="186"/>
  <c r="AX74" i="186"/>
  <c r="AL74" i="186"/>
  <c r="AF74" i="186"/>
  <c r="AC74" i="186"/>
  <c r="AN74" i="186" s="1"/>
  <c r="AM74" i="186" s="1"/>
  <c r="AB74" i="186"/>
  <c r="Y74" i="186"/>
  <c r="M74" i="186"/>
  <c r="AL73" i="186"/>
  <c r="AF73" i="186"/>
  <c r="AB73" i="186"/>
  <c r="Y73" i="186"/>
  <c r="M73" i="186"/>
  <c r="AX72" i="186"/>
  <c r="AN72" i="186"/>
  <c r="AM72" i="186" s="1"/>
  <c r="AL72" i="186"/>
  <c r="AF72" i="186"/>
  <c r="AB72" i="186"/>
  <c r="AC72" i="186" s="1"/>
  <c r="Y72" i="186"/>
  <c r="M72" i="186"/>
  <c r="AL71" i="186"/>
  <c r="AF71" i="186"/>
  <c r="AB71" i="186"/>
  <c r="Y71" i="186"/>
  <c r="M71" i="186"/>
  <c r="AL70" i="186"/>
  <c r="AF70" i="186"/>
  <c r="AB70" i="186"/>
  <c r="Y70" i="186"/>
  <c r="AC70" i="186" s="1"/>
  <c r="M70" i="186"/>
  <c r="AX69" i="186"/>
  <c r="AN69" i="186"/>
  <c r="AM69" i="186" s="1"/>
  <c r="AL69" i="186"/>
  <c r="AF69" i="186"/>
  <c r="AB69" i="186"/>
  <c r="AC69" i="186" s="1"/>
  <c r="Y69" i="186"/>
  <c r="M69" i="186"/>
  <c r="AX68" i="186"/>
  <c r="AN68" i="186"/>
  <c r="AM68" i="186" s="1"/>
  <c r="AL68" i="186"/>
  <c r="AF68" i="186"/>
  <c r="AB68" i="186"/>
  <c r="AC68" i="186" s="1"/>
  <c r="Y68" i="186"/>
  <c r="M68" i="186"/>
  <c r="AL67" i="186"/>
  <c r="AF67" i="186"/>
  <c r="AB67" i="186"/>
  <c r="Y67" i="186"/>
  <c r="M67" i="186"/>
  <c r="AL66" i="186"/>
  <c r="AF66" i="186"/>
  <c r="AC66" i="186"/>
  <c r="AN66" i="186" s="1"/>
  <c r="AM66" i="186" s="1"/>
  <c r="AB66" i="186"/>
  <c r="Y66" i="186"/>
  <c r="M66" i="186"/>
  <c r="AL65" i="186"/>
  <c r="AF65" i="186"/>
  <c r="AB65" i="186"/>
  <c r="Y65" i="186"/>
  <c r="M65" i="186"/>
  <c r="AX64" i="186"/>
  <c r="AN64" i="186"/>
  <c r="AM64" i="186" s="1"/>
  <c r="AL64" i="186"/>
  <c r="AF64" i="186"/>
  <c r="AB64" i="186"/>
  <c r="AC64" i="186" s="1"/>
  <c r="Y64" i="186"/>
  <c r="M64" i="186"/>
  <c r="AL63" i="186"/>
  <c r="AF63" i="186"/>
  <c r="AC63" i="186"/>
  <c r="AX63" i="186" s="1"/>
  <c r="AB63" i="186"/>
  <c r="Y63" i="186"/>
  <c r="M63" i="186"/>
  <c r="AL62" i="186"/>
  <c r="AF62" i="186"/>
  <c r="AB62" i="186"/>
  <c r="Y62" i="186"/>
  <c r="AC62" i="186" s="1"/>
  <c r="M62" i="186"/>
  <c r="AX61" i="186"/>
  <c r="AN61" i="186"/>
  <c r="AM61" i="186" s="1"/>
  <c r="AL61" i="186"/>
  <c r="AF61" i="186"/>
  <c r="AB61" i="186"/>
  <c r="AC61" i="186" s="1"/>
  <c r="Y61" i="186"/>
  <c r="M61" i="186"/>
  <c r="AL60" i="186"/>
  <c r="AF60" i="186"/>
  <c r="AB60" i="186"/>
  <c r="AC60" i="186" s="1"/>
  <c r="AX60" i="186" s="1"/>
  <c r="Y60" i="186"/>
  <c r="M60" i="186"/>
  <c r="AL59" i="186"/>
  <c r="AF59" i="186"/>
  <c r="AB59" i="186"/>
  <c r="Y59" i="186"/>
  <c r="AC59" i="186" s="1"/>
  <c r="M59" i="186"/>
  <c r="AX58" i="186"/>
  <c r="AL58" i="186"/>
  <c r="AF58" i="186"/>
  <c r="AC58" i="186"/>
  <c r="AN58" i="186" s="1"/>
  <c r="AM58" i="186" s="1"/>
  <c r="AB58" i="186"/>
  <c r="Y58" i="186"/>
  <c r="M58" i="186"/>
  <c r="AL57" i="186"/>
  <c r="AF57" i="186"/>
  <c r="AB57" i="186"/>
  <c r="Y57" i="186"/>
  <c r="M57" i="186"/>
  <c r="AL56" i="186"/>
  <c r="AF56" i="186"/>
  <c r="AB56" i="186"/>
  <c r="AC56" i="186" s="1"/>
  <c r="AX56" i="186" s="1"/>
  <c r="Y56" i="186"/>
  <c r="M56" i="186"/>
  <c r="AX55" i="186"/>
  <c r="AL55" i="186"/>
  <c r="AF55" i="186"/>
  <c r="AC55" i="186"/>
  <c r="AN55" i="186" s="1"/>
  <c r="AM55" i="186" s="1"/>
  <c r="AB55" i="186"/>
  <c r="Y55" i="186"/>
  <c r="M55" i="186"/>
  <c r="AL54" i="186"/>
  <c r="AF54" i="186"/>
  <c r="AB54" i="186"/>
  <c r="Y54" i="186"/>
  <c r="AC54" i="186" s="1"/>
  <c r="M54" i="186"/>
  <c r="AL53" i="186"/>
  <c r="AF53" i="186"/>
  <c r="AB53" i="186"/>
  <c r="Y53" i="186"/>
  <c r="M53" i="186"/>
  <c r="AN52" i="186"/>
  <c r="AM52" i="186" s="1"/>
  <c r="AL52" i="186"/>
  <c r="AF52" i="186"/>
  <c r="AB52" i="186"/>
  <c r="AC52" i="186" s="1"/>
  <c r="AX52" i="186" s="1"/>
  <c r="Y52" i="186"/>
  <c r="M52" i="186"/>
  <c r="AL51" i="186"/>
  <c r="AF51" i="186"/>
  <c r="AB51" i="186"/>
  <c r="Y51" i="186"/>
  <c r="AC51" i="186" s="1"/>
  <c r="M51" i="186"/>
  <c r="AL50" i="186"/>
  <c r="AF50" i="186"/>
  <c r="AB50" i="186"/>
  <c r="AC50" i="186" s="1"/>
  <c r="Y50" i="186"/>
  <c r="M50" i="186"/>
  <c r="AL49" i="186"/>
  <c r="AF49" i="186"/>
  <c r="AB49" i="186"/>
  <c r="AC49" i="186" s="1"/>
  <c r="AX49" i="186" s="1"/>
  <c r="Y49" i="186"/>
  <c r="M49" i="186"/>
  <c r="AL48" i="186"/>
  <c r="AF48" i="186"/>
  <c r="AB48" i="186"/>
  <c r="AC48" i="186" s="1"/>
  <c r="AX48" i="186" s="1"/>
  <c r="Y48" i="186"/>
  <c r="M48" i="186"/>
  <c r="AL47" i="186"/>
  <c r="AF47" i="186"/>
  <c r="AB47" i="186"/>
  <c r="AC47" i="186" s="1"/>
  <c r="Y47" i="186"/>
  <c r="M47" i="186"/>
  <c r="AL46" i="186"/>
  <c r="AF46" i="186"/>
  <c r="AB46" i="186"/>
  <c r="AC46" i="186" s="1"/>
  <c r="Y46" i="186"/>
  <c r="M46" i="186"/>
  <c r="AL45" i="186"/>
  <c r="AF45" i="186"/>
  <c r="AB45" i="186"/>
  <c r="AC45" i="186" s="1"/>
  <c r="AX45" i="186" s="1"/>
  <c r="Y45" i="186"/>
  <c r="M45" i="186"/>
  <c r="AX44" i="186"/>
  <c r="AN44" i="186"/>
  <c r="AM44" i="186"/>
  <c r="AL44" i="186"/>
  <c r="AF44" i="186"/>
  <c r="AB44" i="186"/>
  <c r="AC44" i="186" s="1"/>
  <c r="Y44" i="186"/>
  <c r="M44" i="186"/>
  <c r="AL43" i="186"/>
  <c r="AF43" i="186"/>
  <c r="AB43" i="186"/>
  <c r="AC43" i="186" s="1"/>
  <c r="Y43" i="186"/>
  <c r="M43" i="186"/>
  <c r="AL42" i="186"/>
  <c r="AF42" i="186"/>
  <c r="AB42" i="186"/>
  <c r="AC42" i="186" s="1"/>
  <c r="Y42" i="186"/>
  <c r="M42" i="186"/>
  <c r="AN41" i="186"/>
  <c r="AM41" i="186" s="1"/>
  <c r="AL41" i="186"/>
  <c r="AF41" i="186"/>
  <c r="AB41" i="186"/>
  <c r="AC41" i="186" s="1"/>
  <c r="AX41" i="186" s="1"/>
  <c r="Y41" i="186"/>
  <c r="M41" i="186"/>
  <c r="AN40" i="186"/>
  <c r="AM40" i="186"/>
  <c r="AL40" i="186"/>
  <c r="AF40" i="186"/>
  <c r="AB40" i="186"/>
  <c r="AC40" i="186" s="1"/>
  <c r="AX40" i="186" s="1"/>
  <c r="Y40" i="186"/>
  <c r="M40" i="186"/>
  <c r="AL39" i="186"/>
  <c r="AF39" i="186"/>
  <c r="AB39" i="186"/>
  <c r="AC39" i="186" s="1"/>
  <c r="Y39" i="186"/>
  <c r="M39" i="186"/>
  <c r="AL38" i="186"/>
  <c r="AF38" i="186"/>
  <c r="AB38" i="186"/>
  <c r="AC38" i="186" s="1"/>
  <c r="Y38" i="186"/>
  <c r="M38" i="186"/>
  <c r="AL37" i="186"/>
  <c r="AF37" i="186"/>
  <c r="AB37" i="186"/>
  <c r="AC37" i="186" s="1"/>
  <c r="AX37" i="186" s="1"/>
  <c r="Y37" i="186"/>
  <c r="M37" i="186"/>
  <c r="AX36" i="186"/>
  <c r="AN36" i="186"/>
  <c r="AM36" i="186"/>
  <c r="AL36" i="186"/>
  <c r="AF36" i="186"/>
  <c r="AB36" i="186"/>
  <c r="AC36" i="186" s="1"/>
  <c r="Y36" i="186"/>
  <c r="M36" i="186"/>
  <c r="AL35" i="186"/>
  <c r="AF35" i="186"/>
  <c r="AB35" i="186"/>
  <c r="AC35" i="186" s="1"/>
  <c r="Y35" i="186"/>
  <c r="M35" i="186"/>
  <c r="AL34" i="186"/>
  <c r="AF34" i="186"/>
  <c r="AB34" i="186"/>
  <c r="AC34" i="186" s="1"/>
  <c r="Y34" i="186"/>
  <c r="M34" i="186"/>
  <c r="AL33" i="186"/>
  <c r="AF33" i="186"/>
  <c r="AB33" i="186"/>
  <c r="Y33" i="186"/>
  <c r="M33" i="186"/>
  <c r="AL32" i="186"/>
  <c r="AF32" i="186"/>
  <c r="AB32" i="186"/>
  <c r="AC32" i="186" s="1"/>
  <c r="AX32" i="186" s="1"/>
  <c r="Y32" i="186"/>
  <c r="M32" i="186"/>
  <c r="AL31" i="186"/>
  <c r="AF31" i="186"/>
  <c r="AB31" i="186"/>
  <c r="AC31" i="186" s="1"/>
  <c r="Y31" i="186"/>
  <c r="M31" i="186"/>
  <c r="AX30" i="186"/>
  <c r="AL30" i="186"/>
  <c r="AF30" i="186"/>
  <c r="AC30" i="186"/>
  <c r="AN30" i="186" s="1"/>
  <c r="AM30" i="186" s="1"/>
  <c r="AB30" i="186"/>
  <c r="Y30" i="186"/>
  <c r="M30" i="186"/>
  <c r="AL29" i="186"/>
  <c r="AF29" i="186"/>
  <c r="AB29" i="186"/>
  <c r="Y29" i="186"/>
  <c r="M29" i="186"/>
  <c r="AL28" i="186"/>
  <c r="AF28" i="186"/>
  <c r="AB28" i="186"/>
  <c r="AC28" i="186" s="1"/>
  <c r="AX28" i="186" s="1"/>
  <c r="Y28" i="186"/>
  <c r="M28" i="186"/>
  <c r="AX27" i="186"/>
  <c r="AN27" i="186"/>
  <c r="AM27" i="186"/>
  <c r="AL27" i="186"/>
  <c r="AF27" i="186"/>
  <c r="AC27" i="186"/>
  <c r="AB27" i="186"/>
  <c r="Y27" i="186"/>
  <c r="M27" i="186"/>
  <c r="AL26" i="186"/>
  <c r="AF26" i="186"/>
  <c r="AB26" i="186"/>
  <c r="AC26" i="186" s="1"/>
  <c r="Y26" i="186"/>
  <c r="M26" i="186"/>
  <c r="AL25" i="186"/>
  <c r="AF25" i="186"/>
  <c r="AB25" i="186"/>
  <c r="Y25" i="186"/>
  <c r="M25" i="186"/>
  <c r="AX24" i="186"/>
  <c r="AL24" i="186"/>
  <c r="AF24" i="186"/>
  <c r="AB24" i="186"/>
  <c r="AC24" i="186" s="1"/>
  <c r="AN24" i="186" s="1"/>
  <c r="AM24" i="186" s="1"/>
  <c r="Y24" i="186"/>
  <c r="M24" i="186"/>
  <c r="AL23" i="186"/>
  <c r="AF23" i="186"/>
  <c r="AB23" i="186"/>
  <c r="AC23" i="186" s="1"/>
  <c r="Y23" i="186"/>
  <c r="M23" i="186"/>
  <c r="AL22" i="186"/>
  <c r="AF22" i="186"/>
  <c r="AB22" i="186"/>
  <c r="AC22" i="186" s="1"/>
  <c r="Y22" i="186"/>
  <c r="M22" i="186"/>
  <c r="AL21" i="186"/>
  <c r="AF21" i="186"/>
  <c r="AB21" i="186"/>
  <c r="Y21" i="186"/>
  <c r="M21" i="186"/>
  <c r="AL20" i="186"/>
  <c r="AF20" i="186"/>
  <c r="AB20" i="186"/>
  <c r="AC20" i="186" s="1"/>
  <c r="AX20" i="186" s="1"/>
  <c r="Y20" i="186"/>
  <c r="M20" i="186"/>
  <c r="AL19" i="186"/>
  <c r="AF19" i="186"/>
  <c r="AB19" i="186"/>
  <c r="AC19" i="186" s="1"/>
  <c r="Y19" i="186"/>
  <c r="M19" i="186"/>
  <c r="AL18" i="186"/>
  <c r="AF18" i="186"/>
  <c r="AC18" i="186"/>
  <c r="AN18" i="186" s="1"/>
  <c r="AM18" i="186" s="1"/>
  <c r="AB18" i="186"/>
  <c r="Y18" i="186"/>
  <c r="M18" i="186"/>
  <c r="AL17" i="186"/>
  <c r="AF17" i="186"/>
  <c r="AB17" i="186"/>
  <c r="Y17" i="186"/>
  <c r="M17" i="186"/>
  <c r="AX16" i="186"/>
  <c r="AN16" i="186"/>
  <c r="AM16" i="186" s="1"/>
  <c r="AL16" i="186"/>
  <c r="AF16" i="186"/>
  <c r="AB16" i="186"/>
  <c r="AC16" i="186" s="1"/>
  <c r="Y16" i="186"/>
  <c r="M16" i="186"/>
  <c r="AL15" i="186"/>
  <c r="AF15" i="186"/>
  <c r="AC15" i="186"/>
  <c r="AX15" i="186" s="1"/>
  <c r="AB15" i="186"/>
  <c r="Y15" i="186"/>
  <c r="M15" i="186"/>
  <c r="AL14" i="186"/>
  <c r="AF14" i="186"/>
  <c r="AB14" i="186"/>
  <c r="Y14" i="186"/>
  <c r="AC14" i="186" s="1"/>
  <c r="M14" i="186"/>
  <c r="AX13" i="186"/>
  <c r="AN13" i="186"/>
  <c r="AM13" i="186" s="1"/>
  <c r="AL13" i="186"/>
  <c r="AF13" i="186"/>
  <c r="AB13" i="186"/>
  <c r="AC13" i="186" s="1"/>
  <c r="Y13" i="186"/>
  <c r="M13" i="186"/>
  <c r="AL12" i="186"/>
  <c r="AF12" i="186"/>
  <c r="AB12" i="186"/>
  <c r="AC12" i="186" s="1"/>
  <c r="AX12" i="186" s="1"/>
  <c r="Y12" i="186"/>
  <c r="M12" i="186"/>
  <c r="AL11" i="186"/>
  <c r="AF11" i="186"/>
  <c r="AB11" i="186"/>
  <c r="Y11" i="186"/>
  <c r="AC11" i="186" s="1"/>
  <c r="M11" i="186"/>
  <c r="AX10" i="186"/>
  <c r="AL10" i="186"/>
  <c r="AF10" i="186"/>
  <c r="AC10" i="186"/>
  <c r="AN10" i="186" s="1"/>
  <c r="AM10" i="186" s="1"/>
  <c r="AB10" i="186"/>
  <c r="Y10" i="186"/>
  <c r="M10" i="186"/>
  <c r="AL9" i="186"/>
  <c r="AF9" i="186"/>
  <c r="AB9" i="186"/>
  <c r="Y9" i="186"/>
  <c r="M9" i="186"/>
  <c r="AN8" i="186"/>
  <c r="AM8" i="186" s="1"/>
  <c r="AL8" i="186"/>
  <c r="AF8" i="186"/>
  <c r="AB8" i="186"/>
  <c r="AC8" i="186" s="1"/>
  <c r="AX8" i="186" s="1"/>
  <c r="Y8" i="186"/>
  <c r="M8" i="186"/>
  <c r="AX7" i="186"/>
  <c r="AL7" i="186"/>
  <c r="AF7" i="186"/>
  <c r="AC7" i="186"/>
  <c r="AN7" i="186" s="1"/>
  <c r="AM7" i="186" s="1"/>
  <c r="AB7" i="186"/>
  <c r="Y7" i="186"/>
  <c r="M7" i="186"/>
  <c r="AL6" i="186"/>
  <c r="AF6" i="186"/>
  <c r="AB6" i="186"/>
  <c r="AC6" i="186" s="1"/>
  <c r="Y6" i="186"/>
  <c r="M6" i="186"/>
  <c r="AL5" i="186"/>
  <c r="AF5" i="186"/>
  <c r="AB5" i="186"/>
  <c r="Y5" i="186"/>
  <c r="H5" i="186"/>
  <c r="AC5" i="186" s="1"/>
  <c r="AP1" i="186"/>
  <c r="LM3" i="185" l="1" a="1"/>
  <c r="LM3" i="185" s="1"/>
  <c r="LJ3" i="185" a="1"/>
  <c r="LJ3" i="185" s="1"/>
  <c r="LE5" i="185" a="1"/>
  <c r="LE5" i="185" s="1"/>
  <c r="LI5" i="185" a="1"/>
  <c r="LI5" i="185" s="1"/>
  <c r="LK5" i="185" a="1"/>
  <c r="LK5" i="185" s="1"/>
  <c r="LJ5" i="185" a="1"/>
  <c r="LJ5" i="185" s="1"/>
  <c r="LG5" i="185" a="1"/>
  <c r="LG5" i="185" s="1"/>
  <c r="LL5" i="185" a="1"/>
  <c r="LL5" i="185" s="1"/>
  <c r="LF5" i="185" a="1"/>
  <c r="LF5" i="185" s="1"/>
  <c r="LM5" i="185" a="1"/>
  <c r="LM5" i="185" s="1"/>
  <c r="LH5" i="185" a="1"/>
  <c r="LH5" i="185" s="1"/>
  <c r="LD2" i="185" a="1"/>
  <c r="LD2" i="185" s="1"/>
  <c r="LG3" i="185" a="1"/>
  <c r="LG3" i="185" s="1"/>
  <c r="LM2" i="185" a="1"/>
  <c r="LM2" i="185" s="1"/>
  <c r="LF3" i="185" a="1"/>
  <c r="LF3" i="185" s="1"/>
  <c r="LG2" i="185" a="1"/>
  <c r="LG2" i="185" s="1"/>
  <c r="LD3" i="185" a="1"/>
  <c r="LD3" i="185" s="1"/>
  <c r="LE2" i="185" a="1"/>
  <c r="LE2" i="185" s="1"/>
  <c r="LF2" i="185" a="1"/>
  <c r="LF2" i="185" s="1"/>
  <c r="LH2" i="185" a="1"/>
  <c r="LH2" i="185" s="1"/>
  <c r="LI2" i="185" a="1"/>
  <c r="LI2" i="185" s="1"/>
  <c r="LJ2" i="185" a="1"/>
  <c r="LJ2" i="185" s="1"/>
  <c r="LE3" i="185" a="1"/>
  <c r="LE3" i="185" s="1"/>
  <c r="LK2" i="185" a="1"/>
  <c r="LK2" i="185" s="1"/>
  <c r="LL2" i="185" a="1"/>
  <c r="LL2" i="185" s="1"/>
  <c r="LI3" i="185" a="1"/>
  <c r="LI3" i="185" s="1"/>
  <c r="LH3" i="185" a="1"/>
  <c r="LH3" i="185" s="1"/>
  <c r="LK3" i="185" a="1"/>
  <c r="LK3" i="185" s="1"/>
  <c r="LL3" i="185" a="1"/>
  <c r="LL3" i="185" s="1"/>
  <c r="AN34" i="186"/>
  <c r="AM34" i="186" s="1"/>
  <c r="AX34" i="186"/>
  <c r="AN296" i="186"/>
  <c r="AM296" i="186" s="1"/>
  <c r="AX296" i="186"/>
  <c r="AN54" i="186"/>
  <c r="AM54" i="186" s="1"/>
  <c r="AX54" i="186"/>
  <c r="AN90" i="186"/>
  <c r="AM90" i="186" s="1"/>
  <c r="AX90" i="186"/>
  <c r="AN19" i="186"/>
  <c r="AM19" i="186" s="1"/>
  <c r="AX19" i="186"/>
  <c r="AN26" i="186"/>
  <c r="AM26" i="186" s="1"/>
  <c r="AX26" i="186"/>
  <c r="AX47" i="186"/>
  <c r="AN47" i="186"/>
  <c r="AM47" i="186" s="1"/>
  <c r="AX11" i="186"/>
  <c r="AN11" i="186"/>
  <c r="AM11" i="186" s="1"/>
  <c r="AX43" i="186"/>
  <c r="AN43" i="186"/>
  <c r="AM43" i="186" s="1"/>
  <c r="AX39" i="186"/>
  <c r="AN39" i="186"/>
  <c r="AM39" i="186" s="1"/>
  <c r="AN86" i="186"/>
  <c r="AM86" i="186" s="1"/>
  <c r="AX86" i="186"/>
  <c r="AN22" i="186"/>
  <c r="AM22" i="186" s="1"/>
  <c r="AX22" i="186"/>
  <c r="AX35" i="186"/>
  <c r="AN35" i="186"/>
  <c r="AM35" i="186" s="1"/>
  <c r="AN50" i="186"/>
  <c r="AM50" i="186" s="1"/>
  <c r="AX50" i="186"/>
  <c r="AN6" i="186"/>
  <c r="AM6" i="186" s="1"/>
  <c r="AX6" i="186"/>
  <c r="AX23" i="186"/>
  <c r="AN23" i="186"/>
  <c r="AM23" i="186" s="1"/>
  <c r="AN42" i="186"/>
  <c r="AM42" i="186" s="1"/>
  <c r="AX42" i="186"/>
  <c r="AN38" i="186"/>
  <c r="AM38" i="186" s="1"/>
  <c r="AX38" i="186"/>
  <c r="AN62" i="186"/>
  <c r="AM62" i="186" s="1"/>
  <c r="AX62" i="186"/>
  <c r="AN70" i="186"/>
  <c r="AM70" i="186" s="1"/>
  <c r="AX70" i="186"/>
  <c r="AN94" i="186"/>
  <c r="AM94" i="186" s="1"/>
  <c r="AX94" i="186"/>
  <c r="AX59" i="186"/>
  <c r="AN59" i="186"/>
  <c r="AM59" i="186" s="1"/>
  <c r="AN78" i="186"/>
  <c r="AM78" i="186" s="1"/>
  <c r="AX78" i="186"/>
  <c r="AN82" i="186"/>
  <c r="AM82" i="186" s="1"/>
  <c r="AX82" i="186"/>
  <c r="AN98" i="186"/>
  <c r="AM98" i="186" s="1"/>
  <c r="AX98" i="186"/>
  <c r="AN14" i="186"/>
  <c r="AM14" i="186" s="1"/>
  <c r="AX14" i="186"/>
  <c r="AN328" i="186"/>
  <c r="AM328" i="186" s="1"/>
  <c r="AX328" i="186"/>
  <c r="AX31" i="186"/>
  <c r="AN31" i="186"/>
  <c r="AM31" i="186" s="1"/>
  <c r="AN46" i="186"/>
  <c r="AM46" i="186" s="1"/>
  <c r="AX46" i="186"/>
  <c r="AX51" i="186"/>
  <c r="AN51" i="186"/>
  <c r="AM51" i="186" s="1"/>
  <c r="AC101" i="186"/>
  <c r="AC149" i="186"/>
  <c r="AC165" i="186"/>
  <c r="AX317" i="186"/>
  <c r="AN317" i="186"/>
  <c r="AM317" i="186" s="1"/>
  <c r="AX821" i="186"/>
  <c r="AN821" i="186"/>
  <c r="AM821" i="186" s="1"/>
  <c r="AC9" i="186"/>
  <c r="AC57" i="186"/>
  <c r="AC73" i="186"/>
  <c r="AC83" i="186"/>
  <c r="AC103" i="186"/>
  <c r="AC110" i="186"/>
  <c r="AC119" i="186"/>
  <c r="AC126" i="186"/>
  <c r="AC135" i="186"/>
  <c r="AC142" i="186"/>
  <c r="AC151" i="186"/>
  <c r="AC158" i="186"/>
  <c r="AC167" i="186"/>
  <c r="AC174" i="186"/>
  <c r="AC183" i="186"/>
  <c r="AC190" i="186"/>
  <c r="AC199" i="186"/>
  <c r="AN204" i="186"/>
  <c r="AM204" i="186" s="1"/>
  <c r="AX255" i="186"/>
  <c r="AN255" i="186"/>
  <c r="AM255" i="186" s="1"/>
  <c r="AX259" i="186"/>
  <c r="AN259" i="186"/>
  <c r="AM259" i="186" s="1"/>
  <c r="AX261" i="186"/>
  <c r="AN261" i="186"/>
  <c r="AM261" i="186" s="1"/>
  <c r="AX267" i="186"/>
  <c r="AN267" i="186"/>
  <c r="AM267" i="186" s="1"/>
  <c r="AN298" i="186"/>
  <c r="AM298" i="186" s="1"/>
  <c r="AX298" i="186"/>
  <c r="AN330" i="186"/>
  <c r="AM330" i="186" s="1"/>
  <c r="AX330" i="186"/>
  <c r="AN505" i="186"/>
  <c r="AM505" i="186" s="1"/>
  <c r="AX505" i="186"/>
  <c r="AX18" i="186"/>
  <c r="AN49" i="186"/>
  <c r="AM49" i="186" s="1"/>
  <c r="AX66" i="186"/>
  <c r="AN76" i="186"/>
  <c r="AM76" i="186" s="1"/>
  <c r="AN81" i="186"/>
  <c r="AM81" i="186" s="1"/>
  <c r="AN108" i="186"/>
  <c r="AM108" i="186" s="1"/>
  <c r="AN124" i="186"/>
  <c r="AM124" i="186" s="1"/>
  <c r="AN140" i="186"/>
  <c r="AM140" i="186" s="1"/>
  <c r="AN156" i="186"/>
  <c r="AM156" i="186" s="1"/>
  <c r="AN172" i="186"/>
  <c r="AM172" i="186" s="1"/>
  <c r="AN188" i="186"/>
  <c r="AM188" i="186" s="1"/>
  <c r="AX206" i="186"/>
  <c r="AN221" i="186"/>
  <c r="AM221" i="186" s="1"/>
  <c r="AX248" i="186"/>
  <c r="AX265" i="186"/>
  <c r="AN265" i="186"/>
  <c r="AM265" i="186" s="1"/>
  <c r="AN322" i="186"/>
  <c r="AM322" i="186" s="1"/>
  <c r="AX322" i="186"/>
  <c r="AX341" i="186"/>
  <c r="AN341" i="186"/>
  <c r="AM341" i="186" s="1"/>
  <c r="AN396" i="186"/>
  <c r="AM396" i="186" s="1"/>
  <c r="AX396" i="186"/>
  <c r="AN15" i="186"/>
  <c r="AM15" i="186" s="1"/>
  <c r="AC17" i="186"/>
  <c r="AN32" i="186"/>
  <c r="AM32" i="186" s="1"/>
  <c r="AN63" i="186"/>
  <c r="AM63" i="186" s="1"/>
  <c r="AC65" i="186"/>
  <c r="AC75" i="186"/>
  <c r="AN91" i="186"/>
  <c r="AM91" i="186" s="1"/>
  <c r="AN96" i="186"/>
  <c r="AM96" i="186" s="1"/>
  <c r="AC105" i="186"/>
  <c r="AC121" i="186"/>
  <c r="AC137" i="186"/>
  <c r="AC153" i="186"/>
  <c r="AC169" i="186"/>
  <c r="AC185" i="186"/>
  <c r="AC203" i="186"/>
  <c r="AN208" i="186"/>
  <c r="AM208" i="186" s="1"/>
  <c r="AC216" i="186"/>
  <c r="AX225" i="186"/>
  <c r="AN225" i="186"/>
  <c r="AM225" i="186" s="1"/>
  <c r="AX227" i="186"/>
  <c r="AN227" i="186"/>
  <c r="AM227" i="186" s="1"/>
  <c r="AN246" i="186"/>
  <c r="AM246" i="186" s="1"/>
  <c r="AN269" i="186"/>
  <c r="AM269" i="186" s="1"/>
  <c r="AX280" i="186"/>
  <c r="AN280" i="186"/>
  <c r="AM280" i="186" s="1"/>
  <c r="AX282" i="186"/>
  <c r="AN282" i="186"/>
  <c r="AM282" i="186" s="1"/>
  <c r="AN292" i="186"/>
  <c r="AM292" i="186" s="1"/>
  <c r="AX292" i="186"/>
  <c r="AX313" i="186"/>
  <c r="AN313" i="186"/>
  <c r="AM313" i="186" s="1"/>
  <c r="AN354" i="186"/>
  <c r="AM354" i="186" s="1"/>
  <c r="AX354" i="186"/>
  <c r="AN493" i="186"/>
  <c r="AM493" i="186" s="1"/>
  <c r="AX493" i="186"/>
  <c r="AN499" i="186"/>
  <c r="AM499" i="186" s="1"/>
  <c r="AX499" i="186"/>
  <c r="AX242" i="186"/>
  <c r="AN242" i="186"/>
  <c r="AM242" i="186" s="1"/>
  <c r="AN12" i="186"/>
  <c r="AM12" i="186" s="1"/>
  <c r="AN60" i="186"/>
  <c r="AM60" i="186" s="1"/>
  <c r="AX218" i="186"/>
  <c r="AN218" i="186"/>
  <c r="AM218" i="186" s="1"/>
  <c r="AX233" i="186"/>
  <c r="AN233" i="186"/>
  <c r="AM233" i="186" s="1"/>
  <c r="AX253" i="186"/>
  <c r="AN253" i="186"/>
  <c r="AM253" i="186" s="1"/>
  <c r="AX288" i="186"/>
  <c r="AN288" i="186"/>
  <c r="AM288" i="186" s="1"/>
  <c r="AX303" i="186"/>
  <c r="AN303" i="186"/>
  <c r="AM303" i="186" s="1"/>
  <c r="AN346" i="186"/>
  <c r="AM346" i="186" s="1"/>
  <c r="AX346" i="186"/>
  <c r="AN440" i="186"/>
  <c r="AM440" i="186" s="1"/>
  <c r="AX440" i="186"/>
  <c r="AN487" i="186"/>
  <c r="AM487" i="186" s="1"/>
  <c r="AX487" i="186"/>
  <c r="AX230" i="186"/>
  <c r="AN230" i="186"/>
  <c r="AM230" i="186" s="1"/>
  <c r="AC25" i="186"/>
  <c r="AN37" i="186"/>
  <c r="AM37" i="186" s="1"/>
  <c r="AC67" i="186"/>
  <c r="AN88" i="186"/>
  <c r="AM88" i="186" s="1"/>
  <c r="AN93" i="186"/>
  <c r="AM93" i="186" s="1"/>
  <c r="AN112" i="186"/>
  <c r="AM112" i="186" s="1"/>
  <c r="AN128" i="186"/>
  <c r="AM128" i="186" s="1"/>
  <c r="AN144" i="186"/>
  <c r="AM144" i="186" s="1"/>
  <c r="AN160" i="186"/>
  <c r="AM160" i="186" s="1"/>
  <c r="AN176" i="186"/>
  <c r="AM176" i="186" s="1"/>
  <c r="AN192" i="186"/>
  <c r="AM192" i="186" s="1"/>
  <c r="AN201" i="186"/>
  <c r="AM201" i="186" s="1"/>
  <c r="AN214" i="186"/>
  <c r="AM214" i="186" s="1"/>
  <c r="AX223" i="186"/>
  <c r="AN247" i="186"/>
  <c r="AM247" i="186" s="1"/>
  <c r="AX247" i="186"/>
  <c r="AX337" i="186"/>
  <c r="AN337" i="186"/>
  <c r="AM337" i="186" s="1"/>
  <c r="AN352" i="186"/>
  <c r="AM352" i="186" s="1"/>
  <c r="AX352" i="186"/>
  <c r="AN236" i="186"/>
  <c r="AM236" i="186" s="1"/>
  <c r="AX236" i="186"/>
  <c r="AN308" i="186"/>
  <c r="AM308" i="186" s="1"/>
  <c r="AX308" i="186"/>
  <c r="AC29" i="186"/>
  <c r="AC133" i="186"/>
  <c r="AC181" i="186"/>
  <c r="AC197" i="186"/>
  <c r="AX210" i="186"/>
  <c r="AN210" i="186"/>
  <c r="AM210" i="186" s="1"/>
  <c r="AX277" i="186"/>
  <c r="AN277" i="186"/>
  <c r="AM277" i="186" s="1"/>
  <c r="AN358" i="186"/>
  <c r="AM358" i="186" s="1"/>
  <c r="AX358" i="186"/>
  <c r="AN362" i="186"/>
  <c r="AM362" i="186" s="1"/>
  <c r="AX362" i="186"/>
  <c r="AN607" i="186"/>
  <c r="AM607" i="186" s="1"/>
  <c r="AX607" i="186"/>
  <c r="AX811" i="186"/>
  <c r="AN811" i="186"/>
  <c r="AM811" i="186" s="1"/>
  <c r="AN20" i="186"/>
  <c r="AM20" i="186" s="1"/>
  <c r="AC53" i="186"/>
  <c r="AC77" i="186"/>
  <c r="AC87" i="186"/>
  <c r="AC109" i="186"/>
  <c r="AC125" i="186"/>
  <c r="AC141" i="186"/>
  <c r="AC157" i="186"/>
  <c r="AC173" i="186"/>
  <c r="AC189" i="186"/>
  <c r="AC209" i="186"/>
  <c r="AN220" i="186"/>
  <c r="AM220" i="186" s="1"/>
  <c r="AX220" i="186"/>
  <c r="AX241" i="186"/>
  <c r="AN241" i="186"/>
  <c r="AM241" i="186" s="1"/>
  <c r="AX270" i="186"/>
  <c r="AN270" i="186"/>
  <c r="AM270" i="186" s="1"/>
  <c r="AX301" i="186"/>
  <c r="AN301" i="186"/>
  <c r="AM301" i="186" s="1"/>
  <c r="AX409" i="186"/>
  <c r="AN409" i="186"/>
  <c r="AM409" i="186" s="1"/>
  <c r="AX478" i="186"/>
  <c r="AN478" i="186"/>
  <c r="AM478" i="186" s="1"/>
  <c r="AX240" i="186"/>
  <c r="AN240" i="186"/>
  <c r="AM240" i="186" s="1"/>
  <c r="AN334" i="186"/>
  <c r="AM334" i="186" s="1"/>
  <c r="AX334" i="186"/>
  <c r="AN343" i="186"/>
  <c r="AM343" i="186" s="1"/>
  <c r="AX343" i="186"/>
  <c r="AC117" i="186"/>
  <c r="AC33" i="186"/>
  <c r="AN45" i="186"/>
  <c r="AM45" i="186" s="1"/>
  <c r="AN48" i="186"/>
  <c r="AM48" i="186" s="1"/>
  <c r="AN80" i="186"/>
  <c r="AM80" i="186" s="1"/>
  <c r="AN85" i="186"/>
  <c r="AM85" i="186" s="1"/>
  <c r="AC97" i="186"/>
  <c r="AC102" i="186"/>
  <c r="AN107" i="186"/>
  <c r="AM107" i="186" s="1"/>
  <c r="AC111" i="186"/>
  <c r="AX114" i="186"/>
  <c r="AC118" i="186"/>
  <c r="AN123" i="186"/>
  <c r="AM123" i="186" s="1"/>
  <c r="AC127" i="186"/>
  <c r="AX130" i="186"/>
  <c r="AC134" i="186"/>
  <c r="AN139" i="186"/>
  <c r="AM139" i="186" s="1"/>
  <c r="AC143" i="186"/>
  <c r="AX146" i="186"/>
  <c r="AC150" i="186"/>
  <c r="AN155" i="186"/>
  <c r="AM155" i="186" s="1"/>
  <c r="AC159" i="186"/>
  <c r="AX162" i="186"/>
  <c r="AC166" i="186"/>
  <c r="AN171" i="186"/>
  <c r="AM171" i="186" s="1"/>
  <c r="AC175" i="186"/>
  <c r="AX178" i="186"/>
  <c r="AC182" i="186"/>
  <c r="AN187" i="186"/>
  <c r="AM187" i="186" s="1"/>
  <c r="AC191" i="186"/>
  <c r="AX194" i="186"/>
  <c r="AC198" i="186"/>
  <c r="AN205" i="186"/>
  <c r="AM205" i="186" s="1"/>
  <c r="AN231" i="186"/>
  <c r="AM231" i="186" s="1"/>
  <c r="AN237" i="186"/>
  <c r="AM237" i="186" s="1"/>
  <c r="AN243" i="186"/>
  <c r="AM243" i="186" s="1"/>
  <c r="AN258" i="186"/>
  <c r="AM258" i="186" s="1"/>
  <c r="AX258" i="186"/>
  <c r="AX262" i="186"/>
  <c r="AN262" i="186"/>
  <c r="AM262" i="186" s="1"/>
  <c r="AX268" i="186"/>
  <c r="AN268" i="186"/>
  <c r="AM268" i="186" s="1"/>
  <c r="AN309" i="186"/>
  <c r="AM309" i="186" s="1"/>
  <c r="AN316" i="186"/>
  <c r="AM316" i="186" s="1"/>
  <c r="AX316" i="186"/>
  <c r="AN370" i="186"/>
  <c r="AM370" i="186" s="1"/>
  <c r="AX370" i="186"/>
  <c r="AX470" i="186"/>
  <c r="AN470" i="186"/>
  <c r="AM470" i="186" s="1"/>
  <c r="AN28" i="186"/>
  <c r="AM28" i="186" s="1"/>
  <c r="AN95" i="186"/>
  <c r="AM95" i="186" s="1"/>
  <c r="AN100" i="186"/>
  <c r="AM100" i="186" s="1"/>
  <c r="AN116" i="186"/>
  <c r="AM116" i="186" s="1"/>
  <c r="AN132" i="186"/>
  <c r="AM132" i="186" s="1"/>
  <c r="AN148" i="186"/>
  <c r="AM148" i="186" s="1"/>
  <c r="AN164" i="186"/>
  <c r="AM164" i="186" s="1"/>
  <c r="AN180" i="186"/>
  <c r="AM180" i="186" s="1"/>
  <c r="AN196" i="186"/>
  <c r="AM196" i="186" s="1"/>
  <c r="AN207" i="186"/>
  <c r="AM207" i="186" s="1"/>
  <c r="AN224" i="186"/>
  <c r="AM224" i="186" s="1"/>
  <c r="AX224" i="186"/>
  <c r="AX256" i="186"/>
  <c r="AN256" i="186"/>
  <c r="AM256" i="186" s="1"/>
  <c r="AX272" i="186"/>
  <c r="AX325" i="186"/>
  <c r="AN325" i="186"/>
  <c r="AM325" i="186" s="1"/>
  <c r="AN56" i="186"/>
  <c r="AM56" i="186" s="1"/>
  <c r="AX213" i="186"/>
  <c r="AN213" i="186"/>
  <c r="AM213" i="186" s="1"/>
  <c r="AX217" i="186"/>
  <c r="AN217" i="186"/>
  <c r="AM217" i="186" s="1"/>
  <c r="AX254" i="186"/>
  <c r="AN254" i="186"/>
  <c r="AM254" i="186" s="1"/>
  <c r="AX285" i="186"/>
  <c r="AN285" i="186"/>
  <c r="AM285" i="186" s="1"/>
  <c r="AX299" i="186"/>
  <c r="AN319" i="186"/>
  <c r="AM319" i="186" s="1"/>
  <c r="AX319" i="186"/>
  <c r="AN340" i="186"/>
  <c r="AM340" i="186" s="1"/>
  <c r="AX340" i="186"/>
  <c r="AC21" i="186"/>
  <c r="AC71" i="186"/>
  <c r="AC106" i="186"/>
  <c r="AC115" i="186"/>
  <c r="AC122" i="186"/>
  <c r="AC131" i="186"/>
  <c r="AC138" i="186"/>
  <c r="AC147" i="186"/>
  <c r="AC154" i="186"/>
  <c r="AC163" i="186"/>
  <c r="AC170" i="186"/>
  <c r="AC179" i="186"/>
  <c r="AC186" i="186"/>
  <c r="AC195" i="186"/>
  <c r="AX232" i="186"/>
  <c r="AN232" i="186"/>
  <c r="AM232" i="186" s="1"/>
  <c r="AN250" i="186"/>
  <c r="AM250" i="186" s="1"/>
  <c r="AX250" i="186"/>
  <c r="AX279" i="186"/>
  <c r="AN279" i="186"/>
  <c r="AM279" i="186" s="1"/>
  <c r="AX291" i="186"/>
  <c r="AN291" i="186"/>
  <c r="AM291" i="186" s="1"/>
  <c r="AX349" i="186"/>
  <c r="AN349" i="186"/>
  <c r="AM349" i="186" s="1"/>
  <c r="AN364" i="186"/>
  <c r="AM364" i="186" s="1"/>
  <c r="AX364" i="186"/>
  <c r="AX212" i="186"/>
  <c r="AN229" i="186"/>
  <c r="AM229" i="186" s="1"/>
  <c r="AX274" i="186"/>
  <c r="AX294" i="186"/>
  <c r="AC321" i="186"/>
  <c r="AC345" i="186"/>
  <c r="AN356" i="186"/>
  <c r="AM356" i="186" s="1"/>
  <c r="AX356" i="186"/>
  <c r="AX390" i="186"/>
  <c r="AN390" i="186"/>
  <c r="AM390" i="186" s="1"/>
  <c r="AX432" i="186"/>
  <c r="AN432" i="186"/>
  <c r="AM432" i="186" s="1"/>
  <c r="AX442" i="186"/>
  <c r="AN442" i="186"/>
  <c r="AM442" i="186" s="1"/>
  <c r="AX566" i="186"/>
  <c r="AN566" i="186"/>
  <c r="AM566" i="186" s="1"/>
  <c r="AX574" i="186"/>
  <c r="AN574" i="186"/>
  <c r="AM574" i="186" s="1"/>
  <c r="AX592" i="186"/>
  <c r="AN592" i="186"/>
  <c r="AM592" i="186" s="1"/>
  <c r="AX273" i="186"/>
  <c r="AN273" i="186"/>
  <c r="AM273" i="186" s="1"/>
  <c r="AX305" i="186"/>
  <c r="AN305" i="186"/>
  <c r="AM305" i="186" s="1"/>
  <c r="AN360" i="186"/>
  <c r="AM360" i="186" s="1"/>
  <c r="AX360" i="186"/>
  <c r="AN368" i="186"/>
  <c r="AM368" i="186" s="1"/>
  <c r="AX368" i="186"/>
  <c r="AN388" i="186"/>
  <c r="AM388" i="186" s="1"/>
  <c r="AX388" i="186"/>
  <c r="AN392" i="186"/>
  <c r="AM392" i="186" s="1"/>
  <c r="AX392" i="186"/>
  <c r="AN419" i="186"/>
  <c r="AM419" i="186" s="1"/>
  <c r="AX419" i="186"/>
  <c r="AX438" i="186"/>
  <c r="AN438" i="186"/>
  <c r="AM438" i="186" s="1"/>
  <c r="AN463" i="186"/>
  <c r="AM463" i="186" s="1"/>
  <c r="AX463" i="186"/>
  <c r="AN372" i="186"/>
  <c r="AM372" i="186" s="1"/>
  <c r="AX372" i="186"/>
  <c r="AN376" i="186"/>
  <c r="AM376" i="186" s="1"/>
  <c r="AX376" i="186"/>
  <c r="AC415" i="186"/>
  <c r="AN465" i="186"/>
  <c r="AM465" i="186" s="1"/>
  <c r="AX465" i="186"/>
  <c r="AX482" i="186"/>
  <c r="AN482" i="186"/>
  <c r="AM482" i="186" s="1"/>
  <c r="AC284" i="186"/>
  <c r="AC312" i="186"/>
  <c r="AN336" i="186"/>
  <c r="AM336" i="186" s="1"/>
  <c r="AX336" i="186"/>
  <c r="AN384" i="186"/>
  <c r="AM384" i="186" s="1"/>
  <c r="AX384" i="186"/>
  <c r="AX417" i="186"/>
  <c r="AN417" i="186"/>
  <c r="AM417" i="186" s="1"/>
  <c r="AX423" i="186"/>
  <c r="AN423" i="186"/>
  <c r="AM423" i="186" s="1"/>
  <c r="AX378" i="186"/>
  <c r="AN404" i="186"/>
  <c r="AM404" i="186" s="1"/>
  <c r="AX404" i="186"/>
  <c r="AX406" i="186"/>
  <c r="AN406" i="186"/>
  <c r="AM406" i="186" s="1"/>
  <c r="AX427" i="186"/>
  <c r="AN427" i="186"/>
  <c r="AM427" i="186" s="1"/>
  <c r="AX433" i="186"/>
  <c r="AN433" i="186"/>
  <c r="AM433" i="186" s="1"/>
  <c r="AX461" i="186"/>
  <c r="AN471" i="186"/>
  <c r="AM471" i="186" s="1"/>
  <c r="AX471" i="186"/>
  <c r="AX502" i="186"/>
  <c r="AN502" i="186"/>
  <c r="AM502" i="186" s="1"/>
  <c r="AX531" i="186"/>
  <c r="AN531" i="186"/>
  <c r="AM531" i="186" s="1"/>
  <c r="AN249" i="186"/>
  <c r="AM249" i="186" s="1"/>
  <c r="AN252" i="186"/>
  <c r="AM252" i="186" s="1"/>
  <c r="AX276" i="186"/>
  <c r="AN290" i="186"/>
  <c r="AM290" i="186" s="1"/>
  <c r="AX300" i="186"/>
  <c r="AN310" i="186"/>
  <c r="AM310" i="186" s="1"/>
  <c r="AC357" i="186"/>
  <c r="AX386" i="186"/>
  <c r="AX398" i="186"/>
  <c r="AN398" i="186"/>
  <c r="AM398" i="186" s="1"/>
  <c r="AC257" i="186"/>
  <c r="AN264" i="186"/>
  <c r="AM264" i="186" s="1"/>
  <c r="AC304" i="186"/>
  <c r="AN307" i="186"/>
  <c r="AM307" i="186" s="1"/>
  <c r="AN314" i="186"/>
  <c r="AM314" i="186" s="1"/>
  <c r="AC333" i="186"/>
  <c r="AN338" i="186"/>
  <c r="AM338" i="186" s="1"/>
  <c r="AX361" i="186"/>
  <c r="AN361" i="186"/>
  <c r="AM361" i="186" s="1"/>
  <c r="AC365" i="186"/>
  <c r="AC369" i="186"/>
  <c r="AN394" i="186"/>
  <c r="AM394" i="186" s="1"/>
  <c r="AX402" i="186"/>
  <c r="AN421" i="186"/>
  <c r="AM421" i="186" s="1"/>
  <c r="AX469" i="186"/>
  <c r="AN475" i="186"/>
  <c r="AM475" i="186" s="1"/>
  <c r="AX475" i="186"/>
  <c r="AX287" i="186"/>
  <c r="AX289" i="186"/>
  <c r="AN289" i="186"/>
  <c r="AM289" i="186" s="1"/>
  <c r="AN295" i="186"/>
  <c r="AM295" i="186" s="1"/>
  <c r="AX373" i="186"/>
  <c r="AN373" i="186"/>
  <c r="AM373" i="186" s="1"/>
  <c r="AX377" i="186"/>
  <c r="AN377" i="186"/>
  <c r="AM377" i="186" s="1"/>
  <c r="AX381" i="186"/>
  <c r="AN381" i="186"/>
  <c r="AM381" i="186" s="1"/>
  <c r="AX424" i="186"/>
  <c r="AN424" i="186"/>
  <c r="AM424" i="186" s="1"/>
  <c r="AX437" i="186"/>
  <c r="AN437" i="186"/>
  <c r="AM437" i="186" s="1"/>
  <c r="AX445" i="186"/>
  <c r="AN445" i="186"/>
  <c r="AM445" i="186" s="1"/>
  <c r="AX447" i="186"/>
  <c r="AN447" i="186"/>
  <c r="AM447" i="186" s="1"/>
  <c r="AN460" i="186"/>
  <c r="AM460" i="186" s="1"/>
  <c r="AX460" i="186"/>
  <c r="AN490" i="186"/>
  <c r="AM490" i="186" s="1"/>
  <c r="AX517" i="186"/>
  <c r="AN517" i="186"/>
  <c r="AM517" i="186" s="1"/>
  <c r="AN275" i="186"/>
  <c r="AM275" i="186" s="1"/>
  <c r="AN281" i="186"/>
  <c r="AM281" i="186" s="1"/>
  <c r="AN297" i="186"/>
  <c r="AM297" i="186" s="1"/>
  <c r="AN302" i="186"/>
  <c r="AM302" i="186" s="1"/>
  <c r="AX318" i="186"/>
  <c r="AN329" i="186"/>
  <c r="AM329" i="186" s="1"/>
  <c r="AX331" i="186"/>
  <c r="AX342" i="186"/>
  <c r="AN353" i="186"/>
  <c r="AM353" i="186" s="1"/>
  <c r="AX355" i="186"/>
  <c r="AX385" i="186"/>
  <c r="AN385" i="186"/>
  <c r="AM385" i="186" s="1"/>
  <c r="AX395" i="186"/>
  <c r="AN395" i="186"/>
  <c r="AM395" i="186" s="1"/>
  <c r="AX407" i="186"/>
  <c r="AN407" i="186"/>
  <c r="AM407" i="186" s="1"/>
  <c r="AX412" i="186"/>
  <c r="AN412" i="186"/>
  <c r="AM412" i="186" s="1"/>
  <c r="AX418" i="186"/>
  <c r="AN418" i="186"/>
  <c r="AM418" i="186" s="1"/>
  <c r="AX422" i="186"/>
  <c r="AN422" i="186"/>
  <c r="AM422" i="186" s="1"/>
  <c r="AX441" i="186"/>
  <c r="AX466" i="186"/>
  <c r="AN466" i="186"/>
  <c r="AM466" i="186" s="1"/>
  <c r="AX239" i="186"/>
  <c r="AN245" i="186"/>
  <c r="AM245" i="186" s="1"/>
  <c r="AN251" i="186"/>
  <c r="AM251" i="186" s="1"/>
  <c r="AN278" i="186"/>
  <c r="AM278" i="186" s="1"/>
  <c r="AX320" i="186"/>
  <c r="AN324" i="186"/>
  <c r="AM324" i="186" s="1"/>
  <c r="AX324" i="186"/>
  <c r="AX344" i="186"/>
  <c r="AN348" i="186"/>
  <c r="AM348" i="186" s="1"/>
  <c r="AX348" i="186"/>
  <c r="AX367" i="186"/>
  <c r="AN389" i="186"/>
  <c r="AM389" i="186" s="1"/>
  <c r="AX401" i="186"/>
  <c r="AN401" i="186"/>
  <c r="AM401" i="186" s="1"/>
  <c r="AN410" i="186"/>
  <c r="AM410" i="186" s="1"/>
  <c r="AC430" i="186"/>
  <c r="AN435" i="186"/>
  <c r="AM435" i="186" s="1"/>
  <c r="AX443" i="186"/>
  <c r="AX450" i="186"/>
  <c r="AN450" i="186"/>
  <c r="AM450" i="186" s="1"/>
  <c r="AX454" i="186"/>
  <c r="AN454" i="186"/>
  <c r="AM454" i="186" s="1"/>
  <c r="AC515" i="186"/>
  <c r="AN405" i="186"/>
  <c r="AM405" i="186" s="1"/>
  <c r="AN413" i="186"/>
  <c r="AM413" i="186" s="1"/>
  <c r="AN446" i="186"/>
  <c r="AM446" i="186" s="1"/>
  <c r="AX459" i="186"/>
  <c r="AN498" i="186"/>
  <c r="AM498" i="186" s="1"/>
  <c r="AX503" i="186"/>
  <c r="AN511" i="186"/>
  <c r="AM511" i="186" s="1"/>
  <c r="AX511" i="186"/>
  <c r="AX529" i="186"/>
  <c r="AN529" i="186"/>
  <c r="AM529" i="186" s="1"/>
  <c r="AX539" i="186"/>
  <c r="AN539" i="186"/>
  <c r="AM539" i="186" s="1"/>
  <c r="AX605" i="186"/>
  <c r="AN605" i="186"/>
  <c r="AM605" i="186" s="1"/>
  <c r="AX659" i="186"/>
  <c r="AN659" i="186"/>
  <c r="AM659" i="186" s="1"/>
  <c r="AX661" i="186"/>
  <c r="AN661" i="186"/>
  <c r="AM661" i="186" s="1"/>
  <c r="AX557" i="186"/>
  <c r="AN557" i="186"/>
  <c r="AM557" i="186" s="1"/>
  <c r="AX599" i="186"/>
  <c r="AN599" i="186"/>
  <c r="AM599" i="186" s="1"/>
  <c r="AX523" i="186"/>
  <c r="AN523" i="186"/>
  <c r="AM523" i="186" s="1"/>
  <c r="AX549" i="186"/>
  <c r="AN549" i="186"/>
  <c r="AM549" i="186" s="1"/>
  <c r="AX597" i="186"/>
  <c r="AN597" i="186"/>
  <c r="AM597" i="186" s="1"/>
  <c r="AX713" i="186"/>
  <c r="AN713" i="186"/>
  <c r="AM713" i="186" s="1"/>
  <c r="AX730" i="186"/>
  <c r="AN730" i="186"/>
  <c r="AM730" i="186" s="1"/>
  <c r="AX805" i="186"/>
  <c r="AN805" i="186"/>
  <c r="AM805" i="186" s="1"/>
  <c r="AX521" i="186"/>
  <c r="AN521" i="186"/>
  <c r="AM521" i="186" s="1"/>
  <c r="AN679" i="186"/>
  <c r="AM679" i="186" s="1"/>
  <c r="AX679" i="186"/>
  <c r="AX698" i="186"/>
  <c r="AN698" i="186"/>
  <c r="AM698" i="186" s="1"/>
  <c r="AX700" i="186"/>
  <c r="AN700" i="186"/>
  <c r="AM700" i="186" s="1"/>
  <c r="AX717" i="186"/>
  <c r="AN717" i="186"/>
  <c r="AM717" i="186" s="1"/>
  <c r="AC439" i="186"/>
  <c r="AC449" i="186"/>
  <c r="AC455" i="186"/>
  <c r="AN497" i="186"/>
  <c r="AM497" i="186" s="1"/>
  <c r="AX507" i="186"/>
  <c r="AN545" i="186"/>
  <c r="AM545" i="186" s="1"/>
  <c r="AX595" i="186"/>
  <c r="AN595" i="186"/>
  <c r="AM595" i="186" s="1"/>
  <c r="AX690" i="186"/>
  <c r="AN690" i="186"/>
  <c r="AM690" i="186" s="1"/>
  <c r="AX694" i="186"/>
  <c r="AN694" i="186"/>
  <c r="AM694" i="186" s="1"/>
  <c r="AX709" i="186"/>
  <c r="AN709" i="186"/>
  <c r="AM709" i="186" s="1"/>
  <c r="AN387" i="186"/>
  <c r="AM387" i="186" s="1"/>
  <c r="AC451" i="186"/>
  <c r="AX453" i="186"/>
  <c r="AN453" i="186"/>
  <c r="AM453" i="186" s="1"/>
  <c r="AN458" i="186"/>
  <c r="AM458" i="186" s="1"/>
  <c r="AX534" i="186"/>
  <c r="AN534" i="186"/>
  <c r="AM534" i="186" s="1"/>
  <c r="AX567" i="186"/>
  <c r="AN567" i="186"/>
  <c r="AM567" i="186" s="1"/>
  <c r="AX593" i="186"/>
  <c r="AN593" i="186"/>
  <c r="AM593" i="186" s="1"/>
  <c r="AX653" i="186"/>
  <c r="AN653" i="186"/>
  <c r="AM653" i="186" s="1"/>
  <c r="AN664" i="186"/>
  <c r="AM664" i="186" s="1"/>
  <c r="AX664" i="186"/>
  <c r="AX824" i="186"/>
  <c r="AN824" i="186"/>
  <c r="AM824" i="186" s="1"/>
  <c r="AX832" i="186"/>
  <c r="AN832" i="186"/>
  <c r="AM832" i="186" s="1"/>
  <c r="AX434" i="186"/>
  <c r="AN434" i="186"/>
  <c r="AM434" i="186" s="1"/>
  <c r="AX510" i="186"/>
  <c r="AN510" i="186"/>
  <c r="AM510" i="186" s="1"/>
  <c r="AX514" i="186"/>
  <c r="AN514" i="186"/>
  <c r="AM514" i="186" s="1"/>
  <c r="AX518" i="186"/>
  <c r="AN518" i="186"/>
  <c r="AM518" i="186" s="1"/>
  <c r="AX530" i="186"/>
  <c r="AN530" i="186"/>
  <c r="AM530" i="186" s="1"/>
  <c r="AX577" i="186"/>
  <c r="AN577" i="186"/>
  <c r="AM577" i="186" s="1"/>
  <c r="AC426" i="186"/>
  <c r="AX472" i="186"/>
  <c r="AX477" i="186"/>
  <c r="AN508" i="186"/>
  <c r="AM508" i="186" s="1"/>
  <c r="AX508" i="186"/>
  <c r="AC524" i="186"/>
  <c r="AX532" i="186"/>
  <c r="AN639" i="186"/>
  <c r="AM639" i="186" s="1"/>
  <c r="AX639" i="186"/>
  <c r="AX778" i="186"/>
  <c r="AN778" i="186"/>
  <c r="AM778" i="186" s="1"/>
  <c r="AX416" i="186"/>
  <c r="AN416" i="186"/>
  <c r="AM416" i="186" s="1"/>
  <c r="AN526" i="186"/>
  <c r="AM526" i="186" s="1"/>
  <c r="AX526" i="186"/>
  <c r="AX544" i="186"/>
  <c r="AN544" i="186"/>
  <c r="AM544" i="186" s="1"/>
  <c r="AX556" i="186"/>
  <c r="AN556" i="186"/>
  <c r="AM556" i="186" s="1"/>
  <c r="AX637" i="186"/>
  <c r="AN637" i="186"/>
  <c r="AM637" i="186" s="1"/>
  <c r="AX643" i="186"/>
  <c r="AN643" i="186"/>
  <c r="AM643" i="186" s="1"/>
  <c r="AX738" i="186"/>
  <c r="AN738" i="186"/>
  <c r="AM738" i="186" s="1"/>
  <c r="AX757" i="186"/>
  <c r="AN757" i="186"/>
  <c r="AM757" i="186" s="1"/>
  <c r="AX380" i="186"/>
  <c r="AX400" i="186"/>
  <c r="AX448" i="186"/>
  <c r="AN448" i="186"/>
  <c r="AM448" i="186" s="1"/>
  <c r="AX457" i="186"/>
  <c r="AN462" i="186"/>
  <c r="AM462" i="186" s="1"/>
  <c r="AX496" i="186"/>
  <c r="AX501" i="186"/>
  <c r="AX528" i="186"/>
  <c r="AX552" i="186"/>
  <c r="AN552" i="186"/>
  <c r="AM552" i="186" s="1"/>
  <c r="AX598" i="186"/>
  <c r="AN598" i="186"/>
  <c r="AM598" i="186" s="1"/>
  <c r="AC512" i="186"/>
  <c r="AC558" i="186"/>
  <c r="AX569" i="186"/>
  <c r="AN569" i="186"/>
  <c r="AM569" i="186" s="1"/>
  <c r="AN582" i="186"/>
  <c r="AM582" i="186" s="1"/>
  <c r="AX582" i="186"/>
  <c r="AC586" i="186"/>
  <c r="AX658" i="186"/>
  <c r="AN658" i="186"/>
  <c r="AM658" i="186" s="1"/>
  <c r="AX671" i="186"/>
  <c r="AN671" i="186"/>
  <c r="AM671" i="186" s="1"/>
  <c r="AX673" i="186"/>
  <c r="AN673" i="186"/>
  <c r="AM673" i="186" s="1"/>
  <c r="AX688" i="186"/>
  <c r="AN688" i="186"/>
  <c r="AM688" i="186" s="1"/>
  <c r="AC692" i="186"/>
  <c r="AX786" i="186"/>
  <c r="AN786" i="186"/>
  <c r="AM786" i="186" s="1"/>
  <c r="AX809" i="186"/>
  <c r="AN809" i="186"/>
  <c r="AM809" i="186" s="1"/>
  <c r="AX853" i="186"/>
  <c r="AN853" i="186"/>
  <c r="AM853" i="186" s="1"/>
  <c r="AC464" i="186"/>
  <c r="AC476" i="186"/>
  <c r="AC488" i="186"/>
  <c r="AC500" i="186"/>
  <c r="AX620" i="186"/>
  <c r="AN620" i="186"/>
  <c r="AM620" i="186" s="1"/>
  <c r="AX656" i="186"/>
  <c r="AN656" i="186"/>
  <c r="AM656" i="186" s="1"/>
  <c r="AX684" i="186"/>
  <c r="AN684" i="186"/>
  <c r="AM684" i="186" s="1"/>
  <c r="AN750" i="186"/>
  <c r="AM750" i="186" s="1"/>
  <c r="AX750" i="186"/>
  <c r="AX784" i="186"/>
  <c r="AN784" i="186"/>
  <c r="AM784" i="186" s="1"/>
  <c r="AX788" i="186"/>
  <c r="AN788" i="186"/>
  <c r="AM788" i="186" s="1"/>
  <c r="AX847" i="186"/>
  <c r="AN847" i="186"/>
  <c r="AM847" i="186" s="1"/>
  <c r="AX541" i="186"/>
  <c r="AN541" i="186"/>
  <c r="AM541" i="186" s="1"/>
  <c r="AX562" i="186"/>
  <c r="AN562" i="186"/>
  <c r="AM562" i="186" s="1"/>
  <c r="AX580" i="186"/>
  <c r="AN580" i="186"/>
  <c r="AM580" i="186" s="1"/>
  <c r="AN650" i="186"/>
  <c r="AM650" i="186" s="1"/>
  <c r="AX650" i="186"/>
  <c r="AX733" i="186"/>
  <c r="AN733" i="186"/>
  <c r="AM733" i="186" s="1"/>
  <c r="AC522" i="186"/>
  <c r="AC525" i="186"/>
  <c r="AC536" i="186"/>
  <c r="AC553" i="186"/>
  <c r="AX573" i="186"/>
  <c r="AN573" i="186"/>
  <c r="AM573" i="186" s="1"/>
  <c r="AN602" i="186"/>
  <c r="AM602" i="186" s="1"/>
  <c r="AX602" i="186"/>
  <c r="AX614" i="186"/>
  <c r="AN614" i="186"/>
  <c r="AM614" i="186" s="1"/>
  <c r="AN616" i="186"/>
  <c r="AM616" i="186" s="1"/>
  <c r="AX616" i="186"/>
  <c r="AX625" i="186"/>
  <c r="AN625" i="186"/>
  <c r="AM625" i="186" s="1"/>
  <c r="AX654" i="186"/>
  <c r="AN654" i="186"/>
  <c r="AM654" i="186" s="1"/>
  <c r="AX667" i="186"/>
  <c r="AN667" i="186"/>
  <c r="AM667" i="186" s="1"/>
  <c r="AX669" i="186"/>
  <c r="AN669" i="186"/>
  <c r="AM669" i="186" s="1"/>
  <c r="AX682" i="186"/>
  <c r="AN682" i="186"/>
  <c r="AM682" i="186" s="1"/>
  <c r="AX731" i="186"/>
  <c r="AN731" i="186"/>
  <c r="AM731" i="186" s="1"/>
  <c r="AX780" i="186"/>
  <c r="AN780" i="186"/>
  <c r="AM780" i="186" s="1"/>
  <c r="AC548" i="186"/>
  <c r="AX559" i="186"/>
  <c r="AN559" i="186"/>
  <c r="AM559" i="186" s="1"/>
  <c r="AX610" i="186"/>
  <c r="AN610" i="186"/>
  <c r="AM610" i="186" s="1"/>
  <c r="AC612" i="186"/>
  <c r="AX623" i="186"/>
  <c r="AN623" i="186"/>
  <c r="AM623" i="186" s="1"/>
  <c r="AX636" i="186"/>
  <c r="AN636" i="186"/>
  <c r="AM636" i="186" s="1"/>
  <c r="AX729" i="186"/>
  <c r="AN729" i="186"/>
  <c r="AM729" i="186" s="1"/>
  <c r="AX538" i="186"/>
  <c r="AC570" i="186"/>
  <c r="AX583" i="186"/>
  <c r="AN583" i="186"/>
  <c r="AM583" i="186" s="1"/>
  <c r="AX621" i="186"/>
  <c r="AN621" i="186"/>
  <c r="AM621" i="186" s="1"/>
  <c r="AC634" i="186"/>
  <c r="AX646" i="186"/>
  <c r="AN646" i="186"/>
  <c r="AM646" i="186" s="1"/>
  <c r="AN727" i="186"/>
  <c r="AM727" i="186" s="1"/>
  <c r="AX727" i="186"/>
  <c r="AX736" i="186"/>
  <c r="AN736" i="186"/>
  <c r="AM736" i="186" s="1"/>
  <c r="AX740" i="186"/>
  <c r="AN740" i="186"/>
  <c r="AM740" i="186" s="1"/>
  <c r="AX828" i="186"/>
  <c r="AN828" i="186"/>
  <c r="AM828" i="186" s="1"/>
  <c r="AC516" i="186"/>
  <c r="AN533" i="186"/>
  <c r="AM533" i="186" s="1"/>
  <c r="AX575" i="186"/>
  <c r="AX590" i="186"/>
  <c r="AX617" i="186"/>
  <c r="AN617" i="186"/>
  <c r="AM617" i="186" s="1"/>
  <c r="AN619" i="186"/>
  <c r="AM619" i="186" s="1"/>
  <c r="AX619" i="186"/>
  <c r="AN630" i="186"/>
  <c r="AM630" i="186" s="1"/>
  <c r="AX630" i="186"/>
  <c r="AX632" i="186"/>
  <c r="AN632" i="186"/>
  <c r="AM632" i="186" s="1"/>
  <c r="AX683" i="186"/>
  <c r="AN683" i="186"/>
  <c r="AM683" i="186" s="1"/>
  <c r="AN702" i="186"/>
  <c r="AM702" i="186" s="1"/>
  <c r="AX702" i="186"/>
  <c r="AX554" i="186"/>
  <c r="AN554" i="186"/>
  <c r="AM554" i="186" s="1"/>
  <c r="AX563" i="186"/>
  <c r="AN563" i="186"/>
  <c r="AM563" i="186" s="1"/>
  <c r="AN596" i="186"/>
  <c r="AM596" i="186" s="1"/>
  <c r="AX657" i="186"/>
  <c r="AN657" i="186"/>
  <c r="AM657" i="186" s="1"/>
  <c r="AX681" i="186"/>
  <c r="AN681" i="186"/>
  <c r="AM681" i="186" s="1"/>
  <c r="AX719" i="186"/>
  <c r="AN719" i="186"/>
  <c r="AM719" i="186" s="1"/>
  <c r="AX721" i="186"/>
  <c r="AN721" i="186"/>
  <c r="AM721" i="186" s="1"/>
  <c r="AX781" i="186"/>
  <c r="AN781" i="186"/>
  <c r="AM781" i="186" s="1"/>
  <c r="AN798" i="186"/>
  <c r="AM798" i="186" s="1"/>
  <c r="AX798" i="186"/>
  <c r="AC456" i="186"/>
  <c r="AC468" i="186"/>
  <c r="AC480" i="186"/>
  <c r="AC492" i="186"/>
  <c r="AC504" i="186"/>
  <c r="AX527" i="186"/>
  <c r="AC537" i="186"/>
  <c r="AX547" i="186"/>
  <c r="AN547" i="186"/>
  <c r="AM547" i="186" s="1"/>
  <c r="AN585" i="186"/>
  <c r="AM585" i="186" s="1"/>
  <c r="AC589" i="186"/>
  <c r="AN628" i="186"/>
  <c r="AM628" i="186" s="1"/>
  <c r="AX628" i="186"/>
  <c r="AX644" i="186"/>
  <c r="AX732" i="186"/>
  <c r="AN732" i="186"/>
  <c r="AM732" i="186" s="1"/>
  <c r="AX837" i="186"/>
  <c r="AN837" i="186"/>
  <c r="AM837" i="186" s="1"/>
  <c r="AC581" i="186"/>
  <c r="AN601" i="186"/>
  <c r="AM601" i="186" s="1"/>
  <c r="AX648" i="186"/>
  <c r="AN648" i="186"/>
  <c r="AM648" i="186" s="1"/>
  <c r="AX655" i="186"/>
  <c r="AX665" i="186"/>
  <c r="AN665" i="186"/>
  <c r="AM665" i="186" s="1"/>
  <c r="AX678" i="186"/>
  <c r="AN680" i="186"/>
  <c r="AM680" i="186" s="1"/>
  <c r="AX726" i="186"/>
  <c r="AN728" i="186"/>
  <c r="AM728" i="186" s="1"/>
  <c r="AX774" i="186"/>
  <c r="AN776" i="186"/>
  <c r="AM776" i="186" s="1"/>
  <c r="AX807" i="186"/>
  <c r="AN807" i="186"/>
  <c r="AM807" i="186" s="1"/>
  <c r="AX817" i="186"/>
  <c r="AN817" i="186"/>
  <c r="AM817" i="186" s="1"/>
  <c r="AX834" i="186"/>
  <c r="AN834" i="186"/>
  <c r="AM834" i="186" s="1"/>
  <c r="AX746" i="186"/>
  <c r="AN746" i="186"/>
  <c r="AM746" i="186" s="1"/>
  <c r="AX761" i="186"/>
  <c r="AN761" i="186"/>
  <c r="AM761" i="186" s="1"/>
  <c r="AX794" i="186"/>
  <c r="AN794" i="186"/>
  <c r="AM794" i="186" s="1"/>
  <c r="AX813" i="186"/>
  <c r="AN813" i="186"/>
  <c r="AM813" i="186" s="1"/>
  <c r="AX836" i="186"/>
  <c r="AN836" i="186"/>
  <c r="AM836" i="186" s="1"/>
  <c r="AX742" i="186"/>
  <c r="AN742" i="186"/>
  <c r="AM742" i="186" s="1"/>
  <c r="AN775" i="186"/>
  <c r="AM775" i="186" s="1"/>
  <c r="AX775" i="186"/>
  <c r="AX777" i="186"/>
  <c r="AN777" i="186"/>
  <c r="AM777" i="186" s="1"/>
  <c r="AX790" i="186"/>
  <c r="AN790" i="186"/>
  <c r="AM790" i="186" s="1"/>
  <c r="AX815" i="186"/>
  <c r="AN815" i="186"/>
  <c r="AM815" i="186" s="1"/>
  <c r="AC840" i="186"/>
  <c r="AC600" i="186"/>
  <c r="AX645" i="186"/>
  <c r="AN645" i="186"/>
  <c r="AM645" i="186" s="1"/>
  <c r="AX675" i="186"/>
  <c r="AN675" i="186"/>
  <c r="AM675" i="186" s="1"/>
  <c r="AX677" i="186"/>
  <c r="AN677" i="186"/>
  <c r="AM677" i="186" s="1"/>
  <c r="AX696" i="186"/>
  <c r="AN696" i="186"/>
  <c r="AM696" i="186" s="1"/>
  <c r="AX711" i="186"/>
  <c r="AX723" i="186"/>
  <c r="AN723" i="186"/>
  <c r="AM723" i="186" s="1"/>
  <c r="AX725" i="186"/>
  <c r="AN725" i="186"/>
  <c r="AM725" i="186" s="1"/>
  <c r="AX744" i="186"/>
  <c r="AN744" i="186"/>
  <c r="AM744" i="186" s="1"/>
  <c r="AX759" i="186"/>
  <c r="AX771" i="186"/>
  <c r="AN771" i="186"/>
  <c r="AM771" i="186" s="1"/>
  <c r="AX773" i="186"/>
  <c r="AN773" i="186"/>
  <c r="AM773" i="186" s="1"/>
  <c r="AX792" i="186"/>
  <c r="AN792" i="186"/>
  <c r="AM792" i="186" s="1"/>
  <c r="AX844" i="186"/>
  <c r="AN844" i="186"/>
  <c r="AM844" i="186" s="1"/>
  <c r="AX848" i="186"/>
  <c r="AN848" i="186"/>
  <c r="AM848" i="186" s="1"/>
  <c r="AX706" i="186"/>
  <c r="AN706" i="186"/>
  <c r="AM706" i="186" s="1"/>
  <c r="AX754" i="186"/>
  <c r="AN754" i="186"/>
  <c r="AM754" i="186" s="1"/>
  <c r="AX802" i="186"/>
  <c r="AN802" i="186"/>
  <c r="AM802" i="186" s="1"/>
  <c r="AX804" i="186"/>
  <c r="AN804" i="186"/>
  <c r="AM804" i="186" s="1"/>
  <c r="AX823" i="186"/>
  <c r="AN823" i="186"/>
  <c r="AM823" i="186" s="1"/>
  <c r="AX833" i="186"/>
  <c r="AN833" i="186"/>
  <c r="AM833" i="186" s="1"/>
  <c r="AX850" i="186"/>
  <c r="AN850" i="186"/>
  <c r="AM850" i="186" s="1"/>
  <c r="AC649" i="186"/>
  <c r="AX685" i="186"/>
  <c r="AN685" i="186"/>
  <c r="AM685" i="186" s="1"/>
  <c r="AX708" i="186"/>
  <c r="AN708" i="186"/>
  <c r="AM708" i="186" s="1"/>
  <c r="AX712" i="186"/>
  <c r="AN712" i="186"/>
  <c r="AM712" i="186" s="1"/>
  <c r="AX756" i="186"/>
  <c r="AN756" i="186"/>
  <c r="AM756" i="186" s="1"/>
  <c r="AX760" i="186"/>
  <c r="AN760" i="186"/>
  <c r="AM760" i="186" s="1"/>
  <c r="AN767" i="186"/>
  <c r="AM767" i="186" s="1"/>
  <c r="AN769" i="186"/>
  <c r="AM769" i="186" s="1"/>
  <c r="AX829" i="186"/>
  <c r="AN829" i="186"/>
  <c r="AM829" i="186" s="1"/>
  <c r="AN748" i="186"/>
  <c r="AM748" i="186" s="1"/>
  <c r="AN765" i="186"/>
  <c r="AM765" i="186" s="1"/>
  <c r="AN796" i="186"/>
  <c r="AM796" i="186" s="1"/>
  <c r="AX808" i="186"/>
  <c r="AN808" i="186"/>
  <c r="AM808" i="186" s="1"/>
  <c r="AX816" i="186"/>
  <c r="AN816" i="186"/>
  <c r="AM816" i="186" s="1"/>
  <c r="AX831" i="186"/>
  <c r="AN831" i="186"/>
  <c r="AM831" i="186" s="1"/>
  <c r="AX852" i="186"/>
  <c r="AN852" i="186"/>
  <c r="AM852" i="186" s="1"/>
  <c r="AX611" i="186"/>
  <c r="AN611" i="186"/>
  <c r="AM611" i="186" s="1"/>
  <c r="AN660" i="186"/>
  <c r="AM660" i="186" s="1"/>
  <c r="AN662" i="186"/>
  <c r="AM662" i="186" s="1"/>
  <c r="AX674" i="186"/>
  <c r="AN674" i="186"/>
  <c r="AM674" i="186" s="1"/>
  <c r="AX689" i="186"/>
  <c r="AN689" i="186"/>
  <c r="AM689" i="186" s="1"/>
  <c r="AX722" i="186"/>
  <c r="AN722" i="186"/>
  <c r="AM722" i="186" s="1"/>
  <c r="AX737" i="186"/>
  <c r="AN737" i="186"/>
  <c r="AM737" i="186" s="1"/>
  <c r="AX770" i="186"/>
  <c r="AN770" i="186"/>
  <c r="AM770" i="186" s="1"/>
  <c r="AN779" i="186"/>
  <c r="AM779" i="186" s="1"/>
  <c r="AX785" i="186"/>
  <c r="AN785" i="186"/>
  <c r="AM785" i="186" s="1"/>
  <c r="AX812" i="186"/>
  <c r="AN812" i="186"/>
  <c r="AM812" i="186" s="1"/>
  <c r="AX856" i="186"/>
  <c r="AN856" i="186"/>
  <c r="AM856" i="186" s="1"/>
  <c r="AN609" i="186"/>
  <c r="AM609" i="186" s="1"/>
  <c r="AX622" i="186"/>
  <c r="AN622" i="186"/>
  <c r="AM622" i="186" s="1"/>
  <c r="AX631" i="186"/>
  <c r="AN631" i="186"/>
  <c r="AM631" i="186" s="1"/>
  <c r="AX670" i="186"/>
  <c r="AN670" i="186"/>
  <c r="AM670" i="186" s="1"/>
  <c r="AN703" i="186"/>
  <c r="AM703" i="186" s="1"/>
  <c r="AX703" i="186"/>
  <c r="AX705" i="186"/>
  <c r="AN705" i="186"/>
  <c r="AM705" i="186" s="1"/>
  <c r="AN710" i="186"/>
  <c r="AM710" i="186" s="1"/>
  <c r="AX718" i="186"/>
  <c r="AN718" i="186"/>
  <c r="AM718" i="186" s="1"/>
  <c r="AN751" i="186"/>
  <c r="AM751" i="186" s="1"/>
  <c r="AX751" i="186"/>
  <c r="AX753" i="186"/>
  <c r="AN753" i="186"/>
  <c r="AM753" i="186" s="1"/>
  <c r="AN758" i="186"/>
  <c r="AM758" i="186" s="1"/>
  <c r="AX766" i="186"/>
  <c r="AN766" i="186"/>
  <c r="AM766" i="186" s="1"/>
  <c r="AN799" i="186"/>
  <c r="AM799" i="186" s="1"/>
  <c r="AX799" i="186"/>
  <c r="AX801" i="186"/>
  <c r="AN801" i="186"/>
  <c r="AM801" i="186" s="1"/>
  <c r="AX818" i="186"/>
  <c r="AN818" i="186"/>
  <c r="AM818" i="186" s="1"/>
  <c r="AX839" i="186"/>
  <c r="AN839" i="186"/>
  <c r="AM839" i="186" s="1"/>
  <c r="AN604" i="186"/>
  <c r="AM604" i="186" s="1"/>
  <c r="AX613" i="186"/>
  <c r="AN613" i="186"/>
  <c r="AM613" i="186" s="1"/>
  <c r="AX618" i="186"/>
  <c r="AX624" i="186"/>
  <c r="AN624" i="186"/>
  <c r="AM624" i="186" s="1"/>
  <c r="AX627" i="186"/>
  <c r="AN629" i="186"/>
  <c r="AM629" i="186" s="1"/>
  <c r="AX633" i="186"/>
  <c r="AN633" i="186"/>
  <c r="AM633" i="186" s="1"/>
  <c r="AX635" i="186"/>
  <c r="AN635" i="186"/>
  <c r="AM635" i="186" s="1"/>
  <c r="AX642" i="186"/>
  <c r="AN642" i="186"/>
  <c r="AM642" i="186" s="1"/>
  <c r="AX668" i="186"/>
  <c r="AN668" i="186"/>
  <c r="AM668" i="186" s="1"/>
  <c r="AX672" i="186"/>
  <c r="AN672" i="186"/>
  <c r="AM672" i="186" s="1"/>
  <c r="AX687" i="186"/>
  <c r="AX699" i="186"/>
  <c r="AN699" i="186"/>
  <c r="AM699" i="186" s="1"/>
  <c r="AX701" i="186"/>
  <c r="AN701" i="186"/>
  <c r="AM701" i="186" s="1"/>
  <c r="AX716" i="186"/>
  <c r="AN716" i="186"/>
  <c r="AM716" i="186" s="1"/>
  <c r="AX720" i="186"/>
  <c r="AN720" i="186"/>
  <c r="AM720" i="186" s="1"/>
  <c r="AX735" i="186"/>
  <c r="AX747" i="186"/>
  <c r="AN747" i="186"/>
  <c r="AM747" i="186" s="1"/>
  <c r="AX749" i="186"/>
  <c r="AN749" i="186"/>
  <c r="AM749" i="186" s="1"/>
  <c r="AX764" i="186"/>
  <c r="AN764" i="186"/>
  <c r="AM764" i="186" s="1"/>
  <c r="AX768" i="186"/>
  <c r="AN768" i="186"/>
  <c r="AM768" i="186" s="1"/>
  <c r="AX783" i="186"/>
  <c r="AX795" i="186"/>
  <c r="AN795" i="186"/>
  <c r="AM795" i="186" s="1"/>
  <c r="AX797" i="186"/>
  <c r="AN797" i="186"/>
  <c r="AM797" i="186" s="1"/>
  <c r="AX820" i="186"/>
  <c r="AN820" i="186"/>
  <c r="AM820" i="186" s="1"/>
  <c r="AX845" i="186"/>
  <c r="AN845" i="186"/>
  <c r="AM845" i="186" s="1"/>
  <c r="AX849" i="186"/>
  <c r="AN849" i="186"/>
  <c r="AM849" i="186" s="1"/>
  <c r="AN855" i="186"/>
  <c r="AM855" i="186" s="1"/>
  <c r="AN810" i="186"/>
  <c r="AM810" i="186" s="1"/>
  <c r="AN826" i="186"/>
  <c r="AM826" i="186" s="1"/>
  <c r="AN842" i="186"/>
  <c r="AM842" i="186" s="1"/>
  <c r="AN500" i="186" l="1"/>
  <c r="AM500" i="186" s="1"/>
  <c r="AX500" i="186"/>
  <c r="AX558" i="186"/>
  <c r="AN558" i="186"/>
  <c r="AM558" i="186" s="1"/>
  <c r="AX524" i="186"/>
  <c r="AN524" i="186"/>
  <c r="AM524" i="186" s="1"/>
  <c r="AX455" i="186"/>
  <c r="AN455" i="186"/>
  <c r="AM455" i="186" s="1"/>
  <c r="AN304" i="186"/>
  <c r="AM304" i="186" s="1"/>
  <c r="AX304" i="186"/>
  <c r="AX115" i="186"/>
  <c r="AN115" i="186"/>
  <c r="AM115" i="186" s="1"/>
  <c r="AN166" i="186"/>
  <c r="AM166" i="186" s="1"/>
  <c r="AX166" i="186"/>
  <c r="AN118" i="186"/>
  <c r="AM118" i="186" s="1"/>
  <c r="AX118" i="186"/>
  <c r="AX109" i="186"/>
  <c r="AN109" i="186"/>
  <c r="AM109" i="186" s="1"/>
  <c r="AN174" i="186"/>
  <c r="AM174" i="186" s="1"/>
  <c r="AX174" i="186"/>
  <c r="AX57" i="186"/>
  <c r="AN57" i="186"/>
  <c r="AM57" i="186" s="1"/>
  <c r="AP6" i="186"/>
  <c r="AX581" i="186"/>
  <c r="AN581" i="186"/>
  <c r="AM581" i="186" s="1"/>
  <c r="AX537" i="186"/>
  <c r="AN537" i="186"/>
  <c r="AM537" i="186" s="1"/>
  <c r="AN512" i="186"/>
  <c r="AM512" i="186" s="1"/>
  <c r="AX512" i="186"/>
  <c r="AX449" i="186"/>
  <c r="AN449" i="186"/>
  <c r="AM449" i="186" s="1"/>
  <c r="AN312" i="186"/>
  <c r="AM312" i="186" s="1"/>
  <c r="AX312" i="186"/>
  <c r="AN106" i="186"/>
  <c r="AM106" i="186" s="1"/>
  <c r="AX106" i="186"/>
  <c r="AN87" i="186"/>
  <c r="AM87" i="186" s="1"/>
  <c r="AX87" i="186"/>
  <c r="AX167" i="186"/>
  <c r="AN167" i="186"/>
  <c r="AM167" i="186" s="1"/>
  <c r="AX9" i="186"/>
  <c r="AN9" i="186"/>
  <c r="AM9" i="186" s="1"/>
  <c r="AX476" i="186"/>
  <c r="AN476" i="186"/>
  <c r="AM476" i="186" s="1"/>
  <c r="AX439" i="186"/>
  <c r="AN439" i="186"/>
  <c r="AM439" i="186" s="1"/>
  <c r="AX257" i="186"/>
  <c r="AN257" i="186"/>
  <c r="AM257" i="186" s="1"/>
  <c r="AN284" i="186"/>
  <c r="AM284" i="186" s="1"/>
  <c r="AX284" i="186"/>
  <c r="AX195" i="186"/>
  <c r="AN195" i="186"/>
  <c r="AM195" i="186" s="1"/>
  <c r="AX71" i="186"/>
  <c r="AN71" i="186"/>
  <c r="AM71" i="186" s="1"/>
  <c r="AN159" i="186"/>
  <c r="AM159" i="186" s="1"/>
  <c r="AX159" i="186"/>
  <c r="AN111" i="186"/>
  <c r="AM111" i="186" s="1"/>
  <c r="AX111" i="186"/>
  <c r="AX77" i="186"/>
  <c r="AN77" i="186"/>
  <c r="AM77" i="186" s="1"/>
  <c r="AX75" i="186"/>
  <c r="AN75" i="186"/>
  <c r="AM75" i="186" s="1"/>
  <c r="AN158" i="186"/>
  <c r="AM158" i="186" s="1"/>
  <c r="AX158" i="186"/>
  <c r="AX649" i="186"/>
  <c r="AN649" i="186"/>
  <c r="AM649" i="186" s="1"/>
  <c r="AX369" i="186"/>
  <c r="AN369" i="186"/>
  <c r="AM369" i="186" s="1"/>
  <c r="AN198" i="186"/>
  <c r="AM198" i="186" s="1"/>
  <c r="AX198" i="186"/>
  <c r="AN150" i="186"/>
  <c r="AM150" i="186" s="1"/>
  <c r="AX150" i="186"/>
  <c r="AN102" i="186"/>
  <c r="AM102" i="186" s="1"/>
  <c r="AX102" i="186"/>
  <c r="AN142" i="186"/>
  <c r="AM142" i="186" s="1"/>
  <c r="AX142" i="186"/>
  <c r="AX53" i="186"/>
  <c r="AN53" i="186"/>
  <c r="AM53" i="186" s="1"/>
  <c r="AN216" i="186"/>
  <c r="AM216" i="186" s="1"/>
  <c r="AX216" i="186"/>
  <c r="AN492" i="186"/>
  <c r="AM492" i="186" s="1"/>
  <c r="AX492" i="186"/>
  <c r="AN516" i="186"/>
  <c r="AM516" i="186" s="1"/>
  <c r="AX516" i="186"/>
  <c r="AX612" i="186"/>
  <c r="AN612" i="186"/>
  <c r="AM612" i="186" s="1"/>
  <c r="AX179" i="186"/>
  <c r="AN179" i="186"/>
  <c r="AM179" i="186" s="1"/>
  <c r="AN480" i="186"/>
  <c r="AM480" i="186" s="1"/>
  <c r="AX480" i="186"/>
  <c r="AX426" i="186"/>
  <c r="AN426" i="186"/>
  <c r="AM426" i="186" s="1"/>
  <c r="AX365" i="186"/>
  <c r="AN365" i="186"/>
  <c r="AM365" i="186" s="1"/>
  <c r="AN170" i="186"/>
  <c r="AM170" i="186" s="1"/>
  <c r="AX170" i="186"/>
  <c r="AN97" i="186"/>
  <c r="AM97" i="186" s="1"/>
  <c r="AX97" i="186"/>
  <c r="AX197" i="186"/>
  <c r="AN197" i="186"/>
  <c r="AM197" i="186" s="1"/>
  <c r="AX203" i="186"/>
  <c r="AN203" i="186"/>
  <c r="AM203" i="186" s="1"/>
  <c r="AX135" i="186"/>
  <c r="AN135" i="186"/>
  <c r="AM135" i="186" s="1"/>
  <c r="AX151" i="186"/>
  <c r="AN151" i="186"/>
  <c r="AM151" i="186" s="1"/>
  <c r="AN468" i="186"/>
  <c r="AM468" i="186" s="1"/>
  <c r="AX468" i="186"/>
  <c r="AX430" i="186"/>
  <c r="AN430" i="186"/>
  <c r="AM430" i="186" s="1"/>
  <c r="AX357" i="186"/>
  <c r="AN357" i="186"/>
  <c r="AM357" i="186" s="1"/>
  <c r="AX163" i="186"/>
  <c r="AN163" i="186"/>
  <c r="AM163" i="186" s="1"/>
  <c r="AN191" i="186"/>
  <c r="AM191" i="186" s="1"/>
  <c r="AX191" i="186"/>
  <c r="AN143" i="186"/>
  <c r="AM143" i="186" s="1"/>
  <c r="AX143" i="186"/>
  <c r="AX209" i="186"/>
  <c r="AN209" i="186"/>
  <c r="AM209" i="186" s="1"/>
  <c r="AX181" i="186"/>
  <c r="AN181" i="186"/>
  <c r="AM181" i="186" s="1"/>
  <c r="AX67" i="186"/>
  <c r="AN67" i="186"/>
  <c r="AM67" i="186" s="1"/>
  <c r="AX185" i="186"/>
  <c r="AN185" i="186"/>
  <c r="AM185" i="186" s="1"/>
  <c r="AX17" i="186"/>
  <c r="AN17" i="186"/>
  <c r="AM17" i="186" s="1"/>
  <c r="AN126" i="186"/>
  <c r="AM126" i="186" s="1"/>
  <c r="AX126" i="186"/>
  <c r="AX165" i="186"/>
  <c r="AN165" i="186"/>
  <c r="AM165" i="186" s="1"/>
  <c r="AN456" i="186"/>
  <c r="AM456" i="186" s="1"/>
  <c r="AX456" i="186"/>
  <c r="AX586" i="186"/>
  <c r="AN586" i="186"/>
  <c r="AM586" i="186" s="1"/>
  <c r="AX415" i="186"/>
  <c r="AN415" i="186"/>
  <c r="AM415" i="186" s="1"/>
  <c r="AN154" i="186"/>
  <c r="AM154" i="186" s="1"/>
  <c r="AX154" i="186"/>
  <c r="AX189" i="186"/>
  <c r="AN189" i="186"/>
  <c r="AM189" i="186" s="1"/>
  <c r="AX133" i="186"/>
  <c r="AN133" i="186"/>
  <c r="AM133" i="186" s="1"/>
  <c r="AX169" i="186"/>
  <c r="AN169" i="186"/>
  <c r="AM169" i="186" s="1"/>
  <c r="AX119" i="186"/>
  <c r="AN119" i="186"/>
  <c r="AM119" i="186" s="1"/>
  <c r="AX149" i="186"/>
  <c r="AN149" i="186"/>
  <c r="AM149" i="186" s="1"/>
  <c r="AN464" i="186"/>
  <c r="AM464" i="186" s="1"/>
  <c r="AX464" i="186"/>
  <c r="AX65" i="186"/>
  <c r="AN65" i="186"/>
  <c r="AM65" i="186" s="1"/>
  <c r="AX570" i="186"/>
  <c r="AN570" i="186"/>
  <c r="AM570" i="186" s="1"/>
  <c r="AX553" i="186"/>
  <c r="AN553" i="186"/>
  <c r="AM553" i="186" s="1"/>
  <c r="AX345" i="186"/>
  <c r="AN345" i="186"/>
  <c r="AM345" i="186" s="1"/>
  <c r="AX147" i="186"/>
  <c r="AN147" i="186"/>
  <c r="AM147" i="186" s="1"/>
  <c r="AN182" i="186"/>
  <c r="AM182" i="186" s="1"/>
  <c r="AX182" i="186"/>
  <c r="AN134" i="186"/>
  <c r="AM134" i="186" s="1"/>
  <c r="AX134" i="186"/>
  <c r="AX173" i="186"/>
  <c r="AN173" i="186"/>
  <c r="AM173" i="186" s="1"/>
  <c r="AX29" i="186"/>
  <c r="AN29" i="186"/>
  <c r="AM29" i="186" s="1"/>
  <c r="AX25" i="186"/>
  <c r="AN25" i="186"/>
  <c r="AM25" i="186" s="1"/>
  <c r="AX153" i="186"/>
  <c r="AN153" i="186"/>
  <c r="AM153" i="186" s="1"/>
  <c r="AN110" i="186"/>
  <c r="AM110" i="186" s="1"/>
  <c r="AX110" i="186"/>
  <c r="AX101" i="186"/>
  <c r="AN101" i="186"/>
  <c r="AM101" i="186" s="1"/>
  <c r="AX634" i="186"/>
  <c r="AN634" i="186"/>
  <c r="AM634" i="186" s="1"/>
  <c r="AN186" i="186"/>
  <c r="AM186" i="186" s="1"/>
  <c r="AX186" i="186"/>
  <c r="AX600" i="186"/>
  <c r="AN600" i="186"/>
  <c r="AM600" i="186" s="1"/>
  <c r="AX589" i="186"/>
  <c r="AN589" i="186"/>
  <c r="AM589" i="186" s="1"/>
  <c r="AN548" i="186"/>
  <c r="AM548" i="186" s="1"/>
  <c r="AX548" i="186"/>
  <c r="AX536" i="186"/>
  <c r="AN536" i="186"/>
  <c r="AM536" i="186" s="1"/>
  <c r="AX333" i="186"/>
  <c r="AN333" i="186"/>
  <c r="AM333" i="186" s="1"/>
  <c r="AX321" i="186"/>
  <c r="AN321" i="186"/>
  <c r="AM321" i="186" s="1"/>
  <c r="AN138" i="186"/>
  <c r="AM138" i="186" s="1"/>
  <c r="AX138" i="186"/>
  <c r="AX157" i="186"/>
  <c r="AN157" i="186"/>
  <c r="AM157" i="186" s="1"/>
  <c r="AX137" i="186"/>
  <c r="AN137" i="186"/>
  <c r="AM137" i="186" s="1"/>
  <c r="AX199" i="186"/>
  <c r="AN199" i="186"/>
  <c r="AM199" i="186" s="1"/>
  <c r="AX103" i="186"/>
  <c r="AN103" i="186"/>
  <c r="AM103" i="186" s="1"/>
  <c r="AX840" i="186"/>
  <c r="AN840" i="186"/>
  <c r="AM840" i="186" s="1"/>
  <c r="AX525" i="186"/>
  <c r="AN525" i="186"/>
  <c r="AM525" i="186" s="1"/>
  <c r="AX692" i="186"/>
  <c r="AN692" i="186"/>
  <c r="AM692" i="186" s="1"/>
  <c r="AX131" i="186"/>
  <c r="AN131" i="186"/>
  <c r="AM131" i="186" s="1"/>
  <c r="AN175" i="186"/>
  <c r="AM175" i="186" s="1"/>
  <c r="AX175" i="186"/>
  <c r="AN127" i="186"/>
  <c r="AM127" i="186" s="1"/>
  <c r="AX127" i="186"/>
  <c r="AN33" i="186"/>
  <c r="AM33" i="186" s="1"/>
  <c r="AX33" i="186"/>
  <c r="AX141" i="186"/>
  <c r="AN141" i="186"/>
  <c r="AM141" i="186" s="1"/>
  <c r="AX121" i="186"/>
  <c r="AN121" i="186"/>
  <c r="AM121" i="186" s="1"/>
  <c r="AN190" i="186"/>
  <c r="AM190" i="186" s="1"/>
  <c r="AX190" i="186"/>
  <c r="AX83" i="186"/>
  <c r="AN83" i="186"/>
  <c r="AM83" i="186" s="1"/>
  <c r="AX488" i="186"/>
  <c r="AN488" i="186"/>
  <c r="AM488" i="186" s="1"/>
  <c r="AN504" i="186"/>
  <c r="AM504" i="186" s="1"/>
  <c r="AX504" i="186"/>
  <c r="AX21" i="186"/>
  <c r="AN21" i="186"/>
  <c r="AM21" i="186" s="1"/>
  <c r="AX522" i="186"/>
  <c r="AN522" i="186"/>
  <c r="AM522" i="186" s="1"/>
  <c r="AX451" i="186"/>
  <c r="AN451" i="186"/>
  <c r="AM451" i="186" s="1"/>
  <c r="AN515" i="186"/>
  <c r="AM515" i="186" s="1"/>
  <c r="AX515" i="186"/>
  <c r="AN122" i="186"/>
  <c r="AM122" i="186" s="1"/>
  <c r="AX122" i="186"/>
  <c r="AX117" i="186"/>
  <c r="AN117" i="186"/>
  <c r="AM117" i="186" s="1"/>
  <c r="AX125" i="186"/>
  <c r="AN125" i="186"/>
  <c r="AM125" i="186" s="1"/>
  <c r="AX105" i="186"/>
  <c r="AN105" i="186"/>
  <c r="AM105" i="186" s="1"/>
  <c r="AX183" i="186"/>
  <c r="AN183" i="186"/>
  <c r="AM183" i="186" s="1"/>
  <c r="AX73" i="186"/>
  <c r="AN73" i="186"/>
  <c r="AM73" i="186" s="1"/>
  <c r="B58" i="175" l="1"/>
  <c r="B54" i="175"/>
  <c r="AM221" i="176"/>
  <c r="AL221" i="176" s="1"/>
  <c r="AM220" i="176"/>
  <c r="AL220" i="176" s="1"/>
  <c r="AM219" i="176"/>
  <c r="AL219" i="176" s="1"/>
  <c r="AA219" i="176"/>
  <c r="AM218" i="176"/>
  <c r="AL218" i="176" s="1"/>
  <c r="AM217" i="176"/>
  <c r="AL217" i="176" s="1"/>
  <c r="AM216" i="176"/>
  <c r="AL216" i="176"/>
  <c r="AM215" i="176"/>
  <c r="AL215" i="176"/>
  <c r="AM214" i="176"/>
  <c r="AL214" i="176"/>
  <c r="AM213" i="176"/>
  <c r="AL213" i="176" s="1"/>
  <c r="AM212" i="176"/>
  <c r="AL212" i="176"/>
  <c r="AM211" i="176"/>
  <c r="AL211" i="176"/>
  <c r="AM210" i="176"/>
  <c r="AL210" i="176"/>
  <c r="AM209" i="176"/>
  <c r="AL209" i="176"/>
  <c r="AM208" i="176"/>
  <c r="AL208" i="176"/>
  <c r="AM207" i="176"/>
  <c r="AL207" i="176"/>
  <c r="AM206" i="176"/>
  <c r="AL206" i="176"/>
  <c r="AB206" i="176"/>
  <c r="AM205" i="176"/>
  <c r="AL205" i="176"/>
  <c r="AM204" i="176"/>
  <c r="AL204" i="176"/>
  <c r="AM203" i="176"/>
  <c r="AL203" i="176"/>
  <c r="AM202" i="176"/>
  <c r="AL202" i="176"/>
  <c r="AM201" i="176"/>
  <c r="AL201" i="176"/>
  <c r="AM200" i="176"/>
  <c r="AL200" i="176"/>
  <c r="AM199" i="176"/>
  <c r="AL199" i="176"/>
  <c r="AM198" i="176"/>
  <c r="AL198" i="176"/>
  <c r="AM197" i="176"/>
  <c r="AL197" i="176"/>
  <c r="AM196" i="176"/>
  <c r="AL196" i="176"/>
  <c r="AM195" i="176"/>
  <c r="AL195" i="176"/>
  <c r="AM194" i="176"/>
  <c r="AL194" i="176"/>
  <c r="AM193" i="176"/>
  <c r="AL193" i="176"/>
  <c r="AM192" i="176"/>
  <c r="AL192" i="176"/>
  <c r="AM191" i="176"/>
  <c r="AL191" i="176"/>
  <c r="AM190" i="176"/>
  <c r="AL190" i="176"/>
  <c r="AM189" i="176"/>
  <c r="AL189" i="176"/>
  <c r="AM188" i="176"/>
  <c r="AL188" i="176"/>
  <c r="AM187" i="176"/>
  <c r="AL187" i="176"/>
  <c r="AM186" i="176"/>
  <c r="AL186" i="176"/>
  <c r="AM185" i="176"/>
  <c r="AL185" i="176"/>
  <c r="AM184" i="176"/>
  <c r="AL184" i="176"/>
  <c r="AM183" i="176"/>
  <c r="AL183" i="176"/>
  <c r="AM182" i="176"/>
  <c r="AL182" i="176"/>
  <c r="AM181" i="176"/>
  <c r="AL181" i="176"/>
  <c r="AM180" i="176"/>
  <c r="AL180" i="176"/>
  <c r="AM179" i="176"/>
  <c r="AL179" i="176"/>
  <c r="AM178" i="176"/>
  <c r="AL178" i="176"/>
  <c r="AM177" i="176"/>
  <c r="AL177" i="176"/>
  <c r="AM176" i="176"/>
  <c r="AL176" i="176"/>
  <c r="AM175" i="176"/>
  <c r="AL175" i="176"/>
  <c r="AM174" i="176"/>
  <c r="AL174" i="176"/>
  <c r="AM173" i="176"/>
  <c r="AL173" i="176"/>
  <c r="AM172" i="176"/>
  <c r="AL172" i="176"/>
  <c r="AM171" i="176"/>
  <c r="AL171" i="176"/>
  <c r="AM170" i="176"/>
  <c r="AL170" i="176"/>
  <c r="AM169" i="176"/>
  <c r="AL169" i="176"/>
  <c r="AM168" i="176"/>
  <c r="AL168" i="176"/>
  <c r="AM167" i="176"/>
  <c r="AL167" i="176"/>
  <c r="AM166" i="176"/>
  <c r="AL166" i="176"/>
  <c r="AM165" i="176"/>
  <c r="AL165" i="176"/>
  <c r="AM164" i="176"/>
  <c r="AL164" i="176"/>
  <c r="AM163" i="176"/>
  <c r="AL163" i="176"/>
  <c r="AM162" i="176"/>
  <c r="AL162" i="176"/>
  <c r="AM161" i="176"/>
  <c r="AL161" i="176"/>
  <c r="AM160" i="176"/>
  <c r="AL160" i="176"/>
  <c r="AM159" i="176"/>
  <c r="AL159" i="176"/>
  <c r="AM158" i="176"/>
  <c r="AL158" i="176"/>
  <c r="AM157" i="176"/>
  <c r="AL157" i="176"/>
  <c r="AM156" i="176"/>
  <c r="AL156" i="176"/>
  <c r="AM155" i="176"/>
  <c r="AL155" i="176"/>
  <c r="AM154" i="176"/>
  <c r="AL154" i="176"/>
  <c r="AM153" i="176"/>
  <c r="AL153" i="176"/>
  <c r="AM152" i="176"/>
  <c r="AL152" i="176"/>
  <c r="AM151" i="176"/>
  <c r="AL151" i="176"/>
  <c r="AM150" i="176"/>
  <c r="AL150" i="176"/>
  <c r="AM149" i="176"/>
  <c r="AL149" i="176"/>
  <c r="AM148" i="176"/>
  <c r="AL148" i="176"/>
  <c r="AM147" i="176"/>
  <c r="AL147" i="176"/>
  <c r="AM146" i="176"/>
  <c r="AL146" i="176"/>
  <c r="AM145" i="176"/>
  <c r="AL145" i="176"/>
  <c r="AM144" i="176"/>
  <c r="AL144" i="176"/>
  <c r="AM143" i="176"/>
  <c r="AL143" i="176"/>
  <c r="AM142" i="176"/>
  <c r="AL142" i="176"/>
  <c r="AM141" i="176"/>
  <c r="AL141" i="176"/>
  <c r="AM140" i="176"/>
  <c r="AL140" i="176"/>
  <c r="AM139" i="176"/>
  <c r="AL139" i="176"/>
  <c r="AM138" i="176"/>
  <c r="AL138" i="176"/>
  <c r="AM137" i="176"/>
  <c r="AL137" i="176"/>
  <c r="AM136" i="176"/>
  <c r="AL136" i="176"/>
  <c r="AM135" i="176"/>
  <c r="AL135" i="176"/>
  <c r="AM134" i="176"/>
  <c r="AL134" i="176"/>
  <c r="AM133" i="176"/>
  <c r="AL133" i="176"/>
  <c r="AM132" i="176"/>
  <c r="AL132" i="176"/>
  <c r="AM131" i="176"/>
  <c r="AL131" i="176"/>
  <c r="AM130" i="176"/>
  <c r="AL130" i="176"/>
  <c r="AM129" i="176"/>
  <c r="AL129" i="176"/>
  <c r="AM128" i="176"/>
  <c r="AL128" i="176"/>
  <c r="AM127" i="176"/>
  <c r="AL127" i="176"/>
  <c r="AM126" i="176"/>
  <c r="AL126" i="176"/>
  <c r="AM125" i="176"/>
  <c r="AL125" i="176"/>
  <c r="AM124" i="176"/>
  <c r="AL124" i="176"/>
  <c r="AM123" i="176"/>
  <c r="AL123" i="176"/>
  <c r="AM122" i="176"/>
  <c r="AL122" i="176"/>
  <c r="AM121" i="176"/>
  <c r="AL121" i="176"/>
  <c r="AM120" i="176"/>
  <c r="AL120" i="176"/>
  <c r="AM119" i="176"/>
  <c r="AL119" i="176"/>
  <c r="AM118" i="176"/>
  <c r="AL118" i="176"/>
  <c r="AM117" i="176"/>
  <c r="AL117" i="176"/>
  <c r="AM116" i="176"/>
  <c r="AL116" i="176"/>
  <c r="AM115" i="176"/>
  <c r="AL115" i="176"/>
  <c r="AM114" i="176"/>
  <c r="AL114" i="176"/>
  <c r="AM113" i="176"/>
  <c r="AL113" i="176"/>
  <c r="AM112" i="176"/>
  <c r="AL112" i="176"/>
  <c r="AM111" i="176"/>
  <c r="AL111" i="176"/>
  <c r="AM110" i="176"/>
  <c r="AL110" i="176"/>
  <c r="AM109" i="176"/>
  <c r="AL109" i="176"/>
  <c r="AM108" i="176"/>
  <c r="AL108" i="176"/>
  <c r="AM107" i="176"/>
  <c r="AL107" i="176"/>
  <c r="AM106" i="176"/>
  <c r="AL106" i="176"/>
  <c r="AM105" i="176"/>
  <c r="AL105" i="176"/>
  <c r="AM104" i="176"/>
  <c r="AL104" i="176"/>
  <c r="AM103" i="176"/>
  <c r="AL103" i="176"/>
  <c r="AM102" i="176"/>
  <c r="AL102" i="176"/>
  <c r="AM101" i="176"/>
  <c r="AL101" i="176"/>
  <c r="AM100" i="176"/>
  <c r="AL100" i="176"/>
  <c r="AM99" i="176"/>
  <c r="AL99" i="176"/>
  <c r="AM98" i="176"/>
  <c r="AL98" i="176"/>
  <c r="AM97" i="176"/>
  <c r="AL97" i="176"/>
  <c r="AM96" i="176"/>
  <c r="AL96" i="176"/>
  <c r="AM95" i="176"/>
  <c r="AL95" i="176"/>
  <c r="AM94" i="176"/>
  <c r="AL94" i="176"/>
  <c r="AM93" i="176"/>
  <c r="AL93" i="176"/>
  <c r="AM92" i="176"/>
  <c r="AL92" i="176"/>
  <c r="AM91" i="176"/>
  <c r="AL91" i="176"/>
  <c r="AM90" i="176"/>
  <c r="AL90" i="176"/>
  <c r="AM89" i="176"/>
  <c r="AL89" i="176"/>
  <c r="AM88" i="176"/>
  <c r="AL88" i="176"/>
  <c r="AM87" i="176"/>
  <c r="AL87" i="176"/>
  <c r="AM86" i="176"/>
  <c r="AL86" i="176"/>
  <c r="AM85" i="176"/>
  <c r="AL85" i="176"/>
  <c r="AM84" i="176"/>
  <c r="AL84" i="176"/>
  <c r="AM83" i="176"/>
  <c r="AL83" i="176"/>
  <c r="AM82" i="176"/>
  <c r="AL82" i="176"/>
  <c r="AM81" i="176"/>
  <c r="AL81" i="176"/>
  <c r="AM80" i="176"/>
  <c r="AL80" i="176"/>
  <c r="AM79" i="176"/>
  <c r="AL79" i="176"/>
  <c r="AM78" i="176"/>
  <c r="AL78" i="176"/>
  <c r="AM77" i="176"/>
  <c r="AL77" i="176"/>
  <c r="AM76" i="176"/>
  <c r="AL76" i="176"/>
  <c r="AM75" i="176"/>
  <c r="AL75" i="176"/>
  <c r="AM74" i="176"/>
  <c r="AL74" i="176"/>
  <c r="AM73" i="176"/>
  <c r="AL73" i="176"/>
  <c r="AM72" i="176"/>
  <c r="AL72" i="176"/>
  <c r="AM71" i="176"/>
  <c r="AL71" i="176"/>
  <c r="AM70" i="176"/>
  <c r="AL70" i="176"/>
  <c r="AM69" i="176"/>
  <c r="AL69" i="176"/>
  <c r="AM68" i="176"/>
  <c r="AL68" i="176"/>
  <c r="AM67" i="176"/>
  <c r="AL67" i="176"/>
  <c r="AM66" i="176"/>
  <c r="AL66" i="176"/>
  <c r="AM65" i="176"/>
  <c r="AL65" i="176"/>
  <c r="AM64" i="176"/>
  <c r="AL64" i="176"/>
  <c r="AM63" i="176"/>
  <c r="AL63" i="176"/>
  <c r="AM62" i="176"/>
  <c r="AL62" i="176"/>
  <c r="AM61" i="176"/>
  <c r="AL61" i="176"/>
  <c r="AM60" i="176"/>
  <c r="AL60" i="176"/>
  <c r="AM59" i="176"/>
  <c r="AL59" i="176"/>
  <c r="AM58" i="176"/>
  <c r="AL58" i="176"/>
  <c r="AM57" i="176"/>
  <c r="AL57" i="176"/>
  <c r="AM56" i="176"/>
  <c r="AL56" i="176"/>
  <c r="AM55" i="176"/>
  <c r="AL55" i="176"/>
  <c r="AM54" i="176"/>
  <c r="AL54" i="176"/>
  <c r="AM53" i="176"/>
  <c r="AL53" i="176"/>
  <c r="AM52" i="176"/>
  <c r="AL52" i="176"/>
  <c r="AM51" i="176"/>
  <c r="AL51" i="176"/>
  <c r="AM50" i="176"/>
  <c r="AL50" i="176"/>
  <c r="AM49" i="176"/>
  <c r="AL49" i="176"/>
  <c r="AM48" i="176"/>
  <c r="AL48" i="176"/>
  <c r="AM47" i="176"/>
  <c r="AL47" i="176"/>
  <c r="AM46" i="176"/>
  <c r="AL46" i="176"/>
  <c r="AM45" i="176"/>
  <c r="AL45" i="176"/>
  <c r="AM44" i="176"/>
  <c r="AL44" i="176"/>
  <c r="AM43" i="176"/>
  <c r="AL43" i="176"/>
  <c r="AM42" i="176"/>
  <c r="AL42" i="176"/>
  <c r="AM41" i="176"/>
  <c r="AL41" i="176"/>
  <c r="AM40" i="176"/>
  <c r="AL40" i="176"/>
  <c r="AM39" i="176"/>
  <c r="AL39" i="176"/>
  <c r="AM38" i="176"/>
  <c r="AL38" i="176"/>
  <c r="AM37" i="176"/>
  <c r="AL37" i="176"/>
  <c r="AM36" i="176"/>
  <c r="AL36" i="176"/>
  <c r="AM35" i="176"/>
  <c r="AL35" i="176"/>
  <c r="AM34" i="176"/>
  <c r="AL34" i="176"/>
  <c r="AM33" i="176"/>
  <c r="AL33" i="176"/>
  <c r="AM32" i="176"/>
  <c r="AL32" i="176"/>
  <c r="AM31" i="176"/>
  <c r="AL31" i="176"/>
  <c r="AM30" i="176"/>
  <c r="AL30" i="176"/>
  <c r="AM29" i="176"/>
  <c r="AL29" i="176"/>
  <c r="AM28" i="176"/>
  <c r="AL28" i="176"/>
  <c r="AM27" i="176"/>
  <c r="AL27" i="176"/>
  <c r="AM26" i="176"/>
  <c r="AL26" i="176"/>
  <c r="AM25" i="176"/>
  <c r="AL25" i="176"/>
  <c r="AM24" i="176"/>
  <c r="AL24" i="176"/>
  <c r="AM23" i="176"/>
  <c r="AL23" i="176"/>
  <c r="AM22" i="176"/>
  <c r="AL22" i="176"/>
  <c r="AM21" i="176"/>
  <c r="AL21" i="176"/>
  <c r="AM20" i="176"/>
  <c r="AL20" i="176"/>
  <c r="AM19" i="176"/>
  <c r="AL19" i="176" s="1"/>
  <c r="AM18" i="176"/>
  <c r="AL18" i="176"/>
  <c r="AM17" i="176"/>
  <c r="AL17" i="176"/>
  <c r="AM16" i="176"/>
  <c r="AL16" i="176"/>
  <c r="AM15" i="176"/>
  <c r="AL15" i="176"/>
  <c r="AM14" i="176"/>
  <c r="AL14" i="176"/>
  <c r="AM13" i="176"/>
  <c r="AL13" i="176"/>
  <c r="AM12" i="176"/>
  <c r="AL12" i="176"/>
  <c r="AM11" i="176"/>
  <c r="AL11" i="176"/>
  <c r="AM10" i="176"/>
  <c r="AL10" i="176"/>
  <c r="AM9" i="176"/>
  <c r="AL9" i="176"/>
  <c r="AM8" i="176"/>
  <c r="AL8" i="176"/>
  <c r="AM7" i="176"/>
  <c r="AL7" i="176"/>
  <c r="AM6" i="176"/>
  <c r="AL6" i="176"/>
  <c r="AM5" i="176"/>
  <c r="AL5" i="176"/>
  <c r="H4" i="176"/>
  <c r="H3" i="176"/>
  <c r="BA102" i="167"/>
  <c r="AP1" i="167"/>
  <c r="M102" i="167" l="1"/>
  <c r="CR5" i="167" l="1"/>
  <c r="CQ91" i="167"/>
  <c r="CQ90" i="167"/>
  <c r="CQ89" i="167"/>
  <c r="CQ88" i="167"/>
  <c r="CQ87" i="167"/>
  <c r="CQ86" i="167"/>
  <c r="CQ85" i="167"/>
  <c r="CQ84" i="167"/>
  <c r="CQ83" i="167"/>
  <c r="CQ82" i="167"/>
  <c r="CQ81" i="167"/>
  <c r="CQ80" i="167"/>
  <c r="CQ79" i="167"/>
  <c r="CQ78" i="167"/>
  <c r="CQ77" i="167"/>
  <c r="CQ76" i="167"/>
  <c r="CQ75" i="167"/>
  <c r="CQ74" i="167"/>
  <c r="CQ73" i="167"/>
  <c r="CQ72" i="167"/>
  <c r="CQ71" i="167"/>
  <c r="CQ70" i="167"/>
  <c r="CQ69" i="167"/>
  <c r="CQ68" i="167"/>
  <c r="CQ67" i="167"/>
  <c r="CQ66" i="167"/>
  <c r="CQ65" i="167"/>
  <c r="CQ64" i="167"/>
  <c r="CQ63" i="167"/>
  <c r="CQ62" i="167"/>
  <c r="CQ61" i="167"/>
  <c r="CQ60" i="167"/>
  <c r="CQ59" i="167"/>
  <c r="CQ58" i="167"/>
  <c r="CQ57" i="167"/>
  <c r="CQ56" i="167"/>
  <c r="CQ55" i="167"/>
  <c r="CQ54" i="167"/>
  <c r="CQ53" i="167"/>
  <c r="CQ52" i="167"/>
  <c r="CQ51" i="167"/>
  <c r="CQ50" i="167"/>
  <c r="CQ49" i="167"/>
  <c r="CQ48" i="167"/>
  <c r="CQ47" i="167"/>
  <c r="CQ46" i="167"/>
  <c r="CQ45" i="167"/>
  <c r="CQ44" i="167"/>
  <c r="CQ43" i="167"/>
  <c r="CQ42" i="167"/>
  <c r="CQ41" i="167"/>
  <c r="CQ40" i="167"/>
  <c r="CQ39" i="167"/>
  <c r="CQ38" i="167"/>
  <c r="CQ37" i="167"/>
  <c r="CQ36" i="167"/>
  <c r="CQ35" i="167"/>
  <c r="CQ34" i="167"/>
  <c r="CQ33" i="167"/>
  <c r="CQ32" i="167"/>
  <c r="CQ31" i="167"/>
  <c r="CQ30" i="167"/>
  <c r="CQ29" i="167"/>
  <c r="CQ28" i="167"/>
  <c r="CQ27" i="167"/>
  <c r="CQ26" i="167"/>
  <c r="CQ25" i="167"/>
  <c r="CQ24" i="167"/>
  <c r="CQ23" i="167"/>
  <c r="CQ22" i="167"/>
  <c r="CQ21" i="167"/>
  <c r="CQ20" i="167"/>
  <c r="CQ19" i="167"/>
  <c r="CQ18" i="167"/>
  <c r="CQ17" i="167"/>
  <c r="CQ16" i="167"/>
  <c r="CQ15" i="167"/>
  <c r="CQ14" i="167"/>
  <c r="CQ13" i="167"/>
  <c r="CQ12" i="167"/>
  <c r="CQ11" i="167"/>
  <c r="CQ10" i="167"/>
  <c r="CQ9" i="167"/>
  <c r="CQ8" i="167"/>
  <c r="CQ6" i="167"/>
  <c r="CQ7" i="167"/>
  <c r="CS36" i="167" l="1"/>
  <c r="CS52" i="167"/>
  <c r="CS42" i="167"/>
  <c r="CS84" i="167"/>
  <c r="CS27" i="167"/>
  <c r="CS74" i="167"/>
  <c r="CS75" i="167"/>
  <c r="CS10" i="167"/>
  <c r="CS70" i="167"/>
  <c r="CS28" i="167"/>
  <c r="CS76" i="167"/>
  <c r="CS49" i="167"/>
  <c r="CS22" i="167"/>
  <c r="CS89" i="167"/>
  <c r="CS71" i="167"/>
  <c r="CS14" i="167"/>
  <c r="CS55" i="167"/>
  <c r="CS39" i="167"/>
  <c r="CS6" i="167"/>
  <c r="CS8" i="167"/>
  <c r="CS53" i="167"/>
  <c r="CS77" i="167"/>
  <c r="CS24" i="167"/>
  <c r="CS82" i="167"/>
  <c r="CS34" i="167"/>
  <c r="CS83" i="167"/>
  <c r="CS90" i="167"/>
  <c r="CS69" i="167"/>
  <c r="CS12" i="167"/>
  <c r="CS57" i="167"/>
  <c r="CS5" i="167"/>
  <c r="CS29" i="167"/>
  <c r="CS9" i="167"/>
  <c r="CS20" i="167"/>
  <c r="CS56" i="167"/>
  <c r="CS13" i="167"/>
  <c r="CS17" i="167"/>
  <c r="CS86" i="167"/>
  <c r="CS44" i="167"/>
  <c r="CS50" i="167"/>
  <c r="CS21" i="167"/>
  <c r="CS91" i="167"/>
  <c r="CS79" i="167"/>
  <c r="CS18" i="167"/>
  <c r="CS78" i="167"/>
  <c r="CS81" i="167"/>
  <c r="CS26" i="167"/>
  <c r="CS40" i="167"/>
  <c r="CS73" i="167"/>
  <c r="CS15" i="167"/>
  <c r="CS72" i="167"/>
  <c r="CS62" i="167"/>
  <c r="CS19" i="167"/>
  <c r="CS80" i="167"/>
  <c r="CS64" i="167"/>
  <c r="CS85" i="167"/>
  <c r="CS65" i="167"/>
  <c r="CS60" i="167"/>
  <c r="CS88" i="167"/>
  <c r="CS41" i="167"/>
  <c r="CS48" i="167"/>
  <c r="CS43" i="167"/>
  <c r="CS38" i="167"/>
  <c r="CS87" i="167"/>
  <c r="CO102" i="167"/>
  <c r="CS7" i="167" l="1"/>
  <c r="CO39" i="167"/>
  <c r="CO23" i="167"/>
  <c r="CO25" i="167"/>
  <c r="CO22" i="167"/>
  <c r="CV36" i="167"/>
  <c r="CO18" i="167"/>
  <c r="CO73" i="167"/>
  <c r="CO61" i="167"/>
  <c r="CO19" i="167"/>
  <c r="CV83" i="167"/>
  <c r="CV49" i="167"/>
  <c r="CV87" i="167"/>
  <c r="CS33" i="167"/>
  <c r="CS59" i="167"/>
  <c r="CV39" i="167"/>
  <c r="CV79" i="167"/>
  <c r="CV85" i="167"/>
  <c r="CO40" i="167"/>
  <c r="CV8" i="167"/>
  <c r="CO98" i="167"/>
  <c r="CS37" i="167"/>
  <c r="CO99" i="167"/>
  <c r="CS30" i="167"/>
  <c r="CO52" i="167"/>
  <c r="CO29" i="167"/>
  <c r="CV50" i="167"/>
  <c r="CO41" i="167"/>
  <c r="CV64" i="167"/>
  <c r="CV9" i="167"/>
  <c r="CO80" i="167"/>
  <c r="CV81" i="167"/>
  <c r="CO86" i="167"/>
  <c r="CV84" i="167"/>
  <c r="CV38" i="167"/>
  <c r="CV82" i="167"/>
  <c r="CS51" i="167"/>
  <c r="CS68" i="167"/>
  <c r="CO72" i="167"/>
  <c r="CS61" i="167"/>
  <c r="CO68" i="167"/>
  <c r="CO47" i="167"/>
  <c r="CV62" i="167"/>
  <c r="CS32" i="167"/>
  <c r="CV65" i="167"/>
  <c r="CV89" i="167"/>
  <c r="CV18" i="167"/>
  <c r="CS25" i="167"/>
  <c r="CV74" i="167"/>
  <c r="CS23" i="167"/>
  <c r="CO50" i="167"/>
  <c r="CO34" i="167"/>
  <c r="CO28" i="167"/>
  <c r="CO66" i="167"/>
  <c r="CV55" i="167"/>
  <c r="CV43" i="167"/>
  <c r="CS16" i="167"/>
  <c r="CV41" i="167"/>
  <c r="CV28" i="167"/>
  <c r="CV86" i="167"/>
  <c r="CV69" i="167"/>
  <c r="CS66" i="167"/>
  <c r="CV78" i="167"/>
  <c r="CS54" i="167"/>
  <c r="CS11" i="167"/>
  <c r="CS45" i="167"/>
  <c r="CO71" i="167"/>
  <c r="CV42" i="167"/>
  <c r="CO43" i="167"/>
  <c r="CV19" i="167"/>
  <c r="CV76" i="167"/>
  <c r="CO79" i="167"/>
  <c r="CV14" i="167"/>
  <c r="CV90" i="167"/>
  <c r="CO54" i="167"/>
  <c r="CO32" i="167"/>
  <c r="CV52" i="167"/>
  <c r="CO58" i="167"/>
  <c r="CO76" i="167"/>
  <c r="CO35" i="167"/>
  <c r="CO63" i="167"/>
  <c r="CO59" i="167"/>
  <c r="CV53" i="167"/>
  <c r="CV71" i="167"/>
  <c r="CO17" i="167"/>
  <c r="CO92" i="167"/>
  <c r="CO70" i="167"/>
  <c r="CV17" i="167"/>
  <c r="CO16" i="167"/>
  <c r="CO33" i="167"/>
  <c r="CV88" i="167"/>
  <c r="CV56" i="167"/>
  <c r="CV26" i="167"/>
  <c r="CV20" i="167"/>
  <c r="CV44" i="167"/>
  <c r="CO57" i="167"/>
  <c r="CV27" i="167"/>
  <c r="CO87" i="167"/>
  <c r="CV13" i="167"/>
  <c r="CV34" i="167"/>
  <c r="CV48" i="167"/>
  <c r="CV91" i="167"/>
  <c r="CV6" i="167"/>
  <c r="CV72" i="167"/>
  <c r="CO65" i="167"/>
  <c r="CV60" i="167"/>
  <c r="CS67" i="167"/>
  <c r="CV15" i="167"/>
  <c r="CV12" i="167"/>
  <c r="CO31" i="167"/>
  <c r="CO67" i="167"/>
  <c r="CO62" i="167"/>
  <c r="CO55" i="167"/>
  <c r="CV21" i="167"/>
  <c r="CO88" i="167"/>
  <c r="CO51" i="167"/>
  <c r="CV24" i="167"/>
  <c r="CS63" i="167"/>
  <c r="CO26" i="167"/>
  <c r="CO69" i="167"/>
  <c r="CV57" i="167"/>
  <c r="CO78" i="167"/>
  <c r="CV29" i="167"/>
  <c r="CO20" i="167"/>
  <c r="CO94" i="167"/>
  <c r="CS58" i="167"/>
  <c r="CS46" i="167"/>
  <c r="CV73" i="167"/>
  <c r="CO45" i="167"/>
  <c r="CO36" i="167"/>
  <c r="CO90" i="167"/>
  <c r="CO81" i="167"/>
  <c r="CO64" i="167"/>
  <c r="CV77" i="167"/>
  <c r="CV75" i="167"/>
  <c r="CV70" i="167"/>
  <c r="CV80" i="167"/>
  <c r="CO100" i="167"/>
  <c r="CS47" i="167"/>
  <c r="CU5" i="167"/>
  <c r="CV40" i="167"/>
  <c r="CO27" i="167"/>
  <c r="CO30" i="167"/>
  <c r="CO56" i="167"/>
  <c r="CO21" i="167"/>
  <c r="CV10" i="167"/>
  <c r="CV22" i="167"/>
  <c r="CS31" i="167"/>
  <c r="CS35" i="167"/>
  <c r="CV7" i="167" l="1"/>
  <c r="CO84" i="167"/>
  <c r="CO97" i="167"/>
  <c r="CO82" i="167"/>
  <c r="CO24" i="167"/>
  <c r="CV45" i="167"/>
  <c r="CO74" i="167"/>
  <c r="CV35" i="167"/>
  <c r="CV58" i="167"/>
  <c r="CO77" i="167"/>
  <c r="CO85" i="167"/>
  <c r="CV47" i="167"/>
  <c r="CO60" i="167"/>
  <c r="CV63" i="167"/>
  <c r="CO96" i="167"/>
  <c r="CV11" i="167"/>
  <c r="CO93" i="167"/>
  <c r="CO44" i="167"/>
  <c r="CO95" i="167"/>
  <c r="CV54" i="167"/>
  <c r="CO53" i="167"/>
  <c r="CV61" i="167"/>
  <c r="CO46" i="167"/>
  <c r="CV37" i="167"/>
  <c r="CO37" i="167"/>
  <c r="CV23" i="167"/>
  <c r="CV32" i="167"/>
  <c r="CO83" i="167"/>
  <c r="CO75" i="167"/>
  <c r="CV16" i="167"/>
  <c r="CV68" i="167"/>
  <c r="CV59" i="167"/>
  <c r="CO89" i="167"/>
  <c r="CV46" i="167"/>
  <c r="CV31" i="167"/>
  <c r="CV66" i="167"/>
  <c r="CO49" i="167"/>
  <c r="CO91" i="167"/>
  <c r="CO38" i="167"/>
  <c r="CO48" i="167"/>
  <c r="CO101" i="167"/>
  <c r="CV67" i="167"/>
  <c r="CO42" i="167"/>
  <c r="CV25" i="167"/>
  <c r="CV51" i="167"/>
  <c r="CV30" i="167"/>
  <c r="CV33" i="167"/>
  <c r="CQ5" i="167" l="1"/>
  <c r="CV5" i="167" s="1"/>
  <c r="CT5" i="167" l="1"/>
  <c r="CW5" i="167" s="1"/>
  <c r="CR39" i="167"/>
  <c r="CT39" i="167" s="1"/>
  <c r="CW39" i="167" s="1"/>
  <c r="CR36" i="167"/>
  <c r="CT36" i="167" s="1"/>
  <c r="CW36" i="167" s="1"/>
  <c r="CR57" i="167"/>
  <c r="CT57" i="167" s="1"/>
  <c r="CW57" i="167" s="1"/>
  <c r="CR11" i="167"/>
  <c r="CU11" i="167" s="1"/>
  <c r="CR65" i="167"/>
  <c r="CU65" i="167" s="1"/>
  <c r="CR58" i="167"/>
  <c r="CU58" i="167" s="1"/>
  <c r="CR62" i="167"/>
  <c r="CT62" i="167" s="1"/>
  <c r="CW62" i="167" s="1"/>
  <c r="CR72" i="167"/>
  <c r="CT72" i="167" s="1"/>
  <c r="CW72" i="167" s="1"/>
  <c r="CR20" i="167"/>
  <c r="CT20" i="167" s="1"/>
  <c r="CW20" i="167" s="1"/>
  <c r="CR73" i="167"/>
  <c r="CT73" i="167" s="1"/>
  <c r="CW73" i="167" s="1"/>
  <c r="CR60" i="167"/>
  <c r="CU60" i="167" s="1"/>
  <c r="CR75" i="167"/>
  <c r="CT75" i="167" s="1"/>
  <c r="CW75" i="167" s="1"/>
  <c r="CR53" i="167"/>
  <c r="CT53" i="167" s="1"/>
  <c r="CW53" i="167" s="1"/>
  <c r="CR90" i="167"/>
  <c r="CT90" i="167" s="1"/>
  <c r="CW90" i="167" s="1"/>
  <c r="CR14" i="167"/>
  <c r="CU14" i="167" s="1"/>
  <c r="CR69" i="167"/>
  <c r="CU69" i="167" s="1"/>
  <c r="CR24" i="167"/>
  <c r="CU24" i="167" s="1"/>
  <c r="CR34" i="167"/>
  <c r="CT34" i="167" s="1"/>
  <c r="CW34" i="167" s="1"/>
  <c r="CR43" i="167"/>
  <c r="CT43" i="167" s="1"/>
  <c r="CW43" i="167" s="1"/>
  <c r="CR48" i="167"/>
  <c r="CU48" i="167" s="1"/>
  <c r="CR85" i="167"/>
  <c r="CU85" i="167" s="1"/>
  <c r="CR88" i="167"/>
  <c r="CU88" i="167" s="1"/>
  <c r="CR70" i="167"/>
  <c r="CU70" i="167" s="1"/>
  <c r="CR71" i="167"/>
  <c r="CT71" i="167" s="1"/>
  <c r="CW71" i="167" s="1"/>
  <c r="CR49" i="167"/>
  <c r="CT49" i="167" s="1"/>
  <c r="CW49" i="167" s="1"/>
  <c r="CR82" i="167"/>
  <c r="CT82" i="167" s="1"/>
  <c r="CW82" i="167" s="1"/>
  <c r="CR16" i="167"/>
  <c r="CT16" i="167" s="1"/>
  <c r="CW16" i="167" s="1"/>
  <c r="CR64" i="167"/>
  <c r="CT64" i="167" s="1"/>
  <c r="CW64" i="167" s="1"/>
  <c r="CR76" i="167"/>
  <c r="CU76" i="167" s="1"/>
  <c r="CR83" i="167"/>
  <c r="CU83" i="167" s="1"/>
  <c r="CR6" i="167"/>
  <c r="CT6" i="167" s="1"/>
  <c r="CW6" i="167" s="1"/>
  <c r="CR25" i="167"/>
  <c r="CU25" i="167" s="1"/>
  <c r="CR46" i="167"/>
  <c r="CU46" i="167" s="1"/>
  <c r="CR81" i="167"/>
  <c r="CU81" i="167" s="1"/>
  <c r="CR87" i="167"/>
  <c r="CU87" i="167" s="1"/>
  <c r="CR50" i="167"/>
  <c r="CU50" i="167" s="1"/>
  <c r="CR30" i="167"/>
  <c r="CT30" i="167" s="1"/>
  <c r="CW30" i="167" s="1"/>
  <c r="CR21" i="167"/>
  <c r="CT21" i="167" s="1"/>
  <c r="CW21" i="167" s="1"/>
  <c r="CR54" i="167"/>
  <c r="CT54" i="167" s="1"/>
  <c r="CW54" i="167" s="1"/>
  <c r="CR29" i="167"/>
  <c r="CT29" i="167" s="1"/>
  <c r="CW29" i="167" s="1"/>
  <c r="CR80" i="167"/>
  <c r="CU80" i="167" s="1"/>
  <c r="CR28" i="167"/>
  <c r="CU28" i="167" s="1"/>
  <c r="CR40" i="167"/>
  <c r="CU40" i="167" s="1"/>
  <c r="CR67" i="167"/>
  <c r="CT67" i="167" s="1"/>
  <c r="CW67" i="167" s="1"/>
  <c r="CR78" i="167"/>
  <c r="CT78" i="167" s="1"/>
  <c r="CW78" i="167" s="1"/>
  <c r="CR47" i="167"/>
  <c r="CT47" i="167" s="1"/>
  <c r="CW47" i="167" s="1"/>
  <c r="CR17" i="167"/>
  <c r="CT17" i="167" s="1"/>
  <c r="CW17" i="167" s="1"/>
  <c r="CR59" i="167"/>
  <c r="CU59" i="167" s="1"/>
  <c r="CR55" i="167"/>
  <c r="CT55" i="167" s="1"/>
  <c r="CW55" i="167" s="1"/>
  <c r="CR42" i="167"/>
  <c r="CT42" i="167" s="1"/>
  <c r="CW42" i="167" s="1"/>
  <c r="CR66" i="167"/>
  <c r="CT66" i="167" s="1"/>
  <c r="CW66" i="167" s="1"/>
  <c r="CR32" i="167"/>
  <c r="CU32" i="167" s="1"/>
  <c r="CR23" i="167"/>
  <c r="CU23" i="167" s="1"/>
  <c r="CR91" i="167"/>
  <c r="CU91" i="167" s="1"/>
  <c r="CR33" i="167"/>
  <c r="CU33" i="167" s="1"/>
  <c r="CR15" i="167"/>
  <c r="CU15" i="167" s="1"/>
  <c r="CR61" i="167"/>
  <c r="CU61" i="167" s="1"/>
  <c r="CR63" i="167"/>
  <c r="CT63" i="167" s="1"/>
  <c r="CW63" i="167" s="1"/>
  <c r="CR41" i="167"/>
  <c r="CU41" i="167" s="1"/>
  <c r="CR68" i="167"/>
  <c r="CU68" i="167" s="1"/>
  <c r="CR84" i="167"/>
  <c r="CU84" i="167" s="1"/>
  <c r="CR86" i="167"/>
  <c r="CT86" i="167" s="1"/>
  <c r="CW86" i="167" s="1"/>
  <c r="CR8" i="167"/>
  <c r="CU8" i="167" s="1"/>
  <c r="CR89" i="167"/>
  <c r="CT89" i="167" s="1"/>
  <c r="CW89" i="167" s="1"/>
  <c r="CR13" i="167"/>
  <c r="CT13" i="167" s="1"/>
  <c r="CW13" i="167" s="1"/>
  <c r="CR10" i="167"/>
  <c r="CU10" i="167" s="1"/>
  <c r="CR26" i="167"/>
  <c r="CT26" i="167" s="1"/>
  <c r="CW26" i="167" s="1"/>
  <c r="CR19" i="167"/>
  <c r="CT19" i="167" s="1"/>
  <c r="CW19" i="167" s="1"/>
  <c r="CR38" i="167"/>
  <c r="CU38" i="167" s="1"/>
  <c r="CR31" i="167"/>
  <c r="CT31" i="167" s="1"/>
  <c r="CW31" i="167" s="1"/>
  <c r="CR9" i="167"/>
  <c r="CU9" i="167" s="1"/>
  <c r="CR44" i="167"/>
  <c r="CT44" i="167" s="1"/>
  <c r="CW44" i="167" s="1"/>
  <c r="CR7" i="167"/>
  <c r="CU7" i="167" s="1"/>
  <c r="CR45" i="167"/>
  <c r="CU45" i="167" s="1"/>
  <c r="CR79" i="167"/>
  <c r="CU79" i="167" s="1"/>
  <c r="CR51" i="167"/>
  <c r="CT51" i="167" s="1"/>
  <c r="CW51" i="167" s="1"/>
  <c r="CR12" i="167"/>
  <c r="CT12" i="167" s="1"/>
  <c r="CW12" i="167" s="1"/>
  <c r="CR22" i="167"/>
  <c r="CU22" i="167" s="1"/>
  <c r="CR27" i="167"/>
  <c r="CU27" i="167" s="1"/>
  <c r="CR77" i="167"/>
  <c r="CT77" i="167" s="1"/>
  <c r="CW77" i="167" s="1"/>
  <c r="CR37" i="167"/>
  <c r="CU37" i="167" s="1"/>
  <c r="CR18" i="167"/>
  <c r="CU18" i="167" s="1"/>
  <c r="CR35" i="167"/>
  <c r="CT35" i="167" s="1"/>
  <c r="CW35" i="167" s="1"/>
  <c r="CR74" i="167"/>
  <c r="CU74" i="167" s="1"/>
  <c r="CR52" i="167"/>
  <c r="CT52" i="167" s="1"/>
  <c r="CW52" i="167" s="1"/>
  <c r="CR56" i="167"/>
  <c r="CT56" i="167" s="1"/>
  <c r="CW56" i="167" s="1"/>
  <c r="CT83" i="167" l="1"/>
  <c r="CW83" i="167" s="1"/>
  <c r="CU20" i="167"/>
  <c r="CT68" i="167"/>
  <c r="CW68" i="167" s="1"/>
  <c r="CT32" i="167"/>
  <c r="CW32" i="167" s="1"/>
  <c r="CU26" i="167"/>
  <c r="CT48" i="167"/>
  <c r="CW48" i="167" s="1"/>
  <c r="CU43" i="167"/>
  <c r="CU47" i="167"/>
  <c r="CU89" i="167"/>
  <c r="CT46" i="167"/>
  <c r="CW46" i="167" s="1"/>
  <c r="CU56" i="167"/>
  <c r="CT28" i="167"/>
  <c r="CW28" i="167" s="1"/>
  <c r="CU86" i="167"/>
  <c r="CT23" i="167"/>
  <c r="CW23" i="167" s="1"/>
  <c r="CU49" i="167"/>
  <c r="CU62" i="167"/>
  <c r="CU34" i="167"/>
  <c r="CU21" i="167"/>
  <c r="CT15" i="167"/>
  <c r="CW15" i="167" s="1"/>
  <c r="CT69" i="167"/>
  <c r="CW69" i="167" s="1"/>
  <c r="CT8" i="167"/>
  <c r="CW8" i="167" s="1"/>
  <c r="CU29" i="167"/>
  <c r="CT70" i="167"/>
  <c r="CW70" i="167" s="1"/>
  <c r="CT60" i="167"/>
  <c r="CW60" i="167" s="1"/>
  <c r="CU13" i="167"/>
  <c r="CU82" i="167"/>
  <c r="CT41" i="167"/>
  <c r="CW41" i="167" s="1"/>
  <c r="CT87" i="167"/>
  <c r="CW87" i="167" s="1"/>
  <c r="CU6" i="167"/>
  <c r="CT14" i="167"/>
  <c r="CW14" i="167" s="1"/>
  <c r="CT11" i="167"/>
  <c r="CW11" i="167" s="1"/>
  <c r="CT7" i="167"/>
  <c r="CW7" i="167" s="1"/>
  <c r="CT61" i="167"/>
  <c r="CW61" i="167" s="1"/>
  <c r="CT40" i="167"/>
  <c r="CW40" i="167" s="1"/>
  <c r="CU39" i="167"/>
  <c r="CT22" i="167"/>
  <c r="CW22" i="167" s="1"/>
  <c r="CT38" i="167"/>
  <c r="CW38" i="167" s="1"/>
  <c r="CU75" i="167"/>
  <c r="CT18" i="167"/>
  <c r="CW18" i="167" s="1"/>
  <c r="CT45" i="167"/>
  <c r="CW45" i="167" s="1"/>
  <c r="CU19" i="167"/>
  <c r="CT76" i="167"/>
  <c r="CW76" i="167" s="1"/>
  <c r="CU44" i="167"/>
  <c r="CU90" i="167"/>
  <c r="CU53" i="167"/>
  <c r="CT10" i="167"/>
  <c r="CW10" i="167" s="1"/>
  <c r="CT84" i="167"/>
  <c r="CW84" i="167" s="1"/>
  <c r="CT9" i="167"/>
  <c r="CW9" i="167" s="1"/>
  <c r="CU16" i="167"/>
  <c r="CU72" i="167"/>
  <c r="CT24" i="167"/>
  <c r="CW24" i="167" s="1"/>
  <c r="CU54" i="167"/>
  <c r="CU52" i="167"/>
  <c r="CT59" i="167"/>
  <c r="CW59" i="167" s="1"/>
  <c r="CT33" i="167"/>
  <c r="CW33" i="167" s="1"/>
  <c r="CU73" i="167"/>
  <c r="CU36" i="167"/>
  <c r="CU31" i="167"/>
  <c r="CT79" i="167"/>
  <c r="CW79" i="167" s="1"/>
  <c r="CU63" i="167"/>
  <c r="CT27" i="167"/>
  <c r="CW27" i="167" s="1"/>
  <c r="CU42" i="167"/>
  <c r="CU78" i="167"/>
  <c r="CT25" i="167"/>
  <c r="CW25" i="167" s="1"/>
  <c r="CT88" i="167"/>
  <c r="CW88" i="167" s="1"/>
  <c r="CT91" i="167"/>
  <c r="CW91" i="167" s="1"/>
  <c r="CT85" i="167"/>
  <c r="CW85" i="167" s="1"/>
  <c r="CT37" i="167"/>
  <c r="CW37" i="167" s="1"/>
  <c r="CU12" i="167"/>
  <c r="CU35" i="167"/>
  <c r="CU17" i="167"/>
  <c r="CU30" i="167"/>
  <c r="CU71" i="167"/>
  <c r="CU64" i="167"/>
  <c r="CT74" i="167"/>
  <c r="CW74" i="167" s="1"/>
  <c r="CU55" i="167"/>
  <c r="CT80" i="167"/>
  <c r="CW80" i="167" s="1"/>
  <c r="CU66" i="167"/>
  <c r="CT58" i="167"/>
  <c r="CW58" i="167" s="1"/>
  <c r="CU77" i="167"/>
  <c r="CU51" i="167"/>
  <c r="CU67" i="167"/>
  <c r="CT81" i="167"/>
  <c r="CW81" i="167" s="1"/>
  <c r="CT65" i="167"/>
  <c r="CW65" i="167" s="1"/>
  <c r="CU57" i="167"/>
  <c r="CT50" i="167"/>
  <c r="CW50" i="167" s="1"/>
  <c r="CP71" i="167" l="1"/>
  <c r="CP39" i="167"/>
  <c r="CP67" i="167"/>
  <c r="CP50" i="167"/>
  <c r="CP94" i="167"/>
  <c r="CP19" i="167"/>
  <c r="CP56" i="167"/>
  <c r="CP51" i="167"/>
  <c r="CP96" i="167"/>
  <c r="CP13" i="167"/>
  <c r="CP33" i="167"/>
  <c r="CP82" i="167"/>
  <c r="CP88" i="167"/>
  <c r="CP87" i="167"/>
  <c r="CP16" i="167"/>
  <c r="CP99" i="167"/>
  <c r="CP72" i="167"/>
  <c r="CP90" i="167"/>
  <c r="CP27" i="167"/>
  <c r="CP25" i="167"/>
  <c r="CP48" i="167"/>
  <c r="CP44" i="167"/>
  <c r="CP53" i="167"/>
  <c r="CP36" i="167"/>
  <c r="CP32" i="167"/>
  <c r="CP60" i="167"/>
  <c r="CP81" i="167"/>
  <c r="CP100" i="167"/>
  <c r="CP65" i="167"/>
  <c r="CP37" i="167"/>
  <c r="CP101" i="167"/>
  <c r="CP78" i="167"/>
  <c r="CP95" i="167"/>
  <c r="CP21" i="167"/>
  <c r="CP93" i="167"/>
  <c r="CP17" i="167"/>
  <c r="CP61" i="167"/>
  <c r="CP62" i="167"/>
  <c r="CP22" i="167"/>
  <c r="CP89" i="167"/>
  <c r="CP45" i="167"/>
  <c r="CP75" i="167"/>
  <c r="CP74" i="167"/>
  <c r="CP92" i="167"/>
  <c r="CP73" i="167"/>
  <c r="CP40" i="167"/>
  <c r="CP54" i="167"/>
  <c r="CP83" i="167"/>
  <c r="CP26" i="167"/>
  <c r="CP80" i="167"/>
  <c r="CP49" i="167"/>
  <c r="CP58" i="167"/>
  <c r="CP64" i="167"/>
  <c r="CP68" i="167"/>
  <c r="CP77" i="167"/>
  <c r="CP28" i="167"/>
  <c r="CP42" i="167"/>
  <c r="CP18" i="167"/>
  <c r="CP86" i="167"/>
  <c r="CP59" i="167"/>
  <c r="CP43" i="167"/>
  <c r="CP34" i="167"/>
  <c r="CP23" i="167"/>
  <c r="CP97" i="167"/>
  <c r="CP98" i="167"/>
  <c r="CP57" i="167"/>
  <c r="CP46" i="167"/>
  <c r="CP38" i="167"/>
  <c r="CP63" i="167"/>
  <c r="CP24" i="167"/>
  <c r="CP31" i="167"/>
  <c r="CP55" i="167"/>
  <c r="CP29" i="167"/>
  <c r="CP30" i="167"/>
  <c r="CP91" i="167"/>
  <c r="CP20" i="167"/>
  <c r="CP35" i="167"/>
  <c r="CP76" i="167"/>
  <c r="CP79" i="167"/>
  <c r="CP41" i="167"/>
  <c r="CP47" i="167"/>
  <c r="CP70" i="167"/>
  <c r="CP52" i="167"/>
  <c r="CP102" i="167"/>
  <c r="CP85" i="167"/>
  <c r="CP84" i="167"/>
  <c r="CP66" i="167"/>
  <c r="CP69" i="167"/>
  <c r="NF3" i="185" l="1"/>
  <c r="NF4" i="18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tc={D8395307-482F-4F99-A4E8-2186668CAE5E}</author>
    <author>tc={1452DEA8-01AD-4011-B151-4C5097F2DE5D}</author>
  </authors>
  <commentList>
    <comment ref="AR1" authorId="0" shapeId="0" xr:uid="{D8395307-482F-4F99-A4E8-2186668CAE5E}">
      <text>
        <t>[Yorum yazışması]
Excel sürümünüz bu yorum yazışmasını okumanıza izin veriyor, ancak dosya daha yeni bir Excel sürümünde açılırsa, yapılan düzenlemeler kaldırılır. Daha fazla bilgi: https://go.microsoft.com/fwlink/?linkid=870924.
Açıklama:
    06:30:00	09:30:00	16:00:00	19:30:00
Şeklinde idi. Şartname 2.2.5 deki ‘’a) Sabah ve Akşam doruk saat (07:00 -9:00, 17:00-19:00) süreçleri istenilen hizmet verilebilirlik &gt; %98.5’’ değerinden veirler alınıp değiştirildi.</t>
      </text>
    </comment>
    <comment ref="AY1" authorId="1" shapeId="0" xr:uid="{1452DEA8-01AD-4011-B151-4C5097F2DE5D}">
      <text>
        <t>[Yorum yazışması]
Excel sürümünüz bu yorum yazışmasını okumanıza izin veriyor, ancak dosya daha yeni bir Excel sürümünde açılırsa, yapılan düzenlemeler kaldırılır. Daha fazla bilgi: https://go.microsoft.com/fwlink/?linkid=870924.
Açıklama:
    18km/s yazıyordu. 2.3.5. Çalışma Çevrimi , bölümünden ''Hatta ortalama işletme hızı : 20 km/saat '' olduğundan değiştirildi</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DB77EE-CF2F-4593-8BE2-053ACD625AFD}" keepAlive="1" name="Sorgu - Table039 (Page 18)" description="Çalışma kitabındaki 'Table039 (Page 18)' sorgusuna yönelik bağlantı." type="5" refreshedVersion="0" background="1" saveData="1">
    <dbPr connection="Provider=Microsoft.Mashup.OleDb.1;Data Source=$Workbook$;Location=&quot;Table039 (Page 18)&quot;;Extended Properties=&quot;&quot;" command="SELECT * FROM [Table039 (Page 18)]"/>
  </connection>
  <connection id="2" xr16:uid="{4CCC6426-CBB1-4CDE-B069-4EA1D2EF5243}" keepAlive="1" name="Sorgu - Table040 (Page 19)" description="Çalışma kitabındaki 'Table040 (Page 19)' sorgusuna yönelik bağlantı." type="5" refreshedVersion="0" background="1" saveData="1">
    <dbPr connection="Provider=Microsoft.Mashup.OleDb.1;Data Source=$Workbook$;Location=&quot;Table040 (Page 19)&quot;;Extended Properties=&quot;&quot;" command="SELECT * FROM [Table040 (Page 19)]"/>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<sst xmlns="http://schemas.openxmlformats.org/spreadsheetml/2006/main" count="1054" uniqueCount="610">
  <si>
    <r>
      <rPr>
        <b/>
        <sz val="16"/>
        <rFont val="Arial"/>
        <family val="2"/>
        <charset val="162"/>
      </rPr>
      <t>FRACAS(Hata Raporlama Analizi ve Düzeltici Aksiyon Sitemi) Formu</t>
    </r>
    <r>
      <rPr>
        <sz val="16"/>
        <rFont val="Arial"/>
        <family val="2"/>
        <charset val="162"/>
      </rPr>
      <t xml:space="preserve">
FRACAS(Failure Reporting Analysis And Corrective Action System) Form </t>
    </r>
  </si>
  <si>
    <t>Doküman No / Document Code; FR-549
Yayımlama Tarih / Publish Datei; 23.05.2023
Revizyon Tarihi / Revision; 04.08.2025
Revizyon No: 4</t>
  </si>
  <si>
    <t>X</t>
  </si>
  <si>
    <r>
      <rPr>
        <b/>
        <sz val="8"/>
        <rFont val="Arial"/>
        <family val="2"/>
        <charset val="162"/>
      </rPr>
      <t>Proje Pik Saatleri</t>
    </r>
    <r>
      <rPr>
        <sz val="8"/>
        <rFont val="Arial"/>
        <family val="2"/>
        <charset val="162"/>
      </rPr>
      <t xml:space="preserve">
Proje Peak Times</t>
    </r>
  </si>
  <si>
    <r>
      <rPr>
        <b/>
        <sz val="8"/>
        <rFont val="Arial"/>
        <family val="2"/>
        <charset val="162"/>
      </rPr>
      <t>Proje Ort Hız</t>
    </r>
    <r>
      <rPr>
        <sz val="8"/>
        <rFont val="Arial"/>
        <family val="2"/>
        <charset val="162"/>
      </rPr>
      <t xml:space="preserve">
Proje Avr. Speed</t>
    </r>
  </si>
  <si>
    <t>km</t>
  </si>
  <si>
    <r>
      <rPr>
        <b/>
        <sz val="8"/>
        <rFont val="Arial"/>
        <family val="2"/>
        <charset val="162"/>
      </rPr>
      <t>Proje İşçilik Maliyeti</t>
    </r>
    <r>
      <rPr>
        <sz val="8"/>
        <rFont val="Arial"/>
        <family val="2"/>
        <charset val="162"/>
      </rPr>
      <t xml:space="preserve">
Project Labor Cost</t>
    </r>
  </si>
  <si>
    <t>hbm.142536</t>
  </si>
  <si>
    <r>
      <rPr>
        <b/>
        <sz val="12"/>
        <color theme="1"/>
        <rFont val="Calibri"/>
        <family val="2"/>
        <charset val="162"/>
        <scheme val="minor"/>
      </rPr>
      <t>Araç Bilgileri</t>
    </r>
    <r>
      <rPr>
        <sz val="12"/>
        <color theme="1"/>
        <rFont val="Calibri"/>
        <family val="2"/>
        <charset val="162"/>
        <scheme val="minor"/>
      </rPr>
      <t xml:space="preserve">
Vhicle Information</t>
    </r>
  </si>
  <si>
    <r>
      <rPr>
        <b/>
        <sz val="12"/>
        <color theme="1"/>
        <rFont val="Calibri"/>
        <family val="2"/>
        <charset val="162"/>
        <scheme val="minor"/>
      </rPr>
      <t>Problem Bilgileri</t>
    </r>
    <r>
      <rPr>
        <sz val="12"/>
        <color theme="1"/>
        <rFont val="Calibri"/>
        <family val="2"/>
        <charset val="162"/>
        <scheme val="minor"/>
      </rPr>
      <t xml:space="preserve">
Failure Information</t>
    </r>
  </si>
  <si>
    <t>(EN 50126-1:2017 Tabl C.3</t>
  </si>
  <si>
    <t>(EN 50126-1:2017 Tabl C.5</t>
  </si>
  <si>
    <r>
      <rPr>
        <b/>
        <sz val="12"/>
        <rFont val="Arial"/>
        <family val="2"/>
        <charset val="162"/>
      </rPr>
      <t>Çözüm Adımları ve Bilgileri</t>
    </r>
    <r>
      <rPr>
        <sz val="12"/>
        <rFont val="Arial"/>
        <family val="2"/>
        <charset val="162"/>
      </rPr>
      <t xml:space="preserve">
Solution Steps And Information</t>
    </r>
  </si>
  <si>
    <r>
      <rPr>
        <b/>
        <sz val="11"/>
        <color theme="1"/>
        <rFont val="Calibri"/>
        <family val="2"/>
        <charset val="162"/>
        <scheme val="minor"/>
      </rPr>
      <t>Tamir İçin Gerekli Parçalar</t>
    </r>
    <r>
      <rPr>
        <sz val="11"/>
        <color theme="1"/>
        <rFont val="Calibri"/>
        <family val="2"/>
        <charset val="162"/>
        <scheme val="minor"/>
      </rPr>
      <t xml:space="preserve">
Needed Parts For Repairing</t>
    </r>
  </si>
  <si>
    <r>
      <rPr>
        <b/>
        <sz val="11"/>
        <color theme="1"/>
        <rFont val="Calibri"/>
        <family val="2"/>
        <charset val="162"/>
        <scheme val="minor"/>
      </rPr>
      <t xml:space="preserve">Maliyet </t>
    </r>
    <r>
      <rPr>
        <sz val="11"/>
        <color theme="1"/>
        <rFont val="Calibri"/>
        <family val="2"/>
        <charset val="162"/>
        <scheme val="minor"/>
      </rPr>
      <t xml:space="preserve">
Cost</t>
    </r>
  </si>
  <si>
    <t>Project</t>
  </si>
  <si>
    <r>
      <t xml:space="preserve">Araç Numarası
</t>
    </r>
    <r>
      <rPr>
        <sz val="10"/>
        <color theme="1"/>
        <rFont val="Calibri"/>
        <family val="2"/>
        <charset val="162"/>
        <scheme val="minor"/>
      </rPr>
      <t>Vehicle Number</t>
    </r>
  </si>
  <si>
    <r>
      <t xml:space="preserve">Araç Module
</t>
    </r>
    <r>
      <rPr>
        <sz val="10"/>
        <color theme="1"/>
        <rFont val="Calibri"/>
        <family val="2"/>
        <charset val="162"/>
        <scheme val="minor"/>
      </rPr>
      <t>Vehicle Module</t>
    </r>
  </si>
  <si>
    <r>
      <t xml:space="preserve">Araç Kilometresi
</t>
    </r>
    <r>
      <rPr>
        <sz val="10"/>
        <color theme="1"/>
        <rFont val="Calibri"/>
        <family val="2"/>
        <charset val="162"/>
        <scheme val="minor"/>
      </rPr>
      <t>Vehicle Kilometer</t>
    </r>
  </si>
  <si>
    <t>FRACAS ID</t>
  </si>
  <si>
    <r>
      <t>Hata Tarih/</t>
    </r>
    <r>
      <rPr>
        <sz val="11"/>
        <rFont val="Calibri"/>
        <family val="2"/>
        <charset val="162"/>
        <scheme val="minor"/>
      </rPr>
      <t>Date</t>
    </r>
  </si>
  <si>
    <r>
      <t xml:space="preserve"> Hata Saat/</t>
    </r>
    <r>
      <rPr>
        <sz val="11"/>
        <rFont val="Calibri"/>
        <family val="2"/>
        <charset val="162"/>
        <scheme val="minor"/>
      </rPr>
      <t>Time</t>
    </r>
  </si>
  <si>
    <r>
      <t xml:space="preserve">Arıza Konumu
</t>
    </r>
    <r>
      <rPr>
        <sz val="10"/>
        <rFont val="Calibri"/>
        <family val="2"/>
        <charset val="162"/>
        <scheme val="minor"/>
      </rPr>
      <t>Failure Location</t>
    </r>
  </si>
  <si>
    <r>
      <t xml:space="preserve">Arıza Tespit Yöntemi
</t>
    </r>
    <r>
      <rPr>
        <sz val="10"/>
        <rFont val="Calibri"/>
        <family val="2"/>
        <charset val="162"/>
        <scheme val="minor"/>
      </rPr>
      <t>Failure Detection Method</t>
    </r>
  </si>
  <si>
    <r>
      <t xml:space="preserve">Kapsam
</t>
    </r>
    <r>
      <rPr>
        <sz val="10"/>
        <rFont val="Calibri"/>
        <family val="2"/>
        <charset val="162"/>
        <scheme val="minor"/>
      </rPr>
      <t>Scope</t>
    </r>
  </si>
  <si>
    <r>
      <t xml:space="preserve">İlgili Tedarikçi
</t>
    </r>
    <r>
      <rPr>
        <sz val="10"/>
        <rFont val="Calibri"/>
        <family val="2"/>
        <charset val="162"/>
        <scheme val="minor"/>
      </rPr>
      <t>Relevant Supplier</t>
    </r>
  </si>
  <si>
    <r>
      <t xml:space="preserve">Proje Bazında Fracas ID
</t>
    </r>
    <r>
      <rPr>
        <sz val="10"/>
        <rFont val="Calibri"/>
        <family val="2"/>
        <charset val="162"/>
        <scheme val="minor"/>
      </rPr>
      <t>Fracas ID Based on Project</t>
    </r>
  </si>
  <si>
    <r>
      <rPr>
        <b/>
        <sz val="11"/>
        <color theme="1"/>
        <rFont val="Calibri"/>
        <family val="2"/>
        <charset val="162"/>
        <scheme val="minor"/>
      </rPr>
      <t>Arıza Tanımı</t>
    </r>
    <r>
      <rPr>
        <sz val="11"/>
        <color theme="1"/>
        <rFont val="Calibri"/>
        <family val="2"/>
        <charset val="162"/>
        <scheme val="minor"/>
      </rPr>
      <t xml:space="preserve">
Failure Description</t>
    </r>
  </si>
  <si>
    <r>
      <rPr>
        <b/>
        <sz val="10"/>
        <color theme="1"/>
        <rFont val="Calibri"/>
        <family val="2"/>
        <charset val="162"/>
        <scheme val="minor"/>
      </rPr>
      <t>DDU Arıza Sınıfı</t>
    </r>
    <r>
      <rPr>
        <sz val="10"/>
        <color theme="1"/>
        <rFont val="Calibri"/>
        <family val="2"/>
        <charset val="162"/>
        <scheme val="minor"/>
      </rPr>
      <t xml:space="preserve">
DDU Failure Class</t>
    </r>
  </si>
  <si>
    <r>
      <rPr>
        <b/>
        <sz val="10"/>
        <rFont val="Calibri"/>
        <family val="2"/>
        <charset val="162"/>
        <scheme val="minor"/>
      </rPr>
      <t>Arıza Sınıfı</t>
    </r>
    <r>
      <rPr>
        <sz val="10"/>
        <color theme="1"/>
        <rFont val="Calibri"/>
        <family val="2"/>
        <charset val="162"/>
        <scheme val="minor"/>
      </rPr>
      <t xml:space="preserve">
Failure Class</t>
    </r>
  </si>
  <si>
    <r>
      <rPr>
        <b/>
        <sz val="10"/>
        <color theme="1"/>
        <rFont val="Calibri"/>
        <family val="2"/>
        <charset val="162"/>
        <scheme val="minor"/>
      </rPr>
      <t>Arızanın Emniyetle İlgili Şiddet Kategorisi</t>
    </r>
    <r>
      <rPr>
        <sz val="10"/>
        <color theme="1"/>
        <rFont val="Calibri"/>
        <family val="2"/>
        <charset val="162"/>
        <scheme val="minor"/>
      </rPr>
      <t xml:space="preserve">
Safety Related Severity Category of Failure</t>
    </r>
  </si>
  <si>
    <r>
      <rPr>
        <b/>
        <sz val="10"/>
        <rFont val="Arial"/>
        <family val="2"/>
        <charset val="162"/>
      </rPr>
      <t>Arıza Kaynağı</t>
    </r>
    <r>
      <rPr>
        <sz val="10"/>
        <rFont val="Arial"/>
        <family val="2"/>
        <charset val="162"/>
      </rPr>
      <t xml:space="preserve">
Source of Failure</t>
    </r>
  </si>
  <si>
    <r>
      <rPr>
        <b/>
        <sz val="10"/>
        <rFont val="Arial"/>
        <family val="2"/>
        <charset val="162"/>
      </rPr>
      <t>Arıza Tespitini Takiben Yapılan İşlem</t>
    </r>
    <r>
      <rPr>
        <sz val="10"/>
        <rFont val="Arial"/>
        <family val="2"/>
        <charset val="162"/>
      </rPr>
      <t xml:space="preserve">
Action Followed by Fault Detection</t>
    </r>
  </si>
  <si>
    <r>
      <rPr>
        <b/>
        <sz val="10"/>
        <rFont val="Arial"/>
        <family val="2"/>
        <charset val="162"/>
      </rPr>
      <t>Aksiyon</t>
    </r>
    <r>
      <rPr>
        <sz val="10"/>
        <rFont val="Arial"/>
        <family val="2"/>
        <charset val="162"/>
      </rPr>
      <t xml:space="preserve">
Action</t>
    </r>
  </si>
  <si>
    <r>
      <rPr>
        <b/>
        <sz val="10"/>
        <rFont val="Arial"/>
        <family val="2"/>
        <charset val="162"/>
      </rPr>
      <t>Garanti Kapsamı</t>
    </r>
    <r>
      <rPr>
        <sz val="10"/>
        <rFont val="Arial"/>
        <family val="2"/>
        <charset val="162"/>
      </rPr>
      <t xml:space="preserve">
Warranty Coverage</t>
    </r>
  </si>
  <si>
    <r>
      <rPr>
        <b/>
        <sz val="10"/>
        <rFont val="Arial"/>
        <family val="2"/>
        <charset val="162"/>
      </rPr>
      <t>Tamir için Gerekli Personel Sayısı</t>
    </r>
    <r>
      <rPr>
        <sz val="10"/>
        <rFont val="Arial"/>
        <family val="2"/>
        <charset val="162"/>
      </rPr>
      <t xml:space="preserve">
Required Personnel Quantity for Repair</t>
    </r>
  </si>
  <si>
    <r>
      <rPr>
        <b/>
        <sz val="10"/>
        <rFont val="Arial"/>
        <family val="2"/>
        <charset val="162"/>
      </rPr>
      <t>Tamir/Değiştirme Başlama Tarihi</t>
    </r>
    <r>
      <rPr>
        <sz val="10"/>
        <rFont val="Arial"/>
        <family val="2"/>
        <charset val="162"/>
      </rPr>
      <t xml:space="preserve">
Date of Starting to Repair/Replace</t>
    </r>
  </si>
  <si>
    <r>
      <rPr>
        <b/>
        <sz val="10"/>
        <rFont val="Arial"/>
        <family val="2"/>
        <charset val="162"/>
      </rPr>
      <t>Tamir/Değiştirme Başlama Saati</t>
    </r>
    <r>
      <rPr>
        <sz val="10"/>
        <rFont val="Arial"/>
        <family val="2"/>
        <charset val="162"/>
      </rPr>
      <t xml:space="preserve">
Time of Starting to Repair/Replace</t>
    </r>
  </si>
  <si>
    <r>
      <rPr>
        <b/>
        <sz val="10"/>
        <rFont val="Arial"/>
        <family val="2"/>
        <charset val="162"/>
      </rPr>
      <t>Tamir/Değiştirme Bitiş Tarihi</t>
    </r>
    <r>
      <rPr>
        <sz val="10"/>
        <rFont val="Arial"/>
        <family val="2"/>
        <charset val="162"/>
      </rPr>
      <t xml:space="preserve">
Date of Fnish to Repair/Replace</t>
    </r>
  </si>
  <si>
    <r>
      <rPr>
        <b/>
        <sz val="10"/>
        <rFont val="Arial"/>
        <family val="2"/>
        <charset val="162"/>
      </rPr>
      <t>Tamir/Değiştirme Bitiş Saati</t>
    </r>
    <r>
      <rPr>
        <sz val="10"/>
        <rFont val="Arial"/>
        <family val="2"/>
        <charset val="162"/>
      </rPr>
      <t xml:space="preserve">
Time of Fnish to Repair/Replace</t>
    </r>
  </si>
  <si>
    <r>
      <rPr>
        <b/>
        <sz val="10"/>
        <rFont val="Arial"/>
        <family val="2"/>
        <charset val="162"/>
      </rPr>
      <t>Tamir Süresi (dakika)</t>
    </r>
    <r>
      <rPr>
        <sz val="10"/>
        <rFont val="Arial"/>
        <family val="2"/>
        <charset val="162"/>
      </rPr>
      <t xml:space="preserve">
Repair Time (dakika)</t>
    </r>
  </si>
  <si>
    <r>
      <t xml:space="preserve">Servise Veriliş Tarih
</t>
    </r>
    <r>
      <rPr>
        <sz val="11"/>
        <rFont val="Calibri"/>
        <family val="2"/>
        <charset val="162"/>
        <scheme val="minor"/>
      </rPr>
      <t>Date of Ready to Service</t>
    </r>
  </si>
  <si>
    <r>
      <t xml:space="preserve">Servise Veriliş Saati
</t>
    </r>
    <r>
      <rPr>
        <sz val="11"/>
        <rFont val="Calibri"/>
        <family val="2"/>
        <charset val="162"/>
        <scheme val="minor"/>
      </rPr>
      <t>Time of Ready to Service</t>
    </r>
  </si>
  <si>
    <r>
      <rPr>
        <b/>
        <sz val="10"/>
        <rFont val="Arial"/>
        <family val="2"/>
        <charset val="162"/>
      </rPr>
      <t>Arıza Tipi</t>
    </r>
    <r>
      <rPr>
        <sz val="10"/>
        <rFont val="Arial"/>
        <family val="2"/>
        <charset val="162"/>
      </rPr>
      <t xml:space="preserve">
Failure Type</t>
    </r>
  </si>
  <si>
    <r>
      <rPr>
        <b/>
        <sz val="10"/>
        <rFont val="Arial"/>
        <family val="2"/>
        <charset val="162"/>
      </rPr>
      <t>Detaylı Bilgi</t>
    </r>
    <r>
      <rPr>
        <sz val="10"/>
        <rFont val="Arial"/>
        <family val="2"/>
        <charset val="162"/>
      </rPr>
      <t xml:space="preserve">
Detail İnformation</t>
    </r>
  </si>
  <si>
    <r>
      <rPr>
        <b/>
        <sz val="9"/>
        <rFont val="Arial"/>
        <family val="2"/>
        <charset val="162"/>
      </rPr>
      <t>NCR Numarası</t>
    </r>
    <r>
      <rPr>
        <sz val="9"/>
        <rFont val="Arial"/>
        <family val="2"/>
        <charset val="162"/>
      </rPr>
      <t xml:space="preserve">
NCR Number</t>
    </r>
  </si>
  <si>
    <r>
      <rPr>
        <b/>
        <sz val="9"/>
        <rFont val="Arial"/>
        <family val="2"/>
        <charset val="162"/>
      </rPr>
      <t>NCR Kapanış Tarihi</t>
    </r>
    <r>
      <rPr>
        <sz val="9"/>
        <rFont val="Arial"/>
        <family val="2"/>
        <charset val="162"/>
      </rPr>
      <t xml:space="preserve">
NCR Closing Date</t>
    </r>
  </si>
  <si>
    <r>
      <rPr>
        <b/>
        <sz val="9"/>
        <rFont val="Arial"/>
        <family val="2"/>
        <charset val="162"/>
      </rPr>
      <t>NCR Kapanış Saati</t>
    </r>
    <r>
      <rPr>
        <sz val="9"/>
        <rFont val="Arial"/>
        <family val="2"/>
        <charset val="162"/>
      </rPr>
      <t xml:space="preserve">
NCR Closing Time</t>
    </r>
  </si>
  <si>
    <t>Araç MTTR / MDT</t>
  </si>
  <si>
    <t>Kompanent MTTR / MDT</t>
  </si>
  <si>
    <r>
      <rPr>
        <b/>
        <sz val="10"/>
        <rFont val="Arial"/>
        <family val="2"/>
        <charset val="162"/>
      </rPr>
      <t>Ekipman Tedarikçisi</t>
    </r>
    <r>
      <rPr>
        <sz val="10"/>
        <rFont val="Arial"/>
        <family val="2"/>
        <charset val="162"/>
      </rPr>
      <t xml:space="preserve">
Equipment Supplier</t>
    </r>
  </si>
  <si>
    <r>
      <rPr>
        <b/>
        <sz val="11"/>
        <color theme="1"/>
        <rFont val="Calibri"/>
        <family val="2"/>
        <charset val="162"/>
        <scheme val="minor"/>
      </rPr>
      <t>Parça Kodu</t>
    </r>
    <r>
      <rPr>
        <sz val="11"/>
        <color theme="1"/>
        <rFont val="Calibri"/>
        <family val="2"/>
        <charset val="162"/>
        <scheme val="minor"/>
      </rPr>
      <t xml:space="preserve">
Part Code</t>
    </r>
  </si>
  <si>
    <r>
      <rPr>
        <b/>
        <sz val="11"/>
        <color theme="1"/>
        <rFont val="Calibri"/>
        <family val="2"/>
        <charset val="162"/>
        <scheme val="minor"/>
      </rPr>
      <t>Seri Numarası</t>
    </r>
    <r>
      <rPr>
        <sz val="11"/>
        <color theme="1"/>
        <rFont val="Calibri"/>
        <family val="2"/>
        <charset val="162"/>
        <scheme val="minor"/>
      </rPr>
      <t xml:space="preserve">
Serial Number</t>
    </r>
  </si>
  <si>
    <r>
      <rPr>
        <b/>
        <sz val="11"/>
        <color theme="1"/>
        <rFont val="Calibri"/>
        <family val="2"/>
        <charset val="162"/>
        <scheme val="minor"/>
      </rPr>
      <t>Parça Adı</t>
    </r>
    <r>
      <rPr>
        <sz val="11"/>
        <color theme="1"/>
        <rFont val="Calibri"/>
        <family val="2"/>
        <charset val="162"/>
        <scheme val="minor"/>
      </rPr>
      <t xml:space="preserve">
Part Name</t>
    </r>
  </si>
  <si>
    <r>
      <rPr>
        <b/>
        <sz val="11"/>
        <color theme="1"/>
        <rFont val="Calibri"/>
        <family val="2"/>
        <charset val="162"/>
        <scheme val="minor"/>
      </rPr>
      <t>Adeti</t>
    </r>
    <r>
      <rPr>
        <sz val="11"/>
        <color theme="1"/>
        <rFont val="Calibri"/>
        <family val="2"/>
        <charset val="162"/>
        <scheme val="minor"/>
      </rPr>
      <t xml:space="preserve">
Quantity</t>
    </r>
  </si>
  <si>
    <r>
      <rPr>
        <b/>
        <sz val="11"/>
        <color theme="1"/>
        <rFont val="Calibri"/>
        <family val="2"/>
        <charset val="162"/>
        <scheme val="minor"/>
      </rPr>
      <t>Sipariş No</t>
    </r>
    <r>
      <rPr>
        <sz val="11"/>
        <color theme="1"/>
        <rFont val="Calibri"/>
        <family val="2"/>
        <charset val="162"/>
        <scheme val="minor"/>
      </rPr>
      <t xml:space="preserve">
Order No</t>
    </r>
  </si>
  <si>
    <r>
      <rPr>
        <b/>
        <sz val="11"/>
        <color theme="1"/>
        <rFont val="Calibri"/>
        <family val="2"/>
        <charset val="162"/>
        <scheme val="minor"/>
      </rPr>
      <t>Sipariş Tarihi</t>
    </r>
    <r>
      <rPr>
        <sz val="11"/>
        <color theme="1"/>
        <rFont val="Calibri"/>
        <family val="2"/>
        <charset val="162"/>
        <scheme val="minor"/>
      </rPr>
      <t xml:space="preserve">
Order Date</t>
    </r>
  </si>
  <si>
    <r>
      <rPr>
        <b/>
        <sz val="11"/>
        <color theme="1"/>
        <rFont val="Calibri"/>
        <family val="2"/>
        <charset val="162"/>
        <scheme val="minor"/>
      </rPr>
      <t>Teslim Tarihi</t>
    </r>
    <r>
      <rPr>
        <sz val="11"/>
        <color theme="1"/>
        <rFont val="Calibri"/>
        <family val="2"/>
        <charset val="162"/>
        <scheme val="minor"/>
      </rPr>
      <t xml:space="preserve">
Delivery Date</t>
    </r>
  </si>
  <si>
    <r>
      <rPr>
        <b/>
        <sz val="11"/>
        <color theme="1"/>
        <rFont val="Calibri"/>
        <family val="2"/>
        <charset val="162"/>
        <scheme val="minor"/>
      </rPr>
      <t>Malzeme Maliyeti</t>
    </r>
    <r>
      <rPr>
        <sz val="11"/>
        <color theme="1"/>
        <rFont val="Calibri"/>
        <family val="2"/>
        <charset val="162"/>
        <scheme val="minor"/>
      </rPr>
      <t xml:space="preserve">
Material Cost</t>
    </r>
  </si>
  <si>
    <r>
      <t>İşçilik Maliyeti</t>
    </r>
    <r>
      <rPr>
        <sz val="9"/>
        <rFont val="Calibri"/>
        <family val="2"/>
        <charset val="162"/>
        <scheme val="minor"/>
      </rPr>
      <t xml:space="preserve">
Labor Cost</t>
    </r>
  </si>
  <si>
    <t>TIM_1624</t>
  </si>
  <si>
    <t>Hat/Line</t>
  </si>
  <si>
    <t>Notified By Customer</t>
  </si>
  <si>
    <t>Brake_System</t>
  </si>
  <si>
    <t>Hanning&amp;Kall</t>
  </si>
  <si>
    <t>abv</t>
  </si>
  <si>
    <t>B</t>
  </si>
  <si>
    <t>C:Küçük Arıza</t>
  </si>
  <si>
    <t>A</t>
  </si>
  <si>
    <t>Customer</t>
  </si>
  <si>
    <t>bndsi</t>
  </si>
  <si>
    <t>Tamir Edilecek/To Be Repaired</t>
  </si>
  <si>
    <t>Evet/Yes</t>
  </si>
  <si>
    <t>İlk defa karşılaşılan arıza / First time failure</t>
  </si>
  <si>
    <t>Bu Arıza Aracın Servise Verilmesine Engel Değil</t>
  </si>
  <si>
    <t>TIM_1625</t>
  </si>
  <si>
    <r>
      <rPr>
        <b/>
        <sz val="16"/>
        <rFont val="Calibri"/>
        <family val="2"/>
        <charset val="162"/>
        <scheme val="minor"/>
      </rPr>
      <t>FRACAS(Hata Raporlama Analizi ve Düzeltici Aksiyon Sitemi) Formu</t>
    </r>
    <r>
      <rPr>
        <sz val="16"/>
        <rFont val="Calibri"/>
        <family val="2"/>
        <charset val="162"/>
        <scheme val="minor"/>
      </rPr>
      <t xml:space="preserve">
FRACAS(Failure Reporting Analysis And Corrective Action System) Form </t>
    </r>
  </si>
  <si>
    <t>Doküman No / Document Code; FR-549
Yayımlama Tarih / Publish Datei; 23.05.2023
Revizyon Tarihi / Revision; 23.05.2023
Revizyon No; 2</t>
  </si>
  <si>
    <t>x</t>
  </si>
  <si>
    <t xml:space="preserve">Proje Pik Saatleri
Proje Peak Times </t>
  </si>
  <si>
    <r>
      <rPr>
        <b/>
        <sz val="8"/>
        <rFont val="Calibri"/>
        <family val="2"/>
        <charset val="162"/>
        <scheme val="minor"/>
      </rPr>
      <t>Proje Ort Hız</t>
    </r>
    <r>
      <rPr>
        <sz val="8"/>
        <rFont val="Calibri"/>
        <family val="2"/>
        <charset val="162"/>
        <scheme val="minor"/>
      </rPr>
      <t xml:space="preserve">
Proje Avr. Speed</t>
    </r>
  </si>
  <si>
    <t>Km</t>
  </si>
  <si>
    <r>
      <rPr>
        <b/>
        <sz val="12"/>
        <rFont val="Calibri"/>
        <family val="2"/>
        <charset val="162"/>
        <scheme val="minor"/>
      </rPr>
      <t>Çözüm Adımları ve Bilgileri</t>
    </r>
    <r>
      <rPr>
        <sz val="12"/>
        <rFont val="Calibri"/>
        <family val="2"/>
        <charset val="162"/>
        <scheme val="minor"/>
      </rPr>
      <t xml:space="preserve">
Solution Steps And Information</t>
    </r>
  </si>
  <si>
    <r>
      <rPr>
        <b/>
        <sz val="12"/>
        <rFont val="Calibri"/>
        <family val="2"/>
        <charset val="162"/>
        <scheme val="minor"/>
      </rPr>
      <t>Tamir İçin Gerekli Parçalar</t>
    </r>
    <r>
      <rPr>
        <sz val="12"/>
        <rFont val="Calibri"/>
        <family val="2"/>
        <charset val="162"/>
        <scheme val="minor"/>
      </rPr>
      <t xml:space="preserve">
Needed Parts For Repairing</t>
    </r>
  </si>
  <si>
    <r>
      <rPr>
        <b/>
        <sz val="12"/>
        <rFont val="Calibri"/>
        <family val="2"/>
        <charset val="162"/>
        <scheme val="minor"/>
      </rPr>
      <t xml:space="preserve">Maliyet </t>
    </r>
    <r>
      <rPr>
        <sz val="12"/>
        <rFont val="Calibri"/>
        <family val="2"/>
        <charset val="162"/>
        <scheme val="minor"/>
      </rPr>
      <t xml:space="preserve">
Cost</t>
    </r>
  </si>
  <si>
    <t>SSH Detayı</t>
  </si>
  <si>
    <r>
      <t xml:space="preserve">Araç Numarası
</t>
    </r>
    <r>
      <rPr>
        <sz val="10"/>
        <color rgb="FFFF0000"/>
        <rFont val="Arial Nova"/>
        <family val="2"/>
      </rPr>
      <t>Vehicle Number</t>
    </r>
  </si>
  <si>
    <r>
      <t xml:space="preserve">Araç Module
</t>
    </r>
    <r>
      <rPr>
        <sz val="10"/>
        <color rgb="FFFF0000"/>
        <rFont val="Arial Nova"/>
        <family val="2"/>
      </rPr>
      <t>Vehicle Module</t>
    </r>
  </si>
  <si>
    <r>
      <t xml:space="preserve">Araç Kilometresi
</t>
    </r>
    <r>
      <rPr>
        <sz val="10"/>
        <color rgb="FFFF0000"/>
        <rFont val="Arial Nova"/>
        <family val="2"/>
      </rPr>
      <t>Vehicle Kilometer</t>
    </r>
  </si>
  <si>
    <r>
      <t>Hata Tarih
/</t>
    </r>
    <r>
      <rPr>
        <sz val="10"/>
        <rFont val="Arial Nova"/>
        <family val="2"/>
      </rPr>
      <t>Date</t>
    </r>
  </si>
  <si>
    <r>
      <t xml:space="preserve"> Hata Saat
/</t>
    </r>
    <r>
      <rPr>
        <sz val="10"/>
        <rFont val="Arial Nova"/>
        <family val="2"/>
      </rPr>
      <t>Time</t>
    </r>
  </si>
  <si>
    <t>.</t>
  </si>
  <si>
    <r>
      <t xml:space="preserve">Arıza Konumu
</t>
    </r>
    <r>
      <rPr>
        <sz val="10"/>
        <color rgb="FFFF0000"/>
        <rFont val="Arial Nova"/>
        <family val="2"/>
      </rPr>
      <t>Failure Location</t>
    </r>
  </si>
  <si>
    <r>
      <t xml:space="preserve">Arıza Tespit Yöntemi
</t>
    </r>
    <r>
      <rPr>
        <sz val="10"/>
        <color rgb="FFFF0000"/>
        <rFont val="Arial Nova"/>
        <family val="2"/>
      </rPr>
      <t>Failure Detection Method</t>
    </r>
  </si>
  <si>
    <r>
      <t xml:space="preserve">Kapsam
</t>
    </r>
    <r>
      <rPr>
        <sz val="10"/>
        <color rgb="FFFF0000"/>
        <rFont val="Arial Nova"/>
        <family val="2"/>
      </rPr>
      <t>Scope</t>
    </r>
  </si>
  <si>
    <r>
      <t xml:space="preserve">İlgili Tedarikçi
</t>
    </r>
    <r>
      <rPr>
        <sz val="10"/>
        <color rgb="FFFF0000"/>
        <rFont val="Arial Nova"/>
        <family val="2"/>
      </rPr>
      <t>Relevant Supplier</t>
    </r>
  </si>
  <si>
    <r>
      <t xml:space="preserve">Proje Bazında Fracas ID
</t>
    </r>
    <r>
      <rPr>
        <sz val="10"/>
        <rFont val="Arial Nova"/>
        <family val="2"/>
      </rPr>
      <t>Fracas ID Based on Project</t>
    </r>
  </si>
  <si>
    <r>
      <rPr>
        <b/>
        <sz val="10"/>
        <color rgb="FFFF0000"/>
        <rFont val="Arial Nova"/>
        <family val="2"/>
      </rPr>
      <t>Arıza Tanımı</t>
    </r>
    <r>
      <rPr>
        <sz val="10"/>
        <color rgb="FFFF0000"/>
        <rFont val="Arial Nova"/>
        <family val="2"/>
      </rPr>
      <t xml:space="preserve">
Failure Description</t>
    </r>
  </si>
  <si>
    <r>
      <rPr>
        <b/>
        <sz val="10"/>
        <color rgb="FFFF0000"/>
        <rFont val="Arial Nova"/>
        <family val="2"/>
      </rPr>
      <t xml:space="preserve">DDU Arıza Sınıfı
</t>
    </r>
    <r>
      <rPr>
        <sz val="10"/>
        <color rgb="FFFF0000"/>
        <rFont val="Arial Nova"/>
        <family val="2"/>
      </rPr>
      <t xml:space="preserve">
DDU Failure Class</t>
    </r>
  </si>
  <si>
    <r>
      <rPr>
        <b/>
        <sz val="10"/>
        <color rgb="FFFF0000"/>
        <rFont val="Arial Nova"/>
        <family val="2"/>
      </rPr>
      <t xml:space="preserve">Arıza Sınıfı
</t>
    </r>
    <r>
      <rPr>
        <sz val="10"/>
        <color rgb="FFFF0000"/>
        <rFont val="Arial Nova"/>
        <family val="2"/>
      </rPr>
      <t xml:space="preserve">
Failure Class</t>
    </r>
  </si>
  <si>
    <r>
      <rPr>
        <b/>
        <sz val="10"/>
        <color rgb="FFFF0000"/>
        <rFont val="Arial Nova"/>
        <family val="2"/>
      </rPr>
      <t xml:space="preserve">Arızanın Emniyetle İlgili Şiddet Kategorisi
</t>
    </r>
    <r>
      <rPr>
        <sz val="10"/>
        <color rgb="FFFF0000"/>
        <rFont val="Arial Nova"/>
        <family val="2"/>
      </rPr>
      <t xml:space="preserve">
Safety Related Severity Category of Failure</t>
    </r>
  </si>
  <si>
    <r>
      <rPr>
        <b/>
        <sz val="10"/>
        <color rgb="FFFF0000"/>
        <rFont val="Arial Nova"/>
        <family val="2"/>
      </rPr>
      <t xml:space="preserve">Arıza Kaynağı
</t>
    </r>
    <r>
      <rPr>
        <sz val="10"/>
        <color rgb="FFFF0000"/>
        <rFont val="Arial Nova"/>
        <family val="2"/>
      </rPr>
      <t xml:space="preserve">
Source of Failure</t>
    </r>
  </si>
  <si>
    <r>
      <rPr>
        <b/>
        <sz val="10"/>
        <color rgb="FFFF0000"/>
        <rFont val="Arial Nova"/>
        <family val="2"/>
      </rPr>
      <t>Arıza Tespitini Takiben Yapılan İşlem</t>
    </r>
    <r>
      <rPr>
        <sz val="10"/>
        <color rgb="FFFF0000"/>
        <rFont val="Arial Nova"/>
        <family val="2"/>
      </rPr>
      <t xml:space="preserve">
Action Followed by Fault Detection</t>
    </r>
  </si>
  <si>
    <r>
      <rPr>
        <b/>
        <sz val="10"/>
        <color rgb="FFFF0000"/>
        <rFont val="Arial Nova"/>
        <family val="2"/>
      </rPr>
      <t xml:space="preserve">Aksiyon
</t>
    </r>
    <r>
      <rPr>
        <sz val="10"/>
        <color rgb="FFFF0000"/>
        <rFont val="Arial Nova"/>
        <family val="2"/>
      </rPr>
      <t xml:space="preserve">
Action</t>
    </r>
  </si>
  <si>
    <r>
      <rPr>
        <b/>
        <sz val="10"/>
        <color rgb="FFFF0000"/>
        <rFont val="Arial Nova"/>
        <family val="2"/>
      </rPr>
      <t xml:space="preserve">Garanti Kapsamı
</t>
    </r>
    <r>
      <rPr>
        <sz val="10"/>
        <color rgb="FFFF0000"/>
        <rFont val="Arial Nova"/>
        <family val="2"/>
      </rPr>
      <t xml:space="preserve">
Warranty Coverage</t>
    </r>
  </si>
  <si>
    <r>
      <rPr>
        <b/>
        <sz val="10"/>
        <color rgb="FFFF0000"/>
        <rFont val="Arial Nova"/>
        <family val="2"/>
      </rPr>
      <t xml:space="preserve">Tamir için Gerekli Personel Sayısı
</t>
    </r>
    <r>
      <rPr>
        <sz val="10"/>
        <color rgb="FFFF0000"/>
        <rFont val="Arial Nova"/>
        <family val="2"/>
      </rPr>
      <t xml:space="preserve">
Required Personnel Quantity for Repair</t>
    </r>
  </si>
  <si>
    <r>
      <rPr>
        <b/>
        <sz val="10"/>
        <rFont val="Arial Nova"/>
        <family val="2"/>
      </rPr>
      <t xml:space="preserve">Tamir/Değiştirme Başlama Tarihi
</t>
    </r>
    <r>
      <rPr>
        <sz val="10"/>
        <rFont val="Arial Nova"/>
        <family val="2"/>
      </rPr>
      <t xml:space="preserve">
Date of Starting to Repair/Replace</t>
    </r>
  </si>
  <si>
    <r>
      <rPr>
        <b/>
        <sz val="10"/>
        <rFont val="Arial Nova"/>
        <family val="2"/>
      </rPr>
      <t xml:space="preserve">Tamir/Değiştirme Başlama Saati
</t>
    </r>
    <r>
      <rPr>
        <sz val="10"/>
        <rFont val="Arial Nova"/>
        <family val="2"/>
      </rPr>
      <t xml:space="preserve">
Time of Starting to Repair/Replace</t>
    </r>
  </si>
  <si>
    <r>
      <rPr>
        <b/>
        <sz val="10"/>
        <rFont val="Arial Nova"/>
        <family val="2"/>
      </rPr>
      <t xml:space="preserve">Tamir/Değiştirme Bitiş Tarihi
</t>
    </r>
    <r>
      <rPr>
        <sz val="10"/>
        <rFont val="Arial Nova"/>
        <family val="2"/>
      </rPr>
      <t xml:space="preserve">
Date of Fnish to Repair/Replace</t>
    </r>
  </si>
  <si>
    <r>
      <rPr>
        <b/>
        <sz val="10"/>
        <rFont val="Arial Nova"/>
        <family val="2"/>
      </rPr>
      <t xml:space="preserve">Tamir/Değiştirme Bitiş Saati
</t>
    </r>
    <r>
      <rPr>
        <sz val="10"/>
        <rFont val="Arial Nova"/>
        <family val="2"/>
      </rPr>
      <t xml:space="preserve">
Time of Fnish to Repair/Replace</t>
    </r>
  </si>
  <si>
    <t>Tamir Süresi (dakika)
Repair Time (dakika)</t>
  </si>
  <si>
    <r>
      <t xml:space="preserve">Servise Veriliş Tarih
</t>
    </r>
    <r>
      <rPr>
        <sz val="10"/>
        <rFont val="Arial Nova"/>
        <family val="2"/>
      </rPr>
      <t>Date of Ready to Service</t>
    </r>
  </si>
  <si>
    <r>
      <t xml:space="preserve">Servise Veriliş Saati
</t>
    </r>
    <r>
      <rPr>
        <sz val="10"/>
        <rFont val="Arial Nova"/>
        <family val="2"/>
      </rPr>
      <t>Time of Ready to Service</t>
    </r>
  </si>
  <si>
    <r>
      <rPr>
        <b/>
        <sz val="10"/>
        <color rgb="FFFF0000"/>
        <rFont val="Arial Nova"/>
        <family val="2"/>
      </rPr>
      <t xml:space="preserve">Arıza Tipi
</t>
    </r>
    <r>
      <rPr>
        <sz val="10"/>
        <color rgb="FFFF0000"/>
        <rFont val="Arial Nova"/>
        <family val="2"/>
      </rPr>
      <t xml:space="preserve">
Failure Type</t>
    </r>
  </si>
  <si>
    <t>Detaylı Bilgi
Detail İnformation</t>
  </si>
  <si>
    <r>
      <rPr>
        <b/>
        <sz val="10"/>
        <color rgb="FFFF0000"/>
        <rFont val="Arial Nova"/>
        <family val="2"/>
      </rPr>
      <t xml:space="preserve">NCR Numarası
</t>
    </r>
    <r>
      <rPr>
        <sz val="10"/>
        <color rgb="FFFF0000"/>
        <rFont val="Arial Nova"/>
        <family val="2"/>
      </rPr>
      <t xml:space="preserve">
NCR Number</t>
    </r>
  </si>
  <si>
    <r>
      <rPr>
        <b/>
        <sz val="10"/>
        <rFont val="Arial Nova"/>
        <family val="2"/>
      </rPr>
      <t xml:space="preserve">NCR Kapanış Tarihi
</t>
    </r>
    <r>
      <rPr>
        <sz val="10"/>
        <rFont val="Arial Nova"/>
        <family val="2"/>
      </rPr>
      <t xml:space="preserve">
NCR Closing Date</t>
    </r>
  </si>
  <si>
    <r>
      <rPr>
        <b/>
        <sz val="10"/>
        <rFont val="Arial Nova"/>
        <family val="2"/>
      </rPr>
      <t>NCR Kapanış Saati</t>
    </r>
    <r>
      <rPr>
        <sz val="10"/>
        <rFont val="Arial Nova"/>
        <family val="2"/>
      </rPr>
      <t xml:space="preserve">
</t>
    </r>
  </si>
  <si>
    <r>
      <rPr>
        <b/>
        <sz val="10"/>
        <color rgb="FFFF0000"/>
        <rFont val="Arial Nova"/>
        <family val="2"/>
      </rPr>
      <t xml:space="preserve">Ekipman Tedarikçisi
</t>
    </r>
    <r>
      <rPr>
        <sz val="10"/>
        <color rgb="FFFF0000"/>
        <rFont val="Arial Nova"/>
        <family val="2"/>
      </rPr>
      <t xml:space="preserve">
Equipment Supplier</t>
    </r>
  </si>
  <si>
    <r>
      <rPr>
        <b/>
        <sz val="10"/>
        <color rgb="FFFF0000"/>
        <rFont val="Arial Nova"/>
        <family val="2"/>
      </rPr>
      <t xml:space="preserve">Parça Kodu
</t>
    </r>
    <r>
      <rPr>
        <sz val="10"/>
        <color rgb="FFFF0000"/>
        <rFont val="Arial Nova"/>
        <family val="2"/>
      </rPr>
      <t xml:space="preserve">
Part Code</t>
    </r>
  </si>
  <si>
    <r>
      <rPr>
        <b/>
        <sz val="10"/>
        <color rgb="FFFF0000"/>
        <rFont val="Arial Nova"/>
        <family val="2"/>
      </rPr>
      <t xml:space="preserve">Seri Numarası
</t>
    </r>
    <r>
      <rPr>
        <sz val="10"/>
        <color rgb="FFFF0000"/>
        <rFont val="Arial Nova"/>
        <family val="2"/>
      </rPr>
      <t xml:space="preserve">
Serial Number</t>
    </r>
  </si>
  <si>
    <r>
      <rPr>
        <b/>
        <sz val="10"/>
        <color rgb="FFFF0000"/>
        <rFont val="Arial Nova"/>
        <family val="2"/>
      </rPr>
      <t xml:space="preserve">Parça Adı
</t>
    </r>
    <r>
      <rPr>
        <sz val="10"/>
        <color rgb="FFFF0000"/>
        <rFont val="Arial Nova"/>
        <family val="2"/>
      </rPr>
      <t xml:space="preserve">
Part Name</t>
    </r>
  </si>
  <si>
    <r>
      <rPr>
        <b/>
        <sz val="10"/>
        <color rgb="FFFF0000"/>
        <rFont val="Arial Nova"/>
        <family val="2"/>
      </rPr>
      <t>Adeti</t>
    </r>
    <r>
      <rPr>
        <sz val="10"/>
        <color rgb="FFFF0000"/>
        <rFont val="Arial Nova"/>
        <family val="2"/>
      </rPr>
      <t xml:space="preserve">
Quantity</t>
    </r>
  </si>
  <si>
    <r>
      <rPr>
        <b/>
        <sz val="10"/>
        <color rgb="FFFF0000"/>
        <rFont val="Arial Nova"/>
        <family val="2"/>
      </rPr>
      <t xml:space="preserve">Sipariş No
</t>
    </r>
    <r>
      <rPr>
        <sz val="10"/>
        <color rgb="FFFF0000"/>
        <rFont val="Arial Nova"/>
        <family val="2"/>
      </rPr>
      <t xml:space="preserve">
Order No</t>
    </r>
  </si>
  <si>
    <r>
      <rPr>
        <b/>
        <sz val="10"/>
        <color rgb="FFFF0000"/>
        <rFont val="Arial Nova"/>
        <family val="2"/>
      </rPr>
      <t xml:space="preserve">Sipariş Tarihi
</t>
    </r>
    <r>
      <rPr>
        <sz val="10"/>
        <color rgb="FFFF0000"/>
        <rFont val="Arial Nova"/>
        <family val="2"/>
      </rPr>
      <t xml:space="preserve">
Order Date</t>
    </r>
  </si>
  <si>
    <r>
      <rPr>
        <b/>
        <sz val="10"/>
        <color rgb="FFFF0000"/>
        <rFont val="Arial Nova"/>
        <family val="2"/>
      </rPr>
      <t xml:space="preserve">Teslim Tarihi
</t>
    </r>
    <r>
      <rPr>
        <sz val="10"/>
        <color rgb="FFFF0000"/>
        <rFont val="Arial Nova"/>
        <family val="2"/>
      </rPr>
      <t xml:space="preserve">
Delivery Date</t>
    </r>
  </si>
  <si>
    <r>
      <rPr>
        <b/>
        <sz val="10"/>
        <color rgb="FFFF0000"/>
        <rFont val="Arial Nova"/>
        <family val="2"/>
      </rPr>
      <t xml:space="preserve">Malzeme Maliyeti
</t>
    </r>
    <r>
      <rPr>
        <sz val="10"/>
        <color rgb="FFFF0000"/>
        <rFont val="Arial Nova"/>
        <family val="2"/>
      </rPr>
      <t xml:space="preserve">
Material Cost</t>
    </r>
  </si>
  <si>
    <r>
      <t xml:space="preserve">İşçilik Maliyeti
</t>
    </r>
    <r>
      <rPr>
        <sz val="10"/>
        <rFont val="Arial Nova"/>
        <family val="2"/>
      </rPr>
      <t xml:space="preserve">
Labor Cost</t>
    </r>
  </si>
  <si>
    <t>No</t>
  </si>
  <si>
    <t>Photo URL</t>
  </si>
  <si>
    <t>Arıza Resmi</t>
  </si>
  <si>
    <t>Pik Saat Hes.</t>
  </si>
  <si>
    <t>pik zaman kontrolü</t>
  </si>
  <si>
    <t>bekleme süresi</t>
  </si>
  <si>
    <t xml:space="preserve">tamir süresi </t>
  </si>
  <si>
    <t>arızalı kalma süresi</t>
  </si>
  <si>
    <t xml:space="preserve">Tamirat </t>
  </si>
  <si>
    <t>Tamire Başlama Süresi</t>
  </si>
  <si>
    <t xml:space="preserve">Tamirat süresi </t>
  </si>
  <si>
    <t>toplam arıza süresi</t>
  </si>
  <si>
    <t>arıza</t>
  </si>
  <si>
    <t>tamir</t>
  </si>
  <si>
    <t>Tamir Süresi (saat)
Repair Time (hour)</t>
  </si>
  <si>
    <t>tamir süresi TÜM (saat)</t>
  </si>
  <si>
    <t>Hata Tarih/Date</t>
  </si>
  <si>
    <t>Tamir/Değiştirme Başlama Saati
Time of Starting to Repair/Replace</t>
  </si>
  <si>
    <t>Tamir/Değiştirme Bitiş Saati
Time of Fnish to Repair/Replace</t>
  </si>
  <si>
    <t>Bekleme süresi (dk)</t>
  </si>
  <si>
    <t>Tamir süresi (dk)</t>
  </si>
  <si>
    <t>Toplam Arıza süresi (dk)</t>
  </si>
  <si>
    <t>Bekleme gecikme oranı</t>
  </si>
  <si>
    <t>4119(1)</t>
  </si>
  <si>
    <t>4120(2)</t>
  </si>
  <si>
    <t>4121(3)</t>
  </si>
  <si>
    <t>4122(4)</t>
  </si>
  <si>
    <t>4123(5)</t>
  </si>
  <si>
    <t>4124(6)</t>
  </si>
  <si>
    <t>A(Hareket etmeyi engelleyen arıza)</t>
  </si>
  <si>
    <t>C(Sisteme etki etmeyen arıza)</t>
  </si>
  <si>
    <t>KOC_10</t>
  </si>
  <si>
    <t>Passenger_Information</t>
  </si>
  <si>
    <t>Door_System</t>
  </si>
  <si>
    <t>Traction_Converter</t>
  </si>
  <si>
    <t>Radio</t>
  </si>
  <si>
    <t>External_Trim</t>
  </si>
  <si>
    <t>4125(7)</t>
  </si>
  <si>
    <t>Passenger_HVAC_System</t>
  </si>
  <si>
    <t>4126(8)</t>
  </si>
  <si>
    <t>Internal_Light</t>
  </si>
  <si>
    <t>4127(9)</t>
  </si>
  <si>
    <t>Sanding_System</t>
  </si>
  <si>
    <t>4128(10)</t>
  </si>
  <si>
    <t>Bogie</t>
  </si>
  <si>
    <t>Battery</t>
  </si>
  <si>
    <t>Couplers</t>
  </si>
  <si>
    <t>Internal_Trim</t>
  </si>
  <si>
    <t>E_Kabinet</t>
  </si>
  <si>
    <t>TCMS</t>
  </si>
  <si>
    <t>Emniyet Sistemi</t>
  </si>
  <si>
    <t>Cab Desk</t>
  </si>
  <si>
    <t>Gearbox</t>
  </si>
  <si>
    <t>Auxiliary_Power_Unit</t>
  </si>
  <si>
    <t>Motor</t>
  </si>
  <si>
    <t>HSCB</t>
  </si>
  <si>
    <t>Pantograf</t>
  </si>
  <si>
    <t>Horn_Bell</t>
  </si>
  <si>
    <t>Signalization</t>
  </si>
  <si>
    <t>Other</t>
  </si>
  <si>
    <t>CCTV</t>
  </si>
  <si>
    <t>Driver_HVAC_System</t>
  </si>
  <si>
    <t>Master_Controler</t>
  </si>
  <si>
    <t>Lubrication_System</t>
  </si>
  <si>
    <t>Suspantion_Damper</t>
  </si>
  <si>
    <t>Gangway_Articulation</t>
  </si>
  <si>
    <t>Cable Duct</t>
  </si>
  <si>
    <t>Fire System</t>
  </si>
  <si>
    <t>External_Light</t>
  </si>
  <si>
    <t>Wiper_System</t>
  </si>
  <si>
    <t>Bozankaya</t>
  </si>
  <si>
    <t>Equipment Supplier</t>
  </si>
  <si>
    <t>Toplam Arıza Sayısı</t>
  </si>
  <si>
    <t>DDU(TCMS) Arıza Sınıfı</t>
  </si>
  <si>
    <t>A-Sürüşü engeller</t>
  </si>
  <si>
    <t>B-Hız veya güç azalması</t>
  </si>
  <si>
    <t>C-Uyarı, sürüş devamlılığı</t>
  </si>
  <si>
    <t>D-Arıza değil</t>
  </si>
  <si>
    <t>Tedarikçi</t>
  </si>
  <si>
    <t>0 lar aracın sahaya gittiği günler, aracın servise alınış günü olmalı hesaplama başlangıcı</t>
  </si>
  <si>
    <t>Toplam Çalışma Zamanı (min)</t>
  </si>
  <si>
    <t>Toplam Arıza Sayısı (PCs)</t>
  </si>
  <si>
    <t>Availability - araçların sürüşe hazır kabul edilme zamanından beri hesapl yapılmalı</t>
  </si>
  <si>
    <t>Availablity İçin Araç Max Km</t>
  </si>
  <si>
    <t>Araç Son Arıza Km</t>
  </si>
  <si>
    <t>Hafta No</t>
  </si>
  <si>
    <t xml:space="preserve">Araç  / Tarih  </t>
  </si>
  <si>
    <t>Toplam Filo Km</t>
  </si>
  <si>
    <t>CW48</t>
  </si>
  <si>
    <t>CW49</t>
  </si>
  <si>
    <t>CW50</t>
  </si>
  <si>
    <t>CW51</t>
  </si>
  <si>
    <t>CW52</t>
  </si>
  <si>
    <t>CW1</t>
  </si>
  <si>
    <t>CW2</t>
  </si>
  <si>
    <t>CW3</t>
  </si>
  <si>
    <t>CW4</t>
  </si>
  <si>
    <t>CW5</t>
  </si>
  <si>
    <t>CW6</t>
  </si>
  <si>
    <t>CW7</t>
  </si>
  <si>
    <t>CW8</t>
  </si>
  <si>
    <t>CW9</t>
  </si>
  <si>
    <t>CW10</t>
  </si>
  <si>
    <t>CW11</t>
  </si>
  <si>
    <t>CW12</t>
  </si>
  <si>
    <t>CW13</t>
  </si>
  <si>
    <t>CW14</t>
  </si>
  <si>
    <t>CW15</t>
  </si>
  <si>
    <t>CW16</t>
  </si>
  <si>
    <t>CW17</t>
  </si>
  <si>
    <t>CW18</t>
  </si>
  <si>
    <t>CW19</t>
  </si>
  <si>
    <t>CW20</t>
  </si>
  <si>
    <t>CW21</t>
  </si>
  <si>
    <t>CW22</t>
  </si>
  <si>
    <t>CW23</t>
  </si>
  <si>
    <t>CW24</t>
  </si>
  <si>
    <t>CW25</t>
  </si>
  <si>
    <t>CW26</t>
  </si>
  <si>
    <t>CW27</t>
  </si>
  <si>
    <t>CW28</t>
  </si>
  <si>
    <t>CW29</t>
  </si>
  <si>
    <t>CW30</t>
  </si>
  <si>
    <t>CW31</t>
  </si>
  <si>
    <t>CW32</t>
  </si>
  <si>
    <t>CW33</t>
  </si>
  <si>
    <t>CW34</t>
  </si>
  <si>
    <t>CW35</t>
  </si>
  <si>
    <t>CW36</t>
  </si>
  <si>
    <t>CW37</t>
  </si>
  <si>
    <t>CW38</t>
  </si>
  <si>
    <t>CW39</t>
  </si>
  <si>
    <t>CW40</t>
  </si>
  <si>
    <t>CW41</t>
  </si>
  <si>
    <t>CW42</t>
  </si>
  <si>
    <t>CW43</t>
  </si>
  <si>
    <t>CW44</t>
  </si>
  <si>
    <t>CW45</t>
  </si>
  <si>
    <t>CW46</t>
  </si>
  <si>
    <t>CW47</t>
  </si>
  <si>
    <t>CW53</t>
  </si>
  <si>
    <t>FRACAS FORMU</t>
  </si>
  <si>
    <r>
      <t xml:space="preserve">Doküman Kodu 
</t>
    </r>
    <r>
      <rPr>
        <i/>
        <sz val="5"/>
        <color theme="1"/>
        <rFont val="Arial"/>
        <family val="2"/>
        <charset val="162"/>
      </rPr>
      <t>Document Code</t>
    </r>
  </si>
  <si>
    <t>FR-549</t>
  </si>
  <si>
    <r>
      <t xml:space="preserve">Yayım Tarihi
</t>
    </r>
    <r>
      <rPr>
        <i/>
        <sz val="5"/>
        <color theme="1"/>
        <rFont val="Arial"/>
        <family val="2"/>
        <charset val="162"/>
      </rPr>
      <t>Publish Date</t>
    </r>
  </si>
  <si>
    <r>
      <t xml:space="preserve">Revizyon
</t>
    </r>
    <r>
      <rPr>
        <sz val="5"/>
        <color theme="1"/>
        <rFont val="Arial"/>
        <family val="2"/>
        <charset val="162"/>
      </rPr>
      <t>Revision</t>
    </r>
  </si>
  <si>
    <r>
      <t xml:space="preserve">Sayfa
</t>
    </r>
    <r>
      <rPr>
        <i/>
        <sz val="5"/>
        <color theme="1"/>
        <rFont val="Arial"/>
        <family val="2"/>
        <charset val="162"/>
      </rPr>
      <t>Page</t>
    </r>
  </si>
  <si>
    <t>2/3</t>
  </si>
  <si>
    <t>* DDU'da arıza sınıfı tanımlanmamış bir arıza tespit edildiğinde, yeni arızaya ait arıza sınıfının belirlenmesi Bozankaya ve Müşteri'nin ilgili mühendisleri tarafından koordine edilecektir.</t>
  </si>
  <si>
    <t>* When a failure detected which is failure class undefined at DDU, determine the failure classes of new failures will be co-ordinated by relevant engineers of Bozankaya and Customer.</t>
  </si>
  <si>
    <t>** Aşağıdaki tabloda yer alan örnekler tamamiyle örneklendirme amaçlı yazılmıştır, gerçek araç konfigürasyonları ile tutarsızlıkları olabilir.</t>
  </si>
  <si>
    <t>** The examples in the table below are purely for illustrative purposes, they may be inconsistent with actual vehicle configurations.</t>
  </si>
  <si>
    <t>FRACAS Page Description</t>
  </si>
  <si>
    <t>Sütun (Column)</t>
  </si>
  <si>
    <t>Açıklama (Description)</t>
  </si>
  <si>
    <t>Örnek (Example)</t>
  </si>
  <si>
    <t>Bu sütun aşağıdaki konfigurasyona göre olşturulmuş FRACAS ID ile doldurulacaktır.</t>
  </si>
  <si>
    <t>BOZ-IAS16-FF-001</t>
  </si>
  <si>
    <t>This column fill with the FRACAS ID which is created according to below configuration method.</t>
  </si>
  <si>
    <t>Yıl</t>
  </si>
  <si>
    <t>Bu sütuna arızanın meydana geldiği yıl yazılacaktır.</t>
  </si>
  <si>
    <t>Year</t>
  </si>
  <si>
    <t>This column fill with the year of failure occurred.</t>
  </si>
  <si>
    <t>Ay</t>
  </si>
  <si>
    <t>Bu sütuna arızanın meydana geldiği ay yazılacaktır.</t>
  </si>
  <si>
    <t>Month</t>
  </si>
  <si>
    <t>This column fill with the month of failure occurred.</t>
  </si>
  <si>
    <t>Tarih</t>
  </si>
  <si>
    <t>Bu sütuna arızanın meydana geldiği tarih yazılacaktır.</t>
  </si>
  <si>
    <t>Date</t>
  </si>
  <si>
    <t>This column fill with the date of failure occurred.</t>
  </si>
  <si>
    <t>Saat</t>
  </si>
  <si>
    <t>Bu sütuna arızanın meydana geldiği saat yazılacaktır.</t>
  </si>
  <si>
    <t>Time</t>
  </si>
  <si>
    <t>This column fill with the hour of failure occurred.</t>
  </si>
  <si>
    <t>Araç ID</t>
  </si>
  <si>
    <t>Bu sütuna arızanın meydana geldiği araç numarası yazılacaktır.</t>
  </si>
  <si>
    <t>IAS16-1</t>
  </si>
  <si>
    <t>Vehicle ID</t>
  </si>
  <si>
    <t>This column fill with the failured vehicles id.</t>
  </si>
  <si>
    <t>Araç Modülü</t>
  </si>
  <si>
    <t>Bu sütuna arızanın meydana geldiği araç  modulü yazılacaktır.</t>
  </si>
  <si>
    <t>T</t>
  </si>
  <si>
    <t>Vehicle Module</t>
  </si>
  <si>
    <t>This column fill with the failured vehicles module id.</t>
  </si>
  <si>
    <t>Arıza Konumu</t>
  </si>
  <si>
    <t>Bu sütuna arızanın meydana geldiği yer yazılacaktır.</t>
  </si>
  <si>
    <t>Failure Location</t>
  </si>
  <si>
    <t>This column fill with the failure occurred location.</t>
  </si>
  <si>
    <t>DDU Arıza Sınıfı</t>
  </si>
  <si>
    <t>Bu sütuna arızalı aracın sürücü ekranındaki (DDU) arıza sınıfı yazılacaktır.</t>
  </si>
  <si>
    <t>DDU Failure Class</t>
  </si>
  <si>
    <t>This column fill with the failure class which is defined at driver display (DDU) of failured vehicle.</t>
  </si>
  <si>
    <t>Arıza Tanımı</t>
  </si>
  <si>
    <t>Bu sütuna arızanın tanımı yazılacaktır.</t>
  </si>
  <si>
    <t>Yanyana iki yolcu kapısının bypass edilmesi gerekiyor</t>
  </si>
  <si>
    <t>Failure Description</t>
  </si>
  <si>
    <t>This column fill with the failure description.</t>
  </si>
  <si>
    <t>Araç Kilometresi</t>
  </si>
  <si>
    <t>Bu sütuna aracın kilometresi yazılacaktır.</t>
  </si>
  <si>
    <t>Vehicle Kilometer</t>
  </si>
  <si>
    <t>This column fill with vehicle kilometer.</t>
  </si>
  <si>
    <t>Arıza Kaynaklı İşlete Gecikmesi (dakika)</t>
  </si>
  <si>
    <t>Arızanın işletmede kaç dakika gecikme oluşturmuştur?</t>
  </si>
  <si>
    <t>Failure Caused Operational Delay (min)</t>
  </si>
  <si>
    <t>How many minutes of delay did the failure cause in the operation?</t>
  </si>
  <si>
    <t>Arıza Sınıfı (EN 50126-1:2017 Tablo C.3'e göre)</t>
  </si>
  <si>
    <t>Arıza EN 50126-1:2017 Table C.3'e göre hangi kategoriye girmektedir?</t>
  </si>
  <si>
    <t>Major/Majör</t>
  </si>
  <si>
    <t>Failure Class (acc. to EN 50126-1:2017  Table C.3)</t>
  </si>
  <si>
    <t>What is the category of failure acc. to EN 50126-1:2017 Table C.3?</t>
  </si>
  <si>
    <t>Arızanın Emniyetle İlgili Şiddet Kategorisi</t>
  </si>
  <si>
    <t>Arıza EN 50126-1:2017 Table C.5'e göre hangi kategoriye girmektedir?</t>
  </si>
  <si>
    <t>n.a.</t>
  </si>
  <si>
    <t>Safety Related Severity Category of Failure</t>
  </si>
  <si>
    <t>What is the category of failure acc. to EN 50126-1:2017 Table C.5?</t>
  </si>
  <si>
    <t>Sorumlu</t>
  </si>
  <si>
    <t>Arızanın sorumlusu kim?</t>
  </si>
  <si>
    <t>Responsible</t>
  </si>
  <si>
    <t>Who is the reponsible of failure?</t>
  </si>
  <si>
    <t>Düzeltici Faaliyet Başlangıç Tarihi</t>
  </si>
  <si>
    <t>Bu sütuna düzeltici faaliyet başlangıç tarihi yazılacaktır.</t>
  </si>
  <si>
    <t>Start Date of Corrective Action</t>
  </si>
  <si>
    <t>This column fill with the start date of corrective action.</t>
  </si>
  <si>
    <t>Düzeltici Faaliyet Başlangıç Saati</t>
  </si>
  <si>
    <t>Bu sütuna düzeltici faaliyet başlangıç saati yazılacaktır.</t>
  </si>
  <si>
    <t>Start Time of Corrective Action</t>
  </si>
  <si>
    <t>This column fill with the start time of corrective action.</t>
  </si>
  <si>
    <t>Arızalı Ekipman Adı</t>
  </si>
  <si>
    <t>Bu sütuna arızalı ekipmanın adı yazılacaktır.</t>
  </si>
  <si>
    <t>DCU</t>
  </si>
  <si>
    <t>Failured Equipment Name</t>
  </si>
  <si>
    <t>This column fill with the failured equipment name.</t>
  </si>
  <si>
    <t>Arızalı Ekipman Adeti</t>
  </si>
  <si>
    <t>Bu sütuna arızalı ekipman sayısı yazılacaktır.</t>
  </si>
  <si>
    <t>Quantity of  Failured Equipment</t>
  </si>
  <si>
    <t>This column fill with the quantity of failured equipment.</t>
  </si>
  <si>
    <t>Arızalı Ekipmanın Parça Kodu</t>
  </si>
  <si>
    <t>Bu sütuna arızalı ekipmanın parça kodu yazılacaktır.</t>
  </si>
  <si>
    <t>B0001-236</t>
  </si>
  <si>
    <t>Part Code of Failured Equipment</t>
  </si>
  <si>
    <t>This column fill with the part code of failured equipment.</t>
  </si>
  <si>
    <t>Arızalı Ekipmanın Seri Numarası</t>
  </si>
  <si>
    <t>Bu sütuna arızalı ekipmanın seri numarası yazılacaktır.</t>
  </si>
  <si>
    <t>A125S3352</t>
  </si>
  <si>
    <t>Serial Number of Failured Equipment</t>
  </si>
  <si>
    <t>This column fill with the serial number of failured equipment.</t>
  </si>
  <si>
    <t>Garanti Kapsamı</t>
  </si>
  <si>
    <t>Arıza, arızalı alt sisteme ait tedarikçinin garanti kapsamına dahil midir?</t>
  </si>
  <si>
    <t>Warranty Coverage</t>
  </si>
  <si>
    <t>Is the failure covered by the failured subsystem supplier's warranty?</t>
  </si>
  <si>
    <t>Aksiyon</t>
  </si>
  <si>
    <t>Arızalı ekipman üzerinde nasıl bir düzeltici işlem yapılacak?</t>
  </si>
  <si>
    <t>Değiştirilecek/To Be Change</t>
  </si>
  <si>
    <t>Action</t>
  </si>
  <si>
    <t>What type corrective action will be taken on the failured equipment?</t>
  </si>
  <si>
    <t>NCR Numarası</t>
  </si>
  <si>
    <t>Bu sütuna hata ile ilgili oluşturulan NCR numarası yazılacaktır.</t>
  </si>
  <si>
    <t xml:space="preserve">TM-NCR-21_007 </t>
  </si>
  <si>
    <t>NCR Number</t>
  </si>
  <si>
    <t>The NCR number generated for the error will be written in this column.</t>
  </si>
  <si>
    <t>Ekipman Tedarikçisi</t>
  </si>
  <si>
    <t>Bu sütüna arızalı ekipmanın hangi tedarikçiye ait olduğu girilecektir.</t>
  </si>
  <si>
    <t>ABB</t>
  </si>
  <si>
    <t>In this column, the supplier of the defective equipment will be entered.</t>
  </si>
  <si>
    <t>Sipariş Numarası</t>
  </si>
  <si>
    <t>Bu sütuna eğer ekipman sipariş edilmişse sipariş numarası yazılacaktır.</t>
  </si>
  <si>
    <t>Order Number</t>
  </si>
  <si>
    <t>This column fill with the order number if there is an equipment order.</t>
  </si>
  <si>
    <t>Sipariş Tarihi</t>
  </si>
  <si>
    <t>Bu sütuna eğer ekipman sipariş edilmişse sipariş tarihi yazılacaktır.</t>
  </si>
  <si>
    <t>Order Time</t>
  </si>
  <si>
    <t>This column fill with the order date if there is an equipment order.</t>
  </si>
  <si>
    <t>Sipariş Saati</t>
  </si>
  <si>
    <t>Bu sütuna eğer ekipman sipariş edilmişse sipariş saati yazılacaktır.</t>
  </si>
  <si>
    <t>This column fill with the order time if there is an equipment order.</t>
  </si>
  <si>
    <t>Bu sütuna eğer ekipman sipariş edilmişse tedarikçinin adı yazılacaktır.</t>
  </si>
  <si>
    <t>IFE</t>
  </si>
  <si>
    <t>Supplier</t>
  </si>
  <si>
    <t>This column fill with the supplier of equipment if there is an equipment order.</t>
  </si>
  <si>
    <t>Teslim Tarihi</t>
  </si>
  <si>
    <t>Bu sütuna eğer ekipman sipariş edilmişse SSH birimine teslim tarihi yazılacaktır.</t>
  </si>
  <si>
    <t>Delivery Date</t>
  </si>
  <si>
    <t>This column fill with the delivery date if there is an equipment order.</t>
  </si>
  <si>
    <t>Teslim Saati</t>
  </si>
  <si>
    <t>Bu sütuna eğer ekipman sipariş edilmişse SSH birimine teslim saati yazılacaktır.</t>
  </si>
  <si>
    <t>Delivery Time</t>
  </si>
  <si>
    <t>This column fill with the delivery time if there is an equipment order.</t>
  </si>
  <si>
    <t>Takılan Ekipman Adı</t>
  </si>
  <si>
    <t>Bu sütuna eğer ekipman değişimi yapılmışsa takılan ekipmanın adı yazılacaktır.</t>
  </si>
  <si>
    <t>Installed Equipment Name</t>
  </si>
  <si>
    <t>This column fill with the installed equipment name.</t>
  </si>
  <si>
    <t>Takılan Ekipman Adeti</t>
  </si>
  <si>
    <t>Bu sütuna eğer ekipman değişimi yapılmışsa takılan ekipmanın adeti yazılacaktır.</t>
  </si>
  <si>
    <t>Installed Equipment Quantity</t>
  </si>
  <si>
    <t>This column fill with the quantity of installed equipment.</t>
  </si>
  <si>
    <t>Takılan Ekipman Parça Kodu</t>
  </si>
  <si>
    <t>Bu sütuna eğer ekipman değişimi yapılmışsa takılan ekipmanın parça kodu yazılacaktır.</t>
  </si>
  <si>
    <t>Installed Equipment Part Code</t>
  </si>
  <si>
    <t>This column fill with the part code of installed equipment.</t>
  </si>
  <si>
    <t>Takılan Ekipmanın Seri Numarası</t>
  </si>
  <si>
    <t>Bu sütuna takılan ekipmanın seri numarası yazılacaktır.</t>
  </si>
  <si>
    <t>A125S3378</t>
  </si>
  <si>
    <t>Serial Number of Installed Equipment</t>
  </si>
  <si>
    <t>This column fill with the serial number of installed equipment.</t>
  </si>
  <si>
    <t>Tamir için Gerekli Personel Sayısı</t>
  </si>
  <si>
    <t>Bu sütuna düzeltici faaliyeti gerçekleştirmek için gereken personel sayısı yazılacaktır.</t>
  </si>
  <si>
    <t>Required Personnel Quantity for Repair</t>
  </si>
  <si>
    <t>This column fill with the required person quantity for corrective action.</t>
  </si>
  <si>
    <t>Yapılan Düzeltici Faaliyet</t>
  </si>
  <si>
    <t>Bu sütuna yapılan tamirin tanımı yazılacaktır.</t>
  </si>
  <si>
    <t>DCU arızası tespit edildi ve üniteler değiştirildi.</t>
  </si>
  <si>
    <t>Corrective Action Taken</t>
  </si>
  <si>
    <t>This colum fill with the description of repair work.</t>
  </si>
  <si>
    <t>Arıza Tipi</t>
  </si>
  <si>
    <t>Bu sütun arıza tipi ile doldurulacaktır.</t>
  </si>
  <si>
    <t>Failure Type</t>
  </si>
  <si>
    <t>This column fill with the failure type</t>
  </si>
  <si>
    <t>Servise Veriliş Tarihi</t>
  </si>
  <si>
    <t>Bu sütuna aracın servise hazır hale geldiği tarih yazılacaktır.</t>
  </si>
  <si>
    <t>Date of Ready to Service</t>
  </si>
  <si>
    <t>This column fill with the date of vehicle is ready to service.</t>
  </si>
  <si>
    <t>Servise Veriliş Saati</t>
  </si>
  <si>
    <t>Bu sütuna aracın servise hazır hale geldiği saat yazılacaktır.</t>
  </si>
  <si>
    <t>Hour of Ready to Service</t>
  </si>
  <si>
    <t>This column fill with the hour of vehicle is ready to service.</t>
  </si>
  <si>
    <t>Tamir Süresi</t>
  </si>
  <si>
    <t>Bu sütuna düzeltici faaliyeti gerçekleştirmek için gereken süre yazılacaktır.</t>
  </si>
  <si>
    <t>Repair Time</t>
  </si>
  <si>
    <t>This column fill with the required time for corrective action.</t>
  </si>
  <si>
    <t>MDT
(saat)</t>
  </si>
  <si>
    <t>Formül sütunu.</t>
  </si>
  <si>
    <t>MDT
(hour)</t>
  </si>
  <si>
    <t>Formula column.</t>
  </si>
  <si>
    <t>Yorum</t>
  </si>
  <si>
    <t>Bu sütuna arıza ile ilgili yorumlar yazılacaktır.</t>
  </si>
  <si>
    <t>-</t>
  </si>
  <si>
    <t>Comment</t>
  </si>
  <si>
    <t>This column fill with the comments about failure.</t>
  </si>
  <si>
    <t>EN 50126-1:2017 Tablo C.3</t>
  </si>
  <si>
    <t>EN 50126-1:2017 Table C.3</t>
  </si>
  <si>
    <t>RAM Şiddet Kategorisi</t>
  </si>
  <si>
    <t>Açıklama</t>
  </si>
  <si>
    <t>RAM Severity Category</t>
  </si>
  <si>
    <t>Description</t>
  </si>
  <si>
    <t>Class "A" Failure (faults preventing movement)
"A" Sınıfı Arıza (hareket etmeyi engelleyen arızalar)</t>
  </si>
  <si>
    <t>A failure that prevents train movement</t>
  </si>
  <si>
    <t>Trenin hareket etmesini engelleyen arızalar</t>
  </si>
  <si>
    <t>A failure that causes a delay to service greater than 20 minutes.</t>
  </si>
  <si>
    <t>20 dakika yada daha fazla işletme gecikmesine neden olan arızalar</t>
  </si>
  <si>
    <t>Class "B" Failure (service failure)
"B" Sınıfı Arıza (servis arızası)</t>
  </si>
  <si>
    <t>A failure that prevents the system from achieving its performance</t>
  </si>
  <si>
    <t>Sistemde performans kısıtlamasına neden olan arızalar</t>
  </si>
  <si>
    <t>A failure that does not cause a delay or cost greater than the minimum threshold specified for a significant failure</t>
  </si>
  <si>
    <t>Önemli arızalar için belirlenmiş işletme gecikme süresi ya da arıza maliyeti sınırını geçmeyen arızalar</t>
  </si>
  <si>
    <t>Class "C" Failure
"C" Sınıfı Arıza</t>
  </si>
  <si>
    <t>A failure that does not prevent a system achieving its specified performance</t>
  </si>
  <si>
    <t>Sistemlerde herhangi bir performans kısıtlamasına neden olmayan arızalar</t>
  </si>
  <si>
    <t>A failure that does not meet criteria for "B" or "A" failures</t>
  </si>
  <si>
    <t>"B" ya da A sınıfı arıza kategorisine girmeyen arızalar</t>
  </si>
  <si>
    <t>EN 50126-1:2017 Tablo C.5</t>
  </si>
  <si>
    <t>EN 50126-1:2017 Table C.5</t>
  </si>
  <si>
    <t>Safety Relevant Severity Category</t>
  </si>
  <si>
    <t>Emniyetle ilgili Şiddet Kategorisi</t>
  </si>
  <si>
    <t>S1</t>
  </si>
  <si>
    <t>Many equivalent fatalities (likely more than about 10) or extreme damage to the environment.</t>
  </si>
  <si>
    <t>Birçok ölüm (10'dan fazla) veya çevreye aşırı zarar.</t>
  </si>
  <si>
    <t>S2</t>
  </si>
  <si>
    <t>Multiple equivalent fatalities (likely less than about 10) or large damage to the environment.</t>
  </si>
  <si>
    <t>Birçok ölüm (10'dan az) veya çevreye büyük zarar.</t>
  </si>
  <si>
    <t>S3</t>
  </si>
  <si>
    <t>Single fatality or severe injury or significant damage to the environment.</t>
  </si>
  <si>
    <t>Bir ölüm yada ciddi yaralanma veya çevreye önemli derecede zarar.</t>
  </si>
  <si>
    <t>S4</t>
  </si>
  <si>
    <t>Minor injuries or minor damage to the environment</t>
  </si>
  <si>
    <t>Hafif yaralanma veya çevreye küçük zarar.</t>
  </si>
  <si>
    <t>S5</t>
  </si>
  <si>
    <t>Possible minor injury</t>
  </si>
  <si>
    <t>Muhtemel hafif yaralanma</t>
  </si>
  <si>
    <t>Projeler</t>
  </si>
  <si>
    <t>IASI_16</t>
  </si>
  <si>
    <t>KAY_5+6</t>
  </si>
  <si>
    <t>Ant_2</t>
  </si>
  <si>
    <t>IST_100</t>
  </si>
  <si>
    <t>Ana_Kompanent</t>
  </si>
  <si>
    <t>ComboBox</t>
  </si>
  <si>
    <t>STG03</t>
  </si>
  <si>
    <t>Yardımcı Güç Ünitesi</t>
  </si>
  <si>
    <t>Batarya</t>
  </si>
  <si>
    <t>Panto</t>
  </si>
  <si>
    <t>Maskon</t>
  </si>
  <si>
    <t>Fren</t>
  </si>
  <si>
    <t>Boji</t>
  </si>
  <si>
    <t>Dişli_Kutusu</t>
  </si>
  <si>
    <t>Körük</t>
  </si>
  <si>
    <t>Damper</t>
  </si>
  <si>
    <t>HVAC Yolcu</t>
  </si>
  <si>
    <t>HVAC Sürücü</t>
  </si>
  <si>
    <t>Kapı</t>
  </si>
  <si>
    <t>PA/PIS/CCTV</t>
  </si>
  <si>
    <t>PA/PIS</t>
  </si>
  <si>
    <t>Aydınlatma İç</t>
  </si>
  <si>
    <t>Aydınlatma Dış</t>
  </si>
  <si>
    <t>Yağlama</t>
  </si>
  <si>
    <t>Kumlama</t>
  </si>
  <si>
    <t>Autocoupler</t>
  </si>
  <si>
    <t>E-Kabinet</t>
  </si>
  <si>
    <t>Kabin Masası</t>
  </si>
  <si>
    <t>Kablo Kanalı</t>
  </si>
  <si>
    <t>Korna</t>
  </si>
  <si>
    <t>Deadman el butonu</t>
  </si>
  <si>
    <t>Deadman ayak butonu</t>
  </si>
  <si>
    <t>Olay Kaydedici</t>
  </si>
  <si>
    <t>Trim</t>
  </si>
  <si>
    <t>Giydirme İç</t>
  </si>
  <si>
    <t>İç Trim</t>
  </si>
  <si>
    <t>Giydirme Dış</t>
  </si>
  <si>
    <t>Dış Trim</t>
  </si>
  <si>
    <t>Yangın</t>
  </si>
  <si>
    <t>Silecek</t>
  </si>
  <si>
    <t>Sinyalizasyon</t>
  </si>
  <si>
    <t>Sinyal</t>
  </si>
  <si>
    <t>Telsiz</t>
  </si>
  <si>
    <t>Medcom</t>
  </si>
  <si>
    <t>Knorr Bremse</t>
  </si>
  <si>
    <t>Stemman</t>
  </si>
  <si>
    <t>Shunk</t>
  </si>
  <si>
    <t>Eltesan</t>
  </si>
  <si>
    <t>Yazkar</t>
  </si>
  <si>
    <t>Atak</t>
  </si>
  <si>
    <t>Piton</t>
  </si>
  <si>
    <t>HMI</t>
  </si>
  <si>
    <t>Kaaf</t>
  </si>
  <si>
    <t>VEM</t>
  </si>
  <si>
    <t>TSA</t>
  </si>
  <si>
    <t>GHH_Voith</t>
  </si>
  <si>
    <t>Y</t>
  </si>
  <si>
    <t>Z</t>
  </si>
  <si>
    <t>Door System</t>
  </si>
  <si>
    <t>Kabin_Masası</t>
  </si>
  <si>
    <t>SKF</t>
  </si>
  <si>
    <t>Kablo_Kanalı</t>
  </si>
  <si>
    <t>Aselsan</t>
  </si>
  <si>
    <t>Hanning&amp;Kahl</t>
  </si>
  <si>
    <t>Dellner</t>
  </si>
  <si>
    <t>Voith</t>
  </si>
  <si>
    <t>Denizler</t>
  </si>
  <si>
    <t>Sazcılar</t>
  </si>
  <si>
    <t>Hoppeck</t>
  </si>
  <si>
    <t>Aspilsan</t>
  </si>
  <si>
    <t>"Arızanın Emniyetle İlgili Şiddet Kategorisi (EN 50126-1:2017 Tablo C.5'e göre)"</t>
  </si>
  <si>
    <t>S1(Birçok ölüm (10'dan fazla) veya çevreye aşırı zarar)</t>
  </si>
  <si>
    <t>S2(Birçok ölüm (10'dan az) veya çevreye büyük zarar)</t>
  </si>
  <si>
    <t>S3(Bir ölüm yada ciddi yaralanma veya çevreye önemli zarar)</t>
  </si>
  <si>
    <t>S4(Hafif yaralanma ve çevreye kötü zarar)</t>
  </si>
  <si>
    <t>S5(Hafif yaralanma)</t>
  </si>
  <si>
    <t>N.A(Yaralanma yok)</t>
  </si>
  <si>
    <t>B(Servisten çekmeye etki eden arızalar)</t>
  </si>
  <si>
    <t>KAY_5_6</t>
  </si>
  <si>
    <t>KAY5-001</t>
  </si>
  <si>
    <t>KAY5-002</t>
  </si>
  <si>
    <t>KAY5-003</t>
  </si>
  <si>
    <t>KAY5-004</t>
  </si>
  <si>
    <t>KAY5-005</t>
  </si>
  <si>
    <t>KAY6-001</t>
  </si>
  <si>
    <t>KAY6-002</t>
  </si>
  <si>
    <t>KAY6-003</t>
  </si>
  <si>
    <t>KAY6-004</t>
  </si>
  <si>
    <t>KAY6-005</t>
  </si>
  <si>
    <t>KAY6-006</t>
  </si>
  <si>
    <t>ANT001</t>
  </si>
  <si>
    <t>ANT002</t>
  </si>
  <si>
    <t>KOC001</t>
  </si>
  <si>
    <t>KOC002</t>
  </si>
  <si>
    <t>KOC003</t>
  </si>
  <si>
    <t>KOC004</t>
  </si>
  <si>
    <t>KOC005</t>
  </si>
  <si>
    <t>KOC006</t>
  </si>
  <si>
    <t>KOC007</t>
  </si>
  <si>
    <t>KOC008</t>
  </si>
  <si>
    <t>KOC009</t>
  </si>
  <si>
    <t>KOC010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</si>
</sst>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41F]d\ mmmm\ yyyy;@"/>
    <numFmt numFmtId="165" formatCode="[$-41F]d\ mmmm\ yy;@"/>
    <numFmt numFmtId="166" formatCode="dd/mm/yy;@"/>
    <numFmt numFmtId="167" formatCode="_-[$€-2]\ * #,##0.00_-;\-[$€-2]\ * #,##0.00_-;_-[$€-2]\ * &quot;-&quot;??_-;_-@_-"/>
    <numFmt numFmtId="168" formatCode="0.0"/>
    <numFmt numFmtId="169" formatCode="d/m/yy\ hh:mm;@"/>
    <numFmt numFmtId="170" formatCode="[$-F400]h:mm:ss\ AM/PM"/>
    <numFmt numFmtId="171" formatCode="#,##0.0"/>
    <numFmt numFmtId="172" formatCode="0.000%"/>
    <numFmt numFmtId="173" formatCode="dd/mm/yy\ hh:mm;@"/>
    <numFmt numFmtId="174" formatCode="hh:mm;@"/>
    <numFmt numFmtId="175" formatCode="[$-F800]dddd\,\ mmmm\ dd\,\ yyyy"/>
    <numFmt numFmtId="176" formatCode="0.0%"/>
    <numFmt numFmtId="178" formatCode="0.000"/>
    <numFmt numFmtId="179" formatCode="d/m/yy\ h:mm;@"/>
    <numFmt numFmtId="180" formatCode="0.00000"/>
  </numFmts>
  <fonts count="83">
    <font>
      <sz val="11"/>
      <color theme="1"/>
      <name val="Calibri"/>
      <family val="2"/>
      <charset val="162"/>
      <scheme val="minor"/>
    </font>
    <font>
      <sz val="10"/>
      <name val="Arial"/>
      <family val="2"/>
      <charset val="162"/>
    </font>
    <font>
      <sz val="11"/>
      <color theme="1"/>
      <name val="Calibri"/>
      <family val="2"/>
      <scheme val="minor"/>
    </font>
    <font>
      <sz val="8"/>
      <color theme="1"/>
      <name val="Calibri"/>
      <family val="2"/>
      <charset val="162"/>
      <scheme val="minor"/>
    </font>
    <font>
      <sz val="10"/>
      <name val="Arial"/>
      <family val="2"/>
      <charset val="162"/>
    </font>
    <font>
      <u/>
      <sz val="11"/>
      <color theme="10"/>
      <name val="Calibri"/>
      <family val="2"/>
      <charset val="162"/>
    </font>
    <font>
      <u/>
      <sz val="10"/>
      <color theme="10"/>
      <name val="Arial"/>
      <family val="2"/>
      <charset val="162"/>
    </font>
    <font>
      <sz val="10"/>
      <name val="Arial"/>
      <family val="2"/>
      <charset val="162"/>
    </font>
    <font>
      <b/>
      <sz val="11"/>
      <color theme="1"/>
      <name val="Calibri"/>
      <family val="2"/>
      <charset val="162"/>
      <scheme val="minor"/>
    </font>
    <font>
      <sz val="11"/>
      <color theme="1"/>
      <name val="Calibri"/>
      <family val="2"/>
      <charset val="162"/>
      <scheme val="minor"/>
    </font>
    <font>
      <sz val="8"/>
      <name val="Calibri"/>
      <family val="2"/>
      <charset val="162"/>
      <scheme val="minor"/>
    </font>
    <font>
      <b/>
      <sz val="11"/>
      <name val="Calibri"/>
      <family val="2"/>
      <charset val="162"/>
      <scheme val="minor"/>
    </font>
    <font>
      <u/>
      <sz val="11"/>
      <color theme="10"/>
      <name val="Calibri"/>
      <family val="2"/>
      <scheme val="minor"/>
    </font>
    <font>
      <i/>
      <sz val="9"/>
      <color theme="1"/>
      <name val="Calibri"/>
      <family val="2"/>
      <charset val="162"/>
      <scheme val="minor"/>
    </font>
    <font>
      <b/>
      <sz val="11"/>
      <color theme="1"/>
      <name val="Arial"/>
      <family val="2"/>
    </font>
    <font>
      <sz val="7"/>
      <color theme="1"/>
      <name val="Arial"/>
      <family val="2"/>
      <charset val="162"/>
    </font>
    <font>
      <sz val="7"/>
      <color theme="1"/>
      <name val="Calibri"/>
      <family val="2"/>
      <charset val="162"/>
      <scheme val="minor"/>
    </font>
    <font>
      <i/>
      <sz val="5"/>
      <color theme="1"/>
      <name val="Arial"/>
      <family val="2"/>
      <charset val="162"/>
    </font>
    <font>
      <b/>
      <sz val="22"/>
      <color theme="1"/>
      <name val="Calibri"/>
      <family val="2"/>
      <charset val="162"/>
      <scheme val="minor"/>
    </font>
    <font>
      <sz val="11"/>
      <color theme="1"/>
      <name val="Arial"/>
      <family val="2"/>
    </font>
    <font>
      <sz val="5"/>
      <color theme="1"/>
      <name val="Arial"/>
      <family val="2"/>
      <charset val="162"/>
    </font>
    <font>
      <sz val="10"/>
      <color rgb="FF3C4043"/>
      <name val="Google Sans"/>
    </font>
    <font>
      <b/>
      <sz val="11"/>
      <name val="Calibri"/>
      <family val="2"/>
      <charset val="162"/>
    </font>
    <font>
      <sz val="11"/>
      <name val="Calibri"/>
      <family val="2"/>
      <charset val="162"/>
      <scheme val="minor"/>
    </font>
    <font>
      <b/>
      <sz val="8"/>
      <name val="Calibri"/>
      <family val="2"/>
      <charset val="162"/>
      <scheme val="minor"/>
    </font>
    <font>
      <sz val="10"/>
      <color theme="1"/>
      <name val="Calibri"/>
      <family val="2"/>
      <charset val="162"/>
      <scheme val="minor"/>
    </font>
    <font>
      <b/>
      <sz val="10"/>
      <color theme="1"/>
      <name val="Calibri"/>
      <family val="2"/>
      <charset val="162"/>
      <scheme val="minor"/>
    </font>
    <font>
      <sz val="9"/>
      <name val="Calibri"/>
      <family val="2"/>
      <charset val="162"/>
      <scheme val="minor"/>
    </font>
    <font>
      <b/>
      <sz val="9"/>
      <name val="Calibri"/>
      <family val="2"/>
      <charset val="162"/>
      <scheme val="minor"/>
    </font>
    <font>
      <sz val="8"/>
      <name val="Arial"/>
      <family val="2"/>
      <charset val="162"/>
    </font>
    <font>
      <b/>
      <sz val="12"/>
      <color theme="1"/>
      <name val="Calibri"/>
      <family val="2"/>
      <charset val="162"/>
      <scheme val="minor"/>
    </font>
    <font>
      <sz val="16"/>
      <name val="Arial"/>
      <family val="2"/>
      <charset val="162"/>
    </font>
    <font>
      <b/>
      <sz val="16"/>
      <name val="Arial"/>
      <family val="2"/>
      <charset val="162"/>
    </font>
    <font>
      <sz val="9"/>
      <name val="Arial"/>
      <family val="2"/>
      <charset val="162"/>
    </font>
    <font>
      <b/>
      <sz val="8"/>
      <name val="Arial"/>
      <family val="2"/>
      <charset val="162"/>
    </font>
    <font>
      <sz val="9"/>
      <color theme="1"/>
      <name val="Calibri"/>
      <family val="2"/>
      <charset val="162"/>
      <scheme val="minor"/>
    </font>
    <font>
      <sz val="12"/>
      <color theme="1"/>
      <name val="Calibri"/>
      <family val="2"/>
      <charset val="162"/>
      <scheme val="minor"/>
    </font>
    <font>
      <sz val="12"/>
      <name val="Arial"/>
      <family val="2"/>
      <charset val="162"/>
    </font>
    <font>
      <b/>
      <sz val="12"/>
      <name val="Arial"/>
      <family val="2"/>
      <charset val="162"/>
    </font>
    <font>
      <b/>
      <sz val="10"/>
      <name val="Calibri"/>
      <family val="2"/>
      <charset val="162"/>
      <scheme val="minor"/>
    </font>
    <font>
      <sz val="10"/>
      <name val="Calibri"/>
      <family val="2"/>
      <charset val="162"/>
      <scheme val="minor"/>
    </font>
    <font>
      <b/>
      <sz val="10"/>
      <name val="Arial"/>
      <family val="2"/>
      <charset val="162"/>
    </font>
    <font>
      <b/>
      <sz val="9"/>
      <name val="Arial"/>
      <family val="2"/>
      <charset val="162"/>
    </font>
    <font>
      <sz val="12"/>
      <name val="Calibri"/>
      <family val="2"/>
      <charset val="162"/>
      <scheme val="minor"/>
    </font>
    <font>
      <b/>
      <sz val="12"/>
      <name val="Calibri"/>
      <family val="2"/>
      <charset val="162"/>
      <scheme val="minor"/>
    </font>
    <font>
      <sz val="16"/>
      <name val="Calibri"/>
      <family val="2"/>
      <charset val="162"/>
      <scheme val="minor"/>
    </font>
    <font>
      <b/>
      <sz val="16"/>
      <name val="Calibri"/>
      <family val="2"/>
      <charset val="162"/>
      <scheme val="minor"/>
    </font>
    <font>
      <b/>
      <sz val="10"/>
      <name val="Arial Nova"/>
      <family val="2"/>
    </font>
    <font>
      <sz val="10"/>
      <color theme="1"/>
      <name val="Arial Nova"/>
      <family val="2"/>
    </font>
    <font>
      <sz val="10"/>
      <name val="Arial Nova"/>
      <family val="2"/>
    </font>
    <font>
      <sz val="10"/>
      <color rgb="FFFF0000"/>
      <name val="Arial Nova"/>
      <family val="2"/>
    </font>
    <font>
      <sz val="11"/>
      <name val="Arial Nova"/>
      <family val="2"/>
    </font>
    <font>
      <b/>
      <sz val="11"/>
      <name val="Arial Nova"/>
      <family val="2"/>
    </font>
    <font>
      <sz val="11"/>
      <color theme="1"/>
      <name val="Arial Nova"/>
      <family val="2"/>
    </font>
    <font>
      <sz val="8"/>
      <name val="Arial Nova"/>
      <family val="2"/>
    </font>
    <font>
      <b/>
      <sz val="8"/>
      <name val="Arial Nova"/>
      <family val="2"/>
    </font>
    <font>
      <sz val="24"/>
      <name val="Calibri"/>
      <family val="2"/>
      <charset val="162"/>
      <scheme val="minor"/>
    </font>
    <font>
      <b/>
      <sz val="10"/>
      <color rgb="FFFF0000"/>
      <name val="Arial Nova"/>
      <family val="2"/>
    </font>
    <font>
      <sz val="8"/>
      <color theme="1"/>
      <name val="Arial Nova"/>
      <family val="2"/>
    </font>
    <font>
      <sz val="18"/>
      <color rgb="FFFF0000"/>
      <name val="Arial Nova"/>
      <family val="2"/>
    </font>
    <font>
      <sz val="11"/>
      <color rgb="FFFF0000"/>
      <name val="Arial Nova"/>
      <family val="2"/>
    </font>
    <font>
      <b/>
      <sz val="22"/>
      <color rgb="FFFF0000"/>
      <name val="Arial Nova"/>
      <family val="2"/>
      <charset val="162"/>
    </font>
    <font>
      <b/>
      <sz val="11"/>
      <name val="Arial Nova"/>
      <family val="2"/>
      <charset val="162"/>
    </font>
    <font>
      <b/>
      <sz val="8"/>
      <name val="Arial Nova"/>
      <family val="2"/>
      <charset val="162"/>
    </font>
    <font>
      <b/>
      <sz val="12"/>
      <name val="Arial Nova"/>
      <family val="2"/>
      <charset val="162"/>
    </font>
    <font>
      <b/>
      <sz val="16"/>
      <name val="Arial Nova"/>
      <family val="2"/>
      <charset val="162"/>
    </font>
    <font>
      <b/>
      <sz val="28"/>
      <color rgb="FFFF0000"/>
      <name val="Arial Nova"/>
      <family val="2"/>
      <charset val="162"/>
    </font>
    <font>
      <b/>
      <sz val="14"/>
      <name val="Arial Nova"/>
      <family val="2"/>
    </font>
    <font>
      <sz val="14"/>
      <name val="Arial Nova"/>
      <family val="2"/>
    </font>
    <font>
      <b/>
      <sz val="9"/>
      <name val="Arial Nova"/>
      <family val="2"/>
      <charset val="162"/>
    </font>
    <font>
      <b/>
      <sz val="72"/>
      <color rgb="FFFF0000"/>
      <name val="Arial Nova"/>
      <family val="2"/>
      <charset val="162"/>
    </font>
    <font>
      <b/>
      <sz val="16"/>
      <name val="Arial Nova"/>
      <family val="2"/>
    </font>
    <font>
      <sz val="7"/>
      <color theme="1"/>
      <name val="Aptos Narrow"/>
      <family val="2"/>
    </font>
    <font>
      <b/>
      <sz val="7"/>
      <color theme="0"/>
      <name val="Aptos Narrow"/>
      <family val="2"/>
    </font>
    <font>
      <b/>
      <sz val="7"/>
      <color theme="1"/>
      <name val="Aptos Narrow"/>
      <family val="2"/>
    </font>
    <font>
      <b/>
      <sz val="7"/>
      <color rgb="FFFF0000"/>
      <name val="Aptos Narrow"/>
      <family val="2"/>
    </font>
    <font>
      <b/>
      <sz val="7"/>
      <name val="Aptos Narrow"/>
      <family val="2"/>
    </font>
    <font>
      <b/>
      <sz val="8"/>
      <color rgb="FFFF0000"/>
      <name val="Aptos Narrow"/>
      <family val="2"/>
    </font>
    <font>
      <sz val="7"/>
      <color rgb="FF000000"/>
      <name val="Aptos Narrow"/>
      <family val="2"/>
    </font>
    <font>
      <sz val="6"/>
      <color theme="1"/>
      <name val="Aptos Narrow"/>
      <family val="2"/>
    </font>
    <font>
      <b/>
      <sz val="6"/>
      <color theme="0"/>
      <name val="Aptos Narrow"/>
      <family val="2"/>
    </font>
    <font>
      <b/>
      <sz val="6"/>
      <color theme="1"/>
      <name val="Aptos Narrow"/>
      <family val="2"/>
    </font>
    <font>
      <b/>
      <sz val="6"/>
      <color rgb="FFFF0000"/>
      <name val="Aptos Narrow"/>
      <family val="2"/>
    </font>
  </fonts>
  <fills count="3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0.249977111117893"/>
        <bgColor indexed="64"/>
      </patternFill>
    </fill>
    <fill>
      <patternFill patternType="solid">
        <fgColor theme="2"/>
        <bgColor indexed="64"/>
      </patternFill>
    </fill>
    <fill>
      <patternFill patternType="solid">
        <fgColor theme="4"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bgColor indexed="64"/>
      </patternFill>
    </fill>
    <fill>
      <patternFill patternType="solid">
        <fgColor theme="8" tint="0.59999389629810485"/>
        <bgColor indexed="64"/>
      </patternFill>
    </fill>
    <fill>
      <patternFill patternType="solid">
        <fgColor rgb="FFF89A9A"/>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rgb="FFFFFFFF"/>
        <bgColor indexed="64"/>
      </patternFill>
    </fill>
    <fill>
      <patternFill patternType="solid">
        <fgColor rgb="FFFEFFF7"/>
        <bgColor indexed="64"/>
      </patternFill>
    </fill>
    <fill>
      <patternFill patternType="solid">
        <fgColor rgb="FFFEF8F8"/>
        <bgColor indexed="64"/>
      </patternFill>
    </fill>
    <fill>
      <patternFill patternType="solid">
        <fgColor rgb="FFEFF6FB"/>
        <bgColor indexed="64"/>
      </patternFill>
    </fill>
    <fill>
      <patternFill patternType="solid">
        <fgColor rgb="FFF2F8EE"/>
        <bgColor indexed="64"/>
      </patternFill>
    </fill>
    <fill>
      <patternFill patternType="solid">
        <fgColor rgb="FFFDF2E9"/>
        <bgColor indexed="64"/>
      </patternFill>
    </fill>
    <fill>
      <patternFill patternType="solid">
        <fgColor rgb="FFEFFBF9"/>
        <bgColor indexed="64"/>
      </patternFill>
    </fill>
    <fill>
      <patternFill patternType="solid">
        <fgColor rgb="FFFFFFD1"/>
        <bgColor indexed="64"/>
      </patternFill>
    </fill>
    <fill>
      <patternFill patternType="solid">
        <fgColor rgb="FFECF5E7"/>
        <bgColor indexed="64"/>
      </patternFill>
    </fill>
    <fill>
      <patternFill patternType="solid">
        <fgColor rgb="FFFFEFFD"/>
        <bgColor indexed="64"/>
      </patternFill>
    </fill>
    <fill>
      <patternFill patternType="solid">
        <fgColor rgb="FFF1F7ED"/>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59996337778862885"/>
        <bgColor indexed="64"/>
      </patternFill>
    </fill>
    <fill>
      <patternFill patternType="solid">
        <fgColor rgb="FF76E3FF"/>
        <bgColor indexed="64"/>
      </patternFill>
    </fill>
    <fill>
      <patternFill patternType="solid">
        <fgColor rgb="FF00B0F0"/>
        <bgColor indexed="64"/>
      </patternFill>
    </fill>
    <fill>
      <patternFill patternType="solid">
        <fgColor rgb="FFFF6600"/>
        <bgColor indexed="64"/>
      </patternFill>
    </fill>
    <fill>
      <patternFill patternType="solid">
        <fgColor theme="9" tint="0.39997558519241921"/>
        <bgColor indexed="64"/>
      </patternFill>
    </fill>
    <fill>
      <patternFill patternType="solid">
        <fgColor theme="7" tint="0.59999389629810485"/>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right style="thin">
        <color indexed="64"/>
      </right>
      <top style="thin">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diagonal/>
    </border>
    <border>
      <left/>
      <right style="thin">
        <color rgb="FF000000"/>
      </right>
      <top style="thin">
        <color rgb="FF000000"/>
      </top>
      <bottom style="thin">
        <color rgb="FF000000"/>
      </bottom>
      <diagonal/>
    </border>
    <border>
      <left style="thin">
        <color indexed="64"/>
      </left>
      <right/>
      <top/>
      <bottom style="thin">
        <color indexed="64"/>
      </bottom>
      <diagonal/>
    </border>
    <border>
      <left style="medium">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s>
  <cellStyleXfs count="35">
    <xf numFmtId="0" fontId="0" fillId="0" borderId="0"/>
    <xf numFmtId="0" fontId="2" fillId="0" borderId="0"/>
    <xf numFmtId="0" fontId="4" fillId="0" borderId="0"/>
    <xf numFmtId="0" fontId="5" fillId="0" borderId="0" applyNumberFormat="0" applyFill="0" applyBorder="0" applyAlignment="0" applyProtection="0">
      <alignment vertical="top"/>
      <protection locked="0"/>
    </xf>
    <xf numFmtId="0" fontId="1" fillId="0" borderId="0"/>
    <xf numFmtId="0" fontId="6" fillId="0" borderId="0" applyNumberFormat="0" applyFill="0" applyBorder="0" applyAlignment="0" applyProtection="0">
      <alignment vertical="top"/>
      <protection locked="0"/>
    </xf>
    <xf numFmtId="0" fontId="7" fillId="0" borderId="0"/>
    <xf numFmtId="0" fontId="1" fillId="0" borderId="0"/>
    <xf numFmtId="0" fontId="1" fillId="0" borderId="0"/>
    <xf numFmtId="0" fontId="9" fillId="0" borderId="0"/>
    <xf numFmtId="0" fontId="1" fillId="0" borderId="0"/>
    <xf numFmtId="0" fontId="9" fillId="0" borderId="0"/>
    <xf numFmtId="0" fontId="1" fillId="0" borderId="0"/>
    <xf numFmtId="0" fontId="9"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 fillId="0" borderId="0" applyNumberFormat="0" applyFill="0" applyBorder="0" applyAlignment="0" applyProtection="0"/>
    <xf numFmtId="0" fontId="6" fillId="0" borderId="0" applyNumberFormat="0" applyFill="0" applyBorder="0" applyAlignment="0" applyProtection="0"/>
  </cellStyleXfs>
  <cellXfs count="582">
    <xf numFmtId="0" fontId="0" fillId="0" borderId="0" xfId="0"/>
    <xf numFmtId="0" fontId="3" fillId="0" borderId="1" xfId="0" applyFont="1" applyBorder="1" applyAlignment="1" applyProtection="1">
      <alignment horizontal="center" vertical="center" wrapText="1"/>
      <protection locked="0"/>
    </xf>
    <xf numFmtId="0" fontId="2" fillId="0" borderId="0" xfId="1"/>
    <xf numFmtId="0" fontId="13" fillId="0" borderId="0" xfId="1" quotePrefix="1" applyFont="1" applyAlignment="1">
      <alignment horizontal="left" vertical="center" wrapText="1"/>
    </xf>
    <xf numFmtId="0" fontId="14" fillId="0" borderId="0" xfId="1" applyFont="1" applyAlignment="1">
      <alignment vertical="center" wrapText="1"/>
    </xf>
    <xf numFmtId="0" fontId="15" fillId="0" borderId="0" xfId="1" applyFont="1" applyAlignment="1">
      <alignment horizontal="left" vertical="center" wrapText="1"/>
    </xf>
    <xf numFmtId="0" fontId="16" fillId="0" borderId="0" xfId="1" applyFont="1" applyAlignment="1">
      <alignment vertical="center" wrapText="1"/>
    </xf>
    <xf numFmtId="49" fontId="15" fillId="3" borderId="9" xfId="1" applyNumberFormat="1" applyFont="1" applyFill="1" applyBorder="1" applyAlignment="1">
      <alignment horizontal="left" vertical="center" wrapText="1"/>
    </xf>
    <xf numFmtId="0" fontId="15" fillId="3" borderId="10" xfId="1" applyFont="1" applyFill="1" applyBorder="1" applyAlignment="1">
      <alignment horizontal="left" vertical="center" wrapText="1"/>
    </xf>
    <xf numFmtId="0" fontId="19" fillId="3" borderId="11" xfId="1" applyFont="1" applyFill="1" applyBorder="1"/>
    <xf numFmtId="0" fontId="19" fillId="0" borderId="0" xfId="1" applyFont="1"/>
    <xf numFmtId="14" fontId="19" fillId="0" borderId="0" xfId="1" applyNumberFormat="1" applyFont="1" applyAlignment="1">
      <alignment vertical="center" wrapText="1"/>
    </xf>
    <xf numFmtId="14" fontId="15" fillId="0" borderId="0" xfId="1" applyNumberFormat="1" applyFont="1" applyAlignment="1">
      <alignment horizontal="left" vertical="center" wrapText="1"/>
    </xf>
    <xf numFmtId="2" fontId="15" fillId="3" borderId="15" xfId="1" applyNumberFormat="1" applyFont="1" applyFill="1" applyBorder="1" applyAlignment="1">
      <alignment horizontal="left" vertical="center" wrapText="1"/>
    </xf>
    <xf numFmtId="0" fontId="15" fillId="3" borderId="0" xfId="1" applyFont="1" applyFill="1" applyAlignment="1">
      <alignment horizontal="left" vertical="center" wrapText="1"/>
    </xf>
    <xf numFmtId="0" fontId="19" fillId="3" borderId="16" xfId="1" applyFont="1" applyFill="1" applyBorder="1"/>
    <xf numFmtId="14" fontId="15" fillId="3" borderId="15" xfId="1" applyNumberFormat="1" applyFont="1" applyFill="1" applyBorder="1" applyAlignment="1">
      <alignment horizontal="left" vertical="center" wrapText="1"/>
    </xf>
    <xf numFmtId="0" fontId="15" fillId="3" borderId="12" xfId="1" applyFont="1" applyFill="1" applyBorder="1" applyAlignment="1">
      <alignment horizontal="left" vertical="center" wrapText="1"/>
    </xf>
    <xf numFmtId="0" fontId="15" fillId="3" borderId="13" xfId="1" applyFont="1" applyFill="1" applyBorder="1" applyAlignment="1">
      <alignment horizontal="left" vertical="center" wrapText="1"/>
    </xf>
    <xf numFmtId="0" fontId="19" fillId="3" borderId="14" xfId="1" applyFont="1" applyFill="1" applyBorder="1"/>
    <xf numFmtId="0" fontId="21" fillId="0" borderId="0" xfId="0" applyFont="1"/>
    <xf numFmtId="0" fontId="22" fillId="6" borderId="1" xfId="3" applyFont="1" applyFill="1" applyBorder="1" applyAlignment="1" applyProtection="1">
      <alignment horizontal="center" vertical="center" textRotation="90" wrapText="1"/>
      <protection locked="0"/>
    </xf>
    <xf numFmtId="0" fontId="22" fillId="0" borderId="1" xfId="3" applyFont="1" applyFill="1" applyBorder="1" applyAlignment="1" applyProtection="1">
      <alignment horizontal="center" vertical="center" textRotation="90" wrapText="1"/>
      <protection locked="0"/>
    </xf>
    <xf numFmtId="0" fontId="11" fillId="0" borderId="1" xfId="0" applyFont="1" applyBorder="1" applyAlignment="1" applyProtection="1">
      <alignment horizontal="center" vertical="center" textRotation="90" wrapText="1"/>
      <protection locked="0"/>
    </xf>
    <xf numFmtId="0" fontId="11" fillId="4" borderId="1" xfId="0" applyFont="1" applyFill="1" applyBorder="1" applyAlignment="1" applyProtection="1">
      <alignment horizontal="center" vertical="center" textRotation="90" wrapText="1"/>
      <protection locked="0"/>
    </xf>
    <xf numFmtId="0" fontId="11" fillId="4" borderId="1" xfId="0" applyFont="1" applyFill="1" applyBorder="1" applyAlignment="1">
      <alignment horizontal="center" vertical="center" textRotation="90" wrapText="1"/>
    </xf>
    <xf numFmtId="0" fontId="10" fillId="2" borderId="0" xfId="0" applyFont="1" applyFill="1" applyAlignment="1" applyProtection="1">
      <alignment textRotation="90"/>
      <protection locked="0"/>
    </xf>
    <xf numFmtId="0" fontId="10" fillId="2" borderId="8" xfId="0" applyFont="1" applyFill="1" applyBorder="1" applyProtection="1">
      <protection locked="0"/>
    </xf>
    <xf numFmtId="0" fontId="10" fillId="0" borderId="0" xfId="0" applyFont="1" applyAlignment="1" applyProtection="1">
      <alignment horizontal="center" vertical="center" wrapText="1"/>
      <protection locked="0"/>
    </xf>
    <xf numFmtId="0" fontId="10" fillId="0" borderId="0" xfId="0" applyFont="1" applyAlignment="1" applyProtection="1">
      <alignment wrapText="1"/>
      <protection locked="0"/>
    </xf>
    <xf numFmtId="0" fontId="10" fillId="0" borderId="0" xfId="0" applyFont="1" applyAlignment="1" applyProtection="1">
      <alignment horizontal="center" vertical="center"/>
      <protection locked="0"/>
    </xf>
    <xf numFmtId="0" fontId="10" fillId="0" borderId="0" xfId="0" applyFont="1" applyProtection="1">
      <protection locked="0"/>
    </xf>
    <xf numFmtId="0" fontId="10" fillId="2" borderId="8" xfId="0" applyFont="1" applyFill="1" applyBorder="1" applyAlignment="1" applyProtection="1">
      <alignment textRotation="90"/>
      <protection locked="0"/>
    </xf>
    <xf numFmtId="0" fontId="10" fillId="0" borderId="6" xfId="8" applyFont="1" applyBorder="1" applyProtection="1">
      <protection locked="0"/>
    </xf>
    <xf numFmtId="0" fontId="10" fillId="0" borderId="6" xfId="8" applyFont="1" applyBorder="1" applyAlignment="1" applyProtection="1">
      <alignment vertical="center" wrapText="1"/>
      <protection locked="0"/>
    </xf>
    <xf numFmtId="0" fontId="10" fillId="0" borderId="0" xfId="8" applyFont="1" applyAlignment="1" applyProtection="1">
      <alignment horizontal="left" vertical="center" wrapText="1"/>
      <protection locked="0"/>
    </xf>
    <xf numFmtId="0" fontId="10" fillId="0" borderId="0" xfId="8" applyFont="1" applyProtection="1">
      <protection locked="0"/>
    </xf>
    <xf numFmtId="0" fontId="25" fillId="0" borderId="0" xfId="0" applyFont="1"/>
    <xf numFmtId="0" fontId="26" fillId="0" borderId="0" xfId="0" applyFont="1" applyAlignment="1">
      <alignment horizontal="center" vertical="center" wrapText="1"/>
    </xf>
    <xf numFmtId="0" fontId="26" fillId="10" borderId="1" xfId="0" applyFont="1" applyFill="1" applyBorder="1" applyAlignment="1">
      <alignment horizontal="left" vertical="center" wrapText="1"/>
    </xf>
    <xf numFmtId="0" fontId="25" fillId="7" borderId="1" xfId="0" applyFont="1" applyFill="1" applyBorder="1"/>
    <xf numFmtId="0" fontId="26" fillId="0" borderId="0" xfId="0" applyFont="1" applyAlignment="1">
      <alignment horizontal="left" vertical="center" wrapText="1"/>
    </xf>
    <xf numFmtId="0" fontId="25" fillId="0" borderId="0" xfId="0" applyFont="1" applyAlignment="1">
      <alignment horizontal="left" vertical="center"/>
    </xf>
    <xf numFmtId="0" fontId="26" fillId="0" borderId="0" xfId="0" applyFont="1" applyAlignment="1">
      <alignment horizontal="left" vertical="center"/>
    </xf>
    <xf numFmtId="0" fontId="25" fillId="7" borderId="1" xfId="0" applyFont="1" applyFill="1" applyBorder="1" applyAlignment="1">
      <alignment horizontal="left" vertical="center"/>
    </xf>
    <xf numFmtId="0" fontId="26" fillId="7" borderId="1" xfId="0" applyFont="1" applyFill="1" applyBorder="1" applyAlignment="1">
      <alignment horizontal="left" vertical="center" wrapText="1"/>
    </xf>
    <xf numFmtId="0" fontId="26" fillId="8" borderId="1" xfId="0" applyFont="1" applyFill="1" applyBorder="1" applyAlignment="1">
      <alignment horizontal="left" vertical="center" wrapText="1"/>
    </xf>
    <xf numFmtId="0" fontId="10" fillId="0" borderId="6" xfId="8" applyFont="1" applyBorder="1" applyAlignment="1" applyProtection="1">
      <alignment horizontal="left" vertical="center" wrapText="1"/>
      <protection locked="0"/>
    </xf>
    <xf numFmtId="0" fontId="1" fillId="0" borderId="6" xfId="8" applyBorder="1" applyProtection="1">
      <protection locked="0"/>
    </xf>
    <xf numFmtId="0" fontId="31" fillId="0" borderId="6" xfId="8" applyFont="1" applyBorder="1" applyAlignment="1" applyProtection="1">
      <alignment vertical="center" wrapText="1"/>
      <protection locked="0"/>
    </xf>
    <xf numFmtId="0" fontId="33" fillId="0" borderId="0" xfId="8" applyFont="1" applyAlignment="1" applyProtection="1">
      <alignment horizontal="left" vertical="center" wrapText="1"/>
      <protection locked="0"/>
    </xf>
    <xf numFmtId="164" fontId="29" fillId="3" borderId="0" xfId="8" applyNumberFormat="1" applyFont="1" applyFill="1" applyAlignment="1" applyProtection="1">
      <alignment horizontal="center" vertical="center" textRotation="90"/>
      <protection locked="0"/>
    </xf>
    <xf numFmtId="0" fontId="29" fillId="7" borderId="0" xfId="8" applyFont="1" applyFill="1" applyAlignment="1" applyProtection="1">
      <alignment horizontal="right" vertical="center" wrapText="1"/>
      <protection locked="0"/>
    </xf>
    <xf numFmtId="170" fontId="1" fillId="7" borderId="0" xfId="8" applyNumberFormat="1" applyFill="1" applyAlignment="1" applyProtection="1">
      <alignment horizontal="center" vertical="center" textRotation="90"/>
      <protection locked="0"/>
    </xf>
    <xf numFmtId="0" fontId="1" fillId="7" borderId="0" xfId="8" applyFill="1" applyAlignment="1" applyProtection="1">
      <alignment horizontal="right" vertical="center"/>
      <protection locked="0"/>
    </xf>
    <xf numFmtId="0" fontId="1" fillId="7" borderId="0" xfId="8" applyFill="1" applyAlignment="1" applyProtection="1">
      <alignment vertical="center"/>
      <protection locked="0"/>
    </xf>
    <xf numFmtId="167" fontId="29" fillId="7" borderId="0" xfId="8" applyNumberFormat="1" applyFont="1" applyFill="1" applyAlignment="1" applyProtection="1">
      <alignment horizontal="center" vertical="center" textRotation="90"/>
      <protection locked="0"/>
    </xf>
    <xf numFmtId="0" fontId="1" fillId="8" borderId="0" xfId="8" applyFill="1" applyAlignment="1" applyProtection="1">
      <alignment horizontal="center" vertical="center" textRotation="90"/>
      <protection locked="0"/>
    </xf>
    <xf numFmtId="0" fontId="1" fillId="0" borderId="0" xfId="8" applyProtection="1">
      <protection locked="0"/>
    </xf>
    <xf numFmtId="0" fontId="0" fillId="2" borderId="0" xfId="0" applyFill="1" applyProtection="1">
      <protection locked="0"/>
    </xf>
    <xf numFmtId="0" fontId="25" fillId="2" borderId="0" xfId="0" applyFont="1" applyFill="1" applyProtection="1">
      <protection locked="0"/>
    </xf>
    <xf numFmtId="0" fontId="25" fillId="2" borderId="0" xfId="0" applyFont="1" applyFill="1" applyAlignment="1" applyProtection="1">
      <alignment textRotation="90"/>
      <protection locked="0"/>
    </xf>
    <xf numFmtId="0" fontId="0" fillId="2" borderId="0" xfId="0" applyFill="1" applyAlignment="1" applyProtection="1">
      <alignment textRotation="90"/>
      <protection locked="0"/>
    </xf>
    <xf numFmtId="0" fontId="35" fillId="2" borderId="0" xfId="0" applyFont="1" applyFill="1" applyProtection="1">
      <protection locked="0"/>
    </xf>
    <xf numFmtId="0" fontId="0" fillId="2" borderId="6" xfId="0" applyFill="1" applyBorder="1" applyProtection="1">
      <protection locked="0"/>
    </xf>
    <xf numFmtId="0" fontId="0" fillId="2" borderId="8" xfId="0" applyFill="1" applyBorder="1" applyProtection="1">
      <protection locked="0"/>
    </xf>
    <xf numFmtId="0" fontId="0" fillId="2" borderId="4" xfId="0" applyFill="1" applyBorder="1" applyProtection="1">
      <protection locked="0"/>
    </xf>
    <xf numFmtId="0" fontId="0" fillId="0" borderId="0" xfId="0" applyProtection="1">
      <protection locked="0"/>
    </xf>
    <xf numFmtId="0" fontId="25" fillId="0" borderId="1" xfId="0" applyFont="1" applyBorder="1" applyAlignment="1" applyProtection="1">
      <alignment vertical="center" wrapText="1"/>
      <protection locked="0"/>
    </xf>
    <xf numFmtId="165" fontId="37" fillId="0" borderId="4" xfId="0" applyNumberFormat="1" applyFont="1" applyBorder="1" applyAlignment="1" applyProtection="1">
      <alignment horizontal="center" vertical="center" wrapText="1"/>
      <protection locked="0"/>
    </xf>
    <xf numFmtId="0" fontId="35" fillId="0" borderId="5" xfId="0" applyFont="1"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26" fillId="0" borderId="1" xfId="0" applyFont="1" applyBorder="1" applyAlignment="1" applyProtection="1">
      <alignment horizontal="center" vertical="center" textRotation="90" wrapText="1"/>
      <protection locked="0"/>
    </xf>
    <xf numFmtId="0" fontId="39" fillId="6" borderId="1" xfId="0" applyFont="1" applyFill="1" applyBorder="1" applyAlignment="1" applyProtection="1">
      <alignment horizontal="center" vertical="center" textRotation="90" wrapText="1"/>
      <protection locked="0"/>
    </xf>
    <xf numFmtId="0" fontId="39" fillId="4" borderId="1" xfId="0" applyFont="1" applyFill="1" applyBorder="1" applyAlignment="1" applyProtection="1">
      <alignment horizontal="center" vertical="center" textRotation="90" wrapText="1"/>
      <protection locked="0"/>
    </xf>
    <xf numFmtId="0" fontId="25" fillId="6" borderId="1" xfId="0" applyFont="1" applyFill="1" applyBorder="1" applyAlignment="1" applyProtection="1">
      <alignment horizontal="center" vertical="center" textRotation="90" wrapText="1"/>
      <protection locked="0"/>
    </xf>
    <xf numFmtId="0" fontId="25" fillId="6" borderId="2" xfId="0" applyFont="1" applyFill="1" applyBorder="1" applyAlignment="1" applyProtection="1">
      <alignment horizontal="center" vertical="center" textRotation="90" wrapText="1"/>
      <protection locked="0"/>
    </xf>
    <xf numFmtId="0" fontId="25" fillId="6" borderId="1" xfId="0" applyFont="1" applyFill="1" applyBorder="1" applyAlignment="1" applyProtection="1">
      <alignment horizontal="center" vertical="top" textRotation="90" wrapText="1"/>
      <protection locked="0"/>
    </xf>
    <xf numFmtId="165" fontId="1" fillId="6" borderId="1" xfId="0" applyNumberFormat="1" applyFont="1" applyFill="1" applyBorder="1" applyAlignment="1" applyProtection="1">
      <alignment horizontal="center" vertical="center" textRotation="90" wrapText="1"/>
      <protection locked="0"/>
    </xf>
    <xf numFmtId="165" fontId="1" fillId="0" borderId="1" xfId="0" applyNumberFormat="1" applyFont="1" applyBorder="1" applyAlignment="1" applyProtection="1">
      <alignment horizontal="center" vertical="center" wrapText="1"/>
      <protection locked="0"/>
    </xf>
    <xf numFmtId="165" fontId="1" fillId="0" borderId="1" xfId="0" applyNumberFormat="1" applyFont="1" applyBorder="1" applyAlignment="1" applyProtection="1">
      <alignment horizontal="center" vertical="top" textRotation="90" wrapText="1"/>
      <protection locked="0"/>
    </xf>
    <xf numFmtId="165" fontId="1" fillId="4" borderId="1" xfId="0" applyNumberFormat="1" applyFont="1" applyFill="1" applyBorder="1" applyAlignment="1" applyProtection="1">
      <alignment horizontal="center" vertical="top" textRotation="90" wrapText="1"/>
      <protection locked="0"/>
    </xf>
    <xf numFmtId="165" fontId="1" fillId="4" borderId="1" xfId="0" applyNumberFormat="1" applyFont="1" applyFill="1" applyBorder="1" applyAlignment="1" applyProtection="1">
      <alignment horizontal="center" vertical="center" textRotation="90" wrapText="1"/>
      <protection locked="0"/>
    </xf>
    <xf numFmtId="1" fontId="33" fillId="3" borderId="1" xfId="0" applyNumberFormat="1" applyFont="1" applyFill="1" applyBorder="1" applyAlignment="1" applyProtection="1">
      <alignment horizontal="center" vertical="center" textRotation="90" wrapText="1"/>
      <protection locked="0"/>
    </xf>
    <xf numFmtId="0" fontId="1" fillId="0" borderId="1" xfId="0" applyFont="1" applyBorder="1" applyAlignment="1" applyProtection="1">
      <alignment horizontal="center" vertical="center" textRotation="90" wrapText="1"/>
      <protection locked="0"/>
    </xf>
    <xf numFmtId="1" fontId="0" fillId="3" borderId="1" xfId="0" quotePrefix="1" applyNumberFormat="1" applyFill="1" applyBorder="1" applyAlignment="1" applyProtection="1">
      <alignment horizontal="center" vertical="center" textRotation="90" wrapText="1"/>
      <protection locked="0"/>
    </xf>
    <xf numFmtId="0" fontId="0" fillId="0" borderId="1" xfId="0" applyBorder="1" applyAlignment="1" applyProtection="1">
      <alignment vertical="center" textRotation="90" wrapText="1"/>
      <protection locked="0"/>
    </xf>
    <xf numFmtId="0" fontId="28" fillId="4" borderId="1" xfId="0" applyFont="1" applyFill="1" applyBorder="1" applyAlignment="1" applyProtection="1">
      <alignment horizontal="center" vertical="center" textRotation="90" wrapText="1"/>
      <protection locked="0"/>
    </xf>
    <xf numFmtId="0" fontId="36" fillId="6" borderId="1" xfId="0" applyFont="1" applyFill="1" applyBorder="1" applyAlignment="1" applyProtection="1">
      <alignment horizontal="center" vertical="center" textRotation="90"/>
      <protection locked="0"/>
    </xf>
    <xf numFmtId="0" fontId="0" fillId="0" borderId="1" xfId="0" applyBorder="1" applyAlignment="1" applyProtection="1">
      <alignment horizontal="center" vertical="center" textRotation="90" wrapText="1"/>
      <protection locked="0"/>
    </xf>
    <xf numFmtId="0" fontId="36" fillId="0" borderId="1" xfId="0" applyFont="1" applyBorder="1" applyAlignment="1" applyProtection="1">
      <alignment horizontal="center" vertical="center" textRotation="90"/>
      <protection locked="0"/>
    </xf>
    <xf numFmtId="166" fontId="36" fillId="0" borderId="1" xfId="0" applyNumberFormat="1" applyFont="1" applyBorder="1" applyAlignment="1" applyProtection="1">
      <alignment horizontal="center" vertical="center" textRotation="90"/>
      <protection locked="0"/>
    </xf>
    <xf numFmtId="174" fontId="36" fillId="0" borderId="1" xfId="0" applyNumberFormat="1" applyFont="1" applyBorder="1" applyAlignment="1" applyProtection="1">
      <alignment horizontal="center" vertical="center" textRotation="90"/>
      <protection locked="0"/>
    </xf>
    <xf numFmtId="169" fontId="36" fillId="4" borderId="1" xfId="0" applyNumberFormat="1" applyFont="1" applyFill="1" applyBorder="1" applyAlignment="1">
      <alignment horizontal="center" vertical="center" textRotation="90"/>
    </xf>
    <xf numFmtId="0" fontId="36" fillId="4" borderId="1" xfId="0" applyFont="1" applyFill="1" applyBorder="1" applyAlignment="1">
      <alignment horizontal="center" vertical="center" textRotation="90"/>
    </xf>
    <xf numFmtId="0" fontId="3" fillId="0" borderId="1" xfId="0" applyFont="1" applyBorder="1" applyAlignment="1" applyProtection="1">
      <alignment horizontal="left" vertical="center" wrapText="1"/>
      <protection locked="0"/>
    </xf>
    <xf numFmtId="0" fontId="25" fillId="6" borderId="1" xfId="0" applyFont="1" applyFill="1" applyBorder="1" applyAlignment="1" applyProtection="1">
      <alignment horizontal="center" vertical="center" wrapText="1"/>
      <protection locked="0"/>
    </xf>
    <xf numFmtId="165" fontId="1" fillId="6" borderId="1" xfId="0" applyNumberFormat="1" applyFont="1" applyFill="1" applyBorder="1" applyAlignment="1" applyProtection="1">
      <alignment horizontal="center" vertical="center" textRotation="90"/>
      <protection locked="0"/>
    </xf>
    <xf numFmtId="165" fontId="29" fillId="0" borderId="1" xfId="0" applyNumberFormat="1" applyFont="1" applyBorder="1" applyAlignment="1" applyProtection="1">
      <alignment horizontal="left" vertical="center" wrapText="1"/>
      <protection locked="0"/>
    </xf>
    <xf numFmtId="1" fontId="41" fillId="0" borderId="1" xfId="0" applyNumberFormat="1" applyFont="1" applyBorder="1" applyAlignment="1" applyProtection="1">
      <alignment horizontal="center" vertical="center" textRotation="90"/>
      <protection locked="0"/>
    </xf>
    <xf numFmtId="168" fontId="38" fillId="4" borderId="1" xfId="0" applyNumberFormat="1" applyFont="1" applyFill="1" applyBorder="1" applyAlignment="1">
      <alignment horizontal="center" vertical="center" textRotation="90"/>
    </xf>
    <xf numFmtId="1" fontId="0" fillId="3" borderId="1" xfId="0" quotePrefix="1" applyNumberFormat="1" applyFill="1" applyBorder="1" applyAlignment="1" applyProtection="1">
      <alignment horizontal="center" vertical="center"/>
      <protection locked="0"/>
    </xf>
    <xf numFmtId="0" fontId="0" fillId="0" borderId="1" xfId="0" applyBorder="1" applyProtection="1">
      <protection locked="0"/>
    </xf>
    <xf numFmtId="167" fontId="30" fillId="0" borderId="1" xfId="0" applyNumberFormat="1" applyFont="1" applyBorder="1" applyAlignment="1" applyProtection="1">
      <alignment horizontal="center" vertical="center" textRotation="90"/>
      <protection locked="0"/>
    </xf>
    <xf numFmtId="167" fontId="38" fillId="4" borderId="1" xfId="0" applyNumberFormat="1" applyFont="1" applyFill="1" applyBorder="1" applyAlignment="1">
      <alignment horizontal="center" vertical="center" textRotation="90"/>
    </xf>
    <xf numFmtId="170" fontId="36" fillId="0" borderId="1" xfId="0" applyNumberFormat="1" applyFont="1" applyBorder="1" applyAlignment="1" applyProtection="1">
      <alignment horizontal="center" vertical="center" textRotation="90"/>
      <protection locked="0"/>
    </xf>
    <xf numFmtId="166" fontId="35" fillId="0" borderId="1" xfId="0" applyNumberFormat="1" applyFont="1" applyBorder="1" applyAlignment="1" applyProtection="1">
      <alignment horizontal="center" vertical="center" textRotation="90"/>
      <protection locked="0"/>
    </xf>
    <xf numFmtId="0" fontId="25" fillId="0" borderId="0" xfId="0" applyFont="1" applyProtection="1">
      <protection locked="0"/>
    </xf>
    <xf numFmtId="0" fontId="25" fillId="0" borderId="0" xfId="0" applyFont="1" applyAlignment="1" applyProtection="1">
      <alignment textRotation="90"/>
      <protection locked="0"/>
    </xf>
    <xf numFmtId="0" fontId="0" fillId="0" borderId="0" xfId="0" applyAlignment="1" applyProtection="1">
      <alignment textRotation="90"/>
      <protection locked="0"/>
    </xf>
    <xf numFmtId="0" fontId="35" fillId="0" borderId="0" xfId="0" applyFont="1" applyProtection="1">
      <protection locked="0"/>
    </xf>
    <xf numFmtId="0" fontId="0" fillId="3" borderId="0" xfId="0" applyFill="1" applyProtection="1">
      <protection locked="0"/>
    </xf>
    <xf numFmtId="0" fontId="24" fillId="0" borderId="6" xfId="8" applyFont="1" applyBorder="1" applyAlignment="1" applyProtection="1">
      <alignment horizontal="center" vertical="center" wrapText="1"/>
      <protection locked="0"/>
    </xf>
    <xf numFmtId="0" fontId="10" fillId="0" borderId="6" xfId="8" applyFont="1" applyBorder="1" applyAlignment="1" applyProtection="1">
      <alignment horizontal="center" vertical="center"/>
      <protection locked="0"/>
    </xf>
    <xf numFmtId="0" fontId="43" fillId="0" borderId="0" xfId="0" applyFont="1" applyAlignment="1" applyProtection="1">
      <alignment wrapText="1"/>
      <protection locked="0"/>
    </xf>
    <xf numFmtId="0" fontId="43" fillId="0" borderId="0" xfId="0" applyFont="1" applyProtection="1">
      <protection locked="0"/>
    </xf>
    <xf numFmtId="0" fontId="10" fillId="2" borderId="34" xfId="0" applyFont="1" applyFill="1" applyBorder="1" applyProtection="1">
      <protection locked="0"/>
    </xf>
    <xf numFmtId="0" fontId="10" fillId="2" borderId="8" xfId="0" applyFont="1" applyFill="1" applyBorder="1" applyAlignment="1" applyProtection="1">
      <alignment horizontal="left" vertical="center"/>
      <protection locked="0"/>
    </xf>
    <xf numFmtId="0" fontId="10" fillId="2" borderId="8" xfId="0" applyFont="1" applyFill="1" applyBorder="1" applyAlignment="1" applyProtection="1">
      <alignment textRotation="90" wrapText="1"/>
      <protection locked="0"/>
    </xf>
    <xf numFmtId="0" fontId="24" fillId="2" borderId="8" xfId="0" applyFont="1" applyFill="1" applyBorder="1" applyAlignment="1" applyProtection="1">
      <alignment textRotation="90"/>
      <protection locked="0"/>
    </xf>
    <xf numFmtId="170" fontId="10" fillId="2" borderId="8" xfId="0" applyNumberFormat="1" applyFont="1" applyFill="1" applyBorder="1" applyAlignment="1" applyProtection="1">
      <alignment textRotation="90"/>
      <protection locked="0"/>
    </xf>
    <xf numFmtId="0" fontId="10" fillId="3" borderId="6" xfId="8" applyFont="1" applyFill="1" applyBorder="1" applyAlignment="1" applyProtection="1">
      <alignment horizontal="center" vertical="center" textRotation="90" wrapText="1"/>
      <protection locked="0"/>
    </xf>
    <xf numFmtId="0" fontId="49" fillId="0" borderId="21" xfId="0" applyFont="1" applyBorder="1" applyAlignment="1" applyProtection="1">
      <alignment horizontal="center" vertical="center" textRotation="90" wrapText="1"/>
      <protection locked="0"/>
    </xf>
    <xf numFmtId="0" fontId="49" fillId="0" borderId="26" xfId="0" applyFont="1" applyBorder="1" applyAlignment="1" applyProtection="1">
      <alignment horizontal="center" vertical="center" textRotation="90" wrapText="1"/>
      <protection locked="0"/>
    </xf>
    <xf numFmtId="0" fontId="49" fillId="0" borderId="0" xfId="0" applyFont="1" applyAlignment="1" applyProtection="1">
      <alignment wrapText="1"/>
      <protection locked="0"/>
    </xf>
    <xf numFmtId="165" fontId="47" fillId="4" borderId="1" xfId="0" applyNumberFormat="1" applyFont="1" applyFill="1" applyBorder="1" applyAlignment="1" applyProtection="1">
      <alignment horizontal="center" vertical="center" textRotation="90" wrapText="1"/>
      <protection locked="0"/>
    </xf>
    <xf numFmtId="0" fontId="48" fillId="12" borderId="1" xfId="0" applyFont="1" applyFill="1" applyBorder="1" applyAlignment="1" applyProtection="1">
      <alignment horizontal="center" vertical="center" textRotation="90" wrapText="1"/>
      <protection locked="0"/>
    </xf>
    <xf numFmtId="0" fontId="50" fillId="13" borderId="1" xfId="0" applyFont="1" applyFill="1" applyBorder="1" applyAlignment="1" applyProtection="1">
      <alignment horizontal="center" vertical="center" textRotation="90" wrapText="1"/>
      <protection locked="0"/>
    </xf>
    <xf numFmtId="165" fontId="49" fillId="0" borderId="1" xfId="0" applyNumberFormat="1" applyFont="1" applyBorder="1" applyAlignment="1" applyProtection="1">
      <alignment horizontal="center" vertical="center" textRotation="90" wrapText="1"/>
      <protection locked="0"/>
    </xf>
    <xf numFmtId="0" fontId="48" fillId="14" borderId="1" xfId="0" applyFont="1" applyFill="1" applyBorder="1" applyAlignment="1" applyProtection="1">
      <alignment horizontal="center" vertical="center" textRotation="90" wrapText="1"/>
      <protection locked="0"/>
    </xf>
    <xf numFmtId="0" fontId="48" fillId="4" borderId="1" xfId="0" applyFont="1" applyFill="1" applyBorder="1" applyAlignment="1" applyProtection="1">
      <alignment horizontal="center" vertical="center" textRotation="90" wrapText="1"/>
      <protection locked="0"/>
    </xf>
    <xf numFmtId="0" fontId="49" fillId="0" borderId="0" xfId="0" applyFont="1" applyProtection="1">
      <protection locked="0"/>
    </xf>
    <xf numFmtId="0" fontId="51" fillId="6" borderId="1" xfId="0" applyFont="1" applyFill="1" applyBorder="1" applyAlignment="1" applyProtection="1">
      <alignment horizontal="center" vertical="center" textRotation="90"/>
      <protection locked="0"/>
    </xf>
    <xf numFmtId="49" fontId="51" fillId="6" borderId="1" xfId="0" applyNumberFormat="1" applyFont="1" applyFill="1" applyBorder="1" applyAlignment="1" applyProtection="1">
      <alignment horizontal="center" vertical="center" textRotation="90"/>
      <protection locked="0"/>
    </xf>
    <xf numFmtId="49" fontId="51" fillId="0" borderId="1" xfId="0" applyNumberFormat="1" applyFont="1" applyBorder="1" applyAlignment="1" applyProtection="1">
      <alignment horizontal="center" vertical="center" textRotation="90" wrapText="1"/>
      <protection locked="0"/>
    </xf>
    <xf numFmtId="49" fontId="51" fillId="3" borderId="1" xfId="0" applyNumberFormat="1" applyFont="1" applyFill="1" applyBorder="1" applyAlignment="1" applyProtection="1">
      <alignment horizontal="center" vertical="center" textRotation="90" wrapText="1"/>
      <protection locked="0"/>
    </xf>
    <xf numFmtId="0" fontId="51" fillId="4" borderId="1" xfId="0" applyFont="1" applyFill="1" applyBorder="1" applyAlignment="1">
      <alignment horizontal="center" vertical="center" textRotation="90" wrapText="1"/>
    </xf>
    <xf numFmtId="1" fontId="52" fillId="0" borderId="1" xfId="0" applyNumberFormat="1" applyFont="1" applyBorder="1" applyAlignment="1" applyProtection="1">
      <alignment horizontal="center" vertical="center" textRotation="90"/>
      <protection locked="0"/>
    </xf>
    <xf numFmtId="166" fontId="51" fillId="20" borderId="1" xfId="0" applyNumberFormat="1" applyFont="1" applyFill="1" applyBorder="1" applyAlignment="1" applyProtection="1">
      <alignment horizontal="center" vertical="center" textRotation="90"/>
      <protection locked="0"/>
    </xf>
    <xf numFmtId="170" fontId="51" fillId="20" borderId="1" xfId="0" applyNumberFormat="1" applyFont="1" applyFill="1" applyBorder="1" applyAlignment="1" applyProtection="1">
      <alignment horizontal="center" vertical="center" textRotation="90"/>
      <protection locked="0"/>
    </xf>
    <xf numFmtId="166" fontId="51" fillId="21" borderId="1" xfId="0" applyNumberFormat="1" applyFont="1" applyFill="1" applyBorder="1" applyAlignment="1" applyProtection="1">
      <alignment horizontal="center" vertical="center" textRotation="90"/>
      <protection locked="0"/>
    </xf>
    <xf numFmtId="169" fontId="51" fillId="4" borderId="1" xfId="0" applyNumberFormat="1" applyFont="1" applyFill="1" applyBorder="1" applyAlignment="1">
      <alignment horizontal="center" vertical="center" textRotation="90"/>
    </xf>
    <xf numFmtId="0" fontId="51" fillId="0" borderId="25" xfId="0" applyFont="1" applyBorder="1" applyAlignment="1" applyProtection="1">
      <alignment horizontal="center" vertical="center"/>
      <protection locked="0"/>
    </xf>
    <xf numFmtId="0" fontId="51" fillId="0" borderId="0" xfId="0" applyFont="1" applyAlignment="1" applyProtection="1">
      <alignment horizontal="center" vertical="center" wrapText="1"/>
      <protection locked="0"/>
    </xf>
    <xf numFmtId="168" fontId="53" fillId="0" borderId="1" xfId="0" applyNumberFormat="1" applyFont="1" applyBorder="1" applyAlignment="1" applyProtection="1">
      <alignment horizontal="center" vertical="center" textRotation="90" wrapText="1"/>
      <protection locked="0"/>
    </xf>
    <xf numFmtId="2" fontId="53" fillId="0" borderId="1" xfId="0" applyNumberFormat="1" applyFont="1" applyBorder="1" applyAlignment="1" applyProtection="1">
      <alignment horizontal="center" vertical="center" textRotation="90" wrapText="1"/>
      <protection locked="0"/>
    </xf>
    <xf numFmtId="173" fontId="53" fillId="0" borderId="1" xfId="0" applyNumberFormat="1" applyFont="1" applyBorder="1" applyAlignment="1" applyProtection="1">
      <alignment horizontal="center" vertical="center" textRotation="90"/>
      <protection locked="0"/>
    </xf>
    <xf numFmtId="1" fontId="53" fillId="0" borderId="1" xfId="0" applyNumberFormat="1" applyFont="1" applyBorder="1" applyAlignment="1" applyProtection="1">
      <alignment horizontal="center" vertical="center" textRotation="90" wrapText="1"/>
      <protection locked="0"/>
    </xf>
    <xf numFmtId="10" fontId="53" fillId="0" borderId="1" xfId="0" applyNumberFormat="1" applyFont="1" applyBorder="1" applyAlignment="1" applyProtection="1">
      <alignment horizontal="center" vertical="center" textRotation="90" wrapText="1"/>
      <protection locked="0"/>
    </xf>
    <xf numFmtId="0" fontId="51" fillId="0" borderId="0" xfId="0" applyFont="1" applyAlignment="1" applyProtection="1">
      <alignment horizontal="center" vertical="center"/>
      <protection locked="0"/>
    </xf>
    <xf numFmtId="0" fontId="54" fillId="0" borderId="0" xfId="0" applyFont="1" applyAlignment="1" applyProtection="1">
      <alignment horizontal="center" vertical="center" wrapText="1"/>
      <protection locked="0"/>
    </xf>
    <xf numFmtId="0" fontId="54" fillId="0" borderId="0" xfId="0" applyFont="1" applyAlignment="1" applyProtection="1">
      <alignment horizontal="center" vertical="center"/>
      <protection locked="0"/>
    </xf>
    <xf numFmtId="0" fontId="54" fillId="3" borderId="0" xfId="0" applyFont="1" applyFill="1" applyAlignment="1" applyProtection="1">
      <alignment horizontal="center" vertical="center" textRotation="90"/>
      <protection locked="0"/>
    </xf>
    <xf numFmtId="0" fontId="55" fillId="0" borderId="0" xfId="0" applyFont="1" applyAlignment="1" applyProtection="1">
      <alignment horizontal="center" vertical="center"/>
      <protection locked="0"/>
    </xf>
    <xf numFmtId="0" fontId="54" fillId="0" borderId="0" xfId="0" applyFont="1" applyAlignment="1" applyProtection="1">
      <alignment horizontal="center" vertical="center" textRotation="90" wrapText="1"/>
      <protection locked="0"/>
    </xf>
    <xf numFmtId="0" fontId="54" fillId="0" borderId="0" xfId="0" applyFont="1" applyAlignment="1" applyProtection="1">
      <alignment horizontal="center" vertical="center" textRotation="90"/>
      <protection locked="0"/>
    </xf>
    <xf numFmtId="0" fontId="55" fillId="0" borderId="0" xfId="0" applyFont="1" applyAlignment="1" applyProtection="1">
      <alignment horizontal="center" vertical="center" textRotation="90"/>
      <protection locked="0"/>
    </xf>
    <xf numFmtId="170" fontId="54" fillId="0" borderId="0" xfId="0" applyNumberFormat="1" applyFont="1" applyAlignment="1" applyProtection="1">
      <alignment horizontal="center" vertical="center" textRotation="90"/>
      <protection locked="0"/>
    </xf>
    <xf numFmtId="166" fontId="37" fillId="3" borderId="0" xfId="8" applyNumberFormat="1" applyFont="1" applyFill="1" applyAlignment="1" applyProtection="1">
      <alignment horizontal="center" vertical="center" textRotation="90"/>
      <protection locked="0"/>
    </xf>
    <xf numFmtId="0" fontId="10" fillId="2" borderId="7" xfId="0" applyFont="1" applyFill="1" applyBorder="1" applyProtection="1">
      <protection locked="0"/>
    </xf>
    <xf numFmtId="0" fontId="10" fillId="7" borderId="4" xfId="8" applyFont="1" applyFill="1" applyBorder="1" applyAlignment="1" applyProtection="1">
      <alignment horizontal="center" vertical="center" wrapText="1"/>
      <protection locked="0"/>
    </xf>
    <xf numFmtId="0" fontId="10" fillId="7" borderId="5" xfId="8" applyFont="1" applyFill="1" applyBorder="1" applyAlignment="1" applyProtection="1">
      <alignment horizontal="center" vertical="center" wrapText="1"/>
      <protection locked="0"/>
    </xf>
    <xf numFmtId="167" fontId="29" fillId="7" borderId="5" xfId="8" applyNumberFormat="1" applyFont="1" applyFill="1" applyBorder="1" applyAlignment="1" applyProtection="1">
      <alignment horizontal="center" vertical="center" textRotation="90"/>
      <protection locked="0"/>
    </xf>
    <xf numFmtId="49" fontId="58" fillId="17" borderId="1" xfId="0" applyNumberFormat="1" applyFont="1" applyFill="1" applyBorder="1" applyAlignment="1" applyProtection="1">
      <alignment horizontal="left" vertical="top" wrapText="1"/>
      <protection locked="0"/>
    </xf>
    <xf numFmtId="165" fontId="53" fillId="6" borderId="1" xfId="0" applyNumberFormat="1" applyFont="1" applyFill="1" applyBorder="1" applyAlignment="1" applyProtection="1">
      <alignment horizontal="center" vertical="center" textRotation="90"/>
      <protection locked="0"/>
    </xf>
    <xf numFmtId="165" fontId="53" fillId="6" borderId="1" xfId="0" applyNumberFormat="1" applyFont="1" applyFill="1" applyBorder="1" applyAlignment="1" applyProtection="1">
      <alignment horizontal="center" vertical="center" textRotation="90" wrapText="1"/>
      <protection locked="0"/>
    </xf>
    <xf numFmtId="166" fontId="52" fillId="22" borderId="1" xfId="0" applyNumberFormat="1" applyFont="1" applyFill="1" applyBorder="1" applyAlignment="1" applyProtection="1">
      <alignment horizontal="center" vertical="center" textRotation="90"/>
      <protection locked="0"/>
    </xf>
    <xf numFmtId="170" fontId="52" fillId="22" borderId="1" xfId="0" applyNumberFormat="1" applyFont="1" applyFill="1" applyBorder="1" applyAlignment="1" applyProtection="1">
      <alignment horizontal="center" vertical="center" textRotation="90"/>
      <protection locked="0"/>
    </xf>
    <xf numFmtId="166" fontId="52" fillId="24" borderId="1" xfId="0" applyNumberFormat="1" applyFont="1" applyFill="1" applyBorder="1" applyAlignment="1" applyProtection="1">
      <alignment horizontal="center" vertical="center" textRotation="90"/>
      <protection locked="0"/>
    </xf>
    <xf numFmtId="170" fontId="52" fillId="24" borderId="1" xfId="0" applyNumberFormat="1" applyFont="1" applyFill="1" applyBorder="1" applyAlignment="1" applyProtection="1">
      <alignment horizontal="center" vertical="center" textRotation="90"/>
      <protection locked="0"/>
    </xf>
    <xf numFmtId="0" fontId="43" fillId="17" borderId="26" xfId="0" applyFont="1" applyFill="1" applyBorder="1" applyAlignment="1" applyProtection="1">
      <alignment vertical="center" textRotation="90" wrapText="1"/>
      <protection locked="0"/>
    </xf>
    <xf numFmtId="0" fontId="10" fillId="17" borderId="26" xfId="0" applyFont="1" applyFill="1" applyBorder="1" applyAlignment="1" applyProtection="1">
      <alignment horizontal="left" vertical="center" textRotation="90" wrapText="1"/>
      <protection locked="0"/>
    </xf>
    <xf numFmtId="165" fontId="43" fillId="0" borderId="8" xfId="0" applyNumberFormat="1" applyFont="1" applyBorder="1" applyAlignment="1" applyProtection="1">
      <alignment horizontal="left" vertical="center" wrapText="1"/>
      <protection locked="0"/>
    </xf>
    <xf numFmtId="0" fontId="57" fillId="6" borderId="27" xfId="3" applyFont="1" applyFill="1" applyBorder="1" applyAlignment="1" applyProtection="1">
      <alignment horizontal="left" vertical="center" textRotation="90" wrapText="1"/>
      <protection locked="0"/>
    </xf>
    <xf numFmtId="0" fontId="57" fillId="6" borderId="32" xfId="3" applyFont="1" applyFill="1" applyBorder="1" applyAlignment="1" applyProtection="1">
      <alignment horizontal="left" vertical="center" textRotation="90" wrapText="1"/>
      <protection locked="0"/>
    </xf>
    <xf numFmtId="0" fontId="57" fillId="15" borderId="32" xfId="0" applyFont="1" applyFill="1" applyBorder="1" applyAlignment="1" applyProtection="1">
      <alignment horizontal="left" vertical="center" textRotation="90" wrapText="1"/>
      <protection locked="0"/>
    </xf>
    <xf numFmtId="0" fontId="57" fillId="3" borderId="32" xfId="3" applyFont="1" applyFill="1" applyBorder="1" applyAlignment="1" applyProtection="1">
      <alignment horizontal="left" vertical="center" textRotation="90" wrapText="1"/>
      <protection locked="0"/>
    </xf>
    <xf numFmtId="0" fontId="47" fillId="22" borderId="32" xfId="0" applyFont="1" applyFill="1" applyBorder="1" applyAlignment="1" applyProtection="1">
      <alignment horizontal="left" vertical="center" textRotation="90" wrapText="1"/>
      <protection locked="0"/>
    </xf>
    <xf numFmtId="0" fontId="57" fillId="6" borderId="32" xfId="0" applyFont="1" applyFill="1" applyBorder="1" applyAlignment="1" applyProtection="1">
      <alignment horizontal="left" vertical="center" textRotation="90" wrapText="1"/>
      <protection locked="0"/>
    </xf>
    <xf numFmtId="0" fontId="47" fillId="4" borderId="32" xfId="0" applyFont="1" applyFill="1" applyBorder="1" applyAlignment="1" applyProtection="1">
      <alignment horizontal="left" vertical="center" textRotation="90" wrapText="1"/>
      <protection locked="0"/>
    </xf>
    <xf numFmtId="165" fontId="50" fillId="17" borderId="32" xfId="0" applyNumberFormat="1" applyFont="1" applyFill="1" applyBorder="1" applyAlignment="1" applyProtection="1">
      <alignment horizontal="center" vertical="center" wrapText="1"/>
      <protection locked="0"/>
    </xf>
    <xf numFmtId="0" fontId="50" fillId="6" borderId="32" xfId="0" applyFont="1" applyFill="1" applyBorder="1" applyAlignment="1" applyProtection="1">
      <alignment horizontal="left" vertical="center" textRotation="90" wrapText="1"/>
      <protection locked="0"/>
    </xf>
    <xf numFmtId="165" fontId="50" fillId="6" borderId="32" xfId="0" applyNumberFormat="1" applyFont="1" applyFill="1" applyBorder="1" applyAlignment="1" applyProtection="1">
      <alignment horizontal="left" vertical="center" textRotation="90" wrapText="1"/>
      <protection locked="0"/>
    </xf>
    <xf numFmtId="165" fontId="50" fillId="0" borderId="32" xfId="0" applyNumberFormat="1" applyFont="1" applyBorder="1" applyAlignment="1" applyProtection="1">
      <alignment horizontal="left" vertical="center" textRotation="90" wrapText="1"/>
      <protection locked="0"/>
    </xf>
    <xf numFmtId="165" fontId="49" fillId="24" borderId="32" xfId="0" applyNumberFormat="1" applyFont="1" applyFill="1" applyBorder="1" applyAlignment="1" applyProtection="1">
      <alignment horizontal="left" vertical="center" textRotation="90" wrapText="1"/>
      <protection locked="0"/>
    </xf>
    <xf numFmtId="165" fontId="49" fillId="20" borderId="32" xfId="0" applyNumberFormat="1" applyFont="1" applyFill="1" applyBorder="1" applyAlignment="1" applyProtection="1">
      <alignment horizontal="left" vertical="center" textRotation="90" wrapText="1"/>
      <protection locked="0"/>
    </xf>
    <xf numFmtId="0" fontId="47" fillId="21" borderId="32" xfId="0" applyFont="1" applyFill="1" applyBorder="1" applyAlignment="1" applyProtection="1">
      <alignment horizontal="left" vertical="center" textRotation="90" wrapText="1"/>
      <protection locked="0"/>
    </xf>
    <xf numFmtId="169" fontId="59" fillId="4" borderId="32" xfId="0" applyNumberFormat="1" applyFont="1" applyFill="1" applyBorder="1" applyAlignment="1">
      <alignment horizontal="center" vertical="center"/>
    </xf>
    <xf numFmtId="0" fontId="50" fillId="24" borderId="32" xfId="0" applyFont="1" applyFill="1" applyBorder="1" applyAlignment="1" applyProtection="1">
      <alignment horizontal="left" vertical="center" textRotation="90" wrapText="1"/>
      <protection locked="0"/>
    </xf>
    <xf numFmtId="1" fontId="50" fillId="24" borderId="32" xfId="0" quotePrefix="1" applyNumberFormat="1" applyFont="1" applyFill="1" applyBorder="1" applyAlignment="1" applyProtection="1">
      <alignment horizontal="left" vertical="center" textRotation="90" wrapText="1"/>
      <protection locked="0"/>
    </xf>
    <xf numFmtId="0" fontId="50" fillId="18" borderId="32" xfId="0" applyFont="1" applyFill="1" applyBorder="1" applyAlignment="1" applyProtection="1">
      <alignment horizontal="left" vertical="center" textRotation="90" wrapText="1"/>
      <protection locked="0"/>
    </xf>
    <xf numFmtId="0" fontId="47" fillId="4" borderId="28" xfId="0" applyFont="1" applyFill="1" applyBorder="1" applyAlignment="1" applyProtection="1">
      <alignment horizontal="left" vertical="center" textRotation="90" wrapText="1"/>
      <protection locked="0"/>
    </xf>
    <xf numFmtId="49" fontId="51" fillId="6" borderId="29" xfId="0" applyNumberFormat="1" applyFont="1" applyFill="1" applyBorder="1" applyAlignment="1" applyProtection="1">
      <alignment horizontal="center" vertical="center" textRotation="90"/>
      <protection locked="0"/>
    </xf>
    <xf numFmtId="1" fontId="50" fillId="25" borderId="32" xfId="0" applyNumberFormat="1" applyFont="1" applyFill="1" applyBorder="1" applyAlignment="1" applyProtection="1">
      <alignment horizontal="left" vertical="center" textRotation="90" wrapText="1"/>
      <protection locked="0"/>
    </xf>
    <xf numFmtId="1" fontId="49" fillId="25" borderId="32" xfId="0" applyNumberFormat="1" applyFont="1" applyFill="1" applyBorder="1" applyAlignment="1" applyProtection="1">
      <alignment horizontal="left" vertical="center" textRotation="90" wrapText="1"/>
      <protection locked="0"/>
    </xf>
    <xf numFmtId="1" fontId="51" fillId="25" borderId="1" xfId="0" applyNumberFormat="1" applyFont="1" applyFill="1" applyBorder="1" applyAlignment="1" applyProtection="1">
      <alignment horizontal="center" vertical="center" textRotation="90" wrapText="1"/>
      <protection locked="0"/>
    </xf>
    <xf numFmtId="166" fontId="51" fillId="25" borderId="1" xfId="0" applyNumberFormat="1" applyFont="1" applyFill="1" applyBorder="1" applyAlignment="1" applyProtection="1">
      <alignment horizontal="center" vertical="center" textRotation="90"/>
      <protection locked="0"/>
    </xf>
    <xf numFmtId="49" fontId="51" fillId="6" borderId="1" xfId="0" applyNumberFormat="1" applyFont="1" applyFill="1" applyBorder="1" applyAlignment="1" applyProtection="1">
      <alignment horizontal="center" vertical="center" textRotation="90" wrapText="1"/>
      <protection locked="0"/>
    </xf>
    <xf numFmtId="49" fontId="53" fillId="6" borderId="1" xfId="0" applyNumberFormat="1" applyFont="1" applyFill="1" applyBorder="1" applyAlignment="1" applyProtection="1">
      <alignment horizontal="center" vertical="center" textRotation="90" wrapText="1"/>
      <protection locked="0"/>
    </xf>
    <xf numFmtId="49" fontId="54" fillId="0" borderId="25" xfId="0" applyNumberFormat="1" applyFont="1" applyBorder="1" applyAlignment="1" applyProtection="1">
      <alignment horizontal="center" vertical="center" wrapText="1"/>
      <protection locked="0"/>
    </xf>
    <xf numFmtId="49" fontId="51" fillId="0" borderId="35" xfId="0" applyNumberFormat="1" applyFont="1" applyBorder="1" applyAlignment="1" applyProtection="1">
      <alignment horizontal="center" vertical="center" textRotation="90" wrapText="1"/>
      <protection locked="0"/>
    </xf>
    <xf numFmtId="164" fontId="56" fillId="3" borderId="3" xfId="8" applyNumberFormat="1" applyFont="1" applyFill="1" applyBorder="1" applyAlignment="1" applyProtection="1">
      <alignment horizontal="center" vertical="center" textRotation="90"/>
      <protection locked="0"/>
    </xf>
    <xf numFmtId="0" fontId="24" fillId="7" borderId="5" xfId="8" applyFont="1" applyFill="1" applyBorder="1" applyAlignment="1" applyProtection="1">
      <alignment horizontal="right" vertical="center" textRotation="90" wrapText="1"/>
      <protection locked="0"/>
    </xf>
    <xf numFmtId="0" fontId="26" fillId="26" borderId="1" xfId="0" applyFont="1" applyFill="1" applyBorder="1" applyAlignment="1">
      <alignment horizontal="left" vertical="center" wrapText="1"/>
    </xf>
    <xf numFmtId="0" fontId="26" fillId="11" borderId="1" xfId="0" applyFont="1" applyFill="1" applyBorder="1" applyAlignment="1">
      <alignment horizontal="left" vertical="center" wrapText="1"/>
    </xf>
    <xf numFmtId="0" fontId="26" fillId="27" borderId="1" xfId="0" applyFont="1" applyFill="1" applyBorder="1" applyAlignment="1">
      <alignment horizontal="left" vertical="center" wrapText="1"/>
    </xf>
    <xf numFmtId="0" fontId="25" fillId="27" borderId="1" xfId="0" applyFont="1" applyFill="1" applyBorder="1"/>
    <xf numFmtId="0" fontId="51" fillId="0" borderId="38" xfId="0" applyFont="1" applyBorder="1" applyAlignment="1" applyProtection="1">
      <alignment horizontal="center" vertical="center"/>
      <protection locked="0"/>
    </xf>
    <xf numFmtId="0" fontId="51" fillId="0" borderId="1" xfId="0" applyFont="1" applyBorder="1" applyAlignment="1" applyProtection="1">
      <alignment horizontal="center" vertical="center" wrapText="1"/>
      <protection locked="0"/>
    </xf>
    <xf numFmtId="0" fontId="43" fillId="0" borderId="1" xfId="0" applyFont="1" applyBorder="1" applyAlignment="1" applyProtection="1">
      <alignment horizontal="center" vertical="center" wrapText="1"/>
      <protection locked="0"/>
    </xf>
    <xf numFmtId="0" fontId="43" fillId="0" borderId="1" xfId="0" applyFont="1" applyBorder="1" applyAlignment="1" applyProtection="1">
      <alignment horizontal="center" vertical="center"/>
      <protection locked="0"/>
    </xf>
    <xf numFmtId="1" fontId="51" fillId="24" borderId="1" xfId="0" quotePrefix="1" applyNumberFormat="1" applyFont="1" applyFill="1" applyBorder="1" applyAlignment="1" applyProtection="1">
      <alignment horizontal="center" vertical="center" textRotation="90" wrapText="1"/>
      <protection locked="0"/>
    </xf>
    <xf numFmtId="1" fontId="51" fillId="18" borderId="1" xfId="0" quotePrefix="1" applyNumberFormat="1" applyFont="1" applyFill="1" applyBorder="1" applyAlignment="1" applyProtection="1">
      <alignment horizontal="center" vertical="center" textRotation="90" wrapText="1"/>
      <protection locked="0"/>
    </xf>
    <xf numFmtId="166" fontId="51" fillId="18" borderId="1" xfId="0" applyNumberFormat="1" applyFont="1" applyFill="1" applyBorder="1" applyAlignment="1" applyProtection="1">
      <alignment horizontal="center" vertical="center" textRotation="90"/>
      <protection locked="0"/>
    </xf>
    <xf numFmtId="167" fontId="51" fillId="23" borderId="1" xfId="0" applyNumberFormat="1" applyFont="1" applyFill="1" applyBorder="1" applyAlignment="1" applyProtection="1">
      <alignment horizontal="center" vertical="center" textRotation="90"/>
      <protection locked="0"/>
    </xf>
    <xf numFmtId="0" fontId="49" fillId="6" borderId="1" xfId="0" applyFont="1" applyFill="1" applyBorder="1" applyAlignment="1" applyProtection="1">
      <alignment horizontal="center" vertical="center" textRotation="90" wrapText="1"/>
      <protection locked="0"/>
    </xf>
    <xf numFmtId="165" fontId="49" fillId="6" borderId="1" xfId="0" applyNumberFormat="1" applyFont="1" applyFill="1" applyBorder="1" applyAlignment="1" applyProtection="1">
      <alignment horizontal="center" vertical="center" textRotation="90" wrapText="1"/>
      <protection locked="0"/>
    </xf>
    <xf numFmtId="165" fontId="60" fillId="6" borderId="32" xfId="0" applyNumberFormat="1" applyFont="1" applyFill="1" applyBorder="1" applyAlignment="1" applyProtection="1">
      <alignment horizontal="left" vertical="center" textRotation="90" wrapText="1"/>
      <protection locked="0"/>
    </xf>
    <xf numFmtId="0" fontId="24" fillId="2" borderId="8" xfId="0" applyFont="1" applyFill="1" applyBorder="1" applyProtection="1">
      <protection locked="0"/>
    </xf>
    <xf numFmtId="169" fontId="62" fillId="4" borderId="1" xfId="0" applyNumberFormat="1" applyFont="1" applyFill="1" applyBorder="1" applyAlignment="1">
      <alignment horizontal="center" vertical="center" textRotation="90"/>
    </xf>
    <xf numFmtId="0" fontId="63" fillId="0" borderId="0" xfId="0" applyFont="1" applyAlignment="1" applyProtection="1">
      <alignment horizontal="center" vertical="center"/>
      <protection locked="0"/>
    </xf>
    <xf numFmtId="0" fontId="63" fillId="0" borderId="0" xfId="0" applyFont="1" applyAlignment="1" applyProtection="1">
      <alignment horizontal="center" vertical="center" textRotation="90"/>
      <protection locked="0"/>
    </xf>
    <xf numFmtId="0" fontId="24" fillId="0" borderId="6" xfId="8" applyFont="1" applyBorder="1" applyAlignment="1" applyProtection="1">
      <alignment horizontal="center" vertical="center"/>
      <protection locked="0"/>
    </xf>
    <xf numFmtId="2" fontId="65" fillId="4" borderId="1" xfId="0" applyNumberFormat="1" applyFont="1" applyFill="1" applyBorder="1" applyAlignment="1">
      <alignment horizontal="center" vertical="center" textRotation="90"/>
    </xf>
    <xf numFmtId="0" fontId="65" fillId="0" borderId="0" xfId="0" applyFont="1" applyAlignment="1" applyProtection="1">
      <alignment horizontal="center" vertical="center" textRotation="90"/>
      <protection locked="0"/>
    </xf>
    <xf numFmtId="0" fontId="46" fillId="2" borderId="8" xfId="0" applyFont="1" applyFill="1" applyBorder="1" applyAlignment="1" applyProtection="1">
      <alignment textRotation="90"/>
      <protection locked="0"/>
    </xf>
    <xf numFmtId="168" fontId="65" fillId="4" borderId="1" xfId="0" applyNumberFormat="1" applyFont="1" applyFill="1" applyBorder="1" applyAlignment="1">
      <alignment horizontal="center" vertical="center" textRotation="90"/>
    </xf>
    <xf numFmtId="166" fontId="23" fillId="3" borderId="1" xfId="8" applyNumberFormat="1" applyFont="1" applyFill="1" applyBorder="1" applyAlignment="1" applyProtection="1">
      <alignment horizontal="center" vertical="center" textRotation="90"/>
      <protection locked="0"/>
    </xf>
    <xf numFmtId="0" fontId="43" fillId="0" borderId="0" xfId="0" applyFont="1" applyAlignment="1" applyProtection="1">
      <alignment horizontal="center" vertical="center"/>
      <protection locked="0"/>
    </xf>
    <xf numFmtId="0" fontId="43" fillId="0" borderId="0" xfId="0" applyFont="1" applyAlignment="1" applyProtection="1">
      <alignment horizontal="center" vertical="center" wrapText="1"/>
      <protection locked="0"/>
    </xf>
    <xf numFmtId="2" fontId="10" fillId="0" borderId="0" xfId="0" applyNumberFormat="1" applyFont="1" applyAlignment="1" applyProtection="1">
      <alignment wrapText="1"/>
      <protection locked="0"/>
    </xf>
    <xf numFmtId="2" fontId="46" fillId="2" borderId="8" xfId="0" applyNumberFormat="1" applyFont="1" applyFill="1" applyBorder="1" applyAlignment="1" applyProtection="1">
      <alignment horizontal="left" vertical="center"/>
      <protection locked="0"/>
    </xf>
    <xf numFmtId="2" fontId="46" fillId="0" borderId="8" xfId="0" applyNumberFormat="1" applyFont="1" applyBorder="1" applyAlignment="1" applyProtection="1">
      <alignment horizontal="left" vertical="center" wrapText="1"/>
      <protection locked="0"/>
    </xf>
    <xf numFmtId="2" fontId="64" fillId="4" borderId="32" xfId="0" applyNumberFormat="1" applyFont="1" applyFill="1" applyBorder="1" applyAlignment="1">
      <alignment horizontal="center" vertical="center" textRotation="90" wrapText="1"/>
    </xf>
    <xf numFmtId="2" fontId="65" fillId="0" borderId="0" xfId="0" applyNumberFormat="1" applyFont="1" applyAlignment="1" applyProtection="1">
      <alignment horizontal="center" vertical="center"/>
      <protection locked="0"/>
    </xf>
    <xf numFmtId="169" fontId="66" fillId="4" borderId="32" xfId="0" applyNumberFormat="1" applyFont="1" applyFill="1" applyBorder="1" applyAlignment="1">
      <alignment horizontal="center" vertical="center"/>
    </xf>
    <xf numFmtId="169" fontId="61" fillId="4" borderId="32" xfId="0" applyNumberFormat="1" applyFont="1" applyFill="1" applyBorder="1" applyAlignment="1">
      <alignment horizontal="left" vertical="top"/>
    </xf>
    <xf numFmtId="169" fontId="61" fillId="4" borderId="32" xfId="0" applyNumberFormat="1" applyFont="1" applyFill="1" applyBorder="1" applyAlignment="1">
      <alignment horizontal="center" vertical="top"/>
    </xf>
    <xf numFmtId="166" fontId="51" fillId="20" borderId="1" xfId="0" applyNumberFormat="1" applyFont="1" applyFill="1" applyBorder="1" applyAlignment="1" applyProtection="1">
      <alignment textRotation="90"/>
      <protection locked="0"/>
    </xf>
    <xf numFmtId="166" fontId="52" fillId="22" borderId="1" xfId="0" applyNumberFormat="1" applyFont="1" applyFill="1" applyBorder="1" applyAlignment="1" applyProtection="1">
      <alignment horizontal="center" textRotation="90"/>
      <protection locked="0"/>
    </xf>
    <xf numFmtId="2" fontId="46" fillId="2" borderId="4" xfId="0" applyNumberFormat="1" applyFont="1" applyFill="1" applyBorder="1" applyAlignment="1" applyProtection="1">
      <alignment horizontal="left" vertical="center"/>
      <protection locked="0"/>
    </xf>
    <xf numFmtId="2" fontId="46" fillId="0" borderId="21" xfId="0" applyNumberFormat="1" applyFont="1" applyBorder="1" applyAlignment="1" applyProtection="1">
      <alignment horizontal="left" vertical="center" wrapText="1"/>
      <protection locked="0"/>
    </xf>
    <xf numFmtId="167" fontId="67" fillId="4" borderId="30" xfId="0" applyNumberFormat="1" applyFont="1" applyFill="1" applyBorder="1" applyAlignment="1">
      <alignment horizontal="center" vertical="center" textRotation="90"/>
    </xf>
    <xf numFmtId="0" fontId="68" fillId="0" borderId="0" xfId="0" applyFont="1" applyAlignment="1" applyProtection="1">
      <alignment horizontal="center" vertical="center"/>
      <protection locked="0"/>
    </xf>
    <xf numFmtId="2" fontId="51" fillId="0" borderId="0" xfId="0" applyNumberFormat="1" applyFont="1" applyAlignment="1" applyProtection="1">
      <alignment horizontal="center" vertical="top" wrapText="1"/>
      <protection locked="0"/>
    </xf>
    <xf numFmtId="2" fontId="54" fillId="0" borderId="0" xfId="0" applyNumberFormat="1" applyFont="1" applyAlignment="1" applyProtection="1">
      <alignment horizontal="center" vertical="top" wrapText="1"/>
      <protection locked="0"/>
    </xf>
    <xf numFmtId="2" fontId="10" fillId="0" borderId="0" xfId="8" applyNumberFormat="1" applyFont="1" applyAlignment="1" applyProtection="1">
      <alignment horizontal="center" vertical="top"/>
      <protection locked="0"/>
    </xf>
    <xf numFmtId="2" fontId="10" fillId="0" borderId="0" xfId="0" applyNumberFormat="1" applyFont="1" applyAlignment="1" applyProtection="1">
      <alignment horizontal="center" vertical="top" wrapText="1"/>
      <protection locked="0"/>
    </xf>
    <xf numFmtId="169" fontId="69" fillId="4" borderId="1" xfId="0" applyNumberFormat="1" applyFont="1" applyFill="1" applyBorder="1" applyAlignment="1">
      <alignment horizontal="center" vertical="center" textRotation="90"/>
    </xf>
    <xf numFmtId="169" fontId="70" fillId="4" borderId="32" xfId="0" applyNumberFormat="1" applyFont="1" applyFill="1" applyBorder="1" applyAlignment="1">
      <alignment horizontal="center" vertical="center"/>
    </xf>
    <xf numFmtId="2" fontId="43" fillId="0" borderId="0" xfId="0" applyNumberFormat="1" applyFont="1" applyAlignment="1" applyProtection="1">
      <alignment horizontal="center" vertical="top" wrapText="1"/>
      <protection locked="0"/>
    </xf>
    <xf numFmtId="2" fontId="65" fillId="4" borderId="32" xfId="0" applyNumberFormat="1" applyFont="1" applyFill="1" applyBorder="1" applyAlignment="1">
      <alignment horizontal="center" vertical="center" textRotation="90" wrapText="1"/>
    </xf>
    <xf numFmtId="165" fontId="71" fillId="4" borderId="32" xfId="0" applyNumberFormat="1" applyFont="1" applyFill="1" applyBorder="1" applyAlignment="1" applyProtection="1">
      <alignment horizontal="left" vertical="center" textRotation="90" wrapText="1"/>
      <protection locked="0"/>
    </xf>
    <xf numFmtId="165" fontId="50" fillId="0" borderId="32" xfId="0" applyNumberFormat="1" applyFont="1" applyBorder="1" applyAlignment="1" applyProtection="1">
      <alignment horizontal="center" vertical="top" wrapText="1"/>
      <protection locked="0"/>
    </xf>
    <xf numFmtId="2" fontId="58" fillId="0" borderId="1" xfId="0" applyNumberFormat="1" applyFont="1" applyBorder="1" applyAlignment="1" applyProtection="1">
      <alignment horizontal="center" vertical="top" wrapText="1"/>
      <protection locked="0"/>
    </xf>
    <xf numFmtId="0" fontId="72" fillId="0" borderId="0" xfId="0" applyFont="1"/>
    <xf numFmtId="0" fontId="72" fillId="0" borderId="0" xfId="0" applyFont="1" applyAlignment="1">
      <alignment horizontal="center" wrapText="1"/>
    </xf>
    <xf numFmtId="0" fontId="72" fillId="9" borderId="0" xfId="0" applyFont="1" applyFill="1" applyAlignment="1">
      <alignment horizontal="center" vertical="center" wrapText="1"/>
    </xf>
    <xf numFmtId="1" fontId="72" fillId="0" borderId="0" xfId="0" applyNumberFormat="1" applyFont="1" applyAlignment="1">
      <alignment horizontal="center" vertical="center"/>
    </xf>
    <xf numFmtId="0" fontId="72" fillId="3" borderId="0" xfId="0" applyFont="1" applyFill="1" applyAlignment="1">
      <alignment horizontal="center" vertical="center" wrapText="1"/>
    </xf>
    <xf numFmtId="10" fontId="72" fillId="0" borderId="0" xfId="0" applyNumberFormat="1" applyFont="1" applyAlignment="1">
      <alignment horizontal="center" vertical="center" wrapText="1"/>
    </xf>
    <xf numFmtId="0" fontId="72" fillId="0" borderId="32" xfId="0" applyFont="1" applyBorder="1"/>
    <xf numFmtId="0" fontId="72" fillId="0" borderId="28" xfId="0" applyFont="1" applyBorder="1"/>
    <xf numFmtId="0" fontId="72" fillId="0" borderId="27" xfId="0" applyFont="1" applyBorder="1" applyAlignment="1">
      <alignment horizontal="center" vertical="center" wrapText="1"/>
    </xf>
    <xf numFmtId="3" fontId="72" fillId="0" borderId="32" xfId="0" applyNumberFormat="1" applyFont="1" applyBorder="1" applyAlignment="1">
      <alignment horizontal="center" vertical="center"/>
    </xf>
    <xf numFmtId="3" fontId="72" fillId="0" borderId="28" xfId="0" applyNumberFormat="1" applyFont="1" applyBorder="1" applyAlignment="1">
      <alignment horizontal="center" vertical="center"/>
    </xf>
    <xf numFmtId="3" fontId="72" fillId="0" borderId="0" xfId="0" applyNumberFormat="1" applyFont="1" applyAlignment="1">
      <alignment horizontal="center" vertical="center"/>
    </xf>
    <xf numFmtId="0" fontId="72" fillId="0" borderId="39" xfId="0" applyFont="1" applyBorder="1" applyAlignment="1">
      <alignment horizontal="center" vertical="center"/>
    </xf>
    <xf numFmtId="0" fontId="72" fillId="0" borderId="2" xfId="0" applyFont="1" applyBorder="1" applyAlignment="1">
      <alignment horizontal="center" vertical="center"/>
    </xf>
    <xf numFmtId="0" fontId="72" fillId="0" borderId="40" xfId="0" applyFont="1" applyBorder="1" applyAlignment="1">
      <alignment horizontal="center" vertical="center"/>
    </xf>
    <xf numFmtId="0" fontId="72" fillId="3" borderId="41" xfId="0" applyFont="1" applyFill="1" applyBorder="1" applyAlignment="1">
      <alignment horizontal="center" vertical="center"/>
    </xf>
    <xf numFmtId="0" fontId="72" fillId="3" borderId="32" xfId="0" applyFont="1" applyFill="1" applyBorder="1" applyAlignment="1">
      <alignment horizontal="center" vertical="center"/>
    </xf>
    <xf numFmtId="0" fontId="72" fillId="3" borderId="28" xfId="0" applyFont="1" applyFill="1" applyBorder="1" applyAlignment="1">
      <alignment horizontal="center" vertical="center"/>
    </xf>
    <xf numFmtId="0" fontId="72" fillId="3" borderId="0" xfId="0" applyFont="1" applyFill="1" applyAlignment="1">
      <alignment horizontal="center" vertical="center"/>
    </xf>
    <xf numFmtId="10" fontId="72" fillId="0" borderId="1" xfId="0" applyNumberFormat="1" applyFont="1" applyBorder="1" applyAlignment="1">
      <alignment horizontal="center" vertical="center"/>
    </xf>
    <xf numFmtId="10" fontId="72" fillId="0" borderId="0" xfId="0" applyNumberFormat="1" applyFont="1" applyAlignment="1">
      <alignment horizontal="center" vertical="center"/>
    </xf>
    <xf numFmtId="0" fontId="72" fillId="0" borderId="1" xfId="0" applyFont="1" applyBorder="1"/>
    <xf numFmtId="0" fontId="72" fillId="0" borderId="30" xfId="0" applyFont="1" applyBorder="1"/>
    <xf numFmtId="0" fontId="72" fillId="0" borderId="29" xfId="0" applyFont="1" applyBorder="1" applyAlignment="1">
      <alignment horizontal="center" vertical="center" wrapText="1"/>
    </xf>
    <xf numFmtId="3" fontId="72" fillId="0" borderId="1" xfId="0" applyNumberFormat="1" applyFont="1" applyBorder="1" applyAlignment="1">
      <alignment horizontal="center" vertical="center"/>
    </xf>
    <xf numFmtId="3" fontId="72" fillId="0" borderId="30" xfId="0" applyNumberFormat="1" applyFont="1" applyBorder="1" applyAlignment="1">
      <alignment horizontal="center" vertical="center"/>
    </xf>
    <xf numFmtId="0" fontId="72" fillId="0" borderId="29" xfId="0" applyFont="1" applyBorder="1" applyAlignment="1">
      <alignment horizontal="center" vertical="center"/>
    </xf>
    <xf numFmtId="0" fontId="72" fillId="0" borderId="1" xfId="0" applyFont="1" applyBorder="1" applyAlignment="1">
      <alignment horizontal="center" vertical="center"/>
    </xf>
    <xf numFmtId="0" fontId="72" fillId="0" borderId="30" xfId="0" applyFont="1" applyBorder="1" applyAlignment="1">
      <alignment horizontal="center" vertical="center"/>
    </xf>
    <xf numFmtId="0" fontId="72" fillId="0" borderId="5" xfId="0" applyFont="1" applyBorder="1" applyAlignment="1">
      <alignment horizontal="center" vertical="center"/>
    </xf>
    <xf numFmtId="0" fontId="72" fillId="0" borderId="0" xfId="0" applyFont="1" applyAlignment="1">
      <alignment horizontal="center" vertical="center"/>
    </xf>
    <xf numFmtId="0" fontId="73" fillId="0" borderId="0" xfId="0" applyFont="1" applyAlignment="1">
      <alignment horizontal="left" vertical="center" textRotation="90" wrapText="1"/>
    </xf>
    <xf numFmtId="0" fontId="74" fillId="0" borderId="4" xfId="0" applyFont="1" applyBorder="1" applyAlignment="1">
      <alignment horizontal="left" vertical="center" textRotation="90" wrapText="1"/>
    </xf>
    <xf numFmtId="3" fontId="72" fillId="0" borderId="1" xfId="0" applyNumberFormat="1" applyFont="1" applyBorder="1" applyAlignment="1">
      <alignment horizontal="left" vertical="center"/>
    </xf>
    <xf numFmtId="3" fontId="72" fillId="0" borderId="30" xfId="0" applyNumberFormat="1" applyFont="1" applyBorder="1" applyAlignment="1">
      <alignment horizontal="left" vertical="center"/>
    </xf>
    <xf numFmtId="3" fontId="72" fillId="0" borderId="0" xfId="0" applyNumberFormat="1" applyFont="1" applyAlignment="1">
      <alignment horizontal="left" vertical="center"/>
    </xf>
    <xf numFmtId="0" fontId="75" fillId="0" borderId="5" xfId="0" applyFont="1" applyBorder="1" applyAlignment="1">
      <alignment horizontal="left" vertical="center" textRotation="90" wrapText="1"/>
    </xf>
    <xf numFmtId="0" fontId="75" fillId="0" borderId="1" xfId="0" applyFont="1" applyBorder="1" applyAlignment="1">
      <alignment horizontal="left" vertical="center" textRotation="90" wrapText="1"/>
    </xf>
    <xf numFmtId="0" fontId="75" fillId="0" borderId="30" xfId="0" applyFont="1" applyBorder="1" applyAlignment="1">
      <alignment horizontal="left" vertical="center" textRotation="90" wrapText="1"/>
    </xf>
    <xf numFmtId="0" fontId="75" fillId="0" borderId="0" xfId="0" applyFont="1" applyAlignment="1">
      <alignment horizontal="left" vertical="center" textRotation="90" wrapText="1"/>
    </xf>
    <xf numFmtId="1" fontId="75" fillId="0" borderId="5" xfId="0" applyNumberFormat="1" applyFont="1" applyBorder="1" applyAlignment="1">
      <alignment horizontal="left" vertical="center" textRotation="90" wrapText="1"/>
    </xf>
    <xf numFmtId="1" fontId="75" fillId="0" borderId="1" xfId="0" applyNumberFormat="1" applyFont="1" applyBorder="1" applyAlignment="1">
      <alignment horizontal="left" vertical="center" textRotation="90" wrapText="1"/>
    </xf>
    <xf numFmtId="10" fontId="75" fillId="0" borderId="0" xfId="0" applyNumberFormat="1" applyFont="1" applyAlignment="1">
      <alignment horizontal="left" vertical="center" textRotation="90" wrapText="1"/>
    </xf>
    <xf numFmtId="0" fontId="74" fillId="0" borderId="1" xfId="0" applyFont="1" applyBorder="1" applyAlignment="1">
      <alignment horizontal="left" vertical="center" wrapText="1"/>
    </xf>
    <xf numFmtId="0" fontId="74" fillId="0" borderId="30" xfId="0" applyFont="1" applyBorder="1" applyAlignment="1">
      <alignment horizontal="left" vertical="center" wrapText="1"/>
    </xf>
    <xf numFmtId="0" fontId="74" fillId="0" borderId="0" xfId="0" applyFont="1" applyAlignment="1">
      <alignment horizontal="left" vertical="center" wrapText="1"/>
    </xf>
    <xf numFmtId="0" fontId="72" fillId="0" borderId="4" xfId="0" applyFont="1" applyBorder="1"/>
    <xf numFmtId="175" fontId="74" fillId="13" borderId="29" xfId="0" applyNumberFormat="1" applyFont="1" applyFill="1" applyBorder="1" applyAlignment="1">
      <alignment horizontal="center" vertical="center" wrapText="1"/>
    </xf>
    <xf numFmtId="3" fontId="72" fillId="29" borderId="1" xfId="0" applyNumberFormat="1" applyFont="1" applyFill="1" applyBorder="1" applyAlignment="1">
      <alignment horizontal="center" vertical="center"/>
    </xf>
    <xf numFmtId="3" fontId="72" fillId="29" borderId="2" xfId="0" applyNumberFormat="1" applyFont="1" applyFill="1" applyBorder="1" applyAlignment="1">
      <alignment horizontal="center" vertical="center"/>
    </xf>
    <xf numFmtId="3" fontId="72" fillId="0" borderId="5" xfId="0" applyNumberFormat="1" applyFont="1" applyBorder="1" applyAlignment="1">
      <alignment horizontal="center" vertical="center"/>
    </xf>
    <xf numFmtId="10" fontId="72" fillId="0" borderId="5" xfId="0" applyNumberFormat="1" applyFont="1" applyBorder="1" applyAlignment="1">
      <alignment horizontal="center" vertical="center"/>
    </xf>
    <xf numFmtId="3" fontId="72" fillId="28" borderId="1" xfId="0" applyNumberFormat="1" applyFont="1" applyFill="1" applyBorder="1" applyAlignment="1">
      <alignment horizontal="center" vertical="center"/>
    </xf>
    <xf numFmtId="0" fontId="72" fillId="0" borderId="5" xfId="0" applyFont="1" applyBorder="1"/>
    <xf numFmtId="10" fontId="72" fillId="0" borderId="1" xfId="0" applyNumberFormat="1" applyFont="1" applyBorder="1"/>
    <xf numFmtId="10" fontId="72" fillId="0" borderId="5" xfId="0" applyNumberFormat="1" applyFont="1" applyBorder="1"/>
    <xf numFmtId="10" fontId="72" fillId="0" borderId="0" xfId="0" applyNumberFormat="1" applyFont="1"/>
    <xf numFmtId="0" fontId="72" fillId="0" borderId="33" xfId="0" applyFont="1" applyBorder="1"/>
    <xf numFmtId="0" fontId="72" fillId="0" borderId="31" xfId="0" applyFont="1" applyBorder="1"/>
    <xf numFmtId="0" fontId="72" fillId="0" borderId="42" xfId="0" applyFont="1" applyBorder="1"/>
    <xf numFmtId="3" fontId="72" fillId="0" borderId="41" xfId="0" applyNumberFormat="1" applyFont="1" applyBorder="1" applyAlignment="1">
      <alignment horizontal="center" vertical="center"/>
    </xf>
    <xf numFmtId="3" fontId="72" fillId="0" borderId="5" xfId="0" applyNumberFormat="1" applyFont="1" applyBorder="1" applyAlignment="1">
      <alignment horizontal="left" vertical="center"/>
    </xf>
    <xf numFmtId="3" fontId="72" fillId="29" borderId="40" xfId="0" applyNumberFormat="1" applyFont="1" applyFill="1" applyBorder="1" applyAlignment="1">
      <alignment horizontal="center" vertical="center"/>
    </xf>
    <xf numFmtId="3" fontId="72" fillId="29" borderId="30" xfId="0" applyNumberFormat="1" applyFont="1" applyFill="1" applyBorder="1" applyAlignment="1">
      <alignment horizontal="center" vertical="center"/>
    </xf>
    <xf numFmtId="3" fontId="72" fillId="28" borderId="30" xfId="0" applyNumberFormat="1" applyFont="1" applyFill="1" applyBorder="1" applyAlignment="1">
      <alignment horizontal="center" vertical="center"/>
    </xf>
    <xf numFmtId="0" fontId="72" fillId="0" borderId="41" xfId="0" applyFont="1" applyBorder="1"/>
    <xf numFmtId="0" fontId="74" fillId="0" borderId="5" xfId="0" applyFont="1" applyBorder="1" applyAlignment="1">
      <alignment horizontal="left" vertical="center" wrapText="1"/>
    </xf>
    <xf numFmtId="0" fontId="72" fillId="6" borderId="36" xfId="0" applyFont="1" applyFill="1" applyBorder="1" applyAlignment="1" applyProtection="1">
      <alignment horizontal="center" vertical="center" textRotation="90"/>
      <protection locked="0"/>
    </xf>
    <xf numFmtId="0" fontId="72" fillId="6" borderId="40" xfId="0" applyFont="1" applyFill="1" applyBorder="1" applyAlignment="1" applyProtection="1">
      <alignment horizontal="center" vertical="center" textRotation="90"/>
      <protection locked="0"/>
    </xf>
    <xf numFmtId="3" fontId="72" fillId="30" borderId="32" xfId="0" applyNumberFormat="1" applyFont="1" applyFill="1" applyBorder="1" applyAlignment="1">
      <alignment horizontal="center" vertical="center"/>
    </xf>
    <xf numFmtId="0" fontId="43" fillId="0" borderId="0" xfId="0" applyFont="1" applyAlignment="1" applyProtection="1">
      <alignment horizontal="center" vertical="center" textRotation="90"/>
      <protection locked="0"/>
    </xf>
    <xf numFmtId="2" fontId="10" fillId="0" borderId="0" xfId="0" applyNumberFormat="1" applyFont="1" applyAlignment="1" applyProtection="1">
      <alignment textRotation="90" wrapText="1"/>
      <protection locked="0"/>
    </xf>
    <xf numFmtId="0" fontId="49" fillId="0" borderId="1" xfId="0" applyFont="1" applyBorder="1" applyAlignment="1" applyProtection="1">
      <alignment horizontal="center" vertical="center" textRotation="90" wrapText="1"/>
      <protection locked="0"/>
    </xf>
    <xf numFmtId="0" fontId="72" fillId="0" borderId="37" xfId="0" applyFont="1" applyBorder="1" applyAlignment="1">
      <alignment horizontal="center" vertical="center"/>
    </xf>
    <xf numFmtId="0" fontId="74" fillId="0" borderId="29" xfId="0" applyFont="1" applyBorder="1" applyAlignment="1">
      <alignment horizontal="center" vertical="center" wrapText="1"/>
    </xf>
    <xf numFmtId="172" fontId="72" fillId="0" borderId="1" xfId="0" applyNumberFormat="1" applyFont="1" applyBorder="1" applyAlignment="1">
      <alignment horizontal="center" vertical="center"/>
    </xf>
    <xf numFmtId="0" fontId="77" fillId="0" borderId="0" xfId="0" applyFont="1" applyAlignment="1">
      <alignment horizontal="left" vertical="center" textRotation="90" wrapText="1"/>
    </xf>
    <xf numFmtId="0" fontId="26" fillId="33" borderId="1" xfId="0" applyFont="1" applyFill="1" applyBorder="1" applyAlignment="1">
      <alignment horizontal="left" vertical="center" wrapText="1"/>
    </xf>
    <xf numFmtId="0" fontId="26" fillId="34" borderId="1" xfId="0" applyFont="1" applyFill="1" applyBorder="1" applyAlignment="1">
      <alignment horizontal="left" vertical="center" wrapText="1"/>
    </xf>
    <xf numFmtId="10" fontId="76" fillId="6" borderId="29" xfId="0" applyNumberFormat="1" applyFont="1" applyFill="1" applyBorder="1" applyAlignment="1">
      <alignment horizontal="center" vertical="center" textRotation="90" wrapText="1"/>
    </xf>
    <xf numFmtId="10" fontId="76" fillId="6" borderId="1" xfId="0" applyNumberFormat="1" applyFont="1" applyFill="1" applyBorder="1" applyAlignment="1">
      <alignment horizontal="center" vertical="center" textRotation="90" wrapText="1"/>
    </xf>
    <xf numFmtId="10" fontId="76" fillId="6" borderId="30" xfId="0" applyNumberFormat="1" applyFont="1" applyFill="1" applyBorder="1" applyAlignment="1">
      <alignment horizontal="center" vertical="center" textRotation="90" wrapText="1"/>
    </xf>
    <xf numFmtId="3" fontId="78" fillId="6" borderId="29" xfId="0" applyNumberFormat="1" applyFont="1" applyFill="1" applyBorder="1" applyAlignment="1">
      <alignment horizontal="left" vertical="center" textRotation="90" wrapText="1"/>
    </xf>
    <xf numFmtId="3" fontId="78" fillId="6" borderId="1" xfId="0" applyNumberFormat="1" applyFont="1" applyFill="1" applyBorder="1" applyAlignment="1">
      <alignment horizontal="left" vertical="center" textRotation="90" wrapText="1"/>
    </xf>
    <xf numFmtId="3" fontId="78" fillId="6" borderId="30" xfId="0" applyNumberFormat="1" applyFont="1" applyFill="1" applyBorder="1" applyAlignment="1">
      <alignment horizontal="left" vertical="center" textRotation="90" wrapText="1"/>
    </xf>
    <xf numFmtId="0" fontId="79" fillId="0" borderId="29" xfId="0" applyFont="1" applyBorder="1" applyAlignment="1">
      <alignment horizontal="center" vertical="center"/>
    </xf>
    <xf numFmtId="0" fontId="79" fillId="0" borderId="1" xfId="0" applyFont="1" applyBorder="1"/>
    <xf numFmtId="0" fontId="79" fillId="0" borderId="0" xfId="0" applyFont="1"/>
    <xf numFmtId="0" fontId="81" fillId="0" borderId="29" xfId="0" applyFont="1" applyBorder="1" applyAlignment="1">
      <alignment horizontal="center" vertical="center" wrapText="1"/>
    </xf>
    <xf numFmtId="0" fontId="81" fillId="0" borderId="1" xfId="0" applyFont="1" applyBorder="1" applyAlignment="1">
      <alignment horizontal="center" vertical="center" wrapText="1"/>
    </xf>
    <xf numFmtId="3" fontId="79" fillId="0" borderId="29" xfId="0" applyNumberFormat="1" applyFont="1" applyBorder="1" applyAlignment="1">
      <alignment horizontal="center" vertical="center"/>
    </xf>
    <xf numFmtId="175" fontId="82" fillId="0" borderId="1" xfId="0" applyNumberFormat="1" applyFont="1" applyBorder="1" applyAlignment="1">
      <alignment horizontal="center" vertical="center"/>
    </xf>
    <xf numFmtId="10" fontId="79" fillId="0" borderId="1" xfId="0" applyNumberFormat="1" applyFont="1" applyBorder="1" applyAlignment="1">
      <alignment horizontal="center" vertical="center"/>
    </xf>
    <xf numFmtId="10" fontId="82" fillId="0" borderId="1" xfId="0" applyNumberFormat="1" applyFont="1" applyBorder="1" applyAlignment="1">
      <alignment horizontal="center" vertical="center" wrapText="1"/>
    </xf>
    <xf numFmtId="10" fontId="82" fillId="0" borderId="30" xfId="0" applyNumberFormat="1" applyFont="1" applyBorder="1" applyAlignment="1">
      <alignment horizontal="center" vertical="center" wrapText="1"/>
    </xf>
    <xf numFmtId="10" fontId="80" fillId="0" borderId="1" xfId="0" applyNumberFormat="1" applyFont="1" applyBorder="1" applyAlignment="1">
      <alignment horizontal="center" vertical="center"/>
    </xf>
    <xf numFmtId="10" fontId="81" fillId="0" borderId="0" xfId="0" applyNumberFormat="1" applyFont="1" applyAlignment="1">
      <alignment horizontal="left" vertical="center" wrapText="1"/>
    </xf>
    <xf numFmtId="1" fontId="72" fillId="0" borderId="0" xfId="0" applyNumberFormat="1" applyFont="1" applyAlignment="1">
      <alignment vertical="center"/>
    </xf>
    <xf numFmtId="171" fontId="72" fillId="3" borderId="0" xfId="0" applyNumberFormat="1" applyFont="1" applyFill="1" applyAlignment="1">
      <alignment vertical="center" wrapText="1"/>
    </xf>
    <xf numFmtId="176" fontId="72" fillId="0" borderId="1" xfId="0" applyNumberFormat="1" applyFont="1" applyBorder="1" applyAlignment="1">
      <alignment horizontal="center" vertical="center"/>
    </xf>
    <xf numFmtId="176" fontId="72" fillId="0" borderId="29" xfId="0" applyNumberFormat="1" applyFont="1" applyBorder="1" applyAlignment="1">
      <alignment horizontal="center" vertical="center"/>
    </xf>
    <xf numFmtId="176" fontId="72" fillId="0" borderId="30" xfId="0" applyNumberFormat="1" applyFont="1" applyBorder="1" applyAlignment="1">
      <alignment horizontal="center" vertical="center"/>
    </xf>
    <xf numFmtId="166" fontId="10" fillId="0" borderId="0" xfId="8" applyNumberFormat="1" applyFont="1" applyAlignment="1" applyProtection="1">
      <alignment horizontal="center" vertical="top"/>
      <protection locked="0"/>
    </xf>
    <xf numFmtId="166" fontId="10" fillId="0" borderId="0" xfId="0" applyNumberFormat="1" applyFont="1" applyAlignment="1" applyProtection="1">
      <alignment horizontal="center" vertical="top" wrapText="1"/>
      <protection locked="0"/>
    </xf>
    <xf numFmtId="166" fontId="43" fillId="0" borderId="0" xfId="0" applyNumberFormat="1" applyFont="1" applyAlignment="1" applyProtection="1">
      <alignment horizontal="center" vertical="center"/>
      <protection locked="0"/>
    </xf>
    <xf numFmtId="166" fontId="43" fillId="0" borderId="0" xfId="0" applyNumberFormat="1" applyFont="1" applyAlignment="1" applyProtection="1">
      <alignment horizontal="center" vertical="top" wrapText="1"/>
      <protection locked="0"/>
    </xf>
    <xf numFmtId="166" fontId="51" fillId="0" borderId="0" xfId="0" applyNumberFormat="1" applyFont="1" applyAlignment="1" applyProtection="1">
      <alignment horizontal="center" vertical="top" wrapText="1"/>
      <protection locked="0"/>
    </xf>
    <xf numFmtId="166" fontId="54" fillId="0" borderId="0" xfId="0" applyNumberFormat="1" applyFont="1" applyAlignment="1" applyProtection="1">
      <alignment horizontal="center" vertical="top" wrapText="1"/>
      <protection locked="0"/>
    </xf>
    <xf numFmtId="1" fontId="51" fillId="0" borderId="0" xfId="0" applyNumberFormat="1" applyFont="1" applyAlignment="1" applyProtection="1">
      <alignment horizontal="center" vertical="top" wrapText="1"/>
      <protection locked="0"/>
    </xf>
    <xf numFmtId="178" fontId="10" fillId="0" borderId="0" xfId="8" applyNumberFormat="1" applyFont="1" applyAlignment="1" applyProtection="1">
      <alignment horizontal="center" vertical="top"/>
      <protection locked="0"/>
    </xf>
    <xf numFmtId="178" fontId="10" fillId="0" borderId="0" xfId="0" applyNumberFormat="1" applyFont="1" applyAlignment="1" applyProtection="1">
      <alignment horizontal="center" vertical="top" wrapText="1"/>
      <protection locked="0"/>
    </xf>
    <xf numFmtId="178" fontId="43" fillId="0" borderId="0" xfId="0" applyNumberFormat="1" applyFont="1" applyAlignment="1" applyProtection="1">
      <alignment horizontal="center" vertical="center"/>
      <protection locked="0"/>
    </xf>
    <xf numFmtId="178" fontId="51" fillId="0" borderId="0" xfId="0" applyNumberFormat="1" applyFont="1" applyAlignment="1" applyProtection="1">
      <alignment horizontal="center" vertical="top" wrapText="1"/>
      <protection locked="0"/>
    </xf>
    <xf numFmtId="178" fontId="54" fillId="0" borderId="0" xfId="0" applyNumberFormat="1" applyFont="1" applyAlignment="1" applyProtection="1">
      <alignment horizontal="center" vertical="top" wrapText="1"/>
      <protection locked="0"/>
    </xf>
    <xf numFmtId="1" fontId="10" fillId="0" borderId="0" xfId="8" applyNumberFormat="1" applyFont="1" applyAlignment="1" applyProtection="1">
      <alignment horizontal="center" vertical="top"/>
      <protection locked="0"/>
    </xf>
    <xf numFmtId="1" fontId="10" fillId="0" borderId="0" xfId="0" applyNumberFormat="1" applyFont="1" applyAlignment="1" applyProtection="1">
      <alignment horizontal="center" vertical="top" wrapText="1"/>
      <protection locked="0"/>
    </xf>
    <xf numFmtId="1" fontId="43" fillId="0" borderId="0" xfId="0" applyNumberFormat="1" applyFont="1" applyAlignment="1" applyProtection="1">
      <alignment horizontal="center" vertical="center"/>
      <protection locked="0"/>
    </xf>
    <xf numFmtId="1" fontId="43" fillId="0" borderId="1" xfId="0" applyNumberFormat="1" applyFont="1" applyBorder="1" applyAlignment="1" applyProtection="1">
      <alignment horizontal="center" vertical="top" wrapText="1"/>
      <protection locked="0"/>
    </xf>
    <xf numFmtId="1" fontId="54" fillId="0" borderId="0" xfId="0" applyNumberFormat="1" applyFont="1" applyAlignment="1" applyProtection="1">
      <alignment horizontal="center" vertical="top" wrapText="1"/>
      <protection locked="0"/>
    </xf>
    <xf numFmtId="2" fontId="10" fillId="0" borderId="0" xfId="8" applyNumberFormat="1" applyFont="1" applyAlignment="1" applyProtection="1">
      <alignment horizontal="center" vertical="center"/>
      <protection locked="0"/>
    </xf>
    <xf numFmtId="2" fontId="10" fillId="0" borderId="0" xfId="0" applyNumberFormat="1" applyFont="1" applyAlignment="1" applyProtection="1">
      <alignment horizontal="center" vertical="center" wrapText="1"/>
      <protection locked="0"/>
    </xf>
    <xf numFmtId="2" fontId="43" fillId="0" borderId="1" xfId="0" applyNumberFormat="1" applyFont="1" applyBorder="1" applyAlignment="1" applyProtection="1">
      <alignment horizontal="center" vertical="center" wrapText="1"/>
      <protection locked="0"/>
    </xf>
    <xf numFmtId="2" fontId="51" fillId="0" borderId="1" xfId="0" applyNumberFormat="1" applyFont="1" applyBorder="1" applyAlignment="1" applyProtection="1">
      <alignment horizontal="center" vertical="center" wrapText="1"/>
      <protection locked="0"/>
    </xf>
    <xf numFmtId="2" fontId="54" fillId="0" borderId="1" xfId="0" applyNumberFormat="1" applyFont="1" applyBorder="1" applyAlignment="1" applyProtection="1">
      <alignment horizontal="center" vertical="center" wrapText="1"/>
      <protection locked="0"/>
    </xf>
    <xf numFmtId="2" fontId="54" fillId="0" borderId="0" xfId="0" applyNumberFormat="1" applyFont="1" applyAlignment="1" applyProtection="1">
      <alignment horizontal="center" vertical="center" wrapText="1"/>
      <protection locked="0"/>
    </xf>
    <xf numFmtId="2" fontId="43" fillId="0" borderId="0" xfId="0" applyNumberFormat="1" applyFont="1" applyAlignment="1" applyProtection="1">
      <alignment horizontal="center" vertical="center" wrapText="1"/>
      <protection locked="0"/>
    </xf>
    <xf numFmtId="2" fontId="51" fillId="0" borderId="0" xfId="0" applyNumberFormat="1" applyFont="1" applyAlignment="1" applyProtection="1">
      <alignment horizontal="center" vertical="center" wrapText="1"/>
      <protection locked="0"/>
    </xf>
    <xf numFmtId="1" fontId="10" fillId="0" borderId="0" xfId="8" applyNumberFormat="1" applyFont="1" applyAlignment="1" applyProtection="1">
      <alignment horizontal="center" vertical="center"/>
      <protection locked="0"/>
    </xf>
    <xf numFmtId="1" fontId="10" fillId="0" borderId="0" xfId="0" applyNumberFormat="1" applyFont="1" applyAlignment="1" applyProtection="1">
      <alignment horizontal="center" vertical="center" wrapText="1"/>
      <protection locked="0"/>
    </xf>
    <xf numFmtId="1" fontId="43" fillId="0" borderId="1" xfId="0" applyNumberFormat="1" applyFont="1" applyBorder="1" applyAlignment="1" applyProtection="1">
      <alignment horizontal="center" vertical="center" wrapText="1"/>
      <protection locked="0"/>
    </xf>
    <xf numFmtId="1" fontId="51" fillId="0" borderId="1" xfId="0" applyNumberFormat="1" applyFont="1" applyBorder="1" applyAlignment="1" applyProtection="1">
      <alignment horizontal="center" vertical="center" wrapText="1"/>
      <protection locked="0"/>
    </xf>
    <xf numFmtId="1" fontId="54" fillId="0" borderId="0" xfId="0" applyNumberFormat="1" applyFont="1" applyAlignment="1" applyProtection="1">
      <alignment horizontal="center" vertical="center" wrapText="1"/>
      <protection locked="0"/>
    </xf>
    <xf numFmtId="179" fontId="62" fillId="4" borderId="1" xfId="0" applyNumberFormat="1" applyFont="1" applyFill="1" applyBorder="1" applyAlignment="1">
      <alignment horizontal="center" vertical="center" textRotation="90"/>
    </xf>
    <xf numFmtId="178" fontId="10" fillId="0" borderId="0" xfId="8" applyNumberFormat="1" applyFont="1" applyAlignment="1" applyProtection="1">
      <alignment horizontal="center" vertical="center"/>
      <protection locked="0"/>
    </xf>
    <xf numFmtId="178" fontId="10" fillId="0" borderId="0" xfId="0" applyNumberFormat="1" applyFont="1" applyAlignment="1" applyProtection="1">
      <alignment horizontal="center" vertical="center" wrapText="1"/>
      <protection locked="0"/>
    </xf>
    <xf numFmtId="178" fontId="51" fillId="0" borderId="0" xfId="0" applyNumberFormat="1" applyFont="1" applyAlignment="1" applyProtection="1">
      <alignment horizontal="center" vertical="center" wrapText="1"/>
      <protection locked="0"/>
    </xf>
    <xf numFmtId="178" fontId="54" fillId="0" borderId="0" xfId="0" applyNumberFormat="1" applyFont="1" applyAlignment="1" applyProtection="1">
      <alignment horizontal="center" vertical="center" wrapText="1"/>
      <protection locked="0"/>
    </xf>
    <xf numFmtId="1" fontId="51" fillId="0" borderId="5" xfId="0" applyNumberFormat="1" applyFont="1" applyBorder="1" applyAlignment="1" applyProtection="1">
      <alignment horizontal="center" vertical="center" wrapText="1"/>
      <protection locked="0"/>
    </xf>
    <xf numFmtId="1" fontId="54" fillId="0" borderId="5" xfId="0" applyNumberFormat="1" applyFont="1" applyBorder="1" applyAlignment="1" applyProtection="1">
      <alignment horizontal="center" vertical="center" wrapText="1"/>
      <protection locked="0"/>
    </xf>
    <xf numFmtId="180" fontId="10" fillId="0" borderId="0" xfId="8" applyNumberFormat="1" applyFont="1" applyAlignment="1" applyProtection="1">
      <alignment horizontal="center" vertical="top"/>
      <protection locked="0"/>
    </xf>
    <xf numFmtId="180" fontId="10" fillId="0" borderId="0" xfId="0" applyNumberFormat="1" applyFont="1" applyAlignment="1" applyProtection="1">
      <alignment horizontal="center" vertical="top" wrapText="1"/>
      <protection locked="0"/>
    </xf>
    <xf numFmtId="180" fontId="43" fillId="0" borderId="0" xfId="0" applyNumberFormat="1" applyFont="1" applyAlignment="1" applyProtection="1">
      <alignment horizontal="center" vertical="center"/>
      <protection locked="0"/>
    </xf>
    <xf numFmtId="180" fontId="51" fillId="0" borderId="0" xfId="0" applyNumberFormat="1" applyFont="1" applyAlignment="1" applyProtection="1">
      <alignment horizontal="center" vertical="center" wrapText="1"/>
      <protection locked="0"/>
    </xf>
    <xf numFmtId="180" fontId="51" fillId="0" borderId="0" xfId="0" applyNumberFormat="1" applyFont="1" applyAlignment="1" applyProtection="1">
      <alignment horizontal="center" vertical="top" wrapText="1"/>
      <protection locked="0"/>
    </xf>
    <xf numFmtId="180" fontId="54" fillId="0" borderId="0" xfId="0" applyNumberFormat="1" applyFont="1" applyAlignment="1" applyProtection="1">
      <alignment horizontal="center" vertical="top" wrapText="1"/>
      <protection locked="0"/>
    </xf>
    <xf numFmtId="178" fontId="43" fillId="31" borderId="1" xfId="0" applyNumberFormat="1" applyFont="1" applyFill="1" applyBorder="1" applyAlignment="1" applyProtection="1">
      <alignment horizontal="center" vertical="center" wrapText="1"/>
      <protection locked="0"/>
    </xf>
    <xf numFmtId="178" fontId="43" fillId="32" borderId="1" xfId="0" applyNumberFormat="1" applyFont="1" applyFill="1" applyBorder="1" applyAlignment="1" applyProtection="1">
      <alignment horizontal="center" vertical="center" wrapText="1"/>
      <protection locked="0"/>
    </xf>
    <xf numFmtId="178" fontId="43" fillId="4" borderId="1" xfId="0" applyNumberFormat="1" applyFont="1" applyFill="1" applyBorder="1" applyAlignment="1" applyProtection="1">
      <alignment horizontal="center" vertical="center" wrapText="1"/>
      <protection locked="0"/>
    </xf>
    <xf numFmtId="178" fontId="51" fillId="0" borderId="1" xfId="0" applyNumberFormat="1" applyFont="1" applyBorder="1" applyAlignment="1" applyProtection="1">
      <alignment horizontal="center" vertical="top" wrapText="1"/>
      <protection locked="0"/>
    </xf>
    <xf numFmtId="170" fontId="43" fillId="7" borderId="3" xfId="8" applyNumberFormat="1" applyFont="1" applyFill="1" applyBorder="1" applyAlignment="1" applyProtection="1">
      <alignment horizontal="center" vertical="center" textRotation="90"/>
      <protection locked="0"/>
    </xf>
    <xf numFmtId="170" fontId="43" fillId="7" borderId="5" xfId="8" applyNumberFormat="1" applyFont="1" applyFill="1" applyBorder="1" applyAlignment="1" applyProtection="1">
      <alignment horizontal="center" vertical="center" textRotation="90"/>
      <protection locked="0"/>
    </xf>
    <xf numFmtId="1" fontId="51" fillId="0" borderId="1" xfId="0" applyNumberFormat="1" applyFont="1" applyBorder="1" applyAlignment="1" applyProtection="1">
      <alignment horizontal="center" vertical="top" wrapText="1"/>
      <protection locked="0"/>
    </xf>
    <xf numFmtId="2" fontId="51" fillId="0" borderId="1" xfId="0" applyNumberFormat="1" applyFont="1" applyBorder="1" applyAlignment="1" applyProtection="1">
      <alignment horizontal="center" vertical="top" wrapText="1"/>
      <protection locked="0"/>
    </xf>
    <xf numFmtId="169" fontId="62" fillId="4" borderId="0" xfId="0" applyNumberFormat="1" applyFont="1" applyFill="1" applyAlignment="1">
      <alignment horizontal="center" vertical="center" textRotation="90"/>
    </xf>
    <xf numFmtId="168" fontId="53" fillId="0" borderId="0" xfId="0" applyNumberFormat="1" applyFont="1" applyAlignment="1" applyProtection="1">
      <alignment horizontal="center" vertical="center" textRotation="90" wrapText="1"/>
      <protection locked="0"/>
    </xf>
    <xf numFmtId="2" fontId="53" fillId="0" borderId="0" xfId="0" applyNumberFormat="1" applyFont="1" applyAlignment="1" applyProtection="1">
      <alignment horizontal="center" vertical="center" textRotation="90" wrapText="1"/>
      <protection locked="0"/>
    </xf>
    <xf numFmtId="0" fontId="31" fillId="0" borderId="6" xfId="8" applyFont="1" applyBorder="1" applyAlignment="1" applyProtection="1">
      <alignment horizontal="center" vertical="center" wrapText="1"/>
      <protection locked="0"/>
    </xf>
    <xf numFmtId="0" fontId="33" fillId="0" borderId="6" xfId="8" applyFont="1" applyBorder="1" applyAlignment="1" applyProtection="1">
      <alignment horizontal="left" vertical="center" wrapText="1"/>
      <protection locked="0"/>
    </xf>
    <xf numFmtId="0" fontId="29" fillId="7" borderId="6" xfId="8" applyFont="1" applyFill="1" applyBorder="1" applyAlignment="1" applyProtection="1">
      <alignment horizontal="center" vertical="center" wrapText="1"/>
      <protection locked="0"/>
    </xf>
    <xf numFmtId="0" fontId="29" fillId="7" borderId="0" xfId="8" applyFont="1" applyFill="1" applyAlignment="1" applyProtection="1">
      <alignment horizontal="center" vertical="center" wrapText="1"/>
      <protection locked="0"/>
    </xf>
    <xf numFmtId="0" fontId="0" fillId="2" borderId="8" xfId="0" applyFill="1" applyBorder="1" applyAlignment="1" applyProtection="1">
      <alignment horizontal="center"/>
      <protection locked="0"/>
    </xf>
    <xf numFmtId="0" fontId="36" fillId="0" borderId="3" xfId="0" applyFont="1" applyBorder="1" applyAlignment="1" applyProtection="1">
      <alignment horizontal="center" vertical="center" wrapText="1"/>
      <protection locked="0"/>
    </xf>
    <xf numFmtId="0" fontId="36" fillId="0" borderId="4" xfId="0" applyFont="1" applyBorder="1" applyAlignment="1" applyProtection="1">
      <alignment horizontal="center" vertical="center" wrapText="1"/>
      <protection locked="0"/>
    </xf>
    <xf numFmtId="0" fontId="36" fillId="0" borderId="5" xfId="0" applyFont="1" applyBorder="1" applyAlignment="1" applyProtection="1">
      <alignment horizontal="center" vertical="center" wrapText="1"/>
      <protection locked="0"/>
    </xf>
    <xf numFmtId="165" fontId="37" fillId="0" borderId="3" xfId="0" applyNumberFormat="1" applyFont="1" applyBorder="1" applyAlignment="1" applyProtection="1">
      <alignment horizontal="center" vertical="center" wrapText="1"/>
      <protection locked="0"/>
    </xf>
    <xf numFmtId="165" fontId="37" fillId="0" borderId="4" xfId="0" applyNumberFormat="1" applyFont="1" applyBorder="1" applyAlignment="1" applyProtection="1">
      <alignment horizontal="center" vertical="center" wrapText="1"/>
      <protection locked="0"/>
    </xf>
    <xf numFmtId="0" fontId="0" fillId="0" borderId="3" xfId="0" applyBorder="1" applyAlignment="1" applyProtection="1">
      <alignment horizontal="center" vertical="center" wrapText="1"/>
      <protection locked="0"/>
    </xf>
    <xf numFmtId="0" fontId="0" fillId="0" borderId="4"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0" fillId="0" borderId="1" xfId="0" applyBorder="1" applyAlignment="1" applyProtection="1">
      <alignment horizontal="center" vertical="center" wrapText="1"/>
      <protection locked="0"/>
    </xf>
    <xf numFmtId="0" fontId="43" fillId="0" borderId="4" xfId="0" applyFont="1" applyBorder="1" applyAlignment="1" applyProtection="1">
      <alignment horizontal="center" vertical="center" wrapText="1"/>
      <protection locked="0"/>
    </xf>
    <xf numFmtId="0" fontId="43" fillId="0" borderId="5" xfId="0" applyFont="1" applyBorder="1" applyAlignment="1" applyProtection="1">
      <alignment horizontal="center" vertical="center" wrapText="1"/>
      <protection locked="0"/>
    </xf>
    <xf numFmtId="0" fontId="10" fillId="0" borderId="6" xfId="8" applyFont="1" applyBorder="1" applyAlignment="1" applyProtection="1">
      <alignment horizontal="left" vertical="center" wrapText="1"/>
      <protection locked="0"/>
    </xf>
    <xf numFmtId="0" fontId="45" fillId="0" borderId="6" xfId="8" applyFont="1" applyBorder="1" applyAlignment="1" applyProtection="1">
      <alignment horizontal="left" vertical="center" wrapText="1"/>
      <protection locked="0"/>
    </xf>
    <xf numFmtId="2" fontId="45" fillId="0" borderId="6" xfId="8" applyNumberFormat="1" applyFont="1" applyBorder="1" applyAlignment="1" applyProtection="1">
      <alignment horizontal="left" vertical="center" wrapText="1"/>
      <protection locked="0"/>
    </xf>
    <xf numFmtId="0" fontId="45" fillId="0" borderId="6" xfId="8" applyFont="1" applyBorder="1" applyAlignment="1" applyProtection="1">
      <alignment horizontal="center" vertical="center" wrapText="1"/>
      <protection locked="0"/>
    </xf>
    <xf numFmtId="0" fontId="36" fillId="16" borderId="34" xfId="0" applyFont="1" applyFill="1" applyBorder="1" applyAlignment="1" applyProtection="1">
      <alignment horizontal="center" vertical="center" wrapText="1"/>
      <protection locked="0"/>
    </xf>
    <xf numFmtId="0" fontId="36" fillId="16" borderId="8" xfId="0" applyFont="1" applyFill="1" applyBorder="1" applyAlignment="1" applyProtection="1">
      <alignment horizontal="center" vertical="center" wrapText="1"/>
      <protection locked="0"/>
    </xf>
    <xf numFmtId="0" fontId="36" fillId="16" borderId="21" xfId="0" applyFont="1" applyFill="1" applyBorder="1" applyAlignment="1" applyProtection="1">
      <alignment horizontal="center" vertical="center" wrapText="1"/>
      <protection locked="0"/>
    </xf>
    <xf numFmtId="0" fontId="36" fillId="3" borderId="34" xfId="0" applyFont="1" applyFill="1" applyBorder="1" applyAlignment="1" applyProtection="1">
      <alignment horizontal="center" vertical="center" wrapText="1"/>
      <protection locked="0"/>
    </xf>
    <xf numFmtId="0" fontId="36" fillId="3" borderId="8" xfId="0" applyFont="1" applyFill="1" applyBorder="1" applyAlignment="1" applyProtection="1">
      <alignment horizontal="center" vertical="center" wrapText="1"/>
      <protection locked="0"/>
    </xf>
    <xf numFmtId="0" fontId="10" fillId="7" borderId="4" xfId="8" applyFont="1" applyFill="1" applyBorder="1" applyAlignment="1" applyProtection="1">
      <alignment horizontal="center" vertical="center" wrapText="1"/>
      <protection locked="0"/>
    </xf>
    <xf numFmtId="0" fontId="43" fillId="18" borderId="34" xfId="0" applyFont="1" applyFill="1" applyBorder="1" applyAlignment="1" applyProtection="1">
      <alignment horizontal="center" vertical="center" wrapText="1"/>
      <protection locked="0"/>
    </xf>
    <xf numFmtId="0" fontId="43" fillId="18" borderId="8" xfId="0" applyFont="1" applyFill="1" applyBorder="1" applyAlignment="1" applyProtection="1">
      <alignment horizontal="center" vertical="center" wrapText="1"/>
      <protection locked="0"/>
    </xf>
    <xf numFmtId="0" fontId="43" fillId="18" borderId="21" xfId="0" applyFont="1" applyFill="1" applyBorder="1" applyAlignment="1" applyProtection="1">
      <alignment horizontal="center" vertical="center" wrapText="1"/>
      <protection locked="0"/>
    </xf>
    <xf numFmtId="0" fontId="10" fillId="2" borderId="0" xfId="0" applyFont="1" applyFill="1" applyAlignment="1" applyProtection="1">
      <alignment horizontal="center" textRotation="90"/>
      <protection locked="0"/>
    </xf>
    <xf numFmtId="0" fontId="43" fillId="19" borderId="26" xfId="0" applyFont="1" applyFill="1" applyBorder="1" applyAlignment="1" applyProtection="1">
      <alignment horizontal="center" vertical="center" wrapText="1"/>
      <protection locked="0"/>
    </xf>
    <xf numFmtId="165" fontId="43" fillId="0" borderId="34" xfId="0" applyNumberFormat="1" applyFont="1" applyBorder="1" applyAlignment="1" applyProtection="1">
      <alignment horizontal="center" vertical="center" wrapText="1"/>
      <protection locked="0"/>
    </xf>
    <xf numFmtId="165" fontId="43" fillId="0" borderId="8" xfId="0" applyNumberFormat="1" applyFont="1" applyBorder="1" applyAlignment="1" applyProtection="1">
      <alignment horizontal="center" vertical="center" wrapText="1"/>
      <protection locked="0"/>
    </xf>
    <xf numFmtId="165" fontId="45" fillId="0" borderId="8" xfId="0" applyNumberFormat="1" applyFont="1" applyBorder="1" applyAlignment="1" applyProtection="1">
      <alignment horizontal="center" vertical="center" wrapText="1"/>
      <protection locked="0"/>
    </xf>
    <xf numFmtId="0" fontId="29" fillId="7" borderId="3" xfId="8" applyFont="1" applyFill="1" applyBorder="1" applyAlignment="1" applyProtection="1">
      <alignment horizontal="center" vertical="center" wrapText="1"/>
      <protection locked="0"/>
    </xf>
    <xf numFmtId="0" fontId="29" fillId="7" borderId="4" xfId="8" applyFont="1" applyFill="1" applyBorder="1" applyAlignment="1" applyProtection="1">
      <alignment horizontal="center" vertical="center" wrapText="1"/>
      <protection locked="0"/>
    </xf>
    <xf numFmtId="2" fontId="79" fillId="28" borderId="27" xfId="0" applyNumberFormat="1" applyFont="1" applyFill="1" applyBorder="1" applyAlignment="1">
      <alignment horizontal="center" vertical="center"/>
    </xf>
    <xf numFmtId="2" fontId="79" fillId="28" borderId="32" xfId="0" applyNumberFormat="1" applyFont="1" applyFill="1" applyBorder="1" applyAlignment="1">
      <alignment horizontal="center" vertical="center"/>
    </xf>
    <xf numFmtId="2" fontId="79" fillId="28" borderId="28" xfId="0" applyNumberFormat="1" applyFont="1" applyFill="1" applyBorder="1" applyAlignment="1">
      <alignment horizontal="center" vertical="center"/>
    </xf>
    <xf numFmtId="0" fontId="72" fillId="0" borderId="0" xfId="0" applyFont="1" applyAlignment="1">
      <alignment horizontal="center" wrapText="1"/>
    </xf>
    <xf numFmtId="0" fontId="72" fillId="9" borderId="13" xfId="0" applyFont="1" applyFill="1" applyBorder="1" applyAlignment="1">
      <alignment horizontal="center" vertical="center" wrapText="1"/>
    </xf>
    <xf numFmtId="0" fontId="72" fillId="9" borderId="12" xfId="0" applyFont="1" applyFill="1" applyBorder="1" applyAlignment="1">
      <alignment horizontal="center" vertical="center" wrapText="1"/>
    </xf>
    <xf numFmtId="0" fontId="72" fillId="9" borderId="24" xfId="0" applyFont="1" applyFill="1" applyBorder="1" applyAlignment="1">
      <alignment horizontal="center" vertical="center" wrapText="1"/>
    </xf>
    <xf numFmtId="0" fontId="72" fillId="9" borderId="23" xfId="0" applyFont="1" applyFill="1" applyBorder="1" applyAlignment="1">
      <alignment horizontal="center" vertical="center" wrapText="1"/>
    </xf>
    <xf numFmtId="0" fontId="72" fillId="9" borderId="22" xfId="0" applyFont="1" applyFill="1" applyBorder="1" applyAlignment="1">
      <alignment horizontal="center" vertical="center" wrapText="1"/>
    </xf>
    <xf numFmtId="10" fontId="72" fillId="28" borderId="27" xfId="0" applyNumberFormat="1" applyFont="1" applyFill="1" applyBorder="1" applyAlignment="1">
      <alignment horizontal="center" vertical="center" wrapText="1"/>
    </xf>
    <xf numFmtId="10" fontId="72" fillId="28" borderId="32" xfId="0" applyNumberFormat="1" applyFont="1" applyFill="1" applyBorder="1" applyAlignment="1">
      <alignment horizontal="center" vertical="center" wrapText="1"/>
    </xf>
    <xf numFmtId="10" fontId="72" fillId="28" borderId="28" xfId="0" applyNumberFormat="1" applyFont="1" applyFill="1" applyBorder="1" applyAlignment="1">
      <alignment horizontal="center" vertical="center" wrapText="1"/>
    </xf>
    <xf numFmtId="0" fontId="18" fillId="3" borderId="13" xfId="1" applyFont="1" applyFill="1" applyBorder="1" applyAlignment="1">
      <alignment horizontal="center" vertical="center"/>
    </xf>
    <xf numFmtId="0" fontId="18" fillId="3" borderId="0" xfId="1" applyFont="1" applyFill="1" applyAlignment="1">
      <alignment horizontal="center" vertical="center"/>
    </xf>
    <xf numFmtId="0" fontId="18" fillId="3" borderId="10" xfId="1" applyFont="1" applyFill="1" applyBorder="1" applyAlignment="1">
      <alignment horizontal="center" vertical="center"/>
    </xf>
    <xf numFmtId="0" fontId="2" fillId="0" borderId="14" xfId="1" applyBorder="1" applyAlignment="1">
      <alignment horizontal="left" wrapText="1"/>
    </xf>
    <xf numFmtId="0" fontId="2" fillId="0" borderId="12" xfId="1" applyBorder="1" applyAlignment="1">
      <alignment horizontal="left" wrapText="1"/>
    </xf>
    <xf numFmtId="0" fontId="12" fillId="0" borderId="13" xfId="33" quotePrefix="1" applyBorder="1" applyAlignment="1">
      <alignment horizontal="left"/>
    </xf>
    <xf numFmtId="0" fontId="2" fillId="0" borderId="14" xfId="1" applyBorder="1" applyAlignment="1">
      <alignment horizontal="center" vertical="center"/>
    </xf>
    <xf numFmtId="0" fontId="2" fillId="0" borderId="12" xfId="1" applyBorder="1" applyAlignment="1">
      <alignment horizontal="center" vertical="center"/>
    </xf>
    <xf numFmtId="0" fontId="2" fillId="0" borderId="16" xfId="1" applyBorder="1" applyAlignment="1">
      <alignment horizontal="center" vertical="center"/>
    </xf>
    <xf numFmtId="0" fontId="2" fillId="0" borderId="15" xfId="1" applyBorder="1" applyAlignment="1">
      <alignment horizontal="center" vertical="center"/>
    </xf>
    <xf numFmtId="0" fontId="2" fillId="0" borderId="16" xfId="1" applyBorder="1" applyAlignment="1">
      <alignment horizontal="left"/>
    </xf>
    <xf numFmtId="0" fontId="2" fillId="0" borderId="15" xfId="1" applyBorder="1" applyAlignment="1">
      <alignment horizontal="left"/>
    </xf>
    <xf numFmtId="0" fontId="12" fillId="0" borderId="0" xfId="33" applyBorder="1" applyAlignment="1">
      <alignment horizontal="left"/>
    </xf>
    <xf numFmtId="0" fontId="11" fillId="4" borderId="11" xfId="1" applyFont="1" applyFill="1" applyBorder="1" applyAlignment="1">
      <alignment horizontal="center"/>
    </xf>
    <xf numFmtId="0" fontId="11" fillId="4" borderId="9" xfId="1" applyFont="1" applyFill="1" applyBorder="1" applyAlignment="1">
      <alignment horizontal="center"/>
    </xf>
    <xf numFmtId="0" fontId="2" fillId="0" borderId="0" xfId="1" applyAlignment="1">
      <alignment horizontal="center"/>
    </xf>
    <xf numFmtId="0" fontId="2" fillId="0" borderId="14" xfId="1" applyBorder="1" applyAlignment="1">
      <alignment horizontal="left" vertical="center" wrapText="1"/>
    </xf>
    <xf numFmtId="0" fontId="2" fillId="0" borderId="13" xfId="1" applyBorder="1" applyAlignment="1">
      <alignment horizontal="left" vertical="center" wrapText="1"/>
    </xf>
    <xf numFmtId="0" fontId="2" fillId="0" borderId="12" xfId="1" applyBorder="1" applyAlignment="1">
      <alignment horizontal="left" vertical="center" wrapText="1"/>
    </xf>
    <xf numFmtId="0" fontId="2" fillId="0" borderId="16" xfId="1" applyBorder="1" applyAlignment="1">
      <alignment horizontal="left" vertical="center" wrapText="1"/>
    </xf>
    <xf numFmtId="0" fontId="2" fillId="0" borderId="0" xfId="1" applyAlignment="1">
      <alignment horizontal="left" vertical="center" wrapText="1"/>
    </xf>
    <xf numFmtId="0" fontId="2" fillId="0" borderId="15" xfId="1" applyBorder="1" applyAlignment="1">
      <alignment horizontal="left" vertical="center" wrapText="1"/>
    </xf>
    <xf numFmtId="0" fontId="13" fillId="0" borderId="16" xfId="1" quotePrefix="1" applyFont="1" applyBorder="1" applyAlignment="1">
      <alignment horizontal="left" vertical="center" wrapText="1"/>
    </xf>
    <xf numFmtId="0" fontId="13" fillId="0" borderId="0" xfId="1" quotePrefix="1" applyFont="1" applyAlignment="1">
      <alignment horizontal="left" vertical="center" wrapText="1"/>
    </xf>
    <xf numFmtId="0" fontId="13" fillId="0" borderId="15" xfId="1" quotePrefix="1" applyFont="1" applyBorder="1" applyAlignment="1">
      <alignment horizontal="left" vertical="center" wrapText="1"/>
    </xf>
    <xf numFmtId="0" fontId="13" fillId="0" borderId="11" xfId="1" quotePrefix="1" applyFont="1" applyBorder="1" applyAlignment="1">
      <alignment horizontal="left" vertical="center" wrapText="1"/>
    </xf>
    <xf numFmtId="0" fontId="13" fillId="0" borderId="10" xfId="1" quotePrefix="1" applyFont="1" applyBorder="1" applyAlignment="1">
      <alignment horizontal="left" vertical="center" wrapText="1"/>
    </xf>
    <xf numFmtId="0" fontId="13" fillId="0" borderId="9" xfId="1" quotePrefix="1" applyFont="1" applyBorder="1" applyAlignment="1">
      <alignment horizontal="left" vertical="center" wrapText="1"/>
    </xf>
    <xf numFmtId="0" fontId="2" fillId="0" borderId="8" xfId="1" quotePrefix="1" applyBorder="1" applyAlignment="1">
      <alignment horizontal="left"/>
    </xf>
    <xf numFmtId="21" fontId="2" fillId="0" borderId="18" xfId="1" applyNumberFormat="1" applyBorder="1" applyAlignment="1">
      <alignment horizontal="center" vertical="center"/>
    </xf>
    <xf numFmtId="0" fontId="2" fillId="0" borderId="17" xfId="1" applyBorder="1" applyAlignment="1">
      <alignment horizontal="center" vertical="center"/>
    </xf>
    <xf numFmtId="0" fontId="2" fillId="0" borderId="20" xfId="1" applyBorder="1" applyAlignment="1">
      <alignment horizontal="center" vertical="center"/>
    </xf>
    <xf numFmtId="0" fontId="2" fillId="0" borderId="19" xfId="1" applyBorder="1" applyAlignment="1">
      <alignment horizontal="center" vertical="center"/>
    </xf>
    <xf numFmtId="0" fontId="2" fillId="0" borderId="20" xfId="1" applyBorder="1" applyAlignment="1">
      <alignment horizontal="left" wrapText="1"/>
    </xf>
    <xf numFmtId="0" fontId="2" fillId="0" borderId="19" xfId="1" applyBorder="1" applyAlignment="1">
      <alignment horizontal="left"/>
    </xf>
    <xf numFmtId="0" fontId="2" fillId="0" borderId="6" xfId="1" quotePrefix="1" applyBorder="1" applyAlignment="1">
      <alignment horizontal="left"/>
    </xf>
    <xf numFmtId="0" fontId="2" fillId="0" borderId="6" xfId="1" applyBorder="1" applyAlignment="1">
      <alignment horizontal="left"/>
    </xf>
    <xf numFmtId="0" fontId="2" fillId="0" borderId="18" xfId="1" applyBorder="1" applyAlignment="1">
      <alignment horizontal="left"/>
    </xf>
    <xf numFmtId="0" fontId="2" fillId="0" borderId="17" xfId="1" applyBorder="1" applyAlignment="1">
      <alignment horizontal="left"/>
    </xf>
    <xf numFmtId="2" fontId="2" fillId="0" borderId="18" xfId="1" applyNumberFormat="1" applyBorder="1" applyAlignment="1">
      <alignment horizontal="center" vertical="center"/>
    </xf>
    <xf numFmtId="2" fontId="2" fillId="0" borderId="17" xfId="1" applyNumberFormat="1" applyBorder="1" applyAlignment="1">
      <alignment horizontal="center" vertical="center"/>
    </xf>
    <xf numFmtId="2" fontId="2" fillId="0" borderId="20" xfId="1" applyNumberFormat="1" applyBorder="1" applyAlignment="1">
      <alignment horizontal="center" vertical="center"/>
    </xf>
    <xf numFmtId="2" fontId="2" fillId="0" borderId="19" xfId="1" applyNumberFormat="1" applyBorder="1" applyAlignment="1">
      <alignment horizontal="center" vertical="center"/>
    </xf>
    <xf numFmtId="0" fontId="2" fillId="0" borderId="20" xfId="1" applyBorder="1" applyAlignment="1">
      <alignment horizontal="left"/>
    </xf>
    <xf numFmtId="14" fontId="2" fillId="0" borderId="18" xfId="1" applyNumberFormat="1" applyBorder="1" applyAlignment="1">
      <alignment horizontal="center" vertical="center"/>
    </xf>
    <xf numFmtId="0" fontId="2" fillId="0" borderId="17" xfId="1" quotePrefix="1" applyBorder="1" applyAlignment="1">
      <alignment horizontal="left"/>
    </xf>
    <xf numFmtId="0" fontId="2" fillId="0" borderId="19" xfId="1" quotePrefix="1" applyBorder="1" applyAlignment="1">
      <alignment horizontal="left"/>
    </xf>
    <xf numFmtId="0" fontId="2" fillId="0" borderId="16" xfId="1" quotePrefix="1" applyBorder="1" applyAlignment="1">
      <alignment horizontal="left"/>
    </xf>
    <xf numFmtId="0" fontId="2" fillId="0" borderId="0" xfId="1" quotePrefix="1" applyAlignment="1">
      <alignment horizontal="left"/>
    </xf>
    <xf numFmtId="0" fontId="2" fillId="0" borderId="15" xfId="1" quotePrefix="1" applyBorder="1" applyAlignment="1">
      <alignment horizontal="left"/>
    </xf>
    <xf numFmtId="0" fontId="2" fillId="0" borderId="20" xfId="1" quotePrefix="1" applyBorder="1" applyAlignment="1">
      <alignment horizontal="left"/>
    </xf>
    <xf numFmtId="2" fontId="2" fillId="0" borderId="16" xfId="1" applyNumberFormat="1" applyBorder="1" applyAlignment="1">
      <alignment horizontal="center" vertical="center"/>
    </xf>
    <xf numFmtId="2" fontId="2" fillId="0" borderId="15" xfId="1" applyNumberFormat="1" applyBorder="1" applyAlignment="1">
      <alignment horizontal="center" vertical="center"/>
    </xf>
    <xf numFmtId="0" fontId="12" fillId="0" borderId="0" xfId="33" quotePrefix="1" applyFill="1" applyAlignment="1"/>
    <xf numFmtId="0" fontId="12" fillId="0" borderId="6" xfId="33" applyBorder="1" applyAlignment="1">
      <alignment horizontal="left"/>
    </xf>
    <xf numFmtId="1" fontId="2" fillId="0" borderId="18" xfId="1" applyNumberFormat="1" applyBorder="1" applyAlignment="1">
      <alignment horizontal="center" vertical="center"/>
    </xf>
    <xf numFmtId="1" fontId="2" fillId="0" borderId="17" xfId="1" applyNumberFormat="1" applyBorder="1" applyAlignment="1">
      <alignment horizontal="center" vertical="center"/>
    </xf>
    <xf numFmtId="1" fontId="2" fillId="0" borderId="20" xfId="1" applyNumberFormat="1" applyBorder="1" applyAlignment="1">
      <alignment horizontal="center" vertical="center"/>
    </xf>
    <xf numFmtId="1" fontId="2" fillId="0" borderId="19" xfId="1" applyNumberFormat="1" applyBorder="1" applyAlignment="1">
      <alignment horizontal="center" vertical="center"/>
    </xf>
    <xf numFmtId="0" fontId="2" fillId="0" borderId="18" xfId="1" applyBorder="1" applyAlignment="1">
      <alignment horizontal="center" vertical="center"/>
    </xf>
    <xf numFmtId="2" fontId="2" fillId="0" borderId="21" xfId="1" applyNumberFormat="1" applyBorder="1" applyAlignment="1">
      <alignment horizontal="center" vertical="center"/>
    </xf>
    <xf numFmtId="2" fontId="2" fillId="0" borderId="7" xfId="1" applyNumberFormat="1" applyBorder="1" applyAlignment="1">
      <alignment horizontal="center" vertical="center"/>
    </xf>
    <xf numFmtId="20" fontId="2" fillId="0" borderId="18" xfId="1" applyNumberFormat="1" applyBorder="1" applyAlignment="1">
      <alignment horizontal="center" vertical="center"/>
    </xf>
    <xf numFmtId="14" fontId="2" fillId="0" borderId="18" xfId="1" applyNumberFormat="1" applyBorder="1" applyAlignment="1">
      <alignment horizontal="center" vertical="center" wrapText="1"/>
    </xf>
    <xf numFmtId="0" fontId="2" fillId="0" borderId="17" xfId="1" applyBorder="1" applyAlignment="1">
      <alignment horizontal="center" vertical="center" wrapText="1"/>
    </xf>
    <xf numFmtId="0" fontId="2" fillId="0" borderId="20" xfId="1" applyBorder="1" applyAlignment="1">
      <alignment horizontal="center" vertical="center" wrapText="1"/>
    </xf>
    <xf numFmtId="0" fontId="2" fillId="0" borderId="19" xfId="1" applyBorder="1" applyAlignment="1">
      <alignment horizontal="center" vertical="center" wrapText="1"/>
    </xf>
    <xf numFmtId="0" fontId="12" fillId="0" borderId="8" xfId="33" quotePrefix="1" applyBorder="1" applyAlignment="1">
      <alignment horizontal="left"/>
    </xf>
    <xf numFmtId="2" fontId="2" fillId="5" borderId="18" xfId="1" applyNumberFormat="1" applyFill="1" applyBorder="1" applyAlignment="1">
      <alignment horizontal="center" vertical="center"/>
    </xf>
    <xf numFmtId="2" fontId="2" fillId="5" borderId="17" xfId="1" applyNumberFormat="1" applyFill="1" applyBorder="1" applyAlignment="1">
      <alignment horizontal="center" vertical="center"/>
    </xf>
    <xf numFmtId="2" fontId="2" fillId="5" borderId="20" xfId="1" applyNumberFormat="1" applyFill="1" applyBorder="1" applyAlignment="1">
      <alignment horizontal="center" vertical="center"/>
    </xf>
    <xf numFmtId="2" fontId="2" fillId="5" borderId="19" xfId="1" applyNumberFormat="1" applyFill="1" applyBorder="1" applyAlignment="1">
      <alignment horizontal="center" vertical="center"/>
    </xf>
    <xf numFmtId="0" fontId="2" fillId="5" borderId="6" xfId="1" quotePrefix="1" applyFill="1" applyBorder="1" applyAlignment="1">
      <alignment horizontal="left"/>
    </xf>
    <xf numFmtId="0" fontId="2" fillId="5" borderId="6" xfId="1" applyFill="1" applyBorder="1" applyAlignment="1">
      <alignment horizontal="left"/>
    </xf>
    <xf numFmtId="0" fontId="2" fillId="5" borderId="18" xfId="1" applyFill="1" applyBorder="1" applyAlignment="1">
      <alignment horizontal="left"/>
    </xf>
    <xf numFmtId="0" fontId="2" fillId="5" borderId="17" xfId="1" applyFill="1" applyBorder="1" applyAlignment="1">
      <alignment horizontal="left"/>
    </xf>
    <xf numFmtId="0" fontId="2" fillId="5" borderId="8" xfId="1" quotePrefix="1" applyFill="1" applyBorder="1" applyAlignment="1">
      <alignment horizontal="left"/>
    </xf>
    <xf numFmtId="14" fontId="2" fillId="0" borderId="18" xfId="1" quotePrefix="1" applyNumberFormat="1" applyBorder="1" applyAlignment="1">
      <alignment horizontal="center" vertical="center"/>
    </xf>
    <xf numFmtId="0" fontId="2" fillId="0" borderId="11" xfId="1" applyBorder="1" applyAlignment="1">
      <alignment horizontal="center" vertical="center"/>
    </xf>
    <xf numFmtId="0" fontId="2" fillId="0" borderId="9" xfId="1" applyBorder="1" applyAlignment="1">
      <alignment horizontal="center" vertical="center"/>
    </xf>
    <xf numFmtId="0" fontId="2" fillId="0" borderId="10" xfId="1" applyBorder="1" applyAlignment="1">
      <alignment horizontal="left"/>
    </xf>
    <xf numFmtId="0" fontId="2" fillId="0" borderId="11" xfId="1" applyBorder="1" applyAlignment="1">
      <alignment horizontal="left"/>
    </xf>
    <xf numFmtId="0" fontId="2" fillId="0" borderId="9" xfId="1" applyBorder="1" applyAlignment="1">
      <alignment horizontal="left"/>
    </xf>
    <xf numFmtId="0" fontId="2" fillId="5" borderId="20" xfId="1" applyFill="1" applyBorder="1" applyAlignment="1">
      <alignment horizontal="left"/>
    </xf>
    <xf numFmtId="0" fontId="2" fillId="5" borderId="19" xfId="1" applyFill="1" applyBorder="1" applyAlignment="1">
      <alignment horizontal="left"/>
    </xf>
    <xf numFmtId="0" fontId="11" fillId="4" borderId="24" xfId="1" applyFont="1" applyFill="1" applyBorder="1" applyAlignment="1">
      <alignment horizontal="center"/>
    </xf>
    <xf numFmtId="0" fontId="11" fillId="4" borderId="23" xfId="1" applyFont="1" applyFill="1" applyBorder="1" applyAlignment="1">
      <alignment horizontal="center"/>
    </xf>
    <xf numFmtId="0" fontId="11" fillId="4" borderId="22" xfId="1" applyFont="1" applyFill="1" applyBorder="1" applyAlignment="1">
      <alignment horizontal="center"/>
    </xf>
    <xf numFmtId="14" fontId="2" fillId="0" borderId="17" xfId="1" applyNumberFormat="1" applyBorder="1" applyAlignment="1">
      <alignment horizontal="center" vertical="center"/>
    </xf>
    <xf numFmtId="14" fontId="2" fillId="0" borderId="20" xfId="1" applyNumberFormat="1" applyBorder="1" applyAlignment="1">
      <alignment horizontal="center" vertical="center"/>
    </xf>
    <xf numFmtId="14" fontId="2" fillId="0" borderId="19" xfId="1" applyNumberFormat="1" applyBorder="1" applyAlignment="1">
      <alignment horizontal="center" vertical="center"/>
    </xf>
    <xf numFmtId="0" fontId="2" fillId="0" borderId="18" xfId="1" applyBorder="1" applyAlignment="1">
      <alignment horizontal="left" wrapText="1"/>
    </xf>
    <xf numFmtId="0" fontId="2" fillId="0" borderId="17" xfId="1" applyBorder="1" applyAlignment="1">
      <alignment horizontal="left" wrapText="1"/>
    </xf>
    <xf numFmtId="0" fontId="11" fillId="4" borderId="10" xfId="1" applyFont="1" applyFill="1" applyBorder="1" applyAlignment="1">
      <alignment horizontal="center"/>
    </xf>
    <xf numFmtId="0" fontId="8" fillId="4" borderId="14" xfId="1" applyFont="1" applyFill="1" applyBorder="1" applyAlignment="1">
      <alignment horizontal="center"/>
    </xf>
    <xf numFmtId="0" fontId="8" fillId="4" borderId="13" xfId="1" applyFont="1" applyFill="1" applyBorder="1" applyAlignment="1">
      <alignment horizontal="center"/>
    </xf>
    <xf numFmtId="0" fontId="8" fillId="4" borderId="12" xfId="1" applyFont="1" applyFill="1" applyBorder="1" applyAlignment="1">
      <alignment horizontal="center"/>
    </xf>
    <xf numFmtId="0" fontId="2" fillId="0" borderId="14" xfId="1" applyBorder="1" applyAlignment="1">
      <alignment horizontal="left"/>
    </xf>
    <xf numFmtId="0" fontId="2" fillId="0" borderId="13" xfId="1" applyBorder="1" applyAlignment="1">
      <alignment horizontal="left"/>
    </xf>
    <xf numFmtId="0" fontId="2" fillId="0" borderId="12" xfId="1" applyBorder="1" applyAlignment="1">
      <alignment horizontal="left"/>
    </xf>
    <xf numFmtId="0" fontId="2" fillId="0" borderId="8" xfId="1" applyBorder="1" applyAlignment="1">
      <alignment horizontal="left"/>
    </xf>
    <xf numFmtId="0" fontId="8" fillId="4" borderId="14" xfId="1" applyFont="1" applyFill="1" applyBorder="1" applyAlignment="1">
      <alignment horizontal="center" vertical="center" wrapText="1"/>
    </xf>
    <xf numFmtId="0" fontId="8" fillId="4" borderId="12" xfId="1" applyFont="1" applyFill="1" applyBorder="1" applyAlignment="1">
      <alignment horizontal="center" vertical="center" wrapText="1"/>
    </xf>
    <xf numFmtId="0" fontId="8" fillId="4" borderId="14" xfId="1" applyFont="1" applyFill="1" applyBorder="1" applyAlignment="1">
      <alignment horizontal="center" vertical="center"/>
    </xf>
    <xf numFmtId="0" fontId="8" fillId="4" borderId="13" xfId="1" applyFont="1" applyFill="1" applyBorder="1" applyAlignment="1">
      <alignment horizontal="center" vertical="center"/>
    </xf>
    <xf numFmtId="0" fontId="8" fillId="4" borderId="12" xfId="1" applyFont="1" applyFill="1" applyBorder="1" applyAlignment="1">
      <alignment horizontal="center" vertical="center"/>
    </xf>
    <xf numFmtId="0" fontId="8" fillId="4" borderId="16" xfId="1" applyFont="1" applyFill="1" applyBorder="1" applyAlignment="1">
      <alignment horizontal="center"/>
    </xf>
    <xf numFmtId="0" fontId="8" fillId="4" borderId="0" xfId="1" applyFont="1" applyFill="1" applyAlignment="1">
      <alignment horizontal="center"/>
    </xf>
    <xf numFmtId="0" fontId="8" fillId="4" borderId="15" xfId="1" applyFont="1" applyFill="1" applyBorder="1" applyAlignment="1">
      <alignment horizontal="center"/>
    </xf>
    <xf numFmtId="0" fontId="2" fillId="0" borderId="11" xfId="1" applyBorder="1" applyAlignment="1">
      <alignment horizontal="left" vertical="center" wrapText="1"/>
    </xf>
    <xf numFmtId="0" fontId="2" fillId="0" borderId="9" xfId="1" applyBorder="1" applyAlignment="1">
      <alignment horizontal="left" vertical="center" wrapText="1"/>
    </xf>
    <xf numFmtId="0" fontId="8" fillId="4" borderId="11" xfId="1" applyFont="1" applyFill="1" applyBorder="1" applyAlignment="1">
      <alignment horizontal="center" vertical="center" wrapText="1"/>
    </xf>
    <xf numFmtId="0" fontId="8" fillId="4" borderId="9" xfId="1" applyFont="1" applyFill="1" applyBorder="1" applyAlignment="1">
      <alignment horizontal="center" vertical="center" wrapText="1"/>
    </xf>
    <xf numFmtId="0" fontId="8" fillId="4" borderId="11" xfId="1" applyFont="1" applyFill="1" applyBorder="1" applyAlignment="1">
      <alignment horizontal="center" vertical="center"/>
    </xf>
    <xf numFmtId="0" fontId="8" fillId="4" borderId="10" xfId="1" applyFont="1" applyFill="1" applyBorder="1" applyAlignment="1">
      <alignment horizontal="center" vertical="center"/>
    </xf>
    <xf numFmtId="0" fontId="8" fillId="4" borderId="9" xfId="1" applyFont="1" applyFill="1" applyBorder="1" applyAlignment="1">
      <alignment horizontal="center" vertical="center"/>
    </xf>
    <xf numFmtId="0" fontId="8" fillId="4" borderId="11" xfId="1" applyFont="1" applyFill="1" applyBorder="1" applyAlignment="1">
      <alignment horizontal="center"/>
    </xf>
    <xf numFmtId="0" fontId="8" fillId="4" borderId="10" xfId="1" applyFont="1" applyFill="1" applyBorder="1" applyAlignment="1">
      <alignment horizontal="center"/>
    </xf>
    <xf numFmtId="0" fontId="8" fillId="4" borderId="9" xfId="1" applyFont="1" applyFill="1" applyBorder="1" applyAlignment="1">
      <alignment horizontal="center"/>
    </xf>
    <xf numFmtId="0" fontId="2" fillId="0" borderId="0" xfId="1" applyAlignment="1">
      <alignment horizontal="left"/>
    </xf>
    <xf numFmtId="0" fontId="8" fillId="4" borderId="16" xfId="1" applyFont="1" applyFill="1" applyBorder="1" applyAlignment="1">
      <alignment horizontal="center" vertical="center"/>
    </xf>
    <xf numFmtId="0" fontId="8" fillId="4" borderId="15" xfId="1" applyFont="1" applyFill="1" applyBorder="1" applyAlignment="1">
      <alignment horizontal="center" vertical="center"/>
    </xf>
    <xf numFmtId="0" fontId="8" fillId="4" borderId="0" xfId="1" applyFont="1" applyFill="1" applyAlignment="1">
      <alignment horizontal="center" vertical="center"/>
    </xf>
  </cellXfs>
  <cellStyles count="35">
    <cellStyle name="Hyperlink" xfId="34" xr:uid="{05558C03-07E7-40A6-953F-C8D105479326}"/>
    <cellStyle name="Köprü" xfId="3" builtinId="8"/>
    <cellStyle name="Köprü 2" xfId="5" xr:uid="{00000000-0005-0000-0000-000001000000}"/>
    <cellStyle name="Köprü 3" xfId="33" xr:uid="{C68A16F6-1799-4F79-94B4-E57170820083}"/>
    <cellStyle name="Normal" xfId="0" builtinId="0"/>
    <cellStyle name="Normal 2" xfId="1" xr:uid="{00000000-0005-0000-0000-000003000000}"/>
    <cellStyle name="Normal 2 2" xfId="9" xr:uid="{00000000-0005-0000-0000-000004000000}"/>
    <cellStyle name="Normal 2 3" xfId="10" xr:uid="{00000000-0005-0000-0000-000005000000}"/>
    <cellStyle name="Normal 3" xfId="2" xr:uid="{00000000-0005-0000-0000-000006000000}"/>
    <cellStyle name="Normal 3 2" xfId="7" xr:uid="{00000000-0005-0000-0000-000007000000}"/>
    <cellStyle name="Normal 3 2 2" xfId="27" xr:uid="{00000000-0005-0000-0000-000008000000}"/>
    <cellStyle name="Normal 3 2 3" xfId="24" xr:uid="{00000000-0005-0000-0000-000009000000}"/>
    <cellStyle name="Normal 3 2 4" xfId="30" xr:uid="{00000000-0005-0000-0000-00000A000000}"/>
    <cellStyle name="Normal 3 2 5" xfId="21" xr:uid="{00000000-0005-0000-0000-00000B000000}"/>
    <cellStyle name="Normal 3 2 6" xfId="18" xr:uid="{00000000-0005-0000-0000-00000C000000}"/>
    <cellStyle name="Normal 3 2 7" xfId="15" xr:uid="{00000000-0005-0000-0000-00000D000000}"/>
    <cellStyle name="Normal 3 3" xfId="11" xr:uid="{00000000-0005-0000-0000-00000E000000}"/>
    <cellStyle name="Normal 4" xfId="4" xr:uid="{00000000-0005-0000-0000-00000F000000}"/>
    <cellStyle name="Normal 4 2" xfId="28" xr:uid="{00000000-0005-0000-0000-000010000000}"/>
    <cellStyle name="Normal 4 3" xfId="25" xr:uid="{00000000-0005-0000-0000-000011000000}"/>
    <cellStyle name="Normal 4 4" xfId="32" xr:uid="{00000000-0005-0000-0000-000012000000}"/>
    <cellStyle name="Normal 4 5" xfId="22" xr:uid="{00000000-0005-0000-0000-000013000000}"/>
    <cellStyle name="Normal 4 6" xfId="19" xr:uid="{00000000-0005-0000-0000-000014000000}"/>
    <cellStyle name="Normal 4 7" xfId="16" xr:uid="{00000000-0005-0000-0000-000015000000}"/>
    <cellStyle name="Normal 5" xfId="6" xr:uid="{00000000-0005-0000-0000-000016000000}"/>
    <cellStyle name="Normal 5 2" xfId="29" xr:uid="{00000000-0005-0000-0000-000017000000}"/>
    <cellStyle name="Normal 5 3" xfId="26" xr:uid="{00000000-0005-0000-0000-000018000000}"/>
    <cellStyle name="Normal 5 4" xfId="31" xr:uid="{00000000-0005-0000-0000-000019000000}"/>
    <cellStyle name="Normal 5 5" xfId="23" xr:uid="{00000000-0005-0000-0000-00001A000000}"/>
    <cellStyle name="Normal 5 6" xfId="20" xr:uid="{00000000-0005-0000-0000-00001B000000}"/>
    <cellStyle name="Normal 5 7" xfId="17" xr:uid="{00000000-0005-0000-0000-00001C000000}"/>
    <cellStyle name="Normal 5 8" xfId="12" xr:uid="{00000000-0005-0000-0000-00001D000000}"/>
    <cellStyle name="Normal 6" xfId="13" xr:uid="{00000000-0005-0000-0000-00001E000000}"/>
    <cellStyle name="Normal 7" xfId="14" xr:uid="{00000000-0005-0000-0000-00001F000000}"/>
    <cellStyle name="Normal_10273" xfId="8" xr:uid="{00000000-0005-0000-0000-000020000000}"/>
  </cellStyles>
  <dxfs count="12">
    <dxf>
      <fill>
        <patternFill>
          <bgColor rgb="FFFF0000"/>
        </patternFill>
      </fill>
    </dxf>
    <dxf>
      <font>
        <b/>
        <i/>
        <color auto="1"/>
      </font>
      <fill>
        <patternFill>
          <bgColor rgb="FFFFFF00"/>
        </patternFill>
      </fill>
    </dxf>
    <dxf>
      <font>
        <b val="0"/>
        <i/>
      </font>
      <fill>
        <patternFill>
          <bgColor rgb="FF00B050"/>
        </patternFill>
      </fill>
    </dxf>
    <dxf>
      <font>
        <b val="0"/>
        <i/>
      </font>
      <fill>
        <patternFill>
          <bgColor rgb="FFFF0000"/>
        </patternFill>
      </fill>
    </dxf>
    <dxf>
      <font>
        <color rgb="FFFF0000"/>
      </font>
    </dxf>
    <dxf>
      <font>
        <b/>
        <i val="0"/>
        <color rgb="FFFF0000"/>
      </font>
    </dxf>
    <dxf>
      <font>
        <b val="0"/>
        <i val="0"/>
        <color rgb="FFC00000"/>
      </font>
    </dxf>
    <dxf>
      <font>
        <b/>
        <i val="0"/>
        <color rgb="FFFF0000"/>
      </font>
    </dxf>
    <dxf>
      <font>
        <color rgb="FFC00000"/>
      </font>
    </dxf>
    <dxf>
      <font>
        <b/>
        <i/>
        <color auto="1"/>
      </font>
      <fill>
        <patternFill>
          <bgColor rgb="FFFFFF00"/>
        </patternFill>
      </fill>
    </dxf>
    <dxf>
      <font>
        <b val="0"/>
        <i/>
      </font>
      <fill>
        <patternFill>
          <bgColor rgb="FF00B050"/>
        </patternFill>
      </fill>
    </dxf>
    <dxf>
      <font>
        <b val="0"/>
        <i/>
      </font>
      <fill>
        <patternFill>
          <bgColor rgb="FFFF0000"/>
        </patternFill>
      </fill>
    </dxf>
  </dxfs>
  <tableStyles count="0" defaultTableStyle="TableStyleMedium9" defaultPivotStyle="PivotStyleLight16"/>
  <colors>
    <mruColors>
      <color rgb="FFFF7C80"/>
      <color rgb="FFD6BBEB"/>
      <color rgb="FFEFFBF9"/>
      <color rgb="FF0099CC"/>
      <color rgb="FFFF6600"/>
      <color rgb="FFFFFFD1"/>
      <color rgb="FFBF95DF"/>
      <color rgb="FFF1F7ED"/>
      <color rgb="FFEFF6FB"/>
      <color rgb="FFFFEF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tyles" Target="styles.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20/07/relationships/rdRichValueWebImage" Target="richData/rdRichValueWebImage.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connections" Target="connections.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microsoft.com/office/2017/06/relationships/rdRichValueStructure" Target="richData/rdrichvaluestructure.xml"/><Relationship Id="rId28" Type="http://schemas.openxmlformats.org/officeDocument/2006/relationships/customXml" Target="../customXml/item2.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microsoft.com/office/2017/06/relationships/rdRichValue" Target="richData/rdrichvalue.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Tramvayların Toplam</a:t>
            </a:r>
            <a:r>
              <a:rPr lang="tr-TR" baseline="0"/>
              <a:t> arıza sayılarının zamanla değişimi</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4811061951675236E-2"/>
          <c:y val="5.3891479104828693E-2"/>
          <c:w val="0.9252912252105675"/>
          <c:h val="0.73241204477870114"/>
        </c:manualLayout>
      </c:layout>
      <c:lineChart>
        <c:grouping val="standard"/>
        <c:varyColors val="0"/>
        <c:ser>
          <c:idx val="0"/>
          <c:order val="0"/>
          <c:tx>
            <c:strRef>
              <c:f>'Haftalık KM Bilgisi'!$DE$4</c:f>
              <c:strCache>
                <c:ptCount val="1"/>
                <c:pt idx="0">
                  <c:v>4119(1)</c:v>
                </c:pt>
              </c:strCache>
            </c:strRef>
          </c:tx>
          <c:spPr>
            <a:ln w="28575" cap="rnd">
              <a:solidFill>
                <a:schemeClr val="accent1"/>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Bilgisi'!$DE$5:$DE$374</c:f>
              <c:numCache>
                <c:formatCode>General</c:formatCode>
                <c:ptCount val="370"/>
                <c:pt idx="0">
                  <c:v>30</c:v>
                </c:pt>
                <c:pt idx="1">
                  <c:v>30</c:v>
                </c:pt>
                <c:pt idx="2">
                  <c:v>30</c:v>
                </c:pt>
                <c:pt idx="3">
                  <c:v>30</c:v>
                </c:pt>
                <c:pt idx="4">
                  <c:v>30</c:v>
                </c:pt>
                <c:pt idx="5">
                  <c:v>30</c:v>
                </c:pt>
                <c:pt idx="6">
                  <c:v>30</c:v>
                </c:pt>
                <c:pt idx="7">
                  <c:v>30</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31</c:v>
                </c:pt>
                <c:pt idx="23">
                  <c:v>35</c:v>
                </c:pt>
                <c:pt idx="24">
                  <c:v>35</c:v>
                </c:pt>
                <c:pt idx="25">
                  <c:v>35</c:v>
                </c:pt>
                <c:pt idx="26">
                  <c:v>36</c:v>
                </c:pt>
                <c:pt idx="27">
                  <c:v>36</c:v>
                </c:pt>
                <c:pt idx="28">
                  <c:v>36</c:v>
                </c:pt>
                <c:pt idx="29">
                  <c:v>36</c:v>
                </c:pt>
                <c:pt idx="30">
                  <c:v>36</c:v>
                </c:pt>
                <c:pt idx="31">
                  <c:v>36</c:v>
                </c:pt>
                <c:pt idx="32">
                  <c:v>36</c:v>
                </c:pt>
                <c:pt idx="33">
                  <c:v>36</c:v>
                </c:pt>
                <c:pt idx="34">
                  <c:v>36</c:v>
                </c:pt>
                <c:pt idx="35">
                  <c:v>37</c:v>
                </c:pt>
                <c:pt idx="36">
                  <c:v>37</c:v>
                </c:pt>
                <c:pt idx="37">
                  <c:v>39</c:v>
                </c:pt>
                <c:pt idx="38">
                  <c:v>39</c:v>
                </c:pt>
                <c:pt idx="39">
                  <c:v>39</c:v>
                </c:pt>
                <c:pt idx="40">
                  <c:v>39</c:v>
                </c:pt>
                <c:pt idx="41">
                  <c:v>39</c:v>
                </c:pt>
                <c:pt idx="42">
                  <c:v>40</c:v>
                </c:pt>
                <c:pt idx="43">
                  <c:v>40</c:v>
                </c:pt>
                <c:pt idx="44">
                  <c:v>40</c:v>
                </c:pt>
                <c:pt idx="45">
                  <c:v>40</c:v>
                </c:pt>
                <c:pt idx="46">
                  <c:v>40</c:v>
                </c:pt>
                <c:pt idx="47">
                  <c:v>40</c:v>
                </c:pt>
                <c:pt idx="48">
                  <c:v>40</c:v>
                </c:pt>
                <c:pt idx="49">
                  <c:v>41</c:v>
                </c:pt>
                <c:pt idx="50">
                  <c:v>42</c:v>
                </c:pt>
                <c:pt idx="51">
                  <c:v>42</c:v>
                </c:pt>
                <c:pt idx="52">
                  <c:v>42</c:v>
                </c:pt>
                <c:pt idx="53">
                  <c:v>42</c:v>
                </c:pt>
                <c:pt idx="54">
                  <c:v>44</c:v>
                </c:pt>
                <c:pt idx="55">
                  <c:v>44</c:v>
                </c:pt>
                <c:pt idx="56">
                  <c:v>44</c:v>
                </c:pt>
                <c:pt idx="57">
                  <c:v>44</c:v>
                </c:pt>
                <c:pt idx="58">
                  <c:v>44</c:v>
                </c:pt>
                <c:pt idx="59">
                  <c:v>44</c:v>
                </c:pt>
                <c:pt idx="60">
                  <c:v>44</c:v>
                </c:pt>
                <c:pt idx="61">
                  <c:v>44</c:v>
                </c:pt>
                <c:pt idx="62">
                  <c:v>44</c:v>
                </c:pt>
                <c:pt idx="63">
                  <c:v>44</c:v>
                </c:pt>
                <c:pt idx="64">
                  <c:v>44</c:v>
                </c:pt>
                <c:pt idx="65">
                  <c:v>44</c:v>
                </c:pt>
                <c:pt idx="66">
                  <c:v>44</c:v>
                </c:pt>
                <c:pt idx="67">
                  <c:v>44</c:v>
                </c:pt>
                <c:pt idx="68">
                  <c:v>44</c:v>
                </c:pt>
                <c:pt idx="69">
                  <c:v>44</c:v>
                </c:pt>
                <c:pt idx="70">
                  <c:v>44</c:v>
                </c:pt>
                <c:pt idx="71">
                  <c:v>44</c:v>
                </c:pt>
                <c:pt idx="72">
                  <c:v>44</c:v>
                </c:pt>
                <c:pt idx="73">
                  <c:v>44</c:v>
                </c:pt>
                <c:pt idx="74">
                  <c:v>44</c:v>
                </c:pt>
                <c:pt idx="75">
                  <c:v>44</c:v>
                </c:pt>
                <c:pt idx="76">
                  <c:v>44</c:v>
                </c:pt>
                <c:pt idx="77">
                  <c:v>44</c:v>
                </c:pt>
                <c:pt idx="78">
                  <c:v>44</c:v>
                </c:pt>
                <c:pt idx="79">
                  <c:v>44</c:v>
                </c:pt>
                <c:pt idx="80">
                  <c:v>44</c:v>
                </c:pt>
                <c:pt idx="81">
                  <c:v>44</c:v>
                </c:pt>
                <c:pt idx="82">
                  <c:v>44</c:v>
                </c:pt>
                <c:pt idx="83">
                  <c:v>44</c:v>
                </c:pt>
                <c:pt idx="84">
                  <c:v>44</c:v>
                </c:pt>
                <c:pt idx="85">
                  <c:v>44</c:v>
                </c:pt>
                <c:pt idx="86">
                  <c:v>44</c:v>
                </c:pt>
                <c:pt idx="87">
                  <c:v>44</c:v>
                </c:pt>
                <c:pt idx="88">
                  <c:v>44</c:v>
                </c:pt>
                <c:pt idx="89">
                  <c:v>44</c:v>
                </c:pt>
                <c:pt idx="90">
                  <c:v>44</c:v>
                </c:pt>
                <c:pt idx="91">
                  <c:v>0</c:v>
                </c:pt>
                <c:pt idx="92">
                  <c:v>44</c:v>
                </c:pt>
                <c:pt idx="93">
                  <c:v>44</c:v>
                </c:pt>
                <c:pt idx="94">
                  <c:v>0</c:v>
                </c:pt>
                <c:pt idx="95">
                  <c:v>44</c:v>
                </c:pt>
                <c:pt idx="96">
                  <c:v>0</c:v>
                </c:pt>
                <c:pt idx="97">
                  <c:v>0</c:v>
                </c:pt>
                <c:pt idx="98">
                  <c:v>0</c:v>
                </c:pt>
                <c:pt idx="99">
                  <c:v>44</c:v>
                </c:pt>
                <c:pt idx="100">
                  <c:v>0</c:v>
                </c:pt>
                <c:pt idx="101">
                  <c:v>0</c:v>
                </c:pt>
                <c:pt idx="102">
                  <c:v>44</c:v>
                </c:pt>
                <c:pt idx="103">
                  <c:v>44</c:v>
                </c:pt>
                <c:pt idx="104">
                  <c:v>44</c:v>
                </c:pt>
                <c:pt idx="105">
                  <c:v>44</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0-616B-4A81-843E-F8DD5976E125}"/>
            </c:ext>
          </c:extLst>
        </c:ser>
        <c:ser>
          <c:idx val="1"/>
          <c:order val="1"/>
          <c:tx>
            <c:strRef>
              <c:f>'Haftalık KM Bilgisi'!$DF$4</c:f>
              <c:strCache>
                <c:ptCount val="1"/>
                <c:pt idx="0">
                  <c:v>4120(2)</c:v>
                </c:pt>
              </c:strCache>
            </c:strRef>
          </c:tx>
          <c:spPr>
            <a:ln w="28575" cap="rnd">
              <a:solidFill>
                <a:schemeClr val="accent2"/>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Bilgisi'!$DF$5:$DF$374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5</c:v>
                </c:pt>
                <c:pt idx="14">
                  <c:v>5</c:v>
                </c:pt>
                <c:pt idx="15">
                  <c:v>5</c:v>
                </c:pt>
                <c:pt idx="16">
                  <c:v>5</c:v>
                </c:pt>
                <c:pt idx="17">
                  <c:v>5</c:v>
                </c:pt>
                <c:pt idx="18">
                  <c:v>6</c:v>
                </c:pt>
                <c:pt idx="19">
                  <c:v>6</c:v>
                </c:pt>
                <c:pt idx="20">
                  <c:v>6</c:v>
                </c:pt>
                <c:pt idx="21">
                  <c:v>6</c:v>
                </c:pt>
                <c:pt idx="22">
                  <c:v>6</c:v>
                </c:pt>
                <c:pt idx="23">
                  <c:v>6</c:v>
                </c:pt>
                <c:pt idx="24">
                  <c:v>6</c:v>
                </c:pt>
                <c:pt idx="25">
                  <c:v>6</c:v>
                </c:pt>
                <c:pt idx="26">
                  <c:v>6</c:v>
                </c:pt>
                <c:pt idx="27">
                  <c:v>6</c:v>
                </c:pt>
                <c:pt idx="28">
                  <c:v>6</c:v>
                </c:pt>
                <c:pt idx="29">
                  <c:v>6</c:v>
                </c:pt>
                <c:pt idx="30">
                  <c:v>6</c:v>
                </c:pt>
                <c:pt idx="31">
                  <c:v>6</c:v>
                </c:pt>
                <c:pt idx="32">
                  <c:v>6</c:v>
                </c:pt>
                <c:pt idx="33">
                  <c:v>6</c:v>
                </c:pt>
                <c:pt idx="34">
                  <c:v>6</c:v>
                </c:pt>
                <c:pt idx="35">
                  <c:v>7</c:v>
                </c:pt>
                <c:pt idx="36">
                  <c:v>7</c:v>
                </c:pt>
                <c:pt idx="37">
                  <c:v>8</c:v>
                </c:pt>
                <c:pt idx="38">
                  <c:v>8</c:v>
                </c:pt>
                <c:pt idx="39">
                  <c:v>9</c:v>
                </c:pt>
                <c:pt idx="40">
                  <c:v>9</c:v>
                </c:pt>
                <c:pt idx="41">
                  <c:v>9</c:v>
                </c:pt>
                <c:pt idx="42">
                  <c:v>9</c:v>
                </c:pt>
                <c:pt idx="43">
                  <c:v>9</c:v>
                </c:pt>
                <c:pt idx="44">
                  <c:v>9</c:v>
                </c:pt>
                <c:pt idx="45">
                  <c:v>9</c:v>
                </c:pt>
                <c:pt idx="46">
                  <c:v>11</c:v>
                </c:pt>
                <c:pt idx="47">
                  <c:v>11</c:v>
                </c:pt>
                <c:pt idx="48">
                  <c:v>11</c:v>
                </c:pt>
                <c:pt idx="49">
                  <c:v>11</c:v>
                </c:pt>
                <c:pt idx="50">
                  <c:v>11</c:v>
                </c:pt>
                <c:pt idx="51">
                  <c:v>11</c:v>
                </c:pt>
                <c:pt idx="52">
                  <c:v>11</c:v>
                </c:pt>
                <c:pt idx="53">
                  <c:v>11</c:v>
                </c:pt>
                <c:pt idx="54">
                  <c:v>11</c:v>
                </c:pt>
                <c:pt idx="55">
                  <c:v>11</c:v>
                </c:pt>
                <c:pt idx="56">
                  <c:v>11</c:v>
                </c:pt>
                <c:pt idx="57">
                  <c:v>11</c:v>
                </c:pt>
                <c:pt idx="58">
                  <c:v>11</c:v>
                </c:pt>
                <c:pt idx="59">
                  <c:v>11</c:v>
                </c:pt>
                <c:pt idx="60">
                  <c:v>13</c:v>
                </c:pt>
                <c:pt idx="61">
                  <c:v>13</c:v>
                </c:pt>
                <c:pt idx="62">
                  <c:v>13</c:v>
                </c:pt>
                <c:pt idx="63">
                  <c:v>13</c:v>
                </c:pt>
                <c:pt idx="64">
                  <c:v>14</c:v>
                </c:pt>
                <c:pt idx="65">
                  <c:v>14</c:v>
                </c:pt>
                <c:pt idx="66">
                  <c:v>14</c:v>
                </c:pt>
                <c:pt idx="67">
                  <c:v>14</c:v>
                </c:pt>
                <c:pt idx="68">
                  <c:v>14</c:v>
                </c:pt>
                <c:pt idx="69">
                  <c:v>14</c:v>
                </c:pt>
                <c:pt idx="70">
                  <c:v>14</c:v>
                </c:pt>
                <c:pt idx="71">
                  <c:v>14</c:v>
                </c:pt>
                <c:pt idx="72">
                  <c:v>14</c:v>
                </c:pt>
                <c:pt idx="73">
                  <c:v>14</c:v>
                </c:pt>
                <c:pt idx="74">
                  <c:v>14</c:v>
                </c:pt>
                <c:pt idx="75">
                  <c:v>14</c:v>
                </c:pt>
                <c:pt idx="76">
                  <c:v>14</c:v>
                </c:pt>
                <c:pt idx="77">
                  <c:v>14</c:v>
                </c:pt>
                <c:pt idx="78">
                  <c:v>15</c:v>
                </c:pt>
                <c:pt idx="79">
                  <c:v>15</c:v>
                </c:pt>
                <c:pt idx="80">
                  <c:v>15</c:v>
                </c:pt>
                <c:pt idx="81">
                  <c:v>15</c:v>
                </c:pt>
                <c:pt idx="82">
                  <c:v>15</c:v>
                </c:pt>
                <c:pt idx="83">
                  <c:v>15</c:v>
                </c:pt>
                <c:pt idx="84">
                  <c:v>15</c:v>
                </c:pt>
                <c:pt idx="85">
                  <c:v>15</c:v>
                </c:pt>
                <c:pt idx="86">
                  <c:v>15</c:v>
                </c:pt>
                <c:pt idx="87">
                  <c:v>15</c:v>
                </c:pt>
                <c:pt idx="88">
                  <c:v>15</c:v>
                </c:pt>
                <c:pt idx="89">
                  <c:v>15</c:v>
                </c:pt>
                <c:pt idx="90">
                  <c:v>15</c:v>
                </c:pt>
                <c:pt idx="91">
                  <c:v>0</c:v>
                </c:pt>
                <c:pt idx="92">
                  <c:v>15</c:v>
                </c:pt>
                <c:pt idx="93">
                  <c:v>15</c:v>
                </c:pt>
                <c:pt idx="94">
                  <c:v>0</c:v>
                </c:pt>
                <c:pt idx="95">
                  <c:v>15</c:v>
                </c:pt>
                <c:pt idx="96">
                  <c:v>0</c:v>
                </c:pt>
                <c:pt idx="97">
                  <c:v>0</c:v>
                </c:pt>
                <c:pt idx="98">
                  <c:v>0</c:v>
                </c:pt>
                <c:pt idx="99">
                  <c:v>15</c:v>
                </c:pt>
                <c:pt idx="100">
                  <c:v>0</c:v>
                </c:pt>
                <c:pt idx="101">
                  <c:v>0</c:v>
                </c:pt>
                <c:pt idx="102">
                  <c:v>15</c:v>
                </c:pt>
                <c:pt idx="103">
                  <c:v>15</c:v>
                </c:pt>
                <c:pt idx="104">
                  <c:v>15</c:v>
                </c:pt>
                <c:pt idx="105">
                  <c:v>15</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1-616B-4A81-843E-F8DD5976E125}"/>
            </c:ext>
          </c:extLst>
        </c:ser>
        <c:ser>
          <c:idx val="2"/>
          <c:order val="2"/>
          <c:tx>
            <c:strRef>
              <c:f>'Haftalık KM Bilgisi'!$DG$4</c:f>
              <c:strCache>
                <c:ptCount val="1"/>
                <c:pt idx="0">
                  <c:v>4121(3)</c:v>
                </c:pt>
              </c:strCache>
            </c:strRef>
          </c:tx>
          <c:spPr>
            <a:ln w="28575" cap="rnd">
              <a:solidFill>
                <a:schemeClr val="accent3"/>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Bilgisi'!$DG$5:$DG$374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4</c:v>
                </c:pt>
                <c:pt idx="33">
                  <c:v>4</c:v>
                </c:pt>
                <c:pt idx="34">
                  <c:v>5</c:v>
                </c:pt>
                <c:pt idx="35">
                  <c:v>5</c:v>
                </c:pt>
                <c:pt idx="36">
                  <c:v>5</c:v>
                </c:pt>
                <c:pt idx="37">
                  <c:v>5</c:v>
                </c:pt>
                <c:pt idx="38">
                  <c:v>5</c:v>
                </c:pt>
                <c:pt idx="39">
                  <c:v>5</c:v>
                </c:pt>
                <c:pt idx="40">
                  <c:v>5</c:v>
                </c:pt>
                <c:pt idx="41">
                  <c:v>5</c:v>
                </c:pt>
                <c:pt idx="42">
                  <c:v>5</c:v>
                </c:pt>
                <c:pt idx="43">
                  <c:v>5</c:v>
                </c:pt>
                <c:pt idx="44">
                  <c:v>5</c:v>
                </c:pt>
                <c:pt idx="45">
                  <c:v>5</c:v>
                </c:pt>
                <c:pt idx="46">
                  <c:v>5</c:v>
                </c:pt>
                <c:pt idx="47">
                  <c:v>5</c:v>
                </c:pt>
                <c:pt idx="48">
                  <c:v>5</c:v>
                </c:pt>
                <c:pt idx="49">
                  <c:v>5</c:v>
                </c:pt>
                <c:pt idx="50">
                  <c:v>5</c:v>
                </c:pt>
                <c:pt idx="51">
                  <c:v>5</c:v>
                </c:pt>
                <c:pt idx="52">
                  <c:v>5</c:v>
                </c:pt>
                <c:pt idx="53">
                  <c:v>6</c:v>
                </c:pt>
                <c:pt idx="54">
                  <c:v>6</c:v>
                </c:pt>
                <c:pt idx="55">
                  <c:v>8</c:v>
                </c:pt>
                <c:pt idx="56">
                  <c:v>8</c:v>
                </c:pt>
                <c:pt idx="57">
                  <c:v>8</c:v>
                </c:pt>
                <c:pt idx="58">
                  <c:v>8</c:v>
                </c:pt>
                <c:pt idx="59">
                  <c:v>8</c:v>
                </c:pt>
                <c:pt idx="60">
                  <c:v>8</c:v>
                </c:pt>
                <c:pt idx="61">
                  <c:v>8</c:v>
                </c:pt>
                <c:pt idx="62">
                  <c:v>8</c:v>
                </c:pt>
                <c:pt idx="63">
                  <c:v>8</c:v>
                </c:pt>
                <c:pt idx="64">
                  <c:v>8</c:v>
                </c:pt>
                <c:pt idx="65">
                  <c:v>9</c:v>
                </c:pt>
                <c:pt idx="66">
                  <c:v>9</c:v>
                </c:pt>
                <c:pt idx="67">
                  <c:v>9</c:v>
                </c:pt>
                <c:pt idx="68">
                  <c:v>9</c:v>
                </c:pt>
                <c:pt idx="69">
                  <c:v>9</c:v>
                </c:pt>
                <c:pt idx="70">
                  <c:v>9</c:v>
                </c:pt>
                <c:pt idx="71">
                  <c:v>9</c:v>
                </c:pt>
                <c:pt idx="72">
                  <c:v>9</c:v>
                </c:pt>
                <c:pt idx="73">
                  <c:v>9</c:v>
                </c:pt>
                <c:pt idx="74">
                  <c:v>9</c:v>
                </c:pt>
                <c:pt idx="75">
                  <c:v>9</c:v>
                </c:pt>
                <c:pt idx="76">
                  <c:v>9</c:v>
                </c:pt>
                <c:pt idx="77">
                  <c:v>9</c:v>
                </c:pt>
                <c:pt idx="78">
                  <c:v>9</c:v>
                </c:pt>
                <c:pt idx="79">
                  <c:v>9</c:v>
                </c:pt>
                <c:pt idx="80">
                  <c:v>9</c:v>
                </c:pt>
                <c:pt idx="81">
                  <c:v>9</c:v>
                </c:pt>
                <c:pt idx="82">
                  <c:v>9</c:v>
                </c:pt>
                <c:pt idx="83">
                  <c:v>9</c:v>
                </c:pt>
                <c:pt idx="84">
                  <c:v>9</c:v>
                </c:pt>
                <c:pt idx="85">
                  <c:v>9</c:v>
                </c:pt>
                <c:pt idx="86">
                  <c:v>9</c:v>
                </c:pt>
                <c:pt idx="87">
                  <c:v>9</c:v>
                </c:pt>
                <c:pt idx="88">
                  <c:v>9</c:v>
                </c:pt>
                <c:pt idx="89">
                  <c:v>9</c:v>
                </c:pt>
                <c:pt idx="90">
                  <c:v>9</c:v>
                </c:pt>
                <c:pt idx="91">
                  <c:v>0</c:v>
                </c:pt>
                <c:pt idx="92">
                  <c:v>9</c:v>
                </c:pt>
                <c:pt idx="93">
                  <c:v>9</c:v>
                </c:pt>
                <c:pt idx="94">
                  <c:v>0</c:v>
                </c:pt>
                <c:pt idx="95">
                  <c:v>9</c:v>
                </c:pt>
                <c:pt idx="96">
                  <c:v>0</c:v>
                </c:pt>
                <c:pt idx="97">
                  <c:v>0</c:v>
                </c:pt>
                <c:pt idx="98">
                  <c:v>0</c:v>
                </c:pt>
                <c:pt idx="99">
                  <c:v>9</c:v>
                </c:pt>
                <c:pt idx="100">
                  <c:v>0</c:v>
                </c:pt>
                <c:pt idx="101">
                  <c:v>0</c:v>
                </c:pt>
                <c:pt idx="102">
                  <c:v>9</c:v>
                </c:pt>
                <c:pt idx="103">
                  <c:v>9</c:v>
                </c:pt>
                <c:pt idx="104">
                  <c:v>9</c:v>
                </c:pt>
                <c:pt idx="105">
                  <c:v>9</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2-616B-4A81-843E-F8DD5976E125}"/>
            </c:ext>
          </c:extLst>
        </c:ser>
        <c:ser>
          <c:idx val="3"/>
          <c:order val="3"/>
          <c:tx>
            <c:strRef>
              <c:f>'Haftalık KM Bilgisi'!$DH$4</c:f>
              <c:strCache>
                <c:ptCount val="1"/>
                <c:pt idx="0">
                  <c:v>4122(4)</c:v>
                </c:pt>
              </c:strCache>
            </c:strRef>
          </c:tx>
          <c:spPr>
            <a:ln w="28575" cap="rnd">
              <a:solidFill>
                <a:schemeClr val="accent4"/>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Bilgisi'!$DH$5:$DH$374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3</c:v>
                </c:pt>
                <c:pt idx="35">
                  <c:v>4</c:v>
                </c:pt>
                <c:pt idx="36">
                  <c:v>5</c:v>
                </c:pt>
                <c:pt idx="37">
                  <c:v>5</c:v>
                </c:pt>
                <c:pt idx="38">
                  <c:v>5</c:v>
                </c:pt>
                <c:pt idx="39">
                  <c:v>5</c:v>
                </c:pt>
                <c:pt idx="40">
                  <c:v>5</c:v>
                </c:pt>
                <c:pt idx="41">
                  <c:v>5</c:v>
                </c:pt>
                <c:pt idx="42">
                  <c:v>5</c:v>
                </c:pt>
                <c:pt idx="43">
                  <c:v>5</c:v>
                </c:pt>
                <c:pt idx="44">
                  <c:v>5</c:v>
                </c:pt>
                <c:pt idx="45">
                  <c:v>5</c:v>
                </c:pt>
                <c:pt idx="46">
                  <c:v>5</c:v>
                </c:pt>
                <c:pt idx="47">
                  <c:v>5</c:v>
                </c:pt>
                <c:pt idx="48">
                  <c:v>6</c:v>
                </c:pt>
                <c:pt idx="49">
                  <c:v>6</c:v>
                </c:pt>
                <c:pt idx="50">
                  <c:v>6</c:v>
                </c:pt>
                <c:pt idx="51">
                  <c:v>6</c:v>
                </c:pt>
                <c:pt idx="52">
                  <c:v>6</c:v>
                </c:pt>
                <c:pt idx="53">
                  <c:v>6</c:v>
                </c:pt>
                <c:pt idx="54">
                  <c:v>9</c:v>
                </c:pt>
                <c:pt idx="55">
                  <c:v>10</c:v>
                </c:pt>
                <c:pt idx="56">
                  <c:v>10</c:v>
                </c:pt>
                <c:pt idx="57">
                  <c:v>10</c:v>
                </c:pt>
                <c:pt idx="58">
                  <c:v>11</c:v>
                </c:pt>
                <c:pt idx="59">
                  <c:v>13</c:v>
                </c:pt>
                <c:pt idx="60">
                  <c:v>13</c:v>
                </c:pt>
                <c:pt idx="61">
                  <c:v>13</c:v>
                </c:pt>
                <c:pt idx="62">
                  <c:v>13</c:v>
                </c:pt>
                <c:pt idx="63">
                  <c:v>13</c:v>
                </c:pt>
                <c:pt idx="64">
                  <c:v>13</c:v>
                </c:pt>
                <c:pt idx="65">
                  <c:v>13</c:v>
                </c:pt>
                <c:pt idx="66">
                  <c:v>13</c:v>
                </c:pt>
                <c:pt idx="67">
                  <c:v>13</c:v>
                </c:pt>
                <c:pt idx="68">
                  <c:v>13</c:v>
                </c:pt>
                <c:pt idx="69">
                  <c:v>13</c:v>
                </c:pt>
                <c:pt idx="70">
                  <c:v>13</c:v>
                </c:pt>
                <c:pt idx="71">
                  <c:v>13</c:v>
                </c:pt>
                <c:pt idx="72">
                  <c:v>13</c:v>
                </c:pt>
                <c:pt idx="73">
                  <c:v>13</c:v>
                </c:pt>
                <c:pt idx="74">
                  <c:v>13</c:v>
                </c:pt>
                <c:pt idx="75">
                  <c:v>13</c:v>
                </c:pt>
                <c:pt idx="76">
                  <c:v>13</c:v>
                </c:pt>
                <c:pt idx="77">
                  <c:v>13</c:v>
                </c:pt>
                <c:pt idx="78">
                  <c:v>13</c:v>
                </c:pt>
                <c:pt idx="79">
                  <c:v>13</c:v>
                </c:pt>
                <c:pt idx="80">
                  <c:v>13</c:v>
                </c:pt>
                <c:pt idx="81">
                  <c:v>13</c:v>
                </c:pt>
                <c:pt idx="82">
                  <c:v>13</c:v>
                </c:pt>
                <c:pt idx="83">
                  <c:v>13</c:v>
                </c:pt>
                <c:pt idx="84">
                  <c:v>13</c:v>
                </c:pt>
                <c:pt idx="85">
                  <c:v>13</c:v>
                </c:pt>
                <c:pt idx="86">
                  <c:v>13</c:v>
                </c:pt>
                <c:pt idx="87">
                  <c:v>13</c:v>
                </c:pt>
                <c:pt idx="88">
                  <c:v>13</c:v>
                </c:pt>
                <c:pt idx="89">
                  <c:v>13</c:v>
                </c:pt>
                <c:pt idx="90">
                  <c:v>13</c:v>
                </c:pt>
                <c:pt idx="91">
                  <c:v>0</c:v>
                </c:pt>
                <c:pt idx="92">
                  <c:v>13</c:v>
                </c:pt>
                <c:pt idx="93">
                  <c:v>13</c:v>
                </c:pt>
                <c:pt idx="94">
                  <c:v>0</c:v>
                </c:pt>
                <c:pt idx="95">
                  <c:v>13</c:v>
                </c:pt>
                <c:pt idx="96">
                  <c:v>0</c:v>
                </c:pt>
                <c:pt idx="97">
                  <c:v>0</c:v>
                </c:pt>
                <c:pt idx="98">
                  <c:v>0</c:v>
                </c:pt>
                <c:pt idx="99">
                  <c:v>13</c:v>
                </c:pt>
                <c:pt idx="100">
                  <c:v>0</c:v>
                </c:pt>
                <c:pt idx="101">
                  <c:v>0</c:v>
                </c:pt>
                <c:pt idx="102">
                  <c:v>13</c:v>
                </c:pt>
                <c:pt idx="103">
                  <c:v>13</c:v>
                </c:pt>
                <c:pt idx="104">
                  <c:v>13</c:v>
                </c:pt>
                <c:pt idx="105">
                  <c:v>13</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3-616B-4A81-843E-F8DD5976E125}"/>
            </c:ext>
          </c:extLst>
        </c:ser>
        <c:ser>
          <c:idx val="4"/>
          <c:order val="4"/>
          <c:tx>
            <c:strRef>
              <c:f>'Haftalık KM Bilgisi'!$DI$4</c:f>
              <c:strCache>
                <c:ptCount val="1"/>
                <c:pt idx="0">
                  <c:v>4123(5)</c:v>
                </c:pt>
              </c:strCache>
            </c:strRef>
          </c:tx>
          <c:spPr>
            <a:ln w="28575" cap="rnd">
              <a:solidFill>
                <a:schemeClr val="accent5"/>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Bilgisi'!$DI$5:$DI$374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3</c:v>
                </c:pt>
                <c:pt idx="39">
                  <c:v>3</c:v>
                </c:pt>
                <c:pt idx="40">
                  <c:v>3</c:v>
                </c:pt>
                <c:pt idx="41">
                  <c:v>3</c:v>
                </c:pt>
                <c:pt idx="42">
                  <c:v>3</c:v>
                </c:pt>
                <c:pt idx="43">
                  <c:v>3</c:v>
                </c:pt>
                <c:pt idx="44">
                  <c:v>3</c:v>
                </c:pt>
                <c:pt idx="45">
                  <c:v>3</c:v>
                </c:pt>
                <c:pt idx="46">
                  <c:v>4</c:v>
                </c:pt>
                <c:pt idx="47">
                  <c:v>4</c:v>
                </c:pt>
                <c:pt idx="48">
                  <c:v>4</c:v>
                </c:pt>
                <c:pt idx="49">
                  <c:v>4</c:v>
                </c:pt>
                <c:pt idx="50">
                  <c:v>4</c:v>
                </c:pt>
                <c:pt idx="51">
                  <c:v>4</c:v>
                </c:pt>
                <c:pt idx="52">
                  <c:v>5</c:v>
                </c:pt>
                <c:pt idx="53">
                  <c:v>8</c:v>
                </c:pt>
                <c:pt idx="54">
                  <c:v>8</c:v>
                </c:pt>
                <c:pt idx="55">
                  <c:v>8</c:v>
                </c:pt>
                <c:pt idx="56">
                  <c:v>8</c:v>
                </c:pt>
                <c:pt idx="57">
                  <c:v>8</c:v>
                </c:pt>
                <c:pt idx="58">
                  <c:v>9</c:v>
                </c:pt>
                <c:pt idx="59">
                  <c:v>9</c:v>
                </c:pt>
                <c:pt idx="60">
                  <c:v>9</c:v>
                </c:pt>
                <c:pt idx="61">
                  <c:v>9</c:v>
                </c:pt>
                <c:pt idx="62">
                  <c:v>9</c:v>
                </c:pt>
                <c:pt idx="63">
                  <c:v>9</c:v>
                </c:pt>
                <c:pt idx="64">
                  <c:v>9</c:v>
                </c:pt>
                <c:pt idx="65">
                  <c:v>11</c:v>
                </c:pt>
                <c:pt idx="66">
                  <c:v>11</c:v>
                </c:pt>
                <c:pt idx="67">
                  <c:v>11</c:v>
                </c:pt>
                <c:pt idx="68">
                  <c:v>11</c:v>
                </c:pt>
                <c:pt idx="69">
                  <c:v>12</c:v>
                </c:pt>
                <c:pt idx="70">
                  <c:v>12</c:v>
                </c:pt>
                <c:pt idx="71">
                  <c:v>12</c:v>
                </c:pt>
                <c:pt idx="72">
                  <c:v>12</c:v>
                </c:pt>
                <c:pt idx="73">
                  <c:v>12</c:v>
                </c:pt>
                <c:pt idx="74">
                  <c:v>12</c:v>
                </c:pt>
                <c:pt idx="75">
                  <c:v>12</c:v>
                </c:pt>
                <c:pt idx="76">
                  <c:v>12</c:v>
                </c:pt>
                <c:pt idx="77">
                  <c:v>13</c:v>
                </c:pt>
                <c:pt idx="78">
                  <c:v>13</c:v>
                </c:pt>
                <c:pt idx="79">
                  <c:v>13</c:v>
                </c:pt>
                <c:pt idx="80">
                  <c:v>13</c:v>
                </c:pt>
                <c:pt idx="81">
                  <c:v>13</c:v>
                </c:pt>
                <c:pt idx="82">
                  <c:v>13</c:v>
                </c:pt>
                <c:pt idx="83">
                  <c:v>13</c:v>
                </c:pt>
                <c:pt idx="84">
                  <c:v>13</c:v>
                </c:pt>
                <c:pt idx="85">
                  <c:v>13</c:v>
                </c:pt>
                <c:pt idx="86">
                  <c:v>13</c:v>
                </c:pt>
                <c:pt idx="87">
                  <c:v>13</c:v>
                </c:pt>
                <c:pt idx="88">
                  <c:v>13</c:v>
                </c:pt>
                <c:pt idx="89">
                  <c:v>13</c:v>
                </c:pt>
                <c:pt idx="90">
                  <c:v>13</c:v>
                </c:pt>
                <c:pt idx="91">
                  <c:v>0</c:v>
                </c:pt>
                <c:pt idx="92">
                  <c:v>13</c:v>
                </c:pt>
                <c:pt idx="93">
                  <c:v>13</c:v>
                </c:pt>
                <c:pt idx="94">
                  <c:v>0</c:v>
                </c:pt>
                <c:pt idx="95">
                  <c:v>13</c:v>
                </c:pt>
                <c:pt idx="96">
                  <c:v>0</c:v>
                </c:pt>
                <c:pt idx="97">
                  <c:v>0</c:v>
                </c:pt>
                <c:pt idx="98">
                  <c:v>0</c:v>
                </c:pt>
                <c:pt idx="99">
                  <c:v>13</c:v>
                </c:pt>
                <c:pt idx="100">
                  <c:v>0</c:v>
                </c:pt>
                <c:pt idx="101">
                  <c:v>0</c:v>
                </c:pt>
                <c:pt idx="102">
                  <c:v>13</c:v>
                </c:pt>
                <c:pt idx="103">
                  <c:v>13</c:v>
                </c:pt>
                <c:pt idx="104">
                  <c:v>13</c:v>
                </c:pt>
                <c:pt idx="105">
                  <c:v>13</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4-616B-4A81-843E-F8DD5976E125}"/>
            </c:ext>
          </c:extLst>
        </c:ser>
        <c:ser>
          <c:idx val="5"/>
          <c:order val="5"/>
          <c:tx>
            <c:strRef>
              <c:f>'Haftalık KM Bilgisi'!$DJ$4</c:f>
              <c:strCache>
                <c:ptCount val="1"/>
                <c:pt idx="0">
                  <c:v>4124(6)</c:v>
                </c:pt>
              </c:strCache>
            </c:strRef>
          </c:tx>
          <c:spPr>
            <a:ln w="28575" cap="rnd">
              <a:solidFill>
                <a:schemeClr val="accent6"/>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Bilgisi'!$DJ$5:$DJ$374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5-616B-4A81-843E-F8DD5976E125}"/>
            </c:ext>
          </c:extLst>
        </c:ser>
        <c:ser>
          <c:idx val="6"/>
          <c:order val="6"/>
          <c:tx>
            <c:strRef>
              <c:f>'Haftalık KM Bilgisi'!$DK$4</c:f>
              <c:strCache>
                <c:ptCount val="1"/>
                <c:pt idx="0">
                  <c:v>4125(7)</c:v>
                </c:pt>
              </c:strCache>
            </c:strRef>
          </c:tx>
          <c:spPr>
            <a:ln w="28575" cap="rnd">
              <a:solidFill>
                <a:schemeClr val="accent1">
                  <a:lumMod val="60000"/>
                </a:schemeClr>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Bilgisi'!$DK$5:$DK$374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6-616B-4A81-843E-F8DD5976E125}"/>
            </c:ext>
          </c:extLst>
        </c:ser>
        <c:ser>
          <c:idx val="7"/>
          <c:order val="7"/>
          <c:tx>
            <c:strRef>
              <c:f>'Haftalık KM Bilgisi'!$DL$4</c:f>
              <c:strCache>
                <c:ptCount val="1"/>
                <c:pt idx="0">
                  <c:v>4126(8)</c:v>
                </c:pt>
              </c:strCache>
            </c:strRef>
          </c:tx>
          <c:spPr>
            <a:ln w="28575" cap="rnd">
              <a:solidFill>
                <a:schemeClr val="accent2">
                  <a:lumMod val="60000"/>
                </a:schemeClr>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Bilgisi'!$DL$5:$DL$374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7-616B-4A81-843E-F8DD5976E125}"/>
            </c:ext>
          </c:extLst>
        </c:ser>
        <c:ser>
          <c:idx val="8"/>
          <c:order val="8"/>
          <c:tx>
            <c:strRef>
              <c:f>'Haftalık KM Bilgisi'!$DM$4</c:f>
              <c:strCache>
                <c:ptCount val="1"/>
                <c:pt idx="0">
                  <c:v>4127(9)</c:v>
                </c:pt>
              </c:strCache>
            </c:strRef>
          </c:tx>
          <c:spPr>
            <a:ln w="28575" cap="rnd">
              <a:solidFill>
                <a:schemeClr val="accent3">
                  <a:lumMod val="60000"/>
                </a:schemeClr>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Bilgisi'!$DM$5:$DM$374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8-616B-4A81-843E-F8DD5976E125}"/>
            </c:ext>
          </c:extLst>
        </c:ser>
        <c:ser>
          <c:idx val="9"/>
          <c:order val="9"/>
          <c:tx>
            <c:strRef>
              <c:f>'Haftalık KM Bilgisi'!$DN$4</c:f>
              <c:strCache>
                <c:ptCount val="1"/>
                <c:pt idx="0">
                  <c:v>4128(10)</c:v>
                </c:pt>
              </c:strCache>
            </c:strRef>
          </c:tx>
          <c:spPr>
            <a:ln w="28575" cap="rnd">
              <a:solidFill>
                <a:schemeClr val="accent4">
                  <a:lumMod val="60000"/>
                </a:schemeClr>
              </a:solidFill>
              <a:round/>
            </a:ln>
            <a:effectLst/>
          </c:spPr>
          <c:marker>
            <c:symbol val="none"/>
          </c:marker>
          <c:cat>
            <c:strRef>
              <c:f>'Haftalık KM Bilgisi'!$DD$5:$DD$374</c:f>
              <c:strCache>
                <c:ptCount val="106"/>
                <c:pt idx="0">
                  <c:v>1 Aralık 2023 Cuma</c:v>
                </c:pt>
                <c:pt idx="1">
                  <c:v>8 Aralık 2023 Cuma</c:v>
                </c:pt>
                <c:pt idx="2">
                  <c:v>15 Aralık 2023 Cuma</c:v>
                </c:pt>
                <c:pt idx="3">
                  <c:v>22 Aralık 2023 Cuma</c:v>
                </c:pt>
                <c:pt idx="4">
                  <c:v>29 Aralık 2023 Cuma</c:v>
                </c:pt>
                <c:pt idx="5">
                  <c:v>5 Ocak 2024 Cuma</c:v>
                </c:pt>
                <c:pt idx="6">
                  <c:v>12 Ocak 2024 Cuma</c:v>
                </c:pt>
                <c:pt idx="7">
                  <c:v>19 Ocak 2024 Cuma</c:v>
                </c:pt>
                <c:pt idx="8">
                  <c:v>26 Ocak 2024 Cuma</c:v>
                </c:pt>
                <c:pt idx="9">
                  <c:v>2 Şubat 2024 Cuma</c:v>
                </c:pt>
                <c:pt idx="10">
                  <c:v>9 Şubat 2024 Cuma</c:v>
                </c:pt>
                <c:pt idx="11">
                  <c:v>16 Şubat 2024 Cuma</c:v>
                </c:pt>
                <c:pt idx="12">
                  <c:v>23 Şubat 2024 Cuma</c:v>
                </c:pt>
                <c:pt idx="13">
                  <c:v>1 Mart 2024 Cuma</c:v>
                </c:pt>
                <c:pt idx="14">
                  <c:v>8 Mart 2024 Cuma</c:v>
                </c:pt>
                <c:pt idx="15">
                  <c:v>15 Mart 2024 Cuma</c:v>
                </c:pt>
                <c:pt idx="16">
                  <c:v>22 Mart 2024 Cuma</c:v>
                </c:pt>
                <c:pt idx="17">
                  <c:v>29 Mart 2024 Cuma</c:v>
                </c:pt>
                <c:pt idx="18">
                  <c:v>5 Nisan 2024 Cuma</c:v>
                </c:pt>
                <c:pt idx="19">
                  <c:v>12 Nisan 2024 Cuma</c:v>
                </c:pt>
                <c:pt idx="20">
                  <c:v>19 Nisan 2024 Cuma</c:v>
                </c:pt>
                <c:pt idx="21">
                  <c:v>26 Nisan 2024 Cuma</c:v>
                </c:pt>
                <c:pt idx="22">
                  <c:v>3 Mayıs 2024 Cuma</c:v>
                </c:pt>
                <c:pt idx="23">
                  <c:v>10 Mayıs 2024 Cuma</c:v>
                </c:pt>
                <c:pt idx="24">
                  <c:v>17 Mayıs 2024 Cuma</c:v>
                </c:pt>
                <c:pt idx="25">
                  <c:v>24 Mayıs 2024 Cuma</c:v>
                </c:pt>
                <c:pt idx="26">
                  <c:v>31 Mayıs 2024 Cuma</c:v>
                </c:pt>
                <c:pt idx="27">
                  <c:v>7 Haziran 2024 Cuma</c:v>
                </c:pt>
                <c:pt idx="28">
                  <c:v>14 Haziran 2024 Cuma</c:v>
                </c:pt>
                <c:pt idx="29">
                  <c:v>21 Haziran 2024 Cuma</c:v>
                </c:pt>
                <c:pt idx="30">
                  <c:v>28 Haziran 2024 Cuma</c:v>
                </c:pt>
                <c:pt idx="31">
                  <c:v>5 Temmuz 2024 Cuma</c:v>
                </c:pt>
                <c:pt idx="32">
                  <c:v>12 Temmuz 2024 Cuma</c:v>
                </c:pt>
                <c:pt idx="33">
                  <c:v>19 Temmuz 2024 Cuma</c:v>
                </c:pt>
                <c:pt idx="34">
                  <c:v>26 Temmuz 2024 Cuma</c:v>
                </c:pt>
                <c:pt idx="35">
                  <c:v>2 Ağustos 2024 Cuma</c:v>
                </c:pt>
                <c:pt idx="36">
                  <c:v>9 Ağustos 2024 Cuma</c:v>
                </c:pt>
                <c:pt idx="37">
                  <c:v>16 Ağustos 2024 Cuma</c:v>
                </c:pt>
                <c:pt idx="38">
                  <c:v>23 Ağustos 2024 Cuma</c:v>
                </c:pt>
                <c:pt idx="39">
                  <c:v>30 Ağustos 2024 Cuma</c:v>
                </c:pt>
                <c:pt idx="40">
                  <c:v>6 Eylül 2024 Cuma</c:v>
                </c:pt>
                <c:pt idx="41">
                  <c:v>13 Eylül 2024 Cuma</c:v>
                </c:pt>
                <c:pt idx="42">
                  <c:v>20 Eylül 2024 Cuma</c:v>
                </c:pt>
                <c:pt idx="43">
                  <c:v>27 Eylül 2024 Cuma</c:v>
                </c:pt>
                <c:pt idx="44">
                  <c:v>4 Ekim 2024 Cuma</c:v>
                </c:pt>
                <c:pt idx="45">
                  <c:v>11 Ekim 2024 Cuma</c:v>
                </c:pt>
                <c:pt idx="46">
                  <c:v>18 Ekim 2024 Cuma</c:v>
                </c:pt>
                <c:pt idx="47">
                  <c:v>25 Ekim 2024 Cuma</c:v>
                </c:pt>
                <c:pt idx="48">
                  <c:v>1 Kasım 2024 Cuma</c:v>
                </c:pt>
                <c:pt idx="49">
                  <c:v>8 Kasım 2024 Cuma</c:v>
                </c:pt>
                <c:pt idx="50">
                  <c:v>15 Kasım 2024 Cuma</c:v>
                </c:pt>
                <c:pt idx="51">
                  <c:v>22 Kasım 2024 Cuma</c:v>
                </c:pt>
                <c:pt idx="52">
                  <c:v>29 Kasım 2024 Cuma</c:v>
                </c:pt>
                <c:pt idx="53">
                  <c:v>6 Aralık 2024 Cuma</c:v>
                </c:pt>
                <c:pt idx="54">
                  <c:v>13 Aralık 2024 Cuma</c:v>
                </c:pt>
                <c:pt idx="55">
                  <c:v>20 Aralık 2024 Cuma</c:v>
                </c:pt>
                <c:pt idx="56">
                  <c:v>27 Aralık 2024 Cuma</c:v>
                </c:pt>
                <c:pt idx="57">
                  <c:v>3 Ocak 2025 Cuma</c:v>
                </c:pt>
                <c:pt idx="58">
                  <c:v>10 Ocak 2025 Cuma</c:v>
                </c:pt>
                <c:pt idx="59">
                  <c:v>17 Ocak 2025 Cuma</c:v>
                </c:pt>
                <c:pt idx="60">
                  <c:v>24 Ocak 2025 Cuma</c:v>
                </c:pt>
                <c:pt idx="61">
                  <c:v>31 Ocak 2025 Cuma</c:v>
                </c:pt>
                <c:pt idx="62">
                  <c:v>7 Şubat 2025 Cuma</c:v>
                </c:pt>
                <c:pt idx="63">
                  <c:v>14 Şubat 2025 Cuma</c:v>
                </c:pt>
                <c:pt idx="64">
                  <c:v>21 Şubat 2025 Cuma</c:v>
                </c:pt>
                <c:pt idx="65">
                  <c:v>28 Şubat 2025 Cuma</c:v>
                </c:pt>
                <c:pt idx="66">
                  <c:v>7 Mart 2025 Cuma</c:v>
                </c:pt>
                <c:pt idx="67">
                  <c:v>14 Mart 2025 Cuma</c:v>
                </c:pt>
                <c:pt idx="68">
                  <c:v>21 Mart 2025 Cuma</c:v>
                </c:pt>
                <c:pt idx="69">
                  <c:v>28 Mart 2025 Cuma</c:v>
                </c:pt>
                <c:pt idx="70">
                  <c:v>4 Nisan 2025 Cuma</c:v>
                </c:pt>
                <c:pt idx="71">
                  <c:v>11 Nisan 2025 Cuma</c:v>
                </c:pt>
                <c:pt idx="72">
                  <c:v>18 Nisan 2025 Cuma</c:v>
                </c:pt>
                <c:pt idx="73">
                  <c:v>25 Nisan 2025 Cuma</c:v>
                </c:pt>
                <c:pt idx="74">
                  <c:v>2 Mayıs 2025 Cuma</c:v>
                </c:pt>
                <c:pt idx="75">
                  <c:v>9 Mayıs 2025 Cuma</c:v>
                </c:pt>
                <c:pt idx="76">
                  <c:v>16 Mayıs 2025 Cuma</c:v>
                </c:pt>
                <c:pt idx="77">
                  <c:v>23 Mayıs 2025 Cuma</c:v>
                </c:pt>
                <c:pt idx="78">
                  <c:v>30 Mayıs 2025 Cuma</c:v>
                </c:pt>
                <c:pt idx="79">
                  <c:v>6 Haziran 2025 Cuma</c:v>
                </c:pt>
                <c:pt idx="80">
                  <c:v>13 Haziran 2025 Cuma</c:v>
                </c:pt>
                <c:pt idx="81">
                  <c:v>20 Haziran 2025 Cuma</c:v>
                </c:pt>
                <c:pt idx="82">
                  <c:v>27 Haziran 2025 Cuma</c:v>
                </c:pt>
                <c:pt idx="83">
                  <c:v>4 Temmuz 2025 Cuma</c:v>
                </c:pt>
                <c:pt idx="84">
                  <c:v>11 Temmuz 2025 Cuma</c:v>
                </c:pt>
                <c:pt idx="85">
                  <c:v>18 Temmuz 2025 Cuma</c:v>
                </c:pt>
                <c:pt idx="86">
                  <c:v>25 Temmuz 2025 Cuma</c:v>
                </c:pt>
                <c:pt idx="87">
                  <c:v>1 Ağustos 2025 Cuma</c:v>
                </c:pt>
                <c:pt idx="88">
                  <c:v>8 Ağustos 2025 Cuma</c:v>
                </c:pt>
                <c:pt idx="89">
                  <c:v>15 Ağustos 2025 Cuma</c:v>
                </c:pt>
                <c:pt idx="90">
                  <c:v>22 Ağustos 2025 Cuma</c:v>
                </c:pt>
                <c:pt idx="92">
                  <c:v>5 Eylül 2025 Cuma</c:v>
                </c:pt>
                <c:pt idx="93">
                  <c:v>12 Eylül 2025 Cuma</c:v>
                </c:pt>
                <c:pt idx="95">
                  <c:v>26 Eylül 2025 Cuma</c:v>
                </c:pt>
                <c:pt idx="99">
                  <c:v>24 Ekim 2025 Cuma</c:v>
                </c:pt>
                <c:pt idx="102">
                  <c:v>14 Kasım 2025 Cuma</c:v>
                </c:pt>
                <c:pt idx="103">
                  <c:v>21 Kasım 2025 Cuma</c:v>
                </c:pt>
                <c:pt idx="104">
                  <c:v>28 Kasım 2025 Cuma</c:v>
                </c:pt>
                <c:pt idx="105">
                  <c:v>5 Aralık 2025 Cuma</c:v>
                </c:pt>
              </c:strCache>
            </c:strRef>
          </c:cat>
          <c:val>
            <c:numRef>
              <c:f>'Haftalık KM Bilgisi'!$DN$5:$DN$374</c:f>
              <c:numCache>
                <c:formatCode>General</c:formatCode>
                <c:ptCount val="37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numCache>
            </c:numRef>
          </c:val>
          <c:smooth val="0"/>
          <c:extLst>
            <c:ext xmlns:c16="http://schemas.microsoft.com/office/drawing/2014/chart" uri="{C3380CC4-5D6E-409C-BE32-E72D297353CC}">
              <c16:uniqueId val="{00000009-616B-4A81-843E-F8DD5976E125}"/>
            </c:ext>
          </c:extLst>
        </c:ser>
        <c:dLbls>
          <c:showLegendKey val="0"/>
          <c:showVal val="0"/>
          <c:showCatName val="0"/>
          <c:showSerName val="0"/>
          <c:showPercent val="0"/>
          <c:showBubbleSize val="0"/>
        </c:dLbls>
        <c:smooth val="0"/>
        <c:axId val="2013915599"/>
        <c:axId val="2013918959"/>
      </c:lineChart>
      <c:catAx>
        <c:axId val="2013915599"/>
        <c:scaling>
          <c:orientation val="minMax"/>
        </c:scaling>
        <c:delete val="0"/>
        <c:axPos val="b"/>
        <c:numFmt formatCode="[$-F800]dddd\,\ mmmm\ dd\,\ yy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13918959"/>
        <c:crosses val="autoZero"/>
        <c:auto val="1"/>
        <c:lblAlgn val="ctr"/>
        <c:lblOffset val="100"/>
        <c:noMultiLvlLbl val="1"/>
      </c:catAx>
      <c:valAx>
        <c:axId val="2013918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2013915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tr-TR"/>
              <a:t>Sistemlerin Availabilty oranları</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5.880688817830574E-2"/>
          <c:y val="7.6418074810197106E-2"/>
          <c:w val="0.92456167562158731"/>
          <c:h val="0.79726004952281748"/>
        </c:manualLayout>
      </c:layout>
      <c:lineChart>
        <c:grouping val="standard"/>
        <c:varyColors val="0"/>
        <c:ser>
          <c:idx val="0"/>
          <c:order val="0"/>
          <c:tx>
            <c:strRef>
              <c:f>'Haftalık KM Bilgisi'!$NF$4</c:f>
              <c:strCache>
                <c:ptCount val="1"/>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Bilgisi'!$NF$57:$NF$307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0-0917-4CB0-B84D-4C74C90A4A19}"/>
            </c:ext>
          </c:extLst>
        </c:ser>
        <c:ser>
          <c:idx val="1"/>
          <c:order val="1"/>
          <c:tx>
            <c:strRef>
              <c:f>'Haftalık KM Bilgisi'!$NG$4</c:f>
              <c:strCache>
                <c:ptCount val="1"/>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Bilgisi'!$NG$57:$NG$307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1-0917-4CB0-B84D-4C74C90A4A19}"/>
            </c:ext>
          </c:extLst>
        </c:ser>
        <c:ser>
          <c:idx val="2"/>
          <c:order val="2"/>
          <c:tx>
            <c:strRef>
              <c:f>'Haftalık KM Bilgisi'!$NH$4</c:f>
              <c:strCache>
                <c:ptCount val="1"/>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Bilgisi'!$NH$57:$NH$307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2-0917-4CB0-B84D-4C74C90A4A19}"/>
            </c:ext>
          </c:extLst>
        </c:ser>
        <c:ser>
          <c:idx val="3"/>
          <c:order val="3"/>
          <c:tx>
            <c:strRef>
              <c:f>'Haftalık KM Bilgisi'!$NI$4</c:f>
              <c:strCache>
                <c:ptCount val="1"/>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Bilgisi'!$NI$57:$NI$307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3-0917-4CB0-B84D-4C74C90A4A19}"/>
            </c:ext>
          </c:extLst>
        </c:ser>
        <c:ser>
          <c:idx val="4"/>
          <c:order val="4"/>
          <c:tx>
            <c:strRef>
              <c:f>'Haftalık KM Bilgisi'!$NJ$4</c:f>
              <c:strCache>
                <c:ptCount val="1"/>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Bilgisi'!$NJ$57:$NJ$307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4-0917-4CB0-B84D-4C74C90A4A19}"/>
            </c:ext>
          </c:extLst>
        </c:ser>
        <c:ser>
          <c:idx val="5"/>
          <c:order val="5"/>
          <c:tx>
            <c:strRef>
              <c:f>'Haftalık KM Bilgisi'!$NK$4</c:f>
              <c:strCache>
                <c:ptCount val="1"/>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Bilgisi'!$NK$57:$NK$307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5-0917-4CB0-B84D-4C74C90A4A19}"/>
            </c:ext>
          </c:extLst>
        </c:ser>
        <c:ser>
          <c:idx val="6"/>
          <c:order val="6"/>
          <c:tx>
            <c:strRef>
              <c:f>'Haftalık KM Bilgisi'!$NL$4</c:f>
              <c:strCache>
                <c:ptCount val="1"/>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Bilgisi'!$NL$57:$NL$307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6-0917-4CB0-B84D-4C74C90A4A19}"/>
            </c:ext>
          </c:extLst>
        </c:ser>
        <c:ser>
          <c:idx val="7"/>
          <c:order val="7"/>
          <c:tx>
            <c:strRef>
              <c:f>'Haftalık KM Bilgisi'!$NM$4</c:f>
              <c:strCache>
                <c:ptCount val="1"/>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Bilgisi'!$NM$57:$NM$307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7-0917-4CB0-B84D-4C74C90A4A19}"/>
            </c:ext>
          </c:extLst>
        </c:ser>
        <c:ser>
          <c:idx val="8"/>
          <c:order val="8"/>
          <c:tx>
            <c:strRef>
              <c:f>'Haftalık KM Bilgisi'!$NN$4</c:f>
              <c:strCache>
                <c:ptCount val="1"/>
              </c:strCache>
            </c:strRef>
          </c:tx>
          <c:spPr>
            <a:ln w="28575" cap="rnd">
              <a:solidFill>
                <a:schemeClr val="accent3">
                  <a:lumMod val="60000"/>
                </a:schemeClr>
              </a:solidFill>
              <a:round/>
            </a:ln>
            <a:effectLst/>
          </c:spPr>
          <c:marker>
            <c:symbol val="circle"/>
            <c:size val="5"/>
            <c:spPr>
              <a:solidFill>
                <a:schemeClr val="accent3">
                  <a:lumMod val="60000"/>
                </a:schemeClr>
              </a:solidFill>
              <a:ln w="9525">
                <a:solidFill>
                  <a:schemeClr val="accent3">
                    <a:lumMod val="6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Bilgisi'!$NN$57:$NN$307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8-0917-4CB0-B84D-4C74C90A4A19}"/>
            </c:ext>
          </c:extLst>
        </c:ser>
        <c:ser>
          <c:idx val="9"/>
          <c:order val="9"/>
          <c:tx>
            <c:strRef>
              <c:f>'Haftalık KM Bilgisi'!$NO$4</c:f>
              <c:strCache>
                <c:ptCount val="1"/>
              </c:strCache>
            </c:strRef>
          </c:tx>
          <c:spPr>
            <a:ln w="28575" cap="rnd">
              <a:solidFill>
                <a:schemeClr val="accent4">
                  <a:lumMod val="60000"/>
                </a:schemeClr>
              </a:solidFill>
              <a:round/>
            </a:ln>
            <a:effectLst/>
          </c:spPr>
          <c:marker>
            <c:symbol val="circle"/>
            <c:size val="5"/>
            <c:spPr>
              <a:solidFill>
                <a:schemeClr val="accent4">
                  <a:lumMod val="60000"/>
                </a:schemeClr>
              </a:solidFill>
              <a:ln w="9525">
                <a:solidFill>
                  <a:schemeClr val="accent4">
                    <a:lumMod val="6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Bilgisi'!$NO$57:$NO$307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9-0917-4CB0-B84D-4C74C90A4A19}"/>
            </c:ext>
          </c:extLst>
        </c:ser>
        <c:ser>
          <c:idx val="10"/>
          <c:order val="10"/>
          <c:tx>
            <c:strRef>
              <c:f>'Haftalık KM Bilgisi'!$NP$4</c:f>
              <c:strCache>
                <c:ptCount val="1"/>
              </c:strCache>
            </c:strRef>
          </c:tx>
          <c:spPr>
            <a:ln w="28575" cap="rnd">
              <a:solidFill>
                <a:schemeClr val="accent5">
                  <a:lumMod val="60000"/>
                </a:schemeClr>
              </a:solidFill>
              <a:round/>
            </a:ln>
            <a:effectLst/>
          </c:spPr>
          <c:marker>
            <c:symbol val="circle"/>
            <c:size val="5"/>
            <c:spPr>
              <a:solidFill>
                <a:schemeClr val="accent5">
                  <a:lumMod val="60000"/>
                </a:schemeClr>
              </a:solidFill>
              <a:ln w="9525">
                <a:solidFill>
                  <a:schemeClr val="accent5">
                    <a:lumMod val="6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Bilgisi'!$NP$57:$NP$307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A-0917-4CB0-B84D-4C74C90A4A19}"/>
            </c:ext>
          </c:extLst>
        </c:ser>
        <c:ser>
          <c:idx val="11"/>
          <c:order val="11"/>
          <c:tx>
            <c:strRef>
              <c:f>'Haftalık KM Bilgisi'!$NQ$4</c:f>
              <c:strCache>
                <c:ptCount val="1"/>
              </c:strCache>
            </c:strRef>
          </c:tx>
          <c:spPr>
            <a:ln w="28575" cap="rnd">
              <a:solidFill>
                <a:schemeClr val="accent6">
                  <a:lumMod val="60000"/>
                </a:schemeClr>
              </a:solidFill>
              <a:round/>
            </a:ln>
            <a:effectLst/>
          </c:spPr>
          <c:marker>
            <c:symbol val="circle"/>
            <c:size val="5"/>
            <c:spPr>
              <a:solidFill>
                <a:schemeClr val="accent6">
                  <a:lumMod val="60000"/>
                </a:schemeClr>
              </a:solidFill>
              <a:ln w="9525">
                <a:solidFill>
                  <a:schemeClr val="accent6">
                    <a:lumMod val="6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Bilgisi'!$NQ$57:$NQ$307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B-0917-4CB0-B84D-4C74C90A4A19}"/>
            </c:ext>
          </c:extLst>
        </c:ser>
        <c:ser>
          <c:idx val="12"/>
          <c:order val="12"/>
          <c:tx>
            <c:strRef>
              <c:f>'Haftalık KM Bilgisi'!$NR$4</c:f>
              <c:strCache>
                <c:ptCount val="1"/>
              </c:strCache>
            </c:strRef>
          </c:tx>
          <c:spPr>
            <a:ln w="28575" cap="rnd">
              <a:solidFill>
                <a:schemeClr val="accent1">
                  <a:lumMod val="80000"/>
                  <a:lumOff val="20000"/>
                </a:schemeClr>
              </a:solid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Bilgisi'!$NR$57:$NR$307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C-0917-4CB0-B84D-4C74C90A4A19}"/>
            </c:ext>
          </c:extLst>
        </c:ser>
        <c:ser>
          <c:idx val="13"/>
          <c:order val="13"/>
          <c:tx>
            <c:strRef>
              <c:f>'Haftalık KM Bilgisi'!$NS$4</c:f>
              <c:strCache>
                <c:ptCount val="1"/>
              </c:strCache>
            </c:strRef>
          </c:tx>
          <c:spPr>
            <a:ln w="28575" cap="rnd">
              <a:solidFill>
                <a:schemeClr val="accent2">
                  <a:lumMod val="80000"/>
                  <a:lumOff val="20000"/>
                </a:schemeClr>
              </a:solid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Bilgisi'!$NS$57:$NS$307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D-0917-4CB0-B84D-4C74C90A4A19}"/>
            </c:ext>
          </c:extLst>
        </c:ser>
        <c:ser>
          <c:idx val="14"/>
          <c:order val="14"/>
          <c:tx>
            <c:strRef>
              <c:f>'Haftalık KM Bilgisi'!$NT$4</c:f>
              <c:strCache>
                <c:ptCount val="1"/>
              </c:strCache>
            </c:strRef>
          </c:tx>
          <c:spPr>
            <a:ln w="28575" cap="rnd">
              <a:solidFill>
                <a:schemeClr val="accent3">
                  <a:lumMod val="80000"/>
                  <a:lumOff val="20000"/>
                </a:schemeClr>
              </a:solid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Bilgisi'!$NT$57:$NT$307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E-0917-4CB0-B84D-4C74C90A4A19}"/>
            </c:ext>
          </c:extLst>
        </c:ser>
        <c:ser>
          <c:idx val="15"/>
          <c:order val="15"/>
          <c:tx>
            <c:strRef>
              <c:f>'Haftalık KM Bilgisi'!$NU$4</c:f>
              <c:strCache>
                <c:ptCount val="1"/>
              </c:strCache>
            </c:strRef>
          </c:tx>
          <c:spPr>
            <a:ln w="28575" cap="rnd">
              <a:solidFill>
                <a:schemeClr val="accent4">
                  <a:lumMod val="80000"/>
                  <a:lumOff val="20000"/>
                </a:schemeClr>
              </a:solid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Bilgisi'!$NU$57:$NU$307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0F-0917-4CB0-B84D-4C74C90A4A19}"/>
            </c:ext>
          </c:extLst>
        </c:ser>
        <c:ser>
          <c:idx val="16"/>
          <c:order val="16"/>
          <c:tx>
            <c:strRef>
              <c:f>'Haftalık KM Bilgisi'!$NV$4</c:f>
              <c:strCache>
                <c:ptCount val="1"/>
              </c:strCache>
            </c:strRef>
          </c:tx>
          <c:spPr>
            <a:ln w="28575" cap="rnd">
              <a:solidFill>
                <a:schemeClr val="accent5">
                  <a:lumMod val="80000"/>
                  <a:lumOff val="20000"/>
                </a:schemeClr>
              </a:solid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Bilgisi'!$NV$57:$NV$307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0-0917-4CB0-B84D-4C74C90A4A19}"/>
            </c:ext>
          </c:extLst>
        </c:ser>
        <c:ser>
          <c:idx val="17"/>
          <c:order val="17"/>
          <c:tx>
            <c:strRef>
              <c:f>'Haftalık KM Bilgisi'!$NW$4</c:f>
              <c:strCache>
                <c:ptCount val="1"/>
              </c:strCache>
            </c:strRef>
          </c:tx>
          <c:spPr>
            <a:ln w="28575" cap="rnd">
              <a:solidFill>
                <a:schemeClr val="accent6">
                  <a:lumMod val="80000"/>
                  <a:lumOff val="20000"/>
                </a:schemeClr>
              </a:solid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Bilgisi'!$NW$57:$NW$307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1-0917-4CB0-B84D-4C74C90A4A19}"/>
            </c:ext>
          </c:extLst>
        </c:ser>
        <c:ser>
          <c:idx val="18"/>
          <c:order val="18"/>
          <c:tx>
            <c:strRef>
              <c:f>'Haftalık KM Bilgisi'!$NX$4</c:f>
              <c:strCache>
                <c:ptCount val="1"/>
              </c:strCache>
            </c:strRef>
          </c:tx>
          <c:spPr>
            <a:ln w="28575" cap="rnd">
              <a:solidFill>
                <a:schemeClr val="accent1">
                  <a:lumMod val="80000"/>
                </a:schemeClr>
              </a:solidFill>
              <a:round/>
            </a:ln>
            <a:effectLst/>
          </c:spPr>
          <c:marker>
            <c:symbol val="circle"/>
            <c:size val="5"/>
            <c:spPr>
              <a:solidFill>
                <a:schemeClr val="accent1">
                  <a:lumMod val="80000"/>
                </a:schemeClr>
              </a:solidFill>
              <a:ln w="9525">
                <a:solidFill>
                  <a:schemeClr val="accent1">
                    <a:lumMod val="8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Bilgisi'!$NX$57:$NX$307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2-0917-4CB0-B84D-4C74C90A4A19}"/>
            </c:ext>
          </c:extLst>
        </c:ser>
        <c:ser>
          <c:idx val="19"/>
          <c:order val="19"/>
          <c:tx>
            <c:strRef>
              <c:f>'Haftalık KM Bilgisi'!$NY$4</c:f>
              <c:strCache>
                <c:ptCount val="1"/>
              </c:strCache>
            </c:strRef>
          </c:tx>
          <c:spPr>
            <a:ln w="28575" cap="rnd">
              <a:solidFill>
                <a:schemeClr val="accent2">
                  <a:lumMod val="80000"/>
                </a:schemeClr>
              </a:solidFill>
              <a:round/>
            </a:ln>
            <a:effectLst/>
          </c:spPr>
          <c:marker>
            <c:symbol val="circle"/>
            <c:size val="5"/>
            <c:spPr>
              <a:solidFill>
                <a:schemeClr val="accent2">
                  <a:lumMod val="80000"/>
                </a:schemeClr>
              </a:solidFill>
              <a:ln w="9525">
                <a:solidFill>
                  <a:schemeClr val="accent2">
                    <a:lumMod val="8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Bilgisi'!$NY$57:$NY$307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3-0917-4CB0-B84D-4C74C90A4A19}"/>
            </c:ext>
          </c:extLst>
        </c:ser>
        <c:ser>
          <c:idx val="20"/>
          <c:order val="20"/>
          <c:tx>
            <c:strRef>
              <c:f>'Haftalık KM Bilgisi'!$NZ$4</c:f>
              <c:strCache>
                <c:ptCount val="1"/>
              </c:strCache>
            </c:strRef>
          </c:tx>
          <c:spPr>
            <a:ln w="28575" cap="rnd">
              <a:solidFill>
                <a:schemeClr val="accent3">
                  <a:lumMod val="80000"/>
                </a:schemeClr>
              </a:solidFill>
              <a:round/>
            </a:ln>
            <a:effectLst/>
          </c:spPr>
          <c:marker>
            <c:symbol val="circle"/>
            <c:size val="5"/>
            <c:spPr>
              <a:solidFill>
                <a:schemeClr val="accent3">
                  <a:lumMod val="80000"/>
                </a:schemeClr>
              </a:solidFill>
              <a:ln w="9525">
                <a:solidFill>
                  <a:schemeClr val="accent3">
                    <a:lumMod val="8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Bilgisi'!$NZ$57:$NZ$307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4-0917-4CB0-B84D-4C74C90A4A19}"/>
            </c:ext>
          </c:extLst>
        </c:ser>
        <c:ser>
          <c:idx val="21"/>
          <c:order val="21"/>
          <c:tx>
            <c:strRef>
              <c:f>'Haftalık KM Bilgisi'!$OA$4</c:f>
              <c:strCache>
                <c:ptCount val="1"/>
              </c:strCache>
            </c:strRef>
          </c:tx>
          <c:spPr>
            <a:ln w="28575" cap="rnd">
              <a:solidFill>
                <a:schemeClr val="accent4">
                  <a:lumMod val="80000"/>
                </a:schemeClr>
              </a:solidFill>
              <a:round/>
            </a:ln>
            <a:effectLst/>
          </c:spPr>
          <c:marker>
            <c:symbol val="circle"/>
            <c:size val="5"/>
            <c:spPr>
              <a:solidFill>
                <a:schemeClr val="accent4">
                  <a:lumMod val="80000"/>
                </a:schemeClr>
              </a:solidFill>
              <a:ln w="9525">
                <a:solidFill>
                  <a:schemeClr val="accent4">
                    <a:lumMod val="8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Bilgisi'!$OA$57:$OA$307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5-0917-4CB0-B84D-4C74C90A4A19}"/>
            </c:ext>
          </c:extLst>
        </c:ser>
        <c:ser>
          <c:idx val="22"/>
          <c:order val="22"/>
          <c:tx>
            <c:strRef>
              <c:f>'Haftalık KM Bilgisi'!$OB$4</c:f>
              <c:strCache>
                <c:ptCount val="1"/>
              </c:strCache>
            </c:strRef>
          </c:tx>
          <c:spPr>
            <a:ln w="28575" cap="rnd">
              <a:solidFill>
                <a:schemeClr val="accent5">
                  <a:lumMod val="80000"/>
                </a:schemeClr>
              </a:solidFill>
              <a:round/>
            </a:ln>
            <a:effectLst/>
          </c:spPr>
          <c:marker>
            <c:symbol val="circle"/>
            <c:size val="5"/>
            <c:spPr>
              <a:solidFill>
                <a:schemeClr val="accent5">
                  <a:lumMod val="80000"/>
                </a:schemeClr>
              </a:solidFill>
              <a:ln w="9525">
                <a:solidFill>
                  <a:schemeClr val="accent5">
                    <a:lumMod val="8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Bilgisi'!$OB$57:$OB$307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6-0917-4CB0-B84D-4C74C90A4A19}"/>
            </c:ext>
          </c:extLst>
        </c:ser>
        <c:ser>
          <c:idx val="23"/>
          <c:order val="23"/>
          <c:tx>
            <c:strRef>
              <c:f>'Haftalık KM Bilgisi'!$OC$4</c:f>
              <c:strCache>
                <c:ptCount val="1"/>
              </c:strCache>
            </c:strRef>
          </c:tx>
          <c:spPr>
            <a:ln w="28575" cap="rnd">
              <a:solidFill>
                <a:schemeClr val="accent6">
                  <a:lumMod val="80000"/>
                </a:schemeClr>
              </a:solidFill>
              <a:round/>
            </a:ln>
            <a:effectLst/>
          </c:spPr>
          <c:marker>
            <c:symbol val="circle"/>
            <c:size val="5"/>
            <c:spPr>
              <a:solidFill>
                <a:schemeClr val="accent6">
                  <a:lumMod val="80000"/>
                </a:schemeClr>
              </a:solidFill>
              <a:ln w="9525">
                <a:solidFill>
                  <a:schemeClr val="accent6">
                    <a:lumMod val="8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Bilgisi'!$OC$57:$OC$307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7-0917-4CB0-B84D-4C74C90A4A19}"/>
            </c:ext>
          </c:extLst>
        </c:ser>
        <c:ser>
          <c:idx val="24"/>
          <c:order val="24"/>
          <c:tx>
            <c:strRef>
              <c:f>'Haftalık KM Bilgisi'!$OD$4</c:f>
              <c:strCache>
                <c:ptCount val="1"/>
              </c:strCache>
            </c:strRef>
          </c:tx>
          <c:spPr>
            <a:ln w="28575" cap="rnd">
              <a:solidFill>
                <a:schemeClr val="accent1">
                  <a:lumMod val="60000"/>
                  <a:lumOff val="40000"/>
                </a:schemeClr>
              </a:solid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Bilgisi'!$OD$57:$OD$307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8-0917-4CB0-B84D-4C74C90A4A19}"/>
            </c:ext>
          </c:extLst>
        </c:ser>
        <c:ser>
          <c:idx val="25"/>
          <c:order val="25"/>
          <c:tx>
            <c:strRef>
              <c:f>'Haftalık KM Bilgisi'!$OE$4</c:f>
              <c:strCache>
                <c:ptCount val="1"/>
              </c:strCache>
            </c:strRef>
          </c:tx>
          <c:spPr>
            <a:ln w="28575" cap="rnd">
              <a:solidFill>
                <a:schemeClr val="accent2">
                  <a:lumMod val="60000"/>
                  <a:lumOff val="40000"/>
                </a:schemeClr>
              </a:solid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Bilgisi'!$OE$57:$OE$307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9-0917-4CB0-B84D-4C74C90A4A19}"/>
            </c:ext>
          </c:extLst>
        </c:ser>
        <c:ser>
          <c:idx val="26"/>
          <c:order val="26"/>
          <c:tx>
            <c:strRef>
              <c:f>'Haftalık KM Bilgisi'!$OF$4</c:f>
              <c:strCache>
                <c:ptCount val="1"/>
              </c:strCache>
            </c:strRef>
          </c:tx>
          <c:spPr>
            <a:ln w="28575" cap="rnd">
              <a:solidFill>
                <a:schemeClr val="accent3">
                  <a:lumMod val="60000"/>
                  <a:lumOff val="40000"/>
                </a:schemeClr>
              </a:solid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Bilgisi'!$OF$57:$OF$307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A-0917-4CB0-B84D-4C74C90A4A19}"/>
            </c:ext>
          </c:extLst>
        </c:ser>
        <c:ser>
          <c:idx val="27"/>
          <c:order val="27"/>
          <c:tx>
            <c:strRef>
              <c:f>'Haftalık KM Bilgisi'!$OG$4</c:f>
              <c:strCache>
                <c:ptCount val="1"/>
              </c:strCache>
            </c:strRef>
          </c:tx>
          <c:spPr>
            <a:ln w="28575" cap="rnd">
              <a:solidFill>
                <a:schemeClr val="accent4">
                  <a:lumMod val="60000"/>
                  <a:lumOff val="40000"/>
                </a:schemeClr>
              </a:solid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Bilgisi'!$OG$57:$OG$307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B-0917-4CB0-B84D-4C74C90A4A19}"/>
            </c:ext>
          </c:extLst>
        </c:ser>
        <c:ser>
          <c:idx val="28"/>
          <c:order val="28"/>
          <c:tx>
            <c:strRef>
              <c:f>'Haftalık KM Bilgisi'!$OH$4</c:f>
              <c:strCache>
                <c:ptCount val="1"/>
              </c:strCache>
            </c:strRef>
          </c:tx>
          <c:spPr>
            <a:ln w="28575" cap="rnd">
              <a:solidFill>
                <a:schemeClr val="accent5">
                  <a:lumMod val="60000"/>
                  <a:lumOff val="40000"/>
                </a:schemeClr>
              </a:solid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Bilgisi'!$OH$57:$OH$307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C-0917-4CB0-B84D-4C74C90A4A19}"/>
            </c:ext>
          </c:extLst>
        </c:ser>
        <c:ser>
          <c:idx val="29"/>
          <c:order val="29"/>
          <c:tx>
            <c:strRef>
              <c:f>'Haftalık KM Bilgisi'!$OI$4</c:f>
              <c:strCache>
                <c:ptCount val="1"/>
              </c:strCache>
            </c:strRef>
          </c:tx>
          <c:spPr>
            <a:ln w="28575" cap="rnd">
              <a:solidFill>
                <a:schemeClr val="accent6">
                  <a:lumMod val="60000"/>
                  <a:lumOff val="40000"/>
                </a:schemeClr>
              </a:solid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Bilgisi'!$OI$57:$OI$307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D-0917-4CB0-B84D-4C74C90A4A19}"/>
            </c:ext>
          </c:extLst>
        </c:ser>
        <c:ser>
          <c:idx val="30"/>
          <c:order val="30"/>
          <c:tx>
            <c:strRef>
              <c:f>'Haftalık KM Bilgisi'!$OJ$4</c:f>
              <c:strCache>
                <c:ptCount val="1"/>
              </c:strCache>
            </c:strRef>
          </c:tx>
          <c:spPr>
            <a:ln w="28575" cap="rnd">
              <a:solidFill>
                <a:schemeClr val="accent1">
                  <a:lumMod val="50000"/>
                </a:schemeClr>
              </a:solidFill>
              <a:round/>
            </a:ln>
            <a:effectLst/>
          </c:spPr>
          <c:marker>
            <c:symbol val="circle"/>
            <c:size val="5"/>
            <c:spPr>
              <a:solidFill>
                <a:schemeClr val="accent1">
                  <a:lumMod val="50000"/>
                </a:schemeClr>
              </a:solidFill>
              <a:ln w="9525">
                <a:solidFill>
                  <a:schemeClr val="accent1">
                    <a:lumMod val="5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Bilgisi'!$OJ$57:$OJ$307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E-0917-4CB0-B84D-4C74C90A4A19}"/>
            </c:ext>
          </c:extLst>
        </c:ser>
        <c:ser>
          <c:idx val="31"/>
          <c:order val="31"/>
          <c:tx>
            <c:strRef>
              <c:f>'Haftalık KM Bilgisi'!$OK$4</c:f>
              <c:strCache>
                <c:ptCount val="1"/>
              </c:strCache>
            </c:strRef>
          </c:tx>
          <c:spPr>
            <a:ln w="28575" cap="rnd">
              <a:solidFill>
                <a:schemeClr val="accent2">
                  <a:lumMod val="50000"/>
                </a:schemeClr>
              </a:solidFill>
              <a:round/>
            </a:ln>
            <a:effectLst/>
          </c:spPr>
          <c:marker>
            <c:symbol val="circle"/>
            <c:size val="5"/>
            <c:spPr>
              <a:solidFill>
                <a:schemeClr val="accent2">
                  <a:lumMod val="50000"/>
                </a:schemeClr>
              </a:solidFill>
              <a:ln w="9525">
                <a:solidFill>
                  <a:schemeClr val="accent2">
                    <a:lumMod val="5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Bilgisi'!$OK$57:$OK$307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1F-0917-4CB0-B84D-4C74C90A4A19}"/>
            </c:ext>
          </c:extLst>
        </c:ser>
        <c:ser>
          <c:idx val="32"/>
          <c:order val="32"/>
          <c:tx>
            <c:strRef>
              <c:f>'Haftalık KM Bilgisi'!$OL$4</c:f>
              <c:strCache>
                <c:ptCount val="1"/>
              </c:strCache>
            </c:strRef>
          </c:tx>
          <c:spPr>
            <a:ln w="28575" cap="rnd">
              <a:solidFill>
                <a:schemeClr val="accent3">
                  <a:lumMod val="50000"/>
                </a:schemeClr>
              </a:solidFill>
              <a:round/>
            </a:ln>
            <a:effectLst/>
          </c:spPr>
          <c:marker>
            <c:symbol val="circle"/>
            <c:size val="5"/>
            <c:spPr>
              <a:solidFill>
                <a:schemeClr val="accent3">
                  <a:lumMod val="50000"/>
                </a:schemeClr>
              </a:solidFill>
              <a:ln w="9525">
                <a:solidFill>
                  <a:schemeClr val="accent3">
                    <a:lumMod val="5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Bilgisi'!$OL$57:$OL$307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20-0917-4CB0-B84D-4C74C90A4A19}"/>
            </c:ext>
          </c:extLst>
        </c:ser>
        <c:ser>
          <c:idx val="33"/>
          <c:order val="33"/>
          <c:tx>
            <c:strRef>
              <c:f>'Haftalık KM Bilgisi'!$OM$4</c:f>
              <c:strCache>
                <c:ptCount val="1"/>
              </c:strCache>
            </c:strRef>
          </c:tx>
          <c:spPr>
            <a:ln w="28575" cap="rnd">
              <a:solidFill>
                <a:schemeClr val="accent4">
                  <a:lumMod val="50000"/>
                </a:schemeClr>
              </a:solidFill>
              <a:round/>
            </a:ln>
            <a:effectLst/>
          </c:spPr>
          <c:marker>
            <c:symbol val="circle"/>
            <c:size val="5"/>
            <c:spPr>
              <a:solidFill>
                <a:schemeClr val="accent4">
                  <a:lumMod val="50000"/>
                </a:schemeClr>
              </a:solidFill>
              <a:ln w="9525">
                <a:solidFill>
                  <a:schemeClr val="accent4">
                    <a:lumMod val="5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Bilgisi'!$OM$57:$OM$307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21-0917-4CB0-B84D-4C74C90A4A19}"/>
            </c:ext>
          </c:extLst>
        </c:ser>
        <c:ser>
          <c:idx val="34"/>
          <c:order val="34"/>
          <c:tx>
            <c:strRef>
              <c:f>'Haftalık KM Bilgisi'!$ON$4</c:f>
              <c:strCache>
                <c:ptCount val="1"/>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cat>
            <c:strRef>
              <c:f>'Haftalık KM Bilgisi'!$NE$57:$NE$307</c:f>
              <c:strCache>
                <c:ptCount val="54"/>
                <c:pt idx="0">
                  <c:v>29 Kasım 2024 Cuma</c:v>
                </c:pt>
                <c:pt idx="1">
                  <c:v>6 Aralık 2024 Cuma</c:v>
                </c:pt>
                <c:pt idx="2">
                  <c:v>13 Aralık 2024 Cuma</c:v>
                </c:pt>
                <c:pt idx="3">
                  <c:v>20 Aralık 2024 Cuma</c:v>
                </c:pt>
                <c:pt idx="4">
                  <c:v>27 Aralık 2024 Cuma</c:v>
                </c:pt>
                <c:pt idx="5">
                  <c:v>3 Ocak 2025 Cuma</c:v>
                </c:pt>
                <c:pt idx="6">
                  <c:v>10 Ocak 2025 Cuma</c:v>
                </c:pt>
                <c:pt idx="7">
                  <c:v>17 Ocak 2025 Cuma</c:v>
                </c:pt>
                <c:pt idx="8">
                  <c:v>24 Ocak 2025 Cuma</c:v>
                </c:pt>
                <c:pt idx="9">
                  <c:v>31 Ocak 2025 Cuma</c:v>
                </c:pt>
                <c:pt idx="10">
                  <c:v>7 Şubat 2025 Cuma</c:v>
                </c:pt>
                <c:pt idx="11">
                  <c:v>14 Şubat 2025 Cuma</c:v>
                </c:pt>
                <c:pt idx="12">
                  <c:v>21 Şubat 2025 Cuma</c:v>
                </c:pt>
                <c:pt idx="13">
                  <c:v>28 Şubat 2025 Cuma</c:v>
                </c:pt>
                <c:pt idx="14">
                  <c:v>7 Mart 2025 Cuma</c:v>
                </c:pt>
                <c:pt idx="15">
                  <c:v>14 Mart 2025 Cuma</c:v>
                </c:pt>
                <c:pt idx="16">
                  <c:v>21 Mart 2025 Cuma</c:v>
                </c:pt>
                <c:pt idx="17">
                  <c:v>28 Mart 2025 Cuma</c:v>
                </c:pt>
                <c:pt idx="18">
                  <c:v>4 Nisan 2025 Cuma</c:v>
                </c:pt>
                <c:pt idx="19">
                  <c:v>11 Nisan 2025 Cuma</c:v>
                </c:pt>
                <c:pt idx="20">
                  <c:v>18 Nisan 2025 Cuma</c:v>
                </c:pt>
                <c:pt idx="21">
                  <c:v>25 Nisan 2025 Cuma</c:v>
                </c:pt>
                <c:pt idx="22">
                  <c:v>2 Mayıs 2025 Cuma</c:v>
                </c:pt>
                <c:pt idx="23">
                  <c:v>9 Mayıs 2025 Cuma</c:v>
                </c:pt>
                <c:pt idx="24">
                  <c:v>16 Mayıs 2025 Cuma</c:v>
                </c:pt>
                <c:pt idx="25">
                  <c:v>23 Mayıs 2025 Cuma</c:v>
                </c:pt>
                <c:pt idx="26">
                  <c:v>30 Mayıs 2025 Cuma</c:v>
                </c:pt>
                <c:pt idx="27">
                  <c:v>6 Haziran 2025 Cuma</c:v>
                </c:pt>
                <c:pt idx="28">
                  <c:v>13 Haziran 2025 Cuma</c:v>
                </c:pt>
                <c:pt idx="29">
                  <c:v>20 Haziran 2025 Cuma</c:v>
                </c:pt>
                <c:pt idx="30">
                  <c:v>27 Haziran 2025 Cuma</c:v>
                </c:pt>
                <c:pt idx="31">
                  <c:v>4 Temmuz 2025 Cuma</c:v>
                </c:pt>
                <c:pt idx="32">
                  <c:v>11 Temmuz 2025 Cuma</c:v>
                </c:pt>
                <c:pt idx="33">
                  <c:v>18 Temmuz 2025 Cuma</c:v>
                </c:pt>
                <c:pt idx="34">
                  <c:v>25 Temmuz 2025 Cuma</c:v>
                </c:pt>
                <c:pt idx="35">
                  <c:v>1 Ağustos 2025 Cuma</c:v>
                </c:pt>
                <c:pt idx="36">
                  <c:v>8 Ağustos 2025 Cuma</c:v>
                </c:pt>
                <c:pt idx="37">
                  <c:v>15 Ağustos 2025 Cuma</c:v>
                </c:pt>
                <c:pt idx="38">
                  <c:v>22 Ağustos 2025 Cuma</c:v>
                </c:pt>
                <c:pt idx="40">
                  <c:v>5 Eylül 2025 Cuma</c:v>
                </c:pt>
                <c:pt idx="41">
                  <c:v>12 Eylül 2025 Cuma</c:v>
                </c:pt>
                <c:pt idx="43">
                  <c:v>26 Eylül 2025 Cuma</c:v>
                </c:pt>
                <c:pt idx="47">
                  <c:v>24 Ekim 2025 Cuma</c:v>
                </c:pt>
                <c:pt idx="50">
                  <c:v>14 Kasım 2025 Cuma</c:v>
                </c:pt>
                <c:pt idx="51">
                  <c:v>21 Kasım 2025 Cuma</c:v>
                </c:pt>
                <c:pt idx="52">
                  <c:v>28 Kasım 2025 Cuma</c:v>
                </c:pt>
                <c:pt idx="53">
                  <c:v>5 Aralık 2025 Cuma</c:v>
                </c:pt>
              </c:strCache>
            </c:strRef>
          </c:cat>
          <c:val>
            <c:numRef>
              <c:f>'Haftalık KM Bilgisi'!$ON$57:$ON$307</c:f>
              <c:numCache>
                <c:formatCode>0.00%</c:formatCode>
                <c:ptCount val="2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0</c:v>
                </c:pt>
                <c:pt idx="40">
                  <c:v>1</c:v>
                </c:pt>
                <c:pt idx="41">
                  <c:v>1</c:v>
                </c:pt>
                <c:pt idx="42">
                  <c:v>0</c:v>
                </c:pt>
                <c:pt idx="43">
                  <c:v>1</c:v>
                </c:pt>
                <c:pt idx="44">
                  <c:v>0</c:v>
                </c:pt>
                <c:pt idx="45">
                  <c:v>0</c:v>
                </c:pt>
                <c:pt idx="46">
                  <c:v>0</c:v>
                </c:pt>
                <c:pt idx="47">
                  <c:v>1</c:v>
                </c:pt>
                <c:pt idx="48">
                  <c:v>0</c:v>
                </c:pt>
                <c:pt idx="49">
                  <c:v>0</c:v>
                </c:pt>
                <c:pt idx="50">
                  <c:v>1</c:v>
                </c:pt>
                <c:pt idx="51">
                  <c:v>1</c:v>
                </c:pt>
                <c:pt idx="52">
                  <c:v>1</c:v>
                </c:pt>
                <c:pt idx="53">
                  <c:v>1</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numCache>
            </c:numRef>
          </c:val>
          <c:smooth val="0"/>
          <c:extLst>
            <c:ext xmlns:c16="http://schemas.microsoft.com/office/drawing/2014/chart" uri="{C3380CC4-5D6E-409C-BE32-E72D297353CC}">
              <c16:uniqueId val="{00000022-0917-4CB0-B84D-4C74C90A4A19}"/>
            </c:ext>
          </c:extLst>
        </c:ser>
        <c:dLbls>
          <c:showLegendKey val="0"/>
          <c:showVal val="0"/>
          <c:showCatName val="0"/>
          <c:showSerName val="0"/>
          <c:showPercent val="0"/>
          <c:showBubbleSize val="0"/>
        </c:dLbls>
        <c:marker val="1"/>
        <c:smooth val="0"/>
        <c:axId val="1883346447"/>
        <c:axId val="1883350767"/>
      </c:lineChart>
      <c:catAx>
        <c:axId val="1883346447"/>
        <c:scaling>
          <c:orientation val="minMax"/>
        </c:scaling>
        <c:delete val="0"/>
        <c:axPos val="b"/>
        <c:numFmt formatCode="[$-F800]dddd\,\ mmmm\ dd\,\ yyyy" sourceLinked="1"/>
        <c:majorTickMark val="out"/>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883350767"/>
        <c:crosses val="autoZero"/>
        <c:auto val="1"/>
        <c:lblAlgn val="ctr"/>
        <c:lblOffset val="100"/>
        <c:noMultiLvlLbl val="1"/>
      </c:catAx>
      <c:valAx>
        <c:axId val="1883350767"/>
        <c:scaling>
          <c:orientation val="minMax"/>
          <c:max val="1"/>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crossAx val="1883346447"/>
        <c:crosses val="autoZero"/>
        <c:crossBetween val="between"/>
      </c:valAx>
      <c:spPr>
        <a:noFill/>
        <a:ln>
          <a:noFill/>
        </a:ln>
        <a:effectLst/>
      </c:spPr>
    </c:plotArea>
    <c:legend>
      <c:legendPos val="b"/>
      <c:layout>
        <c:manualLayout>
          <c:xMode val="edge"/>
          <c:yMode val="edge"/>
          <c:x val="0.74948411379937085"/>
          <c:y val="0.69955800962372072"/>
          <c:w val="0.22215461926534708"/>
          <c:h val="0.25717476316152227"/>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100"/>
      </a:pPr>
      <a:endParaRPr lang="tr-T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lineChart>
        <c:grouping val="standard"/>
        <c:varyColors val="0"/>
        <c:ser>
          <c:idx val="0"/>
          <c:order val="0"/>
          <c:tx>
            <c:strRef>
              <c:f>'Haftalık KM Bilgisi'!$LD$4</c:f>
              <c:strCache>
                <c:ptCount val="1"/>
                <c:pt idx="0">
                  <c:v>4119(1)</c:v>
                </c:pt>
              </c:strCache>
            </c:strRef>
          </c:tx>
          <c:spPr>
            <a:ln w="28575" cap="rnd">
              <a:solidFill>
                <a:schemeClr val="accent1"/>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Bilgisi'!$LD$7:$LD$101</c:f>
              <c:numCache>
                <c:formatCode>0.0%</c:formatCode>
                <c:ptCount val="95"/>
                <c:pt idx="0">
                  <c:v>1.6564139415246839E-2</c:v>
                </c:pt>
                <c:pt idx="1">
                  <c:v>1.6926001076883877E-2</c:v>
                </c:pt>
                <c:pt idx="2">
                  <c:v>1.7287596537737558E-2</c:v>
                </c:pt>
                <c:pt idx="3">
                  <c:v>1.7648926091442758E-2</c:v>
                </c:pt>
                <c:pt idx="4">
                  <c:v>1.8009990031202641E-2</c:v>
                </c:pt>
                <c:pt idx="5">
                  <c:v>1.8370788649789471E-2</c:v>
                </c:pt>
                <c:pt idx="6">
                  <c:v>1.8731322239545385E-2</c:v>
                </c:pt>
                <c:pt idx="7">
                  <c:v>1.9091591092383196E-2</c:v>
                </c:pt>
                <c:pt idx="8">
                  <c:v>1.9451595499787172E-2</c:v>
                </c:pt>
                <c:pt idx="9">
                  <c:v>1.9811335752813831E-2</c:v>
                </c:pt>
                <c:pt idx="10">
                  <c:v>2.0170812142092719E-2</c:v>
                </c:pt>
                <c:pt idx="11">
                  <c:v>2.053002495782719E-2</c:v>
                </c:pt>
                <c:pt idx="12">
                  <c:v>2.0888974489795195E-2</c:v>
                </c:pt>
                <c:pt idx="13">
                  <c:v>2.1247661027350057E-2</c:v>
                </c:pt>
                <c:pt idx="14">
                  <c:v>2.1606084859421244E-2</c:v>
                </c:pt>
                <c:pt idx="15">
                  <c:v>2.1964246274515157E-2</c:v>
                </c:pt>
                <c:pt idx="16">
                  <c:v>2.2322145560715892E-2</c:v>
                </c:pt>
                <c:pt idx="17">
                  <c:v>2.2679783005686013E-2</c:v>
                </c:pt>
                <c:pt idx="18">
                  <c:v>2.303715889666734E-2</c:v>
                </c:pt>
                <c:pt idx="19">
                  <c:v>2.3394273520481686E-2</c:v>
                </c:pt>
                <c:pt idx="20">
                  <c:v>2.3751127163531657E-2</c:v>
                </c:pt>
                <c:pt idx="21">
                  <c:v>0.12419028053323855</c:v>
                </c:pt>
                <c:pt idx="22">
                  <c:v>0.13660904768622392</c:v>
                </c:pt>
                <c:pt idx="23">
                  <c:v>0.14323561621055236</c:v>
                </c:pt>
                <c:pt idx="24">
                  <c:v>0.14976124099672408</c:v>
                </c:pt>
                <c:pt idx="25">
                  <c:v>0.1561882111513655</c:v>
                </c:pt>
                <c:pt idx="26">
                  <c:v>0.16251874708677128</c:v>
                </c:pt>
                <c:pt idx="27">
                  <c:v>0.16875500307854607</c:v>
                </c:pt>
                <c:pt idx="28">
                  <c:v>0.17489906970981936</c:v>
                </c:pt>
                <c:pt idx="29">
                  <c:v>0.18095297620785811</c:v>
                </c:pt>
                <c:pt idx="30">
                  <c:v>0.18691869267856423</c:v>
                </c:pt>
                <c:pt idx="31">
                  <c:v>0.1927981322440252</c:v>
                </c:pt>
                <c:pt idx="32">
                  <c:v>0.19859315308798992</c:v>
                </c:pt>
                <c:pt idx="33">
                  <c:v>0.204305560413864</c:v>
                </c:pt>
                <c:pt idx="34">
                  <c:v>0.20993710831955856</c:v>
                </c:pt>
                <c:pt idx="35">
                  <c:v>0.21548950159328267</c:v>
                </c:pt>
                <c:pt idx="36">
                  <c:v>0.2209643974341417</c:v>
                </c:pt>
                <c:pt idx="37">
                  <c:v>0.22636340710118907</c:v>
                </c:pt>
                <c:pt idx="38">
                  <c:v>0.2316880974943791</c:v>
                </c:pt>
                <c:pt idx="39">
                  <c:v>0.23693999267067847</c:v>
                </c:pt>
                <c:pt idx="40">
                  <c:v>0.24212057529841885</c:v>
                </c:pt>
                <c:pt idx="41">
                  <c:v>0.24723128805280523</c:v>
                </c:pt>
                <c:pt idx="42">
                  <c:v>0.2522735349553395</c:v>
                </c:pt>
                <c:pt idx="43">
                  <c:v>0.25724868265977108</c:v>
                </c:pt>
                <c:pt idx="44">
                  <c:v>0.26215806168704914</c:v>
                </c:pt>
                <c:pt idx="45">
                  <c:v>0.26700296761162012</c:v>
                </c:pt>
                <c:pt idx="46">
                  <c:v>0.27178466220129255</c:v>
                </c:pt>
                <c:pt idx="47">
                  <c:v>0.27650437451277549</c:v>
                </c:pt>
                <c:pt idx="48">
                  <c:v>0.28039846426154108</c:v>
                </c:pt>
                <c:pt idx="49">
                  <c:v>0.28499022248762651</c:v>
                </c:pt>
                <c:pt idx="50">
                  <c:v>0.28952375249264845</c:v>
                </c:pt>
                <c:pt idx="51">
                  <c:v>0.2940001548888338</c:v>
                </c:pt>
                <c:pt idx="52">
                  <c:v>0.31935558574880063</c:v>
                </c:pt>
                <c:pt idx="53">
                  <c:v>0.31987199724833204</c:v>
                </c:pt>
                <c:pt idx="54">
                  <c:v>0.32921930452133108</c:v>
                </c:pt>
                <c:pt idx="55">
                  <c:v>0.35978350617306737</c:v>
                </c:pt>
                <c:pt idx="56">
                  <c:v>0.36379708774642466</c:v>
                </c:pt>
                <c:pt idx="57">
                  <c:v>0.37011518572308272</c:v>
                </c:pt>
                <c:pt idx="58">
                  <c:v>0.37155768744667705</c:v>
                </c:pt>
                <c:pt idx="59">
                  <c:v>0.37302283327152924</c:v>
                </c:pt>
                <c:pt idx="60">
                  <c:v>0.38730711061672113</c:v>
                </c:pt>
                <c:pt idx="61">
                  <c:v>0.40095501544596018</c:v>
                </c:pt>
                <c:pt idx="62">
                  <c:v>0.40598313410282494</c:v>
                </c:pt>
                <c:pt idx="63">
                  <c:v>0.41888320141858781</c:v>
                </c:pt>
                <c:pt idx="64">
                  <c:v>0.42900077816761595</c:v>
                </c:pt>
                <c:pt idx="65">
                  <c:v>0.43877207816568464</c:v>
                </c:pt>
                <c:pt idx="66">
                  <c:v>0.44821457943839338</c:v>
                </c:pt>
                <c:pt idx="67">
                  <c:v>0.44839566406586667</c:v>
                </c:pt>
                <c:pt idx="68">
                  <c:v>0.45781504269577733</c:v>
                </c:pt>
                <c:pt idx="69">
                  <c:v>0.46511566234138418</c:v>
                </c:pt>
                <c:pt idx="70">
                  <c:v>0.47222228582241221</c:v>
                </c:pt>
                <c:pt idx="71">
                  <c:v>0.482699299726216</c:v>
                </c:pt>
                <c:pt idx="72">
                  <c:v>0.48932017448764292</c:v>
                </c:pt>
                <c:pt idx="73">
                  <c:v>0.49679267778104946</c:v>
                </c:pt>
                <c:pt idx="74">
                  <c:v>0.50404965254214706</c:v>
                </c:pt>
                <c:pt idx="75">
                  <c:v>0.51110029090324671</c:v>
                </c:pt>
                <c:pt idx="76">
                  <c:v>0.51795326960680865</c:v>
                </c:pt>
                <c:pt idx="77">
                  <c:v>0.52461678562759695</c:v>
                </c:pt>
                <c:pt idx="78">
                  <c:v>0.53109858888060468</c:v>
                </c:pt>
                <c:pt idx="79">
                  <c:v>0.53740601228915819</c:v>
                </c:pt>
                <c:pt idx="80">
                  <c:v>0.54354599945846649</c:v>
                </c:pt>
                <c:pt idx="81">
                  <c:v>0.54952513017418003</c:v>
                </c:pt>
                <c:pt idx="82">
                  <c:v>0.55534964392281605</c:v>
                </c:pt>
                <c:pt idx="83">
                  <c:v>0.56102546161079858</c:v>
                </c:pt>
                <c:pt idx="84">
                  <c:v>0.56655820564104609</c:v>
                </c:pt>
                <c:pt idx="85">
                  <c:v>0.57195321849020864</c:v>
                </c:pt>
                <c:pt idx="86">
                  <c:v>0.5719940933200397</c:v>
                </c:pt>
                <c:pt idx="87">
                  <c:v>0.57200771652861693</c:v>
                </c:pt>
                <c:pt idx="88">
                  <c:v>0.5720213388699823</c:v>
                </c:pt>
                <c:pt idx="89">
                  <c:v>0</c:v>
                </c:pt>
                <c:pt idx="90">
                  <c:v>0.57247039017056645</c:v>
                </c:pt>
                <c:pt idx="91">
                  <c:v>0.57276244727930203</c:v>
                </c:pt>
                <c:pt idx="92">
                  <c:v>0</c:v>
                </c:pt>
                <c:pt idx="93">
                  <c:v>0.57435155027268447</c:v>
                </c:pt>
                <c:pt idx="94">
                  <c:v>0</c:v>
                </c:pt>
              </c:numCache>
            </c:numRef>
          </c:val>
          <c:smooth val="0"/>
          <c:extLst>
            <c:ext xmlns:c16="http://schemas.microsoft.com/office/drawing/2014/chart" uri="{C3380CC4-5D6E-409C-BE32-E72D297353CC}">
              <c16:uniqueId val="{00000000-946A-41FE-AB09-86552C5C2479}"/>
            </c:ext>
          </c:extLst>
        </c:ser>
        <c:ser>
          <c:idx val="1"/>
          <c:order val="1"/>
          <c:tx>
            <c:strRef>
              <c:f>'Haftalık KM Bilgisi'!$LE$4</c:f>
              <c:strCache>
                <c:ptCount val="1"/>
                <c:pt idx="0">
                  <c:v>4120(2)</c:v>
                </c:pt>
              </c:strCache>
            </c:strRef>
          </c:tx>
          <c:spPr>
            <a:ln w="28575" cap="rnd">
              <a:solidFill>
                <a:schemeClr val="accent2"/>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Bilgisi'!$LE$7:$LE$101</c:f>
              <c:numCache>
                <c:formatCode>0.0%</c:formatCode>
                <c:ptCount val="95"/>
                <c:pt idx="0">
                  <c:v>0</c:v>
                </c:pt>
                <c:pt idx="1">
                  <c:v>0</c:v>
                </c:pt>
                <c:pt idx="2">
                  <c:v>0</c:v>
                </c:pt>
                <c:pt idx="3">
                  <c:v>0</c:v>
                </c:pt>
                <c:pt idx="4">
                  <c:v>0</c:v>
                </c:pt>
                <c:pt idx="5">
                  <c:v>0</c:v>
                </c:pt>
                <c:pt idx="6">
                  <c:v>0</c:v>
                </c:pt>
                <c:pt idx="7">
                  <c:v>0</c:v>
                </c:pt>
                <c:pt idx="8">
                  <c:v>0</c:v>
                </c:pt>
                <c:pt idx="9">
                  <c:v>0</c:v>
                </c:pt>
                <c:pt idx="10">
                  <c:v>0</c:v>
                </c:pt>
                <c:pt idx="11">
                  <c:v>3.7622870023044491E-4</c:v>
                </c:pt>
                <c:pt idx="12">
                  <c:v>4.5144047130418383E-4</c:v>
                </c:pt>
                <c:pt idx="13">
                  <c:v>5.2664092535028976E-4</c:v>
                </c:pt>
                <c:pt idx="14">
                  <c:v>6.0183006492286052E-4</c:v>
                </c:pt>
                <c:pt idx="15">
                  <c:v>6.7700789257522541E-4</c:v>
                </c:pt>
                <c:pt idx="16">
                  <c:v>7.5217441085994533E-4</c:v>
                </c:pt>
                <c:pt idx="17">
                  <c:v>8.2732962232881372E-4</c:v>
                </c:pt>
                <c:pt idx="18">
                  <c:v>9.0247352953285581E-4</c:v>
                </c:pt>
                <c:pt idx="19">
                  <c:v>9.7760613502232991E-4</c:v>
                </c:pt>
                <c:pt idx="20">
                  <c:v>1.052727441346727E-3</c:v>
                </c:pt>
                <c:pt idx="21">
                  <c:v>1.1278374510547717E-3</c:v>
                </c:pt>
                <c:pt idx="22">
                  <c:v>1.2029361666944212E-3</c:v>
                </c:pt>
                <c:pt idx="23">
                  <c:v>1.2780235908128677E-3</c:v>
                </c:pt>
                <c:pt idx="24">
                  <c:v>1.3530997259565368E-3</c:v>
                </c:pt>
                <c:pt idx="25">
                  <c:v>1.4281645746710883E-3</c:v>
                </c:pt>
                <c:pt idx="26">
                  <c:v>1.5032181395014173E-3</c:v>
                </c:pt>
                <c:pt idx="27">
                  <c:v>1.5782604229916532E-3</c:v>
                </c:pt>
                <c:pt idx="28">
                  <c:v>1.6532914276851612E-3</c:v>
                </c:pt>
                <c:pt idx="29">
                  <c:v>1.7283111561245414E-3</c:v>
                </c:pt>
                <c:pt idx="30">
                  <c:v>1.8033196108516306E-3</c:v>
                </c:pt>
                <c:pt idx="31">
                  <c:v>3.0393337313534769E-3</c:v>
                </c:pt>
                <c:pt idx="32">
                  <c:v>3.1889456553661024E-3</c:v>
                </c:pt>
                <c:pt idx="33">
                  <c:v>3.3377127791914063E-3</c:v>
                </c:pt>
                <c:pt idx="34">
                  <c:v>3.4871992290683032E-3</c:v>
                </c:pt>
                <c:pt idx="35">
                  <c:v>3.6366408436025871E-3</c:v>
                </c:pt>
                <c:pt idx="36">
                  <c:v>3.7860376429623716E-3</c:v>
                </c:pt>
                <c:pt idx="37">
                  <c:v>3.9353896473036769E-3</c:v>
                </c:pt>
                <c:pt idx="38">
                  <c:v>4.0846968767704371E-3</c:v>
                </c:pt>
                <c:pt idx="39">
                  <c:v>4.2339593514945113E-3</c:v>
                </c:pt>
                <c:pt idx="40">
                  <c:v>4.3831770915956896E-3</c:v>
                </c:pt>
                <c:pt idx="41">
                  <c:v>4.5323501171817054E-3</c:v>
                </c:pt>
                <c:pt idx="42">
                  <c:v>4.6814784483482424E-3</c:v>
                </c:pt>
                <c:pt idx="43">
                  <c:v>4.8305621051789446E-3</c:v>
                </c:pt>
                <c:pt idx="44">
                  <c:v>4.9749238071964269E-3</c:v>
                </c:pt>
                <c:pt idx="45">
                  <c:v>5.1237789469657609E-3</c:v>
                </c:pt>
                <c:pt idx="46">
                  <c:v>5.2725895561220272E-3</c:v>
                </c:pt>
                <c:pt idx="47">
                  <c:v>5.4213556546445045E-3</c:v>
                </c:pt>
                <c:pt idx="48">
                  <c:v>5.5700772625005219E-3</c:v>
                </c:pt>
                <c:pt idx="49">
                  <c:v>5.7187543996454681E-3</c:v>
                </c:pt>
                <c:pt idx="50">
                  <c:v>5.8673870860227973E-3</c:v>
                </c:pt>
                <c:pt idx="51">
                  <c:v>6.0159753415640433E-3</c:v>
                </c:pt>
                <c:pt idx="52">
                  <c:v>6.1645191861888207E-3</c:v>
                </c:pt>
                <c:pt idx="53">
                  <c:v>6.3130186398048438E-3</c:v>
                </c:pt>
                <c:pt idx="54">
                  <c:v>6.4614737223079284E-3</c:v>
                </c:pt>
                <c:pt idx="55">
                  <c:v>6.6098844535820009E-3</c:v>
                </c:pt>
                <c:pt idx="56">
                  <c:v>6.7582508534991094E-3</c:v>
                </c:pt>
                <c:pt idx="57">
                  <c:v>6.9065729419194328E-3</c:v>
                </c:pt>
                <c:pt idx="58">
                  <c:v>1.4449219227599957E-2</c:v>
                </c:pt>
                <c:pt idx="59">
                  <c:v>2.5961112442436002E-2</c:v>
                </c:pt>
                <c:pt idx="60">
                  <c:v>3.5006793776758693E-2</c:v>
                </c:pt>
                <c:pt idx="61">
                  <c:v>4.1992175385991384E-2</c:v>
                </c:pt>
                <c:pt idx="62">
                  <c:v>4.3886010590344693E-2</c:v>
                </c:pt>
                <c:pt idx="63">
                  <c:v>5.9569941553546356E-2</c:v>
                </c:pt>
                <c:pt idx="64">
                  <c:v>7.5455099793954136E-2</c:v>
                </c:pt>
                <c:pt idx="65">
                  <c:v>0.11267858287843684</c:v>
                </c:pt>
                <c:pt idx="66">
                  <c:v>0.13854040689912289</c:v>
                </c:pt>
                <c:pt idx="67">
                  <c:v>0.14854965898920836</c:v>
                </c:pt>
                <c:pt idx="68">
                  <c:v>0.15763601568841357</c:v>
                </c:pt>
                <c:pt idx="69">
                  <c:v>0.19012924594087174</c:v>
                </c:pt>
                <c:pt idx="70">
                  <c:v>0.21641873357595484</c:v>
                </c:pt>
                <c:pt idx="71">
                  <c:v>0.23997089530292065</c:v>
                </c:pt>
                <c:pt idx="72">
                  <c:v>0.25697550384128731</c:v>
                </c:pt>
                <c:pt idx="73">
                  <c:v>0.27323585455243798</c:v>
                </c:pt>
                <c:pt idx="74">
                  <c:v>0.28879976306185207</c:v>
                </c:pt>
                <c:pt idx="75">
                  <c:v>0.30371103491878304</c:v>
                </c:pt>
                <c:pt idx="76">
                  <c:v>0.30990570633927655</c:v>
                </c:pt>
                <c:pt idx="77">
                  <c:v>0.32344522713849011</c:v>
                </c:pt>
                <c:pt idx="78">
                  <c:v>0.33646368536309434</c:v>
                </c:pt>
                <c:pt idx="79">
                  <c:v>0.34899059244590375</c:v>
                </c:pt>
                <c:pt idx="80">
                  <c:v>0.36105327252739167</c:v>
                </c:pt>
                <c:pt idx="81">
                  <c:v>0.37267706141300017</c:v>
                </c:pt>
                <c:pt idx="82">
                  <c:v>0.38388548420174484</c:v>
                </c:pt>
                <c:pt idx="83">
                  <c:v>0.39470041420685997</c:v>
                </c:pt>
                <c:pt idx="84">
                  <c:v>0.40514221542755291</c:v>
                </c:pt>
                <c:pt idx="85">
                  <c:v>0.41522987052446092</c:v>
                </c:pt>
                <c:pt idx="86">
                  <c:v>0.42968277715177755</c:v>
                </c:pt>
                <c:pt idx="87">
                  <c:v>0.43102207181111146</c:v>
                </c:pt>
                <c:pt idx="88">
                  <c:v>0.46568197044727166</c:v>
                </c:pt>
                <c:pt idx="89">
                  <c:v>0</c:v>
                </c:pt>
                <c:pt idx="90">
                  <c:v>0.48213144031982907</c:v>
                </c:pt>
                <c:pt idx="91">
                  <c:v>0.48229644983532949</c:v>
                </c:pt>
                <c:pt idx="92">
                  <c:v>0</c:v>
                </c:pt>
                <c:pt idx="93">
                  <c:v>0.49800921916217572</c:v>
                </c:pt>
                <c:pt idx="94">
                  <c:v>0</c:v>
                </c:pt>
              </c:numCache>
            </c:numRef>
          </c:val>
          <c:smooth val="0"/>
          <c:extLst>
            <c:ext xmlns:c16="http://schemas.microsoft.com/office/drawing/2014/chart" uri="{C3380CC4-5D6E-409C-BE32-E72D297353CC}">
              <c16:uniqueId val="{00000001-946A-41FE-AB09-86552C5C2479}"/>
            </c:ext>
          </c:extLst>
        </c:ser>
        <c:ser>
          <c:idx val="2"/>
          <c:order val="2"/>
          <c:tx>
            <c:strRef>
              <c:f>'Haftalık KM Bilgisi'!$LF$4</c:f>
              <c:strCache>
                <c:ptCount val="1"/>
                <c:pt idx="0">
                  <c:v>4121(3)</c:v>
                </c:pt>
              </c:strCache>
            </c:strRef>
          </c:tx>
          <c:spPr>
            <a:ln w="28575" cap="rnd">
              <a:solidFill>
                <a:schemeClr val="accent3"/>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Bilgisi'!$LF$7:$LF$101</c:f>
              <c:numCache>
                <c:formatCode>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0.99552520020337021</c:v>
                </c:pt>
                <c:pt idx="31">
                  <c:v>0.99696437131548199</c:v>
                </c:pt>
                <c:pt idx="32">
                  <c:v>0.99770309478525743</c:v>
                </c:pt>
                <c:pt idx="33">
                  <c:v>0.99815264949573923</c:v>
                </c:pt>
                <c:pt idx="34">
                  <c:v>0.99845503334393371</c:v>
                </c:pt>
                <c:pt idx="35">
                  <c:v>0.99867234994505705</c:v>
                </c:pt>
                <c:pt idx="36">
                  <c:v>0.99883606959469007</c:v>
                </c:pt>
                <c:pt idx="37">
                  <c:v>0.99896384359839285</c:v>
                </c:pt>
                <c:pt idx="38">
                  <c:v>0.99906633906947107</c:v>
                </c:pt>
                <c:pt idx="39">
                  <c:v>0.99915038233080278</c:v>
                </c:pt>
                <c:pt idx="40">
                  <c:v>0.99922054480077727</c:v>
                </c:pt>
                <c:pt idx="41">
                  <c:v>0.9992800030339819</c:v>
                </c:pt>
                <c:pt idx="42">
                  <c:v>0.9993310330280879</c:v>
                </c:pt>
                <c:pt idx="43">
                  <c:v>0.9993753082381639</c:v>
                </c:pt>
                <c:pt idx="44">
                  <c:v>0.99941408659380038</c:v>
                </c:pt>
                <c:pt idx="45">
                  <c:v>0.99944833193181848</c:v>
                </c:pt>
                <c:pt idx="46">
                  <c:v>0.99947879519569216</c:v>
                </c:pt>
                <c:pt idx="47">
                  <c:v>0.99950607013969806</c:v>
                </c:pt>
                <c:pt idx="48">
                  <c:v>0.99953063241264239</c:v>
                </c:pt>
                <c:pt idx="49">
                  <c:v>0.9995528675326234</c:v>
                </c:pt>
                <c:pt idx="50">
                  <c:v>0.9995730912700258</c:v>
                </c:pt>
                <c:pt idx="51">
                  <c:v>0.99959156473835997</c:v>
                </c:pt>
                <c:pt idx="52">
                  <c:v>0.99960850572949334</c:v>
                </c:pt>
                <c:pt idx="53">
                  <c:v>0.68928382993367199</c:v>
                </c:pt>
                <c:pt idx="54">
                  <c:v>0.68983795023084793</c:v>
                </c:pt>
                <c:pt idx="55">
                  <c:v>0.6903775706765336</c:v>
                </c:pt>
                <c:pt idx="56">
                  <c:v>0.69579324834194745</c:v>
                </c:pt>
                <c:pt idx="57">
                  <c:v>0.7057816354448837</c:v>
                </c:pt>
                <c:pt idx="58">
                  <c:v>0.72227868727999622</c:v>
                </c:pt>
                <c:pt idx="59">
                  <c:v>0.72525009260251239</c:v>
                </c:pt>
                <c:pt idx="60">
                  <c:v>0.73919290923889092</c:v>
                </c:pt>
                <c:pt idx="61">
                  <c:v>0.74193700079746894</c:v>
                </c:pt>
                <c:pt idx="62">
                  <c:v>0.74263999329016395</c:v>
                </c:pt>
                <c:pt idx="63">
                  <c:v>0.74927605584770929</c:v>
                </c:pt>
                <c:pt idx="64">
                  <c:v>0.75145842652287154</c:v>
                </c:pt>
                <c:pt idx="65">
                  <c:v>0.75360313311861327</c:v>
                </c:pt>
                <c:pt idx="66">
                  <c:v>0.75571114232205672</c:v>
                </c:pt>
                <c:pt idx="67">
                  <c:v>0.75778338801959377</c:v>
                </c:pt>
                <c:pt idx="68">
                  <c:v>0.75982077267638926</c:v>
                </c:pt>
                <c:pt idx="69">
                  <c:v>0.76182416864684277</c:v>
                </c:pt>
                <c:pt idx="70">
                  <c:v>0.7708669804088375</c:v>
                </c:pt>
                <c:pt idx="71">
                  <c:v>0.77924825270493703</c:v>
                </c:pt>
                <c:pt idx="72">
                  <c:v>0.78703801764589421</c:v>
                </c:pt>
                <c:pt idx="73">
                  <c:v>0.7942967592533513</c:v>
                </c:pt>
                <c:pt idx="74">
                  <c:v>0.80107698704270813</c:v>
                </c:pt>
                <c:pt idx="75">
                  <c:v>0.80742450833313295</c:v>
                </c:pt>
                <c:pt idx="76">
                  <c:v>0.81337946449792919</c:v>
                </c:pt>
                <c:pt idx="77">
                  <c:v>0.8189771807198154</c:v>
                </c:pt>
                <c:pt idx="78">
                  <c:v>0.82424886726845537</c:v>
                </c:pt>
                <c:pt idx="79">
                  <c:v>0.82532400725825472</c:v>
                </c:pt>
                <c:pt idx="80">
                  <c:v>0.82638607310494316</c:v>
                </c:pt>
                <c:pt idx="81">
                  <c:v>0.82743530184768543</c:v>
                </c:pt>
                <c:pt idx="82">
                  <c:v>0.8284719248299216</c:v>
                </c:pt>
                <c:pt idx="83">
                  <c:v>0.82949616786942149</c:v>
                </c:pt>
                <c:pt idx="84">
                  <c:v>0.83050825142228157</c:v>
                </c:pt>
                <c:pt idx="85">
                  <c:v>0.8315083907411166</c:v>
                </c:pt>
                <c:pt idx="86">
                  <c:v>0.86812345457594919</c:v>
                </c:pt>
                <c:pt idx="87">
                  <c:v>0.87030267946533879</c:v>
                </c:pt>
                <c:pt idx="88">
                  <c:v>0.87128436791271147</c:v>
                </c:pt>
                <c:pt idx="89">
                  <c:v>0</c:v>
                </c:pt>
                <c:pt idx="90">
                  <c:v>0.87647251527602421</c:v>
                </c:pt>
                <c:pt idx="91">
                  <c:v>0.87966212794371479</c:v>
                </c:pt>
                <c:pt idx="92">
                  <c:v>0</c:v>
                </c:pt>
                <c:pt idx="93">
                  <c:v>0.8834487203501401</c:v>
                </c:pt>
                <c:pt idx="94">
                  <c:v>0</c:v>
                </c:pt>
              </c:numCache>
            </c:numRef>
          </c:val>
          <c:smooth val="0"/>
          <c:extLst>
            <c:ext xmlns:c16="http://schemas.microsoft.com/office/drawing/2014/chart" uri="{C3380CC4-5D6E-409C-BE32-E72D297353CC}">
              <c16:uniqueId val="{00000002-946A-41FE-AB09-86552C5C2479}"/>
            </c:ext>
          </c:extLst>
        </c:ser>
        <c:ser>
          <c:idx val="3"/>
          <c:order val="3"/>
          <c:tx>
            <c:strRef>
              <c:f>'Haftalık KM Bilgisi'!$LG$4</c:f>
              <c:strCache>
                <c:ptCount val="1"/>
                <c:pt idx="0">
                  <c:v>4122(4)</c:v>
                </c:pt>
              </c:strCache>
            </c:strRef>
          </c:tx>
          <c:spPr>
            <a:ln w="28575" cap="rnd">
              <a:solidFill>
                <a:schemeClr val="accent4"/>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Bilgisi'!$LG$7:$LG$101</c:f>
              <c:numCache>
                <c:formatCode>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0.99285576367397199</c:v>
                </c:pt>
                <c:pt idx="33">
                  <c:v>0.98489076236380158</c:v>
                </c:pt>
                <c:pt idx="34">
                  <c:v>0.98723971405875799</c:v>
                </c:pt>
                <c:pt idx="35">
                  <c:v>0.98895657568290818</c:v>
                </c:pt>
                <c:pt idx="36">
                  <c:v>0.99026622810743326</c:v>
                </c:pt>
                <c:pt idx="37">
                  <c:v>0.99129818623620669</c:v>
                </c:pt>
                <c:pt idx="38">
                  <c:v>0.99213230593183521</c:v>
                </c:pt>
                <c:pt idx="39">
                  <c:v>0.99282050269928979</c:v>
                </c:pt>
                <c:pt idx="40">
                  <c:v>0.99339798865945739</c:v>
                </c:pt>
                <c:pt idx="41">
                  <c:v>0.99388949015299033</c:v>
                </c:pt>
                <c:pt idx="42">
                  <c:v>0.99431288047965971</c:v>
                </c:pt>
                <c:pt idx="43">
                  <c:v>0.99468140025001439</c:v>
                </c:pt>
                <c:pt idx="44">
                  <c:v>0.99500506701158742</c:v>
                </c:pt>
                <c:pt idx="45">
                  <c:v>0.99529159969864167</c:v>
                </c:pt>
                <c:pt idx="46">
                  <c:v>0.99509030670354737</c:v>
                </c:pt>
                <c:pt idx="47">
                  <c:v>0.99534285264842404</c:v>
                </c:pt>
                <c:pt idx="48">
                  <c:v>0.99557068859777675</c:v>
                </c:pt>
                <c:pt idx="49">
                  <c:v>0.99577727197915944</c:v>
                </c:pt>
                <c:pt idx="50">
                  <c:v>0.99596544394464281</c:v>
                </c:pt>
                <c:pt idx="51">
                  <c:v>0.99613756082445026</c:v>
                </c:pt>
                <c:pt idx="52">
                  <c:v>0.58719881290013143</c:v>
                </c:pt>
                <c:pt idx="53">
                  <c:v>0.59381175083575566</c:v>
                </c:pt>
                <c:pt idx="54">
                  <c:v>0.59434921173897215</c:v>
                </c:pt>
                <c:pt idx="55">
                  <c:v>0.59539560730466501</c:v>
                </c:pt>
                <c:pt idx="56">
                  <c:v>0.61415612546218468</c:v>
                </c:pt>
                <c:pt idx="57">
                  <c:v>0.62728918504278075</c:v>
                </c:pt>
                <c:pt idx="58">
                  <c:v>0.63421059201609931</c:v>
                </c:pt>
                <c:pt idx="59">
                  <c:v>0.6380071489287078</c:v>
                </c:pt>
                <c:pt idx="60">
                  <c:v>0.64497330862599067</c:v>
                </c:pt>
                <c:pt idx="61">
                  <c:v>0.65167641806830356</c:v>
                </c:pt>
                <c:pt idx="62">
                  <c:v>0.68521917483313755</c:v>
                </c:pt>
                <c:pt idx="63">
                  <c:v>0.71650942923633631</c:v>
                </c:pt>
                <c:pt idx="64">
                  <c:v>0.72825397407307602</c:v>
                </c:pt>
                <c:pt idx="65">
                  <c:v>0.73906411560794782</c:v>
                </c:pt>
                <c:pt idx="66">
                  <c:v>0.74904710011380338</c:v>
                </c:pt>
                <c:pt idx="67">
                  <c:v>0.76068306604184233</c:v>
                </c:pt>
                <c:pt idx="68">
                  <c:v>0.76503591648727098</c:v>
                </c:pt>
                <c:pt idx="69">
                  <c:v>0.76923325067083193</c:v>
                </c:pt>
                <c:pt idx="70">
                  <c:v>0.78064414072464172</c:v>
                </c:pt>
                <c:pt idx="71">
                  <c:v>0.79919262064429397</c:v>
                </c:pt>
                <c:pt idx="72">
                  <c:v>0.79869987575491397</c:v>
                </c:pt>
                <c:pt idx="73">
                  <c:v>0.80516888575647561</c:v>
                </c:pt>
                <c:pt idx="74">
                  <c:v>0.81123506315682359</c:v>
                </c:pt>
                <c:pt idx="75">
                  <c:v>0.81693489905050987</c:v>
                </c:pt>
                <c:pt idx="76">
                  <c:v>0.8223006062610656</c:v>
                </c:pt>
                <c:pt idx="77">
                  <c:v>0.82736072847572206</c:v>
                </c:pt>
                <c:pt idx="78">
                  <c:v>0.83214064818826938</c:v>
                </c:pt>
                <c:pt idx="79">
                  <c:v>0.83666301253378883</c:v>
                </c:pt>
                <c:pt idx="80">
                  <c:v>0.8409480920937803</c:v>
                </c:pt>
                <c:pt idx="81">
                  <c:v>0.84501408466646533</c:v>
                </c:pt>
                <c:pt idx="82">
                  <c:v>0.84887737360512083</c:v>
                </c:pt>
                <c:pt idx="83">
                  <c:v>0.85255274845894491</c:v>
                </c:pt>
                <c:pt idx="84">
                  <c:v>0.85605359418180904</c:v>
                </c:pt>
                <c:pt idx="85">
                  <c:v>0.85939205401180763</c:v>
                </c:pt>
                <c:pt idx="86">
                  <c:v>0.86868968040262373</c:v>
                </c:pt>
                <c:pt idx="87">
                  <c:v>0.87356502047164697</c:v>
                </c:pt>
                <c:pt idx="88">
                  <c:v>0.87755440879138591</c:v>
                </c:pt>
                <c:pt idx="89">
                  <c:v>0</c:v>
                </c:pt>
                <c:pt idx="90">
                  <c:v>0.88221646511690999</c:v>
                </c:pt>
                <c:pt idx="91">
                  <c:v>0.88419893128677451</c:v>
                </c:pt>
                <c:pt idx="92">
                  <c:v>0</c:v>
                </c:pt>
                <c:pt idx="93">
                  <c:v>0.88974537530536779</c:v>
                </c:pt>
                <c:pt idx="94">
                  <c:v>0</c:v>
                </c:pt>
              </c:numCache>
            </c:numRef>
          </c:val>
          <c:smooth val="0"/>
          <c:extLst>
            <c:ext xmlns:c16="http://schemas.microsoft.com/office/drawing/2014/chart" uri="{C3380CC4-5D6E-409C-BE32-E72D297353CC}">
              <c16:uniqueId val="{00000003-946A-41FE-AB09-86552C5C2479}"/>
            </c:ext>
          </c:extLst>
        </c:ser>
        <c:ser>
          <c:idx val="4"/>
          <c:order val="4"/>
          <c:tx>
            <c:strRef>
              <c:f>'Haftalık KM Bilgisi'!$LH$4</c:f>
              <c:strCache>
                <c:ptCount val="1"/>
                <c:pt idx="0">
                  <c:v>4123(5)</c:v>
                </c:pt>
              </c:strCache>
            </c:strRef>
          </c:tx>
          <c:spPr>
            <a:ln w="28575" cap="rnd">
              <a:solidFill>
                <a:schemeClr val="accent5"/>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Bilgisi'!$LH$7:$LH$101</c:f>
              <c:numCache>
                <c:formatCode>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0.92827004222327492</c:v>
                </c:pt>
                <c:pt idx="37">
                  <c:v>0.95392953931465396</c:v>
                </c:pt>
                <c:pt idx="38">
                  <c:v>0.96606786428582392</c:v>
                </c:pt>
                <c:pt idx="39">
                  <c:v>0.97314375988507185</c:v>
                </c:pt>
                <c:pt idx="40">
                  <c:v>0.97777777778730068</c:v>
                </c:pt>
                <c:pt idx="41">
                  <c:v>0.98104793757782538</c:v>
                </c:pt>
                <c:pt idx="42">
                  <c:v>0.98347910593520649</c:v>
                </c:pt>
                <c:pt idx="43">
                  <c:v>0.98535745048005297</c:v>
                </c:pt>
                <c:pt idx="44">
                  <c:v>0.98171466673035379</c:v>
                </c:pt>
                <c:pt idx="45">
                  <c:v>0.98340046096469091</c:v>
                </c:pt>
                <c:pt idx="46">
                  <c:v>0.98480165412180221</c:v>
                </c:pt>
                <c:pt idx="47">
                  <c:v>0.98598470701189012</c:v>
                </c:pt>
                <c:pt idx="48">
                  <c:v>0.98699688143664766</c:v>
                </c:pt>
                <c:pt idx="49">
                  <c:v>0.98787270593124243</c:v>
                </c:pt>
                <c:pt idx="50">
                  <c:v>0.98863799339976399</c:v>
                </c:pt>
                <c:pt idx="51">
                  <c:v>0.39747024242635065</c:v>
                </c:pt>
                <c:pt idx="52">
                  <c:v>0.41150480216340202</c:v>
                </c:pt>
                <c:pt idx="53">
                  <c:v>0.47147343592719498</c:v>
                </c:pt>
                <c:pt idx="54">
                  <c:v>0.51260462582298416</c:v>
                </c:pt>
                <c:pt idx="55">
                  <c:v>0.5505386713542948</c:v>
                </c:pt>
                <c:pt idx="56">
                  <c:v>0.57023155052111829</c:v>
                </c:pt>
                <c:pt idx="57">
                  <c:v>0.60098069648422159</c:v>
                </c:pt>
                <c:pt idx="58">
                  <c:v>0.61571660763367764</c:v>
                </c:pt>
                <c:pt idx="59">
                  <c:v>0.63885000117277724</c:v>
                </c:pt>
                <c:pt idx="60">
                  <c:v>0.65662313550951501</c:v>
                </c:pt>
                <c:pt idx="61">
                  <c:v>0.67272899605637126</c:v>
                </c:pt>
                <c:pt idx="62">
                  <c:v>0.67501425159980488</c:v>
                </c:pt>
                <c:pt idx="63">
                  <c:v>0.69818268447717646</c:v>
                </c:pt>
                <c:pt idx="64">
                  <c:v>0.70952199098871471</c:v>
                </c:pt>
                <c:pt idx="65">
                  <c:v>0.72004011178604177</c:v>
                </c:pt>
                <c:pt idx="66">
                  <c:v>0.72982313432693946</c:v>
                </c:pt>
                <c:pt idx="67">
                  <c:v>0.74751977693253835</c:v>
                </c:pt>
                <c:pt idx="68">
                  <c:v>0.75834634292556091</c:v>
                </c:pt>
                <c:pt idx="69">
                  <c:v>0.77030074907631785</c:v>
                </c:pt>
                <c:pt idx="70">
                  <c:v>0.78112815772865241</c:v>
                </c:pt>
                <c:pt idx="71">
                  <c:v>0.78865696109288597</c:v>
                </c:pt>
                <c:pt idx="72">
                  <c:v>0.79688629189935767</c:v>
                </c:pt>
                <c:pt idx="73">
                  <c:v>0.80451643049719301</c:v>
                </c:pt>
                <c:pt idx="74">
                  <c:v>0.81159405934507134</c:v>
                </c:pt>
                <c:pt idx="75">
                  <c:v>0.79731920516479249</c:v>
                </c:pt>
                <c:pt idx="76">
                  <c:v>0.80399322537855578</c:v>
                </c:pt>
                <c:pt idx="77">
                  <c:v>0.81024172353491331</c:v>
                </c:pt>
                <c:pt idx="78">
                  <c:v>0.81610413801914916</c:v>
                </c:pt>
                <c:pt idx="79">
                  <c:v>0.82161517961518804</c:v>
                </c:pt>
                <c:pt idx="80">
                  <c:v>0.82680551928431978</c:v>
                </c:pt>
                <c:pt idx="81">
                  <c:v>0.83170235926784031</c:v>
                </c:pt>
                <c:pt idx="82">
                  <c:v>0.83632990997066992</c:v>
                </c:pt>
                <c:pt idx="83">
                  <c:v>0.84070979027533987</c:v>
                </c:pt>
                <c:pt idx="84">
                  <c:v>0.84486136525576494</c:v>
                </c:pt>
                <c:pt idx="85">
                  <c:v>0.84574626113272244</c:v>
                </c:pt>
                <c:pt idx="86">
                  <c:v>0.84616882461815845</c:v>
                </c:pt>
                <c:pt idx="87">
                  <c:v>0.8462401024480195</c:v>
                </c:pt>
                <c:pt idx="88">
                  <c:v>0.84630821946126489</c:v>
                </c:pt>
                <c:pt idx="89">
                  <c:v>0</c:v>
                </c:pt>
                <c:pt idx="90">
                  <c:v>0.84764583301725105</c:v>
                </c:pt>
                <c:pt idx="91">
                  <c:v>0.85084937831649432</c:v>
                </c:pt>
                <c:pt idx="92">
                  <c:v>0</c:v>
                </c:pt>
                <c:pt idx="93">
                  <c:v>0.85903108787968629</c:v>
                </c:pt>
                <c:pt idx="94">
                  <c:v>0</c:v>
                </c:pt>
              </c:numCache>
            </c:numRef>
          </c:val>
          <c:smooth val="0"/>
          <c:extLst>
            <c:ext xmlns:c16="http://schemas.microsoft.com/office/drawing/2014/chart" uri="{C3380CC4-5D6E-409C-BE32-E72D297353CC}">
              <c16:uniqueId val="{00000004-946A-41FE-AB09-86552C5C2479}"/>
            </c:ext>
          </c:extLst>
        </c:ser>
        <c:ser>
          <c:idx val="5"/>
          <c:order val="5"/>
          <c:tx>
            <c:strRef>
              <c:f>'Haftalık KM Bilgisi'!$LI$4</c:f>
              <c:strCache>
                <c:ptCount val="1"/>
                <c:pt idx="0">
                  <c:v>4124(6)</c:v>
                </c:pt>
              </c:strCache>
            </c:strRef>
          </c:tx>
          <c:spPr>
            <a:ln w="28575" cap="rnd">
              <a:solidFill>
                <a:schemeClr val="accent6"/>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Bilgisi'!$LI$7:$LI$101</c:f>
              <c:numCache>
                <c:formatCode>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c:v>
                </c:pt>
                <c:pt idx="80">
                  <c:v>1</c:v>
                </c:pt>
                <c:pt idx="81">
                  <c:v>1</c:v>
                </c:pt>
                <c:pt idx="82">
                  <c:v>1</c:v>
                </c:pt>
                <c:pt idx="83">
                  <c:v>1</c:v>
                </c:pt>
                <c:pt idx="84">
                  <c:v>1</c:v>
                </c:pt>
                <c:pt idx="85">
                  <c:v>1</c:v>
                </c:pt>
                <c:pt idx="86">
                  <c:v>1</c:v>
                </c:pt>
                <c:pt idx="87">
                  <c:v>1</c:v>
                </c:pt>
                <c:pt idx="88">
                  <c:v>1</c:v>
                </c:pt>
                <c:pt idx="89">
                  <c:v>0</c:v>
                </c:pt>
                <c:pt idx="90">
                  <c:v>1</c:v>
                </c:pt>
                <c:pt idx="91">
                  <c:v>1</c:v>
                </c:pt>
                <c:pt idx="92">
                  <c:v>0</c:v>
                </c:pt>
                <c:pt idx="93">
                  <c:v>1</c:v>
                </c:pt>
                <c:pt idx="94">
                  <c:v>0</c:v>
                </c:pt>
              </c:numCache>
            </c:numRef>
          </c:val>
          <c:smooth val="0"/>
          <c:extLst>
            <c:ext xmlns:c16="http://schemas.microsoft.com/office/drawing/2014/chart" uri="{C3380CC4-5D6E-409C-BE32-E72D297353CC}">
              <c16:uniqueId val="{00000005-946A-41FE-AB09-86552C5C2479}"/>
            </c:ext>
          </c:extLst>
        </c:ser>
        <c:ser>
          <c:idx val="6"/>
          <c:order val="6"/>
          <c:tx>
            <c:strRef>
              <c:f>'Haftalık KM Bilgisi'!$LJ$4</c:f>
              <c:strCache>
                <c:ptCount val="1"/>
                <c:pt idx="0">
                  <c:v>4125(7)</c:v>
                </c:pt>
              </c:strCache>
            </c:strRef>
          </c:tx>
          <c:spPr>
            <a:ln w="28575" cap="rnd">
              <a:solidFill>
                <a:schemeClr val="accent1">
                  <a:lumMod val="60000"/>
                </a:schemeClr>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Bilgisi'!$LJ$7:$LJ$101</c:f>
              <c:numCache>
                <c:formatCode>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c:v>
                </c:pt>
                <c:pt idx="86">
                  <c:v>1</c:v>
                </c:pt>
                <c:pt idx="87">
                  <c:v>0</c:v>
                </c:pt>
                <c:pt idx="88">
                  <c:v>1</c:v>
                </c:pt>
                <c:pt idx="89">
                  <c:v>0</c:v>
                </c:pt>
                <c:pt idx="90">
                  <c:v>1</c:v>
                </c:pt>
                <c:pt idx="91">
                  <c:v>0</c:v>
                </c:pt>
                <c:pt idx="92">
                  <c:v>0</c:v>
                </c:pt>
                <c:pt idx="93">
                  <c:v>1</c:v>
                </c:pt>
                <c:pt idx="94">
                  <c:v>0</c:v>
                </c:pt>
              </c:numCache>
            </c:numRef>
          </c:val>
          <c:smooth val="0"/>
          <c:extLst>
            <c:ext xmlns:c16="http://schemas.microsoft.com/office/drawing/2014/chart" uri="{C3380CC4-5D6E-409C-BE32-E72D297353CC}">
              <c16:uniqueId val="{00000006-946A-41FE-AB09-86552C5C2479}"/>
            </c:ext>
          </c:extLst>
        </c:ser>
        <c:ser>
          <c:idx val="7"/>
          <c:order val="7"/>
          <c:tx>
            <c:strRef>
              <c:f>'Haftalık KM Bilgisi'!$LK$4</c:f>
              <c:strCache>
                <c:ptCount val="1"/>
                <c:pt idx="0">
                  <c:v>4126(8)</c:v>
                </c:pt>
              </c:strCache>
            </c:strRef>
          </c:tx>
          <c:spPr>
            <a:ln w="28575" cap="rnd">
              <a:solidFill>
                <a:schemeClr val="accent2">
                  <a:lumMod val="60000"/>
                </a:schemeClr>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Bilgisi'!$LK$7:$LK$101</c:f>
              <c:numCache>
                <c:formatCode>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c:v>
                </c:pt>
                <c:pt idx="86">
                  <c:v>1</c:v>
                </c:pt>
                <c:pt idx="87">
                  <c:v>1</c:v>
                </c:pt>
                <c:pt idx="88">
                  <c:v>1</c:v>
                </c:pt>
                <c:pt idx="89">
                  <c:v>0</c:v>
                </c:pt>
                <c:pt idx="90">
                  <c:v>1</c:v>
                </c:pt>
                <c:pt idx="91">
                  <c:v>1</c:v>
                </c:pt>
                <c:pt idx="92">
                  <c:v>0</c:v>
                </c:pt>
                <c:pt idx="93">
                  <c:v>1</c:v>
                </c:pt>
                <c:pt idx="94">
                  <c:v>0</c:v>
                </c:pt>
              </c:numCache>
            </c:numRef>
          </c:val>
          <c:smooth val="0"/>
          <c:extLst>
            <c:ext xmlns:c16="http://schemas.microsoft.com/office/drawing/2014/chart" uri="{C3380CC4-5D6E-409C-BE32-E72D297353CC}">
              <c16:uniqueId val="{00000007-946A-41FE-AB09-86552C5C2479}"/>
            </c:ext>
          </c:extLst>
        </c:ser>
        <c:ser>
          <c:idx val="8"/>
          <c:order val="8"/>
          <c:tx>
            <c:strRef>
              <c:f>'Haftalık KM Bilgisi'!$LL$4</c:f>
              <c:strCache>
                <c:ptCount val="1"/>
                <c:pt idx="0">
                  <c:v>4127(9)</c:v>
                </c:pt>
              </c:strCache>
            </c:strRef>
          </c:tx>
          <c:spPr>
            <a:ln w="28575" cap="rnd">
              <a:solidFill>
                <a:schemeClr val="accent3">
                  <a:lumMod val="60000"/>
                </a:schemeClr>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Bilgisi'!$LL$7:$LL$101</c:f>
              <c:numCache>
                <c:formatCode>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c:v>
                </c:pt>
                <c:pt idx="86">
                  <c:v>1</c:v>
                </c:pt>
                <c:pt idx="87">
                  <c:v>1</c:v>
                </c:pt>
                <c:pt idx="88">
                  <c:v>1</c:v>
                </c:pt>
                <c:pt idx="89">
                  <c:v>0</c:v>
                </c:pt>
                <c:pt idx="90">
                  <c:v>1</c:v>
                </c:pt>
                <c:pt idx="91">
                  <c:v>1</c:v>
                </c:pt>
                <c:pt idx="92">
                  <c:v>0</c:v>
                </c:pt>
                <c:pt idx="93">
                  <c:v>1</c:v>
                </c:pt>
                <c:pt idx="94">
                  <c:v>0</c:v>
                </c:pt>
              </c:numCache>
            </c:numRef>
          </c:val>
          <c:smooth val="0"/>
          <c:extLst>
            <c:ext xmlns:c16="http://schemas.microsoft.com/office/drawing/2014/chart" uri="{C3380CC4-5D6E-409C-BE32-E72D297353CC}">
              <c16:uniqueId val="{00000008-946A-41FE-AB09-86552C5C2479}"/>
            </c:ext>
          </c:extLst>
        </c:ser>
        <c:ser>
          <c:idx val="9"/>
          <c:order val="9"/>
          <c:tx>
            <c:strRef>
              <c:f>'Haftalık KM Bilgisi'!$LM$4</c:f>
              <c:strCache>
                <c:ptCount val="1"/>
                <c:pt idx="0">
                  <c:v>4128(10)</c:v>
                </c:pt>
              </c:strCache>
            </c:strRef>
          </c:tx>
          <c:spPr>
            <a:ln w="28575" cap="rnd">
              <a:solidFill>
                <a:schemeClr val="accent4">
                  <a:lumMod val="60000"/>
                </a:schemeClr>
              </a:solidFill>
              <a:round/>
            </a:ln>
            <a:effectLst/>
          </c:spPr>
          <c:marker>
            <c:symbol val="none"/>
          </c:marker>
          <c:cat>
            <c:strRef>
              <c:f>'Haftalık KM Bilgisi'!$LC$7:$LC$101</c:f>
              <c:strCache>
                <c:ptCount val="94"/>
                <c:pt idx="0">
                  <c:v>15 Aralık 2023 Cuma</c:v>
                </c:pt>
                <c:pt idx="1">
                  <c:v>22 Aralık 2023 Cuma</c:v>
                </c:pt>
                <c:pt idx="2">
                  <c:v>29 Aralık 2023 Cuma</c:v>
                </c:pt>
                <c:pt idx="3">
                  <c:v>5 Ocak 2024 Cuma</c:v>
                </c:pt>
                <c:pt idx="4">
                  <c:v>12 Ocak 2024 Cuma</c:v>
                </c:pt>
                <c:pt idx="5">
                  <c:v>19 Ocak 2024 Cuma</c:v>
                </c:pt>
                <c:pt idx="6">
                  <c:v>26 Ocak 2024 Cuma</c:v>
                </c:pt>
                <c:pt idx="7">
                  <c:v>2 Şubat 2024 Cuma</c:v>
                </c:pt>
                <c:pt idx="8">
                  <c:v>9 Şubat 2024 Cuma</c:v>
                </c:pt>
                <c:pt idx="9">
                  <c:v>16 Şubat 2024 Cuma</c:v>
                </c:pt>
                <c:pt idx="10">
                  <c:v>23 Şubat 2024 Cuma</c:v>
                </c:pt>
                <c:pt idx="11">
                  <c:v>1 Mart 2024 Cuma</c:v>
                </c:pt>
                <c:pt idx="12">
                  <c:v>8 Mart 2024 Cuma</c:v>
                </c:pt>
                <c:pt idx="13">
                  <c:v>15 Mart 2024 Cuma</c:v>
                </c:pt>
                <c:pt idx="14">
                  <c:v>22 Mart 2024 Cuma</c:v>
                </c:pt>
                <c:pt idx="15">
                  <c:v>29 Mart 2024 Cuma</c:v>
                </c:pt>
                <c:pt idx="16">
                  <c:v>5 Nisan 2024 Cuma</c:v>
                </c:pt>
                <c:pt idx="17">
                  <c:v>12 Nisan 2024 Cuma</c:v>
                </c:pt>
                <c:pt idx="18">
                  <c:v>19 Nisan 2024 Cuma</c:v>
                </c:pt>
                <c:pt idx="19">
                  <c:v>26 Nisan 2024 Cuma</c:v>
                </c:pt>
                <c:pt idx="20">
                  <c:v>3 Mayıs 2024 Cuma</c:v>
                </c:pt>
                <c:pt idx="21">
                  <c:v>10 Mayıs 2024 Cuma</c:v>
                </c:pt>
                <c:pt idx="22">
                  <c:v>17 Mayıs 2024 Cuma</c:v>
                </c:pt>
                <c:pt idx="23">
                  <c:v>24 Mayıs 2024 Cuma</c:v>
                </c:pt>
                <c:pt idx="24">
                  <c:v>31 Mayıs 2024 Cuma</c:v>
                </c:pt>
                <c:pt idx="25">
                  <c:v>7 Haziran 2024 Cuma</c:v>
                </c:pt>
                <c:pt idx="26">
                  <c:v>14 Haziran 2024 Cuma</c:v>
                </c:pt>
                <c:pt idx="27">
                  <c:v>21 Haziran 2024 Cuma</c:v>
                </c:pt>
                <c:pt idx="28">
                  <c:v>28 Haziran 2024 Cuma</c:v>
                </c:pt>
                <c:pt idx="29">
                  <c:v>5 Temmuz 2024 Cuma</c:v>
                </c:pt>
                <c:pt idx="30">
                  <c:v>12 Temmuz 2024 Cuma</c:v>
                </c:pt>
                <c:pt idx="31">
                  <c:v>19 Temmuz 2024 Cuma</c:v>
                </c:pt>
                <c:pt idx="32">
                  <c:v>26 Temmuz 2024 Cuma</c:v>
                </c:pt>
                <c:pt idx="33">
                  <c:v>2 Ağustos 2024 Cuma</c:v>
                </c:pt>
                <c:pt idx="34">
                  <c:v>9 Ağustos 2024 Cuma</c:v>
                </c:pt>
                <c:pt idx="35">
                  <c:v>16 Ağustos 2024 Cuma</c:v>
                </c:pt>
                <c:pt idx="36">
                  <c:v>23 Ağustos 2024 Cuma</c:v>
                </c:pt>
                <c:pt idx="37">
                  <c:v>30 Ağustos 2024 Cuma</c:v>
                </c:pt>
                <c:pt idx="38">
                  <c:v>6 Eylül 2024 Cuma</c:v>
                </c:pt>
                <c:pt idx="39">
                  <c:v>13 Eylül 2024 Cuma</c:v>
                </c:pt>
                <c:pt idx="40">
                  <c:v>20 Eylül 2024 Cuma</c:v>
                </c:pt>
                <c:pt idx="41">
                  <c:v>27 Eylül 2024 Cuma</c:v>
                </c:pt>
                <c:pt idx="42">
                  <c:v>4 Ekim 2024 Cuma</c:v>
                </c:pt>
                <c:pt idx="43">
                  <c:v>11 Ekim 2024 Cuma</c:v>
                </c:pt>
                <c:pt idx="44">
                  <c:v>18 Ekim 2024 Cuma</c:v>
                </c:pt>
                <c:pt idx="45">
                  <c:v>25 Ekim 2024 Cuma</c:v>
                </c:pt>
                <c:pt idx="46">
                  <c:v>1 Kasım 2024 Cuma</c:v>
                </c:pt>
                <c:pt idx="47">
                  <c:v>8 Kasım 2024 Cuma</c:v>
                </c:pt>
                <c:pt idx="48">
                  <c:v>15 Kasım 2024 Cuma</c:v>
                </c:pt>
                <c:pt idx="49">
                  <c:v>22 Kasım 2024 Cuma</c:v>
                </c:pt>
                <c:pt idx="50">
                  <c:v>29 Kasım 2024 Cuma</c:v>
                </c:pt>
                <c:pt idx="51">
                  <c:v>6 Aralık 2024 Cuma</c:v>
                </c:pt>
                <c:pt idx="52">
                  <c:v>13 Aralık 2024 Cuma</c:v>
                </c:pt>
                <c:pt idx="53">
                  <c:v>20 Aralık 2024 Cuma</c:v>
                </c:pt>
                <c:pt idx="54">
                  <c:v>27 Aralık 2024 Cuma</c:v>
                </c:pt>
                <c:pt idx="55">
                  <c:v>3 Ocak 2025 Cuma</c:v>
                </c:pt>
                <c:pt idx="56">
                  <c:v>10 Ocak 2025 Cuma</c:v>
                </c:pt>
                <c:pt idx="57">
                  <c:v>17 Ocak 2025 Cuma</c:v>
                </c:pt>
                <c:pt idx="58">
                  <c:v>24 Ocak 2025 Cuma</c:v>
                </c:pt>
                <c:pt idx="59">
                  <c:v>31 Ocak 2025 Cuma</c:v>
                </c:pt>
                <c:pt idx="60">
                  <c:v>7 Şubat 2025 Cuma</c:v>
                </c:pt>
                <c:pt idx="61">
                  <c:v>14 Şubat 2025 Cuma</c:v>
                </c:pt>
                <c:pt idx="62">
                  <c:v>21 Şubat 2025 Cuma</c:v>
                </c:pt>
                <c:pt idx="63">
                  <c:v>28 Şubat 2025 Cuma</c:v>
                </c:pt>
                <c:pt idx="64">
                  <c:v>7 Mart 2025 Cuma</c:v>
                </c:pt>
                <c:pt idx="65">
                  <c:v>14 Mart 2025 Cuma</c:v>
                </c:pt>
                <c:pt idx="66">
                  <c:v>21 Mart 2025 Cuma</c:v>
                </c:pt>
                <c:pt idx="67">
                  <c:v>28 Mart 2025 Cuma</c:v>
                </c:pt>
                <c:pt idx="68">
                  <c:v>4 Nisan 2025 Cuma</c:v>
                </c:pt>
                <c:pt idx="69">
                  <c:v>11 Nisan 2025 Cuma</c:v>
                </c:pt>
                <c:pt idx="70">
                  <c:v>18 Nisan 2025 Cuma</c:v>
                </c:pt>
                <c:pt idx="71">
                  <c:v>25 Nisan 2025 Cuma</c:v>
                </c:pt>
                <c:pt idx="72">
                  <c:v>2 Mayıs 2025 Cuma</c:v>
                </c:pt>
                <c:pt idx="73">
                  <c:v>9 Mayıs 2025 Cuma</c:v>
                </c:pt>
                <c:pt idx="74">
                  <c:v>16 Mayıs 2025 Cuma</c:v>
                </c:pt>
                <c:pt idx="75">
                  <c:v>23 Mayıs 2025 Cuma</c:v>
                </c:pt>
                <c:pt idx="76">
                  <c:v>30 Mayıs 2025 Cuma</c:v>
                </c:pt>
                <c:pt idx="77">
                  <c:v>6 Haziran 2025 Cuma</c:v>
                </c:pt>
                <c:pt idx="78">
                  <c:v>13 Haziran 2025 Cuma</c:v>
                </c:pt>
                <c:pt idx="79">
                  <c:v>20 Haziran 2025 Cuma</c:v>
                </c:pt>
                <c:pt idx="80">
                  <c:v>27 Haziran 2025 Cuma</c:v>
                </c:pt>
                <c:pt idx="81">
                  <c:v>4 Temmuz 2025 Cuma</c:v>
                </c:pt>
                <c:pt idx="82">
                  <c:v>11 Temmuz 2025 Cuma</c:v>
                </c:pt>
                <c:pt idx="83">
                  <c:v>18 Temmuz 2025 Cuma</c:v>
                </c:pt>
                <c:pt idx="84">
                  <c:v>25 Temmuz 2025 Cuma</c:v>
                </c:pt>
                <c:pt idx="85">
                  <c:v>1 Ağustos 2025 Cuma</c:v>
                </c:pt>
                <c:pt idx="86">
                  <c:v>8 Ağustos 2025 Cuma</c:v>
                </c:pt>
                <c:pt idx="87">
                  <c:v>15 Ağustos 2025 Cuma</c:v>
                </c:pt>
                <c:pt idx="88">
                  <c:v>22 Ağustos 2025 Cuma</c:v>
                </c:pt>
                <c:pt idx="90">
                  <c:v>5 Eylül 2025 Cuma</c:v>
                </c:pt>
                <c:pt idx="91">
                  <c:v>12 Eylül 2025 Cuma</c:v>
                </c:pt>
                <c:pt idx="93">
                  <c:v>26 Eylül 2025 Cuma</c:v>
                </c:pt>
              </c:strCache>
            </c:strRef>
          </c:cat>
          <c:val>
            <c:numRef>
              <c:f>'Haftalık KM Bilgisi'!$LM$7:$LM$101</c:f>
              <c:numCache>
                <c:formatCode>0.0%</c:formatCode>
                <c:ptCount val="9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1</c:v>
                </c:pt>
                <c:pt idx="86">
                  <c:v>1</c:v>
                </c:pt>
                <c:pt idx="87">
                  <c:v>1</c:v>
                </c:pt>
                <c:pt idx="88">
                  <c:v>1</c:v>
                </c:pt>
                <c:pt idx="89">
                  <c:v>0</c:v>
                </c:pt>
                <c:pt idx="90">
                  <c:v>1</c:v>
                </c:pt>
                <c:pt idx="91">
                  <c:v>0</c:v>
                </c:pt>
                <c:pt idx="92">
                  <c:v>0</c:v>
                </c:pt>
                <c:pt idx="93">
                  <c:v>1</c:v>
                </c:pt>
                <c:pt idx="94">
                  <c:v>0</c:v>
                </c:pt>
              </c:numCache>
            </c:numRef>
          </c:val>
          <c:smooth val="0"/>
          <c:extLst>
            <c:ext xmlns:c16="http://schemas.microsoft.com/office/drawing/2014/chart" uri="{C3380CC4-5D6E-409C-BE32-E72D297353CC}">
              <c16:uniqueId val="{00000009-946A-41FE-AB09-86552C5C2479}"/>
            </c:ext>
          </c:extLst>
        </c:ser>
        <c:dLbls>
          <c:showLegendKey val="0"/>
          <c:showVal val="0"/>
          <c:showCatName val="0"/>
          <c:showSerName val="0"/>
          <c:showPercent val="0"/>
          <c:showBubbleSize val="0"/>
        </c:dLbls>
        <c:smooth val="0"/>
        <c:axId val="328500272"/>
        <c:axId val="328502672"/>
      </c:lineChart>
      <c:catAx>
        <c:axId val="328500272"/>
        <c:scaling>
          <c:orientation val="minMax"/>
        </c:scaling>
        <c:delete val="0"/>
        <c:axPos val="b"/>
        <c:numFmt formatCode="[$-F800]dddd\,\ mmmm\ dd\,\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28502672"/>
        <c:crosses val="autoZero"/>
        <c:auto val="1"/>
        <c:lblAlgn val="ctr"/>
        <c:lblOffset val="100"/>
        <c:noMultiLvlLbl val="1"/>
      </c:catAx>
      <c:valAx>
        <c:axId val="328502672"/>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3285002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Hatalı</a:t>
            </a:r>
            <a:r>
              <a:rPr lang="tr-TR" baseline="0"/>
              <a:t> arıza oluş zamanı kontrolü</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FRACAS!$G$5:$G$6</c:f>
              <c:strCache>
                <c:ptCount val="2"/>
              </c:strCache>
            </c:strRef>
          </c:tx>
          <c:spPr>
            <a:solidFill>
              <a:schemeClr val="accent1"/>
            </a:solidFill>
            <a:ln>
              <a:noFill/>
            </a:ln>
            <a:effectLst/>
          </c:spPr>
          <c:invertIfNegative val="0"/>
          <c:cat>
            <c:strRef>
              <c:f>FRACAS!$E$5:$E$100</c:f>
              <c:strCache>
                <c:ptCount val="96"/>
                <c:pt idx="2">
                  <c:v>BOZ-KOC10-FF-095</c:v>
                </c:pt>
                <c:pt idx="3">
                  <c:v>BOZ-KOC10-FF-094</c:v>
                </c:pt>
                <c:pt idx="4">
                  <c:v>BOZ-KOC10-FF-096</c:v>
                </c:pt>
                <c:pt idx="5">
                  <c:v>BOZ-KOC10-FF-093</c:v>
                </c:pt>
                <c:pt idx="6">
                  <c:v>BOZ-KOC10-FF-091</c:v>
                </c:pt>
                <c:pt idx="7">
                  <c:v>BOZ-KOC10-FF-092</c:v>
                </c:pt>
                <c:pt idx="8">
                  <c:v>BOZ-KOC10-FF-090</c:v>
                </c:pt>
                <c:pt idx="9">
                  <c:v>BOZ-KOC10-FF-089</c:v>
                </c:pt>
                <c:pt idx="10">
                  <c:v>BOZ-KOC10-FF-088</c:v>
                </c:pt>
                <c:pt idx="11">
                  <c:v>BOZ-KOC10-FF-086</c:v>
                </c:pt>
                <c:pt idx="12">
                  <c:v>BOZ-KOC10-FF-085</c:v>
                </c:pt>
                <c:pt idx="13">
                  <c:v>BOZ-KOC10-FF-084</c:v>
                </c:pt>
                <c:pt idx="14">
                  <c:v>BOZ-KOC10-FF-081</c:v>
                </c:pt>
                <c:pt idx="15">
                  <c:v>BOZ-KOC10-FF-082</c:v>
                </c:pt>
                <c:pt idx="16">
                  <c:v>BOZ-KOC10-FF-083</c:v>
                </c:pt>
                <c:pt idx="17">
                  <c:v>BOZ-KOC10-FF-087</c:v>
                </c:pt>
                <c:pt idx="18">
                  <c:v>BOZ-KOC10-FF-078</c:v>
                </c:pt>
                <c:pt idx="19">
                  <c:v>BOZ-KOC10-FF-080</c:v>
                </c:pt>
                <c:pt idx="20">
                  <c:v>BOZ-KOC10-FF-079</c:v>
                </c:pt>
                <c:pt idx="21">
                  <c:v>BOZ-KOC10-FF-077</c:v>
                </c:pt>
                <c:pt idx="22">
                  <c:v>BOZ-KOC10-FF-076</c:v>
                </c:pt>
                <c:pt idx="23">
                  <c:v>BOZ-KOC10-FF-075</c:v>
                </c:pt>
                <c:pt idx="24">
                  <c:v>BOZ-KOC10-FF-074</c:v>
                </c:pt>
                <c:pt idx="25">
                  <c:v>BOZ-KOC10-FF-068</c:v>
                </c:pt>
                <c:pt idx="26">
                  <c:v>BOZ-KOC10-FF-065</c:v>
                </c:pt>
                <c:pt idx="27">
                  <c:v>BOZ-KOC10-FF-069</c:v>
                </c:pt>
                <c:pt idx="28">
                  <c:v>BOZ-KOC10-FF-070</c:v>
                </c:pt>
                <c:pt idx="29">
                  <c:v>BOZ-KOC10-FF-071</c:v>
                </c:pt>
                <c:pt idx="30">
                  <c:v>BOZ-KOC10-FF-072</c:v>
                </c:pt>
                <c:pt idx="31">
                  <c:v>BOZ-KOC10-FF-073</c:v>
                </c:pt>
                <c:pt idx="32">
                  <c:v>BOZ-KOC10-FF-067</c:v>
                </c:pt>
                <c:pt idx="33">
                  <c:v>BOZ-KOC10-FF-064</c:v>
                </c:pt>
                <c:pt idx="34">
                  <c:v>BOZ-KOC10-FF-066</c:v>
                </c:pt>
                <c:pt idx="35">
                  <c:v>BOZ-KOC10-FF-063</c:v>
                </c:pt>
                <c:pt idx="36">
                  <c:v>BOZ-KOC10-FF-061</c:v>
                </c:pt>
                <c:pt idx="37">
                  <c:v>BOZ-KOC10-FF-062</c:v>
                </c:pt>
                <c:pt idx="38">
                  <c:v>BOZ-KOC10-FF-060</c:v>
                </c:pt>
                <c:pt idx="39">
                  <c:v>BOZ-KOC10-FF-059</c:v>
                </c:pt>
                <c:pt idx="40">
                  <c:v>BOZ-KOC10-FF-058</c:v>
                </c:pt>
                <c:pt idx="41">
                  <c:v>BOZ-KOC10-FF-057</c:v>
                </c:pt>
                <c:pt idx="42">
                  <c:v>BOZ-KOC10-FF-053</c:v>
                </c:pt>
                <c:pt idx="43">
                  <c:v>BOZ-KOC10-FF-054</c:v>
                </c:pt>
                <c:pt idx="44">
                  <c:v>BOZ-KOC10-FF-055</c:v>
                </c:pt>
                <c:pt idx="45">
                  <c:v>BOZ-KOC10-FF-056</c:v>
                </c:pt>
                <c:pt idx="46">
                  <c:v>BOZ-KOC10-FF-051</c:v>
                </c:pt>
                <c:pt idx="47">
                  <c:v>BOZ-KOC10-FF-052</c:v>
                </c:pt>
                <c:pt idx="48">
                  <c:v>BOZ-KOC10-FF-050</c:v>
                </c:pt>
                <c:pt idx="49">
                  <c:v>BOZ-KOC10-FF-049</c:v>
                </c:pt>
                <c:pt idx="50">
                  <c:v>BOZ-KOC10-FF-048</c:v>
                </c:pt>
                <c:pt idx="51">
                  <c:v>BOZ-KOC10-FF-047</c:v>
                </c:pt>
                <c:pt idx="52">
                  <c:v>BOZ-KOC10-FF-046</c:v>
                </c:pt>
                <c:pt idx="53">
                  <c:v>BOZ-KOC10-FF-044</c:v>
                </c:pt>
                <c:pt idx="54">
                  <c:v>BOZ-KOC10-FF-045</c:v>
                </c:pt>
                <c:pt idx="55">
                  <c:v>BOZ-KOC10-FF-043</c:v>
                </c:pt>
                <c:pt idx="56">
                  <c:v>BOZ-KOC10-FF-042</c:v>
                </c:pt>
                <c:pt idx="57">
                  <c:v>BOZ-KOC10-FF-041</c:v>
                </c:pt>
                <c:pt idx="58">
                  <c:v>BOZ-KOC10-FF-040</c:v>
                </c:pt>
                <c:pt idx="59">
                  <c:v>BOZ-KOC10-FF-039</c:v>
                </c:pt>
                <c:pt idx="60">
                  <c:v>BOZ-KOC10-FF-038</c:v>
                </c:pt>
                <c:pt idx="61">
                  <c:v>BOZ-KOC10-FF-037</c:v>
                </c:pt>
                <c:pt idx="62">
                  <c:v>BOZ-KOC10-FF-035</c:v>
                </c:pt>
                <c:pt idx="63">
                  <c:v>BOZ-KOC10-FF-036</c:v>
                </c:pt>
                <c:pt idx="64">
                  <c:v>BOZ-KOC10-FF-034</c:v>
                </c:pt>
                <c:pt idx="65">
                  <c:v>BOZ-KOC10-FF-033</c:v>
                </c:pt>
                <c:pt idx="66">
                  <c:v>BOZ-KOC10-FF-032</c:v>
                </c:pt>
                <c:pt idx="67">
                  <c:v>BOZ-KOC10-FF-030</c:v>
                </c:pt>
                <c:pt idx="68">
                  <c:v>BOZ-KOC10-FF-031</c:v>
                </c:pt>
                <c:pt idx="69">
                  <c:v>BOZ-KOC10-FF-029</c:v>
                </c:pt>
                <c:pt idx="70">
                  <c:v>BOZ-KOC10-FF-028</c:v>
                </c:pt>
                <c:pt idx="71">
                  <c:v>BOZ-KOC10-FF-026</c:v>
                </c:pt>
                <c:pt idx="72">
                  <c:v>BOZ-KOC10-FF-027</c:v>
                </c:pt>
                <c:pt idx="73">
                  <c:v>BOZ-KOC10-FF-025</c:v>
                </c:pt>
                <c:pt idx="74">
                  <c:v>BOZ-KOC10-FF-024</c:v>
                </c:pt>
                <c:pt idx="75">
                  <c:v>BOZ-KOC10-FF-023</c:v>
                </c:pt>
                <c:pt idx="76">
                  <c:v>BOZ-KOC10-FF-017</c:v>
                </c:pt>
                <c:pt idx="77">
                  <c:v>BOZ-KOC10-FF-018</c:v>
                </c:pt>
                <c:pt idx="78">
                  <c:v>BOZ-KOC10-FF-019</c:v>
                </c:pt>
                <c:pt idx="79">
                  <c:v>BOZ-KOC10-FF-020</c:v>
                </c:pt>
                <c:pt idx="80">
                  <c:v>BOZ-KOC10-FF-021</c:v>
                </c:pt>
                <c:pt idx="81">
                  <c:v>BOZ-KOC10-FF-022</c:v>
                </c:pt>
                <c:pt idx="82">
                  <c:v>BOZ-KOC10-FF-016</c:v>
                </c:pt>
                <c:pt idx="83">
                  <c:v>BOZ-KOC10-FF-014</c:v>
                </c:pt>
                <c:pt idx="84">
                  <c:v>BOZ-KOC10-FF-015</c:v>
                </c:pt>
                <c:pt idx="85">
                  <c:v>BOZ-KOC10-FF-013</c:v>
                </c:pt>
                <c:pt idx="86">
                  <c:v>BOZ-KOC10-FF-012</c:v>
                </c:pt>
                <c:pt idx="87">
                  <c:v>BOZ-KOC10-FF-011</c:v>
                </c:pt>
                <c:pt idx="88">
                  <c:v>BOZ-KOC10-FF-009</c:v>
                </c:pt>
                <c:pt idx="89">
                  <c:v>BOZ-KOC10-FF-010</c:v>
                </c:pt>
                <c:pt idx="90">
                  <c:v>BOZ-KOC10-FF-007</c:v>
                </c:pt>
                <c:pt idx="91">
                  <c:v>BOZ-KOC10-FF-008</c:v>
                </c:pt>
                <c:pt idx="92">
                  <c:v>BOZ-KOC10-FF-006</c:v>
                </c:pt>
                <c:pt idx="93">
                  <c:v>BOZ-KOC10-FF-004</c:v>
                </c:pt>
                <c:pt idx="94">
                  <c:v>BOZ-KOC10-FF-005</c:v>
                </c:pt>
                <c:pt idx="95">
                  <c:v>BOZ-KOC10-FF-002</c:v>
                </c:pt>
              </c:strCache>
            </c:strRef>
          </c:cat>
          <c:val>
            <c:numRef>
              <c:f>FRACAS!$G$5:$G$100</c:f>
              <c:numCache>
                <c:formatCode>[$-F400]h:mm:ss\ AM/PM</c:formatCode>
                <c:ptCount val="96"/>
                <c:pt idx="0">
                  <c:v>0</c:v>
                </c:pt>
                <c:pt idx="1">
                  <c:v>0</c:v>
                </c:pt>
                <c:pt idx="2">
                  <c:v>0.25</c:v>
                </c:pt>
                <c:pt idx="3">
                  <c:v>0.25</c:v>
                </c:pt>
                <c:pt idx="4">
                  <c:v>0.25</c:v>
                </c:pt>
                <c:pt idx="5">
                  <c:v>0.51046296300046379</c:v>
                </c:pt>
                <c:pt idx="6">
                  <c:v>0.44800925930030644</c:v>
                </c:pt>
                <c:pt idx="7">
                  <c:v>0.56302083330228925</c:v>
                </c:pt>
                <c:pt idx="8">
                  <c:v>0.45876157409657026</c:v>
                </c:pt>
                <c:pt idx="9">
                  <c:v>0.3833564814995043</c:v>
                </c:pt>
                <c:pt idx="10">
                  <c:v>0.43756944440247025</c:v>
                </c:pt>
                <c:pt idx="11">
                  <c:v>0.33743055559898494</c:v>
                </c:pt>
                <c:pt idx="12">
                  <c:v>0.5871412037013215</c:v>
                </c:pt>
                <c:pt idx="13">
                  <c:v>0.47959490740322508</c:v>
                </c:pt>
                <c:pt idx="14">
                  <c:v>0.44583333330228925</c:v>
                </c:pt>
                <c:pt idx="15">
                  <c:v>0.67957175929768709</c:v>
                </c:pt>
                <c:pt idx="16">
                  <c:v>0.4271180556024774</c:v>
                </c:pt>
                <c:pt idx="17">
                  <c:v>0.39608796300308313</c:v>
                </c:pt>
                <c:pt idx="18">
                  <c:v>0.47916666670062114</c:v>
                </c:pt>
                <c:pt idx="19">
                  <c:v>0.43773148149921326</c:v>
                </c:pt>
                <c:pt idx="20">
                  <c:v>0.66714120370306773</c:v>
                </c:pt>
                <c:pt idx="21">
                  <c:v>0.47259259260317776</c:v>
                </c:pt>
                <c:pt idx="22">
                  <c:v>0.57089120370073942</c:v>
                </c:pt>
                <c:pt idx="23">
                  <c:v>0.40277777780283941</c:v>
                </c:pt>
                <c:pt idx="24">
                  <c:v>0.58616898149921326</c:v>
                </c:pt>
                <c:pt idx="25">
                  <c:v>0.46592592589877313</c:v>
                </c:pt>
                <c:pt idx="26">
                  <c:v>0.36199074069736525</c:v>
                </c:pt>
                <c:pt idx="27">
                  <c:v>0.36199074069736525</c:v>
                </c:pt>
                <c:pt idx="28">
                  <c:v>0.36199074069736525</c:v>
                </c:pt>
                <c:pt idx="29">
                  <c:v>0.36199074069736525</c:v>
                </c:pt>
                <c:pt idx="30">
                  <c:v>0.36199074069736525</c:v>
                </c:pt>
                <c:pt idx="31">
                  <c:v>0.36199074069736525</c:v>
                </c:pt>
                <c:pt idx="32">
                  <c:v>0.44469907409802545</c:v>
                </c:pt>
                <c:pt idx="33">
                  <c:v>0.8178356482021627</c:v>
                </c:pt>
                <c:pt idx="34">
                  <c:v>0.42587962959805736</c:v>
                </c:pt>
                <c:pt idx="35">
                  <c:v>0.64622685190261109</c:v>
                </c:pt>
                <c:pt idx="36">
                  <c:v>0.40677083330228925</c:v>
                </c:pt>
                <c:pt idx="37">
                  <c:v>0.65280092589819105</c:v>
                </c:pt>
                <c:pt idx="38">
                  <c:v>0.47891203699691687</c:v>
                </c:pt>
                <c:pt idx="39">
                  <c:v>0.57216435189911863</c:v>
                </c:pt>
                <c:pt idx="40">
                  <c:v>0.42083333330083406</c:v>
                </c:pt>
                <c:pt idx="41">
                  <c:v>0.49444444439723156</c:v>
                </c:pt>
                <c:pt idx="42">
                  <c:v>0.61527777779701864</c:v>
                </c:pt>
                <c:pt idx="43">
                  <c:v>0.61527777779701864</c:v>
                </c:pt>
                <c:pt idx="44">
                  <c:v>0.61527777779701864</c:v>
                </c:pt>
                <c:pt idx="45">
                  <c:v>0.61527777779701864</c:v>
                </c:pt>
                <c:pt idx="46">
                  <c:v>0.58541666669771075</c:v>
                </c:pt>
                <c:pt idx="47">
                  <c:v>0.60416666670062114</c:v>
                </c:pt>
                <c:pt idx="48">
                  <c:v>0.62916666670207633</c:v>
                </c:pt>
                <c:pt idx="49">
                  <c:v>0.4326388889021473</c:v>
                </c:pt>
                <c:pt idx="50">
                  <c:v>0.58443287039699499</c:v>
                </c:pt>
                <c:pt idx="51">
                  <c:v>0.42143518519878853</c:v>
                </c:pt>
                <c:pt idx="52">
                  <c:v>0.44586805559811182</c:v>
                </c:pt>
                <c:pt idx="53">
                  <c:v>0.47291666670207633</c:v>
                </c:pt>
                <c:pt idx="54">
                  <c:v>0.47732638890011003</c:v>
                </c:pt>
                <c:pt idx="55">
                  <c:v>0.59722222219716059</c:v>
                </c:pt>
                <c:pt idx="56">
                  <c:v>0.47152777780138422</c:v>
                </c:pt>
                <c:pt idx="57">
                  <c:v>0.45482638890098315</c:v>
                </c:pt>
                <c:pt idx="58">
                  <c:v>0.43031250000058208</c:v>
                </c:pt>
                <c:pt idx="59">
                  <c:v>0.44461805559694767</c:v>
                </c:pt>
                <c:pt idx="60">
                  <c:v>0.38237268519878853</c:v>
                </c:pt>
                <c:pt idx="61">
                  <c:v>0.49987268519907957</c:v>
                </c:pt>
                <c:pt idx="62">
                  <c:v>0.54890046299988171</c:v>
                </c:pt>
                <c:pt idx="63">
                  <c:v>0.55546296299871756</c:v>
                </c:pt>
                <c:pt idx="64">
                  <c:v>0.59332175929739606</c:v>
                </c:pt>
                <c:pt idx="65">
                  <c:v>0.40612268519907957</c:v>
                </c:pt>
                <c:pt idx="66">
                  <c:v>0.38734953699895414</c:v>
                </c:pt>
                <c:pt idx="67">
                  <c:v>0.60972222220152617</c:v>
                </c:pt>
                <c:pt idx="68">
                  <c:v>0.60972222220152617</c:v>
                </c:pt>
                <c:pt idx="69">
                  <c:v>0.40280092589819105</c:v>
                </c:pt>
                <c:pt idx="70">
                  <c:v>0.39966435189853655</c:v>
                </c:pt>
                <c:pt idx="71">
                  <c:v>0.57016203700186452</c:v>
                </c:pt>
                <c:pt idx="72">
                  <c:v>0.57847222220152617</c:v>
                </c:pt>
                <c:pt idx="73">
                  <c:v>0.37587962960242294</c:v>
                </c:pt>
                <c:pt idx="74">
                  <c:v>0.40969907410180895</c:v>
                </c:pt>
                <c:pt idx="75">
                  <c:v>0.41652777780109318</c:v>
                </c:pt>
                <c:pt idx="76">
                  <c:v>0.48611111110221827</c:v>
                </c:pt>
                <c:pt idx="77">
                  <c:v>0.49048611109901685</c:v>
                </c:pt>
                <c:pt idx="78">
                  <c:v>0.575717592597357</c:v>
                </c:pt>
                <c:pt idx="79">
                  <c:v>0.58303240739769535</c:v>
                </c:pt>
                <c:pt idx="80">
                  <c:v>0.56282407409889856</c:v>
                </c:pt>
                <c:pt idx="81">
                  <c:v>0.60454861110338243</c:v>
                </c:pt>
                <c:pt idx="82">
                  <c:v>0.60555555560131324</c:v>
                </c:pt>
                <c:pt idx="83">
                  <c:v>0.40962962959747529</c:v>
                </c:pt>
                <c:pt idx="84">
                  <c:v>0.60672453699953621</c:v>
                </c:pt>
                <c:pt idx="85">
                  <c:v>0.64583333329937886</c:v>
                </c:pt>
                <c:pt idx="86">
                  <c:v>0.60694444440014195</c:v>
                </c:pt>
                <c:pt idx="87">
                  <c:v>0.47986111109639751</c:v>
                </c:pt>
                <c:pt idx="88">
                  <c:v>0.47986111109639751</c:v>
                </c:pt>
                <c:pt idx="89">
                  <c:v>0.47986111109639751</c:v>
                </c:pt>
                <c:pt idx="90">
                  <c:v>0.47986111109639751</c:v>
                </c:pt>
                <c:pt idx="91">
                  <c:v>0.47986111109639751</c:v>
                </c:pt>
                <c:pt idx="92">
                  <c:v>0.47986111109639751</c:v>
                </c:pt>
                <c:pt idx="93">
                  <c:v>0.47986111109639751</c:v>
                </c:pt>
                <c:pt idx="94">
                  <c:v>0.47986111109639751</c:v>
                </c:pt>
                <c:pt idx="95">
                  <c:v>0.47986111109639751</c:v>
                </c:pt>
              </c:numCache>
            </c:numRef>
          </c:val>
          <c:extLst>
            <c:ext xmlns:c16="http://schemas.microsoft.com/office/drawing/2014/chart" uri="{C3380CC4-5D6E-409C-BE32-E72D297353CC}">
              <c16:uniqueId val="{00000004-C20A-4502-A08E-DE8FD61D456C}"/>
            </c:ext>
          </c:extLst>
        </c:ser>
        <c:dLbls>
          <c:showLegendKey val="0"/>
          <c:showVal val="0"/>
          <c:showCatName val="0"/>
          <c:showSerName val="0"/>
          <c:showPercent val="0"/>
          <c:showBubbleSize val="0"/>
        </c:dLbls>
        <c:gapWidth val="219"/>
        <c:overlap val="-27"/>
        <c:axId val="1298655552"/>
        <c:axId val="1298658912"/>
      </c:barChart>
      <c:catAx>
        <c:axId val="129865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98658912"/>
        <c:crosses val="autoZero"/>
        <c:auto val="1"/>
        <c:lblAlgn val="ctr"/>
        <c:lblOffset val="100"/>
        <c:noMultiLvlLbl val="0"/>
      </c:catAx>
      <c:valAx>
        <c:axId val="1298658912"/>
        <c:scaling>
          <c:orientation val="minMax"/>
        </c:scaling>
        <c:delete val="0"/>
        <c:axPos val="l"/>
        <c:majorGridlines>
          <c:spPr>
            <a:ln w="9525" cap="flat" cmpd="sng" algn="ctr">
              <a:solidFill>
                <a:schemeClr val="tx1">
                  <a:lumMod val="15000"/>
                  <a:lumOff val="85000"/>
                </a:schemeClr>
              </a:solidFill>
              <a:round/>
            </a:ln>
            <a:effectLst/>
          </c:spPr>
        </c:majorGridlines>
        <c:numFmt formatCode="[$-F400]h:mm:ss\ AM/PM"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1298655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tr-T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tr-TR"/>
              <a:t>Arızalar</a:t>
            </a:r>
            <a:r>
              <a:rPr lang="tr-TR" baseline="0"/>
              <a:t> için Tamire Başlama Süresi -  Tamirat süresi </a:t>
            </a:r>
            <a:endParaRPr lang="tr-TR"/>
          </a:p>
        </c:rich>
      </c:tx>
      <c:layout>
        <c:manualLayout>
          <c:xMode val="edge"/>
          <c:yMode val="edge"/>
          <c:x val="0.4677183761575715"/>
          <c:y val="3.851473825596167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tr-TR"/>
        </a:p>
      </c:txPr>
    </c:title>
    <c:autoTitleDeleted val="0"/>
    <c:plotArea>
      <c:layout>
        <c:manualLayout>
          <c:layoutTarget val="inner"/>
          <c:xMode val="edge"/>
          <c:yMode val="edge"/>
          <c:x val="4.2084440294271191E-2"/>
          <c:y val="5.4416892099672619E-2"/>
          <c:w val="0.95106292383467506"/>
          <c:h val="0.91298338006335633"/>
        </c:manualLayout>
      </c:layout>
      <c:barChart>
        <c:barDir val="bar"/>
        <c:grouping val="stacked"/>
        <c:varyColors val="0"/>
        <c:ser>
          <c:idx val="1"/>
          <c:order val="0"/>
          <c:tx>
            <c:strRef>
              <c:f>FRACAS!$F$4</c:f>
              <c:strCache>
                <c:ptCount val="1"/>
                <c:pt idx="0">
                  <c:v>Hata Tarih
/Date</c:v>
                </c:pt>
              </c:strCache>
            </c:strRef>
          </c:tx>
          <c:spPr>
            <a:noFill/>
            <a:ln>
              <a:noFill/>
            </a:ln>
            <a:effectLst/>
          </c:spPr>
          <c:invertIfNegative val="0"/>
          <c:cat>
            <c:strRef>
              <c:f>FRACAS!$B$5:$B$100</c:f>
              <c:strCache>
                <c:ptCount val="96"/>
                <c:pt idx="2">
                  <c:v>4123(5)</c:v>
                </c:pt>
                <c:pt idx="3">
                  <c:v>4119(1)</c:v>
                </c:pt>
                <c:pt idx="4">
                  <c:v>4120(2)</c:v>
                </c:pt>
                <c:pt idx="5">
                  <c:v>4123(5)</c:v>
                </c:pt>
                <c:pt idx="6">
                  <c:v>4121(3)</c:v>
                </c:pt>
                <c:pt idx="7">
                  <c:v>4123(5)</c:v>
                </c:pt>
                <c:pt idx="8">
                  <c:v>4120(2)</c:v>
                </c:pt>
                <c:pt idx="9">
                  <c:v>4123(5)</c:v>
                </c:pt>
                <c:pt idx="10">
                  <c:v>4120(2)</c:v>
                </c:pt>
                <c:pt idx="11">
                  <c:v>4122(4)</c:v>
                </c:pt>
                <c:pt idx="12">
                  <c:v>4120(2)</c:v>
                </c:pt>
                <c:pt idx="13">
                  <c:v>4122(4)</c:v>
                </c:pt>
                <c:pt idx="14">
                  <c:v>4122(4)</c:v>
                </c:pt>
                <c:pt idx="15">
                  <c:v>4122(4)</c:v>
                </c:pt>
                <c:pt idx="16">
                  <c:v>4123(5)</c:v>
                </c:pt>
                <c:pt idx="17">
                  <c:v>4120(2)</c:v>
                </c:pt>
                <c:pt idx="18">
                  <c:v>4121(3)</c:v>
                </c:pt>
                <c:pt idx="19">
                  <c:v>4122(4)</c:v>
                </c:pt>
                <c:pt idx="20">
                  <c:v>4121(3)</c:v>
                </c:pt>
                <c:pt idx="21">
                  <c:v>4122(4)</c:v>
                </c:pt>
                <c:pt idx="22">
                  <c:v>4122(4)</c:v>
                </c:pt>
                <c:pt idx="23">
                  <c:v>4122(4)</c:v>
                </c:pt>
                <c:pt idx="24">
                  <c:v>4119(1)</c:v>
                </c:pt>
                <c:pt idx="25">
                  <c:v>4120(2)</c:v>
                </c:pt>
                <c:pt idx="26">
                  <c:v>4119(1)</c:v>
                </c:pt>
                <c:pt idx="27">
                  <c:v>4119(1)</c:v>
                </c:pt>
                <c:pt idx="28">
                  <c:v>4120(2)</c:v>
                </c:pt>
                <c:pt idx="29">
                  <c:v>4121(3)</c:v>
                </c:pt>
                <c:pt idx="30">
                  <c:v>4122(4)</c:v>
                </c:pt>
                <c:pt idx="31">
                  <c:v>4123(5)</c:v>
                </c:pt>
                <c:pt idx="32">
                  <c:v>4120(2)</c:v>
                </c:pt>
                <c:pt idx="33">
                  <c:v>4123(5)</c:v>
                </c:pt>
                <c:pt idx="34">
                  <c:v>4123(5)</c:v>
                </c:pt>
                <c:pt idx="35">
                  <c:v>4123(5)</c:v>
                </c:pt>
                <c:pt idx="36">
                  <c:v>4119(1)</c:v>
                </c:pt>
                <c:pt idx="37">
                  <c:v>4123(5)</c:v>
                </c:pt>
                <c:pt idx="38">
                  <c:v>4122(4)</c:v>
                </c:pt>
                <c:pt idx="39">
                  <c:v>4119(1)</c:v>
                </c:pt>
                <c:pt idx="40">
                  <c:v>4122(4)</c:v>
                </c:pt>
                <c:pt idx="41">
                  <c:v>4123(5)</c:v>
                </c:pt>
                <c:pt idx="42">
                  <c:v>4120(2)</c:v>
                </c:pt>
                <c:pt idx="43">
                  <c:v>4121(3)</c:v>
                </c:pt>
                <c:pt idx="44">
                  <c:v>4122(4)</c:v>
                </c:pt>
                <c:pt idx="45">
                  <c:v>4123(5)</c:v>
                </c:pt>
                <c:pt idx="46">
                  <c:v>4119(1)</c:v>
                </c:pt>
                <c:pt idx="47">
                  <c:v>4122(4)</c:v>
                </c:pt>
                <c:pt idx="48">
                  <c:v>4122(4)</c:v>
                </c:pt>
                <c:pt idx="49">
                  <c:v>4121(3)</c:v>
                </c:pt>
                <c:pt idx="50">
                  <c:v>4119(1)</c:v>
                </c:pt>
                <c:pt idx="51">
                  <c:v>4119(1)</c:v>
                </c:pt>
                <c:pt idx="52">
                  <c:v>4123(5)</c:v>
                </c:pt>
                <c:pt idx="53">
                  <c:v>4121(3)</c:v>
                </c:pt>
                <c:pt idx="54">
                  <c:v>4121(3)</c:v>
                </c:pt>
                <c:pt idx="55">
                  <c:v>4121(3)</c:v>
                </c:pt>
                <c:pt idx="56">
                  <c:v>4119(1)</c:v>
                </c:pt>
                <c:pt idx="57">
                  <c:v>4119(1)</c:v>
                </c:pt>
                <c:pt idx="58">
                  <c:v>4120(2)</c:v>
                </c:pt>
                <c:pt idx="59">
                  <c:v>4119(1)</c:v>
                </c:pt>
                <c:pt idx="60">
                  <c:v>4119(1)</c:v>
                </c:pt>
                <c:pt idx="61">
                  <c:v>4119(1)</c:v>
                </c:pt>
                <c:pt idx="62">
                  <c:v>4120(2)</c:v>
                </c:pt>
                <c:pt idx="63">
                  <c:v>4119(1)</c:v>
                </c:pt>
                <c:pt idx="64">
                  <c:v>4119(1)</c:v>
                </c:pt>
                <c:pt idx="65">
                  <c:v>4120(2)</c:v>
                </c:pt>
                <c:pt idx="66">
                  <c:v>4120(2)</c:v>
                </c:pt>
                <c:pt idx="67">
                  <c:v>4119(1)</c:v>
                </c:pt>
                <c:pt idx="68">
                  <c:v>4120(2)</c:v>
                </c:pt>
                <c:pt idx="69">
                  <c:v>4120(2)</c:v>
                </c:pt>
                <c:pt idx="70">
                  <c:v>4119(1)</c:v>
                </c:pt>
                <c:pt idx="71">
                  <c:v>4119(1)</c:v>
                </c:pt>
                <c:pt idx="72">
                  <c:v>4119(1)</c:v>
                </c:pt>
                <c:pt idx="73">
                  <c:v>4119(1)</c:v>
                </c:pt>
                <c:pt idx="74">
                  <c:v>4119(1)</c:v>
                </c:pt>
                <c:pt idx="75">
                  <c:v>4119(1)</c:v>
                </c:pt>
                <c:pt idx="76">
                  <c:v>4119(1)</c:v>
                </c:pt>
                <c:pt idx="77">
                  <c:v>4119(1)</c:v>
                </c:pt>
                <c:pt idx="78">
                  <c:v>4119(1)</c:v>
                </c:pt>
                <c:pt idx="79">
                  <c:v>4119(1)</c:v>
                </c:pt>
                <c:pt idx="80">
                  <c:v>4119(1)</c:v>
                </c:pt>
                <c:pt idx="81">
                  <c:v>4119(1)</c:v>
                </c:pt>
                <c:pt idx="82">
                  <c:v>4119(1)</c:v>
                </c:pt>
                <c:pt idx="83">
                  <c:v>4119(1)</c:v>
                </c:pt>
                <c:pt idx="84">
                  <c:v>4119(1)</c:v>
                </c:pt>
                <c:pt idx="85">
                  <c:v>4119(1)</c:v>
                </c:pt>
                <c:pt idx="86">
                  <c:v>4119(1)</c:v>
                </c:pt>
                <c:pt idx="87">
                  <c:v>4119(1)</c:v>
                </c:pt>
                <c:pt idx="88">
                  <c:v>4119(1)</c:v>
                </c:pt>
                <c:pt idx="89">
                  <c:v>4119(1)</c:v>
                </c:pt>
                <c:pt idx="90">
                  <c:v>4119(1)</c:v>
                </c:pt>
                <c:pt idx="91">
                  <c:v>4119(1)</c:v>
                </c:pt>
                <c:pt idx="92">
                  <c:v>4119(1)</c:v>
                </c:pt>
                <c:pt idx="93">
                  <c:v>4119(1)</c:v>
                </c:pt>
                <c:pt idx="94">
                  <c:v>4119(1)</c:v>
                </c:pt>
                <c:pt idx="95">
                  <c:v>4119(1)</c:v>
                </c:pt>
              </c:strCache>
            </c:strRef>
          </c:cat>
          <c:val>
            <c:numRef>
              <c:f>FRACAS!$H$5:$H$100</c:f>
              <c:numCache>
                <c:formatCode>d/m/yy\ hh:mm;@</c:formatCode>
                <c:ptCount val="96"/>
                <c:pt idx="2" formatCode="d/m/yy\ h:mm;@">
                  <c:v>45809.25</c:v>
                </c:pt>
                <c:pt idx="3" formatCode="d/m/yy\ h:mm;@">
                  <c:v>45803.25</c:v>
                </c:pt>
                <c:pt idx="4" formatCode="d/m/yy\ h:mm;@">
                  <c:v>45796.25</c:v>
                </c:pt>
                <c:pt idx="5" formatCode="d/m/yy\ h:mm;@">
                  <c:v>45735.510462963</c:v>
                </c:pt>
                <c:pt idx="6" formatCode="d/m/yy\ h:mm;@">
                  <c:v>45716.4480092593</c:v>
                </c:pt>
                <c:pt idx="7" formatCode="d/m/yy\ h:mm;@">
                  <c:v>45716.563020833302</c:v>
                </c:pt>
                <c:pt idx="8" formatCode="d/m/yy\ h:mm;@">
                  <c:v>45715.458761574097</c:v>
                </c:pt>
                <c:pt idx="9" formatCode="d/m/yy\ h:mm;@">
                  <c:v>45713.3833564815</c:v>
                </c:pt>
                <c:pt idx="10" formatCode="d/m/yy\ h:mm;@">
                  <c:v>45681.437569444402</c:v>
                </c:pt>
                <c:pt idx="11" formatCode="d/m/yy\ h:mm;@">
                  <c:v>45674.337430555599</c:v>
                </c:pt>
                <c:pt idx="12" formatCode="d/m/yy\ h:mm;@">
                  <c:v>45673.587141203701</c:v>
                </c:pt>
                <c:pt idx="13" formatCode="d/m/yy\ h:mm;@">
                  <c:v>45672.479594907403</c:v>
                </c:pt>
                <c:pt idx="14" formatCode="d/m/yy\ h:mm;@">
                  <c:v>45671.445833333302</c:v>
                </c:pt>
                <c:pt idx="15" formatCode="d/m/yy\ h:mm;@">
                  <c:v>45671.679571759298</c:v>
                </c:pt>
                <c:pt idx="16" formatCode="d/m/yy\ h:mm;@">
                  <c:v>45664.427118055602</c:v>
                </c:pt>
                <c:pt idx="17" formatCode="d/m/yy\ h:mm;@">
                  <c:v>45659.396087963003</c:v>
                </c:pt>
                <c:pt idx="18" formatCode="d/m/yy\ h:mm;@">
                  <c:v>45645.479166666701</c:v>
                </c:pt>
                <c:pt idx="19" formatCode="d/m/yy\ h:mm;@">
                  <c:v>45645.437731481499</c:v>
                </c:pt>
                <c:pt idx="20" formatCode="d/m/yy\ h:mm;@">
                  <c:v>45644.667141203703</c:v>
                </c:pt>
                <c:pt idx="21" formatCode="d/m/yy\ h:mm;@">
                  <c:v>45641.472592592603</c:v>
                </c:pt>
                <c:pt idx="22" formatCode="d/m/yy\ h:mm;@">
                  <c:v>45639.570891203701</c:v>
                </c:pt>
                <c:pt idx="23" formatCode="d/m/yy\ h:mm;@">
                  <c:v>45636.402777777803</c:v>
                </c:pt>
                <c:pt idx="24" formatCode="d/m/yy\ h:mm;@">
                  <c:v>45635.586168981499</c:v>
                </c:pt>
                <c:pt idx="25" formatCode="d/m/yy\ h:mm;@">
                  <c:v>45625.465925925899</c:v>
                </c:pt>
                <c:pt idx="26" formatCode="d/m/yy\ h:mm;@">
                  <c:v>45624.361990740697</c:v>
                </c:pt>
                <c:pt idx="27" formatCode="d/m/yy\ h:mm;@">
                  <c:v>45624.361990740697</c:v>
                </c:pt>
                <c:pt idx="28" formatCode="d/m/yy\ h:mm;@">
                  <c:v>45624.361990740697</c:v>
                </c:pt>
                <c:pt idx="29" formatCode="d/m/yy\ h:mm;@">
                  <c:v>45624.361990740697</c:v>
                </c:pt>
                <c:pt idx="30" formatCode="d/m/yy\ h:mm;@">
                  <c:v>45624.361990740697</c:v>
                </c:pt>
                <c:pt idx="31" formatCode="d/m/yy\ h:mm;@">
                  <c:v>45624.361990740697</c:v>
                </c:pt>
                <c:pt idx="32" formatCode="d/m/yy\ h:mm;@">
                  <c:v>45623.444699074098</c:v>
                </c:pt>
                <c:pt idx="33" formatCode="d/m/yy\ h:mm;@">
                  <c:v>45622.817835648202</c:v>
                </c:pt>
                <c:pt idx="34" formatCode="d/m/yy\ h:mm;@">
                  <c:v>45621.425879629598</c:v>
                </c:pt>
                <c:pt idx="35" formatCode="d/m/yy\ h:mm;@">
                  <c:v>45614.646226851903</c:v>
                </c:pt>
                <c:pt idx="36" formatCode="d/m/yy\ h:mm;@">
                  <c:v>45583.406770833302</c:v>
                </c:pt>
                <c:pt idx="37" formatCode="d/m/yy\ h:mm;@">
                  <c:v>45583.652800925898</c:v>
                </c:pt>
                <c:pt idx="38" formatCode="d/m/yy\ h:mm;@">
                  <c:v>45580.478912036997</c:v>
                </c:pt>
                <c:pt idx="39" formatCode="d/m/yy\ h:mm;@">
                  <c:v>45579.572164351899</c:v>
                </c:pt>
                <c:pt idx="40" formatCode="d/m/yy\ h:mm;@">
                  <c:v>45568.420833333301</c:v>
                </c:pt>
                <c:pt idx="41" formatCode="d/m/yy\ h:mm;@">
                  <c:v>45555.494444444397</c:v>
                </c:pt>
                <c:pt idx="42" formatCode="d/m/yy\ h:mm;@">
                  <c:v>45553.615277777797</c:v>
                </c:pt>
                <c:pt idx="43" formatCode="d/m/yy\ h:mm;@">
                  <c:v>45553.615277777797</c:v>
                </c:pt>
                <c:pt idx="44" formatCode="d/m/yy\ h:mm;@">
                  <c:v>45553.615277777797</c:v>
                </c:pt>
                <c:pt idx="45" formatCode="d/m/yy\ h:mm;@">
                  <c:v>45553.615277777797</c:v>
                </c:pt>
                <c:pt idx="46" formatCode="d/m/yy\ h:mm;@">
                  <c:v>45552.585416666698</c:v>
                </c:pt>
                <c:pt idx="47" formatCode="d/m/yy\ h:mm;@">
                  <c:v>45552.604166666701</c:v>
                </c:pt>
                <c:pt idx="48" formatCode="d/m/yy\ h:mm;@">
                  <c:v>45538.629166666702</c:v>
                </c:pt>
                <c:pt idx="49" formatCode="d/m/yy\ h:mm;@">
                  <c:v>45533.432638888902</c:v>
                </c:pt>
                <c:pt idx="50" formatCode="d/m/yy\ h:mm;@">
                  <c:v>45532.584432870397</c:v>
                </c:pt>
                <c:pt idx="51" formatCode="d/m/yy\ h:mm;@">
                  <c:v>45531.421435185199</c:v>
                </c:pt>
                <c:pt idx="52" formatCode="d/m/yy\ h:mm;@">
                  <c:v>45521.445868055598</c:v>
                </c:pt>
                <c:pt idx="53" formatCode="d/m/yy\ h:mm;@">
                  <c:v>45505.472916666702</c:v>
                </c:pt>
                <c:pt idx="54" formatCode="d/m/yy\ h:mm;@">
                  <c:v>45505.4773263889</c:v>
                </c:pt>
                <c:pt idx="55" formatCode="d/m/yy\ h:mm;@">
                  <c:v>45496.597222222197</c:v>
                </c:pt>
                <c:pt idx="56" formatCode="d/m/yy\ h:mm;@">
                  <c:v>45476.471527777801</c:v>
                </c:pt>
                <c:pt idx="57" formatCode="d/m/yy\ h:mm;@">
                  <c:v>45446.454826388901</c:v>
                </c:pt>
                <c:pt idx="58" formatCode="d/m/yy\ h:mm;@">
                  <c:v>45442.430312500001</c:v>
                </c:pt>
                <c:pt idx="59" formatCode="d/m/yy\ h:mm;@">
                  <c:v>45397.444618055597</c:v>
                </c:pt>
                <c:pt idx="60" formatCode="d/m/yy\ h:mm;@">
                  <c:v>45390.382372685199</c:v>
                </c:pt>
                <c:pt idx="61" formatCode="d/m/yy\ h:mm;@">
                  <c:v>45379.499872685199</c:v>
                </c:pt>
                <c:pt idx="62" formatCode="d/m/yy\ h:mm;@">
                  <c:v>45377.548900463</c:v>
                </c:pt>
                <c:pt idx="63" formatCode="d/m/yy\ h:mm;@">
                  <c:v>45377.555462962999</c:v>
                </c:pt>
                <c:pt idx="64" formatCode="d/m/yy\ h:mm;@">
                  <c:v>45373.593321759297</c:v>
                </c:pt>
                <c:pt idx="65" formatCode="d/m/yy\ h:mm;@">
                  <c:v>45369.406122685199</c:v>
                </c:pt>
                <c:pt idx="66" formatCode="d/m/yy\ h:mm;@">
                  <c:v>45366.387349536999</c:v>
                </c:pt>
                <c:pt idx="67" formatCode="d/m/yy\ h:mm;@">
                  <c:v>45359.609722222202</c:v>
                </c:pt>
                <c:pt idx="68" formatCode="d/m/yy\ h:mm;@">
                  <c:v>45359.609722222202</c:v>
                </c:pt>
                <c:pt idx="69" formatCode="d/m/yy\ h:mm;@">
                  <c:v>45355.402800925898</c:v>
                </c:pt>
                <c:pt idx="70" formatCode="d/m/yy\ h:mm;@">
                  <c:v>45345.399664351899</c:v>
                </c:pt>
                <c:pt idx="71" formatCode="d/m/yy\ h:mm;@">
                  <c:v>45343.570162037002</c:v>
                </c:pt>
                <c:pt idx="72" formatCode="d/m/yy\ h:mm;@">
                  <c:v>45343.578472222202</c:v>
                </c:pt>
                <c:pt idx="73" formatCode="d/m/yy\ h:mm;@">
                  <c:v>45341.375879629602</c:v>
                </c:pt>
                <c:pt idx="74" formatCode="d/m/yy\ h:mm;@">
                  <c:v>45337.409699074102</c:v>
                </c:pt>
                <c:pt idx="75" formatCode="d/m/yy\ h:mm;@">
                  <c:v>45336.416527777801</c:v>
                </c:pt>
                <c:pt idx="76" formatCode="d/m/yy\ h:mm;@">
                  <c:v>45330.486111111102</c:v>
                </c:pt>
                <c:pt idx="77" formatCode="d/m/yy\ h:mm;@">
                  <c:v>45330.490486111099</c:v>
                </c:pt>
                <c:pt idx="78" formatCode="d/m/yy\ h:mm;@">
                  <c:v>45330.575717592597</c:v>
                </c:pt>
                <c:pt idx="79" formatCode="d/m/yy\ h:mm;@">
                  <c:v>45330.583032407398</c:v>
                </c:pt>
                <c:pt idx="80" formatCode="d/m/yy\ h:mm;@">
                  <c:v>45330.562824074099</c:v>
                </c:pt>
                <c:pt idx="81" formatCode="d/m/yy\ h:mm;@">
                  <c:v>45330.604548611103</c:v>
                </c:pt>
                <c:pt idx="82" formatCode="d/m/yy\ h:mm;@">
                  <c:v>45328.605555555601</c:v>
                </c:pt>
                <c:pt idx="83" formatCode="d/m/yy\ h:mm;@">
                  <c:v>45327.409629629597</c:v>
                </c:pt>
                <c:pt idx="84" formatCode="d/m/yy\ h:mm;@">
                  <c:v>45327.606724537</c:v>
                </c:pt>
                <c:pt idx="85" formatCode="d/m/yy\ h:mm;@">
                  <c:v>45324.645833333299</c:v>
                </c:pt>
                <c:pt idx="86" formatCode="d/m/yy\ h:mm;@">
                  <c:v>45322.6069444444</c:v>
                </c:pt>
                <c:pt idx="87" formatCode="d/m/yy\ h:mm;@">
                  <c:v>45320.479861111096</c:v>
                </c:pt>
                <c:pt idx="88" formatCode="d/m/yy\ h:mm;@">
                  <c:v>45314.479861111096</c:v>
                </c:pt>
                <c:pt idx="89" formatCode="d/m/yy\ h:mm;@">
                  <c:v>45314.479861111096</c:v>
                </c:pt>
                <c:pt idx="90" formatCode="d/m/yy\ h:mm;@">
                  <c:v>45313.479861111096</c:v>
                </c:pt>
                <c:pt idx="91" formatCode="d/m/yy\ h:mm;@">
                  <c:v>45313.479861111096</c:v>
                </c:pt>
                <c:pt idx="92" formatCode="d/m/yy\ h:mm;@">
                  <c:v>45309.479861111096</c:v>
                </c:pt>
                <c:pt idx="93" formatCode="d/m/yy\ h:mm;@">
                  <c:v>45303.479861111096</c:v>
                </c:pt>
                <c:pt idx="94" formatCode="d/m/yy\ h:mm;@">
                  <c:v>45303.479861111096</c:v>
                </c:pt>
                <c:pt idx="95" formatCode="d/m/yy\ h:mm;@">
                  <c:v>45300.479861111096</c:v>
                </c:pt>
              </c:numCache>
            </c:numRef>
          </c:val>
          <c:extLst>
            <c:ext xmlns:c16="http://schemas.microsoft.com/office/drawing/2014/chart" uri="{C3380CC4-5D6E-409C-BE32-E72D297353CC}">
              <c16:uniqueId val="{00000000-A6BB-4423-B877-977027FF781D}"/>
            </c:ext>
          </c:extLst>
        </c:ser>
        <c:ser>
          <c:idx val="0"/>
          <c:order val="1"/>
          <c:tx>
            <c:strRef>
              <c:f>FRACAS!$BY$4</c:f>
              <c:strCache>
                <c:ptCount val="1"/>
                <c:pt idx="0">
                  <c:v>Tamire Başlama Süresi</c:v>
                </c:pt>
              </c:strCache>
            </c:strRef>
          </c:tx>
          <c:spPr>
            <a:solidFill>
              <a:srgbClr val="00B0F0"/>
            </a:solidFill>
            <a:ln>
              <a:solidFill>
                <a:srgbClr val="00B0F0"/>
              </a:solidFill>
            </a:ln>
            <a:effectLst>
              <a:glow>
                <a:srgbClr val="00B0F0">
                  <a:alpha val="0"/>
                </a:srgbClr>
              </a:glow>
              <a:outerShdw blurRad="50800" dist="38100" dir="10800000" algn="r" rotWithShape="0">
                <a:srgbClr val="00B0F0">
                  <a:alpha val="40000"/>
                </a:srgbClr>
              </a:outerShdw>
            </a:effectLst>
          </c:spPr>
          <c:invertIfNegative val="0"/>
          <c:cat>
            <c:strRef>
              <c:f>FRACAS!$B$5:$B$100</c:f>
              <c:strCache>
                <c:ptCount val="96"/>
                <c:pt idx="2">
                  <c:v>4123(5)</c:v>
                </c:pt>
                <c:pt idx="3">
                  <c:v>4119(1)</c:v>
                </c:pt>
                <c:pt idx="4">
                  <c:v>4120(2)</c:v>
                </c:pt>
                <c:pt idx="5">
                  <c:v>4123(5)</c:v>
                </c:pt>
                <c:pt idx="6">
                  <c:v>4121(3)</c:v>
                </c:pt>
                <c:pt idx="7">
                  <c:v>4123(5)</c:v>
                </c:pt>
                <c:pt idx="8">
                  <c:v>4120(2)</c:v>
                </c:pt>
                <c:pt idx="9">
                  <c:v>4123(5)</c:v>
                </c:pt>
                <c:pt idx="10">
                  <c:v>4120(2)</c:v>
                </c:pt>
                <c:pt idx="11">
                  <c:v>4122(4)</c:v>
                </c:pt>
                <c:pt idx="12">
                  <c:v>4120(2)</c:v>
                </c:pt>
                <c:pt idx="13">
                  <c:v>4122(4)</c:v>
                </c:pt>
                <c:pt idx="14">
                  <c:v>4122(4)</c:v>
                </c:pt>
                <c:pt idx="15">
                  <c:v>4122(4)</c:v>
                </c:pt>
                <c:pt idx="16">
                  <c:v>4123(5)</c:v>
                </c:pt>
                <c:pt idx="17">
                  <c:v>4120(2)</c:v>
                </c:pt>
                <c:pt idx="18">
                  <c:v>4121(3)</c:v>
                </c:pt>
                <c:pt idx="19">
                  <c:v>4122(4)</c:v>
                </c:pt>
                <c:pt idx="20">
                  <c:v>4121(3)</c:v>
                </c:pt>
                <c:pt idx="21">
                  <c:v>4122(4)</c:v>
                </c:pt>
                <c:pt idx="22">
                  <c:v>4122(4)</c:v>
                </c:pt>
                <c:pt idx="23">
                  <c:v>4122(4)</c:v>
                </c:pt>
                <c:pt idx="24">
                  <c:v>4119(1)</c:v>
                </c:pt>
                <c:pt idx="25">
                  <c:v>4120(2)</c:v>
                </c:pt>
                <c:pt idx="26">
                  <c:v>4119(1)</c:v>
                </c:pt>
                <c:pt idx="27">
                  <c:v>4119(1)</c:v>
                </c:pt>
                <c:pt idx="28">
                  <c:v>4120(2)</c:v>
                </c:pt>
                <c:pt idx="29">
                  <c:v>4121(3)</c:v>
                </c:pt>
                <c:pt idx="30">
                  <c:v>4122(4)</c:v>
                </c:pt>
                <c:pt idx="31">
                  <c:v>4123(5)</c:v>
                </c:pt>
                <c:pt idx="32">
                  <c:v>4120(2)</c:v>
                </c:pt>
                <c:pt idx="33">
                  <c:v>4123(5)</c:v>
                </c:pt>
                <c:pt idx="34">
                  <c:v>4123(5)</c:v>
                </c:pt>
                <c:pt idx="35">
                  <c:v>4123(5)</c:v>
                </c:pt>
                <c:pt idx="36">
                  <c:v>4119(1)</c:v>
                </c:pt>
                <c:pt idx="37">
                  <c:v>4123(5)</c:v>
                </c:pt>
                <c:pt idx="38">
                  <c:v>4122(4)</c:v>
                </c:pt>
                <c:pt idx="39">
                  <c:v>4119(1)</c:v>
                </c:pt>
                <c:pt idx="40">
                  <c:v>4122(4)</c:v>
                </c:pt>
                <c:pt idx="41">
                  <c:v>4123(5)</c:v>
                </c:pt>
                <c:pt idx="42">
                  <c:v>4120(2)</c:v>
                </c:pt>
                <c:pt idx="43">
                  <c:v>4121(3)</c:v>
                </c:pt>
                <c:pt idx="44">
                  <c:v>4122(4)</c:v>
                </c:pt>
                <c:pt idx="45">
                  <c:v>4123(5)</c:v>
                </c:pt>
                <c:pt idx="46">
                  <c:v>4119(1)</c:v>
                </c:pt>
                <c:pt idx="47">
                  <c:v>4122(4)</c:v>
                </c:pt>
                <c:pt idx="48">
                  <c:v>4122(4)</c:v>
                </c:pt>
                <c:pt idx="49">
                  <c:v>4121(3)</c:v>
                </c:pt>
                <c:pt idx="50">
                  <c:v>4119(1)</c:v>
                </c:pt>
                <c:pt idx="51">
                  <c:v>4119(1)</c:v>
                </c:pt>
                <c:pt idx="52">
                  <c:v>4123(5)</c:v>
                </c:pt>
                <c:pt idx="53">
                  <c:v>4121(3)</c:v>
                </c:pt>
                <c:pt idx="54">
                  <c:v>4121(3)</c:v>
                </c:pt>
                <c:pt idx="55">
                  <c:v>4121(3)</c:v>
                </c:pt>
                <c:pt idx="56">
                  <c:v>4119(1)</c:v>
                </c:pt>
                <c:pt idx="57">
                  <c:v>4119(1)</c:v>
                </c:pt>
                <c:pt idx="58">
                  <c:v>4120(2)</c:v>
                </c:pt>
                <c:pt idx="59">
                  <c:v>4119(1)</c:v>
                </c:pt>
                <c:pt idx="60">
                  <c:v>4119(1)</c:v>
                </c:pt>
                <c:pt idx="61">
                  <c:v>4119(1)</c:v>
                </c:pt>
                <c:pt idx="62">
                  <c:v>4120(2)</c:v>
                </c:pt>
                <c:pt idx="63">
                  <c:v>4119(1)</c:v>
                </c:pt>
                <c:pt idx="64">
                  <c:v>4119(1)</c:v>
                </c:pt>
                <c:pt idx="65">
                  <c:v>4120(2)</c:v>
                </c:pt>
                <c:pt idx="66">
                  <c:v>4120(2)</c:v>
                </c:pt>
                <c:pt idx="67">
                  <c:v>4119(1)</c:v>
                </c:pt>
                <c:pt idx="68">
                  <c:v>4120(2)</c:v>
                </c:pt>
                <c:pt idx="69">
                  <c:v>4120(2)</c:v>
                </c:pt>
                <c:pt idx="70">
                  <c:v>4119(1)</c:v>
                </c:pt>
                <c:pt idx="71">
                  <c:v>4119(1)</c:v>
                </c:pt>
                <c:pt idx="72">
                  <c:v>4119(1)</c:v>
                </c:pt>
                <c:pt idx="73">
                  <c:v>4119(1)</c:v>
                </c:pt>
                <c:pt idx="74">
                  <c:v>4119(1)</c:v>
                </c:pt>
                <c:pt idx="75">
                  <c:v>4119(1)</c:v>
                </c:pt>
                <c:pt idx="76">
                  <c:v>4119(1)</c:v>
                </c:pt>
                <c:pt idx="77">
                  <c:v>4119(1)</c:v>
                </c:pt>
                <c:pt idx="78">
                  <c:v>4119(1)</c:v>
                </c:pt>
                <c:pt idx="79">
                  <c:v>4119(1)</c:v>
                </c:pt>
                <c:pt idx="80">
                  <c:v>4119(1)</c:v>
                </c:pt>
                <c:pt idx="81">
                  <c:v>4119(1)</c:v>
                </c:pt>
                <c:pt idx="82">
                  <c:v>4119(1)</c:v>
                </c:pt>
                <c:pt idx="83">
                  <c:v>4119(1)</c:v>
                </c:pt>
                <c:pt idx="84">
                  <c:v>4119(1)</c:v>
                </c:pt>
                <c:pt idx="85">
                  <c:v>4119(1)</c:v>
                </c:pt>
                <c:pt idx="86">
                  <c:v>4119(1)</c:v>
                </c:pt>
                <c:pt idx="87">
                  <c:v>4119(1)</c:v>
                </c:pt>
                <c:pt idx="88">
                  <c:v>4119(1)</c:v>
                </c:pt>
                <c:pt idx="89">
                  <c:v>4119(1)</c:v>
                </c:pt>
                <c:pt idx="90">
                  <c:v>4119(1)</c:v>
                </c:pt>
                <c:pt idx="91">
                  <c:v>4119(1)</c:v>
                </c:pt>
                <c:pt idx="92">
                  <c:v>4119(1)</c:v>
                </c:pt>
                <c:pt idx="93">
                  <c:v>4119(1)</c:v>
                </c:pt>
                <c:pt idx="94">
                  <c:v>4119(1)</c:v>
                </c:pt>
                <c:pt idx="95">
                  <c:v>4119(1)</c:v>
                </c:pt>
              </c:strCache>
            </c:strRef>
          </c:cat>
          <c:val>
            <c:numRef>
              <c:f>FRACAS!$BY$5:$BY$100</c:f>
              <c:numCache>
                <c:formatCode>0.00</c:formatCode>
                <c:ptCount val="96"/>
                <c:pt idx="0" formatCode="0.000">
                  <c:v>0</c:v>
                </c:pt>
                <c:pt idx="2" formatCode="0.000">
                  <c:v>6.25E-2</c:v>
                </c:pt>
                <c:pt idx="3" formatCode="0.000">
                  <c:v>1.125</c:v>
                </c:pt>
                <c:pt idx="4" formatCode="0.000">
                  <c:v>1</c:v>
                </c:pt>
                <c:pt idx="5" formatCode="0.000">
                  <c:v>1.277777770155808E-2</c:v>
                </c:pt>
                <c:pt idx="6" formatCode="0.000">
                  <c:v>1.0381944397522602E-2</c:v>
                </c:pt>
                <c:pt idx="7" formatCode="0.000">
                  <c:v>7.0370370958698913E-3</c:v>
                </c:pt>
                <c:pt idx="8" formatCode="0.000">
                  <c:v>2.0070370370012824</c:v>
                </c:pt>
                <c:pt idx="9" formatCode="0.000">
                  <c:v>1.0024652778010932</c:v>
                </c:pt>
                <c:pt idx="10" formatCode="0.000">
                  <c:v>1.0370370400778484E-2</c:v>
                </c:pt>
                <c:pt idx="11" formatCode="0.000">
                  <c:v>3.1597222041455097E-3</c:v>
                </c:pt>
                <c:pt idx="12" formatCode="0.000">
                  <c:v>6.9328703975770622E-3</c:v>
                </c:pt>
                <c:pt idx="13" formatCode="0.000">
                  <c:v>1.046296299318783E-2</c:v>
                </c:pt>
                <c:pt idx="14" formatCode="0.000">
                  <c:v>4.3749999997089617E-2</c:v>
                </c:pt>
                <c:pt idx="15" formatCode="0.000">
                  <c:v>0.75855324070289498</c:v>
                </c:pt>
                <c:pt idx="16" formatCode="0.000">
                  <c:v>7.0370369940064847E-3</c:v>
                </c:pt>
                <c:pt idx="17" formatCode="0.000">
                  <c:v>1.0682870299206115E-2</c:v>
                </c:pt>
                <c:pt idx="18" formatCode="0.000">
                  <c:v>2.0004398148012115</c:v>
                </c:pt>
                <c:pt idx="19" formatCode="0.000">
                  <c:v>1.0439236110978527</c:v>
                </c:pt>
                <c:pt idx="20" formatCode="0.000">
                  <c:v>2.8329745369992452</c:v>
                </c:pt>
                <c:pt idx="21" formatCode="0.000">
                  <c:v>6.6087962986784987E-3</c:v>
                </c:pt>
                <c:pt idx="22" formatCode="0.000">
                  <c:v>5.8680555957835168E-3</c:v>
                </c:pt>
                <c:pt idx="23" formatCode="0.000">
                  <c:v>4.6296295986394398E-3</c:v>
                </c:pt>
                <c:pt idx="24" formatCode="0.000">
                  <c:v>7.962962903548032E-3</c:v>
                </c:pt>
                <c:pt idx="25" formatCode="0.000">
                  <c:v>3.2870370996533893E-3</c:v>
                </c:pt>
                <c:pt idx="26" formatCode="0.000">
                  <c:v>5.5208333404152654E-2</c:v>
                </c:pt>
                <c:pt idx="27" formatCode="0.000">
                  <c:v>5.5208333404152654E-2</c:v>
                </c:pt>
                <c:pt idx="28" formatCode="0.000">
                  <c:v>5.5208333404152654E-2</c:v>
                </c:pt>
                <c:pt idx="29" formatCode="0.000">
                  <c:v>5.5208333404152654E-2</c:v>
                </c:pt>
                <c:pt idx="30" formatCode="0.000">
                  <c:v>5.5208333404152654E-2</c:v>
                </c:pt>
                <c:pt idx="31" formatCode="0.000">
                  <c:v>5.5208333404152654E-2</c:v>
                </c:pt>
                <c:pt idx="32" formatCode="0.000">
                  <c:v>2.0037962963033351</c:v>
                </c:pt>
                <c:pt idx="33" formatCode="0.000">
                  <c:v>0.59885416660108604</c:v>
                </c:pt>
                <c:pt idx="34" formatCode="0.000">
                  <c:v>1.2141203704231884E-2</c:v>
                </c:pt>
                <c:pt idx="35" formatCode="0.000">
                  <c:v>2.0439814798010048E-2</c:v>
                </c:pt>
                <c:pt idx="36" formatCode="0.000">
                  <c:v>1.0081018495839089E-2</c:v>
                </c:pt>
                <c:pt idx="37" formatCode="0.000">
                  <c:v>7.5578704054350965E-3</c:v>
                </c:pt>
                <c:pt idx="38" formatCode="0.000">
                  <c:v>1.5972223045537248E-3</c:v>
                </c:pt>
                <c:pt idx="39" formatCode="0.000">
                  <c:v>1.6782407037680969E-3</c:v>
                </c:pt>
                <c:pt idx="40" formatCode="0.000">
                  <c:v>6.94444497639779E-4</c:v>
                </c:pt>
                <c:pt idx="41" formatCode="0.000">
                  <c:v>5.5555556027684361E-3</c:v>
                </c:pt>
                <c:pt idx="42" formatCode="0.000">
                  <c:v>1.388888900692109E-3</c:v>
                </c:pt>
                <c:pt idx="43" formatCode="0.000">
                  <c:v>1.388888900692109E-3</c:v>
                </c:pt>
                <c:pt idx="44" formatCode="0.000">
                  <c:v>1.388888900692109E-3</c:v>
                </c:pt>
                <c:pt idx="45" formatCode="0.000">
                  <c:v>1.388888900692109E-3</c:v>
                </c:pt>
                <c:pt idx="46" formatCode="0.000">
                  <c:v>5.5555555009050295E-3</c:v>
                </c:pt>
                <c:pt idx="47" formatCode="0.000">
                  <c:v>3.4722221971605904E-3</c:v>
                </c:pt>
                <c:pt idx="48" formatCode="0.000">
                  <c:v>6.2499999985448085E-3</c:v>
                </c:pt>
                <c:pt idx="49" formatCode="0.000">
                  <c:v>4.8611110978526995E-3</c:v>
                </c:pt>
                <c:pt idx="50" formatCode="0.000">
                  <c:v>9.7337963015888818E-3</c:v>
                </c:pt>
                <c:pt idx="51" formatCode="0.000">
                  <c:v>0.25405092589790002</c:v>
                </c:pt>
                <c:pt idx="52" formatCode="0.000">
                  <c:v>10.00399305549945</c:v>
                </c:pt>
                <c:pt idx="53" formatCode="0.000">
                  <c:v>1.9182870369986631</c:v>
                </c:pt>
                <c:pt idx="54" formatCode="0.000">
                  <c:v>2.0018634259031387</c:v>
                </c:pt>
                <c:pt idx="55" formatCode="0.000">
                  <c:v>1.388888900692109E-3</c:v>
                </c:pt>
                <c:pt idx="56" formatCode="0.000">
                  <c:v>0.12638888890069211</c:v>
                </c:pt>
                <c:pt idx="57" formatCode="0.000">
                  <c:v>7.0486110998899676E-3</c:v>
                </c:pt>
                <c:pt idx="58" formatCode="0.000">
                  <c:v>1.6666666997480206E-3</c:v>
                </c:pt>
                <c:pt idx="59" formatCode="0.000">
                  <c:v>1.3541666048695333E-3</c:v>
                </c:pt>
                <c:pt idx="60" formatCode="0.000">
                  <c:v>2.5000000023283064E-3</c:v>
                </c:pt>
                <c:pt idx="61" formatCode="0.000">
                  <c:v>7.7546290413010865E-4</c:v>
                </c:pt>
                <c:pt idx="62" formatCode="0.000">
                  <c:v>1.1342591969878413E-3</c:v>
                </c:pt>
                <c:pt idx="63" formatCode="0.000">
                  <c:v>1.4004629047121853E-3</c:v>
                </c:pt>
                <c:pt idx="64" formatCode="0.000">
                  <c:v>1.2847222023992799E-3</c:v>
                </c:pt>
                <c:pt idx="65" formatCode="0.000">
                  <c:v>4.0007986111013452</c:v>
                </c:pt>
                <c:pt idx="66" formatCode="0.000">
                  <c:v>4.9537036975380033E-3</c:v>
                </c:pt>
                <c:pt idx="67" formatCode="0.000">
                  <c:v>2.083333398331888E-3</c:v>
                </c:pt>
                <c:pt idx="68" formatCode="0.000">
                  <c:v>2.083333398331888E-3</c:v>
                </c:pt>
                <c:pt idx="69" formatCode="0.000">
                  <c:v>1.0020601852011168</c:v>
                </c:pt>
                <c:pt idx="70" formatCode="0.000">
                  <c:v>6.9907407014397904E-3</c:v>
                </c:pt>
                <c:pt idx="71" formatCode="0.000">
                  <c:v>1.5162037016125396E-3</c:v>
                </c:pt>
                <c:pt idx="72" formatCode="0.000">
                  <c:v>1.0648148017935455E-3</c:v>
                </c:pt>
                <c:pt idx="73" formatCode="0.000">
                  <c:v>1.7268518495257013E-2</c:v>
                </c:pt>
                <c:pt idx="74" formatCode="0.000">
                  <c:v>4.1550925961928442E-3</c:v>
                </c:pt>
                <c:pt idx="75" formatCode="0.000">
                  <c:v>1.388888900692109E-3</c:v>
                </c:pt>
                <c:pt idx="76" formatCode="0.000">
                  <c:v>4.2731481495138723E-2</c:v>
                </c:pt>
                <c:pt idx="77" formatCode="0.000">
                  <c:v>8.3055555602186359E-2</c:v>
                </c:pt>
                <c:pt idx="78" formatCode="0.000">
                  <c:v>6.5162037062691525E-3</c:v>
                </c:pt>
                <c:pt idx="79" formatCode="0.000">
                  <c:v>2.626157410122687E-2</c:v>
                </c:pt>
                <c:pt idx="80" formatCode="0.000">
                  <c:v>1.4247685197915416E-2</c:v>
                </c:pt>
                <c:pt idx="81" formatCode="0.000">
                  <c:v>1.4085648195759859E-2</c:v>
                </c:pt>
                <c:pt idx="82" formatCode="0.000">
                  <c:v>1.0461342591952416</c:v>
                </c:pt>
                <c:pt idx="83" formatCode="0.000">
                  <c:v>2.1365740802139044E-2</c:v>
                </c:pt>
                <c:pt idx="84" formatCode="0.000">
                  <c:v>1.6898148969630711E-3</c:v>
                </c:pt>
                <c:pt idx="85" formatCode="0.000">
                  <c:v>1.3888888897781726E-2</c:v>
                </c:pt>
                <c:pt idx="86" formatCode="0.000">
                  <c:v>2.083333398331888E-3</c:v>
                </c:pt>
                <c:pt idx="87" formatCode="0.000">
                  <c:v>9.2277199074014788</c:v>
                </c:pt>
                <c:pt idx="88" formatCode="0.000">
                  <c:v>1.9435416667038226</c:v>
                </c:pt>
                <c:pt idx="89" formatCode="0.000">
                  <c:v>6.9675926060881466E-3</c:v>
                </c:pt>
                <c:pt idx="90" formatCode="0.000">
                  <c:v>2.320601850078674E-2</c:v>
                </c:pt>
                <c:pt idx="91" formatCode="0.000">
                  <c:v>8.9057870370015735</c:v>
                </c:pt>
                <c:pt idx="92" formatCode="0.000">
                  <c:v>0.91457175930554513</c:v>
                </c:pt>
                <c:pt idx="93" formatCode="0.000">
                  <c:v>86.866932870405435</c:v>
                </c:pt>
                <c:pt idx="94" formatCode="0.000">
                  <c:v>2.0254629605915397E-2</c:v>
                </c:pt>
                <c:pt idx="95" formatCode="0.000">
                  <c:v>6.9444450491573662E-4</c:v>
                </c:pt>
              </c:numCache>
            </c:numRef>
          </c:val>
          <c:extLst>
            <c:ext xmlns:c16="http://schemas.microsoft.com/office/drawing/2014/chart" uri="{C3380CC4-5D6E-409C-BE32-E72D297353CC}">
              <c16:uniqueId val="{00000001-A6BB-4423-B877-977027FF781D}"/>
            </c:ext>
          </c:extLst>
        </c:ser>
        <c:ser>
          <c:idx val="2"/>
          <c:order val="2"/>
          <c:tx>
            <c:strRef>
              <c:f>FRACAS!$BZ$4</c:f>
              <c:strCache>
                <c:ptCount val="1"/>
                <c:pt idx="0">
                  <c:v>Tamirat süresi </c:v>
                </c:pt>
              </c:strCache>
            </c:strRef>
          </c:tx>
          <c:spPr>
            <a:solidFill>
              <a:srgbClr val="FF0000"/>
            </a:solidFill>
            <a:ln>
              <a:solidFill>
                <a:srgbClr val="FF0000"/>
              </a:solidFill>
            </a:ln>
            <a:effectLst>
              <a:glow rad="596900">
                <a:srgbClr val="FF0000">
                  <a:alpha val="0"/>
                </a:srgbClr>
              </a:glow>
              <a:outerShdw blurRad="50800" dist="38100" algn="l" rotWithShape="0">
                <a:srgbClr val="FF0000">
                  <a:alpha val="40000"/>
                </a:srgbClr>
              </a:outerShdw>
              <a:softEdge rad="0"/>
            </a:effectLst>
          </c:spPr>
          <c:invertIfNegative val="0"/>
          <c:cat>
            <c:strRef>
              <c:f>FRACAS!$B$5:$B$100</c:f>
              <c:strCache>
                <c:ptCount val="96"/>
                <c:pt idx="2">
                  <c:v>4123(5)</c:v>
                </c:pt>
                <c:pt idx="3">
                  <c:v>4119(1)</c:v>
                </c:pt>
                <c:pt idx="4">
                  <c:v>4120(2)</c:v>
                </c:pt>
                <c:pt idx="5">
                  <c:v>4123(5)</c:v>
                </c:pt>
                <c:pt idx="6">
                  <c:v>4121(3)</c:v>
                </c:pt>
                <c:pt idx="7">
                  <c:v>4123(5)</c:v>
                </c:pt>
                <c:pt idx="8">
                  <c:v>4120(2)</c:v>
                </c:pt>
                <c:pt idx="9">
                  <c:v>4123(5)</c:v>
                </c:pt>
                <c:pt idx="10">
                  <c:v>4120(2)</c:v>
                </c:pt>
                <c:pt idx="11">
                  <c:v>4122(4)</c:v>
                </c:pt>
                <c:pt idx="12">
                  <c:v>4120(2)</c:v>
                </c:pt>
                <c:pt idx="13">
                  <c:v>4122(4)</c:v>
                </c:pt>
                <c:pt idx="14">
                  <c:v>4122(4)</c:v>
                </c:pt>
                <c:pt idx="15">
                  <c:v>4122(4)</c:v>
                </c:pt>
                <c:pt idx="16">
                  <c:v>4123(5)</c:v>
                </c:pt>
                <c:pt idx="17">
                  <c:v>4120(2)</c:v>
                </c:pt>
                <c:pt idx="18">
                  <c:v>4121(3)</c:v>
                </c:pt>
                <c:pt idx="19">
                  <c:v>4122(4)</c:v>
                </c:pt>
                <c:pt idx="20">
                  <c:v>4121(3)</c:v>
                </c:pt>
                <c:pt idx="21">
                  <c:v>4122(4)</c:v>
                </c:pt>
                <c:pt idx="22">
                  <c:v>4122(4)</c:v>
                </c:pt>
                <c:pt idx="23">
                  <c:v>4122(4)</c:v>
                </c:pt>
                <c:pt idx="24">
                  <c:v>4119(1)</c:v>
                </c:pt>
                <c:pt idx="25">
                  <c:v>4120(2)</c:v>
                </c:pt>
                <c:pt idx="26">
                  <c:v>4119(1)</c:v>
                </c:pt>
                <c:pt idx="27">
                  <c:v>4119(1)</c:v>
                </c:pt>
                <c:pt idx="28">
                  <c:v>4120(2)</c:v>
                </c:pt>
                <c:pt idx="29">
                  <c:v>4121(3)</c:v>
                </c:pt>
                <c:pt idx="30">
                  <c:v>4122(4)</c:v>
                </c:pt>
                <c:pt idx="31">
                  <c:v>4123(5)</c:v>
                </c:pt>
                <c:pt idx="32">
                  <c:v>4120(2)</c:v>
                </c:pt>
                <c:pt idx="33">
                  <c:v>4123(5)</c:v>
                </c:pt>
                <c:pt idx="34">
                  <c:v>4123(5)</c:v>
                </c:pt>
                <c:pt idx="35">
                  <c:v>4123(5)</c:v>
                </c:pt>
                <c:pt idx="36">
                  <c:v>4119(1)</c:v>
                </c:pt>
                <c:pt idx="37">
                  <c:v>4123(5)</c:v>
                </c:pt>
                <c:pt idx="38">
                  <c:v>4122(4)</c:v>
                </c:pt>
                <c:pt idx="39">
                  <c:v>4119(1)</c:v>
                </c:pt>
                <c:pt idx="40">
                  <c:v>4122(4)</c:v>
                </c:pt>
                <c:pt idx="41">
                  <c:v>4123(5)</c:v>
                </c:pt>
                <c:pt idx="42">
                  <c:v>4120(2)</c:v>
                </c:pt>
                <c:pt idx="43">
                  <c:v>4121(3)</c:v>
                </c:pt>
                <c:pt idx="44">
                  <c:v>4122(4)</c:v>
                </c:pt>
                <c:pt idx="45">
                  <c:v>4123(5)</c:v>
                </c:pt>
                <c:pt idx="46">
                  <c:v>4119(1)</c:v>
                </c:pt>
                <c:pt idx="47">
                  <c:v>4122(4)</c:v>
                </c:pt>
                <c:pt idx="48">
                  <c:v>4122(4)</c:v>
                </c:pt>
                <c:pt idx="49">
                  <c:v>4121(3)</c:v>
                </c:pt>
                <c:pt idx="50">
                  <c:v>4119(1)</c:v>
                </c:pt>
                <c:pt idx="51">
                  <c:v>4119(1)</c:v>
                </c:pt>
                <c:pt idx="52">
                  <c:v>4123(5)</c:v>
                </c:pt>
                <c:pt idx="53">
                  <c:v>4121(3)</c:v>
                </c:pt>
                <c:pt idx="54">
                  <c:v>4121(3)</c:v>
                </c:pt>
                <c:pt idx="55">
                  <c:v>4121(3)</c:v>
                </c:pt>
                <c:pt idx="56">
                  <c:v>4119(1)</c:v>
                </c:pt>
                <c:pt idx="57">
                  <c:v>4119(1)</c:v>
                </c:pt>
                <c:pt idx="58">
                  <c:v>4120(2)</c:v>
                </c:pt>
                <c:pt idx="59">
                  <c:v>4119(1)</c:v>
                </c:pt>
                <c:pt idx="60">
                  <c:v>4119(1)</c:v>
                </c:pt>
                <c:pt idx="61">
                  <c:v>4119(1)</c:v>
                </c:pt>
                <c:pt idx="62">
                  <c:v>4120(2)</c:v>
                </c:pt>
                <c:pt idx="63">
                  <c:v>4119(1)</c:v>
                </c:pt>
                <c:pt idx="64">
                  <c:v>4119(1)</c:v>
                </c:pt>
                <c:pt idx="65">
                  <c:v>4120(2)</c:v>
                </c:pt>
                <c:pt idx="66">
                  <c:v>4120(2)</c:v>
                </c:pt>
                <c:pt idx="67">
                  <c:v>4119(1)</c:v>
                </c:pt>
                <c:pt idx="68">
                  <c:v>4120(2)</c:v>
                </c:pt>
                <c:pt idx="69">
                  <c:v>4120(2)</c:v>
                </c:pt>
                <c:pt idx="70">
                  <c:v>4119(1)</c:v>
                </c:pt>
                <c:pt idx="71">
                  <c:v>4119(1)</c:v>
                </c:pt>
                <c:pt idx="72">
                  <c:v>4119(1)</c:v>
                </c:pt>
                <c:pt idx="73">
                  <c:v>4119(1)</c:v>
                </c:pt>
                <c:pt idx="74">
                  <c:v>4119(1)</c:v>
                </c:pt>
                <c:pt idx="75">
                  <c:v>4119(1)</c:v>
                </c:pt>
                <c:pt idx="76">
                  <c:v>4119(1)</c:v>
                </c:pt>
                <c:pt idx="77">
                  <c:v>4119(1)</c:v>
                </c:pt>
                <c:pt idx="78">
                  <c:v>4119(1)</c:v>
                </c:pt>
                <c:pt idx="79">
                  <c:v>4119(1)</c:v>
                </c:pt>
                <c:pt idx="80">
                  <c:v>4119(1)</c:v>
                </c:pt>
                <c:pt idx="81">
                  <c:v>4119(1)</c:v>
                </c:pt>
                <c:pt idx="82">
                  <c:v>4119(1)</c:v>
                </c:pt>
                <c:pt idx="83">
                  <c:v>4119(1)</c:v>
                </c:pt>
                <c:pt idx="84">
                  <c:v>4119(1)</c:v>
                </c:pt>
                <c:pt idx="85">
                  <c:v>4119(1)</c:v>
                </c:pt>
                <c:pt idx="86">
                  <c:v>4119(1)</c:v>
                </c:pt>
                <c:pt idx="87">
                  <c:v>4119(1)</c:v>
                </c:pt>
                <c:pt idx="88">
                  <c:v>4119(1)</c:v>
                </c:pt>
                <c:pt idx="89">
                  <c:v>4119(1)</c:v>
                </c:pt>
                <c:pt idx="90">
                  <c:v>4119(1)</c:v>
                </c:pt>
                <c:pt idx="91">
                  <c:v>4119(1)</c:v>
                </c:pt>
                <c:pt idx="92">
                  <c:v>4119(1)</c:v>
                </c:pt>
                <c:pt idx="93">
                  <c:v>4119(1)</c:v>
                </c:pt>
                <c:pt idx="94">
                  <c:v>4119(1)</c:v>
                </c:pt>
                <c:pt idx="95">
                  <c:v>4119(1)</c:v>
                </c:pt>
              </c:strCache>
            </c:strRef>
          </c:cat>
          <c:val>
            <c:numRef>
              <c:f>FRACAS!$BZ$5:$BZ$100</c:f>
              <c:numCache>
                <c:formatCode>0.000</c:formatCode>
                <c:ptCount val="96"/>
                <c:pt idx="0">
                  <c:v>0</c:v>
                </c:pt>
                <c:pt idx="2">
                  <c:v>1.9375</c:v>
                </c:pt>
                <c:pt idx="3">
                  <c:v>0</c:v>
                </c:pt>
                <c:pt idx="4">
                  <c:v>1.125</c:v>
                </c:pt>
                <c:pt idx="5">
                  <c:v>0</c:v>
                </c:pt>
                <c:pt idx="6">
                  <c:v>1.0706018503697123E-2</c:v>
                </c:pt>
                <c:pt idx="7">
                  <c:v>2.0335648099717218E-2</c:v>
                </c:pt>
                <c:pt idx="8">
                  <c:v>-1.9692708332950133</c:v>
                </c:pt>
                <c:pt idx="9">
                  <c:v>4.9652777015580796E-3</c:v>
                </c:pt>
                <c:pt idx="10">
                  <c:v>0</c:v>
                </c:pt>
                <c:pt idx="11">
                  <c:v>2.1041666594101116E-2</c:v>
                </c:pt>
                <c:pt idx="12">
                  <c:v>2.1111111098434776E-2</c:v>
                </c:pt>
                <c:pt idx="13">
                  <c:v>4.1481481501250528E-2</c:v>
                </c:pt>
                <c:pt idx="14">
                  <c:v>0</c:v>
                </c:pt>
                <c:pt idx="15">
                  <c:v>0</c:v>
                </c:pt>
                <c:pt idx="16">
                  <c:v>2.1261574103846215E-2</c:v>
                </c:pt>
                <c:pt idx="17">
                  <c:v>4.1631944499386009E-2</c:v>
                </c:pt>
                <c:pt idx="18">
                  <c:v>4.2084143518004566</c:v>
                </c:pt>
                <c:pt idx="19">
                  <c:v>12.905578703699575</c:v>
                </c:pt>
                <c:pt idx="20">
                  <c:v>6.8876041666953824</c:v>
                </c:pt>
                <c:pt idx="21">
                  <c:v>2.0798611098143738E-2</c:v>
                </c:pt>
                <c:pt idx="22">
                  <c:v>7.1064814037526958E-3</c:v>
                </c:pt>
                <c:pt idx="23">
                  <c:v>2.3148147956817411E-3</c:v>
                </c:pt>
                <c:pt idx="24">
                  <c:v>0</c:v>
                </c:pt>
                <c:pt idx="25">
                  <c:v>1.7013888900692109E-2</c:v>
                </c:pt>
                <c:pt idx="26">
                  <c:v>0</c:v>
                </c:pt>
                <c:pt idx="27">
                  <c:v>0</c:v>
                </c:pt>
                <c:pt idx="28">
                  <c:v>0</c:v>
                </c:pt>
                <c:pt idx="29">
                  <c:v>0</c:v>
                </c:pt>
                <c:pt idx="30">
                  <c:v>0</c:v>
                </c:pt>
                <c:pt idx="31">
                  <c:v>0</c:v>
                </c:pt>
                <c:pt idx="32">
                  <c:v>1.3310185197042301E-2</c:v>
                </c:pt>
                <c:pt idx="33">
                  <c:v>9.175324074094533</c:v>
                </c:pt>
                <c:pt idx="34">
                  <c:v>4.0105092593003064</c:v>
                </c:pt>
                <c:pt idx="35">
                  <c:v>1.0856481501832604E-2</c:v>
                </c:pt>
                <c:pt idx="36">
                  <c:v>0.20171296300395625</c:v>
                </c:pt>
                <c:pt idx="37">
                  <c:v>2.063657409598818E-2</c:v>
                </c:pt>
                <c:pt idx="38">
                  <c:v>1.9618055499449838E-2</c:v>
                </c:pt>
                <c:pt idx="39">
                  <c:v>3.0868055495375302E-2</c:v>
                </c:pt>
                <c:pt idx="40">
                  <c:v>4.0983796301588882E-2</c:v>
                </c:pt>
                <c:pt idx="41">
                  <c:v>5.2083333299378864E-2</c:v>
                </c:pt>
                <c:pt idx="42">
                  <c:v>1.1805555499449838E-2</c:v>
                </c:pt>
                <c:pt idx="43">
                  <c:v>1.1805555499449838E-2</c:v>
                </c:pt>
                <c:pt idx="44">
                  <c:v>1.1805555499449838E-2</c:v>
                </c:pt>
                <c:pt idx="45">
                  <c:v>1.1805555499449838E-2</c:v>
                </c:pt>
                <c:pt idx="46">
                  <c:v>1.6666666699165944E-2</c:v>
                </c:pt>
                <c:pt idx="47">
                  <c:v>9.0277777999290265E-3</c:v>
                </c:pt>
                <c:pt idx="48">
                  <c:v>1.0416666598757729E-2</c:v>
                </c:pt>
                <c:pt idx="49">
                  <c:v>4.8611111102218274E-2</c:v>
                </c:pt>
                <c:pt idx="50">
                  <c:v>9.4328702980419621E-3</c:v>
                </c:pt>
                <c:pt idx="51">
                  <c:v>4.1516203702485655E-2</c:v>
                </c:pt>
                <c:pt idx="52">
                  <c:v>0</c:v>
                </c:pt>
                <c:pt idx="53">
                  <c:v>0</c:v>
                </c:pt>
                <c:pt idx="54">
                  <c:v>0</c:v>
                </c:pt>
                <c:pt idx="55">
                  <c:v>2.3611111100763083E-2</c:v>
                </c:pt>
                <c:pt idx="56">
                  <c:v>1.0416666598757729E-2</c:v>
                </c:pt>
                <c:pt idx="57">
                  <c:v>2.7928240699111484E-2</c:v>
                </c:pt>
                <c:pt idx="58">
                  <c:v>0</c:v>
                </c:pt>
                <c:pt idx="59">
                  <c:v>0.15288194450113224</c:v>
                </c:pt>
                <c:pt idx="60">
                  <c:v>0</c:v>
                </c:pt>
                <c:pt idx="61">
                  <c:v>0</c:v>
                </c:pt>
                <c:pt idx="62">
                  <c:v>0</c:v>
                </c:pt>
                <c:pt idx="63">
                  <c:v>0</c:v>
                </c:pt>
                <c:pt idx="64">
                  <c:v>1.0069444397231564E-2</c:v>
                </c:pt>
                <c:pt idx="65">
                  <c:v>12.167210648098262</c:v>
                </c:pt>
                <c:pt idx="66">
                  <c:v>0</c:v>
                </c:pt>
                <c:pt idx="67">
                  <c:v>0</c:v>
                </c:pt>
                <c:pt idx="68">
                  <c:v>1.3564814798883162E-2</c:v>
                </c:pt>
                <c:pt idx="69">
                  <c:v>43.172881944497931</c:v>
                </c:pt>
                <c:pt idx="70">
                  <c:v>2.0601851800165605E-2</c:v>
                </c:pt>
                <c:pt idx="71">
                  <c:v>14.081678240800102</c:v>
                </c:pt>
                <c:pt idx="72">
                  <c:v>14.090289351894171</c:v>
                </c:pt>
                <c:pt idx="73">
                  <c:v>0</c:v>
                </c:pt>
                <c:pt idx="74">
                  <c:v>0</c:v>
                </c:pt>
                <c:pt idx="75">
                  <c:v>0</c:v>
                </c:pt>
                <c:pt idx="76">
                  <c:v>0.14835648150619818</c:v>
                </c:pt>
                <c:pt idx="77">
                  <c:v>1.1110416665978846</c:v>
                </c:pt>
                <c:pt idx="78">
                  <c:v>1.084432870396995</c:v>
                </c:pt>
                <c:pt idx="79">
                  <c:v>1.1096412037004484</c:v>
                </c:pt>
                <c:pt idx="80">
                  <c:v>2.7256944405962713E-2</c:v>
                </c:pt>
                <c:pt idx="81">
                  <c:v>2.7847222198033705E-2</c:v>
                </c:pt>
                <c:pt idx="82">
                  <c:v>0</c:v>
                </c:pt>
                <c:pt idx="83">
                  <c:v>4.6296295986394398E-3</c:v>
                </c:pt>
                <c:pt idx="84">
                  <c:v>4.0329629629050032</c:v>
                </c:pt>
                <c:pt idx="85">
                  <c:v>2.1990740060573444E-4</c:v>
                </c:pt>
                <c:pt idx="86">
                  <c:v>1.8755555555035244</c:v>
                </c:pt>
                <c:pt idx="87">
                  <c:v>0</c:v>
                </c:pt>
                <c:pt idx="88">
                  <c:v>7.9861110134515911E-4</c:v>
                </c:pt>
                <c:pt idx="89">
                  <c:v>2.0706018498458434E-2</c:v>
                </c:pt>
                <c:pt idx="90">
                  <c:v>9.0277779963798821E-4</c:v>
                </c:pt>
                <c:pt idx="91">
                  <c:v>4.2928240800392814E-2</c:v>
                </c:pt>
                <c:pt idx="92">
                  <c:v>8.3541666601377074E-2</c:v>
                </c:pt>
                <c:pt idx="93">
                  <c:v>0</c:v>
                </c:pt>
                <c:pt idx="94">
                  <c:v>0</c:v>
                </c:pt>
                <c:pt idx="95">
                  <c:v>1.9571759199607186E-2</c:v>
                </c:pt>
              </c:numCache>
            </c:numRef>
          </c:val>
          <c:extLst>
            <c:ext xmlns:c16="http://schemas.microsoft.com/office/drawing/2014/chart" uri="{C3380CC4-5D6E-409C-BE32-E72D297353CC}">
              <c16:uniqueId val="{00000002-A6BB-4423-B877-977027FF781D}"/>
            </c:ext>
          </c:extLst>
        </c:ser>
        <c:dLbls>
          <c:showLegendKey val="0"/>
          <c:showVal val="0"/>
          <c:showCatName val="0"/>
          <c:showSerName val="0"/>
          <c:showPercent val="0"/>
          <c:showBubbleSize val="0"/>
        </c:dLbls>
        <c:gapWidth val="0"/>
        <c:overlap val="-48"/>
        <c:axId val="672787872"/>
        <c:axId val="672779232"/>
      </c:barChart>
      <c:catAx>
        <c:axId val="6727878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tr-TR"/>
          </a:p>
        </c:txPr>
        <c:crossAx val="672779232"/>
        <c:crosses val="autoZero"/>
        <c:auto val="1"/>
        <c:lblAlgn val="ctr"/>
        <c:lblOffset val="100"/>
        <c:noMultiLvlLbl val="0"/>
      </c:catAx>
      <c:valAx>
        <c:axId val="672779232"/>
        <c:scaling>
          <c:orientation val="minMax"/>
          <c:min val="45293"/>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d/m/yy\ h:mm;@"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crossAx val="672787872"/>
        <c:crosses val="autoZero"/>
        <c:crossBetween val="between"/>
      </c:valAx>
      <c:spPr>
        <a:noFill/>
        <a:ln>
          <a:noFill/>
        </a:ln>
        <a:effectLst/>
      </c:spPr>
    </c:plotArea>
    <c:legend>
      <c:legendPos val="r"/>
      <c:layout>
        <c:manualLayout>
          <c:xMode val="edge"/>
          <c:yMode val="edge"/>
          <c:x val="0.91202527260352051"/>
          <c:y val="0.64600335795951547"/>
          <c:w val="6.5668176021968602E-2"/>
          <c:h val="0.252362818538872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tr-TR"/>
        </a:p>
      </c:txPr>
    </c:legend>
    <c:plotVisOnly val="1"/>
    <c:dispBlanksAs val="zero"/>
    <c:showDLblsOverMax val="0"/>
    <c:extLst/>
  </c:chart>
  <c:spPr>
    <a:solidFill>
      <a:schemeClr val="bg1"/>
    </a:solidFill>
    <a:ln w="9525" cap="flat" cmpd="sng" algn="ctr">
      <a:solidFill>
        <a:schemeClr val="accent1"/>
      </a:solidFill>
      <a:round/>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oneCellAnchor>
    <xdr:from>
      <xdr:col>13</xdr:col>
      <xdr:colOff>952500</xdr:colOff>
      <xdr:row>127</xdr:row>
      <xdr:rowOff>0</xdr:rowOff>
    </xdr:from>
    <xdr:ext cx="184731" cy="264560"/>
    <xdr:sp macro="" textlink="">
      <xdr:nvSpPr>
        <xdr:cNvPr id="2" name="2 Metin kutusu">
          <a:extLst>
            <a:ext uri="{FF2B5EF4-FFF2-40B4-BE49-F238E27FC236}">
              <a16:creationId xmlns:a16="http://schemas.microsoft.com/office/drawing/2014/main" id="{E0EC97D4-647F-46C8-80A0-D21BE74D9110}"/>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127</xdr:row>
      <xdr:rowOff>0</xdr:rowOff>
    </xdr:from>
    <xdr:ext cx="184731" cy="264560"/>
    <xdr:sp macro="" textlink="">
      <xdr:nvSpPr>
        <xdr:cNvPr id="3" name="6 Metin kutusu">
          <a:extLst>
            <a:ext uri="{FF2B5EF4-FFF2-40B4-BE49-F238E27FC236}">
              <a16:creationId xmlns:a16="http://schemas.microsoft.com/office/drawing/2014/main" id="{9983C885-7477-41CB-9BE7-F7100842BB4B}"/>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127</xdr:row>
      <xdr:rowOff>0</xdr:rowOff>
    </xdr:from>
    <xdr:ext cx="184731" cy="264560"/>
    <xdr:sp macro="" textlink="">
      <xdr:nvSpPr>
        <xdr:cNvPr id="4" name="7 Metin kutusu">
          <a:extLst>
            <a:ext uri="{FF2B5EF4-FFF2-40B4-BE49-F238E27FC236}">
              <a16:creationId xmlns:a16="http://schemas.microsoft.com/office/drawing/2014/main" id="{DDE27AB2-3CDB-4388-BEED-17DD5B257F19}"/>
            </a:ext>
          </a:extLst>
        </xdr:cNvPr>
        <xdr:cNvSpPr txBox="1"/>
      </xdr:nvSpPr>
      <xdr:spPr>
        <a:xfrm>
          <a:off x="4905375" y="1911381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twoCellAnchor editAs="oneCell">
    <xdr:from>
      <xdr:col>0</xdr:col>
      <xdr:colOff>99061</xdr:colOff>
      <xdr:row>0</xdr:row>
      <xdr:rowOff>22861</xdr:rowOff>
    </xdr:from>
    <xdr:to>
      <xdr:col>7</xdr:col>
      <xdr:colOff>47625</xdr:colOff>
      <xdr:row>0</xdr:row>
      <xdr:rowOff>702553</xdr:rowOff>
    </xdr:to>
    <xdr:pic>
      <xdr:nvPicPr>
        <xdr:cNvPr id="5" name="Resim 4">
          <a:extLst>
            <a:ext uri="{FF2B5EF4-FFF2-40B4-BE49-F238E27FC236}">
              <a16:creationId xmlns:a16="http://schemas.microsoft.com/office/drawing/2014/main" id="{B29875C5-E163-4A91-BA31-A8C3C5D4608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9061" y="22861"/>
          <a:ext cx="2015489" cy="6796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13</xdr:col>
      <xdr:colOff>952500</xdr:colOff>
      <xdr:row>31</xdr:row>
      <xdr:rowOff>0</xdr:rowOff>
    </xdr:from>
    <xdr:ext cx="184731" cy="264560"/>
    <xdr:sp macro="" textlink="">
      <xdr:nvSpPr>
        <xdr:cNvPr id="3" name="2 Metin kutusu">
          <a:extLst>
            <a:ext uri="{FF2B5EF4-FFF2-40B4-BE49-F238E27FC236}">
              <a16:creationId xmlns:a16="http://schemas.microsoft.com/office/drawing/2014/main" id="{00000000-0008-0000-0100-000003000000}"/>
            </a:ext>
          </a:extLst>
        </xdr:cNvPr>
        <xdr:cNvSpPr txBox="1"/>
      </xdr:nvSpPr>
      <xdr:spPr>
        <a:xfrm>
          <a:off x="3076575" y="91815397"/>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31</xdr:row>
      <xdr:rowOff>0</xdr:rowOff>
    </xdr:from>
    <xdr:ext cx="184731" cy="264560"/>
    <xdr:sp macro="" textlink="">
      <xdr:nvSpPr>
        <xdr:cNvPr id="7" name="6 Metin kutusu">
          <a:extLst>
            <a:ext uri="{FF2B5EF4-FFF2-40B4-BE49-F238E27FC236}">
              <a16:creationId xmlns:a16="http://schemas.microsoft.com/office/drawing/2014/main" id="{00000000-0008-0000-0100-000007000000}"/>
            </a:ext>
          </a:extLst>
        </xdr:cNvPr>
        <xdr:cNvSpPr txBox="1"/>
      </xdr:nvSpPr>
      <xdr:spPr>
        <a:xfrm>
          <a:off x="5715000" y="18948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oneCellAnchor>
    <xdr:from>
      <xdr:col>13</xdr:col>
      <xdr:colOff>952500</xdr:colOff>
      <xdr:row>31</xdr:row>
      <xdr:rowOff>0</xdr:rowOff>
    </xdr:from>
    <xdr:ext cx="184731" cy="264560"/>
    <xdr:sp macro="" textlink="">
      <xdr:nvSpPr>
        <xdr:cNvPr id="8" name="7 Metin kutusu">
          <a:extLst>
            <a:ext uri="{FF2B5EF4-FFF2-40B4-BE49-F238E27FC236}">
              <a16:creationId xmlns:a16="http://schemas.microsoft.com/office/drawing/2014/main" id="{00000000-0008-0000-0100-000008000000}"/>
            </a:ext>
          </a:extLst>
        </xdr:cNvPr>
        <xdr:cNvSpPr txBox="1"/>
      </xdr:nvSpPr>
      <xdr:spPr>
        <a:xfrm>
          <a:off x="5715000" y="5514308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tr-TR" sz="1100"/>
        </a:p>
      </xdr:txBody>
    </xdr:sp>
    <xdr:clientData/>
  </xdr:oneCellAnchor>
  <xdr:twoCellAnchor editAs="oneCell">
    <xdr:from>
      <xdr:col>0</xdr:col>
      <xdr:colOff>44823</xdr:colOff>
      <xdr:row>0</xdr:row>
      <xdr:rowOff>67235</xdr:rowOff>
    </xdr:from>
    <xdr:to>
      <xdr:col>11</xdr:col>
      <xdr:colOff>97926</xdr:colOff>
      <xdr:row>0</xdr:row>
      <xdr:rowOff>851646</xdr:rowOff>
    </xdr:to>
    <xdr:pic>
      <xdr:nvPicPr>
        <xdr:cNvPr id="4" name="Resim 3">
          <a:extLst>
            <a:ext uri="{FF2B5EF4-FFF2-40B4-BE49-F238E27FC236}">
              <a16:creationId xmlns:a16="http://schemas.microsoft.com/office/drawing/2014/main" id="{0FA66A1D-B3B9-4BDC-A932-90243A30D73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4823" y="67235"/>
          <a:ext cx="2328457" cy="7844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488</xdr:col>
      <xdr:colOff>75329</xdr:colOff>
      <xdr:row>79</xdr:row>
      <xdr:rowOff>131795</xdr:rowOff>
    </xdr:from>
    <xdr:to>
      <xdr:col>526</xdr:col>
      <xdr:colOff>20349</xdr:colOff>
      <xdr:row>95</xdr:row>
      <xdr:rowOff>93671</xdr:rowOff>
    </xdr:to>
    <xdr:graphicFrame macro="">
      <xdr:nvGraphicFramePr>
        <xdr:cNvPr id="7" name="Grafik 6">
          <a:extLst>
            <a:ext uri="{FF2B5EF4-FFF2-40B4-BE49-F238E27FC236}">
              <a16:creationId xmlns:a16="http://schemas.microsoft.com/office/drawing/2014/main" id="{0EE5D6E9-5360-4C49-D2FE-D9CE2B4BF3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488</xdr:col>
      <xdr:colOff>138979</xdr:colOff>
      <xdr:row>28</xdr:row>
      <xdr:rowOff>90489</xdr:rowOff>
    </xdr:from>
    <xdr:to>
      <xdr:col>528</xdr:col>
      <xdr:colOff>80963</xdr:colOff>
      <xdr:row>49</xdr:row>
      <xdr:rowOff>42863</xdr:rowOff>
    </xdr:to>
    <xdr:graphicFrame macro="">
      <xdr:nvGraphicFramePr>
        <xdr:cNvPr id="9" name="Grafik 8">
          <a:extLst>
            <a:ext uri="{FF2B5EF4-FFF2-40B4-BE49-F238E27FC236}">
              <a16:creationId xmlns:a16="http://schemas.microsoft.com/office/drawing/2014/main" id="{A7D99D87-FDAE-FB2E-6C54-B8E3E2AAB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488</xdr:col>
      <xdr:colOff>176420</xdr:colOff>
      <xdr:row>51</xdr:row>
      <xdr:rowOff>115284</xdr:rowOff>
    </xdr:from>
    <xdr:to>
      <xdr:col>526</xdr:col>
      <xdr:colOff>154317</xdr:colOff>
      <xdr:row>77</xdr:row>
      <xdr:rowOff>174109</xdr:rowOff>
    </xdr:to>
    <xdr:graphicFrame macro="">
      <xdr:nvGraphicFramePr>
        <xdr:cNvPr id="2" name="Grafik 1">
          <a:extLst>
            <a:ext uri="{FF2B5EF4-FFF2-40B4-BE49-F238E27FC236}">
              <a16:creationId xmlns:a16="http://schemas.microsoft.com/office/drawing/2014/main" id="{5B395B14-02F6-D2BB-C5F2-276DC021B1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110</xdr:col>
      <xdr:colOff>91047</xdr:colOff>
      <xdr:row>100</xdr:row>
      <xdr:rowOff>138673</xdr:rowOff>
    </xdr:from>
    <xdr:to>
      <xdr:col>314</xdr:col>
      <xdr:colOff>935137</xdr:colOff>
      <xdr:row>113</xdr:row>
      <xdr:rowOff>81221</xdr:rowOff>
    </xdr:to>
    <xdr:pic>
      <xdr:nvPicPr>
        <xdr:cNvPr id="3" name="Resim 2">
          <a:extLst>
            <a:ext uri="{FF2B5EF4-FFF2-40B4-BE49-F238E27FC236}">
              <a16:creationId xmlns:a16="http://schemas.microsoft.com/office/drawing/2014/main" id="{21945A8E-AC60-C700-50E2-C34526458B8B}"/>
            </a:ext>
          </a:extLst>
        </xdr:cNvPr>
        <xdr:cNvPicPr>
          <a:picLocks noChangeAspect="1"/>
        </xdr:cNvPicPr>
      </xdr:nvPicPr>
      <xdr:blipFill>
        <a:blip xmlns:r="http://schemas.openxmlformats.org/officeDocument/2006/relationships" r:embed="rId4"/>
        <a:stretch>
          <a:fillRect/>
        </a:stretch>
      </xdr:blipFill>
      <xdr:spPr>
        <a:xfrm>
          <a:off x="5972735" y="19974486"/>
          <a:ext cx="2082339" cy="2419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0</xdr:rowOff>
    </xdr:from>
    <xdr:to>
      <xdr:col>27</xdr:col>
      <xdr:colOff>428625</xdr:colOff>
      <xdr:row>30</xdr:row>
      <xdr:rowOff>134471</xdr:rowOff>
    </xdr:to>
    <xdr:graphicFrame macro="">
      <xdr:nvGraphicFramePr>
        <xdr:cNvPr id="2" name="Grafik 1">
          <a:extLst>
            <a:ext uri="{FF2B5EF4-FFF2-40B4-BE49-F238E27FC236}">
              <a16:creationId xmlns:a16="http://schemas.microsoft.com/office/drawing/2014/main" id="{22129D62-FC09-4012-B0A1-2B33E42CC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oneCellAnchor>
    <xdr:from>
      <xdr:col>1</xdr:col>
      <xdr:colOff>238123</xdr:colOff>
      <xdr:row>140</xdr:row>
      <xdr:rowOff>28914</xdr:rowOff>
    </xdr:from>
    <xdr:ext cx="4378778" cy="2080621"/>
    <xdr:pic>
      <xdr:nvPicPr>
        <xdr:cNvPr id="2" name="Resim 1">
          <a:extLst>
            <a:ext uri="{FF2B5EF4-FFF2-40B4-BE49-F238E27FC236}">
              <a16:creationId xmlns:a16="http://schemas.microsoft.com/office/drawing/2014/main" id="{4D424F25-3038-424A-9619-88A7527FC0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47723" y="26698914"/>
          <a:ext cx="4378778" cy="2080621"/>
        </a:xfrm>
        <a:prstGeom prst="rect">
          <a:avLst/>
        </a:prstGeom>
      </xdr:spPr>
    </xdr:pic>
    <xdr:clientData/>
  </xdr:oneCellAnchor>
  <xdr:oneCellAnchor>
    <xdr:from>
      <xdr:col>1</xdr:col>
      <xdr:colOff>83821</xdr:colOff>
      <xdr:row>1</xdr:row>
      <xdr:rowOff>167640</xdr:rowOff>
    </xdr:from>
    <xdr:ext cx="1570086" cy="695471"/>
    <xdr:pic>
      <xdr:nvPicPr>
        <xdr:cNvPr id="3" name="Resim 2">
          <a:extLst>
            <a:ext uri="{FF2B5EF4-FFF2-40B4-BE49-F238E27FC236}">
              <a16:creationId xmlns:a16="http://schemas.microsoft.com/office/drawing/2014/main" id="{080C576B-7C1E-4662-B797-80AC84AA5A8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93421" y="358140"/>
          <a:ext cx="1570086" cy="69547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0</xdr:col>
      <xdr:colOff>280737</xdr:colOff>
      <xdr:row>1</xdr:row>
      <xdr:rowOff>10026</xdr:rowOff>
    </xdr:from>
    <xdr:to>
      <xdr:col>26</xdr:col>
      <xdr:colOff>20051</xdr:colOff>
      <xdr:row>154</xdr:row>
      <xdr:rowOff>0</xdr:rowOff>
    </xdr:to>
    <xdr:graphicFrame macro="">
      <xdr:nvGraphicFramePr>
        <xdr:cNvPr id="2" name="Grafik 1">
          <a:extLst>
            <a:ext uri="{FF2B5EF4-FFF2-40B4-BE49-F238E27FC236}">
              <a16:creationId xmlns:a16="http://schemas.microsoft.com/office/drawing/2014/main" id="{8EB559B9-4640-43FF-814B-9CE5B6FB7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bozankayatr.sharepoint.com/sites/ssharizatakip/Shared%20Documents/FRACAS%20ANAL&#304;Z/YAYINLANDI/FR_549_R04_FRACAS(Hata%20Raporlama%20Analizi%20ve%20D&#252;zeltici%20Aksiyon%20Sitemi)%20Formu.xlsx" TargetMode="External"/><Relationship Id="rId1" Type="http://schemas.openxmlformats.org/officeDocument/2006/relationships/externalLinkPath" Target="https://bozankayatr.sharepoint.com/sites/ssharizatakip/Shared%20Documents/FRACAS%20ANAL&#304;Z/YAYINLANDI/FR_549_R04_FRACAS(Hata%20Raporlama%20Analizi%20ve%20D&#252;zeltici%20Aksiyon%20Sitemi)%20Formu.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0.4.1\ortak\ortak_tcv\Users\genceratalay\AppData\Local\Microsoft\Windows\Temporary%20Internet%20Files\Content.Outlook\RXUWHSVV\Hakan%20B&#246;cekli\1.%20Ara&#231;%20Kalite%20Kontrol%20Dolu.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bozankayatr-my.sharepoint.com/personal/ahmetsaipdogan_bozankaya_com/Documents/SSH/6-Antalya(15)%20Tramway/5-RAMS/Bozankaya/2000_D&#305;&#351;%20Kaynak/100_Gebze-Dar&#305;ca%20Metrosu/Kupl&#246;r/RAM-LCC_v1.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bozankayatr.sharepoint.com/sites/ssharizatakip/Shared%20Documents/POWERAPPS/KOC10/SAYFA1.xlsx" TargetMode="External"/><Relationship Id="rId1" Type="http://schemas.openxmlformats.org/officeDocument/2006/relationships/externalLinkPath" Target="https://bozankayatr.sharepoint.com/sites/ssharizatakip/Shared%20Documents/POWERAPPS/KOC10/SAYFA1.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https://bozankayatr.sharepoint.com/sites/ssharizatakip/Shared%20Documents/FRACAS%20ANAL&#304;Z/KOC10_FRACAS(Hata%20Raporlama%20Analizi%20ve%20D&#252;zeltici%20Aksiyon%20Sitemi)%20Formu%20analiz.xlsx" TargetMode="External"/><Relationship Id="rId1" Type="http://schemas.openxmlformats.org/officeDocument/2006/relationships/externalLinkPath" Target="https://bozankayatr.sharepoint.com/sites/ssharizatakip/Shared%20Documents/FRACAS%20ANAL&#304;Z/KOC10_FRACAS(Hata%20Raporlama%20Analizi%20ve%20D&#252;zeltici%20Aksiyon%20Sitemi)%20Formu%20analiz.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bozankayatr.sharepoint.com/sites/SSHRO/Shared%20Documents/08-KOC10%20SSH/01%20-%20FRACAS/0"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https://bozankayatr.sharepoint.com/sites/KocaeliTramvay/KOCAEL%20TRAMVAY/10%20SSH/25-Mileage/M&#304;LLEAGE(KM).xlsx" TargetMode="External"/><Relationship Id="rId1" Type="http://schemas.openxmlformats.org/officeDocument/2006/relationships/externalLinkPath" Target="https://bozankayatr.sharepoint.com/sites/KocaeliTramvay/KOCAEL%20TRAMVAY/10%20SSH/25-Mileage/M&#304;LLEAGE(KM).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bozankayatr.sharepoint.com/sites/SSHRO/Shared%20Documents/08-KOC10%20SSH/01%20-%20FRACAS/Kapak%20(Cover)"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Ug8-1uk3lUWYAKl9InyJYo5J-Ft7_QpFvgV35CLwwhQyo0xd8nQoSZuk4y4knpoW" itemId="01JQLNQQOJO3UC5Y6MAFHYUOM2Z3QPSXPL">
      <xxl21:absoluteUrl r:id="rId2"/>
    </xxl21:alternateUrls>
    <sheetNames>
      <sheetName val="FRACAS (YEDEK)"/>
      <sheetName val="FRACAS"/>
      <sheetName val="Açıklama (Description)"/>
      <sheetName val="Atamalar"/>
      <sheetName val="Haftalık KM Bilgisi"/>
      <sheetName val="Analizler"/>
    </sheetNames>
    <sheetDataSet>
      <sheetData sheetId="0"/>
      <sheetData sheetId="1"/>
      <sheetData sheetId="2"/>
      <sheetData sheetId="3">
        <row r="2">
          <cell r="A2" t="str">
            <v>TIM_1624</v>
          </cell>
        </row>
        <row r="3">
          <cell r="A3" t="str">
            <v>IASI_16</v>
          </cell>
        </row>
        <row r="4">
          <cell r="A4" t="str">
            <v>KAY_5+6</v>
          </cell>
        </row>
        <row r="5">
          <cell r="A5" t="str">
            <v>Ant_2</v>
          </cell>
        </row>
        <row r="6">
          <cell r="A6" t="str">
            <v>KOC_10</v>
          </cell>
        </row>
        <row r="7">
          <cell r="A7" t="str">
            <v>IST_100</v>
          </cell>
        </row>
        <row r="10">
          <cell r="A10" t="str">
            <v>Traction_Converter</v>
          </cell>
        </row>
        <row r="11">
          <cell r="A11" t="str">
            <v>Brake_System</v>
          </cell>
        </row>
        <row r="12">
          <cell r="A12" t="str">
            <v>Pantograf</v>
          </cell>
        </row>
        <row r="13">
          <cell r="A13" t="str">
            <v>TCMS</v>
          </cell>
        </row>
        <row r="14">
          <cell r="A14" t="str">
            <v>Passenger_HVAC_System</v>
          </cell>
        </row>
        <row r="15">
          <cell r="A15" t="str">
            <v>Driver_HVAC_System</v>
          </cell>
        </row>
        <row r="16">
          <cell r="A16" t="str">
            <v>Master_Controler</v>
          </cell>
        </row>
        <row r="17">
          <cell r="A17" t="str">
            <v>CCTV</v>
          </cell>
        </row>
        <row r="18">
          <cell r="A18" t="str">
            <v>HMI</v>
          </cell>
        </row>
        <row r="19">
          <cell r="A19" t="str">
            <v>Passenger_Information</v>
          </cell>
        </row>
        <row r="20">
          <cell r="A20" t="str">
            <v>Sanding_System</v>
          </cell>
        </row>
        <row r="21">
          <cell r="A21" t="str">
            <v>Motor</v>
          </cell>
        </row>
        <row r="22">
          <cell r="A22" t="str">
            <v>Gearbox</v>
          </cell>
        </row>
        <row r="23">
          <cell r="A23" t="str">
            <v>Horn_Bell</v>
          </cell>
        </row>
        <row r="24">
          <cell r="A24" t="str">
            <v>Door_System</v>
          </cell>
        </row>
        <row r="25">
          <cell r="A25" t="str">
            <v>HSCB</v>
          </cell>
        </row>
        <row r="26">
          <cell r="A26" t="str">
            <v>Lubrication_System</v>
          </cell>
        </row>
        <row r="27">
          <cell r="A27" t="str">
            <v>Suspantion_Damper</v>
          </cell>
        </row>
        <row r="28">
          <cell r="A28" t="str">
            <v>Couplers</v>
          </cell>
        </row>
        <row r="29">
          <cell r="A29" t="str">
            <v>Internal_Light</v>
          </cell>
        </row>
        <row r="30">
          <cell r="A30" t="str">
            <v>External_Light</v>
          </cell>
        </row>
        <row r="31">
          <cell r="A31" t="str">
            <v>Wiper_System</v>
          </cell>
        </row>
        <row r="32">
          <cell r="A32" t="str">
            <v>Gangway_Articulation</v>
          </cell>
        </row>
        <row r="33">
          <cell r="A33" t="str">
            <v>Other</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sayfa"/>
      <sheetName val="1. Araç Kalite Kontrol Verileri"/>
      <sheetName val="Hata Sınıfları"/>
      <sheetName val="Hata Durumu"/>
      <sheetName val="Hata Kaynağı"/>
      <sheetName val="Hata Giderme Yöntemi"/>
      <sheetName val="Araç Bazı KM"/>
      <sheetName val="Hata Çeşidi&amp;Adet"/>
      <sheetName val="Hata Kaynağı&amp;Adet"/>
      <sheetName val="Kalitesizlik Maliytlerine Et."/>
      <sheetName val="123"/>
      <sheetName val="Maliyet Bazlı Hata Parato"/>
      <sheetName val="Sayfa2"/>
      <sheetName val="KG-F27 Toplantı Tutanağı"/>
    </sheetNames>
    <sheetDataSet>
      <sheetData sheetId="0" refreshError="1"/>
      <sheetData sheetId="1" refreshError="1"/>
      <sheetData sheetId="2" refreshError="1"/>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Overview"/>
      <sheetName val="Prerequisit"/>
      <sheetName val="PM"/>
      <sheetName val="SSL"/>
      <sheetName val="CM-REL"/>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koc"/>
      <sheetName val="SayfaKOC"/>
      <sheetName val="KOC10 NCR"/>
      <sheetName val="Sayfa5"/>
      <sheetName val="SAYFA1"/>
    </sheetNames>
    <sheetDataSet>
      <sheetData sheetId="0"/>
      <sheetData sheetId="1">
        <row r="1">
          <cell r="U1" t="str">
            <v>Arıza Kaynağı (Sorumlu )</v>
          </cell>
          <cell r="V1" t="str">
            <v>Arıza Kaynağı (Sorumlu 2)</v>
          </cell>
        </row>
        <row r="2">
          <cell r="C2" t="str">
            <v>KOC10</v>
          </cell>
          <cell r="D2" t="str">
            <v>4119(1)</v>
          </cell>
          <cell r="E2" t="str">
            <v>P</v>
          </cell>
          <cell r="F2">
            <v>5</v>
          </cell>
          <cell r="G2" t="str">
            <v>BOZ-KOC10-FF-001</v>
          </cell>
          <cell r="H2">
            <v>45293.479861111096</v>
          </cell>
          <cell r="I2" t="str">
            <v>Depo/Depot</v>
          </cell>
          <cell r="J2" t="str">
            <v>BOZANKAYA - SSH</v>
          </cell>
          <cell r="L2" t="str">
            <v>PA/PIS/CCTV</v>
          </cell>
          <cell r="M2" t="str">
            <v>Sahaya gönderilen birinci araçta yer alan 5 adet interkomların çalışmadığı tespit edildi, yapılan çalışmalar nezdinde interkomlar denendi ve sorun görülmedi. Ardından P modülde yer alan poe switch de  2 adet portun çalışmadığı tespit edildi.</v>
          </cell>
          <cell r="P2" t="str">
            <v>C-Uyarı, sürüş devamlılığı</v>
          </cell>
          <cell r="Q2" t="str">
            <v>A(Hareket etmeyi engelleyen arıza)</v>
          </cell>
          <cell r="R2" t="str">
            <v>N.A(Yaralanma yok)</v>
          </cell>
          <cell r="S2" t="str">
            <v>(I) İlk Defa Karşılaşılan Arıza</v>
          </cell>
          <cell r="U2" t="str">
            <v>Tedarikçi</v>
          </cell>
          <cell r="V2" t="str">
            <v>Bozankaya</v>
          </cell>
          <cell r="W2" t="str">
            <v>Evet</v>
          </cell>
          <cell r="X2" t="str">
            <v/>
          </cell>
          <cell r="AD2" t="str">
            <v>Ekipman değiştirilecek</v>
          </cell>
          <cell r="AE2">
            <v>45293.486111111102</v>
          </cell>
          <cell r="AG2" t="str">
            <v/>
          </cell>
          <cell r="AH2" t="str">
            <v/>
          </cell>
          <cell r="AI2" t="str">
            <v/>
          </cell>
          <cell r="AJ2">
            <v>1</v>
          </cell>
          <cell r="AL2" t="str">
            <v/>
          </cell>
          <cell r="AP2" t="str">
            <v/>
          </cell>
          <cell r="AQ2" t="str">
            <v/>
          </cell>
          <cell r="AT2" t="str">
            <v>2</v>
          </cell>
          <cell r="AV2" t="str">
            <v/>
          </cell>
          <cell r="AX2" t="str">
            <v/>
          </cell>
          <cell r="AZ2">
            <v>2</v>
          </cell>
          <cell r="BA2">
            <v>45293.513888888898</v>
          </cell>
          <cell r="BD2" t="str">
            <v>https://www.appsheet.com/Template/gettablefileurl?appname=KOC10_Failure_List-654943&amp;tableName=SAYFA1&amp;filename=Sayfa1_Images%2F3454352.Resim.072153.jpg</v>
          </cell>
          <cell r="BF2" t="str">
            <v>3454352</v>
          </cell>
          <cell r="GB2" t="str">
            <v>P modülde yer alan poe switch de  2 adet portun çalışmadığı tespit edildi, poe switch değiştirildi. - Poe Switch Değiştirildi.</v>
          </cell>
          <cell r="GC2" t="str">
            <v xml:space="preserve">? - </v>
          </cell>
        </row>
        <row r="3">
          <cell r="C3" t="str">
            <v>KOC10</v>
          </cell>
          <cell r="D3" t="str">
            <v>4119(1)</v>
          </cell>
          <cell r="E3" t="str">
            <v>MA</v>
          </cell>
          <cell r="F3">
            <v>72</v>
          </cell>
          <cell r="G3" t="str">
            <v>BOZ-KOC10-FF-002</v>
          </cell>
          <cell r="H3">
            <v>45300.479861111096</v>
          </cell>
          <cell r="I3" t="str">
            <v>Depo/Depot</v>
          </cell>
          <cell r="J3" t="str">
            <v>BOZANKAYA - SSH</v>
          </cell>
          <cell r="L3" t="str">
            <v>PA/PIS/CCTV</v>
          </cell>
          <cell r="M3" t="str">
            <v xml:space="preserve">Kapı Üstü Stretch LCD Ekran </v>
          </cell>
          <cell r="P3" t="str">
            <v>C-Uyarı, sürüş devamlılığı</v>
          </cell>
          <cell r="Q3" t="str">
            <v>C(Sisteme etki etmeyen arıza)</v>
          </cell>
          <cell r="R3" t="str">
            <v>N.A(Yaralanma yok)</v>
          </cell>
          <cell r="S3" t="str">
            <v>(I) İlk Defa Karşılaşılan Arıza</v>
          </cell>
          <cell r="U3" t="str">
            <v>Tedarikçi</v>
          </cell>
          <cell r="V3" t="str">
            <v>ATAK ULAŞIM SAN.TİC.LTD.ŞTİ.</v>
          </cell>
          <cell r="W3" t="str">
            <v>Evet</v>
          </cell>
          <cell r="X3" t="str">
            <v>ATAK ULAŞIM SAN.TİC.LTD.ŞTİ.</v>
          </cell>
          <cell r="AD3" t="str">
            <v>Ekipman değiştirilecek</v>
          </cell>
          <cell r="AE3">
            <v>45300.480555555601</v>
          </cell>
          <cell r="AG3" t="str">
            <v>ATAK ULAŞIM SAN.TİC.LTD.ŞTİ.</v>
          </cell>
          <cell r="AH3" t="str">
            <v>Stretch LCD Ekran</v>
          </cell>
          <cell r="AI3" t="str">
            <v>E410-7003</v>
          </cell>
          <cell r="AJ3">
            <v>1</v>
          </cell>
          <cell r="AL3" t="str">
            <v/>
          </cell>
          <cell r="AP3" t="str">
            <v/>
          </cell>
          <cell r="AQ3" t="str">
            <v/>
          </cell>
          <cell r="AT3" t="str">
            <v>2</v>
          </cell>
          <cell r="AV3" t="str">
            <v/>
          </cell>
          <cell r="AX3" t="str">
            <v/>
          </cell>
          <cell r="AZ3">
            <v>1</v>
          </cell>
          <cell r="BA3">
            <v>45300.500127314801</v>
          </cell>
          <cell r="BD3" t="str">
            <v>https://www.appsheet.com/Template/gettablefileurl?appname=KOC10_Failure_List-654943&amp;tableName=SAYFA1&amp;filename=Sayfa1_Images%2F68b51476.Resim.083458.jpg</v>
          </cell>
          <cell r="BF3" t="str">
            <v>68b51476</v>
          </cell>
          <cell r="GB3" t="str">
            <v xml:space="preserve">Elektrik projesi hat takibi yapıldı, Stretch LCD ekranlar karşılıklı değiştirildi ve ekranın arızalı olduğu tespit edildi. - </v>
          </cell>
          <cell r="GC3" t="str">
            <v xml:space="preserve"> - </v>
          </cell>
        </row>
        <row r="4">
          <cell r="C4" t="str">
            <v>KOC10</v>
          </cell>
          <cell r="D4" t="str">
            <v>4119(1)</v>
          </cell>
          <cell r="E4" t="str">
            <v>MA</v>
          </cell>
          <cell r="F4">
            <v>72</v>
          </cell>
          <cell r="G4" t="str">
            <v>BOZ-KOC10-FF-003</v>
          </cell>
          <cell r="H4">
            <v>45300.520833333299</v>
          </cell>
          <cell r="I4" t="str">
            <v>Depo/Depot</v>
          </cell>
          <cell r="J4" t="str">
            <v>BOZANKAYA - SSH</v>
          </cell>
          <cell r="L4" t="str">
            <v>PA/PIS/CCTV</v>
          </cell>
          <cell r="M4" t="str">
            <v>2 no'lu İnterkom tuş çerçevesi</v>
          </cell>
          <cell r="P4" t="str">
            <v>C-Uyarı, sürüş devamlılığı</v>
          </cell>
          <cell r="Q4" t="str">
            <v>C(Sisteme etki etmeyen arıza)</v>
          </cell>
          <cell r="R4" t="str">
            <v>N.A(Yaralanma yok)</v>
          </cell>
          <cell r="S4" t="str">
            <v>(I) İlk Defa Karşılaşılan Arıza</v>
          </cell>
          <cell r="U4" t="str">
            <v>Tedarikçi</v>
          </cell>
          <cell r="V4" t="str">
            <v>ATAK ULAŞIM SAN.TİC.LTD.ŞTİ.</v>
          </cell>
          <cell r="W4" t="str">
            <v>Evet</v>
          </cell>
          <cell r="X4" t="str">
            <v>ATAK ULAŞIM SAN.TİC.LTD.ŞTİ.</v>
          </cell>
          <cell r="AD4" t="str">
            <v>Ekipman değiştirilecek</v>
          </cell>
          <cell r="AE4">
            <v>45300.5222222222</v>
          </cell>
          <cell r="AG4" t="str">
            <v/>
          </cell>
          <cell r="AH4" t="str">
            <v>İnterkom</v>
          </cell>
          <cell r="AI4" t="str">
            <v>E820-7051</v>
          </cell>
          <cell r="AJ4">
            <v>1</v>
          </cell>
          <cell r="AL4">
            <v>45296.481030092596</v>
          </cell>
          <cell r="AP4" t="str">
            <v/>
          </cell>
          <cell r="AQ4" t="str">
            <v/>
          </cell>
          <cell r="AT4" t="str">
            <v>2</v>
          </cell>
          <cell r="AV4" t="str">
            <v/>
          </cell>
          <cell r="AX4" t="str">
            <v/>
          </cell>
          <cell r="AZ4">
            <v>1</v>
          </cell>
          <cell r="BA4">
            <v>45316.692453703698</v>
          </cell>
          <cell r="BD4" t="str">
            <v>https://www.appsheet.com/Template/gettablefileurl?appname=KOC10_Failure_List-654943&amp;tableName=SAYFA1&amp;filename=Sayfa1_Images%2F5f6d7924.Resim.093511.jpg</v>
          </cell>
          <cell r="BF4" t="str">
            <v>5f6d7924</v>
          </cell>
          <cell r="GB4" t="str">
            <v>İnterkom değiştirildi. - İnterkom değiştirildi.</v>
          </cell>
          <cell r="GC4" t="str">
            <v xml:space="preserve"> - </v>
          </cell>
        </row>
        <row r="5">
          <cell r="C5" t="str">
            <v>KOC10</v>
          </cell>
          <cell r="D5" t="str">
            <v>4119(1)</v>
          </cell>
          <cell r="E5" t="str">
            <v>MA , MB</v>
          </cell>
          <cell r="F5">
            <v>2</v>
          </cell>
          <cell r="G5" t="str">
            <v>BOZ-KOC10-FF-004</v>
          </cell>
          <cell r="H5">
            <v>45303.479861111096</v>
          </cell>
          <cell r="I5" t="str">
            <v>Depo/Depot</v>
          </cell>
          <cell r="J5" t="str">
            <v>BOZANKAYA - SSH</v>
          </cell>
          <cell r="L5" t="str">
            <v>Giydirme Dış</v>
          </cell>
          <cell r="M5" t="str">
            <v>İnce yan camların değiştirilmesi. Araç üstünde tekli kapı ile sürücü kabini arasında yer alan D200-7048 kodlu dış camlar olası bir ön darbe durumunda kırılma riskine karşı, idarenin talebi üzerine değiştirilmesi önerilmektedir. Bu değişiklik, dış görünüşü etkilemeyecek şekilde alüminyum veya uygun görülen diğer malzemelerle gerçekleştirilebilir.
Aynı şekilde R modüllerde, kapının yanında ve üstünde yer alan camlarında   değiştirilmesi maaliyet ve işçilik açısından değerlendirilebilir.</v>
          </cell>
          <cell r="P5" t="str">
            <v>C-Uyarı, sürüş devamlılığı</v>
          </cell>
          <cell r="Q5" t="str">
            <v>C(Sisteme etki etmeyen arıza)</v>
          </cell>
          <cell r="R5" t="str">
            <v>N.A(Yaralanma yok)</v>
          </cell>
          <cell r="S5" t="str">
            <v>(I) İlk Defa Karşılaşılan Arıza</v>
          </cell>
          <cell r="U5" t="str">
            <v>Bozankaya</v>
          </cell>
          <cell r="V5" t="str">
            <v>Tasarım</v>
          </cell>
          <cell r="W5" t="str">
            <v/>
          </cell>
          <cell r="X5" t="str">
            <v>Bozankaya</v>
          </cell>
          <cell r="AD5" t="str">
            <v/>
          </cell>
          <cell r="AE5">
            <v>45390.346793981502</v>
          </cell>
          <cell r="AG5" t="str">
            <v/>
          </cell>
          <cell r="AH5" t="str">
            <v>0</v>
          </cell>
          <cell r="AI5" t="str">
            <v>D200-7048</v>
          </cell>
          <cell r="AJ5">
            <v>4</v>
          </cell>
          <cell r="AL5" t="str">
            <v/>
          </cell>
          <cell r="AP5" t="str">
            <v/>
          </cell>
          <cell r="AQ5" t="str">
            <v/>
          </cell>
          <cell r="AT5" t="str">
            <v>2</v>
          </cell>
          <cell r="AV5" t="str">
            <v>KOC10-HBR-24-003</v>
          </cell>
          <cell r="AX5" t="str">
            <v/>
          </cell>
          <cell r="AZ5" t="str">
            <v/>
          </cell>
          <cell r="BA5" t="str">
            <v/>
          </cell>
          <cell r="BD5" t="str">
            <v>https://www.appsheet.com/Template/gettablefileurl?appname=KOC10_Failure_List-654943&amp;tableName=SAYFA1&amp;filename=Sayfa1_Images%2F45353255.Resim.052014.png</v>
          </cell>
          <cell r="BF5" t="str">
            <v>45353255</v>
          </cell>
          <cell r="GB5" t="str">
            <v xml:space="preserve">? - </v>
          </cell>
          <cell r="GC5" t="str">
            <v xml:space="preserve"> - </v>
          </cell>
        </row>
        <row r="6">
          <cell r="C6" t="str">
            <v>KOC10</v>
          </cell>
          <cell r="D6" t="str">
            <v>4119(1)</v>
          </cell>
          <cell r="E6" t="str">
            <v>?</v>
          </cell>
          <cell r="F6">
            <v>142</v>
          </cell>
          <cell r="G6" t="str">
            <v>BOZ-KOC10-FF-005</v>
          </cell>
          <cell r="H6">
            <v>45303.479861111096</v>
          </cell>
          <cell r="I6" t="str">
            <v>Depo/Depot</v>
          </cell>
          <cell r="J6" t="str">
            <v>BOZANKAYA - SSH</v>
          </cell>
          <cell r="L6" t="str">
            <v>Giydirme Dış</v>
          </cell>
          <cell r="M6" t="str">
            <v>Dış folyolama revizyonu. Aracın ön cam montajı hizasında yer alan, dış folyolama işlemi yapılmayan beyaz kısım müşteri telebince siyah folyo ile kaplanması talep edilmektedir.</v>
          </cell>
          <cell r="P6" t="str">
            <v>C-Uyarı, sürüş devamlılığı</v>
          </cell>
          <cell r="Q6" t="str">
            <v>C(Sisteme etki etmeyen arıza)</v>
          </cell>
          <cell r="R6" t="str">
            <v>N.A(Yaralanma yok)</v>
          </cell>
          <cell r="S6" t="str">
            <v>(I) İlk Defa Karşılaşılan Arıza</v>
          </cell>
          <cell r="U6" t="str">
            <v>Bozankaya</v>
          </cell>
          <cell r="V6" t="str">
            <v>Tasarım</v>
          </cell>
          <cell r="W6" t="str">
            <v/>
          </cell>
          <cell r="X6" t="str">
            <v>Tasarım</v>
          </cell>
          <cell r="AD6" t="str">
            <v/>
          </cell>
          <cell r="AE6">
            <v>45303.500115740702</v>
          </cell>
          <cell r="AG6" t="str">
            <v>Tasarım</v>
          </cell>
          <cell r="AH6" t="str">
            <v>Dış Folyo</v>
          </cell>
          <cell r="AI6" t="str">
            <v>0</v>
          </cell>
          <cell r="AJ6">
            <v>0</v>
          </cell>
          <cell r="AL6" t="str">
            <v/>
          </cell>
          <cell r="AP6" t="str">
            <v/>
          </cell>
          <cell r="AQ6" t="str">
            <v/>
          </cell>
          <cell r="AT6" t="str">
            <v>2</v>
          </cell>
          <cell r="AV6" t="str">
            <v>KOC10-HBR-24-004</v>
          </cell>
          <cell r="AX6" t="str">
            <v/>
          </cell>
          <cell r="AZ6">
            <v>2</v>
          </cell>
          <cell r="BA6" t="str">
            <v/>
          </cell>
          <cell r="BD6" t="str">
            <v>https://www.appsheet.com/Template/gettablefileurl?appname=KOC10_Failure_List-654943&amp;tableName=SAYFA1&amp;filename=Sayfa1_Images%2F2323552.Resim.090120.jpg</v>
          </cell>
          <cell r="BF6" t="str">
            <v>2323552</v>
          </cell>
          <cell r="GB6" t="str">
            <v xml:space="preserve">? - </v>
          </cell>
          <cell r="GC6" t="str">
            <v xml:space="preserve"> - </v>
          </cell>
        </row>
        <row r="7">
          <cell r="C7" t="str">
            <v>KOC10</v>
          </cell>
          <cell r="D7" t="str">
            <v>4119(1)</v>
          </cell>
          <cell r="E7" t="str">
            <v>MA</v>
          </cell>
          <cell r="F7">
            <v>78</v>
          </cell>
          <cell r="G7" t="str">
            <v>BOZ-KOC10-FF-006</v>
          </cell>
          <cell r="H7">
            <v>45309.479861111096</v>
          </cell>
          <cell r="I7" t="str">
            <v>Depo/Depot</v>
          </cell>
          <cell r="J7" t="str">
            <v>BOZANKAYA - SSH</v>
          </cell>
          <cell r="L7" t="str">
            <v>PA/PIS/CCTV</v>
          </cell>
          <cell r="M7" t="str">
            <v xml:space="preserve">Kapı üstü istasyon ekranlarına görüntü gelmiyor.  Farklı bir kapı montajında denendi çalışmadığı görüldü.  </v>
          </cell>
          <cell r="P7" t="str">
            <v>C-Uyarı, sürüş devamlılığı</v>
          </cell>
          <cell r="Q7" t="str">
            <v>C(Sisteme etki etmeyen arıza)</v>
          </cell>
          <cell r="R7" t="str">
            <v>N.A(Yaralanma yok)</v>
          </cell>
          <cell r="S7" t="str">
            <v>(I) İlk Defa Karşılaşılan Arıza</v>
          </cell>
          <cell r="U7" t="str">
            <v>Tedarikçi</v>
          </cell>
          <cell r="V7" t="str">
            <v>ATAK ULAŞIM SAN.TİC.LTD.ŞTİ.</v>
          </cell>
          <cell r="W7" t="str">
            <v>Evet</v>
          </cell>
          <cell r="X7" t="str">
            <v>ATAK ULAŞIM SAN.TİC.LTD.ŞTİ.</v>
          </cell>
          <cell r="AD7" t="str">
            <v>Ekipman değiştirilecek</v>
          </cell>
          <cell r="AE7">
            <v>45310.394432870402</v>
          </cell>
          <cell r="AG7" t="str">
            <v>ATAK ULAŞIM SAN.TİC.LTD.ŞTİ.</v>
          </cell>
          <cell r="AH7" t="str">
            <v>Stretch LCD Ekran</v>
          </cell>
          <cell r="AI7" t="str">
            <v>E410-7003</v>
          </cell>
          <cell r="AJ7">
            <v>1</v>
          </cell>
          <cell r="AL7">
            <v>45303.602256944403</v>
          </cell>
          <cell r="AP7">
            <v>45310</v>
          </cell>
          <cell r="AQ7" t="str">
            <v/>
          </cell>
          <cell r="AT7" t="str">
            <v>1</v>
          </cell>
          <cell r="AV7" t="str">
            <v>KOC10-HBR-24-002</v>
          </cell>
          <cell r="AX7" t="str">
            <v/>
          </cell>
          <cell r="AZ7">
            <v>2</v>
          </cell>
          <cell r="BA7">
            <v>45310.477974537003</v>
          </cell>
          <cell r="BD7" t="str">
            <v>https://www.appsheet.com/Template/gettablefileurl?appname=KOC10_Failure_List-654943&amp;tableName=SAYFA1&amp;filename=Sayfa1_Images%2F53254654.Resim.132831.jpg</v>
          </cell>
          <cell r="BF7" t="str">
            <v>53254654</v>
          </cell>
          <cell r="GB7" t="str">
            <v>Farklı bir kapı montajında denendi çalışmadığı görüldü, yeni ekranla değiştirildi. - Yeni stretch lcd ekran takıldı.</v>
          </cell>
          <cell r="GC7" t="str">
            <v xml:space="preserve">? - </v>
          </cell>
        </row>
        <row r="8">
          <cell r="C8" t="str">
            <v>KOC10</v>
          </cell>
          <cell r="D8" t="str">
            <v>4119(1)</v>
          </cell>
          <cell r="E8" t="str">
            <v>MA</v>
          </cell>
          <cell r="F8">
            <v>92</v>
          </cell>
          <cell r="G8" t="str">
            <v>BOZ-KOC10-FF-007</v>
          </cell>
          <cell r="H8">
            <v>45313.479861111096</v>
          </cell>
          <cell r="I8" t="str">
            <v>Depo/Depot</v>
          </cell>
          <cell r="J8" t="str">
            <v>BOZANKAYA - SSH</v>
          </cell>
          <cell r="L8" t="str">
            <v>PA/PIS/CCTV</v>
          </cell>
          <cell r="M8" t="str">
            <v>NVR kayıt yapmıyor. NVR video kayıt cihazı kayıt yapmıyordu, atak ulaşımla iletişime geçildi içerisindeki ssd kartının arızalı olduğu tespit edildi.</v>
          </cell>
          <cell r="P8" t="str">
            <v>C-Uyarı, sürüş devamlılığı</v>
          </cell>
          <cell r="Q8" t="str">
            <v>C(Sisteme etki etmeyen arıza)</v>
          </cell>
          <cell r="R8" t="str">
            <v>N.A(Yaralanma yok)</v>
          </cell>
          <cell r="S8" t="str">
            <v>(I) İlk Defa Karşılaşılan Arıza</v>
          </cell>
          <cell r="U8" t="str">
            <v>Tedarikçi</v>
          </cell>
          <cell r="V8" t="str">
            <v>ATAK ULAŞIM SAN.TİC.LTD.ŞTİ.</v>
          </cell>
          <cell r="W8" t="str">
            <v>Evet</v>
          </cell>
          <cell r="X8" t="str">
            <v>ATAK ULAŞIM SAN.TİC.LTD.ŞTİ.</v>
          </cell>
          <cell r="AD8" t="str">
            <v>Ekipman değiştirilecek</v>
          </cell>
          <cell r="AE8">
            <v>45313.503067129597</v>
          </cell>
          <cell r="AG8" t="str">
            <v>ATAK ULAŞIM SAN.TİC.LTD.ŞTİ.</v>
          </cell>
          <cell r="AH8" t="str">
            <v>NVR (VİDEO KAYIT CİHAZI)</v>
          </cell>
          <cell r="AI8" t="str">
            <v>E810-7098</v>
          </cell>
          <cell r="AJ8">
            <v>1</v>
          </cell>
          <cell r="AL8">
            <v>45310.4610763889</v>
          </cell>
          <cell r="AP8">
            <v>45313</v>
          </cell>
          <cell r="AQ8" t="str">
            <v/>
          </cell>
          <cell r="AT8" t="str">
            <v/>
          </cell>
          <cell r="AV8" t="str">
            <v>KOC10-HBR-24-005</v>
          </cell>
          <cell r="AX8" t="str">
            <v/>
          </cell>
          <cell r="AZ8">
            <v>2</v>
          </cell>
          <cell r="BA8">
            <v>45313.503969907397</v>
          </cell>
          <cell r="BD8" t="str">
            <v>https://www.appsheet.com/Template/gettablefileurl?appname=KOC10_Failure_List-654943&amp;tableName=SAYFA1&amp;filename=Sayfa1_Images%2F4242342.Resim.090557.jpg</v>
          </cell>
          <cell r="BF8" t="str">
            <v>4242342</v>
          </cell>
          <cell r="GB8" t="str">
            <v>Atak ulaşımla iletişime geçildi yeni ssd kart gönderildi değiştirildi. - NVR cihazına yeni SSD takıldı.</v>
          </cell>
          <cell r="GC8" t="str">
            <v xml:space="preserve"> - </v>
          </cell>
        </row>
        <row r="9">
          <cell r="C9" t="str">
            <v>KOC10</v>
          </cell>
          <cell r="D9" t="str">
            <v>4119(1)</v>
          </cell>
          <cell r="E9" t="str">
            <v>MA</v>
          </cell>
          <cell r="F9">
            <v>142</v>
          </cell>
          <cell r="G9" t="str">
            <v>BOZ-KOC10-FF-008</v>
          </cell>
          <cell r="H9">
            <v>45313.479861111096</v>
          </cell>
          <cell r="I9" t="str">
            <v>Depo/Depot</v>
          </cell>
          <cell r="J9" t="str">
            <v>BOZANKAYA - SSH</v>
          </cell>
          <cell r="L9" t="str">
            <v>PA/PIS/CCTV</v>
          </cell>
          <cell r="M9" t="str">
            <v>Sürücü arkası LED Ekranı talep edilen şekilde çalışmıyor.Sürücü arkası Led ekranı yana kayması gerekirken yukarı kayıyor ve durak isimleri tam ebatta ekrana sığmıyor. Led ekranın yana doğru kayabilmesi için atak ulaşımla iletişime geçildi, kartın değiştirilmesi gerektiği söylendi. Tedarikçiyle iletişime geçildi, yeni kart geldi, değiştirilecek.</v>
          </cell>
          <cell r="P9" t="str">
            <v>C-Uyarı, sürüş devamlılığı</v>
          </cell>
          <cell r="Q9" t="str">
            <v>C(Sisteme etki etmeyen arıza)</v>
          </cell>
          <cell r="R9" t="str">
            <v>N.A(Yaralanma yok)</v>
          </cell>
          <cell r="S9" t="str">
            <v>(I) İlk Defa Karşılaşılan Arıza</v>
          </cell>
          <cell r="U9" t="str">
            <v>Tedarikçi</v>
          </cell>
          <cell r="V9" t="str">
            <v>ATAK ULAŞIM SAN.TİC.LTD.ŞTİ.</v>
          </cell>
          <cell r="W9" t="str">
            <v>Evet</v>
          </cell>
          <cell r="X9" t="str">
            <v>ATAK ULAŞIM SAN.TİC.LTD.ŞTİ.</v>
          </cell>
          <cell r="AD9" t="str">
            <v>Ekipman değiştirilecek</v>
          </cell>
          <cell r="AE9">
            <v>45322.385648148098</v>
          </cell>
          <cell r="AG9" t="str">
            <v>ATAK ULAŞIM SAN.TİC.LTD.ŞTİ.</v>
          </cell>
          <cell r="AH9" t="str">
            <v>Sürücü Arkası Led Ekran</v>
          </cell>
          <cell r="AI9" t="str">
            <v>E840-7097</v>
          </cell>
          <cell r="AJ9">
            <v>1</v>
          </cell>
          <cell r="AL9">
            <v>45320.385520833297</v>
          </cell>
          <cell r="AP9">
            <v>45322</v>
          </cell>
          <cell r="AQ9" t="str">
            <v/>
          </cell>
          <cell r="AT9" t="str">
            <v/>
          </cell>
          <cell r="AV9" t="str">
            <v>KOC10-HBR-24-008</v>
          </cell>
          <cell r="AX9" t="str">
            <v/>
          </cell>
          <cell r="AZ9">
            <v>2</v>
          </cell>
          <cell r="BA9">
            <v>45322.428576388898</v>
          </cell>
          <cell r="BD9" t="str">
            <v>https://www.appsheet.com/Template/gettablefileurl?appname=KOC10_Failure_List-654943&amp;tableName=SAYFA1&amp;filename=Sayfa1_Images%2F734334556.Resim.061631.jpg</v>
          </cell>
          <cell r="BF9" t="str">
            <v>734334556</v>
          </cell>
          <cell r="GB9" t="str">
            <v>Atak ulaşımla iletişime geçildi, içindeki kart değiştirildi. - ?</v>
          </cell>
          <cell r="GC9" t="str">
            <v xml:space="preserve"> - </v>
          </cell>
        </row>
        <row r="10">
          <cell r="C10" t="str">
            <v>KOC10</v>
          </cell>
          <cell r="D10" t="str">
            <v>4119(1)</v>
          </cell>
          <cell r="E10" t="str">
            <v>RB</v>
          </cell>
          <cell r="F10">
            <v>142</v>
          </cell>
          <cell r="G10" t="str">
            <v>BOZ-KOC10-FF-009</v>
          </cell>
          <cell r="H10">
            <v>45314.479861111096</v>
          </cell>
          <cell r="I10" t="str">
            <v>Depo/Depot</v>
          </cell>
          <cell r="J10" t="str">
            <v>BOZANKAYA - SSH</v>
          </cell>
          <cell r="L10" t="str">
            <v>PA/PIS/CCTV</v>
          </cell>
          <cell r="M10" t="str">
            <v xml:space="preserve">Intercoomlar çalışmıyor (2 adet)
Araç içersinde bulunan 8 numaralı intercoom sürekli arama yapıyor, vatman aramayı iptal etse bile tekrardan aramaya devam ediyor. 
2 numaralı interkomun bağlantı soketi titreşimle temassızlık yaratıyor. Çalışmıyordu.  SÖKÜLEN SERİ NO:0107034   (2 no lu interkom) </v>
          </cell>
          <cell r="P10" t="str">
            <v>C-Uyarı, sürüş devamlılığı</v>
          </cell>
          <cell r="Q10" t="str">
            <v>B(Servisten çekmeye etki eden arıza)</v>
          </cell>
          <cell r="R10" t="str">
            <v>N.A(Yaralanma yok)</v>
          </cell>
          <cell r="S10" t="str">
            <v>(I) İlk Defa Karşılaşılan Arıza</v>
          </cell>
          <cell r="U10" t="str">
            <v>Tedarikçi</v>
          </cell>
          <cell r="V10" t="str">
            <v>ATAK ULAŞIM SAN.TİC.LTD.ŞTİ.</v>
          </cell>
          <cell r="W10" t="str">
            <v>Evet</v>
          </cell>
          <cell r="X10" t="str">
            <v>ATAK ULAŞIM SAN.TİC.LTD.ŞTİ.</v>
          </cell>
          <cell r="AD10" t="str">
            <v>Ekipman değiştirilecek</v>
          </cell>
          <cell r="AE10">
            <v>45316.4234027778</v>
          </cell>
          <cell r="AG10" t="str">
            <v>ATAK ULAŞIM SAN.TİC.LTD.ŞTİ.</v>
          </cell>
          <cell r="AH10" t="str">
            <v xml:space="preserve">Intercoom </v>
          </cell>
          <cell r="AI10" t="str">
            <v>E820-7051</v>
          </cell>
          <cell r="AJ10">
            <v>1</v>
          </cell>
          <cell r="AL10" t="str">
            <v/>
          </cell>
          <cell r="AP10">
            <v>45317</v>
          </cell>
          <cell r="AQ10" t="str">
            <v/>
          </cell>
          <cell r="AT10" t="str">
            <v/>
          </cell>
          <cell r="AV10" t="str">
            <v>KOC10-HBR-24-006</v>
          </cell>
          <cell r="AX10" t="str">
            <v/>
          </cell>
          <cell r="AZ10">
            <v>2</v>
          </cell>
          <cell r="BA10">
            <v>45316.424201388902</v>
          </cell>
          <cell r="BD10" t="str">
            <v>https://www.appsheet.com/Template/gettablefileurl?appname=KOC10_Failure_List-654943&amp;tableName=SAYFA1&amp;filename=Sayfa1_Images%2F453536.Resim.071107.jpg</v>
          </cell>
          <cell r="BF10" t="str">
            <v>453536</v>
          </cell>
          <cell r="GB10" t="str">
            <v>8 numaralı interkom Atak Ulaşım'ın göndermiş olduğu interkom ile değiştirildi. Sorun giderildi.
2 numaralı interkom fabrikadan gönderilen interkom ile değiştirildi. Sorun giderildi. - İnterkom yenisiyle değiştirildi.</v>
          </cell>
          <cell r="GC10" t="str">
            <v xml:space="preserve"> - </v>
          </cell>
        </row>
        <row r="11">
          <cell r="C11" t="str">
            <v>KOC10</v>
          </cell>
          <cell r="D11" t="str">
            <v>4119(1)</v>
          </cell>
          <cell r="E11" t="str">
            <v>RA</v>
          </cell>
          <cell r="F11">
            <v>142</v>
          </cell>
          <cell r="G11" t="str">
            <v>BOZ-KOC10-FF-010</v>
          </cell>
          <cell r="H11">
            <v>45314.479861111096</v>
          </cell>
          <cell r="I11" t="str">
            <v>Depo/Depot</v>
          </cell>
          <cell r="J11" t="str">
            <v>BOZANKAYA - SSH</v>
          </cell>
          <cell r="L11" t="str">
            <v>PA/PIS/CCTV</v>
          </cell>
          <cell r="M11" t="str">
            <v>Orta reklam ekranı (RA KABİN) araç canlandırıldıktan bir süre sonra çalışmıyor. power bağlantıları kontrol edilmesinin ardından araç üstünde ki başka ekranla değiştirildikten sonra çalıştığı gözlemlendi.</v>
          </cell>
          <cell r="P11" t="str">
            <v>C-Uyarı, sürüş devamlılığı</v>
          </cell>
          <cell r="Q11" t="str">
            <v>C(Sisteme etki etmeyen arıza)</v>
          </cell>
          <cell r="R11" t="str">
            <v>N.A(Yaralanma yok)</v>
          </cell>
          <cell r="S11" t="str">
            <v>(I) İlk Defa Karşılaşılan Arıza</v>
          </cell>
          <cell r="U11" t="str">
            <v>Tedarikçi</v>
          </cell>
          <cell r="V11" t="str">
            <v>ATAK ULAŞIM SAN.TİC.LTD.ŞTİ.</v>
          </cell>
          <cell r="W11" t="str">
            <v>Evet</v>
          </cell>
          <cell r="X11" t="str">
            <v>ATAK ULAŞIM SAN.TİC.LTD.ŞTİ.</v>
          </cell>
          <cell r="AD11" t="str">
            <v>Ekipman değiştirilecek</v>
          </cell>
          <cell r="AE11">
            <v>45314.486828703702</v>
          </cell>
          <cell r="AG11" t="str">
            <v>ATAK ULAŞIM SAN.TİC.LTD.ŞTİ.</v>
          </cell>
          <cell r="AH11" t="str">
            <v>0</v>
          </cell>
          <cell r="AI11" t="str">
            <v>0</v>
          </cell>
          <cell r="AJ11">
            <v>1</v>
          </cell>
          <cell r="AL11" t="str">
            <v/>
          </cell>
          <cell r="AP11" t="str">
            <v/>
          </cell>
          <cell r="AQ11" t="str">
            <v/>
          </cell>
          <cell r="AT11" t="str">
            <v/>
          </cell>
          <cell r="AV11" t="str">
            <v>KOC10-HBR-24-007</v>
          </cell>
          <cell r="AX11" t="str">
            <v/>
          </cell>
          <cell r="AZ11">
            <v>2</v>
          </cell>
          <cell r="BA11">
            <v>45314.507534722201</v>
          </cell>
          <cell r="BD11" t="str">
            <v>https://www.appsheet.com/Template/gettablefileurl?appname=KOC10_Failure_List-654943&amp;tableName=SAYFA1&amp;filename=Sayfa1_Images%2F3534634.Resim.071520.jpg</v>
          </cell>
          <cell r="BF11" t="str">
            <v>3534634</v>
          </cell>
          <cell r="GB11" t="str">
            <v>Kablo gevşeklikleri kontrol edildi. Güç kablosu ölçüldü, ekranın arızalı olduğu tespit edildi. - Ekran yenisiyle değiştirildi.</v>
          </cell>
          <cell r="GC11" t="str">
            <v xml:space="preserve"> - </v>
          </cell>
        </row>
        <row r="12">
          <cell r="C12" t="str">
            <v>KOC10</v>
          </cell>
          <cell r="D12" t="str">
            <v>4119(1)</v>
          </cell>
          <cell r="E12" t="str">
            <v>?</v>
          </cell>
          <cell r="F12">
            <v>144</v>
          </cell>
          <cell r="G12" t="str">
            <v>BOZ-KOC10-FF-011</v>
          </cell>
          <cell r="H12">
            <v>45320.479861111096</v>
          </cell>
          <cell r="I12" t="str">
            <v>Depo/Depot</v>
          </cell>
          <cell r="J12" t="str">
            <v>BOZANKAYA - SSH</v>
          </cell>
          <cell r="L12" t="str">
            <v>Boji</v>
          </cell>
          <cell r="M12" t="str">
            <v>Stoperlerin ölçüleri uygun değildir.</v>
          </cell>
          <cell r="P12" t="str">
            <v>C-Uyarı, sürüş devamlılığı</v>
          </cell>
          <cell r="Q12" t="str">
            <v>B(Servisten çekmeye etki eden arıza)</v>
          </cell>
          <cell r="R12" t="str">
            <v>N.A(Yaralanma yok)</v>
          </cell>
          <cell r="S12" t="str">
            <v>(I) İlk Defa Karşılaşılan Arıza</v>
          </cell>
          <cell r="U12" t="str">
            <v>Bozankaya</v>
          </cell>
          <cell r="V12" t="str">
            <v>Kalite</v>
          </cell>
          <cell r="W12" t="str">
            <v>Evet</v>
          </cell>
          <cell r="X12" t="str">
            <v>Tasarım</v>
          </cell>
          <cell r="AD12" t="str">
            <v>Ekipman değiştirilecek</v>
          </cell>
          <cell r="AE12">
            <v>45329.707581018498</v>
          </cell>
          <cell r="AG12" t="str">
            <v/>
          </cell>
          <cell r="AH12" t="str">
            <v>Stoper</v>
          </cell>
          <cell r="AI12" t="str">
            <v>T546-7025</v>
          </cell>
          <cell r="AJ12">
            <v>1</v>
          </cell>
          <cell r="AL12" t="str">
            <v/>
          </cell>
          <cell r="AP12">
            <v>45329</v>
          </cell>
          <cell r="AQ12" t="str">
            <v/>
          </cell>
          <cell r="AT12" t="str">
            <v/>
          </cell>
          <cell r="AV12" t="str">
            <v>KOC10-HBR-24-009</v>
          </cell>
          <cell r="AX12" t="str">
            <v/>
          </cell>
          <cell r="AZ12">
            <v>2</v>
          </cell>
          <cell r="BA12" t="str">
            <v/>
          </cell>
          <cell r="BD12" t="str">
            <v>https://www.appsheet.com/Template/gettablefileurl?appname=KOC10_Failure_List-654943&amp;tableName=SAYFA1&amp;filename=Sayfa1_Images%2F6336363.Resim.140119.png</v>
          </cell>
          <cell r="BF12" t="str">
            <v>6336363</v>
          </cell>
          <cell r="GB12" t="str">
            <v xml:space="preserve">? - </v>
          </cell>
          <cell r="GC12" t="str">
            <v xml:space="preserve"> - </v>
          </cell>
        </row>
        <row r="13">
          <cell r="C13" t="str">
            <v>KOC10</v>
          </cell>
          <cell r="D13" t="str">
            <v>4119(1)</v>
          </cell>
          <cell r="E13" t="str">
            <v>RA</v>
          </cell>
          <cell r="F13">
            <v>152</v>
          </cell>
          <cell r="G13" t="str">
            <v>BOZ-KOC10-FF-012</v>
          </cell>
          <cell r="H13">
            <v>45322.6069444444</v>
          </cell>
          <cell r="I13" t="str">
            <v>Depo/Depot</v>
          </cell>
          <cell r="J13" t="str">
            <v>BOZANKAYA - SSH</v>
          </cell>
          <cell r="L13" t="str">
            <v>E-Kabinet</v>
          </cell>
          <cell r="M13" t="str">
            <v>Körük geçiş konnektörlerde bağlantı gevşekliği tespit edildi. 3 adet konnektörde de sıkıştırma vidası olmadığı görüldü.</v>
          </cell>
          <cell r="P13" t="str">
            <v>C-Uyarı, sürüş devamlılığı</v>
          </cell>
          <cell r="Q13" t="str">
            <v>C(Sisteme etki etmeyen arıza)</v>
          </cell>
          <cell r="R13" t="str">
            <v>N.A(Yaralanma yok)</v>
          </cell>
          <cell r="S13" t="str">
            <v>(I) İlk Defa Karşılaşılan Arıza</v>
          </cell>
          <cell r="U13" t="str">
            <v>Bozankaya</v>
          </cell>
          <cell r="V13" t="str">
            <v>Üretim</v>
          </cell>
          <cell r="W13" t="str">
            <v>Evet</v>
          </cell>
          <cell r="X13" t="str">
            <v>Üretim</v>
          </cell>
          <cell r="AD13" t="str">
            <v>Arıza çözülecek</v>
          </cell>
          <cell r="AE13">
            <v>45322.609027777798</v>
          </cell>
          <cell r="AG13" t="str">
            <v>Üretim</v>
          </cell>
          <cell r="AH13" t="str">
            <v>KONNEKTÖR KÖRÜK GEÇİŞİ</v>
          </cell>
          <cell r="AI13" t="str">
            <v>M110-7083</v>
          </cell>
          <cell r="AJ13">
            <v>1</v>
          </cell>
          <cell r="AL13" t="str">
            <v/>
          </cell>
          <cell r="AP13">
            <v>45324</v>
          </cell>
          <cell r="AQ13" t="str">
            <v/>
          </cell>
          <cell r="AT13" t="str">
            <v/>
          </cell>
          <cell r="AV13" t="str">
            <v>KOC10-HBR-24-010</v>
          </cell>
          <cell r="AX13" t="str">
            <v/>
          </cell>
          <cell r="AZ13">
            <v>1</v>
          </cell>
          <cell r="BA13">
            <v>45324.484583333302</v>
          </cell>
          <cell r="BD13" t="str">
            <v>https://www.appsheet.com/Template/gettablefileurl?appname=KOC10_Failure_List-654943&amp;tableName=SAYFA1&amp;filename=Sayfa1_Images%2F8ecb48c3.Resim.073738.jpg</v>
          </cell>
          <cell r="BF13" t="str">
            <v>8ecb48c3</v>
          </cell>
          <cell r="GB13" t="str">
            <v>Gevşek bağlantılar sıkıldı. - Körük geçiş konnektörlerin bağlantısı kontrol edildi, gevşek olduğu tespit edildi, arıza çözüldü.</v>
          </cell>
          <cell r="GC13" t="str">
            <v xml:space="preserve"> - </v>
          </cell>
        </row>
        <row r="14">
          <cell r="C14" t="str">
            <v>KOC10</v>
          </cell>
          <cell r="D14" t="str">
            <v>4119(1)</v>
          </cell>
          <cell r="E14" t="str">
            <v>MB</v>
          </cell>
          <cell r="F14">
            <v>154</v>
          </cell>
          <cell r="G14" t="str">
            <v>BOZ-KOC10-FF-013</v>
          </cell>
          <cell r="H14">
            <v>45324.645833333299</v>
          </cell>
          <cell r="I14" t="str">
            <v>Depo/Depot</v>
          </cell>
          <cell r="J14" t="str">
            <v>BOZANKAYA - SSH</v>
          </cell>
          <cell r="L14" t="str">
            <v>ComboBox</v>
          </cell>
          <cell r="M14" t="str">
            <v>Yapılan kontroller esnasında -X155A klemensinden HB1024.02 numaralı kablonun yerinden çıkmış olduğunu tespit ettik</v>
          </cell>
          <cell r="P14" t="str">
            <v>C-Uyarı, sürüş devamlılığı</v>
          </cell>
          <cell r="Q14" t="str">
            <v>C(Sisteme etki etmeyen arıza)</v>
          </cell>
          <cell r="R14" t="str">
            <v>N.A(Yaralanma yok)</v>
          </cell>
          <cell r="S14" t="str">
            <v>(II) Aynı Araçta Tekrarlayan Arıza</v>
          </cell>
          <cell r="U14" t="str">
            <v>Bozankaya</v>
          </cell>
          <cell r="V14" t="str">
            <v>Üretim</v>
          </cell>
          <cell r="W14" t="str">
            <v>Evet</v>
          </cell>
          <cell r="X14" t="str">
            <v/>
          </cell>
          <cell r="AD14" t="str">
            <v>Arıza çözülecek</v>
          </cell>
          <cell r="AE14">
            <v>45324.659722222197</v>
          </cell>
          <cell r="AG14" t="str">
            <v>Bozankaya</v>
          </cell>
          <cell r="AH14" t="str">
            <v>0</v>
          </cell>
          <cell r="AI14" t="str">
            <v>0</v>
          </cell>
          <cell r="AJ14">
            <v>0</v>
          </cell>
          <cell r="AL14" t="str">
            <v/>
          </cell>
          <cell r="AP14" t="str">
            <v/>
          </cell>
          <cell r="AQ14" t="str">
            <v/>
          </cell>
          <cell r="AT14" t="str">
            <v/>
          </cell>
          <cell r="AV14" t="str">
            <v>KOC10-HBR-24-011</v>
          </cell>
          <cell r="AX14" t="str">
            <v/>
          </cell>
          <cell r="AZ14">
            <v>1</v>
          </cell>
          <cell r="BA14">
            <v>45324.659942129598</v>
          </cell>
          <cell r="BD14" t="str">
            <v>https://www.appsheet.com/Template/gettablefileurl?appname=KOC10_Failure_List-654943&amp;tableName=SAYFA1&amp;filename=Sayfa1_Images%2Fe0155508.Resim.082647.jpg</v>
          </cell>
          <cell r="BF14" t="str">
            <v>e0155508</v>
          </cell>
          <cell r="GB14" t="str">
            <v xml:space="preserve">Projeden kablonun gireceği klemens bulundu, 2 nolu klemense takıldı. - </v>
          </cell>
          <cell r="GC14" t="str">
            <v xml:space="preserve"> - </v>
          </cell>
        </row>
        <row r="15">
          <cell r="C15" t="str">
            <v>KOC10</v>
          </cell>
          <cell r="D15" t="str">
            <v>4119(1)</v>
          </cell>
          <cell r="E15" t="str">
            <v>MA</v>
          </cell>
          <cell r="F15">
            <v>193</v>
          </cell>
          <cell r="G15" t="str">
            <v>BOZ-KOC10-FF-014</v>
          </cell>
          <cell r="H15">
            <v>45327.409629629597</v>
          </cell>
          <cell r="I15" t="str">
            <v>Depo/Depot</v>
          </cell>
          <cell r="J15" t="str">
            <v>BOZANKAYA - SSH</v>
          </cell>
          <cell r="L15" t="str">
            <v>Kapı</v>
          </cell>
          <cell r="M15" t="str">
            <v>Sürücü kabinlerinden Kapı kapatma butonuna az süre de basılır ise bazı kapılar kapanmıyor. Kapı açma butonuna az sürede basılır ise bazı kapılar açılmıyor.</v>
          </cell>
          <cell r="P15" t="str">
            <v>C-Uyarı, sürüş devamlılığı</v>
          </cell>
          <cell r="Q15" t="str">
            <v>C(Sisteme etki etmeyen arıza)</v>
          </cell>
          <cell r="R15" t="str">
            <v>N.A(Yaralanma yok)</v>
          </cell>
          <cell r="S15" t="str">
            <v>(I) İlk Defa Karşılaşılan Arıza</v>
          </cell>
          <cell r="U15" t="str">
            <v>Bozankaya</v>
          </cell>
          <cell r="V15" t="str">
            <v>Tasarım</v>
          </cell>
          <cell r="W15" t="str">
            <v>Evet</v>
          </cell>
          <cell r="X15" t="str">
            <v/>
          </cell>
          <cell r="AD15" t="str">
            <v>Arıza çözülecek</v>
          </cell>
          <cell r="AE15">
            <v>45327.4309953704</v>
          </cell>
          <cell r="AG15" t="str">
            <v>Tasarım</v>
          </cell>
          <cell r="AH15" t="str">
            <v>0</v>
          </cell>
          <cell r="AI15" t="str">
            <v>0</v>
          </cell>
          <cell r="AJ15">
            <v>0</v>
          </cell>
          <cell r="AL15" t="str">
            <v/>
          </cell>
          <cell r="AP15" t="str">
            <v/>
          </cell>
          <cell r="AQ15" t="str">
            <v/>
          </cell>
          <cell r="AT15" t="str">
            <v/>
          </cell>
          <cell r="AV15" t="str">
            <v>KOC10-HBR-24-012</v>
          </cell>
          <cell r="AX15" t="str">
            <v/>
          </cell>
          <cell r="AZ15">
            <v>2</v>
          </cell>
          <cell r="BA15">
            <v>45327.435624999998</v>
          </cell>
          <cell r="BD15" t="str">
            <v>https://www.appsheet.com/Template/gettablefileurl?appname=KOC10_Failure_List-654943&amp;tableName=SAYFA1&amp;filename=Sayfa1_Images%2F7ee7f955.Resim.143921.jpg</v>
          </cell>
          <cell r="BF15" t="str">
            <v>7ee7f955</v>
          </cell>
          <cell r="GB15" t="str">
            <v>Tüm kapılar resetlendi. Fakat sorunun devam ettiği görüldü.Yan kapılar yada tüm kapılar manevralarında durum oluşuyor - Tüm kapılar resetlendi.</v>
          </cell>
          <cell r="GC15" t="str">
            <v xml:space="preserve"> - </v>
          </cell>
        </row>
        <row r="16">
          <cell r="C16" t="str">
            <v>KOC10</v>
          </cell>
          <cell r="D16" t="str">
            <v>4119(1)</v>
          </cell>
          <cell r="E16" t="str">
            <v>MA</v>
          </cell>
          <cell r="F16">
            <v>193</v>
          </cell>
          <cell r="G16" t="str">
            <v>BOZ-KOC10-FF-015</v>
          </cell>
          <cell r="H16">
            <v>45327.606724537</v>
          </cell>
          <cell r="I16" t="str">
            <v>Depo/Depot</v>
          </cell>
          <cell r="J16" t="str">
            <v>BOZANKAYA - SSH</v>
          </cell>
          <cell r="L16" t="str">
            <v>Batarya</v>
          </cell>
          <cell r="M16" t="str">
            <v xml:space="preserve">MA çatıda 80A'lik sigortanın gerekli kontrollerini yaparken patlamış olduğunu tespit ettik. Batarya bitme sorununun kabin içindeki gerekli ölçümleri yapıldıktan sonra araç üstüne çıkıldığında bataryanın yanındaki combo box kutusundaki 80A sigortanın -TB_F02 patladığı görülmüştür. </v>
          </cell>
          <cell r="P16" t="str">
            <v>C-Uyarı, sürüş devamlılığı</v>
          </cell>
          <cell r="Q16" t="str">
            <v>C(Sisteme etki etmeyen arıza)</v>
          </cell>
          <cell r="R16" t="str">
            <v>N.A(Yaralanma yok)</v>
          </cell>
          <cell r="S16" t="str">
            <v>(I) İlk Defa Karşılaşılan Arıza</v>
          </cell>
          <cell r="U16" t="str">
            <v>Bozankaya</v>
          </cell>
          <cell r="V16" t="str">
            <v>Üretim</v>
          </cell>
          <cell r="W16" t="str">
            <v>Evet</v>
          </cell>
          <cell r="X16" t="str">
            <v>Üretim</v>
          </cell>
          <cell r="AD16" t="str">
            <v>Ekipman değiştirilecek</v>
          </cell>
          <cell r="AE16">
            <v>45327.608414351896</v>
          </cell>
          <cell r="AG16" t="str">
            <v>Üretim</v>
          </cell>
          <cell r="AH16" t="str">
            <v>SİGORTA</v>
          </cell>
          <cell r="AI16" t="str">
            <v>E110-7371</v>
          </cell>
          <cell r="AJ16">
            <v>1</v>
          </cell>
          <cell r="AL16">
            <v>45327.610833333303</v>
          </cell>
          <cell r="AP16">
            <v>45331</v>
          </cell>
          <cell r="AQ16" t="str">
            <v/>
          </cell>
          <cell r="AT16" t="str">
            <v/>
          </cell>
          <cell r="AV16" t="str">
            <v>KOC10-HBR-24-013</v>
          </cell>
          <cell r="AX16" t="str">
            <v/>
          </cell>
          <cell r="AZ16">
            <v>2</v>
          </cell>
          <cell r="BA16">
            <v>45331.641377314802</v>
          </cell>
          <cell r="BD16" t="str">
            <v>https://www.appsheet.com/Template/gettablefileurl?appname=KOC10_Failure_List-654943&amp;tableName=SAYFA1&amp;filename=Sayfa1_Images%2F3fb92630.Resim.051705.jpg</v>
          </cell>
          <cell r="BF16" t="str">
            <v>3fb92630</v>
          </cell>
          <cell r="GB16" t="str">
            <v>Arızalı sigorta yerinden sökülmüştür. - Durum fabrikaya bildirildi. 80A'lik bıçaklı sigorta gönderildi, ++REC1 kurulum yerindeki +03 lokasyonundaki combo box kutusuna takılmıştır.</v>
          </cell>
          <cell r="GC16" t="str">
            <v xml:space="preserve"> - </v>
          </cell>
        </row>
        <row r="17">
          <cell r="C17" t="str">
            <v>KOC10</v>
          </cell>
          <cell r="D17" t="str">
            <v>4119(1)</v>
          </cell>
          <cell r="E17" t="str">
            <v>MA</v>
          </cell>
          <cell r="F17">
            <v>193</v>
          </cell>
          <cell r="G17" t="str">
            <v>BOZ-KOC10-FF-016</v>
          </cell>
          <cell r="H17">
            <v>45328.605555555601</v>
          </cell>
          <cell r="I17" t="str">
            <v>Depo/Depot</v>
          </cell>
          <cell r="J17" t="str">
            <v>BOZANKAYA - SSH</v>
          </cell>
          <cell r="L17" t="str">
            <v>Kumlama</v>
          </cell>
          <cell r="M17" t="str">
            <v>2. aks sağ kumlama seviye sensörünün kablosunun kopmuş olduğu tespit edilmiştir. Araç indirildiğinden beri kopuk olduğu düşünülmektedir.</v>
          </cell>
          <cell r="P17" t="str">
            <v>C-Uyarı, sürüş devamlılığı</v>
          </cell>
          <cell r="Q17" t="str">
            <v>C(Sisteme etki etmeyen arıza)</v>
          </cell>
          <cell r="R17" t="str">
            <v>N.A(Yaralanma yok)</v>
          </cell>
          <cell r="S17" t="str">
            <v>(I) İlk Defa Karşılaşılan Arıza</v>
          </cell>
          <cell r="U17" t="str">
            <v>Bozankaya</v>
          </cell>
          <cell r="V17" t="str">
            <v>Kalite</v>
          </cell>
          <cell r="W17" t="str">
            <v>Evet</v>
          </cell>
          <cell r="X17" t="str">
            <v>Kalite</v>
          </cell>
          <cell r="AD17" t="str">
            <v>Tamir edilecek</v>
          </cell>
          <cell r="AE17">
            <v>45329.651689814797</v>
          </cell>
          <cell r="AG17" t="str">
            <v>Kalite</v>
          </cell>
          <cell r="AH17" t="str">
            <v>Kumlama Seviye Sensör Kablosu</v>
          </cell>
          <cell r="AI17" t="str">
            <v>E780-0704</v>
          </cell>
          <cell r="AJ17">
            <v>1</v>
          </cell>
          <cell r="AL17">
            <v>45328.653773148202</v>
          </cell>
          <cell r="AP17" t="str">
            <v/>
          </cell>
          <cell r="AQ17" t="str">
            <v/>
          </cell>
          <cell r="AT17" t="str">
            <v/>
          </cell>
          <cell r="AV17" t="str">
            <v>KOC10-HBR-24-022</v>
          </cell>
          <cell r="AX17" t="str">
            <v/>
          </cell>
          <cell r="AZ17">
            <v>2</v>
          </cell>
          <cell r="BA17" t="str">
            <v/>
          </cell>
          <cell r="BD17" t="str">
            <v>https://www.appsheet.com/Template/gettablefileurl?appname=KOC10_Failure_List-654943&amp;tableName=SAYFA1&amp;filename=Sayfa1_Images%2F7621ba02.Resim.082358.jpg</v>
          </cell>
          <cell r="BF17" t="str">
            <v>7621ba02</v>
          </cell>
          <cell r="GB17" t="str">
            <v xml:space="preserve">Arıza tespit edildi. - </v>
          </cell>
          <cell r="GC17" t="str">
            <v xml:space="preserve"> - </v>
          </cell>
        </row>
        <row r="18">
          <cell r="C18" t="str">
            <v>KOC10</v>
          </cell>
          <cell r="D18" t="str">
            <v>4119(1)</v>
          </cell>
          <cell r="E18" t="str">
            <v>MA</v>
          </cell>
          <cell r="F18">
            <v>193</v>
          </cell>
          <cell r="G18" t="str">
            <v>BOZ-KOC10-FF-017</v>
          </cell>
          <cell r="H18">
            <v>45330.486111111102</v>
          </cell>
          <cell r="I18" t="str">
            <v>Depo/Depot</v>
          </cell>
          <cell r="J18" t="str">
            <v>BOZANKAYA - SSH</v>
          </cell>
          <cell r="L18" t="str">
            <v>PA/PIS/CCTV</v>
          </cell>
          <cell r="M18" t="str">
            <v>Led ekran güzergah panelinin haberleşme entegresi yanmış.</v>
          </cell>
          <cell r="P18" t="str">
            <v>C-Uyarı, sürüş devamlılığı</v>
          </cell>
          <cell r="Q18" t="str">
            <v>C(Sisteme etki etmeyen arıza)</v>
          </cell>
          <cell r="R18" t="str">
            <v>N.A(Yaralanma yok)</v>
          </cell>
          <cell r="S18" t="str">
            <v>(I) İlk Defa Karşılaşılan Arıza</v>
          </cell>
          <cell r="U18" t="str">
            <v>Tedarikçi</v>
          </cell>
          <cell r="V18" t="str">
            <v>ATAK ULAŞIM SAN.TİC.LTD.ŞTİ.</v>
          </cell>
          <cell r="W18" t="str">
            <v>Evet</v>
          </cell>
          <cell r="X18" t="str">
            <v>ATAK ULAŞIM SAN.TİC.LTD.ŞTİ.</v>
          </cell>
          <cell r="AD18" t="str">
            <v>Tamir edilecek</v>
          </cell>
          <cell r="AE18">
            <v>45330.528842592597</v>
          </cell>
          <cell r="AG18" t="str">
            <v>ATAK ULAŞIM SAN.TİC.LTD.ŞTİ.</v>
          </cell>
          <cell r="AH18" t="str">
            <v>LED GÜZERGAH PANELİ</v>
          </cell>
          <cell r="AI18" t="str">
            <v>E455-0702</v>
          </cell>
          <cell r="AJ18">
            <v>1</v>
          </cell>
          <cell r="AL18">
            <v>45330.487881944398</v>
          </cell>
          <cell r="AP18">
            <v>45330</v>
          </cell>
          <cell r="AQ18" t="str">
            <v/>
          </cell>
          <cell r="AT18" t="str">
            <v/>
          </cell>
          <cell r="AV18" t="str">
            <v>KOC10-HBR-24-014</v>
          </cell>
          <cell r="AX18" t="str">
            <v/>
          </cell>
          <cell r="AZ18">
            <v>2</v>
          </cell>
          <cell r="BA18">
            <v>45330.677199074104</v>
          </cell>
          <cell r="BD18" t="str">
            <v>https://www.appsheet.com/Template/gettablefileurl?appname=KOC10_Failure_List-654943&amp;tableName=SAYFA1&amp;filename=Sayfa1_Images%2F6a64e9c4.Resim.084425.jpg</v>
          </cell>
          <cell r="BF18" t="str">
            <v>6a64e9c4</v>
          </cell>
          <cell r="GB18" t="str">
            <v>Atak ulaşımla iletişime geçildi. - Led ekran güzergah panelinin içindeki kart sökülüp haberleşme entegresi atak ulaşım tarafından değiştirilmiştir.</v>
          </cell>
          <cell r="GC18" t="str">
            <v xml:space="preserve"> - </v>
          </cell>
        </row>
        <row r="19">
          <cell r="C19" t="str">
            <v>KOC10</v>
          </cell>
          <cell r="D19" t="str">
            <v>4119(1)</v>
          </cell>
          <cell r="E19" t="str">
            <v>MA</v>
          </cell>
          <cell r="F19">
            <v>193</v>
          </cell>
          <cell r="G19" t="str">
            <v>BOZ-KOC10-FF-018</v>
          </cell>
          <cell r="H19">
            <v>45330.490486111099</v>
          </cell>
          <cell r="I19" t="str">
            <v>Depo/Depot</v>
          </cell>
          <cell r="J19" t="str">
            <v>BOZANKAYA - SSH</v>
          </cell>
          <cell r="L19" t="str">
            <v>PA/PIS/CCTV</v>
          </cell>
          <cell r="M19" t="str">
            <v>Sürücü arkası led ekranın haberleşme entegresi yanmış.</v>
          </cell>
          <cell r="P19" t="str">
            <v>C-Uyarı, sürüş devamlılığı</v>
          </cell>
          <cell r="Q19" t="str">
            <v>C(Sisteme etki etmeyen arıza)</v>
          </cell>
          <cell r="R19" t="str">
            <v>N.A(Yaralanma yok)</v>
          </cell>
          <cell r="S19" t="str">
            <v>(I) İlk Defa Karşılaşılan Arıza</v>
          </cell>
          <cell r="U19" t="str">
            <v>Tedarikçi</v>
          </cell>
          <cell r="V19" t="str">
            <v>ATAK ULAŞIM SAN.TİC.LTD.ŞTİ.</v>
          </cell>
          <cell r="W19" t="str">
            <v>Evet</v>
          </cell>
          <cell r="X19" t="str">
            <v>ATAK ULAŞIM SAN.TİC.LTD.ŞTİ.</v>
          </cell>
          <cell r="AD19" t="str">
            <v>Tamir edilecek</v>
          </cell>
          <cell r="AE19">
            <v>45330.573541666701</v>
          </cell>
          <cell r="AG19" t="str">
            <v>ATAK ULAŞIM SAN.TİC.LTD.ŞTİ.</v>
          </cell>
          <cell r="AH19" t="str">
            <v>SÜRÜCÜ ARKASI LED EKRAN</v>
          </cell>
          <cell r="AI19" t="str">
            <v>E840-7100</v>
          </cell>
          <cell r="AJ19">
            <v>1</v>
          </cell>
          <cell r="AL19">
            <v>45330.533819444398</v>
          </cell>
          <cell r="AP19">
            <v>45330</v>
          </cell>
          <cell r="AQ19" t="str">
            <v/>
          </cell>
          <cell r="AT19" t="str">
            <v/>
          </cell>
          <cell r="AV19" t="str">
            <v>KOC10-HBR-24-015</v>
          </cell>
          <cell r="AX19" t="str">
            <v/>
          </cell>
          <cell r="AZ19">
            <v>2</v>
          </cell>
          <cell r="BA19">
            <v>45331.684583333299</v>
          </cell>
          <cell r="BD19" t="str">
            <v>https://www.appsheet.com/Template/gettablefileurl?appname=KOC10_Failure_List-654943&amp;tableName=SAYFA1&amp;filename=Sayfa1_Images%2Ff5f45932.Resim.085042.jpg</v>
          </cell>
          <cell r="BF19" t="str">
            <v>f5f45932</v>
          </cell>
          <cell r="GB19" t="str">
            <v>Atak ulaşımla iletişime geçildi. - Sürücü arkası Led ekranın içindeki kart sökülüp haberleşme entegresi atak ulaşım tarafından tamir edilmiştir.</v>
          </cell>
          <cell r="GC19" t="str">
            <v xml:space="preserve"> - </v>
          </cell>
        </row>
        <row r="20">
          <cell r="C20" t="str">
            <v>KOC10</v>
          </cell>
          <cell r="D20" t="str">
            <v>4119(1)</v>
          </cell>
          <cell r="E20" t="str">
            <v>MA</v>
          </cell>
          <cell r="F20">
            <v>193</v>
          </cell>
          <cell r="G20" t="str">
            <v>BOZ-KOC10-FF-019</v>
          </cell>
          <cell r="H20">
            <v>45330.575717592597</v>
          </cell>
          <cell r="I20" t="str">
            <v>Depo/Depot</v>
          </cell>
          <cell r="J20" t="str">
            <v>BOZANKAYA - SSH</v>
          </cell>
          <cell r="L20" t="str">
            <v>PA/PIS/CCTV</v>
          </cell>
          <cell r="M20" t="str">
            <v>Sol Led ekran güzergah paneli haberleşme entegresi yanmış.</v>
          </cell>
          <cell r="P20" t="str">
            <v>C-Uyarı, sürüş devamlılığı</v>
          </cell>
          <cell r="Q20" t="str">
            <v>C(Sisteme etki etmeyen arıza)</v>
          </cell>
          <cell r="R20" t="str">
            <v>N.A(Yaralanma yok)</v>
          </cell>
          <cell r="S20" t="str">
            <v>(I) İlk Defa Karşılaşılan Arıza</v>
          </cell>
          <cell r="U20" t="str">
            <v>Tedarikçi</v>
          </cell>
          <cell r="V20" t="str">
            <v>ATAK ULAŞIM SAN.TİC.LTD.ŞTİ.</v>
          </cell>
          <cell r="W20" t="str">
            <v>Evet</v>
          </cell>
          <cell r="X20" t="str">
            <v>ATAK ULAŞIM SAN.TİC.LTD.ŞTİ.</v>
          </cell>
          <cell r="AD20" t="str">
            <v>Tamir edilecek</v>
          </cell>
          <cell r="AE20">
            <v>45330.582233796304</v>
          </cell>
          <cell r="AG20" t="str">
            <v>ATAK ULAŞIM SAN.TİC.LTD.ŞTİ.</v>
          </cell>
          <cell r="AH20" t="str">
            <v>LED EKRAN GÜZERGAH PANELİ (SOL)</v>
          </cell>
          <cell r="AI20" t="str">
            <v>E410-7006</v>
          </cell>
          <cell r="AJ20">
            <v>1</v>
          </cell>
          <cell r="AL20">
            <v>45330.497326388897</v>
          </cell>
          <cell r="AP20">
            <v>45330</v>
          </cell>
          <cell r="AQ20" t="str">
            <v/>
          </cell>
          <cell r="AT20" t="str">
            <v/>
          </cell>
          <cell r="AV20" t="str">
            <v>KOC10-HBR-24-016</v>
          </cell>
          <cell r="AX20" t="str">
            <v/>
          </cell>
          <cell r="AZ20">
            <v>2</v>
          </cell>
          <cell r="BA20">
            <v>45331.666666666701</v>
          </cell>
          <cell r="BD20" t="str">
            <v>https://www.appsheet.com/Template/gettablefileurl?appname=KOC10_Failure_List-654943&amp;tableName=SAYFA1&amp;filename=Sayfa1_Images%2Fdd52de0e.Resim.085950.jpg</v>
          </cell>
          <cell r="BF20" t="str">
            <v>dd52de0e</v>
          </cell>
          <cell r="GB20" t="str">
            <v>Atak ulaşımla iletişime geçildi. - Led ekran güzergah panelinin haberleşme entegresi atak ulaşım tarafından değiştirilmiştir.</v>
          </cell>
          <cell r="GC20" t="str">
            <v xml:space="preserve"> - </v>
          </cell>
        </row>
        <row r="21">
          <cell r="C21" t="str">
            <v>KOC10</v>
          </cell>
          <cell r="D21" t="str">
            <v>4119(1)</v>
          </cell>
          <cell r="E21" t="str">
            <v>MA</v>
          </cell>
          <cell r="F21">
            <v>193</v>
          </cell>
          <cell r="G21" t="str">
            <v>BOZ-KOC10-FF-020</v>
          </cell>
          <cell r="H21">
            <v>45330.583032407398</v>
          </cell>
          <cell r="I21" t="str">
            <v>Depo/Depot</v>
          </cell>
          <cell r="J21" t="str">
            <v>BOZANKAYA - SSH</v>
          </cell>
          <cell r="L21" t="str">
            <v>PA/PIS/CCTV</v>
          </cell>
          <cell r="M21" t="str">
            <v>Sağ Led ekran güzergah paneli haberleşme entegresi yanmış.</v>
          </cell>
          <cell r="P21" t="str">
            <v>C-Uyarı, sürüş devamlılığı</v>
          </cell>
          <cell r="Q21" t="str">
            <v>C(Sisteme etki etmeyen arıza)</v>
          </cell>
          <cell r="R21" t="str">
            <v>N.A(Yaralanma yok)</v>
          </cell>
          <cell r="S21" t="str">
            <v>(I) İlk Defa Karşılaşılan Arıza</v>
          </cell>
          <cell r="U21" t="str">
            <v>Tedarikçi</v>
          </cell>
          <cell r="V21" t="str">
            <v>ATAK ULAŞIM SAN.TİC.LTD.ŞTİ.</v>
          </cell>
          <cell r="W21" t="str">
            <v>Evet</v>
          </cell>
          <cell r="X21" t="str">
            <v>ATAK ULAŞIM SAN.TİC.LTD.ŞTİ.</v>
          </cell>
          <cell r="AD21" t="str">
            <v>Tamir edilecek</v>
          </cell>
          <cell r="AE21">
            <v>45330.609293981499</v>
          </cell>
          <cell r="AG21" t="str">
            <v>ATAK ULAŞIM SAN.TİC.LTD.ŞTİ.</v>
          </cell>
          <cell r="AH21" t="str">
            <v>Sağ Led Ekran Güzergah Paneli</v>
          </cell>
          <cell r="AI21" t="str">
            <v>E410-7005</v>
          </cell>
          <cell r="AJ21">
            <v>1</v>
          </cell>
          <cell r="AL21">
            <v>45330.49</v>
          </cell>
          <cell r="AP21">
            <v>45330</v>
          </cell>
          <cell r="AQ21" t="str">
            <v/>
          </cell>
          <cell r="AT21" t="str">
            <v/>
          </cell>
          <cell r="AV21" t="str">
            <v>KOC10-HBR-24-017</v>
          </cell>
          <cell r="AX21" t="str">
            <v/>
          </cell>
          <cell r="AZ21">
            <v>2</v>
          </cell>
          <cell r="BA21">
            <v>45331.718935185199</v>
          </cell>
          <cell r="BD21" t="str">
            <v>https://www.appsheet.com/Template/gettablefileurl?appname=KOC10_Failure_List-654943&amp;tableName=SAYFA1&amp;filename=Sayfa1_Images%2F43ab83fd.Resim.091101.jpg</v>
          </cell>
          <cell r="BF21" t="str">
            <v>43ab83fd</v>
          </cell>
          <cell r="GB21" t="str">
            <v>Atak ulaşımla iletişime geçildi. - Led ekran güzergah panelinin içindeki kartın haberleşme entegresi atak ulaşım tarafından değiştirilmiştir.</v>
          </cell>
          <cell r="GC21" t="str">
            <v xml:space="preserve"> - </v>
          </cell>
        </row>
        <row r="22">
          <cell r="C22" t="str">
            <v>KOC10</v>
          </cell>
          <cell r="D22" t="str">
            <v>4119(1)</v>
          </cell>
          <cell r="E22" t="str">
            <v>MB</v>
          </cell>
          <cell r="F22">
            <v>193</v>
          </cell>
          <cell r="G22" t="str">
            <v>BOZ-KOC10-FF-021</v>
          </cell>
          <cell r="H22">
            <v>45330.562824074099</v>
          </cell>
          <cell r="I22" t="str">
            <v>Depo/Depot</v>
          </cell>
          <cell r="J22" t="str">
            <v>BOZANKAYA - SSH</v>
          </cell>
          <cell r="L22" t="str">
            <v>PA/PIS/CCTV</v>
          </cell>
          <cell r="M22" t="str">
            <v>11'nolu interkomdan kabine ses gitmiyor.</v>
          </cell>
          <cell r="P22" t="str">
            <v>C-Uyarı, sürüş devamlılığı</v>
          </cell>
          <cell r="Q22" t="str">
            <v>C(Sisteme etki etmeyen arıza)</v>
          </cell>
          <cell r="R22" t="str">
            <v>N.A(Yaralanma yok)</v>
          </cell>
          <cell r="S22" t="str">
            <v>(III) Farklı Araçlarda Tekrarlayan Arıza</v>
          </cell>
          <cell r="U22" t="str">
            <v>Tedarikçi</v>
          </cell>
          <cell r="V22" t="str">
            <v>ATAK ULAŞIM SAN.TİC.LTD.ŞTİ.</v>
          </cell>
          <cell r="W22" t="str">
            <v>Evet</v>
          </cell>
          <cell r="X22" t="str">
            <v>ATAK ULAŞIM SAN.TİC.LTD.ŞTİ.</v>
          </cell>
          <cell r="AD22" t="str">
            <v>Ekipman değiştirilecek</v>
          </cell>
          <cell r="AE22">
            <v>45330.577071759297</v>
          </cell>
          <cell r="AG22" t="str">
            <v>ATAK ULAŞIM SAN.TİC.LTD.ŞTİ.</v>
          </cell>
          <cell r="AH22" t="str">
            <v>ATAK ULASIM ANTALYA INTERCOM</v>
          </cell>
          <cell r="AI22" t="str">
            <v>E820-7051</v>
          </cell>
          <cell r="AJ22">
            <v>1</v>
          </cell>
          <cell r="AL22" t="str">
            <v/>
          </cell>
          <cell r="AP22" t="str">
            <v/>
          </cell>
          <cell r="AQ22" t="str">
            <v>0107068</v>
          </cell>
          <cell r="AT22" t="str">
            <v/>
          </cell>
          <cell r="AV22" t="str">
            <v>KOC10-HBR-24-018</v>
          </cell>
          <cell r="AX22" t="str">
            <v/>
          </cell>
          <cell r="AZ22">
            <v>1</v>
          </cell>
          <cell r="BA22">
            <v>45330.604328703703</v>
          </cell>
          <cell r="BD22" t="str">
            <v>https://www.appsheet.com/Template/gettablefileurl?appname=KOC10_Failure_List-654943&amp;tableName=SAYFA1&amp;filename=Sayfa1_Images%2F1f7e1874.Resim.135358.jpg</v>
          </cell>
          <cell r="BF22" t="str">
            <v>1f7e1874</v>
          </cell>
          <cell r="GB22" t="str">
            <v>Atak ulaşımla iletişime geçildi. - Elimizde bulunan yedek interkomun bağlantısını yapılıp IP adresi 11'nolu interkom olarak tanımlanmıştır.</v>
          </cell>
          <cell r="GC22" t="str">
            <v xml:space="preserve"> - </v>
          </cell>
        </row>
        <row r="23">
          <cell r="C23" t="str">
            <v>KOC10</v>
          </cell>
          <cell r="D23" t="str">
            <v>4119(1)</v>
          </cell>
          <cell r="E23" t="str">
            <v>MA</v>
          </cell>
          <cell r="F23">
            <v>193</v>
          </cell>
          <cell r="G23" t="str">
            <v>BOZ-KOC10-FF-022</v>
          </cell>
          <cell r="H23">
            <v>45330.604548611103</v>
          </cell>
          <cell r="I23" t="str">
            <v>Depo/Depot</v>
          </cell>
          <cell r="J23" t="str">
            <v>BOZANKAYA - SSH</v>
          </cell>
          <cell r="L23" t="str">
            <v>PA/PIS/CCTV</v>
          </cell>
          <cell r="M23" t="str">
            <v>A kabin YBS'nin com1 ve com2 haberleşme portları arızalanmış.</v>
          </cell>
          <cell r="P23" t="str">
            <v>C-Uyarı, sürüş devamlılığı</v>
          </cell>
          <cell r="Q23" t="str">
            <v>C(Sisteme etki etmeyen arıza)</v>
          </cell>
          <cell r="R23" t="str">
            <v>N.A(Yaralanma yok)</v>
          </cell>
          <cell r="S23" t="str">
            <v>(I) İlk Defa Karşılaşılan Arıza</v>
          </cell>
          <cell r="U23" t="str">
            <v>Tedarikçi</v>
          </cell>
          <cell r="V23" t="str">
            <v>ATAK ULAŞIM SAN.TİC.LTD.ŞTİ.</v>
          </cell>
          <cell r="W23" t="str">
            <v>Evet</v>
          </cell>
          <cell r="X23" t="str">
            <v>ATAK ULAŞIM SAN.TİC.LTD.ŞTİ.</v>
          </cell>
          <cell r="AD23" t="str">
            <v>Ekipman değiştirilecek</v>
          </cell>
          <cell r="AE23">
            <v>45330.618634259299</v>
          </cell>
          <cell r="AG23" t="str">
            <v>ATAK ULAŞIM SAN.TİC.LTD.ŞTİ.</v>
          </cell>
          <cell r="AH23" t="str">
            <v>ARAÇ ÜSTÜ İŞ İSTASYONU</v>
          </cell>
          <cell r="AI23" t="str">
            <v>E865-7017</v>
          </cell>
          <cell r="AJ23">
            <v>1</v>
          </cell>
          <cell r="AL23" t="str">
            <v/>
          </cell>
          <cell r="AP23" t="str">
            <v/>
          </cell>
          <cell r="AQ23" t="str">
            <v/>
          </cell>
          <cell r="AT23" t="str">
            <v/>
          </cell>
          <cell r="AV23" t="str">
            <v>KOC10-HBR-24-019</v>
          </cell>
          <cell r="AX23" t="str">
            <v/>
          </cell>
          <cell r="AZ23">
            <v>2</v>
          </cell>
          <cell r="BA23">
            <v>45330.646481481497</v>
          </cell>
          <cell r="BD23" t="str">
            <v>https://www.appsheet.com/Template/gettablefileurl?appname=KOC10_Failure_List-654943&amp;tableName=SAYFA1&amp;filename=Sayfa1_Images%2F6ad187b9.Resim.104036.jpg</v>
          </cell>
          <cell r="BF23" t="str">
            <v>6ad187b9</v>
          </cell>
          <cell r="GB23" t="str">
            <v>Atak ulaşımla iletişime geçildi. - Atak ulaşımla iletişime geçildi, yeni YBS ekranı takıldı.</v>
          </cell>
          <cell r="GC23" t="str">
            <v xml:space="preserve"> - </v>
          </cell>
        </row>
        <row r="24">
          <cell r="C24" t="str">
            <v>KOC10</v>
          </cell>
          <cell r="D24" t="str">
            <v>4119(1)</v>
          </cell>
          <cell r="E24" t="str">
            <v>MB</v>
          </cell>
          <cell r="F24">
            <v>217</v>
          </cell>
          <cell r="G24" t="str">
            <v>BOZ-KOC10-FF-023</v>
          </cell>
          <cell r="H24">
            <v>45336.416527777801</v>
          </cell>
          <cell r="I24" t="str">
            <v>Depo/Depot</v>
          </cell>
          <cell r="J24" t="str">
            <v>BOZANKAYA - SSH</v>
          </cell>
          <cell r="L24" t="str">
            <v>Kapı</v>
          </cell>
          <cell r="M24" t="str">
            <v>12 No'lu kapı kapanış uyarı ses buzzerı çalışmıyor</v>
          </cell>
          <cell r="P24" t="str">
            <v>C-Uyarı, sürüş devamlılığı</v>
          </cell>
          <cell r="Q24" t="str">
            <v>C(Sisteme etki etmeyen arıza)</v>
          </cell>
          <cell r="R24" t="str">
            <v>N.A(Yaralanma yok)</v>
          </cell>
          <cell r="S24" t="str">
            <v>(I) İlk Defa Karşılaşılan Arıza</v>
          </cell>
          <cell r="U24" t="str">
            <v>Tedarikçi</v>
          </cell>
          <cell r="V24" t="str">
            <v>KNORR-BREMSE GMBH DİVİSİON IFE AUTO</v>
          </cell>
          <cell r="W24" t="str">
            <v>Evet</v>
          </cell>
          <cell r="X24" t="str">
            <v>KNORR-BREMSE GMBH DİVİSİON IFE AUTO</v>
          </cell>
          <cell r="AD24" t="str">
            <v>Ekipman değiştirilecek</v>
          </cell>
          <cell r="AE24">
            <v>45336.417916666702</v>
          </cell>
          <cell r="AG24" t="str">
            <v>KNORR-BREMSE GMBH DİVİSİON IFE AUTO</v>
          </cell>
          <cell r="AH24" t="str">
            <v>BUZZER</v>
          </cell>
          <cell r="AI24" t="str">
            <v>T930-1000</v>
          </cell>
          <cell r="AJ24">
            <v>0</v>
          </cell>
          <cell r="AL24">
            <v>45336.420682870397</v>
          </cell>
          <cell r="AP24" t="str">
            <v/>
          </cell>
          <cell r="AQ24" t="str">
            <v/>
          </cell>
          <cell r="AT24" t="str">
            <v/>
          </cell>
          <cell r="AV24" t="str">
            <v>KOC10-HBR-24-020</v>
          </cell>
          <cell r="AX24" t="str">
            <v/>
          </cell>
          <cell r="AZ24" t="str">
            <v/>
          </cell>
          <cell r="BA24" t="str">
            <v/>
          </cell>
          <cell r="BD24" t="str">
            <v>https://www.appsheet.com/Template/gettablefileurl?appname=KOC10_Failure_List-654943&amp;tableName=SAYFA1&amp;filename=Sayfa1_Images%2F88ca632a.Resim.112151.png</v>
          </cell>
          <cell r="BF24" t="str">
            <v>88ca632a</v>
          </cell>
          <cell r="GB24" t="str">
            <v xml:space="preserve">Farklı bir buzzer 12 no'lu kapıda denendi, çalıştığı gözlemlendi. - </v>
          </cell>
          <cell r="GC24" t="str">
            <v xml:space="preserve"> - </v>
          </cell>
        </row>
        <row r="25">
          <cell r="C25" t="str">
            <v>KOC10</v>
          </cell>
          <cell r="D25" t="str">
            <v>4119(1)</v>
          </cell>
          <cell r="E25" t="str">
            <v>MA</v>
          </cell>
          <cell r="F25">
            <v>217</v>
          </cell>
          <cell r="G25" t="str">
            <v>BOZ-KOC10-FF-024</v>
          </cell>
          <cell r="H25">
            <v>45337.409699074102</v>
          </cell>
          <cell r="I25" t="str">
            <v>Depo/Depot</v>
          </cell>
          <cell r="J25" t="str">
            <v>BOZANKAYA - SSH</v>
          </cell>
          <cell r="L25" t="str">
            <v>Kabin Masası</v>
          </cell>
          <cell r="M25" t="str">
            <v>MA Sürücü kabin sağ kolçak buton paneli somunlar alttan takıldığından üstten civatayı sökmeye çalıştığımızda somunlar düşüyor.</v>
          </cell>
          <cell r="P25" t="str">
            <v>C-Uyarı, sürüş devamlılığı</v>
          </cell>
          <cell r="Q25" t="str">
            <v>B(Servisten çekmeye etki eden arıza)</v>
          </cell>
          <cell r="R25" t="str">
            <v>N.A(Yaralanma yok)</v>
          </cell>
          <cell r="S25" t="str">
            <v>(I) İlk Defa Karşılaşılan Arıza</v>
          </cell>
          <cell r="U25" t="str">
            <v>Tedarikçi</v>
          </cell>
          <cell r="V25" t="str">
            <v>Bozankaya</v>
          </cell>
          <cell r="W25" t="str">
            <v>Evet</v>
          </cell>
          <cell r="X25" t="str">
            <v>Bozankaya</v>
          </cell>
          <cell r="AD25" t="str">
            <v>Tamir edilecek</v>
          </cell>
          <cell r="AE25">
            <v>45337.413854166698</v>
          </cell>
          <cell r="AG25" t="str">
            <v>Bozankaya</v>
          </cell>
          <cell r="AH25" t="str">
            <v>SAĞ KOLÇAK BUTON PANELİ</v>
          </cell>
          <cell r="AI25" t="str">
            <v>E300-7301</v>
          </cell>
          <cell r="AJ25">
            <v>1</v>
          </cell>
          <cell r="AL25">
            <v>45337.416817129597</v>
          </cell>
          <cell r="AP25" t="str">
            <v/>
          </cell>
          <cell r="AQ25" t="str">
            <v/>
          </cell>
          <cell r="AT25" t="str">
            <v/>
          </cell>
          <cell r="AV25" t="str">
            <v>KOC10-HBR-24-021</v>
          </cell>
          <cell r="AX25" t="str">
            <v/>
          </cell>
          <cell r="AZ25">
            <v>2</v>
          </cell>
          <cell r="BA25" t="str">
            <v/>
          </cell>
          <cell r="BD25" t="str">
            <v>https://www.appsheet.com/Template/gettablefileurl?appname=KOC10_Failure_List-654943&amp;tableName=SAYFA1&amp;filename=Sayfa1_Images%2F5cbc5a38.Resim.065734.jpg</v>
          </cell>
          <cell r="BF25" t="str">
            <v>5cbc5a38</v>
          </cell>
          <cell r="GB25" t="str">
            <v xml:space="preserve">Sorunu fabrikaya bildirmek. Sabit somunlu vida olabilir. - </v>
          </cell>
          <cell r="GC25" t="str">
            <v xml:space="preserve"> - </v>
          </cell>
        </row>
        <row r="26">
          <cell r="C26" t="str">
            <v>KOC10</v>
          </cell>
          <cell r="D26" t="str">
            <v>4119(1)</v>
          </cell>
          <cell r="E26" t="str">
            <v>RB</v>
          </cell>
          <cell r="F26">
            <v>224</v>
          </cell>
          <cell r="G26" t="str">
            <v>BOZ-KOC10-FF-025</v>
          </cell>
          <cell r="H26">
            <v>45341.375879629602</v>
          </cell>
          <cell r="I26" t="str">
            <v>Depo/Depot</v>
          </cell>
          <cell r="J26" t="str">
            <v>BOZANKAYA - SSH</v>
          </cell>
          <cell r="L26" t="str">
            <v>PA/PIS/CCTV</v>
          </cell>
          <cell r="M26" t="str">
            <v>Amfiler raylı sisteme uygun olacak şekilde araca monte edilmemiş ve bağlantıları yapılmamıştır. Çırt Çıt bağlantı kullanılarak yukarıdan levhaya bağlantı yapılmış. Cırt cırt kısmı değil levhaya temas eden yapışkan kısımdan ayrılmış. ( yolcu bilgilendirme sistemi)</v>
          </cell>
          <cell r="P26" t="str">
            <v>C-Uyarı, sürüş devamlılığı</v>
          </cell>
          <cell r="Q26" t="str">
            <v>C(Sisteme etki etmeyen arıza)</v>
          </cell>
          <cell r="R26" t="str">
            <v>N.A(Yaralanma yok)</v>
          </cell>
          <cell r="S26" t="str">
            <v>(I) İlk Defa Karşılaşılan Arıza</v>
          </cell>
          <cell r="U26" t="str">
            <v>Tedarikçi</v>
          </cell>
          <cell r="V26" t="str">
            <v>ATAK ULAŞIM SAN.TİC.LTD.ŞTİ.</v>
          </cell>
          <cell r="W26" t="str">
            <v>Evet</v>
          </cell>
          <cell r="X26" t="str">
            <v>ATAK ULAŞIM SAN.TİC.LTD.ŞTİ.</v>
          </cell>
          <cell r="AD26" t="str">
            <v>Ekipman değiştirilecek</v>
          </cell>
          <cell r="AE26">
            <v>45341.393148148098</v>
          </cell>
          <cell r="AG26" t="str">
            <v>ATAK ULAŞIM SAN.TİC.LTD.ŞTİ.</v>
          </cell>
          <cell r="AH26" t="str">
            <v>Amfi Panosu</v>
          </cell>
          <cell r="AI26" t="str">
            <v>E820-0705</v>
          </cell>
          <cell r="AJ26">
            <v>0</v>
          </cell>
          <cell r="AL26" t="str">
            <v/>
          </cell>
          <cell r="AP26" t="str">
            <v/>
          </cell>
          <cell r="AQ26" t="str">
            <v/>
          </cell>
          <cell r="AT26" t="str">
            <v/>
          </cell>
          <cell r="AV26" t="str">
            <v>KOC10-HBR-24-023</v>
          </cell>
          <cell r="AX26" t="str">
            <v/>
          </cell>
          <cell r="AZ26">
            <v>2</v>
          </cell>
          <cell r="BA26" t="str">
            <v/>
          </cell>
          <cell r="BD26" t="str">
            <v>https://www.appsheet.com/Template/gettablefileurl?appname=KOC10_Failure_List-654943&amp;tableName=SAYFA1&amp;filename=Sayfa1_Images%2F6c85c920.Resim.060925.jpg</v>
          </cell>
          <cell r="BF26" t="str">
            <v>6c85c920</v>
          </cell>
          <cell r="GB26" t="str">
            <v>Yapılan kontroller esnasında amfinin güç kaynağının düşmüş olduğunu farkettik, daha sonra yerine yapıştırıldı, durum fabrikaya bildirildi. - Düşen güç kaynağı aynı şekilde yerine takılmıştır ve durum fabrikaya bildirilmiştir.</v>
          </cell>
          <cell r="GC26" t="str">
            <v xml:space="preserve"> - </v>
          </cell>
        </row>
        <row r="27">
          <cell r="C27" t="str">
            <v>KOC10</v>
          </cell>
          <cell r="D27" t="str">
            <v>4119(1)</v>
          </cell>
          <cell r="E27" t="str">
            <v>MB</v>
          </cell>
          <cell r="F27">
            <v>224</v>
          </cell>
          <cell r="G27" t="str">
            <v>BOZ-KOC10-FF-026</v>
          </cell>
          <cell r="H27">
            <v>45343.570162037002</v>
          </cell>
          <cell r="I27" t="str">
            <v>Depo/Depot</v>
          </cell>
          <cell r="J27" t="str">
            <v>BOZANKAYA - SSH</v>
          </cell>
          <cell r="L27" t="str">
            <v>PA/PIS/CCTV</v>
          </cell>
          <cell r="M27" t="str">
            <v>MB Ön Led Sürücü kartında haberleşmeyi sağlayan Rs485 entegresi bir sebepten dolayı ( kart üzerine aşırı yük birikmesi, gerilim farkı vb.) arızalanmış.</v>
          </cell>
          <cell r="P27" t="str">
            <v>C-Uyarı, sürüş devamlılığı</v>
          </cell>
          <cell r="Q27" t="str">
            <v>C(Sisteme etki etmeyen arıza)</v>
          </cell>
          <cell r="R27" t="str">
            <v>N.A(Yaralanma yok)</v>
          </cell>
          <cell r="S27" t="str">
            <v>(III) Farklı Araçlarda Tekrarlayan Arıza</v>
          </cell>
          <cell r="U27" t="str">
            <v>Tedarikçi</v>
          </cell>
          <cell r="V27" t="str">
            <v>ATAK ULAŞIM SAN.TİC.LTD.ŞTİ.</v>
          </cell>
          <cell r="W27" t="str">
            <v>Evet</v>
          </cell>
          <cell r="X27" t="str">
            <v>ATAK ULAŞIM SAN.TİC.LTD.ŞTİ.</v>
          </cell>
          <cell r="AD27" t="str">
            <v>Arıza çözülecek</v>
          </cell>
          <cell r="AE27">
            <v>45343.571678240703</v>
          </cell>
          <cell r="AG27" t="str">
            <v>ATAK ULAŞIM SAN.TİC.LTD.ŞTİ.</v>
          </cell>
          <cell r="AH27" t="str">
            <v>LED GÜZERGAH PANELİ</v>
          </cell>
          <cell r="AI27" t="str">
            <v>E455-0702</v>
          </cell>
          <cell r="AJ27">
            <v>1</v>
          </cell>
          <cell r="AL27">
            <v>45343.572673611103</v>
          </cell>
          <cell r="AP27">
            <v>45357</v>
          </cell>
          <cell r="AQ27" t="str">
            <v>D100070502</v>
          </cell>
          <cell r="AT27" t="str">
            <v/>
          </cell>
          <cell r="AV27" t="str">
            <v>KOC10-HBR-24-024</v>
          </cell>
          <cell r="AX27" t="str">
            <v/>
          </cell>
          <cell r="AZ27">
            <v>2</v>
          </cell>
          <cell r="BA27">
            <v>45357.653356481504</v>
          </cell>
          <cell r="BD27" t="str">
            <v>https://www.appsheet.com/Template/gettablefileurl?appname=KOC10_Failure_List-654943&amp;tableName=SAYFA1&amp;filename=Sayfa1_Images%2F8da26704.Resim.104557.jpg</v>
          </cell>
          <cell r="BF27" t="str">
            <v>8da26704</v>
          </cell>
          <cell r="GB27" t="str">
            <v>Durum tedarikçiye bildirildi, kartı yenisiyle değiştirerek sorunu çözmeyi planlıyoruz. - YENİ GELEN HABERLEŞME KARTI ESKİSİYLE DEĞİŞTİRİLDİ.</v>
          </cell>
          <cell r="GC27" t="str">
            <v xml:space="preserve"> - </v>
          </cell>
        </row>
        <row r="28">
          <cell r="C28" t="str">
            <v>KOC10</v>
          </cell>
          <cell r="D28" t="str">
            <v>4119(1)</v>
          </cell>
          <cell r="E28" t="str">
            <v>MB</v>
          </cell>
          <cell r="F28">
            <v>224</v>
          </cell>
          <cell r="G28" t="str">
            <v>BOZ-KOC10-FF-027</v>
          </cell>
          <cell r="H28">
            <v>45343.578472222202</v>
          </cell>
          <cell r="I28" t="str">
            <v>Depo/Depot</v>
          </cell>
          <cell r="J28" t="str">
            <v>BOZANKAYA - SSH</v>
          </cell>
          <cell r="L28" t="str">
            <v>PA/PIS/CCTV</v>
          </cell>
          <cell r="M28" t="str">
            <v>MB YAN Led sürücü kartında haberleşmeyi sağlayan Rs485 entegresi bir sebepten dolayı ( kart üzerine aşırı yük birikmesi, gerilim farkı vb.) arızalanmış.</v>
          </cell>
          <cell r="P28" t="str">
            <v>C-Uyarı, sürüş devamlılığı</v>
          </cell>
          <cell r="Q28" t="str">
            <v>C(Sisteme etki etmeyen arıza)</v>
          </cell>
          <cell r="R28" t="str">
            <v>N.A(Yaralanma yok)</v>
          </cell>
          <cell r="S28" t="str">
            <v>(III) Farklı Araçlarda Tekrarlayan Arıza</v>
          </cell>
          <cell r="U28" t="str">
            <v>Tedarikçi</v>
          </cell>
          <cell r="V28" t="str">
            <v>ATAK ULAŞIM SAN.TİC.LTD.ŞTİ.</v>
          </cell>
          <cell r="W28" t="str">
            <v>Evet</v>
          </cell>
          <cell r="X28" t="str">
            <v>ATAK ULAŞIM SAN.TİC.LTD.ŞTİ.</v>
          </cell>
          <cell r="AD28" t="str">
            <v>Arıza çözülecek</v>
          </cell>
          <cell r="AE28">
            <v>45343.579537037003</v>
          </cell>
          <cell r="AG28" t="str">
            <v>ATAK ULAŞIM SAN.TİC.LTD.ŞTİ.</v>
          </cell>
          <cell r="AH28" t="str">
            <v>LED GÜZERGAH PANELİ</v>
          </cell>
          <cell r="AI28" t="str">
            <v>E410-7005 (7006)</v>
          </cell>
          <cell r="AJ28">
            <v>2</v>
          </cell>
          <cell r="AL28">
            <v>45343.581805555601</v>
          </cell>
          <cell r="AP28">
            <v>45357</v>
          </cell>
          <cell r="AQ28" t="str">
            <v>Y100071103-Y100070204</v>
          </cell>
          <cell r="AT28" t="str">
            <v/>
          </cell>
          <cell r="AV28" t="str">
            <v>KOC10-HBR-24-025</v>
          </cell>
          <cell r="AX28" t="str">
            <v/>
          </cell>
          <cell r="AZ28">
            <v>2</v>
          </cell>
          <cell r="BA28">
            <v>45357.669826388897</v>
          </cell>
          <cell r="BD28" t="str">
            <v>https://www.appsheet.com/Template/gettablefileurl?appname=KOC10_Failure_List-654943&amp;tableName=SAYFA1&amp;filename=Sayfa1_Images%2F05781ae7.Resim.105705.jpg</v>
          </cell>
          <cell r="BF28" t="str">
            <v>05781ae7</v>
          </cell>
          <cell r="GB28" t="str">
            <v>Durum tedarikçiye bildirildi, kartı yenisiyle değiştirerek sorunu çözmeyi planlıyoruz. - YENİ GELEN HABERLEŞME KARTI ESKİSİYLE DEĞİŞTİRİLDİ.</v>
          </cell>
          <cell r="GC28" t="str">
            <v xml:space="preserve"> - </v>
          </cell>
        </row>
        <row r="29">
          <cell r="C29" t="str">
            <v>KOC10</v>
          </cell>
          <cell r="D29" t="str">
            <v>4119(1)</v>
          </cell>
          <cell r="E29" t="str">
            <v>MA , MB</v>
          </cell>
          <cell r="F29">
            <v>224</v>
          </cell>
          <cell r="G29" t="str">
            <v>BOZ-KOC10-FF-028</v>
          </cell>
          <cell r="H29">
            <v>45345.399664351899</v>
          </cell>
          <cell r="I29" t="str">
            <v>Depo/Depot</v>
          </cell>
          <cell r="J29" t="str">
            <v>BOZANKAYA - SSH</v>
          </cell>
          <cell r="L29" t="str">
            <v>TCMS</v>
          </cell>
          <cell r="M29" t="str">
            <v>TCMS ekranı üzerindeki klima sekmesinde dış/iç sıcaklık değerleri anormal.</v>
          </cell>
          <cell r="P29" t="str">
            <v>C-Uyarı, sürüş devamlılığı</v>
          </cell>
          <cell r="Q29" t="str">
            <v>C(Sisteme etki etmeyen arıza)</v>
          </cell>
          <cell r="R29" t="str">
            <v>N.A(Yaralanma yok)</v>
          </cell>
          <cell r="S29" t="str">
            <v>(I) İlk Defa Karşılaşılan Arıza</v>
          </cell>
          <cell r="U29" t="str">
            <v>Tedarikçi</v>
          </cell>
          <cell r="V29" t="str">
            <v>MEDCOM SP. Z O.O.</v>
          </cell>
          <cell r="W29" t="str">
            <v>Evet</v>
          </cell>
          <cell r="X29" t="str">
            <v/>
          </cell>
          <cell r="AD29" t="str">
            <v>Arıza çözülecek</v>
          </cell>
          <cell r="AE29">
            <v>45345.4066550926</v>
          </cell>
          <cell r="AG29" t="str">
            <v>MEDCOM SP. Z O.O.</v>
          </cell>
          <cell r="AH29" t="str">
            <v>0</v>
          </cell>
          <cell r="AI29" t="str">
            <v>0</v>
          </cell>
          <cell r="AJ29">
            <v>2</v>
          </cell>
          <cell r="AL29" t="str">
            <v/>
          </cell>
          <cell r="AP29" t="str">
            <v/>
          </cell>
          <cell r="AQ29" t="str">
            <v/>
          </cell>
          <cell r="AT29" t="str">
            <v/>
          </cell>
          <cell r="AV29" t="str">
            <v>KOC10-HBR-24-026</v>
          </cell>
          <cell r="AX29" t="str">
            <v/>
          </cell>
          <cell r="AZ29">
            <v>1</v>
          </cell>
          <cell r="BA29">
            <v>45345.4272569444</v>
          </cell>
          <cell r="BD29" t="str">
            <v>https://www.appsheet.com/Template/gettablefileurl?appname=KOC10_Failure_List-654943&amp;tableName=SAYFA1&amp;filename=Sayfa1_Images%2Fee02473a.Resim.064552.jpg</v>
          </cell>
          <cell r="BF29" t="str">
            <v>ee02473a</v>
          </cell>
          <cell r="GB29" t="str">
            <v xml:space="preserve">Durumu fabrikaya bildirmek - </v>
          </cell>
          <cell r="GC29" t="str">
            <v xml:space="preserve"> - </v>
          </cell>
        </row>
        <row r="30">
          <cell r="C30" t="str">
            <v>KOC10</v>
          </cell>
          <cell r="D30" t="str">
            <v>4120(2)</v>
          </cell>
          <cell r="E30" t="str">
            <v>MB</v>
          </cell>
          <cell r="F30">
            <v>4</v>
          </cell>
          <cell r="G30" t="str">
            <v>BOZ-KOC10-FF-029</v>
          </cell>
          <cell r="H30">
            <v>45355.402800925898</v>
          </cell>
          <cell r="I30" t="str">
            <v>Depo/Depot</v>
          </cell>
          <cell r="J30" t="str">
            <v>BOZANKAYA - SSH</v>
          </cell>
          <cell r="L30" t="str">
            <v>PA/PIS/CCTV</v>
          </cell>
          <cell r="M30" t="str">
            <v>9 no'lu kapı üstü Stretch LCD ekran çalışmıyor.</v>
          </cell>
          <cell r="P30" t="str">
            <v>C-Uyarı, sürüş devamlılığı</v>
          </cell>
          <cell r="Q30" t="str">
            <v>C(Sisteme etki etmeyen arıza)</v>
          </cell>
          <cell r="R30" t="str">
            <v>N.A(Yaralanma yok)</v>
          </cell>
          <cell r="S30" t="str">
            <v>(II) Aynı Araçta Tekrarlayan Arıza</v>
          </cell>
          <cell r="U30" t="str">
            <v>Tedarikçi</v>
          </cell>
          <cell r="V30" t="str">
            <v>ATAK ULAŞIM SAN.TİC.LTD.ŞTİ.</v>
          </cell>
          <cell r="W30" t="str">
            <v>Evet</v>
          </cell>
          <cell r="X30" t="str">
            <v>ATAK ULAŞIM SAN.TİC.LTD.ŞTİ.</v>
          </cell>
          <cell r="AD30" t="str">
            <v>Ekipman değiştirilecek</v>
          </cell>
          <cell r="AE30">
            <v>45356.404861111099</v>
          </cell>
          <cell r="AG30" t="str">
            <v>ATAK ULAŞIM SAN.TİC.LTD.ŞTİ.</v>
          </cell>
          <cell r="AH30" t="str">
            <v>STRETCH LCD EKRAN</v>
          </cell>
          <cell r="AI30" t="str">
            <v>E410-7003</v>
          </cell>
          <cell r="AJ30">
            <v>1</v>
          </cell>
          <cell r="AL30">
            <v>45356.406134259298</v>
          </cell>
          <cell r="AP30">
            <v>45397</v>
          </cell>
          <cell r="AQ30" t="str">
            <v>202313020037</v>
          </cell>
          <cell r="AT30" t="str">
            <v/>
          </cell>
          <cell r="AV30" t="str">
            <v>KOC10-HBR-24-027</v>
          </cell>
          <cell r="AX30" t="str">
            <v/>
          </cell>
          <cell r="AZ30">
            <v>2</v>
          </cell>
          <cell r="BA30">
            <v>45399.577743055597</v>
          </cell>
          <cell r="BD30" t="str">
            <v>https://www.appsheet.com/Template/gettablefileurl?appname=KOC10_Failure_List-654943&amp;tableName=SAYFA1&amp;filename=Sayfa1_Images%2Fecb220b5.Resim.064557.jpg</v>
          </cell>
          <cell r="BF30" t="str">
            <v>ecb220b5</v>
          </cell>
          <cell r="GB30" t="str">
            <v>Farklı bir kapı üstünde denendi ve çalışmadığı gözlemlendi, durum fabrikaya bildirildi. - Ekipman yenisi geldiğinde değiştirilecek.</v>
          </cell>
          <cell r="GC30" t="str">
            <v xml:space="preserve"> - </v>
          </cell>
        </row>
        <row r="31">
          <cell r="C31" t="str">
            <v>KOC10</v>
          </cell>
          <cell r="D31" t="str">
            <v>4119(1)</v>
          </cell>
          <cell r="E31" t="str">
            <v>MA , MB</v>
          </cell>
          <cell r="F31">
            <v>224</v>
          </cell>
          <cell r="G31" t="str">
            <v>BOZ-KOC10-FF-030</v>
          </cell>
          <cell r="H31">
            <v>45359.609722222202</v>
          </cell>
          <cell r="I31" t="str">
            <v>Hat/Line</v>
          </cell>
          <cell r="J31" t="str">
            <v>BOZANKAYA - SSH</v>
          </cell>
          <cell r="L31" t="str">
            <v>Kumlama</v>
          </cell>
          <cell r="M31" t="str">
            <v>Araç üstünde ki kumlama çalışmamaktadır.</v>
          </cell>
          <cell r="P31" t="str">
            <v>C-Uyarı, sürüş devamlılığı</v>
          </cell>
          <cell r="Q31" t="str">
            <v>C(Sisteme etki etmeyen arıza)</v>
          </cell>
          <cell r="R31" t="str">
            <v>N.A(Yaralanma yok)</v>
          </cell>
          <cell r="S31" t="str">
            <v>(III) Farklı Araçlarda Tekrarlayan Arıza</v>
          </cell>
          <cell r="U31" t="str">
            <v>Tedarikçi</v>
          </cell>
          <cell r="V31" t="str">
            <v>KAAF MAKİNA SANAYİ TİC.LTD.ŞTİ</v>
          </cell>
          <cell r="W31" t="str">
            <v>Evet</v>
          </cell>
          <cell r="X31" t="str">
            <v>KAAF MAKİNA SANAYİ TİC.LTD.ŞTİ</v>
          </cell>
          <cell r="AD31" t="str">
            <v>Ekipman değiştirilecek</v>
          </cell>
          <cell r="AE31">
            <v>45359.6118055556</v>
          </cell>
          <cell r="AG31" t="str">
            <v>KAAF MAKİNA SANAYİ TİC.LTD.ŞTİ</v>
          </cell>
          <cell r="AH31" t="str">
            <v>Kumlama Hortumu</v>
          </cell>
          <cell r="AI31" t="str">
            <v>S320-7102</v>
          </cell>
          <cell r="AJ31">
            <v>8</v>
          </cell>
          <cell r="AL31">
            <v>45359.590277777803</v>
          </cell>
          <cell r="AP31" t="str">
            <v/>
          </cell>
          <cell r="AQ31" t="str">
            <v/>
          </cell>
          <cell r="AT31" t="str">
            <v/>
          </cell>
          <cell r="AV31" t="str">
            <v/>
          </cell>
          <cell r="AX31" t="str">
            <v/>
          </cell>
          <cell r="AZ31" t="str">
            <v/>
          </cell>
          <cell r="BA31" t="str">
            <v/>
          </cell>
          <cell r="BD31" t="str">
            <v>https://www.appsheet.com/Template/gettablefileurl?appname=KOC10_Failure_List-654943&amp;tableName=SAYFA1&amp;filename=Sayfa1_Images%2Fd67fd6a4.Resim.114239.png</v>
          </cell>
          <cell r="BF31" t="str">
            <v>d67fd6a4</v>
          </cell>
          <cell r="GB31" t="str">
            <v xml:space="preserve">Kumlama sistemi fonksiyonelliğini yerine getirememektedir. Sistem çalışıyor ancak nozullara giden hotumların düz olmasından kaynaklı kum akmamaktadır. - </v>
          </cell>
          <cell r="GC31" t="str">
            <v xml:space="preserve"> - </v>
          </cell>
        </row>
        <row r="32">
          <cell r="C32" t="str">
            <v>KOC10</v>
          </cell>
          <cell r="D32" t="str">
            <v>4120(2)</v>
          </cell>
          <cell r="E32" t="str">
            <v>MA , MB</v>
          </cell>
          <cell r="F32">
            <v>224</v>
          </cell>
          <cell r="G32" t="str">
            <v>BOZ-KOC10-FF-031</v>
          </cell>
          <cell r="H32">
            <v>45359.609722222202</v>
          </cell>
          <cell r="I32" t="str">
            <v>Hat/Line</v>
          </cell>
          <cell r="J32" t="str">
            <v>BOZANKAYA - SSH</v>
          </cell>
          <cell r="L32" t="str">
            <v>Kumlama</v>
          </cell>
          <cell r="M32" t="str">
            <v>Araç üstünde ki kumlama çalışmamaktadır.</v>
          </cell>
          <cell r="P32" t="str">
            <v>C-Uyarı, sürüş devamlılığı</v>
          </cell>
          <cell r="Q32" t="str">
            <v>C(Sisteme etki etmeyen arıza)</v>
          </cell>
          <cell r="R32" t="str">
            <v>N.A(Yaralanma yok)</v>
          </cell>
          <cell r="S32" t="str">
            <v>(III) Farklı Araçlarda Tekrarlayan Arıza</v>
          </cell>
          <cell r="U32" t="str">
            <v>Tedarikçi</v>
          </cell>
          <cell r="V32" t="str">
            <v>KAAF MAKİNA SANAYİ TİC.LTD.ŞTİ</v>
          </cell>
          <cell r="W32" t="str">
            <v>Evet</v>
          </cell>
          <cell r="X32" t="str">
            <v>KAAF MAKİNA SANAYİ TİC.LTD.ŞTİ</v>
          </cell>
          <cell r="AD32" t="str">
            <v>Ekipman değiştirilecek</v>
          </cell>
          <cell r="AE32">
            <v>45359.6118055556</v>
          </cell>
          <cell r="AG32" t="str">
            <v>KAAF MAKİNA SANAYİ TİC.LTD.ŞTİ</v>
          </cell>
          <cell r="AH32" t="str">
            <v>Kumlama Hortumu</v>
          </cell>
          <cell r="AI32" t="str">
            <v>S320-7102</v>
          </cell>
          <cell r="AJ32">
            <v>8</v>
          </cell>
          <cell r="AL32" t="str">
            <v/>
          </cell>
          <cell r="AP32" t="str">
            <v/>
          </cell>
          <cell r="AQ32" t="str">
            <v/>
          </cell>
          <cell r="AT32" t="str">
            <v/>
          </cell>
          <cell r="AV32" t="str">
            <v/>
          </cell>
          <cell r="AX32" t="str">
            <v/>
          </cell>
          <cell r="AZ32">
            <v>1</v>
          </cell>
          <cell r="BA32">
            <v>45359.625370370399</v>
          </cell>
          <cell r="BD32" t="str">
            <v>https://www.appsheet.com/Template/gettablefileurl?appname=KOC10_Failure_List-654943&amp;tableName=SAYFA1&amp;filename=Sayfa1_Images%2Fd67fd6a4.Resim.114239.png</v>
          </cell>
          <cell r="BF32" t="str">
            <v>d67fd6f7</v>
          </cell>
          <cell r="GB32" t="str">
            <v xml:space="preserve">Kumlama sistemi fonksiyonelliğini yerine getirememektedir. Sistem çalışıyor ancak nozullara giden hotumların düz olmasından kaynaklı kum akmamaktadır. - </v>
          </cell>
          <cell r="GC32" t="str">
            <v xml:space="preserve"> - </v>
          </cell>
        </row>
        <row r="33">
          <cell r="C33" t="str">
            <v>KOC10</v>
          </cell>
          <cell r="D33" t="str">
            <v>4120(2)</v>
          </cell>
          <cell r="E33" t="str">
            <v>MB</v>
          </cell>
          <cell r="F33">
            <v>8</v>
          </cell>
          <cell r="G33" t="str">
            <v>BOZ-KOC10-FF-032</v>
          </cell>
          <cell r="H33">
            <v>45366.387349536999</v>
          </cell>
          <cell r="I33" t="str">
            <v>Depo/Depot</v>
          </cell>
          <cell r="J33" t="str">
            <v>BOZANKAYA - SSH</v>
          </cell>
          <cell r="L33" t="str">
            <v>Aydınlatma İç</v>
          </cell>
          <cell r="M33" t="str">
            <v>SÜRÜCÜ LED DRİVER</v>
          </cell>
          <cell r="P33" t="str">
            <v>C-Uyarı, sürüş devamlılığı</v>
          </cell>
          <cell r="Q33" t="str">
            <v>C(Sisteme etki etmeyen arıza)</v>
          </cell>
          <cell r="R33" t="str">
            <v>N.A(Yaralanma yok)</v>
          </cell>
          <cell r="S33" t="str">
            <v>(I) İlk Defa Karşılaşılan Arıza</v>
          </cell>
          <cell r="U33" t="str">
            <v>Tedarikçi</v>
          </cell>
          <cell r="V33" t="str">
            <v>Bozankaya</v>
          </cell>
          <cell r="W33" t="str">
            <v>Evet</v>
          </cell>
          <cell r="X33" t="str">
            <v>Bozankaya</v>
          </cell>
          <cell r="AD33" t="str">
            <v>Ekipman değiştirilecek</v>
          </cell>
          <cell r="AE33">
            <v>45366.392303240696</v>
          </cell>
          <cell r="AG33" t="str">
            <v>Bozankaya</v>
          </cell>
          <cell r="AH33" t="str">
            <v>LED DRİVER</v>
          </cell>
          <cell r="AI33" t="str">
            <v>E826-7015</v>
          </cell>
          <cell r="AJ33">
            <v>1</v>
          </cell>
          <cell r="AL33">
            <v>45366.393275463</v>
          </cell>
          <cell r="AP33" t="str">
            <v/>
          </cell>
          <cell r="AQ33" t="str">
            <v/>
          </cell>
          <cell r="AT33" t="str">
            <v/>
          </cell>
          <cell r="AV33" t="str">
            <v>?</v>
          </cell>
          <cell r="AX33" t="str">
            <v/>
          </cell>
          <cell r="AZ33">
            <v>2</v>
          </cell>
          <cell r="BA33" t="str">
            <v/>
          </cell>
          <cell r="BD33" t="str">
            <v>https://www.appsheet.com/Template/gettablefileurl?appname=KOC10_Failure_List-654943&amp;tableName=SAYFA1&amp;filename=Sayfa1_Images%2Ff4bd8c61.Resim.062744.jpg</v>
          </cell>
          <cell r="BF33" t="str">
            <v>f4bd8c61</v>
          </cell>
          <cell r="GB33" t="str">
            <v xml:space="preserve">DRİVERIN ÇIKIŞINDA VOLT ÖLÇÜMÜ YAPILDI, 12V OLMASI GEREKİRKEN 24V DEĞER GÖSTERİYOR. - </v>
          </cell>
          <cell r="GC33" t="str">
            <v xml:space="preserve"> - </v>
          </cell>
        </row>
        <row r="34">
          <cell r="C34" t="str">
            <v>KOC10</v>
          </cell>
          <cell r="D34" t="str">
            <v>4120(2)</v>
          </cell>
          <cell r="E34" t="str">
            <v>MB</v>
          </cell>
          <cell r="F34">
            <v>9</v>
          </cell>
          <cell r="G34" t="str">
            <v>BOZ-KOC10-FF-033</v>
          </cell>
          <cell r="H34">
            <v>45369.406122685199</v>
          </cell>
          <cell r="I34" t="str">
            <v>Depo/Depot</v>
          </cell>
          <cell r="J34" t="str">
            <v>BOZANKAYA - SSH</v>
          </cell>
          <cell r="L34" t="str">
            <v>PA/PIS/CCTV</v>
          </cell>
          <cell r="M34" t="str">
            <v>KABİNLER ARASI KONUŞMA GERÇEKLEŞTİRİLEMİYOR.</v>
          </cell>
          <cell r="P34" t="str">
            <v>C-Uyarı, sürüş devamlılığı</v>
          </cell>
          <cell r="Q34" t="str">
            <v>C(Sisteme etki etmeyen arıza)</v>
          </cell>
          <cell r="R34" t="str">
            <v>N.A(Yaralanma yok)</v>
          </cell>
          <cell r="S34" t="str">
            <v>(I) İlk Defa Karşılaşılan Arıza</v>
          </cell>
          <cell r="U34" t="str">
            <v>Tedarikçi</v>
          </cell>
          <cell r="V34" t="str">
            <v>ATAK ULAŞIM SAN.TİC.LTD.ŞTİ.</v>
          </cell>
          <cell r="W34" t="str">
            <v>Evet</v>
          </cell>
          <cell r="X34" t="str">
            <v>ATAK ULAŞIM SAN.TİC.LTD.ŞTİ.</v>
          </cell>
          <cell r="AD34" t="str">
            <v>Arıza çözülecek</v>
          </cell>
          <cell r="AE34">
            <v>45373.4069212963</v>
          </cell>
          <cell r="AG34" t="str">
            <v/>
          </cell>
          <cell r="AH34" t="str">
            <v>KABİN AMFİSİ</v>
          </cell>
          <cell r="AI34" t="str">
            <v>E820-0705 ?</v>
          </cell>
          <cell r="AJ34">
            <v>1</v>
          </cell>
          <cell r="AL34">
            <v>45369.407789351899</v>
          </cell>
          <cell r="AP34">
            <v>45373</v>
          </cell>
          <cell r="AQ34" t="str">
            <v>YAZMIYOR</v>
          </cell>
          <cell r="AT34" t="str">
            <v/>
          </cell>
          <cell r="AV34" t="str">
            <v/>
          </cell>
          <cell r="AX34" t="str">
            <v/>
          </cell>
          <cell r="AZ34">
            <v>2</v>
          </cell>
          <cell r="BA34">
            <v>45385.574131944399</v>
          </cell>
          <cell r="BD34" t="str">
            <v>https://www.appsheet.com/Template/gettablefileurl?appname=KOC10_Failure_List-654943&amp;tableName=SAYFA1&amp;filename=Sayfa1_Images%2F65ac1a6b.Resim.064922.jpg</v>
          </cell>
          <cell r="BF34" t="str">
            <v>65ac1a6b</v>
          </cell>
          <cell r="GB34" t="str">
            <v>TEDARİKÇİYLE İLETİŞİME GEÇİLDİ, YENİ KABİN AMFİSİ GELDİ,DEĞİŞTİRİLDİ FAKAT SORUN DÜZELMEDİ. SORUNUN KABİN AMFİSİNİN '-' '+' KABLO BAĞLANTILARININ YANLIŞ OLDUĞUNDAN KAYNAKLANDIĞINI TESPİT ETTİK. - KABLO BEĞLANTILARI DÜZELTİLEREK SORUN ÇÖZÜLMÜŞTÜR.</v>
          </cell>
          <cell r="GC34" t="str">
            <v xml:space="preserve"> - </v>
          </cell>
        </row>
        <row r="35">
          <cell r="C35" t="str">
            <v>KOC10</v>
          </cell>
          <cell r="D35" t="str">
            <v>4119(1)</v>
          </cell>
          <cell r="E35" t="str">
            <v>MB</v>
          </cell>
          <cell r="F35">
            <v>700</v>
          </cell>
          <cell r="G35" t="str">
            <v>BOZ-KOC10-FF-034</v>
          </cell>
          <cell r="H35">
            <v>45373.593321759297</v>
          </cell>
          <cell r="I35" t="str">
            <v>Hat/Line</v>
          </cell>
          <cell r="J35" t="str">
            <v>BOZANKAYA - SSH</v>
          </cell>
          <cell r="L35" t="str">
            <v>Kapı</v>
          </cell>
          <cell r="M35" t="str">
            <v>SÜRÜCÜ KABİN KİLİT MEKANİZMASI BOŞA DÖNÜYORDU.</v>
          </cell>
          <cell r="P35" t="str">
            <v>C-Uyarı, sürüş devamlılığı</v>
          </cell>
          <cell r="Q35" t="str">
            <v>C(Sisteme etki etmeyen arıza)</v>
          </cell>
          <cell r="R35" t="str">
            <v>N.A(Yaralanma yok)</v>
          </cell>
          <cell r="S35" t="str">
            <v>(I) İlk Defa Karşılaşılan Arıza</v>
          </cell>
          <cell r="U35" t="str">
            <v>Bozankaya</v>
          </cell>
          <cell r="V35" t="str">
            <v>Fabrika Test</v>
          </cell>
          <cell r="W35" t="str">
            <v>Evet</v>
          </cell>
          <cell r="X35" t="str">
            <v>Bozankaya</v>
          </cell>
          <cell r="AD35" t="str">
            <v>Arıza çözülecek</v>
          </cell>
          <cell r="AE35">
            <v>45373.5946064815</v>
          </cell>
          <cell r="AG35" t="str">
            <v/>
          </cell>
          <cell r="AH35" t="str">
            <v>SÜRÜCÜ KABİN KELEBEK KİLİT</v>
          </cell>
          <cell r="AI35" t="str">
            <v>T190-0703</v>
          </cell>
          <cell r="AJ35">
            <v>1</v>
          </cell>
          <cell r="AL35" t="str">
            <v/>
          </cell>
          <cell r="AP35" t="str">
            <v/>
          </cell>
          <cell r="AQ35" t="str">
            <v/>
          </cell>
          <cell r="AT35" t="str">
            <v/>
          </cell>
          <cell r="AV35" t="str">
            <v/>
          </cell>
          <cell r="AX35" t="str">
            <v/>
          </cell>
          <cell r="AZ35">
            <v>2</v>
          </cell>
          <cell r="BA35">
            <v>45373.604675925897</v>
          </cell>
          <cell r="BD35" t="str">
            <v>https://www.appsheet.com/Template/gettablefileurl?appname=KOC10_Failure_List-654943&amp;tableName=SAYFA1&amp;filename=Sayfa1_Images%2F69cc0543.Resim.112030.jpg</v>
          </cell>
          <cell r="BF35" t="str">
            <v>69cc0543</v>
          </cell>
          <cell r="GB35" t="str">
            <v>KİLİT MEKANİZMASI KOMPLE SÖKÜLDÜ, İÇERİSİNDEKİ SEKMAN DEĞİŞTİRİLDİ, TÜM VİDALARA LOCTAITE SÜRÜLÜP TAKILDI. - SÜRÜCÜ KABİN KELEBEK KİLİT SÖKÜLDÜ, İÇERİSİNDEKİ SEKMAN DEĞİŞTİRİLDİ VE TÜM VİDALARA LOCTAİTE SÜRÜLDÜ.</v>
          </cell>
          <cell r="GC35" t="str">
            <v xml:space="preserve"> - </v>
          </cell>
        </row>
        <row r="36">
          <cell r="C36" t="str">
            <v>KOC10</v>
          </cell>
          <cell r="D36" t="str">
            <v>4120(2)</v>
          </cell>
          <cell r="E36" t="str">
            <v>MA , MB</v>
          </cell>
          <cell r="F36">
            <v>8</v>
          </cell>
          <cell r="G36" t="str">
            <v>BOZ-KOC10-FF-035</v>
          </cell>
          <cell r="H36">
            <v>45377.548900463</v>
          </cell>
          <cell r="I36" t="str">
            <v>Depo/Depot</v>
          </cell>
          <cell r="J36" t="str">
            <v>BOZANKAYA - SSH</v>
          </cell>
          <cell r="L36" t="str">
            <v>Giydirme Dış</v>
          </cell>
          <cell r="M36" t="str">
            <v>Silecek boyutu uygun değil.</v>
          </cell>
          <cell r="P36" t="str">
            <v>C-Uyarı, sürüş devamlılığı</v>
          </cell>
          <cell r="Q36" t="str">
            <v>C(Sisteme etki etmeyen arıza)</v>
          </cell>
          <cell r="R36" t="str">
            <v>N.A(Yaralanma yok)</v>
          </cell>
          <cell r="S36" t="str">
            <v>(I) İlk Defa Karşılaşılan Arıza</v>
          </cell>
          <cell r="U36" t="str">
            <v>Bozankaya</v>
          </cell>
          <cell r="V36" t="str">
            <v>Tasarım</v>
          </cell>
          <cell r="W36" t="str">
            <v>Hayır</v>
          </cell>
          <cell r="X36" t="str">
            <v>Bozankaya</v>
          </cell>
          <cell r="AD36" t="str">
            <v>Ekipman değiştirilecek</v>
          </cell>
          <cell r="AE36">
            <v>45377.550034722197</v>
          </cell>
          <cell r="AG36" t="str">
            <v/>
          </cell>
          <cell r="AH36" t="str">
            <v>SİLECEK</v>
          </cell>
          <cell r="AI36" t="str">
            <v>M100-0704</v>
          </cell>
          <cell r="AJ36">
            <v>2</v>
          </cell>
          <cell r="AL36" t="str">
            <v/>
          </cell>
          <cell r="AP36" t="str">
            <v/>
          </cell>
          <cell r="AQ36" t="str">
            <v/>
          </cell>
          <cell r="AT36" t="str">
            <v/>
          </cell>
          <cell r="AV36" t="str">
            <v/>
          </cell>
          <cell r="AX36" t="str">
            <v/>
          </cell>
          <cell r="AZ36">
            <v>2</v>
          </cell>
          <cell r="BA36" t="str">
            <v/>
          </cell>
          <cell r="BD36" t="str">
            <v>https://www.appsheet.com/Template/gettablefileurl?appname=KOC10_Failure_List-654943&amp;tableName=SAYFA1&amp;filename=Sayfa1_Images%2Ff22ec9df.Resim.101326.jpg</v>
          </cell>
          <cell r="BF36" t="str">
            <v>f22ec9df</v>
          </cell>
          <cell r="GB36" t="str">
            <v xml:space="preserve">4119 numaralı tramvayın silecek ölçülerine göre değiştirilecek. - </v>
          </cell>
          <cell r="GC36" t="str">
            <v xml:space="preserve"> - </v>
          </cell>
        </row>
        <row r="37">
          <cell r="C37" t="str">
            <v>KOC10</v>
          </cell>
          <cell r="D37" t="str">
            <v>4119(1)</v>
          </cell>
          <cell r="E37" t="str">
            <v>RB</v>
          </cell>
          <cell r="F37">
            <v>646</v>
          </cell>
          <cell r="G37" t="str">
            <v>BOZ-KOC10-FF-036</v>
          </cell>
          <cell r="H37">
            <v>45377.555462962999</v>
          </cell>
          <cell r="I37" t="str">
            <v>Depo/Depot</v>
          </cell>
          <cell r="J37" t="str">
            <v>BOZANKAYA - SSH</v>
          </cell>
          <cell r="L37" t="str">
            <v>Kapı</v>
          </cell>
          <cell r="M37" t="str">
            <v>9 VE 10 NUMARALI HANDLE-BREAK ÇEKİLDEĞİNDE KARE ANAHTARLA GERİ KURULMUYOR.</v>
          </cell>
          <cell r="P37" t="str">
            <v>C-Uyarı, sürüş devamlılığı</v>
          </cell>
          <cell r="Q37" t="str">
            <v>C(Sisteme etki etmeyen arıza)</v>
          </cell>
          <cell r="R37" t="str">
            <v>N.A(Yaralanma yok)</v>
          </cell>
          <cell r="S37" t="str">
            <v>(I) İlk Defa Karşılaşılan Arıza</v>
          </cell>
          <cell r="U37" t="str">
            <v>Bozankaya</v>
          </cell>
          <cell r="V37" t="str">
            <v>Fabrika Test</v>
          </cell>
          <cell r="W37" t="str">
            <v>Evet</v>
          </cell>
          <cell r="X37" t="str">
            <v>Bozankaya</v>
          </cell>
          <cell r="AD37" t="str">
            <v>Ekipman değiştirilecek</v>
          </cell>
          <cell r="AE37">
            <v>45377.556863425903</v>
          </cell>
          <cell r="AG37" t="str">
            <v/>
          </cell>
          <cell r="AH37" t="str">
            <v>HANDLE-BREAK</v>
          </cell>
          <cell r="AI37" t="str">
            <v>Listede bulamadım.</v>
          </cell>
          <cell r="AJ37">
            <v>2</v>
          </cell>
          <cell r="AL37">
            <v>45377.577384259297</v>
          </cell>
          <cell r="AP37" t="str">
            <v/>
          </cell>
          <cell r="AQ37" t="str">
            <v/>
          </cell>
          <cell r="AT37" t="str">
            <v/>
          </cell>
          <cell r="AV37" t="str">
            <v>?</v>
          </cell>
          <cell r="AX37" t="str">
            <v/>
          </cell>
          <cell r="AZ37">
            <v>2</v>
          </cell>
          <cell r="BA37" t="str">
            <v/>
          </cell>
          <cell r="BD37" t="str">
            <v>https://www.appsheet.com/Template/gettablefileurl?appname=KOC10_Failure_List-654943&amp;tableName=SAYFA1&amp;filename=Sayfa1_Images%2F5212bb83.Resim.105229.jpg</v>
          </cell>
          <cell r="BF37" t="str">
            <v>5212bb83</v>
          </cell>
          <cell r="GB37" t="str">
            <v xml:space="preserve"> - </v>
          </cell>
          <cell r="GC37" t="str">
            <v xml:space="preserve"> - </v>
          </cell>
        </row>
        <row r="38">
          <cell r="C38" t="str">
            <v>KOC10</v>
          </cell>
          <cell r="D38" t="str">
            <v>4119(1)</v>
          </cell>
          <cell r="E38" t="str">
            <v>MB</v>
          </cell>
          <cell r="F38">
            <v>700</v>
          </cell>
          <cell r="G38" t="str">
            <v>BOZ-KOC10-FF-037</v>
          </cell>
          <cell r="H38">
            <v>45379.499872685199</v>
          </cell>
          <cell r="I38" t="str">
            <v>Depo/Depot</v>
          </cell>
          <cell r="J38" t="str">
            <v>BOZANKAYA - SSH</v>
          </cell>
          <cell r="L38" t="str">
            <v>Aydınlatma İç</v>
          </cell>
          <cell r="M38" t="str">
            <v>SÜRÜCÜ KABİN AYDINLATMA LEDİ EKSİK</v>
          </cell>
          <cell r="P38" t="str">
            <v>C-Uyarı, sürüş devamlılığı</v>
          </cell>
          <cell r="Q38" t="str">
            <v>C(Sisteme etki etmeyen arıza)</v>
          </cell>
          <cell r="R38" t="str">
            <v>N.A(Yaralanma yok)</v>
          </cell>
          <cell r="S38" t="str">
            <v>(I) İlk Defa Karşılaşılan Arıza</v>
          </cell>
          <cell r="U38" t="str">
            <v>Bozankaya</v>
          </cell>
          <cell r="V38" t="str">
            <v>Fabrika Test</v>
          </cell>
          <cell r="W38" t="str">
            <v>Evet</v>
          </cell>
          <cell r="X38" t="str">
            <v>Bozankaya</v>
          </cell>
          <cell r="AD38" t="str">
            <v>Arıza çözülecek</v>
          </cell>
          <cell r="AE38">
            <v>45379.500648148103</v>
          </cell>
          <cell r="AG38" t="str">
            <v>Bozankaya</v>
          </cell>
          <cell r="AH38" t="str">
            <v>SÜRÜCÜ KABİN LED</v>
          </cell>
          <cell r="AI38" t="str">
            <v>E300-7021</v>
          </cell>
          <cell r="AJ38">
            <v>1</v>
          </cell>
          <cell r="AL38">
            <v>45379.502210648097</v>
          </cell>
          <cell r="AP38" t="str">
            <v/>
          </cell>
          <cell r="AQ38" t="str">
            <v/>
          </cell>
          <cell r="AT38" t="str">
            <v/>
          </cell>
          <cell r="AV38" t="str">
            <v>?</v>
          </cell>
          <cell r="AX38" t="str">
            <v/>
          </cell>
          <cell r="AZ38">
            <v>2</v>
          </cell>
          <cell r="BA38" t="str">
            <v/>
          </cell>
          <cell r="BD38" t="str">
            <v>https://www.appsheet.com/Template/gettablefileurl?appname=KOC10_Failure_List-654943&amp;tableName=SAYFA1&amp;filename=Sayfa1_Images%2F0fc6ffb1.Resim.090435.jpg</v>
          </cell>
          <cell r="BF38" t="str">
            <v>0fc6ffb1</v>
          </cell>
          <cell r="GB38" t="str">
            <v xml:space="preserve"> - </v>
          </cell>
          <cell r="GC38" t="str">
            <v xml:space="preserve"> - </v>
          </cell>
        </row>
        <row r="39">
          <cell r="C39" t="str">
            <v>KOC10</v>
          </cell>
          <cell r="D39" t="str">
            <v>4119(1)</v>
          </cell>
          <cell r="E39" t="str">
            <v>MB</v>
          </cell>
          <cell r="F39">
            <v>1700</v>
          </cell>
          <cell r="G39" t="str">
            <v>BOZ-KOC10-FF-038</v>
          </cell>
          <cell r="H39">
            <v>45390.382372685199</v>
          </cell>
          <cell r="I39" t="str">
            <v>Depo/Depot</v>
          </cell>
          <cell r="J39" t="str">
            <v>BOZANKAYA - SSH</v>
          </cell>
          <cell r="L39" t="str">
            <v>Boji</v>
          </cell>
          <cell r="M39" t="str">
            <v>MB bogide 18-27 km/s hız aralığında dişli kutusundan ses gelmesi</v>
          </cell>
          <cell r="P39" t="str">
            <v>C-Uyarı, sürüş devamlılığı</v>
          </cell>
          <cell r="Q39" t="str">
            <v>C(Sisteme etki etmeyen arıza)</v>
          </cell>
          <cell r="R39" t="str">
            <v>N.A(Yaralanma yok)</v>
          </cell>
          <cell r="S39" t="str">
            <v>(I) İlk Defa Karşılaşılan Arıza</v>
          </cell>
          <cell r="U39" t="str">
            <v>Bozankaya</v>
          </cell>
          <cell r="V39" t="str">
            <v>Fabrika Test</v>
          </cell>
          <cell r="W39" t="str">
            <v>Evet</v>
          </cell>
          <cell r="X39" t="str">
            <v>VEM</v>
          </cell>
          <cell r="AD39" t="str">
            <v>Ekipman değiştirilecek</v>
          </cell>
          <cell r="AE39">
            <v>45390.384872685201</v>
          </cell>
          <cell r="AG39" t="str">
            <v/>
          </cell>
          <cell r="AH39" t="str">
            <v>DİŞLİ KUTUSU</v>
          </cell>
          <cell r="AI39" t="str">
            <v>0</v>
          </cell>
          <cell r="AJ39">
            <v>1</v>
          </cell>
          <cell r="AL39" t="str">
            <v/>
          </cell>
          <cell r="AP39" t="str">
            <v/>
          </cell>
          <cell r="AQ39" t="str">
            <v/>
          </cell>
          <cell r="AT39" t="str">
            <v/>
          </cell>
          <cell r="AV39" t="str">
            <v/>
          </cell>
          <cell r="AX39" t="str">
            <v/>
          </cell>
          <cell r="AZ39">
            <v>2</v>
          </cell>
          <cell r="BA39" t="str">
            <v/>
          </cell>
          <cell r="BD39" t="str">
            <v>https://www.appsheet.com/Template/gettablefileurl?appname=KOC10_Failure_List-654943&amp;tableName=SAYFA1&amp;filename=Sayfa1_Images%2F34868b7e.Resim.061915.jpg</v>
          </cell>
          <cell r="BF39" t="str">
            <v>34868b7e</v>
          </cell>
          <cell r="GB39" t="str">
            <v xml:space="preserve"> - </v>
          </cell>
          <cell r="GC39" t="str">
            <v xml:space="preserve"> - </v>
          </cell>
        </row>
        <row r="40">
          <cell r="C40" t="str">
            <v>KOC10</v>
          </cell>
          <cell r="D40" t="str">
            <v>4119(1)</v>
          </cell>
          <cell r="E40" t="str">
            <v>MA</v>
          </cell>
          <cell r="F40">
            <v>2211</v>
          </cell>
          <cell r="G40" t="str">
            <v>BOZ-KOC10-FF-039</v>
          </cell>
          <cell r="H40">
            <v>45397.444618055597</v>
          </cell>
          <cell r="I40" t="str">
            <v>Depo/Depot</v>
          </cell>
          <cell r="J40" t="str">
            <v>BOZANKAYA - SSH</v>
          </cell>
          <cell r="L40" t="str">
            <v>Giydirme Dış</v>
          </cell>
          <cell r="M40" t="str">
            <v>SİLECEK SU ATILDIĞINDA FARKLI REAKSİYONLAR GÖSTERİYOR.</v>
          </cell>
          <cell r="P40" t="str">
            <v>C-Uyarı, sürüş devamlılığı</v>
          </cell>
          <cell r="Q40" t="str">
            <v>B(Servisten çekmeye etki eden arıza)</v>
          </cell>
          <cell r="R40" t="str">
            <v>N.A(Yaralanma yok)</v>
          </cell>
          <cell r="S40" t="str">
            <v>(III) Farklı Araçlarda Tekrarlayan Arıza</v>
          </cell>
          <cell r="U40" t="str">
            <v>Bozankaya</v>
          </cell>
          <cell r="V40" t="str">
            <v>Fabrika Test</v>
          </cell>
          <cell r="W40" t="str">
            <v>Evet</v>
          </cell>
          <cell r="X40" t="str">
            <v>Bozankaya</v>
          </cell>
          <cell r="AD40" t="str">
            <v>Arıza çözülecek</v>
          </cell>
          <cell r="AE40">
            <v>45397.445972222202</v>
          </cell>
          <cell r="AG40" t="str">
            <v>Bozankaya</v>
          </cell>
          <cell r="AH40" t="str">
            <v>SİLECEK</v>
          </cell>
          <cell r="AI40" t="str">
            <v>M100-7066</v>
          </cell>
          <cell r="AJ40">
            <v>1</v>
          </cell>
          <cell r="AL40">
            <v>45397.446365740703</v>
          </cell>
          <cell r="AP40">
            <v>45397</v>
          </cell>
          <cell r="AQ40" t="str">
            <v/>
          </cell>
          <cell r="AT40" t="str">
            <v/>
          </cell>
          <cell r="AV40" t="str">
            <v>?</v>
          </cell>
          <cell r="AX40" t="str">
            <v/>
          </cell>
          <cell r="AZ40">
            <v>2</v>
          </cell>
          <cell r="BA40">
            <v>45397.598854166703</v>
          </cell>
          <cell r="BD40" t="str">
            <v>https://www.appsheet.com/Template/gettablefileurl?appname=KOC10_Failure_List-654943&amp;tableName=SAYFA1&amp;filename=Sayfa1_Images%2F6944f219.Resim.074351.jpg</v>
          </cell>
          <cell r="BF40" t="str">
            <v>6944f219</v>
          </cell>
          <cell r="GB40" t="str">
            <v>SİLECEK SÖKÜLDÜ VE DİŞLİLERİN SIYRILDIĞI TESPİT EDİLDİ. - SİLECEK SÖKÜLDÜ VE TAMİR EDİLDİ.</v>
          </cell>
          <cell r="GC40" t="str">
            <v xml:space="preserve"> - </v>
          </cell>
        </row>
        <row r="41">
          <cell r="C41" t="str">
            <v>KOC10</v>
          </cell>
          <cell r="D41" t="str">
            <v>4120(2)</v>
          </cell>
          <cell r="E41" t="str">
            <v>RB</v>
          </cell>
          <cell r="F41">
            <v>19</v>
          </cell>
          <cell r="G41" t="str">
            <v>BOZ-KOC10-FF-040</v>
          </cell>
          <cell r="H41">
            <v>45442.430312500001</v>
          </cell>
          <cell r="I41" t="str">
            <v>Depo/Depot</v>
          </cell>
          <cell r="J41" t="str">
            <v>BOZANKAYA - SSH</v>
          </cell>
          <cell r="L41" t="str">
            <v>Kapı</v>
          </cell>
          <cell r="M41" t="str">
            <v>4120 TRAMVAYINDA 9 NUMARALI KAPI TAM KAPANMIYOR VE SÜRÜŞE HAZIR VERMİYOR.</v>
          </cell>
          <cell r="P41" t="str">
            <v>A-Sürüşü engeller</v>
          </cell>
          <cell r="Q41" t="str">
            <v>A(Hareket etmeyi engelleyen arıza)</v>
          </cell>
          <cell r="R41" t="str">
            <v>N.A(Yaralanma yok)</v>
          </cell>
          <cell r="S41" t="str">
            <v>(II) Aynı Araçta Tekrarlayan Arıza</v>
          </cell>
          <cell r="U41" t="str">
            <v>Bozankaya</v>
          </cell>
          <cell r="V41" t="str">
            <v>Fabrika Test</v>
          </cell>
          <cell r="W41" t="str">
            <v>Evet</v>
          </cell>
          <cell r="X41" t="str">
            <v>KNORR-BREMSE GMBH DİVİSİON IFE AUTO</v>
          </cell>
          <cell r="AD41" t="str">
            <v/>
          </cell>
          <cell r="AE41">
            <v>45442.4319791667</v>
          </cell>
          <cell r="AG41" t="str">
            <v>KNORR-BREMSE GMBH DİVİSİON IFE AUTO</v>
          </cell>
          <cell r="AH41" t="str">
            <v>ÇİFTLİ KAPI</v>
          </cell>
          <cell r="AI41" t="str">
            <v>M110-7083</v>
          </cell>
          <cell r="AJ41">
            <v>0</v>
          </cell>
          <cell r="AL41" t="str">
            <v/>
          </cell>
          <cell r="AP41" t="str">
            <v/>
          </cell>
          <cell r="AQ41" t="str">
            <v/>
          </cell>
          <cell r="AT41" t="str">
            <v/>
          </cell>
          <cell r="AV41" t="str">
            <v>?</v>
          </cell>
          <cell r="AX41" t="str">
            <v/>
          </cell>
          <cell r="AZ41">
            <v>2</v>
          </cell>
          <cell r="BA41" t="str">
            <v/>
          </cell>
          <cell r="BD41" t="str">
            <v>https://www.appsheet.com/Template/gettablefileurl?appname=KOC10_Failure_List-654943&amp;tableName=SAYFA1&amp;filename=Sayfa1_Images%2Fd8a4fe13.Resim.072508.jpg</v>
          </cell>
          <cell r="BF41" t="str">
            <v>d8a4fe13</v>
          </cell>
          <cell r="GB41" t="str">
            <v xml:space="preserve">4120 TRAMVAYININ TÜM KAPILARININ TEKRAR AYAR YAPILMASI GEREKLİ. - </v>
          </cell>
          <cell r="GC41" t="str">
            <v xml:space="preserve"> - </v>
          </cell>
        </row>
        <row r="42">
          <cell r="C42" t="str">
            <v>KOC10</v>
          </cell>
          <cell r="D42" t="str">
            <v>4119(1)</v>
          </cell>
          <cell r="E42" t="str">
            <v>RB</v>
          </cell>
          <cell r="F42">
            <v>4540</v>
          </cell>
          <cell r="G42" t="str">
            <v>BOZ-KOC10-FF-041</v>
          </cell>
          <cell r="H42">
            <v>45446.454826388901</v>
          </cell>
          <cell r="I42" t="str">
            <v>Depo/Depot</v>
          </cell>
          <cell r="J42" t="str">
            <v>BOZANKAYA - SSH</v>
          </cell>
          <cell r="L42" t="str">
            <v>PA/PIS/CCTV</v>
          </cell>
          <cell r="M42" t="str">
            <v>W</v>
          </cell>
          <cell r="P42" t="str">
            <v>C-Uyarı, sürüş devamlılığı</v>
          </cell>
          <cell r="Q42" t="str">
            <v>C(Sisteme etki etmeyen arıza)</v>
          </cell>
          <cell r="R42" t="str">
            <v>N.A(Yaralanma yok)</v>
          </cell>
          <cell r="S42" t="str">
            <v>(III) Farklı Araçlarda Tekrarlayan Arıza</v>
          </cell>
          <cell r="U42" t="str">
            <v>Tedarikçi</v>
          </cell>
          <cell r="V42" t="str">
            <v>ATAK ULAŞIM SAN.TİC.LTD.ŞTİ.</v>
          </cell>
          <cell r="W42" t="str">
            <v>Evet</v>
          </cell>
          <cell r="X42" t="str">
            <v>ATAK ULAŞIM SAN.TİC.LTD.ŞTİ.</v>
          </cell>
          <cell r="AD42" t="str">
            <v>Ekipman değiştirilecek</v>
          </cell>
          <cell r="AE42">
            <v>45446.461875000001</v>
          </cell>
          <cell r="AG42" t="str">
            <v>ATAK ULAŞIM SAN.TİC.LTD.ŞTİ.</v>
          </cell>
          <cell r="AH42" t="str">
            <v>Kapı Üstü Stretch Lcd Ekran</v>
          </cell>
          <cell r="AI42" t="str">
            <v>E410-7003</v>
          </cell>
          <cell r="AJ42">
            <v>1</v>
          </cell>
          <cell r="AL42" t="str">
            <v/>
          </cell>
          <cell r="AP42" t="str">
            <v/>
          </cell>
          <cell r="AQ42" t="str">
            <v>190122012573</v>
          </cell>
          <cell r="AT42" t="str">
            <v/>
          </cell>
          <cell r="AV42" t="str">
            <v>?</v>
          </cell>
          <cell r="AX42" t="str">
            <v/>
          </cell>
          <cell r="AZ42">
            <v>2</v>
          </cell>
          <cell r="BA42">
            <v>45446.4898032407</v>
          </cell>
          <cell r="BD42" t="str">
            <v>https://www.appsheet.com/Template/gettablefileurl?appname=KOC10_Failure_List-654943&amp;tableName=SAYFA1&amp;filename=Sayfa1_Images%2F0c14c5f0.Resim.080256.jpg</v>
          </cell>
          <cell r="BF42" t="str">
            <v>0c14c5f0</v>
          </cell>
          <cell r="GB42" t="str">
            <v>Kapı üstü ekranlar söküldü, güç kablosuna gelen enerjiye bakıldı 24V olduğu gözlemlendi, farklı bir kapı üstünde denendi çalışmadı. - Ekipman yedeğiyle değiştirilmiştir.</v>
          </cell>
          <cell r="GC42" t="str">
            <v xml:space="preserve"> - </v>
          </cell>
        </row>
        <row r="43">
          <cell r="C43" t="str">
            <v>KOC10</v>
          </cell>
          <cell r="D43" t="str">
            <v>4119(1)</v>
          </cell>
          <cell r="E43" t="str">
            <v>RB</v>
          </cell>
          <cell r="F43">
            <v>6667</v>
          </cell>
          <cell r="G43" t="str">
            <v>BOZ-KOC10-FF-042</v>
          </cell>
          <cell r="H43">
            <v>45476.471527777801</v>
          </cell>
          <cell r="I43" t="str">
            <v>Depo/Depot</v>
          </cell>
          <cell r="J43" t="str">
            <v>BOZANKAYA - SSH</v>
          </cell>
          <cell r="L43" t="str">
            <v>PA/PIS/CCTV</v>
          </cell>
          <cell r="M43" t="str">
            <v>RB modül orta reklam ekranı kablosuna güç geliyor ekran çalışmıyor</v>
          </cell>
          <cell r="P43" t="str">
            <v>C-Uyarı, sürüş devamlılığı</v>
          </cell>
          <cell r="Q43" t="str">
            <v>C(Sisteme etki etmeyen arıza)</v>
          </cell>
          <cell r="R43" t="str">
            <v>N.A(Yaralanma yok)</v>
          </cell>
          <cell r="S43" t="str">
            <v>(II) Aynı Araçta Tekrarlayan Arıza</v>
          </cell>
          <cell r="U43" t="str">
            <v>Tedarikçi</v>
          </cell>
          <cell r="V43" t="str">
            <v>ATAK ULAŞIM SAN.TİC.LTD.ŞTİ.</v>
          </cell>
          <cell r="W43" t="str">
            <v>Evet</v>
          </cell>
          <cell r="X43" t="str">
            <v>ATAK ULAŞIM SAN.TİC.LTD.ŞTİ.</v>
          </cell>
          <cell r="AD43" t="str">
            <v>Ekipman değiştirilecek</v>
          </cell>
          <cell r="AE43">
            <v>45476.597916666702</v>
          </cell>
          <cell r="AG43" t="str">
            <v>ATAK ULAŞIM SAN.TİC.LTD.ŞTİ.</v>
          </cell>
          <cell r="AH43" t="str">
            <v>Orta Reklam Ekranı</v>
          </cell>
          <cell r="AI43" t="str">
            <v>0</v>
          </cell>
          <cell r="AJ43">
            <v>1</v>
          </cell>
          <cell r="AL43" t="str">
            <v/>
          </cell>
          <cell r="AP43" t="str">
            <v/>
          </cell>
          <cell r="AQ43" t="str">
            <v/>
          </cell>
          <cell r="AT43" t="str">
            <v/>
          </cell>
          <cell r="AV43" t="str">
            <v>KOC10-HBR-24-045</v>
          </cell>
          <cell r="AX43" t="str">
            <v/>
          </cell>
          <cell r="AZ43">
            <v>1</v>
          </cell>
          <cell r="BA43">
            <v>45476.608333333301</v>
          </cell>
          <cell r="BD43" t="str">
            <v>https://www.appsheet.com/Template/gettablefileurl?appname=KOC10_Failure_List-654943&amp;tableName=SAYFA1&amp;filename=Sayfa1_Images%2Fc5e34e4b.Resim.134301.jpg</v>
          </cell>
          <cell r="BF43" t="str">
            <v>c5e34e4b</v>
          </cell>
          <cell r="GB43" t="str">
            <v>SSH yedek malzemesinden yenisi takıldı arıza çözüldü - Ekipman değiştirildi</v>
          </cell>
          <cell r="GC43" t="str">
            <v xml:space="preserve"> - </v>
          </cell>
        </row>
        <row r="44">
          <cell r="C44" t="str">
            <v>KOC10</v>
          </cell>
          <cell r="D44" t="str">
            <v>4121(3)</v>
          </cell>
          <cell r="E44" t="str">
            <v>MB</v>
          </cell>
          <cell r="F44">
            <v>10</v>
          </cell>
          <cell r="G44" t="str">
            <v>BOZ-KOC10-FF-043</v>
          </cell>
          <cell r="H44">
            <v>45496.597222222197</v>
          </cell>
          <cell r="I44" t="str">
            <v>Depo/Depot</v>
          </cell>
          <cell r="J44" t="str">
            <v>BOZANKAYA - SSH</v>
          </cell>
          <cell r="L44" t="str">
            <v>PA/PIS/CCTV</v>
          </cell>
          <cell r="M44" t="str">
            <v>Stretch LCD ekran görüntü olmaması</v>
          </cell>
          <cell r="P44" t="str">
            <v>C-Uyarı, sürüş devamlılığı</v>
          </cell>
          <cell r="Q44" t="str">
            <v>C(Sisteme etki etmeyen arıza)</v>
          </cell>
          <cell r="R44" t="str">
            <v>N.A(Yaralanma yok)</v>
          </cell>
          <cell r="S44" t="str">
            <v>(II) Aynı Araçta Tekrarlayan Arıza</v>
          </cell>
          <cell r="U44" t="str">
            <v>Tedarikçi</v>
          </cell>
          <cell r="V44" t="str">
            <v>ATAK ULAŞIM SAN.TİC.LTD.ŞTİ.</v>
          </cell>
          <cell r="W44" t="str">
            <v>Evet</v>
          </cell>
          <cell r="X44" t="str">
            <v>ATAK ULAŞIM SAN.TİC.LTD.ŞTİ.</v>
          </cell>
          <cell r="AD44" t="str">
            <v>Ekipman değiştirilecek</v>
          </cell>
          <cell r="AE44">
            <v>45496.598611111098</v>
          </cell>
          <cell r="AG44" t="str">
            <v>ATAK ULAŞIM SAN.TİC.LTD.ŞTİ.</v>
          </cell>
          <cell r="AH44" t="str">
            <v>Stretch LCD ekran</v>
          </cell>
          <cell r="AI44" t="str">
            <v>E410-7003</v>
          </cell>
          <cell r="AJ44">
            <v>2</v>
          </cell>
          <cell r="AL44" t="str">
            <v/>
          </cell>
          <cell r="AP44" t="str">
            <v/>
          </cell>
          <cell r="AQ44" t="str">
            <v/>
          </cell>
          <cell r="AT44" t="str">
            <v/>
          </cell>
          <cell r="AV44" t="str">
            <v/>
          </cell>
          <cell r="AX44" t="str">
            <v/>
          </cell>
          <cell r="AZ44">
            <v>1</v>
          </cell>
          <cell r="BA44">
            <v>45496.622222222199</v>
          </cell>
          <cell r="BD44" t="str">
            <v>https://www.appsheet.com/Template/gettablefileurl?appname=KOC10_Failure_List-654943&amp;tableName=SAYFA1&amp;filename=Sayfa1_Images%2Fadda2e84.Resim.131941.jpg</v>
          </cell>
          <cell r="BF44" t="str">
            <v>adda2e84</v>
          </cell>
          <cell r="GB44" t="str">
            <v>Kapı üstü ekranlar söküldü, güç kablosuna gelen enerjiye bakıldı 24V olduğu gözlemlendi, farklı bir kapı üstünde denendi çalışmadı. - Ekipman değiştirildi, arıza çözüldü</v>
          </cell>
          <cell r="GC44" t="str">
            <v xml:space="preserve"> - </v>
          </cell>
        </row>
        <row r="45">
          <cell r="C45" t="str">
            <v>KOC10</v>
          </cell>
          <cell r="D45" t="str">
            <v>4121(3)</v>
          </cell>
          <cell r="E45" t="str">
            <v>MA</v>
          </cell>
          <cell r="F45">
            <v>400</v>
          </cell>
          <cell r="G45" t="str">
            <v>BOZ-KOC10-FF-044</v>
          </cell>
          <cell r="H45">
            <v>45505.472916666702</v>
          </cell>
          <cell r="I45" t="str">
            <v>Depo/Depot</v>
          </cell>
          <cell r="J45" t="str">
            <v>BOZANKAYA - SSH</v>
          </cell>
          <cell r="L45" t="str">
            <v>Giydirme İç</v>
          </cell>
          <cell r="M45" t="str">
            <v>Sürücü ve Yolcu camlarında siyah çapak izleri</v>
          </cell>
          <cell r="P45" t="str">
            <v>C-Uyarı, sürüş devamlılığı</v>
          </cell>
          <cell r="Q45" t="str">
            <v>C(Sisteme etki etmeyen arıza)</v>
          </cell>
          <cell r="R45" t="str">
            <v>N.A(Yaralanma yok)</v>
          </cell>
          <cell r="S45" t="str">
            <v>(III) Farklı Araçlarda Tekrarlayan Arıza</v>
          </cell>
          <cell r="U45" t="str">
            <v>Bozankaya</v>
          </cell>
          <cell r="V45" t="str">
            <v>Fabrika Test</v>
          </cell>
          <cell r="W45" t="str">
            <v>Evet</v>
          </cell>
          <cell r="X45" t="str">
            <v>Bozankaya</v>
          </cell>
          <cell r="AD45" t="str">
            <v>Tamir edilecek</v>
          </cell>
          <cell r="AE45">
            <v>45507.391203703701</v>
          </cell>
          <cell r="AG45" t="str">
            <v>Bozankaya</v>
          </cell>
          <cell r="AH45" t="str">
            <v>CAM</v>
          </cell>
          <cell r="AI45" t="str">
            <v>D200-7042</v>
          </cell>
          <cell r="AJ45">
            <v>10</v>
          </cell>
          <cell r="AL45" t="str">
            <v/>
          </cell>
          <cell r="AP45" t="str">
            <v/>
          </cell>
          <cell r="AQ45" t="str">
            <v/>
          </cell>
          <cell r="AT45" t="str">
            <v/>
          </cell>
          <cell r="AV45" t="str">
            <v/>
          </cell>
          <cell r="AX45" t="str">
            <v/>
          </cell>
          <cell r="AZ45">
            <v>2</v>
          </cell>
          <cell r="BA45" t="str">
            <v/>
          </cell>
          <cell r="BD45" t="str">
            <v>https://www.appsheet.com/Template/gettablefileurl?appname=KOC10_Failure_List-654943&amp;tableName=SAYFA1&amp;filename=Sayfa1_Images%2F2e5fe8cd.Resim.082710.jpg</v>
          </cell>
          <cell r="BF45" t="str">
            <v>2e5fe8cd</v>
          </cell>
          <cell r="GB45" t="str">
            <v xml:space="preserve">Cam sil ve cam için özel kazıyıcılar alındı, temizlendi. - </v>
          </cell>
          <cell r="GC45" t="str">
            <v xml:space="preserve"> - </v>
          </cell>
        </row>
        <row r="46">
          <cell r="C46" t="str">
            <v>KOC10</v>
          </cell>
          <cell r="D46" t="str">
            <v>4121(3)</v>
          </cell>
          <cell r="E46" t="str">
            <v>MB</v>
          </cell>
          <cell r="F46">
            <v>400</v>
          </cell>
          <cell r="G46" t="str">
            <v>BOZ-KOC10-FF-045</v>
          </cell>
          <cell r="H46">
            <v>45505.4773263889</v>
          </cell>
          <cell r="I46" t="str">
            <v>Depo/Depot</v>
          </cell>
          <cell r="J46" t="str">
            <v>BOZANKAYA - SSH</v>
          </cell>
          <cell r="L46" t="str">
            <v>Giydirme İç</v>
          </cell>
          <cell r="M46" t="str">
            <v>SÜRÜCÜ KABİN YAN FRPLERDE ÇAPAK İZLERİ MEVCUT.</v>
          </cell>
          <cell r="P46" t="str">
            <v>C-Uyarı, sürüş devamlılığı</v>
          </cell>
          <cell r="Q46" t="str">
            <v>C(Sisteme etki etmeyen arıza)</v>
          </cell>
          <cell r="R46" t="str">
            <v>N.A(Yaralanma yok)</v>
          </cell>
          <cell r="S46" t="str">
            <v>(I) İlk Defa Karşılaşılan Arıza</v>
          </cell>
          <cell r="U46" t="str">
            <v>Bozankaya</v>
          </cell>
          <cell r="V46" t="str">
            <v>Fabrika Test</v>
          </cell>
          <cell r="W46" t="str">
            <v>Evet</v>
          </cell>
          <cell r="X46" t="str">
            <v>Bozankaya</v>
          </cell>
          <cell r="AD46" t="str">
            <v>Ekipman değiştirilecek</v>
          </cell>
          <cell r="AE46">
            <v>45507.479189814803</v>
          </cell>
          <cell r="AG46" t="str">
            <v/>
          </cell>
          <cell r="AH46" t="str">
            <v>FRP</v>
          </cell>
          <cell r="AI46" t="str">
            <v>0</v>
          </cell>
          <cell r="AJ46">
            <v>2</v>
          </cell>
          <cell r="AL46" t="str">
            <v/>
          </cell>
          <cell r="AP46" t="str">
            <v/>
          </cell>
          <cell r="AQ46" t="str">
            <v/>
          </cell>
          <cell r="AT46" t="str">
            <v/>
          </cell>
          <cell r="AV46" t="str">
            <v/>
          </cell>
          <cell r="AX46" t="str">
            <v/>
          </cell>
          <cell r="AZ46" t="str">
            <v/>
          </cell>
          <cell r="BA46" t="str">
            <v/>
          </cell>
          <cell r="BD46" t="str">
            <v>https://www.appsheet.com/Template/gettablefileurl?appname=KOC10_Failure_List-654943&amp;tableName=SAYFA1&amp;filename=Sayfa1_Images%2F1b84b901.Resim.083221.jpg</v>
          </cell>
          <cell r="BF46" t="str">
            <v>1b84b901</v>
          </cell>
          <cell r="GB46" t="str">
            <v xml:space="preserve">DURUM FOTOĞRAFLANDI, FABRİKAYA BİLDİRİLDİ. - </v>
          </cell>
          <cell r="GC46" t="str">
            <v xml:space="preserve"> - </v>
          </cell>
        </row>
        <row r="47">
          <cell r="C47" t="str">
            <v>KOC10</v>
          </cell>
          <cell r="D47" t="str">
            <v>4123(5)</v>
          </cell>
          <cell r="E47" t="str">
            <v>MB</v>
          </cell>
          <cell r="F47">
            <v>3</v>
          </cell>
          <cell r="G47" t="str">
            <v>BOZ-KOC10-FF-046</v>
          </cell>
          <cell r="H47">
            <v>45521.445868055598</v>
          </cell>
          <cell r="I47" t="str">
            <v>Depo/Depot</v>
          </cell>
          <cell r="J47" t="str">
            <v>BOZANKAYA - SSH</v>
          </cell>
          <cell r="L47" t="str">
            <v>Autocoupler</v>
          </cell>
          <cell r="M47" t="str">
            <v>17.08.2024 tarihinde araç indirme esnasında kurulan rampanın en dip noktasında tramvay raya indiğinde kuplaj açık olmazsa yere çarpıyor. Açmak için butondan denediğimizde açılmadığını tespit ettik, daha önceki trenlerde de başımıza gelen bir durumdu ve araç indirirken o saatlerde hattın o kısmında problemler yaşıyoruz.</v>
          </cell>
          <cell r="P47" t="str">
            <v>C-Uyarı, sürüş devamlılığı</v>
          </cell>
          <cell r="Q47" t="str">
            <v>C(Sisteme etki etmeyen arıza)</v>
          </cell>
          <cell r="R47" t="str">
            <v>N.A(Yaralanma yok)</v>
          </cell>
          <cell r="S47" t="str">
            <v>(II) Aynı Araçta Tekrarlayan Arıza</v>
          </cell>
          <cell r="U47" t="str">
            <v>Bozankaya</v>
          </cell>
          <cell r="V47" t="str">
            <v>Fabrika Test</v>
          </cell>
          <cell r="W47" t="str">
            <v>Evet</v>
          </cell>
          <cell r="X47" t="str">
            <v>DELLNER COUPLERC AB</v>
          </cell>
          <cell r="AD47" t="str">
            <v>Arıza çözülecek</v>
          </cell>
          <cell r="AE47">
            <v>45531.449861111098</v>
          </cell>
          <cell r="AG47" t="str">
            <v>Bozankaya</v>
          </cell>
          <cell r="AH47" t="str">
            <v>OTOMATIK KUPLÖR DELLNER</v>
          </cell>
          <cell r="AI47" t="str">
            <v>M350-7062</v>
          </cell>
          <cell r="AJ47">
            <v>1</v>
          </cell>
          <cell r="AL47" t="str">
            <v/>
          </cell>
          <cell r="AP47" t="str">
            <v/>
          </cell>
          <cell r="AQ47" t="str">
            <v/>
          </cell>
          <cell r="AT47" t="str">
            <v/>
          </cell>
          <cell r="AV47" t="str">
            <v>KOC10-HBR-24-051</v>
          </cell>
          <cell r="AX47" t="str">
            <v/>
          </cell>
          <cell r="AZ47">
            <v>1</v>
          </cell>
          <cell r="BA47" t="str">
            <v/>
          </cell>
          <cell r="BD47" t="str">
            <v>https://www.appsheet.com/Template/gettablefileurl?appname=KOC10_Failure_List-654943&amp;tableName=SAYFA1&amp;filename=Sayfa1_Images%2F9ae532e3.Resim.075547.jpg</v>
          </cell>
          <cell r="BF47" t="str">
            <v>9ae532e3</v>
          </cell>
          <cell r="GB47" t="str">
            <v>Durum aynı gece fabrikaya bildirildi. Kuplör yakala bırak (kuplör kilit) konnektörüne ihtiyacımız var. - Projeden kablo numaraları takip edilerek kuplör buton kısmına ulaşıldı. MB boji Tekli kapı açma butonunun olduğu kısmın arkası söküldüğünde kablonun boşta olduğu tespit edil.di.</v>
          </cell>
          <cell r="GC47" t="str">
            <v xml:space="preserve"> - </v>
          </cell>
        </row>
        <row r="48">
          <cell r="C48" t="str">
            <v>KOC10</v>
          </cell>
          <cell r="D48" t="str">
            <v>4119(1)</v>
          </cell>
          <cell r="E48" t="str">
            <v>MA</v>
          </cell>
          <cell r="F48">
            <v>7269</v>
          </cell>
          <cell r="G48" t="str">
            <v>BOZ-KOC10-FF-047</v>
          </cell>
          <cell r="H48">
            <v>45531.421435185199</v>
          </cell>
          <cell r="I48" t="str">
            <v>Hat/Line</v>
          </cell>
          <cell r="J48" t="str">
            <v>Müşteri</v>
          </cell>
          <cell r="L48" t="str">
            <v>Aydınlatma İç</v>
          </cell>
          <cell r="M48" t="str">
            <v>4119(Koc-1) treninin Ma sürücü kabin kolçak butonlarında sellektör butonunun alt kısımdan tırnağı kırılmış.</v>
          </cell>
          <cell r="P48" t="str">
            <v>C-Uyarı, sürüş devamlılığı</v>
          </cell>
          <cell r="Q48" t="str">
            <v>C(Sisteme etki etmeyen arıza)</v>
          </cell>
          <cell r="R48" t="str">
            <v>N.A(Yaralanma yok)</v>
          </cell>
          <cell r="S48" t="str">
            <v>(I) İlk Defa Karşılaşılan Arıza</v>
          </cell>
          <cell r="U48" t="str">
            <v>Bozankaya</v>
          </cell>
          <cell r="V48" t="str">
            <v>Üretim</v>
          </cell>
          <cell r="W48" t="str">
            <v>Evet</v>
          </cell>
          <cell r="X48" t="str">
            <v>GENERAL TEKNİK ELEKTRONİK TESİSAT</v>
          </cell>
          <cell r="AD48" t="str">
            <v>Ekipman değiştirilecek</v>
          </cell>
          <cell r="AE48">
            <v>45531.675486111097</v>
          </cell>
          <cell r="AG48" t="str">
            <v>Bozankaya</v>
          </cell>
          <cell r="AH48" t="str">
            <v>SAĞ KOLÇAK BUTON PANELİ KOMPLESİ</v>
          </cell>
          <cell r="AI48" t="str">
            <v>E300-7417</v>
          </cell>
          <cell r="AJ48">
            <v>1</v>
          </cell>
          <cell r="AL48" t="str">
            <v/>
          </cell>
          <cell r="AP48" t="str">
            <v/>
          </cell>
          <cell r="AQ48" t="str">
            <v>-</v>
          </cell>
          <cell r="AT48" t="str">
            <v/>
          </cell>
          <cell r="AV48" t="str">
            <v>KOC10-HBR-24-048</v>
          </cell>
          <cell r="AX48" t="str">
            <v/>
          </cell>
          <cell r="AZ48">
            <v>1</v>
          </cell>
          <cell r="BA48">
            <v>45531.717002314799</v>
          </cell>
          <cell r="BD48" t="str">
            <v>https://www.appsheet.com/Template/gettablefileurl?appname=KOC10_Failure_List-654943&amp;tableName=SAYFA1&amp;filename=Sayfa1_Images%2Fc6c58897.Resim.090424.jpg</v>
          </cell>
          <cell r="BF48" t="str">
            <v>c6c58897</v>
          </cell>
          <cell r="GB48" t="str">
            <v xml:space="preserve">4120 (Koc-2) treninden alıp takıldı. - </v>
          </cell>
          <cell r="GC48" t="str">
            <v xml:space="preserve"> - </v>
          </cell>
        </row>
        <row r="49">
          <cell r="C49" t="str">
            <v>KOC10</v>
          </cell>
          <cell r="D49" t="str">
            <v>4119(1)</v>
          </cell>
          <cell r="E49" t="str">
            <v>MB</v>
          </cell>
          <cell r="F49">
            <v>7312</v>
          </cell>
          <cell r="G49" t="str">
            <v>BOZ-KOC10-FF-048</v>
          </cell>
          <cell r="H49">
            <v>45532.584432870397</v>
          </cell>
          <cell r="I49" t="str">
            <v>Hat/Line</v>
          </cell>
          <cell r="J49" t="str">
            <v>BOZANKAYA - SSH</v>
          </cell>
          <cell r="L49" t="str">
            <v>PA/PIS/CCTV</v>
          </cell>
          <cell r="M49" t="str">
            <v>12 Numaralı kapı üstü stretch lcd ekranın güç kablosunda voltaj mevcut fakat ekran çalışmıyor.</v>
          </cell>
          <cell r="P49" t="str">
            <v>C-Uyarı, sürüş devamlılığı</v>
          </cell>
          <cell r="Q49" t="str">
            <v>C(Sisteme etki etmeyen arıza)</v>
          </cell>
          <cell r="R49" t="str">
            <v>N.A(Yaralanma yok)</v>
          </cell>
          <cell r="S49" t="str">
            <v>(III) Farklı Araçlarda Tekrarlayan Arıza</v>
          </cell>
          <cell r="U49" t="str">
            <v>Tedarikçi</v>
          </cell>
          <cell r="V49" t="str">
            <v>ATAK ULAŞIM SAN.TİC.LTD.ŞTİ.</v>
          </cell>
          <cell r="W49" t="str">
            <v>Evet</v>
          </cell>
          <cell r="X49" t="str">
            <v>ATAK ULAŞIM SAN.TİC.LTD.ŞTİ.</v>
          </cell>
          <cell r="AD49" t="str">
            <v>Ekipman değiştirilecek</v>
          </cell>
          <cell r="AE49">
            <v>45532.594166666699</v>
          </cell>
          <cell r="AG49" t="str">
            <v>ATAK ULAŞIM SAN.TİC.LTD.ŞTİ.</v>
          </cell>
          <cell r="AH49" t="str">
            <v>STRETCH LCD EKRAN</v>
          </cell>
          <cell r="AI49" t="str">
            <v>E410-7003</v>
          </cell>
          <cell r="AJ49">
            <v>1</v>
          </cell>
          <cell r="AL49" t="str">
            <v/>
          </cell>
          <cell r="AP49" t="str">
            <v/>
          </cell>
          <cell r="AQ49" t="str">
            <v>190122012574</v>
          </cell>
          <cell r="AT49" t="str">
            <v/>
          </cell>
          <cell r="AV49" t="str">
            <v>KOC10-HBR-24-053</v>
          </cell>
          <cell r="AX49" t="str">
            <v/>
          </cell>
          <cell r="AZ49">
            <v>1</v>
          </cell>
          <cell r="BA49">
            <v>45532.603599536997</v>
          </cell>
          <cell r="BD49" t="str">
            <v>https://www.appsheet.com/Template/gettablefileurl?appname=KOC10_Failure_List-654943&amp;tableName=SAYFA1&amp;filename=Sayfa1_Images%2Ff1de5f64.Resim.114502.jpg</v>
          </cell>
          <cell r="BF49" t="str">
            <v>f1de5f64</v>
          </cell>
          <cell r="GB49" t="str">
            <v>Elimizdeki yeni stretch lcd ekran ile değişimi yapıldı,çalılıyor. - Kocaeli SSH'ta bulunan yedek Stretch lcd ekran ile değişimi sağlandı.</v>
          </cell>
          <cell r="GC49" t="str">
            <v xml:space="preserve"> - </v>
          </cell>
        </row>
        <row r="50">
          <cell r="C50" t="str">
            <v>KOC10</v>
          </cell>
          <cell r="D50" t="str">
            <v>4121(3)</v>
          </cell>
          <cell r="E50" t="str">
            <v>MA</v>
          </cell>
          <cell r="F50">
            <v>2446</v>
          </cell>
          <cell r="G50" t="str">
            <v>BOZ-KOC10-FF-049</v>
          </cell>
          <cell r="H50">
            <v>45533.432638888902</v>
          </cell>
          <cell r="I50" t="str">
            <v>Depo/Depot</v>
          </cell>
          <cell r="J50" t="str">
            <v>BOZANKAYA - SSH</v>
          </cell>
          <cell r="L50" t="str">
            <v>PA/PIS/CCTV</v>
          </cell>
          <cell r="M50" t="str">
            <v>Orta reklam ekranının güç kablosuna enerji geliyor fakat ekran soluk yanıyor.</v>
          </cell>
          <cell r="P50" t="str">
            <v>C-Uyarı, sürüş devamlılığı</v>
          </cell>
          <cell r="Q50" t="str">
            <v>C(Sisteme etki etmeyen arıza)</v>
          </cell>
          <cell r="R50" t="str">
            <v>N.A(Yaralanma yok)</v>
          </cell>
          <cell r="S50" t="str">
            <v>(II) Aynı Araçta Tekrarlayan Arıza</v>
          </cell>
          <cell r="U50" t="str">
            <v>Müşteri</v>
          </cell>
          <cell r="V50" t="str">
            <v>Ulaşım Park</v>
          </cell>
          <cell r="W50" t="str">
            <v>Evet</v>
          </cell>
          <cell r="X50" t="str">
            <v>ATAK ULAŞIM SAN.TİC.LTD.ŞTİ.</v>
          </cell>
          <cell r="AD50" t="str">
            <v>Ekipman değiştirilecek</v>
          </cell>
          <cell r="AE50">
            <v>45533.4375</v>
          </cell>
          <cell r="AG50" t="str">
            <v>ATAK ULAŞIM SAN.TİC.LTD.ŞTİ.</v>
          </cell>
          <cell r="AH50" t="str">
            <v>ANTALYA EKRAN</v>
          </cell>
          <cell r="AI50" t="str">
            <v>E840-7084</v>
          </cell>
          <cell r="AJ50">
            <v>1</v>
          </cell>
          <cell r="AL50" t="str">
            <v/>
          </cell>
          <cell r="AP50" t="str">
            <v/>
          </cell>
          <cell r="AQ50" t="str">
            <v>190122013105</v>
          </cell>
          <cell r="AT50" t="str">
            <v/>
          </cell>
          <cell r="AV50" t="str">
            <v>KOC10-HBR-24-047</v>
          </cell>
          <cell r="AX50" t="str">
            <v/>
          </cell>
          <cell r="AZ50">
            <v>1</v>
          </cell>
          <cell r="BA50">
            <v>45533.486111111102</v>
          </cell>
          <cell r="BD50" t="str">
            <v>https://www.appsheet.com/Template/gettablefileurl?appname=KOC10_Failure_List-654943&amp;tableName=SAYFA1&amp;filename=Sayfa1_Images%2Fa85d5c31.Resim.090652.jpg</v>
          </cell>
          <cell r="BF50" t="str">
            <v>a85d5c31</v>
          </cell>
          <cell r="GB50" t="str">
            <v>Yeni ekran ile değişimi yapıldı. - Ekipman değiştirildi.</v>
          </cell>
          <cell r="GC50" t="str">
            <v xml:space="preserve"> - </v>
          </cell>
        </row>
        <row r="51">
          <cell r="C51" t="str">
            <v>KOC10</v>
          </cell>
          <cell r="D51" t="str">
            <v>4122(4)</v>
          </cell>
          <cell r="E51" t="str">
            <v>RA</v>
          </cell>
          <cell r="F51">
            <v>63</v>
          </cell>
          <cell r="G51" t="str">
            <v>BOZ-KOC10-FF-050</v>
          </cell>
          <cell r="H51">
            <v>45538.629166666702</v>
          </cell>
          <cell r="I51" t="str">
            <v>Depo/Depot</v>
          </cell>
          <cell r="J51" t="str">
            <v>BOZANKAYA - SSH</v>
          </cell>
          <cell r="L51" t="str">
            <v>PA/PIS/CCTV</v>
          </cell>
          <cell r="M51" t="str">
            <v>6 numaralı kapı üstü stretch lcd ekran arızalı</v>
          </cell>
          <cell r="P51" t="str">
            <v>C-Uyarı, sürüş devamlılığı</v>
          </cell>
          <cell r="Q51" t="str">
            <v>C(Sisteme etki etmeyen arıza)</v>
          </cell>
          <cell r="R51" t="str">
            <v>N.A(Yaralanma yok)</v>
          </cell>
          <cell r="S51" t="str">
            <v>(II) Aynı Araçta Tekrarlayan Arıza</v>
          </cell>
          <cell r="U51" t="str">
            <v>Tedarikçi</v>
          </cell>
          <cell r="V51" t="str">
            <v>ATAK ULAŞIM SAN.TİC.LTD.ŞTİ.</v>
          </cell>
          <cell r="W51" t="str">
            <v>Evet</v>
          </cell>
          <cell r="X51" t="str">
            <v>ATAK ULAŞIM SAN.TİC.LTD.ŞTİ.</v>
          </cell>
          <cell r="AD51" t="str">
            <v>Ekipman değiştirilecek</v>
          </cell>
          <cell r="AE51">
            <v>45538.635416666701</v>
          </cell>
          <cell r="AG51" t="str">
            <v>ATAK ULAŞIM SAN.TİC.LTD.ŞTİ.</v>
          </cell>
          <cell r="AH51" t="str">
            <v>STRETCH LCD EKRAN</v>
          </cell>
          <cell r="AI51" t="str">
            <v>0</v>
          </cell>
          <cell r="AJ51">
            <v>1</v>
          </cell>
          <cell r="AL51" t="str">
            <v/>
          </cell>
          <cell r="AP51" t="str">
            <v/>
          </cell>
          <cell r="AQ51" t="str">
            <v/>
          </cell>
          <cell r="AT51" t="str">
            <v/>
          </cell>
          <cell r="AV51" t="str">
            <v/>
          </cell>
          <cell r="AX51" t="str">
            <v/>
          </cell>
          <cell r="AZ51">
            <v>1</v>
          </cell>
          <cell r="BA51">
            <v>45538.645833333299</v>
          </cell>
          <cell r="BD51" t="str">
            <v>https://www.appsheet.com/Template/gettablefileurl?appname=KOC10_Failure_List-654943&amp;tableName=SAYFA1&amp;filename=Sayfa1_Images%2Fc852b804.Resim.121115.jpg</v>
          </cell>
          <cell r="BF51" t="str">
            <v>c852b804</v>
          </cell>
          <cell r="GB51" t="str">
            <v>SSH yedek malzemeden değişimi yapıldı, çalışıyor. - Ekipman değiştirildi.</v>
          </cell>
          <cell r="GC51" t="str">
            <v xml:space="preserve"> - </v>
          </cell>
        </row>
        <row r="52">
          <cell r="C52" t="str">
            <v>KOC10</v>
          </cell>
          <cell r="D52" t="str">
            <v>4119(1)</v>
          </cell>
          <cell r="E52" t="str">
            <v>RA , RB</v>
          </cell>
          <cell r="F52">
            <v>8546</v>
          </cell>
          <cell r="G52" t="str">
            <v>BOZ-KOC10-FF-051</v>
          </cell>
          <cell r="H52">
            <v>45552.585416666698</v>
          </cell>
          <cell r="I52" t="str">
            <v>Depo/Depot</v>
          </cell>
          <cell r="J52" t="str">
            <v>BOZANKAYA - SSH</v>
          </cell>
          <cell r="L52" t="str">
            <v>Batarya</v>
          </cell>
          <cell r="M52" t="str">
            <v>4119(1) numaralı tramvayın akülerini Hopec markadan Aspilsan markasına geçiş yaptık. Daha sonra HMI ekranından arıza tespit konvertörler sayfasına girdiğimizde batarya sıcaklık değerini eksi değerlerde gördük.</v>
          </cell>
          <cell r="P52" t="str">
            <v>C-Uyarı, sürüş devamlılığı</v>
          </cell>
          <cell r="Q52" t="str">
            <v>C(Sisteme etki etmeyen arıza)</v>
          </cell>
          <cell r="R52" t="str">
            <v>N.A(Yaralanma yok)</v>
          </cell>
          <cell r="S52" t="str">
            <v>(I) İlk Defa Karşılaşılan Arıza</v>
          </cell>
          <cell r="U52" t="str">
            <v>Tedarikçi</v>
          </cell>
          <cell r="V52" t="str">
            <v>Bozankaya</v>
          </cell>
          <cell r="W52" t="str">
            <v>Evet</v>
          </cell>
          <cell r="X52" t="str">
            <v>ASPİLSAN ENERJİ SAN.ve TİC.A.Ş.</v>
          </cell>
          <cell r="AD52" t="str">
            <v>Arıza çözülecek</v>
          </cell>
          <cell r="AE52">
            <v>45552.590972222199</v>
          </cell>
          <cell r="AG52" t="str">
            <v>Bozankaya</v>
          </cell>
          <cell r="AH52" t="str">
            <v>metcom sıcaklık sensörü</v>
          </cell>
          <cell r="AI52" t="str">
            <v>E110-7659</v>
          </cell>
          <cell r="AJ52">
            <v>2</v>
          </cell>
          <cell r="AL52" t="str">
            <v/>
          </cell>
          <cell r="AP52" t="str">
            <v/>
          </cell>
          <cell r="AQ52" t="str">
            <v>-</v>
          </cell>
          <cell r="AT52" t="str">
            <v/>
          </cell>
          <cell r="AV52" t="str">
            <v/>
          </cell>
          <cell r="AX52" t="str">
            <v/>
          </cell>
          <cell r="AZ52">
            <v>1</v>
          </cell>
          <cell r="BA52">
            <v>45552.607638888898</v>
          </cell>
          <cell r="BD52" t="str">
            <v>https://www.appsheet.com/Template/gettablefileurl?appname=KOC10_Failure_List-654943&amp;tableName=SAYFA1&amp;filename=Sayfa1_Images%2Fd5906237.Resim.111727.jpg</v>
          </cell>
          <cell r="BF52" t="str">
            <v>69cc0542</v>
          </cell>
          <cell r="GB52" t="str">
            <v>4120(2) numaralı tramvayın akü sıcaklık sensörlerini alıp 4119(1) numaralı tramvaya taktık. - 4120(2) numaralı trenden batarya sıcaklık sensörleri alınıp 4119(1) numaralı trene takılmıştır. Arıza çözülmüştür</v>
          </cell>
          <cell r="GC52" t="str">
            <v xml:space="preserve"> - </v>
          </cell>
        </row>
        <row r="53">
          <cell r="C53" t="str">
            <v>KOC10</v>
          </cell>
          <cell r="D53" t="str">
            <v>4122(4)</v>
          </cell>
          <cell r="E53" t="str">
            <v>MB</v>
          </cell>
          <cell r="F53">
            <v>34</v>
          </cell>
          <cell r="G53" t="str">
            <v>BOZ-KOC10-FF-052</v>
          </cell>
          <cell r="H53">
            <v>45552.604166666701</v>
          </cell>
          <cell r="I53" t="str">
            <v>Depo/Depot</v>
          </cell>
          <cell r="J53" t="str">
            <v>BOZANKAYA - SSH</v>
          </cell>
          <cell r="L53" t="str">
            <v>PA/PIS/CCTV</v>
          </cell>
          <cell r="M53" t="str">
            <v>4122(4) treninin MB sol ayna kamerasının içi su almış ve pas olmuş.</v>
          </cell>
          <cell r="P53" t="str">
            <v>C-Uyarı, sürüş devamlılığı</v>
          </cell>
          <cell r="Q53" t="str">
            <v>B(Servisten çekmeye etki eden arıza)</v>
          </cell>
          <cell r="R53" t="str">
            <v>N.A(Yaralanma yok)</v>
          </cell>
          <cell r="S53" t="str">
            <v>(I) İlk Defa Karşılaşılan Arıza</v>
          </cell>
          <cell r="U53" t="str">
            <v>Tedarikçi</v>
          </cell>
          <cell r="V53" t="str">
            <v>ATAK ULAŞIM SAN.TİC.LTD.ŞTİ.</v>
          </cell>
          <cell r="W53" t="str">
            <v>Evet</v>
          </cell>
          <cell r="X53" t="str">
            <v>ATAK ULAŞIM SAN.TİC.LTD.ŞTİ.</v>
          </cell>
          <cell r="AD53" t="str">
            <v>Ekipman değiştirilecek</v>
          </cell>
          <cell r="AE53">
            <v>45552.607638888898</v>
          </cell>
          <cell r="AG53" t="str">
            <v>ATAK ULAŞIM SAN.TİC.LTD.ŞTİ.</v>
          </cell>
          <cell r="AH53" t="str">
            <v>ARAÇ DIŞI KAMERA</v>
          </cell>
          <cell r="AI53" t="str">
            <v>0</v>
          </cell>
          <cell r="AJ53">
            <v>1</v>
          </cell>
          <cell r="AL53" t="str">
            <v/>
          </cell>
          <cell r="AP53">
            <v>45552</v>
          </cell>
          <cell r="AQ53" t="str">
            <v>5D03642PAGB195F</v>
          </cell>
          <cell r="AT53" t="str">
            <v/>
          </cell>
          <cell r="AV53" t="str">
            <v/>
          </cell>
          <cell r="AX53" t="str">
            <v/>
          </cell>
          <cell r="AZ53">
            <v>1</v>
          </cell>
          <cell r="BA53">
            <v>45552.616666666698</v>
          </cell>
          <cell r="BD53" t="str">
            <v>https://www.appsheet.com/Template/gettablefileurl?appname=KOC10_Failure_List-654943&amp;tableName=SAYFA1&amp;filename=Sayfa1_Images%2Fa8ee920a.Resim.112335.jpg</v>
          </cell>
          <cell r="BF53" t="str">
            <v>Fa8ee920a</v>
          </cell>
          <cell r="GB53" t="str">
            <v>SSH yedek malzemesinden ayna kamera takılarak arıza çözülmüştür. - SSH yedek malzemesinden değişimi sağlanmış, kameranın IP’si tanımlanmış, arıza çözülmüştür.</v>
          </cell>
          <cell r="GC53" t="str">
            <v xml:space="preserve"> - </v>
          </cell>
        </row>
        <row r="54">
          <cell r="C54" t="str">
            <v>KOC10</v>
          </cell>
          <cell r="D54" t="str">
            <v>4120(2)</v>
          </cell>
          <cell r="E54" t="str">
            <v>MA , MB</v>
          </cell>
          <cell r="F54">
            <v>1</v>
          </cell>
          <cell r="G54" t="str">
            <v>BOZ-KOC10-FF-053</v>
          </cell>
          <cell r="H54">
            <v>45553.615277777797</v>
          </cell>
          <cell r="I54" t="str">
            <v>Depo/Depot</v>
          </cell>
          <cell r="J54" t="str">
            <v>BOZANKAYA - SSH</v>
          </cell>
          <cell r="L54" t="str">
            <v>PA/PIS/CCTV</v>
          </cell>
          <cell r="M54" t="str">
            <v>Kameralarda Donma Sorunu</v>
          </cell>
          <cell r="P54" t="str">
            <v>C-Uyarı, sürüş devamlılığı</v>
          </cell>
          <cell r="Q54" t="str">
            <v>B(Servisten çekmeye etki eden arıza)</v>
          </cell>
          <cell r="R54" t="str">
            <v>N.A(Yaralanma yok)</v>
          </cell>
          <cell r="S54" t="str">
            <v>(II) Aynı Araçta Tekrarlayan Arıza</v>
          </cell>
          <cell r="U54" t="str">
            <v>Tedarikçi</v>
          </cell>
          <cell r="V54" t="str">
            <v>ATAK ULAŞIM SAN.TİC.LTD.ŞTİ.</v>
          </cell>
          <cell r="W54" t="str">
            <v>Evet</v>
          </cell>
          <cell r="X54" t="str">
            <v>ATAK ULAŞIM SAN.TİC.LTD.ŞTİ.</v>
          </cell>
          <cell r="AD54" t="str">
            <v>Arıza çözülecek</v>
          </cell>
          <cell r="AE54">
            <v>45553.616666666698</v>
          </cell>
          <cell r="AG54" t="str">
            <v>ATAK ULAŞIM SAN.TİC.LTD.ŞTİ.</v>
          </cell>
          <cell r="AH54" t="str">
            <v>Araç üstü iş istasyonu</v>
          </cell>
          <cell r="AI54" t="str">
            <v>E865-7036</v>
          </cell>
          <cell r="AJ54">
            <v>0</v>
          </cell>
          <cell r="AL54" t="str">
            <v/>
          </cell>
          <cell r="AP54" t="str">
            <v/>
          </cell>
          <cell r="AQ54" t="str">
            <v>—</v>
          </cell>
          <cell r="AT54" t="str">
            <v/>
          </cell>
          <cell r="AV54" t="str">
            <v/>
          </cell>
          <cell r="AX54" t="str">
            <v/>
          </cell>
          <cell r="AZ54">
            <v>1</v>
          </cell>
          <cell r="BA54">
            <v>45553.628472222197</v>
          </cell>
          <cell r="BD54" t="str">
            <v>https://www.appsheet.com/Template/gettablefileurl?appname=KOC10_Failure_List-654943&amp;tableName=SAYFA1&amp;filename=Sayfa1_Images%2F364dc553.Resim.115105.jpg</v>
          </cell>
          <cell r="BF54" t="str">
            <v>364dc553</v>
          </cell>
          <cell r="GB54" t="str">
            <v>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 - 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v>
          </cell>
          <cell r="GC54" t="str">
            <v xml:space="preserve">— - </v>
          </cell>
        </row>
        <row r="55">
          <cell r="C55" t="str">
            <v>KOC10</v>
          </cell>
          <cell r="D55" t="str">
            <v>4121(3)</v>
          </cell>
          <cell r="E55" t="str">
            <v>MA , MB</v>
          </cell>
          <cell r="F55">
            <v>1</v>
          </cell>
          <cell r="G55" t="str">
            <v>BOZ-KOC10-FF-054</v>
          </cell>
          <cell r="H55">
            <v>45553.615277777797</v>
          </cell>
          <cell r="I55" t="str">
            <v>Depo/Depot</v>
          </cell>
          <cell r="J55" t="str">
            <v>BOZANKAYA - SSH</v>
          </cell>
          <cell r="L55" t="str">
            <v>PA/PIS/CCTV</v>
          </cell>
          <cell r="M55" t="str">
            <v>Kameralarda Donma Sorunu</v>
          </cell>
          <cell r="P55" t="str">
            <v>C-Uyarı, sürüş devamlılığı</v>
          </cell>
          <cell r="Q55" t="str">
            <v>B(Servisten çekmeye etki eden arıza)</v>
          </cell>
          <cell r="R55" t="str">
            <v>N.A(Yaralanma yok)</v>
          </cell>
          <cell r="S55" t="str">
            <v>(II) Aynı Araçta Tekrarlayan Arıza</v>
          </cell>
          <cell r="U55" t="str">
            <v>Tedarikçi</v>
          </cell>
          <cell r="V55" t="str">
            <v>ATAK ULAŞIM SAN.TİC.LTD.ŞTİ.</v>
          </cell>
          <cell r="W55" t="str">
            <v>Evet</v>
          </cell>
          <cell r="X55" t="str">
            <v>ATAK ULAŞIM SAN.TİC.LTD.ŞTİ.</v>
          </cell>
          <cell r="AD55" t="str">
            <v>Arıza çözülecek</v>
          </cell>
          <cell r="AE55">
            <v>45553.616666666698</v>
          </cell>
          <cell r="AG55" t="str">
            <v>ATAK ULAŞIM SAN.TİC.LTD.ŞTİ.</v>
          </cell>
          <cell r="AH55" t="str">
            <v>Araç üstü iş istasyonu</v>
          </cell>
          <cell r="AI55" t="str">
            <v>E865-7036</v>
          </cell>
          <cell r="AJ55">
            <v>0</v>
          </cell>
          <cell r="AL55" t="str">
            <v/>
          </cell>
          <cell r="AP55" t="str">
            <v/>
          </cell>
          <cell r="AQ55" t="str">
            <v>—</v>
          </cell>
          <cell r="AT55" t="str">
            <v/>
          </cell>
          <cell r="AV55" t="str">
            <v/>
          </cell>
          <cell r="AX55" t="str">
            <v/>
          </cell>
          <cell r="AZ55">
            <v>1</v>
          </cell>
          <cell r="BA55">
            <v>45553.628472222197</v>
          </cell>
          <cell r="BD55" t="str">
            <v>https://www.appsheet.com/Template/gettablefileurl?appname=KOC10_Failure_List-654943&amp;tableName=SAYFA1&amp;filename=Sayfa1_Images%2F364dc553.Resim.115105.jpg</v>
          </cell>
          <cell r="BF55" t="str">
            <v>364dc5dd</v>
          </cell>
          <cell r="GB55" t="str">
            <v>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 - 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v>
          </cell>
          <cell r="GC55" t="str">
            <v xml:space="preserve">— - </v>
          </cell>
        </row>
        <row r="56">
          <cell r="C56" t="str">
            <v>KOC10</v>
          </cell>
          <cell r="D56" t="str">
            <v>4122(4)</v>
          </cell>
          <cell r="E56" t="str">
            <v>MA , MB</v>
          </cell>
          <cell r="F56">
            <v>1</v>
          </cell>
          <cell r="G56" t="str">
            <v>BOZ-KOC10-FF-055</v>
          </cell>
          <cell r="H56">
            <v>45553.615277777797</v>
          </cell>
          <cell r="I56" t="str">
            <v>Depo/Depot</v>
          </cell>
          <cell r="J56" t="str">
            <v>BOZANKAYA - SSH</v>
          </cell>
          <cell r="L56" t="str">
            <v>PA/PIS/CCTV</v>
          </cell>
          <cell r="M56" t="str">
            <v>Kameralarda Donma Sorunu</v>
          </cell>
          <cell r="P56" t="str">
            <v>C-Uyarı, sürüş devamlılığı</v>
          </cell>
          <cell r="Q56" t="str">
            <v>B(Servisten çekmeye etki eden arıza)</v>
          </cell>
          <cell r="R56" t="str">
            <v>N.A(Yaralanma yok)</v>
          </cell>
          <cell r="S56" t="str">
            <v>(II) Aynı Araçta Tekrarlayan Arıza</v>
          </cell>
          <cell r="U56" t="str">
            <v>Tedarikçi</v>
          </cell>
          <cell r="V56" t="str">
            <v>ATAK ULAŞIM SAN.TİC.LTD.ŞTİ.</v>
          </cell>
          <cell r="W56" t="str">
            <v>Evet</v>
          </cell>
          <cell r="X56" t="str">
            <v>ATAK ULAŞIM SAN.TİC.LTD.ŞTİ.</v>
          </cell>
          <cell r="AD56" t="str">
            <v>Arıza çözülecek</v>
          </cell>
          <cell r="AE56">
            <v>45553.616666666698</v>
          </cell>
          <cell r="AG56" t="str">
            <v>ATAK ULAŞIM SAN.TİC.LTD.ŞTİ.</v>
          </cell>
          <cell r="AH56" t="str">
            <v>Araç üstü iş istasyonu</v>
          </cell>
          <cell r="AI56" t="str">
            <v>E865-7036</v>
          </cell>
          <cell r="AJ56">
            <v>0</v>
          </cell>
          <cell r="AL56" t="str">
            <v/>
          </cell>
          <cell r="AP56" t="str">
            <v/>
          </cell>
          <cell r="AQ56" t="str">
            <v>—</v>
          </cell>
          <cell r="AT56" t="str">
            <v/>
          </cell>
          <cell r="AV56" t="str">
            <v/>
          </cell>
          <cell r="AX56" t="str">
            <v/>
          </cell>
          <cell r="AZ56">
            <v>1</v>
          </cell>
          <cell r="BA56">
            <v>45553.628472222197</v>
          </cell>
          <cell r="BD56" t="str">
            <v>https://www.appsheet.com/Template/gettablefileurl?appname=KOC10_Failure_List-654943&amp;tableName=SAYFA1&amp;filename=Sayfa1_Images%2F364dc553.Resim.115105.jpg</v>
          </cell>
          <cell r="BF56" t="str">
            <v>364dc5f6</v>
          </cell>
          <cell r="GB56" t="str">
            <v>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 - 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v>
          </cell>
          <cell r="GC56" t="str">
            <v xml:space="preserve">— - </v>
          </cell>
        </row>
        <row r="57">
          <cell r="C57" t="str">
            <v>KOC10</v>
          </cell>
          <cell r="D57" t="str">
            <v>4123(5)</v>
          </cell>
          <cell r="E57" t="str">
            <v>MA , MB</v>
          </cell>
          <cell r="F57">
            <v>1</v>
          </cell>
          <cell r="G57" t="str">
            <v>BOZ-KOC10-FF-056</v>
          </cell>
          <cell r="H57">
            <v>45553.615277777797</v>
          </cell>
          <cell r="I57" t="str">
            <v>Depo/Depot</v>
          </cell>
          <cell r="J57" t="str">
            <v>BOZANKAYA - SSH</v>
          </cell>
          <cell r="L57" t="str">
            <v>PA/PIS/CCTV</v>
          </cell>
          <cell r="M57" t="str">
            <v>Kameralarda Donma Sorunu</v>
          </cell>
          <cell r="P57" t="str">
            <v>C-Uyarı, sürüş devamlılığı</v>
          </cell>
          <cell r="Q57" t="str">
            <v>B(Servisten çekmeye etki eden arıza)</v>
          </cell>
          <cell r="R57" t="str">
            <v>N.A(Yaralanma yok)</v>
          </cell>
          <cell r="S57" t="str">
            <v>(II) Aynı Araçta Tekrarlayan Arıza</v>
          </cell>
          <cell r="U57" t="str">
            <v>Tedarikçi</v>
          </cell>
          <cell r="V57" t="str">
            <v>ATAK ULAŞIM SAN.TİC.LTD.ŞTİ.</v>
          </cell>
          <cell r="W57" t="str">
            <v>Evet</v>
          </cell>
          <cell r="X57" t="str">
            <v>ATAK ULAŞIM SAN.TİC.LTD.ŞTİ.</v>
          </cell>
          <cell r="AD57" t="str">
            <v>Arıza çözülecek</v>
          </cell>
          <cell r="AE57">
            <v>45553.616666666698</v>
          </cell>
          <cell r="AG57" t="str">
            <v>ATAK ULAŞIM SAN.TİC.LTD.ŞTİ.</v>
          </cell>
          <cell r="AH57" t="str">
            <v>Araç üstü iş istasyonu</v>
          </cell>
          <cell r="AI57" t="str">
            <v>E865-7036</v>
          </cell>
          <cell r="AJ57">
            <v>0</v>
          </cell>
          <cell r="AL57" t="str">
            <v/>
          </cell>
          <cell r="AP57" t="str">
            <v/>
          </cell>
          <cell r="AQ57" t="str">
            <v>—</v>
          </cell>
          <cell r="AT57" t="str">
            <v/>
          </cell>
          <cell r="AV57" t="str">
            <v/>
          </cell>
          <cell r="AX57" t="str">
            <v/>
          </cell>
          <cell r="AZ57">
            <v>1</v>
          </cell>
          <cell r="BA57">
            <v>45553.628472222197</v>
          </cell>
          <cell r="BD57" t="str">
            <v>https://www.appsheet.com/Template/gettablefileurl?appname=KOC10_Failure_List-654943&amp;tableName=SAYFA1&amp;filename=Sayfa1_Images%2F364dc553.Resim.115105.jpg</v>
          </cell>
          <cell r="BF57" t="str">
            <v>364dc5k2</v>
          </cell>
          <cell r="GB57" t="str">
            <v>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 - 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v>
          </cell>
          <cell r="GC57" t="str">
            <v xml:space="preserve">— - </v>
          </cell>
        </row>
        <row r="58">
          <cell r="C58" t="str">
            <v>KOC10</v>
          </cell>
          <cell r="D58" t="str">
            <v>4123(5)</v>
          </cell>
          <cell r="E58" t="str">
            <v>MB</v>
          </cell>
          <cell r="F58">
            <v>230</v>
          </cell>
          <cell r="G58" t="str">
            <v>BOZ-KOC10-FF-057</v>
          </cell>
          <cell r="H58">
            <v>45555.494444444397</v>
          </cell>
          <cell r="I58" t="str">
            <v>Depo/Depot</v>
          </cell>
          <cell r="J58" t="str">
            <v>BOZANKAYA - SSH</v>
          </cell>
          <cell r="L58" t="str">
            <v>Telsiz</v>
          </cell>
          <cell r="M58" t="str">
            <v>Destination power soketi kablolaması yanlış olmuş düzeltildi fakat HCS-V kontrol ünitesine taktığımızda enerji olmasına rağmen cihaz çalışmadı.</v>
          </cell>
          <cell r="P58" t="str">
            <v>C-Uyarı, sürüş devamlılığı</v>
          </cell>
          <cell r="Q58" t="str">
            <v>B(Servisten çekmeye etki eden arıza)</v>
          </cell>
          <cell r="R58" t="str">
            <v>N.A(Yaralanma yok)</v>
          </cell>
          <cell r="S58" t="str">
            <v>(I) İlk Defa Karşılaşılan Arıza</v>
          </cell>
          <cell r="U58" t="str">
            <v>Tedarikçi</v>
          </cell>
          <cell r="V58" t="str">
            <v>Bozankaya</v>
          </cell>
          <cell r="W58" t="str">
            <v>Evet</v>
          </cell>
          <cell r="X58" t="str">
            <v>HANNING &amp; KAHL GMBH &amp; CO.KG</v>
          </cell>
          <cell r="AD58" t="str">
            <v>Ekipman değiştirilecek</v>
          </cell>
          <cell r="AE58">
            <v>45555.5</v>
          </cell>
          <cell r="AG58" t="str">
            <v>Bozankaya</v>
          </cell>
          <cell r="AH58" t="str">
            <v>HCS-V CONTROL ÜNİTESİ</v>
          </cell>
          <cell r="AI58" t="str">
            <v>E865-7047</v>
          </cell>
          <cell r="AJ58">
            <v>1</v>
          </cell>
          <cell r="AL58" t="str">
            <v/>
          </cell>
          <cell r="AP58" t="str">
            <v/>
          </cell>
          <cell r="AQ58" t="str">
            <v>-</v>
          </cell>
          <cell r="AT58" t="str">
            <v/>
          </cell>
          <cell r="AV58" t="str">
            <v>KOC10-HBR-24-054</v>
          </cell>
          <cell r="AX58" t="str">
            <v/>
          </cell>
          <cell r="AZ58">
            <v>1</v>
          </cell>
          <cell r="BA58">
            <v>45555.552083333299</v>
          </cell>
          <cell r="BD58" t="str">
            <v>https://www.appsheet.com/Template/gettablefileurl?appname=KOC10_Failure_List-654943&amp;tableName=SAYFA1&amp;filename=Sayfa1_Images%2Ff3875c6b.Resim.113214.png</v>
          </cell>
          <cell r="BF58" t="str">
            <v>f3875c6b</v>
          </cell>
          <cell r="GB58" t="str">
            <v>Serviste olmayan 4120(2) trenden alınıp 4123(5) trenine takılmış ve çalıştığı gözlemlenmiştir. - 4120(2) trenden alınıp 4123(5) trene takılmış çalıştığı görülmüştür.</v>
          </cell>
          <cell r="GC58" t="str">
            <v xml:space="preserve"> - </v>
          </cell>
        </row>
        <row r="59">
          <cell r="C59" t="str">
            <v>KOC10</v>
          </cell>
          <cell r="D59" t="str">
            <v>4122(4)</v>
          </cell>
          <cell r="E59" t="str">
            <v>MB</v>
          </cell>
          <cell r="F59">
            <v>1943</v>
          </cell>
          <cell r="G59" t="str">
            <v>BOZ-KOC10-FF-058</v>
          </cell>
          <cell r="H59">
            <v>45568.420833333301</v>
          </cell>
          <cell r="I59" t="str">
            <v>Depo/Depot</v>
          </cell>
          <cell r="J59" t="str">
            <v>BOZANKAYA - SSH</v>
          </cell>
          <cell r="L59" t="str">
            <v>PA/PIS/CCTV</v>
          </cell>
          <cell r="M59" t="str">
            <v>Ön led güzergah paneli yanmıyor</v>
          </cell>
          <cell r="P59" t="str">
            <v>C-Uyarı, sürüş devamlılığı</v>
          </cell>
          <cell r="Q59" t="str">
            <v>B(Servisten çekmeye etki eden arıza)</v>
          </cell>
          <cell r="R59" t="str">
            <v>N.A(Yaralanma yok)</v>
          </cell>
          <cell r="S59" t="str">
            <v>(II) Aynı Araçta Tekrarlayan Arıza</v>
          </cell>
          <cell r="U59" t="str">
            <v>Tedarikçi</v>
          </cell>
          <cell r="V59" t="str">
            <v>ATAK ULAŞIM SAN.TİC.LTD.ŞTİ.</v>
          </cell>
          <cell r="W59" t="str">
            <v>Evet</v>
          </cell>
          <cell r="X59" t="str">
            <v>ATAK ULAŞIM SAN.TİC.LTD.ŞTİ.</v>
          </cell>
          <cell r="AD59" t="str">
            <v>Ekipman değiştirilecek</v>
          </cell>
          <cell r="AE59">
            <v>45568.421527777798</v>
          </cell>
          <cell r="AG59" t="str">
            <v>ATAK ULAŞIM SAN.TİC.LTD.ŞTİ.</v>
          </cell>
          <cell r="AH59" t="str">
            <v>Yolcu Bilgilendirme Dış Ekran</v>
          </cell>
          <cell r="AI59" t="str">
            <v>E410-7005</v>
          </cell>
          <cell r="AJ59">
            <v>1</v>
          </cell>
          <cell r="AL59" t="str">
            <v/>
          </cell>
          <cell r="AP59" t="str">
            <v/>
          </cell>
          <cell r="AQ59" t="str">
            <v>D100071002</v>
          </cell>
          <cell r="AT59" t="str">
            <v/>
          </cell>
          <cell r="AV59" t="str">
            <v/>
          </cell>
          <cell r="AX59" t="str">
            <v/>
          </cell>
          <cell r="AZ59">
            <v>2</v>
          </cell>
          <cell r="BA59">
            <v>45568.4625115741</v>
          </cell>
          <cell r="BD59" t="str">
            <v>https://www.appsheet.com/Template/gettablefileurl?appname=KOC10_Failure_List-654943&amp;tableName=SAYFA1&amp;filename=Sayfa1_Images%2Fbfb89875.Resim.080013.jpg</v>
          </cell>
          <cell r="BF59" t="str">
            <v>bfb89875</v>
          </cell>
          <cell r="GB59" t="str">
            <v>Ön led güzergah paneli değişecek - Ekipman değiştirildi</v>
          </cell>
          <cell r="GC59" t="str">
            <v xml:space="preserve"> - </v>
          </cell>
        </row>
        <row r="60">
          <cell r="C60" t="str">
            <v>KOC10</v>
          </cell>
          <cell r="D60" t="str">
            <v>4119(1)</v>
          </cell>
          <cell r="E60" t="str">
            <v>MA</v>
          </cell>
          <cell r="F60">
            <v>10148</v>
          </cell>
          <cell r="G60" t="str">
            <v>BOZ-KOC10-FF-059</v>
          </cell>
          <cell r="H60">
            <v>45579.572164351899</v>
          </cell>
          <cell r="I60" t="str">
            <v>Depo/Depot</v>
          </cell>
          <cell r="J60" t="str">
            <v>BOZANKAYA - SSH</v>
          </cell>
          <cell r="L60" t="str">
            <v>PA/PIS/CCTV</v>
          </cell>
          <cell r="M60" t="str">
            <v>1 numaralı kapı üstü stretch lcd ekranın güç kablosuna enerji geliyor, ekranda görüntü mevcut değil.</v>
          </cell>
          <cell r="P60" t="str">
            <v>C-Uyarı, sürüş devamlılığı</v>
          </cell>
          <cell r="Q60" t="str">
            <v>C(Sisteme etki etmeyen arıza)</v>
          </cell>
          <cell r="R60" t="str">
            <v>N.A(Yaralanma yok)</v>
          </cell>
          <cell r="S60" t="str">
            <v>(III) Farklı Araçlarda Tekrarlayan Arıza</v>
          </cell>
          <cell r="U60" t="str">
            <v>Tedarikçi</v>
          </cell>
          <cell r="V60" t="str">
            <v>ATAK ULAŞIM SAN.TİC.LTD.ŞTİ.</v>
          </cell>
          <cell r="W60" t="str">
            <v>Evet</v>
          </cell>
          <cell r="X60" t="str">
            <v>ATAK ULAŞIM SAN.TİC.LTD.ŞTİ.</v>
          </cell>
          <cell r="AD60" t="str">
            <v>Ekipman değiştirilecek</v>
          </cell>
          <cell r="AE60">
            <v>45579.573842592603</v>
          </cell>
          <cell r="AG60" t="str">
            <v>ATAK ULAŞIM SAN.TİC.LTD.ŞTİ.</v>
          </cell>
          <cell r="AH60" t="str">
            <v>STRETCH LCD EKRAN</v>
          </cell>
          <cell r="AI60" t="str">
            <v>E410-7003</v>
          </cell>
          <cell r="AJ60">
            <v>1</v>
          </cell>
          <cell r="AL60" t="str">
            <v/>
          </cell>
          <cell r="AP60" t="str">
            <v/>
          </cell>
          <cell r="AQ60" t="str">
            <v>202313020028</v>
          </cell>
          <cell r="AT60" t="str">
            <v/>
          </cell>
          <cell r="AV60" t="str">
            <v/>
          </cell>
          <cell r="AX60" t="str">
            <v/>
          </cell>
          <cell r="AZ60">
            <v>1</v>
          </cell>
          <cell r="BA60">
            <v>45579.604710648098</v>
          </cell>
          <cell r="BD60" t="str">
            <v>https://www.appsheet.com/Template/gettablefileurl?appname=KOC10_Failure_List-654943&amp;tableName=SAYFA1&amp;filename=Sayfa1_Images%2F9e7ee73b.Resim.105102.jpg</v>
          </cell>
          <cell r="BF60" t="str">
            <v>9e7ee73b</v>
          </cell>
          <cell r="GB60" t="str">
            <v>SSH yedek malzemeden değişimi sağlanmıştır. - Ekipman SSH yedek malzemesinden değiştirildi.</v>
          </cell>
          <cell r="GC60" t="str">
            <v xml:space="preserve">- - </v>
          </cell>
        </row>
        <row r="61">
          <cell r="C61" t="str">
            <v>KOC10</v>
          </cell>
          <cell r="D61" t="str">
            <v>4122(4)</v>
          </cell>
          <cell r="E61" t="str">
            <v>RA</v>
          </cell>
          <cell r="F61">
            <v>2302</v>
          </cell>
          <cell r="G61" t="str">
            <v>BOZ-KOC10-FF-060</v>
          </cell>
          <cell r="H61">
            <v>45580.478912036997</v>
          </cell>
          <cell r="I61" t="str">
            <v>Depo/Depot</v>
          </cell>
          <cell r="J61" t="str">
            <v>BOZANKAYA - SSH</v>
          </cell>
          <cell r="L61" t="str">
            <v>PA/PIS/CCTV</v>
          </cell>
          <cell r="M61" t="str">
            <v>Orta reklam ekranının (Antalya Ekran) güç kablosuna enerji geliyor, ekran çalışmıyor.</v>
          </cell>
          <cell r="P61" t="str">
            <v>C-Uyarı, sürüş devamlılığı</v>
          </cell>
          <cell r="Q61" t="str">
            <v>C(Sisteme etki etmeyen arıza)</v>
          </cell>
          <cell r="R61" t="str">
            <v>N.A(Yaralanma yok)</v>
          </cell>
          <cell r="S61" t="str">
            <v>(II) Aynı Araçta Tekrarlayan Arıza</v>
          </cell>
          <cell r="U61" t="str">
            <v>Tedarikçi</v>
          </cell>
          <cell r="V61" t="str">
            <v>ATAK ULAŞIM SAN.TİC.LTD.ŞTİ.</v>
          </cell>
          <cell r="W61" t="str">
            <v>Evet</v>
          </cell>
          <cell r="X61" t="str">
            <v>ATAK ULAŞIM SAN.TİC.LTD.ŞTİ.</v>
          </cell>
          <cell r="AD61" t="str">
            <v>Ekipman değiştirilecek</v>
          </cell>
          <cell r="AE61">
            <v>45580.480509259301</v>
          </cell>
          <cell r="AG61" t="str">
            <v>ATAK ULAŞIM SAN.TİC.LTD.ŞTİ.</v>
          </cell>
          <cell r="AH61" t="str">
            <v>ANTALYA EKRAN</v>
          </cell>
          <cell r="AI61" t="str">
            <v>E840-7084</v>
          </cell>
          <cell r="AJ61">
            <v>1</v>
          </cell>
          <cell r="AL61" t="str">
            <v/>
          </cell>
          <cell r="AP61" t="str">
            <v/>
          </cell>
          <cell r="AQ61" t="str">
            <v/>
          </cell>
          <cell r="AT61" t="str">
            <v/>
          </cell>
          <cell r="AV61" t="str">
            <v/>
          </cell>
          <cell r="AX61" t="str">
            <v/>
          </cell>
          <cell r="AZ61">
            <v>2</v>
          </cell>
          <cell r="BA61">
            <v>45580.500127314801</v>
          </cell>
          <cell r="BD61" t="str">
            <v>https://www.appsheet.com/Template/gettablefileurl?appname=KOC10_Failure_List-654943&amp;tableName=SAYFA1&amp;filename=Sayfa1_Images%2F4e07dd9d.Resim.083333.jpg</v>
          </cell>
          <cell r="BF61" t="str">
            <v>4e07dd9d</v>
          </cell>
          <cell r="GB61" t="str">
            <v>SSH yedek malzemesinden değişimi sağlandı, çalışıyor. - SSH yedek malzemesinden değişimi sağlandı, çalışıyor.</v>
          </cell>
          <cell r="GC61" t="str">
            <v xml:space="preserve"> - </v>
          </cell>
        </row>
        <row r="62">
          <cell r="C62" t="str">
            <v>KOC10</v>
          </cell>
          <cell r="D62" t="str">
            <v>4119(1)</v>
          </cell>
          <cell r="E62" t="str">
            <v>P</v>
          </cell>
          <cell r="F62">
            <v>10296</v>
          </cell>
          <cell r="G62" t="str">
            <v>BOZ-KOC10-FF-061</v>
          </cell>
          <cell r="H62">
            <v>45583.406770833302</v>
          </cell>
          <cell r="I62" t="str">
            <v>Depo/Depot</v>
          </cell>
          <cell r="J62" t="str">
            <v>BOZANKAYA - SSH</v>
          </cell>
          <cell r="L62" t="str">
            <v>STG03</v>
          </cell>
          <cell r="M62" t="str">
            <v>Kayma Önleyici Kontrolcüsü (STG03) için Medcomdan Michael a uzak bağlantı verildi ve cihazın arızalı olduğu tespit edildi.</v>
          </cell>
          <cell r="P62" t="str">
            <v>B-Hız veya güç azalması</v>
          </cell>
          <cell r="Q62" t="str">
            <v>B(Servisten çekmeye etki eden arıza)</v>
          </cell>
          <cell r="R62" t="str">
            <v>N.A(Yaralanma yok)</v>
          </cell>
          <cell r="S62" t="str">
            <v>(I) İlk Defa Karşılaşılan Arıza</v>
          </cell>
          <cell r="U62" t="str">
            <v>Tedarikçi</v>
          </cell>
          <cell r="V62" t="str">
            <v>MEDCOM SP. Z O.O.</v>
          </cell>
          <cell r="W62" t="str">
            <v>Evet</v>
          </cell>
          <cell r="X62" t="str">
            <v>MEDCOM SP. Z O.O.</v>
          </cell>
          <cell r="AD62" t="str">
            <v>Ekipman değiştirilecek</v>
          </cell>
          <cell r="AE62">
            <v>45583.416851851798</v>
          </cell>
          <cell r="AG62" t="str">
            <v>MEDCOM SP. Z O.O.</v>
          </cell>
          <cell r="AH62" t="str">
            <v>(STG03)XKAYMA ÖNLEYİCİ KONTROLCÜSÜ</v>
          </cell>
          <cell r="AI62" t="str">
            <v>P750-7001</v>
          </cell>
          <cell r="AJ62">
            <v>1</v>
          </cell>
          <cell r="AL62" t="str">
            <v/>
          </cell>
          <cell r="AP62" t="str">
            <v/>
          </cell>
          <cell r="AQ62" t="str">
            <v>Z/115099/004</v>
          </cell>
          <cell r="AT62" t="str">
            <v/>
          </cell>
          <cell r="AV62" t="str">
            <v/>
          </cell>
          <cell r="AX62" t="str">
            <v/>
          </cell>
          <cell r="AZ62">
            <v>1</v>
          </cell>
          <cell r="BA62">
            <v>45583.618564814802</v>
          </cell>
          <cell r="BD62" t="str">
            <v>https://www.appsheet.com/Template/gettablefileurl?appname=KOC10_Failure_List-654943&amp;tableName=SAYFA1&amp;filename=Sayfa1_Images%2Fe06bfd18.Resim.120040.jpg</v>
          </cell>
          <cell r="BF62" t="str">
            <v>e06bfd18</v>
          </cell>
          <cell r="GB62" t="str">
            <v>4120(2) tramvayının Kayma Önleyici Kontrolcüsü (STG03) alınıp 4119(1)  numaralı tramvaya takıldı. Kontrolleri Medcom tarafından yapıldı cihaz çalışıyor. - 4120(2) tramvayının Kayma Önleyici Kontrolcüsü (STG03) alınıp 4119(1)  numaralı tramvaya takıldı. Kontrolleri Medcom tarafından yapıldı cihaz çalışıyor.</v>
          </cell>
          <cell r="GC62" t="str">
            <v xml:space="preserve"> - </v>
          </cell>
        </row>
        <row r="63">
          <cell r="C63" t="str">
            <v>KOC10</v>
          </cell>
          <cell r="D63" t="str">
            <v>4123(5)</v>
          </cell>
          <cell r="E63" t="str">
            <v>MA</v>
          </cell>
          <cell r="F63">
            <v>2309</v>
          </cell>
          <cell r="G63" t="str">
            <v>BOZ-KOC10-FF-062</v>
          </cell>
          <cell r="H63">
            <v>45583.652800925898</v>
          </cell>
          <cell r="I63" t="str">
            <v>Hat/Line</v>
          </cell>
          <cell r="J63" t="str">
            <v>BOZANKAYA - SSH</v>
          </cell>
          <cell r="L63" t="str">
            <v>PA/PIS/CCTV</v>
          </cell>
          <cell r="M63" t="str">
            <v>Sürücü kabinindeki CCTV ekranında hiç görüntü yok.</v>
          </cell>
          <cell r="P63" t="str">
            <v>C-Uyarı, sürüş devamlılığı</v>
          </cell>
          <cell r="Q63" t="str">
            <v>B(Servisten çekmeye etki eden arıza)</v>
          </cell>
          <cell r="R63" t="str">
            <v>N.A(Yaralanma yok)</v>
          </cell>
          <cell r="S63" t="str">
            <v>(I) İlk Defa Karşılaşılan Arıza</v>
          </cell>
          <cell r="U63" t="str">
            <v>Tedarikçi</v>
          </cell>
          <cell r="V63" t="str">
            <v>ATAK ULAŞIM SAN.TİC.LTD.ŞTİ.</v>
          </cell>
          <cell r="W63" t="str">
            <v>Evet</v>
          </cell>
          <cell r="X63" t="str">
            <v>ATAK ULAŞIM SAN.TİC.LTD.ŞTİ.</v>
          </cell>
          <cell r="AD63" t="str">
            <v>Ekipman değiştirilecek</v>
          </cell>
          <cell r="AE63">
            <v>45583.660358796304</v>
          </cell>
          <cell r="AG63" t="str">
            <v>ATAK ULAŞIM SAN.TİC.LTD.ŞTİ.</v>
          </cell>
          <cell r="AH63" t="str">
            <v>MNVR (VİDEO KAYIT CİHAZI)</v>
          </cell>
          <cell r="AI63" t="str">
            <v>E810-7098</v>
          </cell>
          <cell r="AJ63">
            <v>1</v>
          </cell>
          <cell r="AL63" t="str">
            <v/>
          </cell>
          <cell r="AP63" t="str">
            <v/>
          </cell>
          <cell r="AQ63" t="str">
            <v/>
          </cell>
          <cell r="AT63" t="str">
            <v/>
          </cell>
          <cell r="AV63" t="str">
            <v/>
          </cell>
          <cell r="AX63" t="str">
            <v/>
          </cell>
          <cell r="AZ63">
            <v>2</v>
          </cell>
          <cell r="BA63">
            <v>45583.6809953704</v>
          </cell>
          <cell r="BD63" t="str">
            <v>https://www.appsheet.com/Template/gettablefileurl?appname=KOC10_Failure_List-654943&amp;tableName=SAYFA1&amp;filename=Sayfa1_Images%2Ff4ca594a.Resim.065734.jpg</v>
          </cell>
          <cell r="BF63" t="str">
            <v>f4ca594a</v>
          </cell>
          <cell r="GB63" t="str">
            <v>Atak ulaşıma uzak bağlantı verilerek sorunun neyden kaynaklandığına bakıldı. Nvr kayıt cihazı arızalanmış işletme sefere tren istediğinden 4120(2) treninden alınıp takıldı, çalışıyor. - 4120(2) tramvayından alındı 4123(5) numaralı tramvaya takıldı, atak ulaşıma uzak bağlantı verildi ayarları yapıldı ve çalıştığı görüldü.</v>
          </cell>
          <cell r="GC63" t="str">
            <v xml:space="preserve"> - </v>
          </cell>
        </row>
        <row r="64">
          <cell r="C64" t="str">
            <v>KOC10</v>
          </cell>
          <cell r="D64" t="str">
            <v>4123(5)</v>
          </cell>
          <cell r="E64" t="str">
            <v>RB</v>
          </cell>
          <cell r="F64">
            <v>3943</v>
          </cell>
          <cell r="G64" t="str">
            <v>BOZ-KOC10-FF-063</v>
          </cell>
          <cell r="H64">
            <v>45614.646226851903</v>
          </cell>
          <cell r="I64" t="str">
            <v>Depo/Depot</v>
          </cell>
          <cell r="J64" t="str">
            <v>BOZANKAYA - SSH</v>
          </cell>
          <cell r="L64" t="str">
            <v>PA/PIS/CCTV</v>
          </cell>
          <cell r="M64" t="str">
            <v>4123(5) numaralı tramvayın orta reklam ekranına bilgiyi ileten TRANSMİTTER-2 cihazına gelen güç kablosundan enerji ölçümü yapılarak enerji olduğu tespit edilip cihazın çalışmadığı anlaşılmıştır..</v>
          </cell>
          <cell r="P64" t="str">
            <v>C-Uyarı, sürüş devamlılığı</v>
          </cell>
          <cell r="Q64" t="str">
            <v>C(Sisteme etki etmeyen arıza)</v>
          </cell>
          <cell r="R64" t="str">
            <v>N.A(Yaralanma yok)</v>
          </cell>
          <cell r="S64" t="str">
            <v>(I) İlk Defa Karşılaşılan Arıza</v>
          </cell>
          <cell r="U64" t="str">
            <v>Tedarikçi</v>
          </cell>
          <cell r="V64" t="str">
            <v>ATAK ULAŞIM SAN.TİC.LTD.ŞTİ.</v>
          </cell>
          <cell r="W64" t="str">
            <v>Evet</v>
          </cell>
          <cell r="X64" t="str">
            <v>ATAK ULAŞIM SAN.TİC.LTD.ŞTİ.</v>
          </cell>
          <cell r="AD64" t="str">
            <v>Ekipman değiştirilecek</v>
          </cell>
          <cell r="AE64">
            <v>45614.666666666701</v>
          </cell>
          <cell r="AG64" t="str">
            <v>ATAK ULAŞIM SAN.TİC.LTD.ŞTİ.</v>
          </cell>
          <cell r="AH64" t="str">
            <v>EKRAN TRANSMİTTER</v>
          </cell>
          <cell r="AI64" t="str">
            <v>E110-7516</v>
          </cell>
          <cell r="AJ64">
            <v>1</v>
          </cell>
          <cell r="AL64">
            <v>45614.647928240702</v>
          </cell>
          <cell r="AP64" t="str">
            <v/>
          </cell>
          <cell r="AQ64" t="str">
            <v>190122013053</v>
          </cell>
          <cell r="AT64" t="str">
            <v/>
          </cell>
          <cell r="AV64" t="str">
            <v/>
          </cell>
          <cell r="AX64" t="str">
            <v/>
          </cell>
          <cell r="AZ64">
            <v>1</v>
          </cell>
          <cell r="BA64">
            <v>45614.677523148202</v>
          </cell>
          <cell r="BD64" t="str">
            <v>https://www.appsheet.com/Template/gettablefileurl?appname=KOC10_Failure_List-654943&amp;tableName=SAYFA1&amp;filename=Sayfa1_Images%2Fe4df9f0e.Resim.063129.jpg</v>
          </cell>
          <cell r="BF64" t="str">
            <v>e4df9f0e</v>
          </cell>
          <cell r="GB64" t="str">
            <v>4120(2) numaralı tramvaydan alınıp 4123(5) numaralı tramvaya takılmıştır. 2. tren eksikliği için sipariş açılmıştır. - 4120(2) numaralı tramvaydan alınıp 4123(5) numaralı tramvaya takılmıştır. 2. tren eksikliği için sipariş açılmıştır.</v>
          </cell>
          <cell r="GC64" t="str">
            <v xml:space="preserve">KOC SSH 104 - </v>
          </cell>
        </row>
        <row r="65">
          <cell r="C65" t="str">
            <v>KOC10</v>
          </cell>
          <cell r="D65" t="str">
            <v>4123(5)</v>
          </cell>
          <cell r="E65" t="str">
            <v>MA , MB</v>
          </cell>
          <cell r="F65">
            <v>4174</v>
          </cell>
          <cell r="G65" t="str">
            <v>BOZ-KOC10-FF-064</v>
          </cell>
          <cell r="H65">
            <v>45622.817835648202</v>
          </cell>
          <cell r="I65" t="str">
            <v>Hat/Line</v>
          </cell>
          <cell r="J65" t="str">
            <v>Müşteri</v>
          </cell>
          <cell r="L65" t="str">
            <v>ComboBox</v>
          </cell>
          <cell r="M65" t="str">
            <v>4123(5) numaralı tramvay seferdeyken olaylar ekranında Alarm:invertör no 1,2,3,4 MA,MB modülü arızası</v>
          </cell>
          <cell r="P65" t="str">
            <v>B-Hız veya güç azalması</v>
          </cell>
          <cell r="Q65" t="str">
            <v>B(Servisten çekmeye etki eden arıza)</v>
          </cell>
          <cell r="R65" t="str">
            <v>N.A(Yaralanma yok)</v>
          </cell>
          <cell r="S65" t="str">
            <v>(I) İlk Defa Karşılaşılan Arıza</v>
          </cell>
          <cell r="U65" t="str">
            <v>Tedarikçi</v>
          </cell>
          <cell r="V65" t="str">
            <v>MEDCOM SP. Z O.O.</v>
          </cell>
          <cell r="W65" t="str">
            <v>Evet</v>
          </cell>
          <cell r="X65" t="str">
            <v>MEDCOM SP. Z O.O.</v>
          </cell>
          <cell r="AD65" t="str">
            <v>Arıza çözülecek</v>
          </cell>
          <cell r="AE65">
            <v>45623.416689814803</v>
          </cell>
          <cell r="AG65" t="str">
            <v>MEDCOM SP. Z O.O.</v>
          </cell>
          <cell r="AH65" t="str">
            <v>COMBO KUTUSU</v>
          </cell>
          <cell r="AI65" t="str">
            <v>P620-7010</v>
          </cell>
          <cell r="AJ65">
            <v>1</v>
          </cell>
          <cell r="AL65" t="str">
            <v/>
          </cell>
          <cell r="AP65" t="str">
            <v/>
          </cell>
          <cell r="AQ65" t="str">
            <v/>
          </cell>
          <cell r="AT65" t="str">
            <v/>
          </cell>
          <cell r="AV65" t="str">
            <v/>
          </cell>
          <cell r="AX65" t="str">
            <v/>
          </cell>
          <cell r="AZ65">
            <v>2</v>
          </cell>
          <cell r="BA65">
            <v>45632.592013888898</v>
          </cell>
          <cell r="BD65" t="str">
            <v>https://www.appsheet.com/Template/gettablefileurl?appname=KOC10_Failure_List-654943&amp;tableName=SAYFA1&amp;filename=Sayfa1_Images%2F43a4fe23.Resim.065632.jpg</v>
          </cell>
          <cell r="BF65" t="str">
            <v>43a4fe23</v>
          </cell>
          <cell r="GB65" t="str">
            <v>Çok kez olay kaydediciden log kayıtları alındı ve Michael a iletildi, geri dönüş olarak hiç problem yok oldu. Arıza çok kez gelip anlık çözülüyor bugün tekrar kayıtlar alındı ve Medcomdan Michael a iletildi. - Çok kez olay kaydediciden log kayıtları alındı ve Michael a iletildi, geri dönüş olarak hiç problem yok oldu. Arıza çok kez gelip anlık çözülüyor bugün tekrar kayıtlar alındı ve Medcomdan Michael a iletildi. 4123(5) numaralı tramvayın invertör sorunu FD-K01 rölesinde bulunan FD1147.01 numaralı kablonun yüzüksüz takılmasından kaynaklı olmuştur. Yüzük takılarak arıza çözülmüştür.</v>
          </cell>
          <cell r="GC65" t="str">
            <v xml:space="preserve"> - </v>
          </cell>
        </row>
        <row r="66">
          <cell r="C66" t="str">
            <v>KOC10</v>
          </cell>
          <cell r="D66" t="str">
            <v>4119(1)</v>
          </cell>
          <cell r="E66" t="str">
            <v>MA , P , MB</v>
          </cell>
          <cell r="F66">
            <v>1</v>
          </cell>
          <cell r="G66" t="str">
            <v>BOZ-KOC10-FF-065</v>
          </cell>
          <cell r="H66">
            <v>45624.361990740697</v>
          </cell>
          <cell r="I66" t="str">
            <v>Depo/Depot</v>
          </cell>
          <cell r="J66" t="str">
            <v>BOZANKAYA - Revizyon Talebi</v>
          </cell>
          <cell r="L66" t="str">
            <v>Fren</v>
          </cell>
          <cell r="M66" t="str">
            <v>Fren panosunda -RA-1V17 diyotuna bağlı RA3042.02 numaralı kablo zaman zaman ısınma yapıyor.</v>
          </cell>
          <cell r="P66" t="str">
            <v>C-Uyarı, sürüş devamlılığı</v>
          </cell>
          <cell r="Q66" t="str">
            <v>C(Sisteme etki etmeyen arıza)</v>
          </cell>
          <cell r="R66" t="str">
            <v>N.A(Yaralanma yok)</v>
          </cell>
          <cell r="S66" t="str">
            <v>(I) İlk Defa Karşılaşılan Arıza</v>
          </cell>
          <cell r="U66" t="str">
            <v>Bozankaya</v>
          </cell>
          <cell r="V66" t="str">
            <v>Tasarım</v>
          </cell>
          <cell r="W66" t="str">
            <v>Hayır</v>
          </cell>
          <cell r="X66" t="str">
            <v>C.V.T. CİVATA-VİDA SANAYİ VE TİC.LT</v>
          </cell>
          <cell r="AD66" t="str">
            <v>Ekipman değiştirilecek</v>
          </cell>
          <cell r="AE66">
            <v>45624.417199074102</v>
          </cell>
          <cell r="AG66" t="str">
            <v>Bozankaya</v>
          </cell>
          <cell r="AH66" t="str">
            <v>KAYNAK SOMUNU M4 DIN 928-8K</v>
          </cell>
          <cell r="AI66" t="str">
            <v>SMND04070042080</v>
          </cell>
          <cell r="AJ66">
            <v>3</v>
          </cell>
          <cell r="AL66" t="str">
            <v/>
          </cell>
          <cell r="AP66" t="str">
            <v/>
          </cell>
          <cell r="AQ66" t="str">
            <v/>
          </cell>
          <cell r="AT66" t="str">
            <v/>
          </cell>
          <cell r="AV66" t="str">
            <v/>
          </cell>
          <cell r="AX66" t="str">
            <v/>
          </cell>
          <cell r="AZ66">
            <v>2</v>
          </cell>
          <cell r="BA66" t="str">
            <v/>
          </cell>
          <cell r="BD66" t="str">
            <v>https://www.appsheet.com/Template/gettablefileurl?appname=KOC10_Failure_List-654943&amp;tableName=SAYFA1&amp;filename=Sayfa1_Images%2Ffe65abfc.Resim.065929.png</v>
          </cell>
          <cell r="BF66" t="str">
            <v>fe65abfc</v>
          </cell>
          <cell r="GB66" t="str">
            <v>NCR açılarak kablo - Tasarım tarafından revizyon yapılacaktır.</v>
          </cell>
          <cell r="GC66" t="str">
            <v xml:space="preserve"> - </v>
          </cell>
        </row>
        <row r="67">
          <cell r="C67" t="str">
            <v>KOC10</v>
          </cell>
          <cell r="D67" t="str">
            <v>4123(5)</v>
          </cell>
          <cell r="E67" t="str">
            <v>MB</v>
          </cell>
          <cell r="F67">
            <v>4174</v>
          </cell>
          <cell r="G67" t="str">
            <v>BOZ-KOC10-FF-066</v>
          </cell>
          <cell r="H67">
            <v>45621.425879629598</v>
          </cell>
          <cell r="I67" t="str">
            <v>Depo/Depot</v>
          </cell>
          <cell r="J67" t="str">
            <v>BOZANKAYA - SSH</v>
          </cell>
          <cell r="L67" t="str">
            <v>Telsiz</v>
          </cell>
          <cell r="M67" t="str">
            <v>4123(5) Numaralı tramvayın sürücü kabin B telsizi açma tuşuna basılı tutana kadar açık kalıyor.</v>
          </cell>
          <cell r="P67" t="str">
            <v>C-Uyarı, sürüş devamlılığı</v>
          </cell>
          <cell r="Q67" t="str">
            <v>B(Servisten çekmeye etki eden arıza)</v>
          </cell>
          <cell r="R67" t="str">
            <v>N.A(Yaralanma yok)</v>
          </cell>
          <cell r="S67" t="str">
            <v>(I) İlk Defa Karşılaşılan Arıza</v>
          </cell>
          <cell r="U67" t="str">
            <v>Tedarikçi</v>
          </cell>
          <cell r="V67" t="str">
            <v>Bozankaya</v>
          </cell>
          <cell r="W67" t="str">
            <v>Evet</v>
          </cell>
          <cell r="X67" t="str">
            <v/>
          </cell>
          <cell r="AD67" t="str">
            <v>Ekipman değiştirilecek</v>
          </cell>
          <cell r="AE67">
            <v>45621.438020833302</v>
          </cell>
          <cell r="AG67" t="str">
            <v>Bozankaya</v>
          </cell>
          <cell r="AH67" t="str">
            <v>0</v>
          </cell>
          <cell r="AI67" t="str">
            <v>0</v>
          </cell>
          <cell r="AJ67">
            <v>1</v>
          </cell>
          <cell r="AL67" t="str">
            <v/>
          </cell>
          <cell r="AP67" t="str">
            <v/>
          </cell>
          <cell r="AQ67" t="str">
            <v/>
          </cell>
          <cell r="AT67" t="str">
            <v/>
          </cell>
          <cell r="AV67" t="str">
            <v/>
          </cell>
          <cell r="AX67" t="str">
            <v/>
          </cell>
          <cell r="AZ67">
            <v>1</v>
          </cell>
          <cell r="BA67">
            <v>45625.448530092603</v>
          </cell>
          <cell r="BD67" t="str">
            <v>https://www.appsheet.com/Template/gettablefileurl?appname=KOC10_Failure_List-654943&amp;tableName=SAYFA1&amp;filename=Sayfa1_Images%2Fa77b0b50.Resim.072150.jpg</v>
          </cell>
          <cell r="BF67" t="str">
            <v>a77b0b50</v>
          </cell>
          <cell r="GB67" t="str">
            <v>Telsiz güç bağlantısı söküldü, ölçüm yapıldı 24V görüldü, ekipman ssh yedek malzemeden değiştirildi çalışıyor. - Ekipman ssh yedek malzemesinden değiştirilmiştir.</v>
          </cell>
          <cell r="GC67" t="str">
            <v xml:space="preserve"> - </v>
          </cell>
        </row>
        <row r="68">
          <cell r="C68" t="str">
            <v>KOC10</v>
          </cell>
          <cell r="D68" t="str">
            <v>4120(2)</v>
          </cell>
          <cell r="E68" t="str">
            <v>P</v>
          </cell>
          <cell r="F68">
            <v>87</v>
          </cell>
          <cell r="G68" t="str">
            <v>BOZ-KOC10-FF-067</v>
          </cell>
          <cell r="H68">
            <v>45623.444699074098</v>
          </cell>
          <cell r="I68" t="str">
            <v>Depo/Depot</v>
          </cell>
          <cell r="J68" t="str">
            <v>BOZANKAYA - SSH</v>
          </cell>
          <cell r="L68" t="str">
            <v>PA/PIS/CCTV</v>
          </cell>
          <cell r="M68" t="str">
            <v>Poe switch arızası</v>
          </cell>
          <cell r="P68" t="str">
            <v>C-Uyarı, sürüş devamlılığı</v>
          </cell>
          <cell r="Q68" t="str">
            <v>C(Sisteme etki etmeyen arıza)</v>
          </cell>
          <cell r="R68" t="str">
            <v>N.A(Yaralanma yok)</v>
          </cell>
          <cell r="S68" t="str">
            <v>(I) İlk Defa Karşılaşılan Arıza</v>
          </cell>
          <cell r="U68" t="str">
            <v>Tedarikçi</v>
          </cell>
          <cell r="V68" t="str">
            <v>ATAK ULAŞIM SAN.TİC.LTD.ŞTİ.</v>
          </cell>
          <cell r="W68" t="str">
            <v>Evet</v>
          </cell>
          <cell r="X68" t="str">
            <v>ATAK ULAŞIM SAN.TİC.LTD.ŞTİ.</v>
          </cell>
          <cell r="AD68" t="str">
            <v>Ekipman değiştirilecek</v>
          </cell>
          <cell r="AE68">
            <v>45625.448495370401</v>
          </cell>
          <cell r="AG68" t="str">
            <v>ATAK ULAŞIM SAN.TİC.LTD.ŞTİ.</v>
          </cell>
          <cell r="AH68" t="str">
            <v>POE SWITCH</v>
          </cell>
          <cell r="AI68" t="str">
            <v>E110-7475</v>
          </cell>
          <cell r="AJ68">
            <v>1</v>
          </cell>
          <cell r="AL68" t="str">
            <v/>
          </cell>
          <cell r="AP68" t="str">
            <v/>
          </cell>
          <cell r="AQ68" t="str">
            <v>L8609V0000110249G0013</v>
          </cell>
          <cell r="AT68" t="str">
            <v/>
          </cell>
          <cell r="AV68" t="str">
            <v/>
          </cell>
          <cell r="AX68" t="str">
            <v/>
          </cell>
          <cell r="AZ68">
            <v>1</v>
          </cell>
          <cell r="BA68">
            <v>45625.461805555598</v>
          </cell>
          <cell r="BD68" t="str">
            <v>https://www.appsheet.com/Template/gettablefileurl?appname=KOC10_Failure_List-654943&amp;tableName=SAYFA1&amp;filename=Sayfa1_Images%2F6276a805.Resim.074909.jpg</v>
          </cell>
          <cell r="BF68" t="str">
            <v>6276a805</v>
          </cell>
          <cell r="GB68" t="str">
            <v>Atak ulaşımla beraber 4120(2) numaralı tramvayın kamera sistemini devreye alırken Poe switch üzerindeki kabloların yerini değiştirirken elektrik çarptı ve 3 Portu arızalandı. - Açılan sipariş sonrası gelen ekipmanla değiştirildi.</v>
          </cell>
          <cell r="GC68" t="str">
            <v xml:space="preserve"> - </v>
          </cell>
        </row>
        <row r="69">
          <cell r="C69" t="str">
            <v>KOC10</v>
          </cell>
          <cell r="D69" t="str">
            <v>4120(2)</v>
          </cell>
          <cell r="E69" t="str">
            <v>MB</v>
          </cell>
          <cell r="F69">
            <v>95</v>
          </cell>
          <cell r="G69" t="str">
            <v>BOZ-KOC10-FF-068</v>
          </cell>
          <cell r="H69">
            <v>45625.465925925899</v>
          </cell>
          <cell r="I69" t="str">
            <v>Depo/Depot</v>
          </cell>
          <cell r="J69" t="str">
            <v>BOZANKAYA - SSH</v>
          </cell>
          <cell r="L69" t="str">
            <v>PA/PIS/CCTV</v>
          </cell>
          <cell r="M69" t="str">
            <v>4120(2) Numaralı tramvayın sürücü kabin B araç üstü iş istasyonu arızalanmış.</v>
          </cell>
          <cell r="P69" t="str">
            <v>C-Uyarı, sürüş devamlılığı</v>
          </cell>
          <cell r="Q69" t="str">
            <v>C(Sisteme etki etmeyen arıza)</v>
          </cell>
          <cell r="R69" t="str">
            <v>N.A(Yaralanma yok)</v>
          </cell>
          <cell r="S69" t="str">
            <v>(II) Aynı Araçta Tekrarlayan Arıza</v>
          </cell>
          <cell r="U69" t="str">
            <v>Tedarikçi</v>
          </cell>
          <cell r="V69" t="str">
            <v>ATAK ULAŞIM SAN.TİC.LTD.ŞTİ.</v>
          </cell>
          <cell r="W69" t="str">
            <v>Evet</v>
          </cell>
          <cell r="X69" t="str">
            <v>ATAK ULAŞIM SAN.TİC.LTD.ŞTİ.</v>
          </cell>
          <cell r="AD69" t="str">
            <v>Ekipman değiştirilecek</v>
          </cell>
          <cell r="AE69">
            <v>45625.469212962998</v>
          </cell>
          <cell r="AG69" t="str">
            <v>ATAK ULAŞIM SAN.TİC.LTD.ŞTİ.</v>
          </cell>
          <cell r="AH69" t="str">
            <v>Araç üstü iş istasyonu</v>
          </cell>
          <cell r="AI69" t="str">
            <v>E865-7036</v>
          </cell>
          <cell r="AJ69">
            <v>1</v>
          </cell>
          <cell r="AL69" t="str">
            <v/>
          </cell>
          <cell r="AP69" t="str">
            <v/>
          </cell>
          <cell r="AQ69" t="str">
            <v/>
          </cell>
          <cell r="AT69" t="str">
            <v/>
          </cell>
          <cell r="AV69" t="str">
            <v/>
          </cell>
          <cell r="AX69" t="str">
            <v/>
          </cell>
          <cell r="AZ69">
            <v>2</v>
          </cell>
          <cell r="BA69">
            <v>45625.486226851899</v>
          </cell>
          <cell r="BD69" t="str">
            <v>https://www.appsheet.com/Template/gettablefileurl?appname=KOC10_Failure_List-654943&amp;tableName=SAYFA1&amp;filename=Sayfa1_Images%2F92f88173.Resim.081514.jpg</v>
          </cell>
          <cell r="BF69" t="str">
            <v>92f88173</v>
          </cell>
          <cell r="GB69" t="str">
            <v>Araç üstü iş istasyonu söküldü, güç kablosundan ölçüm yapıldı kablosal bir sıkıntı olmadığı görülerek ekipman ssh yedek malzemeden değiştirildi. - Araç üstü iş istasyonu söküldü, güç kablosundan ölçüm yapıldı kablosal bir sıkıntı olmadığı görülerek ekipman ssh yedek malzemeden değiştirildi.</v>
          </cell>
          <cell r="GC69" t="str">
            <v xml:space="preserve"> - </v>
          </cell>
        </row>
        <row r="70">
          <cell r="C70" t="str">
            <v>KOC10</v>
          </cell>
          <cell r="D70" t="str">
            <v>4119(1)</v>
          </cell>
          <cell r="E70" t="str">
            <v>MA , P , MB</v>
          </cell>
          <cell r="F70">
            <v>12490</v>
          </cell>
          <cell r="G70" t="str">
            <v>BOZ-KOC10-FF-069</v>
          </cell>
          <cell r="H70">
            <v>45624.361990740697</v>
          </cell>
          <cell r="I70" t="str">
            <v>Depo/Depot</v>
          </cell>
          <cell r="J70" t="str">
            <v>BOZANKAYA - Revizyon Talebi</v>
          </cell>
          <cell r="L70" t="str">
            <v>Fren</v>
          </cell>
          <cell r="M70" t="str">
            <v>Fren panosunda -RA-1V17 diyotuna bağlı RA3042.02 numaralı kablo zaman zaman ısınma yapıyor.</v>
          </cell>
          <cell r="P70" t="str">
            <v>C-Uyarı, sürüş devamlılığı</v>
          </cell>
          <cell r="Q70" t="str">
            <v>C(Sisteme etki etmeyen arıza)</v>
          </cell>
          <cell r="R70" t="str">
            <v>N.A(Yaralanma yok)</v>
          </cell>
          <cell r="S70" t="str">
            <v>(I) İlk Defa Karşılaşılan Arıza</v>
          </cell>
          <cell r="U70" t="str">
            <v>Bozankaya</v>
          </cell>
          <cell r="V70" t="str">
            <v>Tasarım</v>
          </cell>
          <cell r="W70" t="str">
            <v>Hayır</v>
          </cell>
          <cell r="X70" t="str">
            <v>C.V.T. CİVATA-VİDA SANAYİ VE TİC.LT</v>
          </cell>
          <cell r="AD70" t="str">
            <v>Ekipman değiştirilecek</v>
          </cell>
          <cell r="AE70">
            <v>45624.417199074102</v>
          </cell>
          <cell r="AG70" t="str">
            <v>Bozankaya</v>
          </cell>
          <cell r="AH70" t="str">
            <v>KAYNAK SOMUNU M4 DIN 928-8K</v>
          </cell>
          <cell r="AI70" t="str">
            <v>SMND04070042080</v>
          </cell>
          <cell r="AJ70">
            <v>3</v>
          </cell>
          <cell r="AL70" t="str">
            <v/>
          </cell>
          <cell r="AP70" t="str">
            <v/>
          </cell>
          <cell r="AQ70" t="str">
            <v/>
          </cell>
          <cell r="AT70" t="str">
            <v/>
          </cell>
          <cell r="AV70" t="str">
            <v/>
          </cell>
          <cell r="AX70" t="str">
            <v/>
          </cell>
          <cell r="AZ70">
            <v>2</v>
          </cell>
          <cell r="BA70" t="str">
            <v/>
          </cell>
          <cell r="BD70" t="str">
            <v>https://www.appsheet.com/Template/gettablefileurl?appname=KOC10_Failure_List-654943&amp;tableName=SAYFA1&amp;filename=Sayfa1_Images%2Ffe65abfc.Resim.065929.png</v>
          </cell>
          <cell r="BF70" t="str">
            <v>fe65abfc</v>
          </cell>
          <cell r="GB70" t="str">
            <v>NCR açılarak gönderilmiştir.  - Tasarım tarafından revizyon yapılacaktır.</v>
          </cell>
          <cell r="GC70" t="str">
            <v xml:space="preserve"> - </v>
          </cell>
        </row>
        <row r="71">
          <cell r="C71" t="str">
            <v>KOC10</v>
          </cell>
          <cell r="D71" t="str">
            <v>4120(2)</v>
          </cell>
          <cell r="E71" t="str">
            <v>MA , P , MB</v>
          </cell>
          <cell r="F71">
            <v>104</v>
          </cell>
          <cell r="G71" t="str">
            <v>BOZ-KOC10-FF-070</v>
          </cell>
          <cell r="H71">
            <v>45624.361990740697</v>
          </cell>
          <cell r="I71" t="str">
            <v>Depo/Depot</v>
          </cell>
          <cell r="J71" t="str">
            <v>BOZANKAYA - Revizyon Talebi</v>
          </cell>
          <cell r="L71" t="str">
            <v>Fren</v>
          </cell>
          <cell r="M71" t="str">
            <v>Fren panosunda -RA-1V17 diyotuna bağlı RA3042.02 numaralı kablo zaman zaman ısınma yapıyor.</v>
          </cell>
          <cell r="P71" t="str">
            <v>C-Uyarı, sürüş devamlılığı</v>
          </cell>
          <cell r="Q71" t="str">
            <v>C(Sisteme etki etmeyen arıza)</v>
          </cell>
          <cell r="R71" t="str">
            <v>N.A(Yaralanma yok)</v>
          </cell>
          <cell r="S71" t="str">
            <v>(I) İlk Defa Karşılaşılan Arıza</v>
          </cell>
          <cell r="U71" t="str">
            <v>Bozankaya</v>
          </cell>
          <cell r="V71" t="str">
            <v>Tasarım</v>
          </cell>
          <cell r="W71" t="str">
            <v>Hayır</v>
          </cell>
          <cell r="X71" t="str">
            <v>C.V.T. CİVATA-VİDA SANAYİ VE TİC.LT</v>
          </cell>
          <cell r="AD71" t="str">
            <v>Ekipman değiştirilecek</v>
          </cell>
          <cell r="AE71">
            <v>45624.417199074102</v>
          </cell>
          <cell r="AG71" t="str">
            <v>Bozankaya</v>
          </cell>
          <cell r="AH71" t="str">
            <v>KAYNAK SOMUNU M4 DIN 928-8K</v>
          </cell>
          <cell r="AI71" t="str">
            <v>SMND04070042080</v>
          </cell>
          <cell r="AJ71">
            <v>3</v>
          </cell>
          <cell r="AL71" t="str">
            <v/>
          </cell>
          <cell r="AP71" t="str">
            <v/>
          </cell>
          <cell r="AQ71" t="str">
            <v/>
          </cell>
          <cell r="AT71" t="str">
            <v/>
          </cell>
          <cell r="AV71" t="str">
            <v/>
          </cell>
          <cell r="AX71" t="str">
            <v/>
          </cell>
          <cell r="AZ71">
            <v>2</v>
          </cell>
          <cell r="BA71" t="str">
            <v/>
          </cell>
          <cell r="BD71" t="str">
            <v>https://www.appsheet.com/Template/gettablefileurl?appname=KOC10_Failure_List-654943&amp;tableName=SAYFA1&amp;filename=Sayfa1_Images%2Ffe65abfc.Resim.065929.png</v>
          </cell>
          <cell r="BF71" t="str">
            <v>fe65abfc</v>
          </cell>
          <cell r="GB71" t="str">
            <v>NCR açılarak kablo - Tasarım tarafından revizyon yapılacaktır.</v>
          </cell>
          <cell r="GC71" t="str">
            <v xml:space="preserve"> - </v>
          </cell>
        </row>
        <row r="72">
          <cell r="C72" t="str">
            <v>KOC10</v>
          </cell>
          <cell r="D72" t="str">
            <v>4121(3)</v>
          </cell>
          <cell r="E72" t="str">
            <v>MA , P , MB</v>
          </cell>
          <cell r="F72">
            <v>15473</v>
          </cell>
          <cell r="G72" t="str">
            <v>BOZ-KOC10-FF-071</v>
          </cell>
          <cell r="H72">
            <v>45624.361990740697</v>
          </cell>
          <cell r="I72" t="str">
            <v>Depo/Depot</v>
          </cell>
          <cell r="J72" t="str">
            <v>BOZANKAYA - Revizyon Talebi</v>
          </cell>
          <cell r="L72" t="str">
            <v>Fren</v>
          </cell>
          <cell r="M72" t="str">
            <v>Fren panosunda -RA-1V17 diyotuna bağlı RA3042.02 numaralı kablo zaman zaman ısınma yapıyor.</v>
          </cell>
          <cell r="P72" t="str">
            <v>C-Uyarı, sürüş devamlılığı</v>
          </cell>
          <cell r="Q72" t="str">
            <v>C(Sisteme etki etmeyen arıza)</v>
          </cell>
          <cell r="R72" t="str">
            <v>N.A(Yaralanma yok)</v>
          </cell>
          <cell r="S72" t="str">
            <v>(I) İlk Defa Karşılaşılan Arıza</v>
          </cell>
          <cell r="U72" t="str">
            <v>Bozankaya</v>
          </cell>
          <cell r="V72" t="str">
            <v>Tasarım</v>
          </cell>
          <cell r="W72" t="str">
            <v>Hayır</v>
          </cell>
          <cell r="X72" t="str">
            <v>C.V.T. CİVATA-VİDA SANAYİ VE TİC.LT</v>
          </cell>
          <cell r="AD72" t="str">
            <v>Ekipman değiştirilecek</v>
          </cell>
          <cell r="AE72">
            <v>45624.417199074102</v>
          </cell>
          <cell r="AG72" t="str">
            <v>Bozankaya</v>
          </cell>
          <cell r="AH72" t="str">
            <v>KAYNAK SOMUNU M4 DIN 928-8K</v>
          </cell>
          <cell r="AI72" t="str">
            <v>SMND04070042080</v>
          </cell>
          <cell r="AJ72">
            <v>3</v>
          </cell>
          <cell r="AL72" t="str">
            <v/>
          </cell>
          <cell r="AP72" t="str">
            <v/>
          </cell>
          <cell r="AQ72" t="str">
            <v/>
          </cell>
          <cell r="AT72" t="str">
            <v/>
          </cell>
          <cell r="AV72" t="str">
            <v/>
          </cell>
          <cell r="AX72" t="str">
            <v/>
          </cell>
          <cell r="AZ72">
            <v>2</v>
          </cell>
          <cell r="BA72" t="str">
            <v/>
          </cell>
          <cell r="BD72" t="str">
            <v>https://www.appsheet.com/Template/gettablefileurl?appname=KOC10_Failure_List-654943&amp;tableName=SAYFA1&amp;filename=Sayfa1_Images%2Ffe65abfc.Resim.065929.png</v>
          </cell>
          <cell r="BF72" t="str">
            <v>fe65abfc</v>
          </cell>
          <cell r="GB72" t="str">
            <v>NCR açılarak kablo - Tasarım tarafından revizyon yapılacaktır.</v>
          </cell>
          <cell r="GC72" t="str">
            <v xml:space="preserve"> - </v>
          </cell>
        </row>
        <row r="73">
          <cell r="C73" t="str">
            <v>KOC10</v>
          </cell>
          <cell r="D73" t="str">
            <v>4122(4)</v>
          </cell>
          <cell r="E73" t="str">
            <v>MA , P , MB</v>
          </cell>
          <cell r="F73" t="str">
            <v>?</v>
          </cell>
          <cell r="G73" t="str">
            <v>BOZ-KOC10-FF-072</v>
          </cell>
          <cell r="H73">
            <v>45624.361990740697</v>
          </cell>
          <cell r="I73" t="str">
            <v>Depo/Depot</v>
          </cell>
          <cell r="J73" t="str">
            <v>BOZANKAYA - Revizyon Talebi</v>
          </cell>
          <cell r="L73" t="str">
            <v>Fren</v>
          </cell>
          <cell r="M73" t="str">
            <v>Fren panosunda -RA-1V17 diyotuna bağlı RA3042.02 numaralı kablo zaman zaman ısınma yapıyor.</v>
          </cell>
          <cell r="P73" t="str">
            <v>C-Uyarı, sürüş devamlılığı</v>
          </cell>
          <cell r="Q73" t="str">
            <v>C(Sisteme etki etmeyen arıza)</v>
          </cell>
          <cell r="R73" t="str">
            <v>N.A(Yaralanma yok)</v>
          </cell>
          <cell r="S73" t="str">
            <v>(I) İlk Defa Karşılaşılan Arıza</v>
          </cell>
          <cell r="U73" t="str">
            <v>Bozankaya</v>
          </cell>
          <cell r="V73" t="str">
            <v>Tasarım</v>
          </cell>
          <cell r="W73" t="str">
            <v>Hayır</v>
          </cell>
          <cell r="X73" t="str">
            <v>C.V.T. CİVATA-VİDA SANAYİ VE TİC.LT</v>
          </cell>
          <cell r="AD73" t="str">
            <v>Ekipman değiştirilecek</v>
          </cell>
          <cell r="AE73">
            <v>45624.417199074102</v>
          </cell>
          <cell r="AG73" t="str">
            <v>Bozankaya</v>
          </cell>
          <cell r="AH73" t="str">
            <v>KAYNAK SOMUNU M4 DIN 928-8K</v>
          </cell>
          <cell r="AI73" t="str">
            <v>SMND04070042080</v>
          </cell>
          <cell r="AJ73">
            <v>3</v>
          </cell>
          <cell r="AL73" t="str">
            <v/>
          </cell>
          <cell r="AP73" t="str">
            <v/>
          </cell>
          <cell r="AQ73" t="str">
            <v/>
          </cell>
          <cell r="AT73" t="str">
            <v/>
          </cell>
          <cell r="AV73" t="str">
            <v/>
          </cell>
          <cell r="AX73" t="str">
            <v/>
          </cell>
          <cell r="AZ73">
            <v>2</v>
          </cell>
          <cell r="BA73" t="str">
            <v/>
          </cell>
          <cell r="BD73" t="str">
            <v>https://www.appsheet.com/Template/gettablefileurl?appname=KOC10_Failure_List-654943&amp;tableName=SAYFA1&amp;filename=Sayfa1_Images%2Ffe65abfc.Resim.065929.png</v>
          </cell>
          <cell r="BF73" t="str">
            <v>2342dgd</v>
          </cell>
          <cell r="GB73" t="str">
            <v>NCR açılarak kablo - Tasarım tarafından revizyon yapılacaktır.</v>
          </cell>
          <cell r="GC73" t="str">
            <v xml:space="preserve"> - </v>
          </cell>
        </row>
        <row r="74">
          <cell r="C74" t="str">
            <v>KOC10</v>
          </cell>
          <cell r="D74" t="str">
            <v>4123(5)</v>
          </cell>
          <cell r="E74" t="str">
            <v>MA , P , MB</v>
          </cell>
          <cell r="F74">
            <v>4263</v>
          </cell>
          <cell r="G74" t="str">
            <v>BOZ-KOC10-FF-073</v>
          </cell>
          <cell r="H74">
            <v>45624.361990740697</v>
          </cell>
          <cell r="I74" t="str">
            <v>Depo/Depot</v>
          </cell>
          <cell r="J74" t="str">
            <v>BOZANKAYA - Revizyon Talebi</v>
          </cell>
          <cell r="L74" t="str">
            <v>Fren</v>
          </cell>
          <cell r="M74" t="str">
            <v>Fren panosunda -RA-1V17 diyotuna bağlı RA3042.02 numaralı kablo zaman zaman ısınma yapıyor.</v>
          </cell>
          <cell r="P74" t="str">
            <v>C-Uyarı, sürüş devamlılığı</v>
          </cell>
          <cell r="Q74" t="str">
            <v>C(Sisteme etki etmeyen arıza)</v>
          </cell>
          <cell r="R74" t="str">
            <v>N.A(Yaralanma yok)</v>
          </cell>
          <cell r="S74" t="str">
            <v>(I) İlk Defa Karşılaşılan Arıza</v>
          </cell>
          <cell r="U74" t="str">
            <v>Bozankaya</v>
          </cell>
          <cell r="V74" t="str">
            <v>Tasarım</v>
          </cell>
          <cell r="W74" t="str">
            <v>Hayır</v>
          </cell>
          <cell r="X74" t="str">
            <v>C.V.T. CİVATA-VİDA SANAYİ VE TİC.LT</v>
          </cell>
          <cell r="AD74" t="str">
            <v>Ekipman değiştirilecek</v>
          </cell>
          <cell r="AE74">
            <v>45624.417199074102</v>
          </cell>
          <cell r="AG74" t="str">
            <v>Bozankaya</v>
          </cell>
          <cell r="AH74" t="str">
            <v>KAYNAK SOMUNU M4 DIN 928-8K</v>
          </cell>
          <cell r="AI74" t="str">
            <v>SMND04070042080</v>
          </cell>
          <cell r="AJ74">
            <v>3</v>
          </cell>
          <cell r="AL74" t="str">
            <v/>
          </cell>
          <cell r="AP74" t="str">
            <v/>
          </cell>
          <cell r="AQ74" t="str">
            <v/>
          </cell>
          <cell r="AT74" t="str">
            <v/>
          </cell>
          <cell r="AV74" t="str">
            <v/>
          </cell>
          <cell r="AX74" t="str">
            <v/>
          </cell>
          <cell r="AZ74">
            <v>2</v>
          </cell>
          <cell r="BA74" t="str">
            <v/>
          </cell>
          <cell r="BD74" t="str">
            <v>https://www.appsheet.com/Template/gettablefileurl?appname=KOC10_Failure_List-654943&amp;tableName=SAYFA1&amp;filename=Sayfa1_Images%2Ffe65abfc.Resim.065929.png</v>
          </cell>
          <cell r="BF74" t="str">
            <v>54234ubdg</v>
          </cell>
          <cell r="GB74" t="str">
            <v>NCR açılarak kablo - Tasarım tarafından revizyon yapılacaktır.</v>
          </cell>
          <cell r="GC74" t="str">
            <v xml:space="preserve"> - </v>
          </cell>
        </row>
        <row r="75">
          <cell r="C75" t="str">
            <v>KOC10</v>
          </cell>
          <cell r="D75" t="str">
            <v>4119(1)</v>
          </cell>
          <cell r="E75" t="str">
            <v>MA , MB</v>
          </cell>
          <cell r="F75">
            <v>12490</v>
          </cell>
          <cell r="G75" t="str">
            <v>BOZ-KOC10-FF-074</v>
          </cell>
          <cell r="H75">
            <v>45635.586168981499</v>
          </cell>
          <cell r="I75" t="str">
            <v>Depo/Depot</v>
          </cell>
          <cell r="J75" t="str">
            <v>BOZANKAYA - Revizyon Talebi</v>
          </cell>
          <cell r="L75" t="str">
            <v>Autocoupler</v>
          </cell>
          <cell r="M75" t="str">
            <v>Tramvayların komple kapalı olması durumunda Kuplör ıstıcılarının fazla akım çekmesinden kaynaklı akü bitmesi.</v>
          </cell>
          <cell r="P75" t="str">
            <v>C-Uyarı, sürüş devamlılığı</v>
          </cell>
          <cell r="Q75" t="str">
            <v>C(Sisteme etki etmeyen arıza)</v>
          </cell>
          <cell r="R75" t="str">
            <v>N.A(Yaralanma yok)</v>
          </cell>
          <cell r="S75" t="str">
            <v>(I) İlk Defa Karşılaşılan Arıza</v>
          </cell>
          <cell r="U75" t="str">
            <v>Bozankaya</v>
          </cell>
          <cell r="V75" t="str">
            <v>Üretim</v>
          </cell>
          <cell r="W75" t="str">
            <v>Evet</v>
          </cell>
          <cell r="X75" t="str">
            <v/>
          </cell>
          <cell r="AD75" t="str">
            <v>Arıza çözülecek</v>
          </cell>
          <cell r="AE75">
            <v>45635.594131944403</v>
          </cell>
          <cell r="AG75" t="str">
            <v>Bozankaya</v>
          </cell>
          <cell r="AH75" t="str">
            <v>0</v>
          </cell>
          <cell r="AI75" t="str">
            <v>0</v>
          </cell>
          <cell r="AJ75">
            <v>2</v>
          </cell>
          <cell r="AL75" t="str">
            <v/>
          </cell>
          <cell r="AP75" t="str">
            <v/>
          </cell>
          <cell r="AQ75" t="str">
            <v/>
          </cell>
          <cell r="AT75" t="str">
            <v/>
          </cell>
          <cell r="AV75" t="str">
            <v/>
          </cell>
          <cell r="AX75" t="str">
            <v/>
          </cell>
          <cell r="AZ75">
            <v>1</v>
          </cell>
          <cell r="BA75" t="str">
            <v/>
          </cell>
          <cell r="BD75" t="str">
            <v>https://www.appsheet.com/Template/gettablefileurl?appname=KOC10_Failure_List-654943&amp;tableName=SAYFA1&amp;filename=Sayfa1_Images%2F43500271.Resim.112650.jpg</v>
          </cell>
          <cell r="BF75" t="str">
            <v>870sfs</v>
          </cell>
          <cell r="GB75" t="str">
            <v>HBR oluşturup revizyon yapılması. - Revizyon talimatını beklemek.</v>
          </cell>
          <cell r="GC75" t="str">
            <v xml:space="preserve"> - </v>
          </cell>
        </row>
        <row r="76">
          <cell r="C76" t="str">
            <v>KOC10</v>
          </cell>
          <cell r="D76" t="str">
            <v>4122(4)</v>
          </cell>
          <cell r="E76" t="str">
            <v>MA</v>
          </cell>
          <cell r="F76">
            <v>6950</v>
          </cell>
          <cell r="G76" t="str">
            <v>BOZ-KOC10-FF-075</v>
          </cell>
          <cell r="H76">
            <v>45636.402777777803</v>
          </cell>
          <cell r="I76" t="str">
            <v>Depo/Depot</v>
          </cell>
          <cell r="J76" t="str">
            <v>BOZANKAYA - SSH</v>
          </cell>
          <cell r="L76" t="str">
            <v>Telsiz</v>
          </cell>
          <cell r="M76" t="str">
            <v>4122(4) Ma kabin telsiz çalışmıyor</v>
          </cell>
          <cell r="P76" t="str">
            <v>C-Uyarı, sürüş devamlılığı</v>
          </cell>
          <cell r="Q76" t="str">
            <v>B(Servisten çekmeye etki eden arıza)</v>
          </cell>
          <cell r="R76" t="str">
            <v>N.A(Yaralanma yok)</v>
          </cell>
          <cell r="S76" t="str">
            <v>(II) Aynı Araçta Tekrarlayan Arıza</v>
          </cell>
          <cell r="U76" t="str">
            <v>Tedarikçi</v>
          </cell>
          <cell r="V76" t="str">
            <v>Bozankaya</v>
          </cell>
          <cell r="W76" t="str">
            <v>Evet</v>
          </cell>
          <cell r="X76" t="str">
            <v/>
          </cell>
          <cell r="AD76" t="str">
            <v>Ekipman değiştirilecek</v>
          </cell>
          <cell r="AE76">
            <v>45636.407407407401</v>
          </cell>
          <cell r="AG76" t="str">
            <v>Bozankaya</v>
          </cell>
          <cell r="AH76" t="str">
            <v>0</v>
          </cell>
          <cell r="AI76" t="str">
            <v>0</v>
          </cell>
          <cell r="AJ76">
            <v>1</v>
          </cell>
          <cell r="AL76" t="str">
            <v/>
          </cell>
          <cell r="AP76" t="str">
            <v/>
          </cell>
          <cell r="AQ76" t="str">
            <v>227928</v>
          </cell>
          <cell r="AT76" t="str">
            <v/>
          </cell>
          <cell r="AV76" t="str">
            <v/>
          </cell>
          <cell r="AX76" t="str">
            <v/>
          </cell>
          <cell r="AZ76">
            <v>1</v>
          </cell>
          <cell r="BA76">
            <v>45636.409722222197</v>
          </cell>
          <cell r="BD76" t="str">
            <v>https://www.appsheet.com/Template/gettablefileurl?appname=KOC10_Failure_List-654943&amp;tableName=SAYFA1&amp;filename=Sayfa1_Images%2Ff1d99284.Resim.065153.jpg</v>
          </cell>
          <cell r="BF76" t="str">
            <v>523hbdy</v>
          </cell>
          <cell r="GB76" t="str">
            <v xml:space="preserve">Telsizin güç kablosu söküldü ölçüm yapıldı 24V  görüldü ekipman ssh yedek malzemeden değiştirildi çalışıyor - </v>
          </cell>
          <cell r="GC76" t="str">
            <v xml:space="preserve"> - </v>
          </cell>
        </row>
        <row r="77">
          <cell r="C77" t="str">
            <v>KOC10</v>
          </cell>
          <cell r="D77" t="str">
            <v>4122(4)</v>
          </cell>
          <cell r="E77" t="str">
            <v>MA</v>
          </cell>
          <cell r="F77">
            <v>9594</v>
          </cell>
          <cell r="G77" t="str">
            <v>BOZ-KOC10-FF-076</v>
          </cell>
          <cell r="H77">
            <v>45639.570891203701</v>
          </cell>
          <cell r="I77" t="str">
            <v>Depo/Depot</v>
          </cell>
          <cell r="J77" t="str">
            <v>BOZANKAYA - SSH</v>
          </cell>
          <cell r="L77" t="str">
            <v>PA/PIS/CCTV</v>
          </cell>
          <cell r="M77" t="str">
            <v>3 Numaralı kapı üstü stretch lcd ekran arızalı</v>
          </cell>
          <cell r="P77" t="str">
            <v>C-Uyarı, sürüş devamlılığı</v>
          </cell>
          <cell r="Q77" t="str">
            <v>C(Sisteme etki etmeyen arıza)</v>
          </cell>
          <cell r="R77" t="str">
            <v>N.A(Yaralanma yok)</v>
          </cell>
          <cell r="S77" t="str">
            <v>(II) Aynı Araçta Tekrarlayan Arıza</v>
          </cell>
          <cell r="U77" t="str">
            <v>Tedarikçi</v>
          </cell>
          <cell r="V77" t="str">
            <v>ATAK ULAŞIM SAN.TİC.LTD.ŞTİ.</v>
          </cell>
          <cell r="W77" t="str">
            <v>Evet</v>
          </cell>
          <cell r="X77" t="str">
            <v>ATAK ULAŞIM SAN.TİC.LTD.ŞTİ.</v>
          </cell>
          <cell r="AD77" t="str">
            <v>Ekipman değiştirilecek</v>
          </cell>
          <cell r="AE77">
            <v>45639.576759259297</v>
          </cell>
          <cell r="AG77" t="str">
            <v>ATAK ULAŞIM SAN.TİC.LTD.ŞTİ.</v>
          </cell>
          <cell r="AH77" t="str">
            <v>STRETCH LCD EKRAN</v>
          </cell>
          <cell r="AI77" t="str">
            <v>E410-7003</v>
          </cell>
          <cell r="AJ77">
            <v>1</v>
          </cell>
          <cell r="AL77" t="str">
            <v/>
          </cell>
          <cell r="AP77" t="str">
            <v/>
          </cell>
          <cell r="AQ77" t="str">
            <v>202313020044</v>
          </cell>
          <cell r="AT77" t="str">
            <v/>
          </cell>
          <cell r="AV77" t="str">
            <v/>
          </cell>
          <cell r="AX77" t="str">
            <v/>
          </cell>
          <cell r="AZ77">
            <v>1</v>
          </cell>
          <cell r="BA77">
            <v>45639.5838657407</v>
          </cell>
          <cell r="BD77" t="str">
            <v>https://www.appsheet.com/Template/gettablefileurl?appname=KOC10_Failure_List-654943&amp;tableName=SAYFA1&amp;filename=Sayfa1_Images%2F5b3a950b.Resim.121426.jpg</v>
          </cell>
          <cell r="BF77" t="str">
            <v>830ydh4</v>
          </cell>
          <cell r="GB77" t="str">
            <v>SSH yedek malzemesinden değişimi sağlandı, çalışıyor. - Ekipman SSH yedek malzemesinden değiştirildi.</v>
          </cell>
          <cell r="GC77" t="str">
            <v xml:space="preserve"> - </v>
          </cell>
        </row>
        <row r="78">
          <cell r="C78" t="str">
            <v>KOC10</v>
          </cell>
          <cell r="D78" t="str">
            <v>4122(4)</v>
          </cell>
          <cell r="E78" t="str">
            <v>MB</v>
          </cell>
          <cell r="F78">
            <v>9594</v>
          </cell>
          <cell r="G78" t="str">
            <v>BOZ-KOC10-FF-077</v>
          </cell>
          <cell r="H78">
            <v>45641.472592592603</v>
          </cell>
          <cell r="I78" t="str">
            <v>Depo/Depot</v>
          </cell>
          <cell r="J78" t="str">
            <v>Müşteri</v>
          </cell>
          <cell r="L78" t="str">
            <v>Telsiz</v>
          </cell>
          <cell r="M78" t="str">
            <v>Aselsan telsiz arızalı</v>
          </cell>
          <cell r="P78" t="str">
            <v>C-Uyarı, sürüş devamlılığı</v>
          </cell>
          <cell r="Q78" t="str">
            <v>B(Servisten çekmeye etki eden arıza)</v>
          </cell>
          <cell r="R78" t="str">
            <v>N.A(Yaralanma yok)</v>
          </cell>
          <cell r="S78" t="str">
            <v>(III) Farklı Araçlarda Tekrarlayan Arıza</v>
          </cell>
          <cell r="U78" t="str">
            <v>Tedarikçi</v>
          </cell>
          <cell r="V78" t="str">
            <v>ASELSAN</v>
          </cell>
          <cell r="W78" t="str">
            <v>Evet</v>
          </cell>
          <cell r="X78" t="str">
            <v/>
          </cell>
          <cell r="AD78" t="str">
            <v>Ekipman değiştirilecek</v>
          </cell>
          <cell r="AE78">
            <v>45641.479201388902</v>
          </cell>
          <cell r="AG78" t="str">
            <v>Bozankaya</v>
          </cell>
          <cell r="AH78" t="str">
            <v>0</v>
          </cell>
          <cell r="AI78" t="str">
            <v>0</v>
          </cell>
          <cell r="AJ78">
            <v>1</v>
          </cell>
          <cell r="AL78" t="str">
            <v/>
          </cell>
          <cell r="AP78" t="str">
            <v/>
          </cell>
          <cell r="AQ78" t="str">
            <v/>
          </cell>
          <cell r="AT78" t="str">
            <v/>
          </cell>
          <cell r="AV78" t="str">
            <v/>
          </cell>
          <cell r="AX78" t="str">
            <v/>
          </cell>
          <cell r="AZ78">
            <v>1</v>
          </cell>
          <cell r="BA78">
            <v>45641.5</v>
          </cell>
          <cell r="BD78" t="str">
            <v>https://www.appsheet.com/Template/gettablefileurl?appname=KOC10_Failure_List-654943&amp;tableName=SAYFA1&amp;filename=Sayfa1_Images%2F2219d4b6.Resim.121305.jpg</v>
          </cell>
          <cell r="BF78" t="str">
            <v>79368vedtyv</v>
          </cell>
          <cell r="GB78" t="str">
            <v>Güç kablosu söküldü voltaj ölçümü yapıldı 12,7V olduğu görüldü elimizde yedek olarak kalmadığından 4120(2) numaralı tramvaydan alıp takıldı. - Ekipman 4120(2) numaralı tramvaydan alınıp takılmıştır.</v>
          </cell>
          <cell r="GC78" t="str">
            <v xml:space="preserve"> - </v>
          </cell>
        </row>
        <row r="79">
          <cell r="C79" t="str">
            <v>KOC10</v>
          </cell>
          <cell r="D79" t="str">
            <v>4121(3)</v>
          </cell>
          <cell r="E79" t="str">
            <v>MB</v>
          </cell>
          <cell r="F79">
            <v>16976</v>
          </cell>
          <cell r="G79" t="str">
            <v>BOZ-KOC10-FF-078</v>
          </cell>
          <cell r="H79">
            <v>45645.479166666701</v>
          </cell>
          <cell r="I79" t="str">
            <v>Depo/Depot</v>
          </cell>
          <cell r="J79" t="str">
            <v>Müşteri</v>
          </cell>
          <cell r="L79" t="str">
            <v>Fren</v>
          </cell>
          <cell r="M79" t="str">
            <v>MB MODÜL YARDIMCI HİDROLİK ÜNİTESİ SÜREKLİ DEVREDE.</v>
          </cell>
          <cell r="P79" t="str">
            <v>C-Uyarı, sürüş devamlılığı</v>
          </cell>
          <cell r="Q79" t="str">
            <v>B(Servisten çekmeye etki eden arıza)</v>
          </cell>
          <cell r="R79" t="str">
            <v>N.A(Yaralanma yok)</v>
          </cell>
          <cell r="S79" t="str">
            <v>(I) İlk Defa Karşılaşılan Arıza</v>
          </cell>
          <cell r="U79" t="str">
            <v>Tedarikçi</v>
          </cell>
          <cell r="V79" t="str">
            <v>KNORR-BREMSE, SYSTEME FÜR</v>
          </cell>
          <cell r="W79" t="str">
            <v>Evet</v>
          </cell>
          <cell r="X79" t="str">
            <v>KNORR-BREMSE, SYSTEME FÜR</v>
          </cell>
          <cell r="AD79" t="str">
            <v>Arıza çözülecek</v>
          </cell>
          <cell r="AE79">
            <v>45647.479606481502</v>
          </cell>
          <cell r="AG79" t="str">
            <v>KNORR-BREMSE, SYSTEME FÜR</v>
          </cell>
          <cell r="AH79" t="str">
            <v>YARDIMCI HIDROLIK UNITE</v>
          </cell>
          <cell r="AI79" t="str">
            <v>B140-7050</v>
          </cell>
          <cell r="AJ79">
            <v>1</v>
          </cell>
          <cell r="AL79" t="str">
            <v/>
          </cell>
          <cell r="AP79" t="str">
            <v/>
          </cell>
          <cell r="AQ79" t="str">
            <v/>
          </cell>
          <cell r="AT79" t="str">
            <v/>
          </cell>
          <cell r="AV79" t="str">
            <v/>
          </cell>
          <cell r="AX79" t="str">
            <v/>
          </cell>
          <cell r="AZ79">
            <v>1</v>
          </cell>
          <cell r="BA79">
            <v>45651.688020833302</v>
          </cell>
          <cell r="BD79" t="str">
            <v>https://www.appsheet.com/Template/gettablefileurl?appname=KOC10_Failure_List-654943&amp;tableName=SAYFA1&amp;filename=Sayfa1_Images%2F16c955ad.Resim.114455.jpg</v>
          </cell>
          <cell r="BF79" t="str">
            <v>5296dff</v>
          </cell>
          <cell r="GB79" t="str">
            <v>PROJEDEN KABLO TAKİBİ YAPILDI, FREN PANOSUNDAN YARDIMCI HİDROLİK ÜNİTESİNİN KONNEKTÖRÜNE BUZZER ATILDI. 4120(2) NUMARALI TRAMVAYDAKİ HİDROLİK ÜNİTE İLE DEĞİŞİMİNİ SAĞLADIK FAKAT EKİPMAN TEKRAR SÜREKLİ ÇALIŞMAYA DEVAM ETTİ. KONNEKTÖRDE ÖLÇÜM YAPTIĞIMIZDA ÇOK FAZLA EKSİ GELDİĞİNİ TESPİT ETTİK, ÇALIŞMALARIMIZ DEVAM EDİYOR - Yaptığımız kontroller sonucu spralin yanal stoperin arasında sıkıştığından yardımcı hidrolik besleme kablosu görevini görmemekteydi. Belediyeden tedarik edilen izoleli muf ile kablo sağlamlaştırıldı. Spralin geçmesi gereken güzergah düzeltildi. Sistem şuan aktif bir şekilde çalışıyor.</v>
          </cell>
          <cell r="GC79" t="str">
            <v xml:space="preserve"> - </v>
          </cell>
        </row>
        <row r="80">
          <cell r="C80" t="str">
            <v>KOC10</v>
          </cell>
          <cell r="D80" t="str">
            <v>4121(3)</v>
          </cell>
          <cell r="E80" t="str">
            <v>MA</v>
          </cell>
          <cell r="F80">
            <v>16976</v>
          </cell>
          <cell r="G80" t="str">
            <v>BOZ-KOC10-FF-079</v>
          </cell>
          <cell r="H80">
            <v>45644.667141203703</v>
          </cell>
          <cell r="I80" t="str">
            <v>Depo/Depot</v>
          </cell>
          <cell r="J80" t="str">
            <v>Müşteri</v>
          </cell>
          <cell r="L80" t="str">
            <v>ComboBox</v>
          </cell>
          <cell r="M80" t="str">
            <v>MA COMBO KUTUSU İÇERİSİNDEKİ X302-X301 KLEMENS GRUBU YANMIŞ.</v>
          </cell>
          <cell r="P80" t="str">
            <v>B-Hız veya güç azalması</v>
          </cell>
          <cell r="Q80" t="str">
            <v>B(Servisten çekmeye etki eden arıza)</v>
          </cell>
          <cell r="R80" t="str">
            <v>N.A(Yaralanma yok)</v>
          </cell>
          <cell r="S80" t="str">
            <v>(I) İlk Defa Karşılaşılan Arıza</v>
          </cell>
          <cell r="U80" t="str">
            <v>Tedarikçi</v>
          </cell>
          <cell r="V80" t="str">
            <v>MEDCOM SP. Z O.O.</v>
          </cell>
          <cell r="W80" t="str">
            <v>Evet</v>
          </cell>
          <cell r="X80" t="str">
            <v>MEDCOM SP. Z O.O.</v>
          </cell>
          <cell r="AD80" t="str">
            <v>Ekipman değiştirilecek</v>
          </cell>
          <cell r="AE80">
            <v>45647.500115740702</v>
          </cell>
          <cell r="AG80" t="str">
            <v>MEDCOM SP. Z O.O.</v>
          </cell>
          <cell r="AH80" t="str">
            <v>COMBO KUTUSU</v>
          </cell>
          <cell r="AI80" t="str">
            <v>P620-7010</v>
          </cell>
          <cell r="AJ80">
            <v>2</v>
          </cell>
          <cell r="AL80" t="str">
            <v/>
          </cell>
          <cell r="AP80" t="str">
            <v/>
          </cell>
          <cell r="AQ80" t="str">
            <v/>
          </cell>
          <cell r="AT80" t="str">
            <v/>
          </cell>
          <cell r="AV80" t="str">
            <v/>
          </cell>
          <cell r="AX80" t="str">
            <v/>
          </cell>
          <cell r="AZ80">
            <v>2</v>
          </cell>
          <cell r="BA80">
            <v>45654.387719907398</v>
          </cell>
          <cell r="BD80" t="str">
            <v>https://www.appsheet.com/Template/gettablefileurl?appname=KOC10_Failure_List-654943&amp;tableName=SAYFA1&amp;filename=Sayfa1_Images%2F9674a262.Resim.115601.jpg</v>
          </cell>
          <cell r="BF80" t="str">
            <v>68952htdg</v>
          </cell>
          <cell r="GB80" t="str">
            <v>MİCHAEL A BİLDİRİLEREK X302 VE X301 KLEMENSLERİ DEĞİŞTİRİLMİŞTİR. - X302 VE X301 KLEMENS GRUBU MİCHAEL A BİLDİRİLEREK DEĞİŞİMİ SAĞLANMIŞTIR.</v>
          </cell>
          <cell r="GC80" t="str">
            <v xml:space="preserve"> - </v>
          </cell>
        </row>
        <row r="81">
          <cell r="C81" t="str">
            <v>KOC10</v>
          </cell>
          <cell r="D81" t="str">
            <v>4122(4)</v>
          </cell>
          <cell r="E81" t="str">
            <v>MA</v>
          </cell>
          <cell r="F81">
            <v>9402</v>
          </cell>
          <cell r="G81" t="str">
            <v>BOZ-KOC10-FF-080</v>
          </cell>
          <cell r="H81">
            <v>45645.437731481499</v>
          </cell>
          <cell r="I81" t="str">
            <v>Hat/Line</v>
          </cell>
          <cell r="J81" t="str">
            <v>Müşteri</v>
          </cell>
          <cell r="L81" t="str">
            <v>ComboBox</v>
          </cell>
          <cell r="M81" t="str">
            <v>4122(4) NUMARALI TRAMVAYIN MA MODÜL YARDIMCI GÜÇ(APU) DEVRE DIŞI KALIYOR.</v>
          </cell>
          <cell r="P81" t="str">
            <v>B-Hız veya güç azalması</v>
          </cell>
          <cell r="Q81" t="str">
            <v>B(Servisten çekmeye etki eden arıza)</v>
          </cell>
          <cell r="R81" t="str">
            <v>N.A(Yaralanma yok)</v>
          </cell>
          <cell r="S81" t="str">
            <v>(II) Aynı Araçta Tekrarlayan Arıza</v>
          </cell>
          <cell r="U81" t="str">
            <v>Tedarikçi</v>
          </cell>
          <cell r="V81" t="str">
            <v>MEDCOM SP. Z O.O.</v>
          </cell>
          <cell r="W81" t="str">
            <v>Evet</v>
          </cell>
          <cell r="X81" t="str">
            <v>MEDCOM SP. Z O.O.</v>
          </cell>
          <cell r="AD81" t="str">
            <v>Ekipman değiştirilecek</v>
          </cell>
          <cell r="AE81">
            <v>45646.481655092597</v>
          </cell>
          <cell r="AG81" t="str">
            <v>MEDCOM SP. Z O.O.</v>
          </cell>
          <cell r="AH81" t="str">
            <v>COMBO KUTUSU</v>
          </cell>
          <cell r="AI81" t="str">
            <v>P620-7010</v>
          </cell>
          <cell r="AJ81">
            <v>1</v>
          </cell>
          <cell r="AL81" t="str">
            <v/>
          </cell>
          <cell r="AP81" t="str">
            <v/>
          </cell>
          <cell r="AQ81" t="str">
            <v/>
          </cell>
          <cell r="AT81" t="str">
            <v/>
          </cell>
          <cell r="AV81" t="str">
            <v/>
          </cell>
          <cell r="AX81" t="str">
            <v/>
          </cell>
          <cell r="AZ81">
            <v>2</v>
          </cell>
          <cell r="BA81">
            <v>45659.387233796297</v>
          </cell>
          <cell r="BD81" t="str">
            <v>https://www.appsheet.com/Template/gettablefileurl?appname=KOC10_Failure_List-654943&amp;tableName=SAYFA1&amp;filename=Sayfa1_Images%2F4c3e4f07.Resim.123628.jpg</v>
          </cell>
          <cell r="BF81" t="str">
            <v>793699hcyg</v>
          </cell>
          <cell r="GB81" t="str">
            <v xml:space="preserve">DURUM MİCHAEL A BİLDİRİLDİ YENİ YARDIMCI ÜNİTELERİN(APU) GÖNDERİMİ SAĞLANACAK. - </v>
          </cell>
          <cell r="GC81" t="str">
            <v xml:space="preserve"> - </v>
          </cell>
        </row>
        <row r="82">
          <cell r="C82" t="str">
            <v>KOC10</v>
          </cell>
          <cell r="D82" t="str">
            <v>4122(4)</v>
          </cell>
          <cell r="E82" t="str">
            <v>P</v>
          </cell>
          <cell r="F82">
            <v>11370</v>
          </cell>
          <cell r="G82" t="str">
            <v>BOZ-KOC10-FF-081</v>
          </cell>
          <cell r="H82">
            <v>45671.445833333302</v>
          </cell>
          <cell r="I82" t="str">
            <v>Hat/Line</v>
          </cell>
          <cell r="J82" t="str">
            <v>Müşteri</v>
          </cell>
          <cell r="L82" t="str">
            <v>Boji</v>
          </cell>
          <cell r="M82" t="str">
            <v>P modül çatı tarafında RWN kutusunun altındaki kemer silikon kısmından araç içine su alma</v>
          </cell>
          <cell r="P82" t="str">
            <v>C-Uyarı, sürüş devamlılığı</v>
          </cell>
          <cell r="Q82" t="str">
            <v>B(Servisten çekmeye etki eden arıza)</v>
          </cell>
          <cell r="R82" t="str">
            <v>N.A(Yaralanma yok)</v>
          </cell>
          <cell r="S82" t="str">
            <v>(I) İlk Defa Karşılaşılan Arıza</v>
          </cell>
          <cell r="U82" t="str">
            <v>Bozankaya</v>
          </cell>
          <cell r="V82" t="str">
            <v>Üretim</v>
          </cell>
          <cell r="W82" t="str">
            <v>Hayır</v>
          </cell>
          <cell r="X82" t="str">
            <v/>
          </cell>
          <cell r="AD82" t="str">
            <v>Tamir edilecek</v>
          </cell>
          <cell r="AE82">
            <v>45671.489583333299</v>
          </cell>
          <cell r="AG82" t="str">
            <v>Bozankaya</v>
          </cell>
          <cell r="AH82" t="str">
            <v>P MODÜL TAVAN KOMPLESİ</v>
          </cell>
          <cell r="AI82" t="str">
            <v>G420-0703</v>
          </cell>
          <cell r="AJ82">
            <v>1</v>
          </cell>
          <cell r="AL82" t="str">
            <v/>
          </cell>
          <cell r="AP82" t="str">
            <v/>
          </cell>
          <cell r="AQ82" t="str">
            <v/>
          </cell>
          <cell r="AT82" t="str">
            <v/>
          </cell>
          <cell r="AV82" t="str">
            <v/>
          </cell>
          <cell r="AX82" t="str">
            <v/>
          </cell>
          <cell r="AZ82">
            <v>2</v>
          </cell>
          <cell r="BA82" t="str">
            <v/>
          </cell>
          <cell r="BD82" t="str">
            <v>https://www.appsheet.com/Template/gettablefileurl?appname=KOC10_Failure_List-654943&amp;tableName=SAYFA1&amp;filename=Sayfa1_Images%2F932e9f51.Resim.075152.jpg</v>
          </cell>
          <cell r="BF82" t="str">
            <v>692689gdyv</v>
          </cell>
          <cell r="GB82" t="str">
            <v xml:space="preserve">Silikon temin edilerek RWN kutusu sökülüp tekrar silikon çekilecek - </v>
          </cell>
          <cell r="GC82" t="str">
            <v xml:space="preserve"> - </v>
          </cell>
        </row>
        <row r="83">
          <cell r="C83" t="str">
            <v>KOC10</v>
          </cell>
          <cell r="D83" t="str">
            <v>4122(4)</v>
          </cell>
          <cell r="E83" t="str">
            <v>MA , MB , P</v>
          </cell>
          <cell r="F83">
            <v>11370</v>
          </cell>
          <cell r="G83" t="str">
            <v>BOZ-KOC10-FF-082</v>
          </cell>
          <cell r="H83">
            <v>45671.679571759298</v>
          </cell>
          <cell r="I83" t="str">
            <v>Depo/Depot</v>
          </cell>
          <cell r="J83" t="str">
            <v>BOZANKAYA - SSH</v>
          </cell>
          <cell r="L83" t="str">
            <v>Olay Kaydedici</v>
          </cell>
          <cell r="M83" t="str">
            <v>TCMS ekranına event recorder sinyali gelmemesi</v>
          </cell>
          <cell r="P83" t="str">
            <v>C-Uyarı, sürüş devamlılığı</v>
          </cell>
          <cell r="Q83" t="str">
            <v>C(Sisteme etki etmeyen arıza)</v>
          </cell>
          <cell r="R83" t="str">
            <v>N.A(Yaralanma yok)</v>
          </cell>
          <cell r="S83" t="str">
            <v>(I) İlk Defa Karşılaşılan Arıza</v>
          </cell>
          <cell r="U83" t="str">
            <v>Bozankaya</v>
          </cell>
          <cell r="V83" t="str">
            <v>Fabrika Test</v>
          </cell>
          <cell r="W83" t="str">
            <v/>
          </cell>
          <cell r="X83" t="str">
            <v/>
          </cell>
          <cell r="AD83" t="str">
            <v>Arıza çözülecek</v>
          </cell>
          <cell r="AE83">
            <v>45672.438125000001</v>
          </cell>
          <cell r="AG83" t="str">
            <v>Bozankaya</v>
          </cell>
          <cell r="AH83" t="str">
            <v>0</v>
          </cell>
          <cell r="AI83" t="str">
            <v>0</v>
          </cell>
          <cell r="AJ83">
            <v>0</v>
          </cell>
          <cell r="AL83" t="str">
            <v/>
          </cell>
          <cell r="AP83" t="str">
            <v/>
          </cell>
          <cell r="AQ83" t="str">
            <v/>
          </cell>
          <cell r="AT83" t="str">
            <v/>
          </cell>
          <cell r="AV83" t="str">
            <v/>
          </cell>
          <cell r="AX83" t="str">
            <v/>
          </cell>
          <cell r="AZ83">
            <v>1</v>
          </cell>
          <cell r="BA83" t="str">
            <v/>
          </cell>
          <cell r="BD83" t="str">
            <v>https://www.appsheet.com/Template/gettablefileurl?appname=KOC10_Failure_List-654943&amp;tableName=SAYFA1&amp;filename=Sayfa1_Images%2F3e6d5270.Resim.133335.jpg</v>
          </cell>
          <cell r="BF83" t="str">
            <v>trcrw814</v>
          </cell>
          <cell r="GB83" t="str">
            <v xml:space="preserve">HBR oluşturup yayının yapılması - </v>
          </cell>
          <cell r="GC83" t="str">
            <v xml:space="preserve"> - </v>
          </cell>
        </row>
        <row r="84">
          <cell r="C84" t="str">
            <v>KOC10</v>
          </cell>
          <cell r="D84" t="str">
            <v>4123(5)</v>
          </cell>
          <cell r="E84" t="str">
            <v>RA</v>
          </cell>
          <cell r="F84">
            <v>8223</v>
          </cell>
          <cell r="G84" t="str">
            <v>BOZ-KOC10-FF-083</v>
          </cell>
          <cell r="H84">
            <v>45664.427118055602</v>
          </cell>
          <cell r="I84" t="str">
            <v>Depo/Depot</v>
          </cell>
          <cell r="J84" t="str">
            <v>Müşteri</v>
          </cell>
          <cell r="L84" t="str">
            <v>PA/PIS/CCTV</v>
          </cell>
          <cell r="M84" t="str">
            <v>4123(5) NUMARALI TRAMVAYIN RA SALON KAMERANIN CCTV EKRANINDAKİ GÖRÜNTÜDE RENKLER GİTMİŞ.</v>
          </cell>
          <cell r="P84" t="str">
            <v>C-Uyarı, sürüş devamlılığı</v>
          </cell>
          <cell r="Q84" t="str">
            <v>C(Sisteme etki etmeyen arıza)</v>
          </cell>
          <cell r="R84" t="str">
            <v>N.A(Yaralanma yok)</v>
          </cell>
          <cell r="S84" t="str">
            <v>(II) Aynı Araçta Tekrarlayan Arıza</v>
          </cell>
          <cell r="U84" t="str">
            <v>Tedarikçi</v>
          </cell>
          <cell r="V84" t="str">
            <v>ATAK ULAŞIM SAN.TİC.LTD.ŞTİ.</v>
          </cell>
          <cell r="W84" t="str">
            <v>Evet</v>
          </cell>
          <cell r="X84" t="str">
            <v>ATAK ULAŞIM SAN.TİC.LTD.ŞTİ.</v>
          </cell>
          <cell r="AD84" t="str">
            <v>Ekipman değiştirilecek</v>
          </cell>
          <cell r="AE84">
            <v>45664.434155092596</v>
          </cell>
          <cell r="AG84" t="str">
            <v>ATAK ULAŞIM SAN.TİC.LTD.ŞTİ.</v>
          </cell>
          <cell r="AH84" t="str">
            <v>ARAÇ İÇİ KAMERA</v>
          </cell>
          <cell r="AI84" t="str">
            <v>E810-7096</v>
          </cell>
          <cell r="AJ84">
            <v>1</v>
          </cell>
          <cell r="AL84" t="str">
            <v/>
          </cell>
          <cell r="AP84" t="str">
            <v/>
          </cell>
          <cell r="AQ84" t="str">
            <v>7H037EBPAG00096</v>
          </cell>
          <cell r="AT84" t="str">
            <v/>
          </cell>
          <cell r="AV84" t="str">
            <v/>
          </cell>
          <cell r="AX84" t="str">
            <v/>
          </cell>
          <cell r="AZ84">
            <v>1</v>
          </cell>
          <cell r="BA84">
            <v>45664.4554166667</v>
          </cell>
          <cell r="BD84" t="str">
            <v>https://www.appsheet.com/Template/gettablefileurl?appname=KOC10_Failure_List-654943&amp;tableName=SAYFA1&amp;filename=Sayfa1_Images%2Fd233b74f.Resim.062101.jpg</v>
          </cell>
          <cell r="BF84" t="str">
            <v>22hdfyg766</v>
          </cell>
          <cell r="GB84" t="str">
            <v>SSH YEDEK MALZEMEDEN DEĞİŞİMİ SAĞLANDI. - SSH YEDEK MALZEMEDEN DEĞİŞİMİ SAĞLANDI,ÇALIŞIYOR.</v>
          </cell>
          <cell r="GC84" t="str">
            <v xml:space="preserve"> - </v>
          </cell>
        </row>
        <row r="85">
          <cell r="C85" t="str">
            <v>KOC10</v>
          </cell>
          <cell r="D85" t="str">
            <v>4122(4)</v>
          </cell>
          <cell r="E85" t="str">
            <v>RB</v>
          </cell>
          <cell r="F85">
            <v>9820</v>
          </cell>
          <cell r="G85" t="str">
            <v>BOZ-KOC10-FF-084</v>
          </cell>
          <cell r="H85">
            <v>45672.479594907403</v>
          </cell>
          <cell r="I85" t="str">
            <v>Depo/Depot</v>
          </cell>
          <cell r="J85" t="str">
            <v>BOZANKAYA - SSH</v>
          </cell>
          <cell r="L85" t="str">
            <v>PA/PIS/CCTV</v>
          </cell>
          <cell r="M85" t="str">
            <v>RB MODÜL ORTA REKLAM EKRANI KABLOSUNA GÜÇ GELİYOR EKRAN ÇALIŞMIYOR.</v>
          </cell>
          <cell r="P85" t="str">
            <v>C-Uyarı, sürüş devamlılığı</v>
          </cell>
          <cell r="Q85" t="str">
            <v>C(Sisteme etki etmeyen arıza)</v>
          </cell>
          <cell r="R85" t="str">
            <v>N.A(Yaralanma yok)</v>
          </cell>
          <cell r="S85" t="str">
            <v>(II) Aynı Araçta Tekrarlayan Arıza</v>
          </cell>
          <cell r="U85" t="str">
            <v>Tedarikçi</v>
          </cell>
          <cell r="V85" t="str">
            <v>ATAK ULAŞIM SAN.TİC.LTD.ŞTİ.</v>
          </cell>
          <cell r="W85" t="str">
            <v>Evet</v>
          </cell>
          <cell r="X85" t="str">
            <v>ATAK ULAŞIM SAN.TİC.LTD.ŞTİ.</v>
          </cell>
          <cell r="AD85" t="str">
            <v>Ekipman değiştirilecek</v>
          </cell>
          <cell r="AE85">
            <v>45672.490057870396</v>
          </cell>
          <cell r="AG85" t="str">
            <v>ATAK ULAŞIM SAN.TİC.LTD.ŞTİ.</v>
          </cell>
          <cell r="AH85" t="str">
            <v>18,5 INÇ EKRAN</v>
          </cell>
          <cell r="AI85" t="str">
            <v>E840-7084</v>
          </cell>
          <cell r="AJ85">
            <v>1</v>
          </cell>
          <cell r="AL85" t="str">
            <v/>
          </cell>
          <cell r="AP85" t="str">
            <v/>
          </cell>
          <cell r="AQ85" t="str">
            <v>202417040159</v>
          </cell>
          <cell r="AT85" t="str">
            <v/>
          </cell>
          <cell r="AV85" t="str">
            <v/>
          </cell>
          <cell r="AX85" t="str">
            <v/>
          </cell>
          <cell r="AZ85">
            <v>2</v>
          </cell>
          <cell r="BA85">
            <v>45672.531539351898</v>
          </cell>
          <cell r="BD85" t="str">
            <v>https://www.appsheet.com/Template/gettablefileurl?appname=KOC10_Failure_List-654943&amp;tableName=SAYFA1&amp;filename=Sayfa1_Images%2Fba17a9b0.Resim.063525.jpg</v>
          </cell>
          <cell r="BF85" t="str">
            <v>796gtvd</v>
          </cell>
          <cell r="GB85" t="str">
            <v>SSH YEDEK MALZEMEDEN DEĞİŞİMİ SAĞLANDI,ÇALIŞIYOR. - SSH YEDEK MALZEMEDEN DEĞİŞİMİ SAĞLANDI,ÇALIŞIYOR.</v>
          </cell>
          <cell r="GC85" t="str">
            <v xml:space="preserve"> - </v>
          </cell>
        </row>
        <row r="86">
          <cell r="C86" t="str">
            <v>KOC10</v>
          </cell>
          <cell r="D86" t="str">
            <v>4120(2)</v>
          </cell>
          <cell r="E86" t="str">
            <v>RB</v>
          </cell>
          <cell r="F86">
            <v>132</v>
          </cell>
          <cell r="G86" t="str">
            <v>BOZ-KOC10-FF-085</v>
          </cell>
          <cell r="H86">
            <v>45673.587141203701</v>
          </cell>
          <cell r="I86" t="str">
            <v>Depo/Depot</v>
          </cell>
          <cell r="J86" t="str">
            <v>BOZANKAYA - SSH</v>
          </cell>
          <cell r="L86" t="str">
            <v>PA/PIS/CCTV</v>
          </cell>
          <cell r="M86" t="str">
            <v>10 NUMARALI KAPI ÜSTÜ STRETCH LCD EKRAN ARIZASI</v>
          </cell>
          <cell r="P86" t="str">
            <v>C-Uyarı, sürüş devamlılığı</v>
          </cell>
          <cell r="Q86" t="str">
            <v>C(Sisteme etki etmeyen arıza)</v>
          </cell>
          <cell r="R86" t="str">
            <v>N.A(Yaralanma yok)</v>
          </cell>
          <cell r="S86" t="str">
            <v>(II) Aynı Araçta Tekrarlayan Arıza</v>
          </cell>
          <cell r="U86" t="str">
            <v>Tedarikçi</v>
          </cell>
          <cell r="V86" t="str">
            <v>ATAK ULAŞIM SAN.TİC.LTD.ŞTİ.</v>
          </cell>
          <cell r="W86" t="str">
            <v>Evet</v>
          </cell>
          <cell r="X86" t="str">
            <v>ATAK ULAŞIM SAN.TİC.LTD.ŞTİ.</v>
          </cell>
          <cell r="AD86" t="str">
            <v>Ekipman değiştirilecek</v>
          </cell>
          <cell r="AE86">
            <v>45673.594074074099</v>
          </cell>
          <cell r="AG86" t="str">
            <v>ATAK ULAŞIM SAN.TİC.LTD.ŞTİ.</v>
          </cell>
          <cell r="AH86" t="str">
            <v>STRETCH LCD EKRAN</v>
          </cell>
          <cell r="AI86" t="str">
            <v>E410-7003</v>
          </cell>
          <cell r="AJ86">
            <v>1</v>
          </cell>
          <cell r="AL86" t="str">
            <v/>
          </cell>
          <cell r="AP86" t="str">
            <v/>
          </cell>
          <cell r="AQ86" t="str">
            <v>202417040175</v>
          </cell>
          <cell r="AT86" t="str">
            <v/>
          </cell>
          <cell r="AV86" t="str">
            <v/>
          </cell>
          <cell r="AX86" t="str">
            <v/>
          </cell>
          <cell r="AZ86">
            <v>1</v>
          </cell>
          <cell r="BA86">
            <v>45673.615185185197</v>
          </cell>
          <cell r="BD86" t="str">
            <v>https://www.appsheet.com/Template/gettablefileurl?appname=KOC10_Failure_List-654943&amp;tableName=SAYFA1&amp;filename=Sayfa1_Images%2F959c4dcd.Resim.064314.jpg</v>
          </cell>
          <cell r="BF86" t="str">
            <v>68368gdhb</v>
          </cell>
          <cell r="GB86" t="str">
            <v>KABLO ÖLÇÜMÜ YAPILDI GÜÇ GELİYOR EKRAN ÇALIŞMIYOR. SSH YEDEK MALZEMEDEN DEĞİŞİMİ SAĞLANDI ÇALIŞIYOR. - KABLO ÖLÇÜMÜ YAPILDI GÜÇ GELİYOR EKRAN ÇALIŞMIYOR. SSH YEDEK MALZEMEDEN DEĞİŞİMİ SAĞLANDI ÇALIŞIYOR.</v>
          </cell>
          <cell r="GC86" t="str">
            <v xml:space="preserve"> - </v>
          </cell>
        </row>
        <row r="87">
          <cell r="C87" t="str">
            <v>KOC10</v>
          </cell>
          <cell r="D87" t="str">
            <v>4122(4)</v>
          </cell>
          <cell r="E87" t="str">
            <v>MA</v>
          </cell>
          <cell r="F87">
            <v>10002</v>
          </cell>
          <cell r="G87" t="str">
            <v>BOZ-KOC10-FF-086</v>
          </cell>
          <cell r="H87">
            <v>45674.337430555599</v>
          </cell>
          <cell r="I87" t="str">
            <v>Depo/Depot</v>
          </cell>
          <cell r="J87" t="str">
            <v>BOZANKAYA - SSH</v>
          </cell>
          <cell r="L87" t="str">
            <v>PA/PIS/CCTV</v>
          </cell>
          <cell r="M87" t="str">
            <v>1 NUMARALI KAPI ÜSTÜ STRETCH LCD EKRAN ARIZALI.</v>
          </cell>
          <cell r="P87" t="str">
            <v>C-Uyarı, sürüş devamlılığı</v>
          </cell>
          <cell r="Q87" t="str">
            <v>C(Sisteme etki etmeyen arıza)</v>
          </cell>
          <cell r="R87" t="str">
            <v>N.A(Yaralanma yok)</v>
          </cell>
          <cell r="S87" t="str">
            <v>(II) Aynı Araçta Tekrarlayan Arıza</v>
          </cell>
          <cell r="U87" t="str">
            <v>Tedarikçi</v>
          </cell>
          <cell r="V87" t="str">
            <v>ATAK ULAŞIM SAN.TİC.LTD.ŞTİ.</v>
          </cell>
          <cell r="W87" t="str">
            <v>Evet</v>
          </cell>
          <cell r="X87" t="str">
            <v>ATAK ULAŞIM SAN.TİC.LTD.ŞTİ.</v>
          </cell>
          <cell r="AD87" t="str">
            <v>Ekipman değiştirilecek</v>
          </cell>
          <cell r="AE87">
            <v>45674.340590277803</v>
          </cell>
          <cell r="AG87" t="str">
            <v>ATAK ULAŞIM SAN.TİC.LTD.ŞTİ.</v>
          </cell>
          <cell r="AH87" t="str">
            <v>STRETCH LCD EKRAN</v>
          </cell>
          <cell r="AI87" t="str">
            <v>E410-7003</v>
          </cell>
          <cell r="AJ87">
            <v>1</v>
          </cell>
          <cell r="AL87" t="str">
            <v/>
          </cell>
          <cell r="AP87" t="str">
            <v/>
          </cell>
          <cell r="AQ87" t="str">
            <v>202417040160</v>
          </cell>
          <cell r="AT87" t="str">
            <v/>
          </cell>
          <cell r="AV87" t="str">
            <v/>
          </cell>
          <cell r="AX87" t="str">
            <v/>
          </cell>
          <cell r="AZ87">
            <v>1</v>
          </cell>
          <cell r="BA87">
            <v>45674.361631944397</v>
          </cell>
          <cell r="BD87" t="str">
            <v>https://www.appsheet.com/Template/gettablefileurl?appname=KOC10_Failure_List-654943&amp;tableName=SAYFA1&amp;filename=Sayfa1_Images%2Fe0eb8243.Resim.065505.jpg</v>
          </cell>
          <cell r="BF87" t="str">
            <v>689267dhv</v>
          </cell>
          <cell r="GB87" t="str">
            <v>KABLO ÖLÇÜMÜ YAPILDI, GÜÇ GELİYOR EKRAN ÇALIŞMIYOR. SSH YEDEK MALZEMEDEN DEĞİŞİMİ SAĞLANDI, ÇALIŞIYOR. - KABLO ÖLÇÜMÜ YAPILDI, GÜÇ GELİYOR EKRAN ÇALIŞMIYOR. SSH YEDEK MALZEMEDEN DEĞİŞİMİ SAĞLANDI, ÇALIŞIYOR.</v>
          </cell>
          <cell r="GC87" t="str">
            <v xml:space="preserve"> - </v>
          </cell>
        </row>
        <row r="88">
          <cell r="C88" t="str">
            <v>KOC10</v>
          </cell>
          <cell r="D88" t="str">
            <v>4120(2)</v>
          </cell>
          <cell r="E88" t="str">
            <v>MA</v>
          </cell>
          <cell r="F88">
            <v>132</v>
          </cell>
          <cell r="G88" t="str">
            <v>BOZ-KOC10-FF-087</v>
          </cell>
          <cell r="H88">
            <v>45659.396087963003</v>
          </cell>
          <cell r="I88" t="str">
            <v>Depo/Depot</v>
          </cell>
          <cell r="J88" t="str">
            <v>BOZANKAYA - SSH</v>
          </cell>
          <cell r="L88" t="str">
            <v>PA/PIS/CCTV</v>
          </cell>
          <cell r="M88" t="str">
            <v>NVR KAYIT CİHAZININ RJ45 GİRİŞİ ARIZALI</v>
          </cell>
          <cell r="P88" t="str">
            <v>C-Uyarı, sürüş devamlılığı</v>
          </cell>
          <cell r="Q88" t="str">
            <v>B(Servisten çekmeye etki eden arıza)</v>
          </cell>
          <cell r="R88" t="str">
            <v>N.A(Yaralanma yok)</v>
          </cell>
          <cell r="S88" t="str">
            <v>(II) Aynı Araçta Tekrarlayan Arıza</v>
          </cell>
          <cell r="U88" t="str">
            <v>Tedarikçi</v>
          </cell>
          <cell r="V88" t="str">
            <v>ATAK ULAŞIM SAN.TİC.LTD.ŞTİ.</v>
          </cell>
          <cell r="W88" t="str">
            <v>Evet</v>
          </cell>
          <cell r="X88" t="str">
            <v>ATAK ULAŞIM SAN.TİC.LTD.ŞTİ.</v>
          </cell>
          <cell r="AD88" t="str">
            <v>Ekipman değiştirilecek</v>
          </cell>
          <cell r="AE88">
            <v>45659.406770833302</v>
          </cell>
          <cell r="AG88" t="str">
            <v>ATAK ULAŞIM SAN.TİC.LTD.ŞTİ.</v>
          </cell>
          <cell r="AH88" t="str">
            <v>MNVR (VİDEO KAYIT CİHAZI)</v>
          </cell>
          <cell r="AI88" t="str">
            <v>E810-7098</v>
          </cell>
          <cell r="AJ88">
            <v>1</v>
          </cell>
          <cell r="AL88" t="str">
            <v/>
          </cell>
          <cell r="AP88" t="str">
            <v/>
          </cell>
          <cell r="AQ88" t="str">
            <v>9J0A58EPAJ00003</v>
          </cell>
          <cell r="AT88" t="str">
            <v/>
          </cell>
          <cell r="AV88" t="str">
            <v>KOC10-HBR-25-087</v>
          </cell>
          <cell r="AX88" t="str">
            <v/>
          </cell>
          <cell r="AZ88">
            <v>2</v>
          </cell>
          <cell r="BA88">
            <v>45659.448402777802</v>
          </cell>
          <cell r="BD88" t="str">
            <v>https://www.appsheet.com/Template/gettablefileurl?appname=KOC10_Failure_List-654943&amp;tableName=SAYFA1&amp;filename=Sayfa1_Images%2Ff3d86ca8.Resim.070212.jpg</v>
          </cell>
          <cell r="BF88" t="str">
            <v>22yhhhw4</v>
          </cell>
          <cell r="GB88" t="str">
            <v>SSH YEDEK MALZEMDEN DEĞİŞİMİ SAĞLANDI. - SSH YEDEK MALZEMDEN DEĞİŞİMİ SAĞLANDI,ÇALIŞIYOR.</v>
          </cell>
          <cell r="GC88" t="str">
            <v xml:space="preserve"> - </v>
          </cell>
        </row>
        <row r="89">
          <cell r="C89" t="str">
            <v>KOC10</v>
          </cell>
          <cell r="D89" t="str">
            <v>4120(2)</v>
          </cell>
          <cell r="E89" t="str">
            <v>MA</v>
          </cell>
          <cell r="F89">
            <v>195</v>
          </cell>
          <cell r="G89" t="str">
            <v>BOZ-KOC10-FF-088</v>
          </cell>
          <cell r="H89">
            <v>45681.437569444402</v>
          </cell>
          <cell r="I89" t="str">
            <v>Depo/Depot</v>
          </cell>
          <cell r="J89" t="str">
            <v>BOZANKAYA - Revizyon Talebi</v>
          </cell>
          <cell r="L89" t="str">
            <v>PA/PIS/CCTV</v>
          </cell>
          <cell r="M89" t="str">
            <v>NVR KAYIT CİHAZININ İGNATİON UCUNUN (JE1023.01) KABİN AKTİFE BAĞLI OLMASI</v>
          </cell>
          <cell r="P89" t="str">
            <v>C-Uyarı, sürüş devamlılığı</v>
          </cell>
          <cell r="Q89" t="str">
            <v>C(Sisteme etki etmeyen arıza)</v>
          </cell>
          <cell r="R89" t="str">
            <v>N.A(Yaralanma yok)</v>
          </cell>
          <cell r="S89" t="str">
            <v>(I) İlk Defa Karşılaşılan Arıza</v>
          </cell>
          <cell r="U89" t="str">
            <v>Bozankaya</v>
          </cell>
          <cell r="V89" t="str">
            <v>Üretim</v>
          </cell>
          <cell r="W89" t="str">
            <v>Evet</v>
          </cell>
          <cell r="X89" t="str">
            <v>ELTESAN ELEKTRO MEKANİK SOĞUTMA SAN</v>
          </cell>
          <cell r="AD89" t="str">
            <v>Arıza çözülecek</v>
          </cell>
          <cell r="AE89">
            <v>45681.447939814803</v>
          </cell>
          <cell r="AG89" t="str">
            <v>ELTESAN ELEKTRO MEKANİK SOĞUTMA SAN</v>
          </cell>
          <cell r="AH89" t="str">
            <v>0</v>
          </cell>
          <cell r="AI89" t="str">
            <v>0</v>
          </cell>
          <cell r="AJ89">
            <v>1</v>
          </cell>
          <cell r="AL89" t="str">
            <v/>
          </cell>
          <cell r="AP89" t="str">
            <v/>
          </cell>
          <cell r="AQ89" t="str">
            <v>AO-3593738/2210/003</v>
          </cell>
          <cell r="AT89" t="str">
            <v/>
          </cell>
          <cell r="AV89" t="str">
            <v>KOC10-HBR-25-088</v>
          </cell>
          <cell r="AX89" t="str">
            <v/>
          </cell>
          <cell r="AZ89">
            <v>1</v>
          </cell>
          <cell r="BA89" t="str">
            <v/>
          </cell>
          <cell r="BD89" t="str">
            <v>https://www.appsheet.com/Template/gettablefileurl?appname=KOC10_Failure_List-654943&amp;tableName=SAYFA1&amp;filename=Sayfa1_Images%2Fdd5feef8.Resim.073924.png</v>
          </cell>
          <cell r="BF89" t="str">
            <v>dd5feef8</v>
          </cell>
          <cell r="GB89" t="str">
            <v>HBR OLUŞTURULARAK İGNATİON UCUNUN (JE1023.01) KABİN AKTİF KISMINDAN ALINIP SÜREKLİ ÇALIŞAN KLEMENS GRUBUNA ALINMASI. - HBR OLUŞTURULARAK İGNATİON UCUNUN (JE1023.01) KABİN AKTİF KISMINDAN ALINIP SÜREKLİ ÇALIŞAN KLEMENS GRUBUNA ALINMASI.</v>
          </cell>
          <cell r="GC89" t="str">
            <v xml:space="preserve"> - </v>
          </cell>
        </row>
        <row r="90">
          <cell r="C90" t="str">
            <v>KOC10</v>
          </cell>
          <cell r="D90" t="str">
            <v>4123(5)</v>
          </cell>
          <cell r="E90" t="str">
            <v>MA , MB</v>
          </cell>
          <cell r="F90">
            <v>15214</v>
          </cell>
          <cell r="G90" t="str">
            <v>BOZ-KOC10-FF-089</v>
          </cell>
          <cell r="H90">
            <v>45713.3833564815</v>
          </cell>
          <cell r="I90" t="str">
            <v>Hat/Line</v>
          </cell>
          <cell r="J90" t="str">
            <v>BOZANKAYA - SSH</v>
          </cell>
          <cell r="L90" t="str">
            <v>PA/PIS/CCTV</v>
          </cell>
          <cell r="M90" t="str">
            <v>1-2 ve 11-12 KAPI ÜSTÜ STRETCH LCD EKRANLARIN SİGORTALARI ATIYOR.</v>
          </cell>
          <cell r="P90" t="str">
            <v>C-Uyarı, sürüş devamlılığı</v>
          </cell>
          <cell r="Q90" t="str">
            <v>C(Sisteme etki etmeyen arıza)</v>
          </cell>
          <cell r="R90" t="str">
            <v>N.A(Yaralanma yok)</v>
          </cell>
          <cell r="S90" t="str">
            <v>(II) Aynı Araçta Tekrarlayan Arıza</v>
          </cell>
          <cell r="U90" t="str">
            <v>Bozankaya</v>
          </cell>
          <cell r="V90" t="str">
            <v>Üretim</v>
          </cell>
          <cell r="W90" t="str">
            <v>Evet</v>
          </cell>
          <cell r="X90" t="str">
            <v>ATAK ULAŞIM SAN.TİC.LTD.ŞTİ.</v>
          </cell>
          <cell r="AD90" t="str">
            <v>Arıza çözülecek</v>
          </cell>
          <cell r="AE90">
            <v>45714.385821759301</v>
          </cell>
          <cell r="AG90" t="str">
            <v>ATAK ULAŞIM SAN.TİC.LTD.ŞTİ.</v>
          </cell>
          <cell r="AH90" t="str">
            <v>STRETCH LCD EKRAN</v>
          </cell>
          <cell r="AI90" t="str">
            <v>E410-7003</v>
          </cell>
          <cell r="AJ90">
            <v>2</v>
          </cell>
          <cell r="AL90" t="str">
            <v/>
          </cell>
          <cell r="AP90" t="str">
            <v/>
          </cell>
          <cell r="AQ90" t="str">
            <v>-</v>
          </cell>
          <cell r="AT90" t="str">
            <v/>
          </cell>
          <cell r="AV90" t="str">
            <v>KOC10-HBR-25-089</v>
          </cell>
          <cell r="AX90" t="str">
            <v/>
          </cell>
          <cell r="AZ90">
            <v>1</v>
          </cell>
          <cell r="BA90">
            <v>45714.390787037002</v>
          </cell>
          <cell r="BD90" t="str">
            <v>https://www.appsheet.com/Template/gettablefileurl?appname=KOC10_Failure_List-654943&amp;tableName=SAYFA1&amp;filename=Sayfa1_Images%2F8585b05a.Resim.062018.jpg</v>
          </cell>
          <cell r="BF90" t="str">
            <v>8585b05a</v>
          </cell>
          <cell r="GB90" t="str">
            <v>SİGORTALAR KALDIRILIYOR, FAKAT DURUMU NİHAİ ÇÖZÜME KAVUŞTURMALIYIZ BU SEBEPLE HBR Sİ OLUŞTURULUP İLGİLİ BİRİME İLETİLMELİ. - ATAN SİGORTA SÜRÜCÜ KABİNDEN KALDIRILDI.</v>
          </cell>
          <cell r="GC90" t="str">
            <v xml:space="preserve"> - </v>
          </cell>
        </row>
        <row r="91">
          <cell r="C91" t="str">
            <v>KOC10</v>
          </cell>
          <cell r="D91" t="str">
            <v>4120(2)</v>
          </cell>
          <cell r="E91" t="str">
            <v>RA</v>
          </cell>
          <cell r="F91">
            <v>1221</v>
          </cell>
          <cell r="G91" t="str">
            <v>BOZ-KOC10-FF-090</v>
          </cell>
          <cell r="H91">
            <v>45715.458761574097</v>
          </cell>
          <cell r="I91" t="str">
            <v>Depo/Depot</v>
          </cell>
          <cell r="J91" t="str">
            <v>BOZANKAYA - SSH</v>
          </cell>
          <cell r="L91" t="str">
            <v>PA/PIS/CCTV</v>
          </cell>
          <cell r="M91" t="str">
            <v>18,5 İNÇ REKLAM EKRANI ARIZALI</v>
          </cell>
          <cell r="P91" t="str">
            <v>C-Uyarı, sürüş devamlılığı</v>
          </cell>
          <cell r="Q91" t="str">
            <v>C(Sisteme etki etmeyen arıza)</v>
          </cell>
          <cell r="R91" t="str">
            <v>N.A(Yaralanma yok)</v>
          </cell>
          <cell r="S91" t="str">
            <v>(II) Aynı Araçta Tekrarlayan Arıza</v>
          </cell>
          <cell r="U91" t="str">
            <v>Tedarikçi</v>
          </cell>
          <cell r="V91" t="str">
            <v>ATAK ULAŞIM SAN.TİC.LTD.ŞTİ.</v>
          </cell>
          <cell r="W91" t="str">
            <v>Evet</v>
          </cell>
          <cell r="X91" t="str">
            <v>ATAK ULAŞIM SAN.TİC.LTD.ŞTİ.</v>
          </cell>
          <cell r="AD91" t="str">
            <v>Ekipman değiştirilecek</v>
          </cell>
          <cell r="AE91">
            <v>45717.465798611098</v>
          </cell>
          <cell r="AG91" t="str">
            <v>ATAK ULAŞIM SAN.TİC.LTD.ŞTİ.</v>
          </cell>
          <cell r="AH91" t="str">
            <v>18,5 INÇ EKRAN</v>
          </cell>
          <cell r="AI91" t="str">
            <v>E840-7084</v>
          </cell>
          <cell r="AJ91">
            <v>1</v>
          </cell>
          <cell r="AL91" t="str">
            <v/>
          </cell>
          <cell r="AP91" t="str">
            <v/>
          </cell>
          <cell r="AQ91" t="str">
            <v>YAZILACAK</v>
          </cell>
          <cell r="AT91" t="str">
            <v/>
          </cell>
          <cell r="AV91" t="str">
            <v>KOC10-HBR-25-090</v>
          </cell>
          <cell r="AX91" t="str">
            <v/>
          </cell>
          <cell r="AZ91">
            <v>2</v>
          </cell>
          <cell r="BA91">
            <v>45715.496527777803</v>
          </cell>
          <cell r="BD91" t="str">
            <v>https://www.appsheet.com/Template/gettablefileurl?appname=KOC10_Failure_List-654943&amp;tableName=SAYFA1&amp;filename=Sayfa1_Images%2F2869544e.Resim.113307.jpg</v>
          </cell>
          <cell r="BF91" t="str">
            <v>2869544e</v>
          </cell>
          <cell r="GB91" t="str">
            <v>GÜÇ SOKETİNDEN ÖLÇÜM YAPILDI SORUN OLMADIĞI GÖRÜLDÜ, SSH YEDEK MALZEMEDEN DEĞİŞİMİ SAĞLANDI. - GÜÇ SOKETİNDEN ÖLÇÜM YAPILDI SORUN OLMADIĞI GÖRÜLDÜ, SSH YEDEK MALZEMEDEN DEĞİŞİMİ SAĞLANDI.</v>
          </cell>
          <cell r="GC91" t="str">
            <v xml:space="preserve"> - </v>
          </cell>
        </row>
        <row r="92">
          <cell r="C92" t="str">
            <v>KOC10</v>
          </cell>
          <cell r="D92" t="str">
            <v>4121(3)</v>
          </cell>
          <cell r="E92" t="str">
            <v>RA</v>
          </cell>
          <cell r="F92">
            <v>22860</v>
          </cell>
          <cell r="G92" t="str">
            <v>BOZ-KOC10-FF-091</v>
          </cell>
          <cell r="H92">
            <v>45716.4480092593</v>
          </cell>
          <cell r="I92" t="str">
            <v>Depo/Depot</v>
          </cell>
          <cell r="J92" t="str">
            <v>BOZANKAYA - SSH</v>
          </cell>
          <cell r="L92" t="str">
            <v>PA/PIS/CCTV</v>
          </cell>
          <cell r="M92" t="str">
            <v>KAPI ÜSTÜ STRETCH LCD EKRAN ARIZALI</v>
          </cell>
          <cell r="P92" t="str">
            <v>C-Uyarı, sürüş devamlılığı</v>
          </cell>
          <cell r="Q92" t="str">
            <v>C(Sisteme etki etmeyen arıza)</v>
          </cell>
          <cell r="R92" t="str">
            <v>N.A(Yaralanma yok)</v>
          </cell>
          <cell r="S92" t="str">
            <v>(II) Aynı Araçta Tekrarlayan Arıza</v>
          </cell>
          <cell r="U92" t="str">
            <v>Tedarikçi</v>
          </cell>
          <cell r="V92" t="str">
            <v>ATAK ULAŞIM SAN.TİC.LTD.ŞTİ.</v>
          </cell>
          <cell r="W92" t="str">
            <v>Evet</v>
          </cell>
          <cell r="X92" t="str">
            <v>ATAK ULAŞIM SAN.TİC.LTD.ŞTİ.</v>
          </cell>
          <cell r="AD92" t="str">
            <v>Ekipman değiştirilecek</v>
          </cell>
          <cell r="AE92">
            <v>45716.458391203698</v>
          </cell>
          <cell r="AG92" t="str">
            <v>ATAK ULAŞIM SAN.TİC.LTD.ŞTİ.</v>
          </cell>
          <cell r="AH92" t="str">
            <v>STRETCH LCD EKRAN</v>
          </cell>
          <cell r="AI92" t="str">
            <v>E410-7003</v>
          </cell>
          <cell r="AJ92">
            <v>1</v>
          </cell>
          <cell r="AL92" t="str">
            <v/>
          </cell>
          <cell r="AP92" t="str">
            <v/>
          </cell>
          <cell r="AQ92" t="str">
            <v>2022281200046</v>
          </cell>
          <cell r="AT92" t="str">
            <v/>
          </cell>
          <cell r="AV92" t="str">
            <v>KOC10-HBR-25-091</v>
          </cell>
          <cell r="AX92" t="str">
            <v/>
          </cell>
          <cell r="AZ92">
            <v>1</v>
          </cell>
          <cell r="BA92">
            <v>45716.469097222202</v>
          </cell>
          <cell r="BD92" t="str">
            <v>https://www.appsheet.com/Template/gettablefileurl?appname=KOC10_Failure_List-654943&amp;tableName=SAYFA1&amp;filename=Sayfa1_Images%2F7f61ba8d.Resim.113918.jpg</v>
          </cell>
          <cell r="BF92" t="str">
            <v>7f61ba8d</v>
          </cell>
          <cell r="GB92" t="str">
            <v>GÜÇ SOKETİNDEN ÖLÇÜM YAPILDI ENERJİ OLDUĞU GÖRÜLDÜ SSH YEDEK MALZEMEDEN DEĞİŞİMİ SAĞLANDI, ÇALIŞIYOR. - GÜÇ SOKETİNDEN ÖLÇÜM YAPILDI ENERJİ OLDUĞU GÖRÜLDÜ SSH YEDEK MALZEMEDEN DEĞİŞİMİ SAĞLANDI, ÇALIŞIYOR.</v>
          </cell>
          <cell r="GC92" t="str">
            <v xml:space="preserve"> - </v>
          </cell>
        </row>
        <row r="93">
          <cell r="C93" t="str">
            <v>KOC10</v>
          </cell>
          <cell r="D93" t="str">
            <v>4123(5)</v>
          </cell>
          <cell r="E93" t="str">
            <v>MB</v>
          </cell>
          <cell r="F93">
            <v>15435</v>
          </cell>
          <cell r="G93" t="str">
            <v>BOZ-KOC10-FF-092</v>
          </cell>
          <cell r="H93">
            <v>45716.563020833302</v>
          </cell>
          <cell r="I93" t="str">
            <v>Hat/Line</v>
          </cell>
          <cell r="J93" t="str">
            <v>Müşteri</v>
          </cell>
          <cell r="L93" t="str">
            <v>PA/PIS/CCTV</v>
          </cell>
          <cell r="M93" t="str">
            <v>SÜRÜCÜ ARKASI LED EKRAN ARIZALI</v>
          </cell>
          <cell r="P93" t="str">
            <v>C-Uyarı, sürüş devamlılığı</v>
          </cell>
          <cell r="Q93" t="str">
            <v>C(Sisteme etki etmeyen arıza)</v>
          </cell>
          <cell r="R93" t="str">
            <v>N.A(Yaralanma yok)</v>
          </cell>
          <cell r="S93" t="str">
            <v>(II) Aynı Araçta Tekrarlayan Arıza</v>
          </cell>
          <cell r="U93" t="str">
            <v>Tedarikçi</v>
          </cell>
          <cell r="V93" t="str">
            <v>ATAK ULAŞIM SAN.TİC.LTD.ŞTİ.</v>
          </cell>
          <cell r="W93" t="str">
            <v>Evet</v>
          </cell>
          <cell r="X93" t="str">
            <v>ATAK ULAŞIM SAN.TİC.LTD.ŞTİ.</v>
          </cell>
          <cell r="AD93" t="str">
            <v>Ekipman değiştirilecek</v>
          </cell>
          <cell r="AE93">
            <v>45716.570057870398</v>
          </cell>
          <cell r="AG93" t="str">
            <v>ATAK ULAŞIM SAN.TİC.LTD.ŞTİ.</v>
          </cell>
          <cell r="AH93" t="str">
            <v>SÜRÜCÜ ARKASI LED ERKAN</v>
          </cell>
          <cell r="AI93" t="str">
            <v>E840-7100</v>
          </cell>
          <cell r="AJ93">
            <v>1</v>
          </cell>
          <cell r="AL93" t="str">
            <v/>
          </cell>
          <cell r="AP93" t="str">
            <v/>
          </cell>
          <cell r="AQ93" t="str">
            <v>I100071002</v>
          </cell>
          <cell r="AT93" t="str">
            <v/>
          </cell>
          <cell r="AV93" t="str">
            <v>KOC10-HBR-25-092</v>
          </cell>
          <cell r="AX93" t="str">
            <v/>
          </cell>
          <cell r="AZ93">
            <v>1</v>
          </cell>
          <cell r="BA93">
            <v>45716.590393518498</v>
          </cell>
          <cell r="BD93" t="str">
            <v>https://www.appsheet.com/Template/gettablefileurl?appname=KOC10_Failure_List-654943&amp;tableName=SAYFA1&amp;filename=Sayfa1_Images%2F14819750.Resim.114645.jpg</v>
          </cell>
          <cell r="BF93" t="str">
            <v>14819750</v>
          </cell>
          <cell r="GB93" t="str">
            <v>GÜÇ SOKETİNDEN ENERJİ ÖLÇÜMÜ YAPILDI VOLTAJ GÖRÜLDÜ, EKİPMAN SSH YEDEK MALZEMEDEN DEĞİŞTİRİLDİ, ÇALIŞIYOR. - GÜÇ SOKETİNDEN ENERJİ ÖLÇÜMÜ YAPILDI VOLTAJ GÖRÜLDÜ, EKİPMAN SSH YEDEK MALZEMEDEN DEĞİŞTİRİLDİ, ÇALIŞIYOR.</v>
          </cell>
          <cell r="GC93" t="str">
            <v xml:space="preserve"> - </v>
          </cell>
        </row>
        <row r="94">
          <cell r="C94" t="str">
            <v>KOC10</v>
          </cell>
          <cell r="D94" t="str">
            <v>4123(5)</v>
          </cell>
          <cell r="E94" t="str">
            <v>MB</v>
          </cell>
          <cell r="F94">
            <v>18631</v>
          </cell>
          <cell r="G94" t="str">
            <v>BOZ-KOC10-FF-093</v>
          </cell>
          <cell r="H94">
            <v>45735.510462963</v>
          </cell>
          <cell r="I94" t="str">
            <v>Hat/Line</v>
          </cell>
          <cell r="J94" t="str">
            <v>Müşteri</v>
          </cell>
          <cell r="L94" t="str">
            <v>Kapı</v>
          </cell>
          <cell r="M94" t="str">
            <v>12 NUMARALI KAPI HASSAS KENAR ARIZASI</v>
          </cell>
          <cell r="P94" t="str">
            <v>C-Uyarı, sürüş devamlılığı</v>
          </cell>
          <cell r="Q94" t="str">
            <v>B(Servisten çekmeye etki eden arıza)</v>
          </cell>
          <cell r="R94" t="str">
            <v>N.A(Yaralanma yok)</v>
          </cell>
          <cell r="S94" t="str">
            <v>(I) İlk Defa Karşılaşılan Arıza</v>
          </cell>
          <cell r="U94" t="str">
            <v>Tedarikçi</v>
          </cell>
          <cell r="V94" t="str">
            <v>KNORR-BREMSE GMBH DİVİSİON IFE AUTO</v>
          </cell>
          <cell r="W94" t="str">
            <v>Evet</v>
          </cell>
          <cell r="X94" t="str">
            <v>KNORR-BREMSE GMBH DİVİSİON IFE AUTO</v>
          </cell>
          <cell r="AD94" t="str">
            <v>Arıza çözülecek</v>
          </cell>
          <cell r="AE94">
            <v>45735.523240740702</v>
          </cell>
          <cell r="AG94" t="str">
            <v>COFLE TK OTOMOTİV KONTROL SİSTEMLER</v>
          </cell>
          <cell r="AH94" t="str">
            <v>KUPLAJ KAPAK ACMA SOL</v>
          </cell>
          <cell r="AI94" t="str">
            <v>D125-7059</v>
          </cell>
          <cell r="AJ94" t="str">
            <v/>
          </cell>
          <cell r="AL94" t="str">
            <v/>
          </cell>
          <cell r="AP94" t="str">
            <v/>
          </cell>
          <cell r="AQ94" t="str">
            <v/>
          </cell>
          <cell r="AT94" t="str">
            <v/>
          </cell>
          <cell r="AV94" t="str">
            <v>KOC10-HBR-25-093</v>
          </cell>
          <cell r="AX94" t="str">
            <v/>
          </cell>
          <cell r="AZ94">
            <v>2</v>
          </cell>
          <cell r="BA94" t="str">
            <v/>
          </cell>
          <cell r="BD94" t="str">
            <v>https://www.appsheet.com/Template/gettablefileurl?appname=KOC10_Failure_List-654943&amp;tableName=SAYFA1&amp;filename=Sayfa1_Images%2F2bdb0b58.Resim.113951.jpg</v>
          </cell>
          <cell r="BF94" t="str">
            <v>2bdb0b58</v>
          </cell>
          <cell r="GB94" t="str">
            <v>DCU ÜZERİNDEKİ FLASH SAYISI: 9 ARIZA AÇIKLAMASI: HASSAS KENAR. TEDARİKÇİYE BİLDİRİM YAPILACAK HASSAS KENAR DEĞİŞMELİ. - DCU ÜZERİNDEKİ FLASH SAYISI: 9 ARIZA AÇIKLAMASI: HASSAS KENAR. TEDARİKÇİYE BİLDİRİM YAPILACAK HASSAS KENAR DEĞİŞMELİ.</v>
          </cell>
          <cell r="GC94" t="str">
            <v xml:space="preserve"> - </v>
          </cell>
        </row>
        <row r="95">
          <cell r="C95" t="str">
            <v>KOC10</v>
          </cell>
          <cell r="D95" t="str">
            <v>4119(1)</v>
          </cell>
          <cell r="E95" t="str">
            <v>RB</v>
          </cell>
          <cell r="F95" t="str">
            <v/>
          </cell>
          <cell r="G95" t="str">
            <v>BOZ-KOC10-FF-094</v>
          </cell>
          <cell r="H95">
            <v>45803.25</v>
          </cell>
          <cell r="I95" t="str">
            <v>Hat/Line</v>
          </cell>
          <cell r="J95" t="str">
            <v>BOZANKAYA - SSH</v>
          </cell>
          <cell r="L95" t="str">
            <v>HVAC Yolcu</v>
          </cell>
          <cell r="M95" t="str">
            <v>YOLCU BÖLGESİ KLİMALARDA DRENAJLAR UYGUN DEĞİL.</v>
          </cell>
          <cell r="P95" t="str">
            <v>C-Uyarı, sürüş devamlılığı</v>
          </cell>
          <cell r="Q95" t="str">
            <v>B(Servisten çekmeye etki eden arıza)</v>
          </cell>
          <cell r="R95" t="str">
            <v>N.A(Yaralanma yok)</v>
          </cell>
          <cell r="S95" t="str">
            <v>(III) Farklı Araçlarda Tekrarlayan Arıza</v>
          </cell>
          <cell r="U95" t="str">
            <v>Tedarikçi</v>
          </cell>
          <cell r="V95" t="str">
            <v>Bozankaya</v>
          </cell>
          <cell r="W95" t="str">
            <v/>
          </cell>
          <cell r="X95" t="str">
            <v>ELTESAN ELEKTRO MEKANİK SOĞUTMA SAN</v>
          </cell>
          <cell r="AD95" t="str">
            <v>*Arıza çözülecek</v>
          </cell>
          <cell r="AE95">
            <v>45804.375</v>
          </cell>
          <cell r="AG95" t="str">
            <v>ELTESAN ELEKTRO MEKANİK SOĞUTMA SAN</v>
          </cell>
          <cell r="AH95" t="str">
            <v>KLİMA UNİTESİ/Eltesan/Hispacold 41,5 KW</v>
          </cell>
          <cell r="AI95" t="str">
            <v>H500-7200</v>
          </cell>
          <cell r="AJ95">
            <v>1</v>
          </cell>
          <cell r="AL95" t="str">
            <v/>
          </cell>
          <cell r="AP95" t="str">
            <v/>
          </cell>
          <cell r="AQ95" t="str">
            <v>-</v>
          </cell>
          <cell r="AT95" t="str">
            <v/>
          </cell>
          <cell r="AV95" t="str">
            <v>KOC10-HBR-25-094</v>
          </cell>
          <cell r="AX95" t="str">
            <v/>
          </cell>
          <cell r="AZ95">
            <v>2</v>
          </cell>
          <cell r="BA95" t="str">
            <v/>
          </cell>
          <cell r="BD95" t="str">
            <v/>
          </cell>
          <cell r="BF95" t="str">
            <v/>
          </cell>
          <cell r="GB95" t="str">
            <v>YOLCU BÖLGESİ KLİMALARDA DRENAJLARDAKİ ÖRDEK AĞIZLARI UYGUN DEĞİL. HBR YAPILIP AKSİYON ALINMALI, ARAÇ İÇİNDE YOLCUYA SU AKIYOR. - TEDARİKÇİ FİRMA TARAFINDAN DRENAJLARDAKİ ÖRDEK AĞIZLARINA REVİZYON GELMELİ.</v>
          </cell>
          <cell r="GC95" t="str">
            <v xml:space="preserve"> - </v>
          </cell>
        </row>
        <row r="96">
          <cell r="C96" t="str">
            <v>KOC10</v>
          </cell>
          <cell r="D96" t="str">
            <v>4123(5)</v>
          </cell>
          <cell r="E96" t="str">
            <v>RB</v>
          </cell>
          <cell r="F96">
            <v>29846</v>
          </cell>
          <cell r="G96" t="str">
            <v>BOZ-KOC10-FF-095</v>
          </cell>
          <cell r="H96">
            <v>45809.25</v>
          </cell>
          <cell r="I96" t="str">
            <v>Hat/Line</v>
          </cell>
          <cell r="J96" t="str">
            <v>BOZANKAYA - SSH</v>
          </cell>
          <cell r="L96" t="str">
            <v>HVAC Yolcu</v>
          </cell>
          <cell r="M96" t="str">
            <v>5. ARACIN RB YOLCU KLİMA SLAVE KART ARIZASI</v>
          </cell>
          <cell r="P96" t="str">
            <v>C-Uyarı, sürüş devamlılığı</v>
          </cell>
          <cell r="Q96" t="str">
            <v>B(Servisten çekmeye etki eden arıza)</v>
          </cell>
          <cell r="R96" t="str">
            <v>N.A(Yaralanma yok)</v>
          </cell>
          <cell r="S96" t="str">
            <v>(I) İlk Defa Karşılaşılan Arıza</v>
          </cell>
          <cell r="U96" t="str">
            <v>Tedarikçi</v>
          </cell>
          <cell r="V96" t="str">
            <v>SSH</v>
          </cell>
          <cell r="W96" t="str">
            <v>Evet</v>
          </cell>
          <cell r="X96" t="str">
            <v>ELTESAN ELEKTRO MEKANİK SOĞUTMA SAN</v>
          </cell>
          <cell r="AD96" t="str">
            <v>Ekipman yenisi ile değiştirildi</v>
          </cell>
          <cell r="AE96">
            <v>45809.3125</v>
          </cell>
          <cell r="AG96" t="str">
            <v>ELTESAN ELEKTRO MEKANİK SOĞUTMA SAN</v>
          </cell>
          <cell r="AH96" t="str">
            <v>KLİMA UNİTESİ/Eltesan/Hispacold 41,5 KW</v>
          </cell>
          <cell r="AI96" t="str">
            <v>H500-7200</v>
          </cell>
          <cell r="AJ96" t="str">
            <v/>
          </cell>
          <cell r="AL96" t="str">
            <v/>
          </cell>
          <cell r="AP96" t="str">
            <v/>
          </cell>
          <cell r="AQ96" t="str">
            <v/>
          </cell>
          <cell r="AT96" t="str">
            <v/>
          </cell>
          <cell r="AV96" t="str">
            <v>KOC10-HBR-25-095</v>
          </cell>
          <cell r="AX96" t="str">
            <v/>
          </cell>
          <cell r="AZ96">
            <v>2</v>
          </cell>
          <cell r="BA96">
            <v>45811.25</v>
          </cell>
          <cell r="BD96" t="str">
            <v/>
          </cell>
          <cell r="BF96" t="str">
            <v/>
          </cell>
          <cell r="GB96" t="str">
            <v>ANTALYA SSH TA BULUNAN SLAVE KOCAELİ SSH A ÇEKİLİP DEĞİŞİMİ SAĞLANMIŞTIR. - ANTALYA DAN GELEN SLAVE KART İLE DEĞİŞTİRİLDİ.</v>
          </cell>
          <cell r="GC96" t="str">
            <v xml:space="preserve"> - </v>
          </cell>
        </row>
        <row r="97">
          <cell r="C97" t="str">
            <v>KOC10</v>
          </cell>
          <cell r="D97" t="str">
            <v>4120(2)</v>
          </cell>
          <cell r="E97" t="str">
            <v>RB</v>
          </cell>
          <cell r="F97">
            <v>11850</v>
          </cell>
          <cell r="G97" t="str">
            <v>BOZ-KOC10-FF-096</v>
          </cell>
          <cell r="H97">
            <v>45796.25</v>
          </cell>
          <cell r="I97" t="str">
            <v>Hat/Line</v>
          </cell>
          <cell r="J97" t="str">
            <v>BOZANKAYA - SSH</v>
          </cell>
          <cell r="L97" t="str">
            <v>HVAC Yolcu</v>
          </cell>
          <cell r="M97" t="str">
            <v>RB YOLCU KLİMA KONDENSER FAN KİLİTLENMİŞ.</v>
          </cell>
          <cell r="P97" t="str">
            <v>C-Uyarı, sürüş devamlılığı</v>
          </cell>
          <cell r="Q97" t="str">
            <v>B(Servisten çekmeye etki eden arıza)</v>
          </cell>
          <cell r="R97" t="str">
            <v>N.A(Yaralanma yok)</v>
          </cell>
          <cell r="S97" t="str">
            <v>(I) İlk Defa Karşılaşılan Arıza</v>
          </cell>
          <cell r="U97" t="str">
            <v>Tedarikçi</v>
          </cell>
          <cell r="V97" t="str">
            <v>ELTESAN ELEKTRO MEKANİK SOĞUTMA SAN</v>
          </cell>
          <cell r="W97" t="str">
            <v>Evet</v>
          </cell>
          <cell r="X97" t="str">
            <v>ELTESAN ELEKTRO MEKANİK SOĞUTMA SAN</v>
          </cell>
          <cell r="AD97" t="str">
            <v>Ekipman yenisi ile değiştirildi</v>
          </cell>
          <cell r="AE97">
            <v>45797.25</v>
          </cell>
          <cell r="AG97" t="str">
            <v>ELTESAN ELEKTRO MEKANİK SOĞUTMA SAN</v>
          </cell>
          <cell r="AH97" t="str">
            <v>KLİMA UNİTESİ/Eltesan/Hispacold 41,5 KW</v>
          </cell>
          <cell r="AI97" t="str">
            <v>H500-7200</v>
          </cell>
          <cell r="AJ97">
            <v>1</v>
          </cell>
          <cell r="AL97" t="str">
            <v/>
          </cell>
          <cell r="AP97" t="str">
            <v/>
          </cell>
          <cell r="AQ97" t="str">
            <v>AO-3593738/2210/003</v>
          </cell>
          <cell r="AT97" t="str">
            <v/>
          </cell>
          <cell r="AV97" t="str">
            <v>KOC10-HBR-25-096</v>
          </cell>
          <cell r="AX97" t="str">
            <v/>
          </cell>
          <cell r="AZ97">
            <v>1</v>
          </cell>
          <cell r="BA97">
            <v>45798.375</v>
          </cell>
          <cell r="BD97" t="str">
            <v/>
          </cell>
          <cell r="BF97" t="str">
            <v/>
          </cell>
          <cell r="GB97" t="str">
            <v>ANTALYA SSH TA BULUNAN KONDENSER FAN KOCAELİ SSH A ÇEKİLİP, ELTESAN TARAFINDAN DEĞİŞİMİ SAĞLANMIŞTIR.. - ANTALYA SSH TA BULUNAN KONDENSER FAN KOCAELİ SSH A ÇEKİLİP, ELTESAN TARAFINDAN DEĞİŞİMİ SAĞLANMIŞTIR.</v>
          </cell>
          <cell r="GC97" t="str">
            <v xml:space="preserve"> - </v>
          </cell>
        </row>
        <row r="136">
          <cell r="U136" t="str">
            <v/>
          </cell>
          <cell r="V136" t="str">
            <v/>
          </cell>
        </row>
        <row r="137">
          <cell r="U137" t="str">
            <v/>
          </cell>
          <cell r="V137" t="str">
            <v/>
          </cell>
        </row>
        <row r="138">
          <cell r="U138" t="str">
            <v/>
          </cell>
          <cell r="V138" t="str">
            <v/>
          </cell>
        </row>
        <row r="139">
          <cell r="U139" t="str">
            <v/>
          </cell>
          <cell r="V139" t="str">
            <v/>
          </cell>
        </row>
        <row r="140">
          <cell r="U140" t="str">
            <v/>
          </cell>
          <cell r="V140" t="str">
            <v/>
          </cell>
        </row>
        <row r="141">
          <cell r="U141" t="str">
            <v/>
          </cell>
          <cell r="V141" t="str">
            <v/>
          </cell>
        </row>
        <row r="142">
          <cell r="U142" t="str">
            <v/>
          </cell>
          <cell r="V142" t="str">
            <v/>
          </cell>
        </row>
        <row r="143">
          <cell r="U143" t="str">
            <v/>
          </cell>
          <cell r="V143" t="str">
            <v/>
          </cell>
        </row>
        <row r="144">
          <cell r="U144" t="str">
            <v/>
          </cell>
          <cell r="V144" t="str">
            <v/>
          </cell>
        </row>
        <row r="145">
          <cell r="U145" t="str">
            <v/>
          </cell>
          <cell r="V145" t="str">
            <v/>
          </cell>
        </row>
        <row r="146">
          <cell r="U146" t="str">
            <v/>
          </cell>
          <cell r="V146" t="str">
            <v/>
          </cell>
        </row>
        <row r="147">
          <cell r="U147" t="str">
            <v/>
          </cell>
          <cell r="V147" t="str">
            <v/>
          </cell>
        </row>
        <row r="148">
          <cell r="U148" t="str">
            <v/>
          </cell>
          <cell r="V148" t="str">
            <v/>
          </cell>
        </row>
        <row r="149">
          <cell r="U149" t="str">
            <v/>
          </cell>
          <cell r="V149" t="str">
            <v/>
          </cell>
        </row>
        <row r="150">
          <cell r="U150" t="str">
            <v/>
          </cell>
          <cell r="V150" t="str">
            <v/>
          </cell>
        </row>
        <row r="151">
          <cell r="U151" t="str">
            <v/>
          </cell>
          <cell r="V151" t="str">
            <v/>
          </cell>
        </row>
        <row r="152">
          <cell r="U152" t="str">
            <v/>
          </cell>
          <cell r="V152" t="str">
            <v/>
          </cell>
        </row>
        <row r="153">
          <cell r="U153" t="str">
            <v/>
          </cell>
          <cell r="V153" t="str">
            <v/>
          </cell>
        </row>
        <row r="154">
          <cell r="U154" t="str">
            <v/>
          </cell>
          <cell r="V154" t="str">
            <v/>
          </cell>
        </row>
        <row r="155">
          <cell r="U155" t="str">
            <v/>
          </cell>
          <cell r="V155" t="str">
            <v/>
          </cell>
        </row>
        <row r="156">
          <cell r="U156" t="str">
            <v/>
          </cell>
          <cell r="V156" t="str">
            <v/>
          </cell>
        </row>
        <row r="157">
          <cell r="U157" t="str">
            <v/>
          </cell>
          <cell r="V157" t="str">
            <v/>
          </cell>
        </row>
        <row r="158">
          <cell r="U158" t="str">
            <v/>
          </cell>
          <cell r="V158" t="str">
            <v/>
          </cell>
        </row>
        <row r="159">
          <cell r="U159" t="str">
            <v/>
          </cell>
          <cell r="V159" t="str">
            <v/>
          </cell>
        </row>
      </sheetData>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Ug8-1uk3lUWYAKl9InyJYo5J-Ft7_QpFvgV35CLwwhQyo0xd8nQoSZuk4y4knpoW" itemId="01JQLNQQPXUEQYVP2MCZBYLLMJ5HIHJAHQ">
      <xxl21:absoluteUrl r:id="rId2"/>
    </xxl21:alternateUrls>
    <sheetNames>
      <sheetName val="FRACAS"/>
      <sheetName val="Sayfa1"/>
      <sheetName val="Analizler"/>
      <sheetName val="Atamalar"/>
      <sheetName val="Açıklama (Description)"/>
      <sheetName val="sistemler"/>
      <sheetName val="FRACAS (YEDEK)"/>
      <sheetName val="Haftalık KM Bilgisi"/>
    </sheetNames>
    <sheetDataSet>
      <sheetData sheetId="0"/>
      <sheetData sheetId="1"/>
      <sheetData sheetId="2">
        <row r="30">
          <cell r="E30" t="str">
            <v>Bozankaya</v>
          </cell>
          <cell r="F30" t="str">
            <v>Customer</v>
          </cell>
          <cell r="G30" t="str">
            <v>Equipment Supplier</v>
          </cell>
        </row>
        <row r="261">
          <cell r="C261" t="str">
            <v>4119(1)</v>
          </cell>
        </row>
        <row r="262">
          <cell r="C262" t="str">
            <v>4120(2)</v>
          </cell>
        </row>
        <row r="263">
          <cell r="C263" t="str">
            <v>4121(3)</v>
          </cell>
        </row>
        <row r="264">
          <cell r="C264" t="str">
            <v>4122(4)</v>
          </cell>
        </row>
        <row r="265">
          <cell r="C265" t="str">
            <v>4123(5)</v>
          </cell>
        </row>
        <row r="266">
          <cell r="C266" t="str">
            <v>4124(6)</v>
          </cell>
        </row>
        <row r="267">
          <cell r="C267" t="str">
            <v>4125(7)</v>
          </cell>
        </row>
        <row r="268">
          <cell r="C268" t="str">
            <v>4126(8)</v>
          </cell>
        </row>
        <row r="269">
          <cell r="C269" t="str">
            <v>4127(9)</v>
          </cell>
        </row>
        <row r="270">
          <cell r="C270" t="str">
            <v>4128(10)</v>
          </cell>
        </row>
        <row r="275">
          <cell r="C275" t="str">
            <v>Farklı Sıklıkltaki Arızaların kapartılma oranları</v>
          </cell>
        </row>
      </sheetData>
      <sheetData sheetId="3"/>
      <sheetData sheetId="4"/>
      <sheetData sheetId="5"/>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izler"/>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İLLEAGE(KM) (2)"/>
      <sheetName val="MİLLEAGE(KM)"/>
      <sheetName val="Sayfa1"/>
    </sheetNames>
    <sheetDataSet>
      <sheetData sheetId="0"/>
      <sheetData sheetId="1">
        <row r="95">
          <cell r="H95">
            <v>35942</v>
          </cell>
          <cell r="I95">
            <v>20924</v>
          </cell>
          <cell r="J95">
            <v>51350</v>
          </cell>
          <cell r="K95">
            <v>46680</v>
          </cell>
          <cell r="L95">
            <v>42006</v>
          </cell>
          <cell r="M95">
            <v>3057</v>
          </cell>
          <cell r="N95"/>
          <cell r="O95">
            <v>12</v>
          </cell>
          <cell r="P95">
            <v>8</v>
          </cell>
          <cell r="Q95">
            <v>10</v>
          </cell>
        </row>
        <row r="96">
          <cell r="H96">
            <v>35944</v>
          </cell>
          <cell r="I96">
            <v>24073</v>
          </cell>
          <cell r="J96">
            <v>51800</v>
          </cell>
          <cell r="K96">
            <v>48421</v>
          </cell>
          <cell r="L96">
            <v>42028</v>
          </cell>
          <cell r="M96">
            <v>5156</v>
          </cell>
          <cell r="N96">
            <v>514</v>
          </cell>
          <cell r="O96">
            <v>13</v>
          </cell>
          <cell r="P96">
            <v>29</v>
          </cell>
          <cell r="Q96">
            <v>12</v>
          </cell>
        </row>
        <row r="97">
          <cell r="H97"/>
          <cell r="I97"/>
          <cell r="J97"/>
          <cell r="K97"/>
          <cell r="L97"/>
          <cell r="M97"/>
          <cell r="N97"/>
          <cell r="O97"/>
          <cell r="P97"/>
          <cell r="Q97"/>
        </row>
        <row r="98">
          <cell r="H98">
            <v>36010</v>
          </cell>
          <cell r="I98">
            <v>25715</v>
          </cell>
          <cell r="J98">
            <v>54297</v>
          </cell>
          <cell r="K98">
            <v>50605</v>
          </cell>
          <cell r="L98">
            <v>42464</v>
          </cell>
          <cell r="M98">
            <v>6144</v>
          </cell>
          <cell r="N98">
            <v>1640</v>
          </cell>
          <cell r="O98">
            <v>1240</v>
          </cell>
          <cell r="P98">
            <v>152</v>
          </cell>
          <cell r="Q98">
            <v>28</v>
          </cell>
        </row>
        <row r="99">
          <cell r="H99">
            <v>36053</v>
          </cell>
          <cell r="I99">
            <v>25732</v>
          </cell>
          <cell r="J99">
            <v>55939</v>
          </cell>
          <cell r="K99">
            <v>51587</v>
          </cell>
          <cell r="L99">
            <v>43540</v>
          </cell>
          <cell r="M99">
            <v>7935</v>
          </cell>
          <cell r="N99"/>
          <cell r="O99">
            <v>2374</v>
          </cell>
          <cell r="P99">
            <v>411</v>
          </cell>
          <cell r="Q99"/>
        </row>
        <row r="100">
          <cell r="H100"/>
          <cell r="I100"/>
          <cell r="J100"/>
          <cell r="K100"/>
          <cell r="L100"/>
          <cell r="M100"/>
          <cell r="N100"/>
          <cell r="O100"/>
          <cell r="P100"/>
          <cell r="Q100"/>
        </row>
        <row r="101">
          <cell r="H101">
            <v>36288</v>
          </cell>
          <cell r="I101">
            <v>27402</v>
          </cell>
          <cell r="J101">
            <v>58005</v>
          </cell>
          <cell r="K101">
            <v>54522</v>
          </cell>
          <cell r="L101">
            <v>46510</v>
          </cell>
          <cell r="M101">
            <v>9508</v>
          </cell>
          <cell r="N101">
            <v>5204</v>
          </cell>
          <cell r="O101">
            <v>3927</v>
          </cell>
          <cell r="P101">
            <v>1459</v>
          </cell>
          <cell r="Q101">
            <v>2392</v>
          </cell>
        </row>
        <row r="102">
          <cell r="H102"/>
          <cell r="I102"/>
          <cell r="J102"/>
          <cell r="K102"/>
          <cell r="L102"/>
          <cell r="M102"/>
          <cell r="N102"/>
          <cell r="O102"/>
          <cell r="P102"/>
          <cell r="Q102"/>
        </row>
        <row r="103">
          <cell r="H103"/>
          <cell r="I103"/>
          <cell r="J103"/>
          <cell r="K103"/>
          <cell r="L103"/>
          <cell r="M103"/>
          <cell r="N103"/>
          <cell r="O103"/>
          <cell r="P103"/>
          <cell r="Q103"/>
        </row>
        <row r="104">
          <cell r="H104"/>
          <cell r="I104"/>
          <cell r="J104"/>
          <cell r="K104"/>
          <cell r="L104"/>
          <cell r="M104"/>
          <cell r="N104"/>
          <cell r="O104"/>
          <cell r="P104"/>
          <cell r="Q104"/>
        </row>
        <row r="105">
          <cell r="H105">
            <v>40390</v>
          </cell>
          <cell r="I105">
            <v>29940</v>
          </cell>
          <cell r="J105">
            <v>61168</v>
          </cell>
          <cell r="K105">
            <v>57791</v>
          </cell>
          <cell r="L105">
            <v>49562</v>
          </cell>
          <cell r="M105">
            <v>37751</v>
          </cell>
          <cell r="N105">
            <v>7316</v>
          </cell>
          <cell r="O105">
            <v>7441</v>
          </cell>
          <cell r="P105">
            <v>5485</v>
          </cell>
          <cell r="Q105" t="str">
            <v> 4.186 </v>
          </cell>
        </row>
        <row r="106">
          <cell r="H106"/>
          <cell r="I106"/>
          <cell r="J106"/>
          <cell r="K106"/>
          <cell r="L106"/>
          <cell r="M106"/>
          <cell r="N106"/>
          <cell r="O106"/>
          <cell r="P106"/>
          <cell r="Q106"/>
        </row>
        <row r="107">
          <cell r="H107"/>
          <cell r="I107"/>
          <cell r="J107"/>
          <cell r="K107"/>
          <cell r="L107"/>
          <cell r="M107"/>
          <cell r="N107"/>
          <cell r="O107"/>
          <cell r="P107"/>
          <cell r="Q107"/>
        </row>
        <row r="108">
          <cell r="H108">
            <v>42953</v>
          </cell>
          <cell r="I108">
            <v>33575</v>
          </cell>
          <cell r="J108">
            <v>65954</v>
          </cell>
          <cell r="K108">
            <v>61828</v>
          </cell>
          <cell r="L108">
            <v>50427</v>
          </cell>
          <cell r="M108">
            <v>15002</v>
          </cell>
          <cell r="N108">
            <v>10085</v>
          </cell>
          <cell r="O108">
            <v>10330</v>
          </cell>
          <cell r="P108">
            <v>7454</v>
          </cell>
          <cell r="Q108">
            <v>5728</v>
          </cell>
        </row>
        <row r="109">
          <cell r="H109">
            <v>45013</v>
          </cell>
          <cell r="I109">
            <v>35668</v>
          </cell>
          <cell r="J109">
            <v>68490</v>
          </cell>
          <cell r="K109">
            <v>65515</v>
          </cell>
          <cell r="L109">
            <v>51199</v>
          </cell>
          <cell r="M109">
            <v>16446</v>
          </cell>
          <cell r="N109">
            <v>12835</v>
          </cell>
          <cell r="O109">
            <v>12554</v>
          </cell>
          <cell r="P109">
            <v>9536</v>
          </cell>
          <cell r="Q109">
            <v>7682</v>
          </cell>
        </row>
        <row r="110">
          <cell r="H110">
            <v>45863</v>
          </cell>
          <cell r="I110">
            <v>36608</v>
          </cell>
          <cell r="J110">
            <v>69630</v>
          </cell>
          <cell r="K110">
            <v>67150</v>
          </cell>
          <cell r="L110">
            <v>52507</v>
          </cell>
          <cell r="M110">
            <v>17556</v>
          </cell>
          <cell r="N110">
            <v>13300</v>
          </cell>
          <cell r="O110">
            <v>13706</v>
          </cell>
          <cell r="P110">
            <v>10576</v>
          </cell>
          <cell r="Q110">
            <v>7682</v>
          </cell>
        </row>
        <row r="111">
          <cell r="H111">
            <v>47472</v>
          </cell>
          <cell r="I111">
            <v>36990</v>
          </cell>
          <cell r="J111">
            <v>71086</v>
          </cell>
          <cell r="K111">
            <v>68253</v>
          </cell>
          <cell r="L111">
            <v>53613</v>
          </cell>
          <cell r="M111">
            <v>19025</v>
          </cell>
          <cell r="N111">
            <v>13977</v>
          </cell>
          <cell r="O111">
            <v>15343</v>
          </cell>
          <cell r="P111">
            <v>11969</v>
          </cell>
          <cell r="Q111">
            <v>8436</v>
          </cell>
        </row>
        <row r="112">
          <cell r="H112"/>
          <cell r="I112"/>
          <cell r="J112"/>
          <cell r="K112"/>
          <cell r="L112"/>
          <cell r="M112"/>
          <cell r="N112"/>
          <cell r="O112"/>
          <cell r="P112"/>
          <cell r="Q112"/>
        </row>
        <row r="113">
          <cell r="H113"/>
          <cell r="I113"/>
          <cell r="J113"/>
          <cell r="K113"/>
          <cell r="L113"/>
          <cell r="M113"/>
          <cell r="N113"/>
          <cell r="O113"/>
          <cell r="P113"/>
          <cell r="Q113"/>
        </row>
        <row r="114">
          <cell r="H114"/>
          <cell r="I114"/>
          <cell r="J114"/>
          <cell r="K114"/>
          <cell r="L114"/>
          <cell r="M114"/>
          <cell r="N114"/>
          <cell r="O114"/>
          <cell r="P114"/>
          <cell r="Q114"/>
        </row>
        <row r="115">
          <cell r="H115"/>
          <cell r="I115"/>
          <cell r="J115"/>
          <cell r="K115"/>
          <cell r="L115"/>
          <cell r="M115"/>
          <cell r="N115"/>
          <cell r="O115"/>
          <cell r="P115"/>
          <cell r="Q115"/>
        </row>
        <row r="116">
          <cell r="H116"/>
          <cell r="I116"/>
          <cell r="J116"/>
          <cell r="K116"/>
          <cell r="L116"/>
          <cell r="M116"/>
          <cell r="N116"/>
          <cell r="O116"/>
          <cell r="P116"/>
          <cell r="Q116"/>
        </row>
        <row r="117">
          <cell r="H117"/>
          <cell r="I117"/>
          <cell r="J117"/>
          <cell r="K117"/>
          <cell r="L117"/>
          <cell r="M117"/>
          <cell r="N117"/>
          <cell r="O117"/>
          <cell r="P117"/>
          <cell r="Q117"/>
        </row>
        <row r="118">
          <cell r="H118"/>
          <cell r="I118"/>
          <cell r="J118"/>
          <cell r="K118"/>
          <cell r="L118"/>
          <cell r="M118"/>
          <cell r="N118"/>
          <cell r="O118"/>
          <cell r="P118"/>
          <cell r="Q118"/>
        </row>
        <row r="119">
          <cell r="H119"/>
          <cell r="I119"/>
          <cell r="J119"/>
          <cell r="K119"/>
          <cell r="L119"/>
          <cell r="M119"/>
          <cell r="N119"/>
          <cell r="O119"/>
          <cell r="P119"/>
          <cell r="Q119"/>
        </row>
        <row r="120">
          <cell r="H120"/>
          <cell r="I120"/>
          <cell r="J120"/>
          <cell r="K120"/>
          <cell r="L120"/>
          <cell r="M120"/>
          <cell r="N120"/>
          <cell r="O120"/>
          <cell r="P120"/>
          <cell r="Q120"/>
        </row>
        <row r="121">
          <cell r="H121"/>
          <cell r="I121"/>
          <cell r="J121"/>
          <cell r="K121"/>
          <cell r="L121"/>
          <cell r="M121"/>
          <cell r="N121"/>
          <cell r="O121"/>
          <cell r="P121"/>
          <cell r="Q121"/>
        </row>
        <row r="122">
          <cell r="H122"/>
          <cell r="I122"/>
          <cell r="J122"/>
          <cell r="K122"/>
          <cell r="L122"/>
          <cell r="M122"/>
          <cell r="N122"/>
          <cell r="O122"/>
          <cell r="P122"/>
          <cell r="Q122"/>
        </row>
        <row r="123">
          <cell r="H123"/>
          <cell r="I123"/>
          <cell r="J123"/>
          <cell r="K123"/>
          <cell r="L123"/>
          <cell r="M123"/>
          <cell r="N123"/>
          <cell r="O123"/>
          <cell r="P123"/>
          <cell r="Q123"/>
        </row>
        <row r="124">
          <cell r="H124"/>
          <cell r="I124"/>
          <cell r="J124"/>
          <cell r="K124"/>
          <cell r="L124"/>
          <cell r="M124"/>
          <cell r="N124"/>
          <cell r="O124"/>
          <cell r="P124"/>
          <cell r="Q124"/>
        </row>
        <row r="125">
          <cell r="H125"/>
          <cell r="I125"/>
          <cell r="J125"/>
          <cell r="K125"/>
          <cell r="L125"/>
          <cell r="M125"/>
          <cell r="N125"/>
          <cell r="O125"/>
          <cell r="P125"/>
          <cell r="Q125"/>
        </row>
        <row r="126">
          <cell r="H126"/>
          <cell r="I126"/>
          <cell r="J126"/>
          <cell r="K126"/>
          <cell r="L126"/>
          <cell r="M126"/>
          <cell r="N126"/>
          <cell r="O126"/>
          <cell r="P126"/>
          <cell r="Q126"/>
        </row>
        <row r="127">
          <cell r="H127"/>
          <cell r="I127"/>
          <cell r="J127"/>
          <cell r="K127"/>
          <cell r="L127"/>
          <cell r="M127"/>
          <cell r="N127"/>
          <cell r="O127"/>
          <cell r="P127"/>
          <cell r="Q127"/>
        </row>
        <row r="128">
          <cell r="H128"/>
          <cell r="I128"/>
          <cell r="J128"/>
          <cell r="K128"/>
          <cell r="L128"/>
          <cell r="M128"/>
          <cell r="N128"/>
          <cell r="O128"/>
          <cell r="P128"/>
          <cell r="Q128"/>
        </row>
        <row r="129">
          <cell r="H129"/>
          <cell r="I129"/>
          <cell r="J129"/>
          <cell r="K129"/>
          <cell r="L129"/>
          <cell r="M129"/>
          <cell r="N129"/>
          <cell r="O129"/>
          <cell r="P129"/>
          <cell r="Q129"/>
        </row>
        <row r="130">
          <cell r="H130"/>
          <cell r="I130"/>
          <cell r="J130"/>
          <cell r="K130"/>
          <cell r="L130"/>
          <cell r="M130"/>
          <cell r="N130"/>
          <cell r="O130"/>
          <cell r="P130"/>
          <cell r="Q130"/>
        </row>
        <row r="131">
          <cell r="H131"/>
          <cell r="I131"/>
          <cell r="J131"/>
          <cell r="K131"/>
          <cell r="L131"/>
          <cell r="M131"/>
          <cell r="N131"/>
          <cell r="O131"/>
          <cell r="P131"/>
          <cell r="Q131"/>
        </row>
        <row r="132">
          <cell r="H132"/>
          <cell r="I132"/>
          <cell r="J132"/>
          <cell r="K132"/>
          <cell r="L132"/>
          <cell r="M132"/>
          <cell r="N132"/>
          <cell r="O132"/>
          <cell r="P132"/>
          <cell r="Q132"/>
        </row>
        <row r="133">
          <cell r="H133"/>
          <cell r="I133"/>
          <cell r="J133"/>
          <cell r="K133"/>
          <cell r="L133"/>
          <cell r="M133"/>
          <cell r="N133"/>
          <cell r="O133"/>
          <cell r="P133"/>
          <cell r="Q133"/>
        </row>
        <row r="134">
          <cell r="H134"/>
          <cell r="I134"/>
          <cell r="J134"/>
          <cell r="K134"/>
          <cell r="L134"/>
          <cell r="M134"/>
          <cell r="N134"/>
          <cell r="O134"/>
          <cell r="P134"/>
          <cell r="Q134"/>
        </row>
        <row r="135">
          <cell r="H135"/>
          <cell r="I135"/>
          <cell r="J135"/>
          <cell r="K135"/>
          <cell r="L135"/>
          <cell r="M135"/>
          <cell r="N135"/>
          <cell r="O135"/>
          <cell r="P135"/>
          <cell r="Q135"/>
        </row>
        <row r="136">
          <cell r="H136"/>
          <cell r="I136"/>
          <cell r="J136"/>
          <cell r="K136"/>
          <cell r="L136"/>
          <cell r="M136"/>
          <cell r="N136"/>
          <cell r="O136"/>
          <cell r="P136"/>
          <cell r="Q136"/>
        </row>
        <row r="137">
          <cell r="H137"/>
          <cell r="I137"/>
          <cell r="J137"/>
          <cell r="K137"/>
          <cell r="L137"/>
          <cell r="M137"/>
          <cell r="N137"/>
          <cell r="O137"/>
          <cell r="P137"/>
          <cell r="Q137"/>
        </row>
        <row r="138">
          <cell r="H138"/>
          <cell r="I138"/>
          <cell r="J138"/>
          <cell r="K138"/>
          <cell r="L138"/>
          <cell r="M138"/>
          <cell r="N138"/>
          <cell r="O138"/>
          <cell r="P138"/>
          <cell r="Q138"/>
        </row>
        <row r="139">
          <cell r="H139"/>
          <cell r="I139"/>
          <cell r="J139"/>
          <cell r="K139"/>
          <cell r="L139"/>
          <cell r="M139"/>
          <cell r="N139"/>
          <cell r="O139"/>
          <cell r="P139"/>
          <cell r="Q139"/>
        </row>
        <row r="140">
          <cell r="H140"/>
          <cell r="I140"/>
          <cell r="J140"/>
          <cell r="K140"/>
          <cell r="L140"/>
          <cell r="M140"/>
          <cell r="N140"/>
          <cell r="O140"/>
          <cell r="P140"/>
          <cell r="Q140"/>
        </row>
        <row r="141">
          <cell r="H141"/>
          <cell r="I141"/>
          <cell r="J141"/>
          <cell r="K141"/>
          <cell r="L141"/>
          <cell r="M141"/>
          <cell r="N141"/>
          <cell r="O141"/>
          <cell r="P141"/>
          <cell r="Q141"/>
        </row>
        <row r="142">
          <cell r="H142"/>
          <cell r="I142"/>
          <cell r="J142"/>
          <cell r="K142"/>
          <cell r="L142"/>
          <cell r="M142"/>
          <cell r="N142"/>
          <cell r="O142"/>
          <cell r="P142"/>
          <cell r="Q142"/>
        </row>
        <row r="143">
          <cell r="H143"/>
          <cell r="I143"/>
          <cell r="J143"/>
          <cell r="K143"/>
          <cell r="L143"/>
          <cell r="M143"/>
          <cell r="N143"/>
          <cell r="O143"/>
          <cell r="P143"/>
          <cell r="Q143"/>
        </row>
        <row r="144">
          <cell r="H144"/>
          <cell r="I144"/>
          <cell r="J144"/>
          <cell r="K144"/>
          <cell r="L144"/>
          <cell r="M144"/>
          <cell r="N144"/>
          <cell r="O144"/>
          <cell r="P144"/>
          <cell r="Q144"/>
        </row>
        <row r="145">
          <cell r="H145"/>
          <cell r="I145"/>
          <cell r="J145"/>
          <cell r="K145"/>
          <cell r="L145"/>
          <cell r="M145"/>
          <cell r="N145"/>
          <cell r="O145"/>
          <cell r="P145"/>
          <cell r="Q145"/>
        </row>
        <row r="146">
          <cell r="H146"/>
          <cell r="I146"/>
          <cell r="J146"/>
          <cell r="K146"/>
          <cell r="L146"/>
          <cell r="M146"/>
          <cell r="N146"/>
          <cell r="O146"/>
          <cell r="P146"/>
          <cell r="Q146"/>
        </row>
        <row r="147">
          <cell r="H147"/>
          <cell r="I147"/>
          <cell r="J147"/>
          <cell r="K147"/>
          <cell r="L147"/>
          <cell r="M147"/>
          <cell r="N147"/>
          <cell r="O147"/>
          <cell r="P147"/>
          <cell r="Q147"/>
        </row>
        <row r="148">
          <cell r="H148"/>
          <cell r="I148"/>
          <cell r="J148"/>
          <cell r="K148"/>
          <cell r="L148"/>
          <cell r="M148"/>
          <cell r="N148"/>
          <cell r="O148"/>
          <cell r="P148"/>
          <cell r="Q148"/>
        </row>
        <row r="149">
          <cell r="H149"/>
          <cell r="I149"/>
          <cell r="J149"/>
          <cell r="K149"/>
          <cell r="L149"/>
          <cell r="M149"/>
          <cell r="N149"/>
          <cell r="O149"/>
          <cell r="P149"/>
          <cell r="Q149"/>
        </row>
        <row r="150">
          <cell r="H150"/>
          <cell r="I150"/>
          <cell r="J150"/>
          <cell r="K150"/>
          <cell r="L150"/>
          <cell r="M150"/>
          <cell r="N150"/>
          <cell r="O150"/>
          <cell r="P150"/>
          <cell r="Q150"/>
        </row>
        <row r="151">
          <cell r="H151"/>
          <cell r="I151"/>
          <cell r="J151"/>
          <cell r="K151"/>
          <cell r="L151"/>
          <cell r="M151"/>
          <cell r="N151"/>
          <cell r="O151"/>
          <cell r="P151"/>
          <cell r="Q151"/>
        </row>
        <row r="152">
          <cell r="H152"/>
          <cell r="I152"/>
          <cell r="J152"/>
          <cell r="K152"/>
          <cell r="L152"/>
          <cell r="M152"/>
          <cell r="N152"/>
          <cell r="O152"/>
          <cell r="P152"/>
          <cell r="Q152"/>
        </row>
        <row r="153">
          <cell r="H153"/>
          <cell r="I153"/>
          <cell r="J153"/>
          <cell r="K153"/>
          <cell r="L153"/>
          <cell r="M153"/>
          <cell r="N153"/>
          <cell r="O153"/>
          <cell r="P153"/>
          <cell r="Q153"/>
        </row>
        <row r="154">
          <cell r="H154"/>
          <cell r="I154"/>
          <cell r="J154"/>
          <cell r="K154"/>
          <cell r="L154"/>
          <cell r="M154"/>
          <cell r="N154"/>
          <cell r="O154"/>
          <cell r="P154"/>
          <cell r="Q154"/>
        </row>
        <row r="155">
          <cell r="H155"/>
          <cell r="I155"/>
          <cell r="J155"/>
          <cell r="K155"/>
          <cell r="L155"/>
          <cell r="M155"/>
          <cell r="N155"/>
          <cell r="O155"/>
          <cell r="P155"/>
          <cell r="Q155"/>
        </row>
        <row r="156">
          <cell r="H156"/>
          <cell r="I156"/>
          <cell r="J156"/>
          <cell r="K156"/>
          <cell r="L156"/>
          <cell r="M156"/>
          <cell r="N156"/>
          <cell r="O156"/>
          <cell r="P156"/>
          <cell r="Q156"/>
        </row>
        <row r="157">
          <cell r="H157"/>
          <cell r="I157"/>
          <cell r="J157"/>
          <cell r="K157"/>
          <cell r="L157"/>
          <cell r="M157"/>
          <cell r="N157"/>
          <cell r="O157"/>
          <cell r="P157"/>
          <cell r="Q157"/>
        </row>
        <row r="158">
          <cell r="H158"/>
          <cell r="I158"/>
          <cell r="J158"/>
          <cell r="K158"/>
          <cell r="L158"/>
          <cell r="M158"/>
          <cell r="N158"/>
          <cell r="O158"/>
          <cell r="P158"/>
          <cell r="Q158"/>
        </row>
        <row r="159">
          <cell r="H159"/>
          <cell r="I159"/>
          <cell r="J159"/>
          <cell r="K159"/>
          <cell r="L159"/>
          <cell r="M159"/>
          <cell r="N159"/>
          <cell r="O159"/>
          <cell r="P159"/>
          <cell r="Q159"/>
        </row>
        <row r="160">
          <cell r="H160"/>
          <cell r="I160"/>
          <cell r="J160"/>
          <cell r="K160"/>
          <cell r="L160"/>
          <cell r="M160"/>
          <cell r="N160"/>
          <cell r="O160"/>
          <cell r="P160"/>
          <cell r="Q160"/>
        </row>
        <row r="161">
          <cell r="H161"/>
          <cell r="I161"/>
          <cell r="J161"/>
          <cell r="K161"/>
          <cell r="L161"/>
          <cell r="M161"/>
          <cell r="N161"/>
          <cell r="O161"/>
          <cell r="P161"/>
          <cell r="Q161"/>
        </row>
        <row r="162">
          <cell r="H162"/>
          <cell r="I162"/>
          <cell r="J162"/>
          <cell r="K162"/>
          <cell r="L162"/>
          <cell r="M162"/>
          <cell r="N162"/>
          <cell r="O162"/>
          <cell r="P162"/>
          <cell r="Q162"/>
        </row>
        <row r="163">
          <cell r="H163"/>
          <cell r="I163"/>
          <cell r="J163"/>
          <cell r="K163"/>
          <cell r="L163"/>
          <cell r="M163"/>
          <cell r="N163"/>
          <cell r="O163"/>
          <cell r="P163"/>
          <cell r="Q163"/>
        </row>
        <row r="164">
          <cell r="H164"/>
          <cell r="I164"/>
          <cell r="J164"/>
          <cell r="K164"/>
          <cell r="L164"/>
          <cell r="M164"/>
          <cell r="N164"/>
          <cell r="O164"/>
          <cell r="P164"/>
          <cell r="Q164"/>
        </row>
        <row r="165">
          <cell r="H165"/>
          <cell r="I165"/>
          <cell r="J165"/>
          <cell r="K165"/>
          <cell r="L165"/>
          <cell r="M165"/>
          <cell r="N165"/>
          <cell r="O165"/>
          <cell r="P165"/>
          <cell r="Q165"/>
        </row>
      </sheetData>
      <sheetData sheetId="2"/>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pak (Cover)"/>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Onur KÖSEOĞLU" id="{024F3ED9-D54D-4EBA-80F8-D92CE11CC1CE}" userId="S::onurkoseoglu@bozankaya.com::1db081dd-b9a2-4cc4-9335-b00148c261c2" providerId="AD"/>
</personList>
</file>

<file path=xl/richData/_rels/rdRichValueWebImage.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hyperlink" Target="https://www.appsheet.com/Template/gettablefileurl?appname=KOC10_Failure_List-654943&amp;tableName=SAYFA1&amp;filename=Sayfa1_Images%2F3454352.Resim.072153.jpg"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R1" dT="2024-11-13T11:05:28.75" personId="{024F3ED9-D54D-4EBA-80F8-D92CE11CC1CE}" id="{D8395307-482F-4F99-A4E8-2186668CAE5E}">
    <text>06:30:00	09:30:00	16:00:00	19:30:00
Şeklinde idi. Şartname 2.2.5 deki ‘’a) Sabah ve Akşam doruk saat (07:00 -9:00, 17:00-19:00) süreçleri istenilen hizmet verilebilirlik &gt; %98.5’’ değerinden veirler alınıp değiştirildi.</text>
  </threadedComment>
  <threadedComment ref="AY1" dT="2024-11-13T08:34:24.06" personId="{024F3ED9-D54D-4EBA-80F8-D92CE11CC1CE}" id="{1452DEA8-01AD-4011-B151-4C5097F2DE5D}">
    <text>18km/s yazıyordu. 2.3.5. Çalışma Çevrimi , bölümünden ''Hatta ortalama işletme hızı : 20 km/saat '' olduğundan değiştirildi</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82CE-8691-4059-B84D-F29C81CA0ED8}">
  <sheetPr>
    <pageSetUpPr fitToPage="1"/>
  </sheetPr>
  <dimension ref="A1:BD856"/>
  <sheetViews>
    <sheetView showGridLines="0" zoomScaleNormal="100" zoomScaleSheetLayoutView="70" workbookViewId="0">
      <pane xSplit="13" ySplit="4" topLeftCell="U5" activePane="bottomRight" state="frozen"/>
      <selection pane="topRight" activeCell="M1" sqref="M1"/>
      <selection pane="bottomLeft" activeCell="A5" sqref="A5"/>
      <selection pane="bottomRight" activeCell="H5" sqref="A5:H5"/>
    </sheetView>
  </sheetViews>
  <sheetFormatPr defaultColWidth="9.109375" defaultRowHeight="14.4"/>
  <cols>
    <col min="1" max="7" width="4.44140625" style="67" customWidth="1"/>
    <col min="8" max="8" width="2.6640625" style="67" customWidth="1"/>
    <col min="9" max="13" width="4.6640625" style="67" customWidth="1"/>
    <col min="14" max="14" width="17.109375" style="67" customWidth="1"/>
    <col min="15" max="17" width="4.6640625" style="107" customWidth="1"/>
    <col min="18" max="18" width="4.6640625" style="108" customWidth="1"/>
    <col min="19" max="19" width="16.5546875" style="109" customWidth="1"/>
    <col min="20" max="22" width="4.6640625" style="108" customWidth="1"/>
    <col min="23" max="24" width="4.6640625" style="109" customWidth="1"/>
    <col min="25" max="25" width="2.6640625" style="109" customWidth="1"/>
    <col min="26" max="27" width="4.6640625" style="109" customWidth="1"/>
    <col min="28" max="28" width="2.6640625" style="109" customWidth="1"/>
    <col min="29" max="29" width="4.6640625" style="109" customWidth="1"/>
    <col min="30" max="31" width="4.6640625" style="67" customWidth="1"/>
    <col min="32" max="32" width="2.6640625" style="67" customWidth="1"/>
    <col min="33" max="33" width="11.33203125" style="67" customWidth="1"/>
    <col min="34" max="34" width="5.109375" style="67" customWidth="1"/>
    <col min="35" max="37" width="4.6640625" style="110" customWidth="1"/>
    <col min="38" max="38" width="2.6640625" style="110" customWidth="1"/>
    <col min="39" max="39" width="4.6640625" style="110" customWidth="1"/>
    <col min="40" max="40" width="4.6640625" style="67" customWidth="1"/>
    <col min="41" max="41" width="8.6640625" style="67" customWidth="1"/>
    <col min="42" max="43" width="6.6640625" style="111" customWidth="1"/>
    <col min="44" max="44" width="17.6640625" style="67" customWidth="1"/>
    <col min="45" max="48" width="6.6640625" style="67" customWidth="1"/>
    <col min="49" max="49" width="5.6640625" style="67" customWidth="1"/>
    <col min="50" max="50" width="4.6640625" style="67" customWidth="1"/>
    <col min="51" max="75" width="5.6640625" style="67" customWidth="1"/>
    <col min="76" max="16384" width="9.109375" style="67"/>
  </cols>
  <sheetData>
    <row r="1" spans="1:56" s="58" customFormat="1" ht="60.75" customHeight="1">
      <c r="A1" s="48"/>
      <c r="B1" s="49"/>
      <c r="C1" s="49"/>
      <c r="D1" s="49"/>
      <c r="E1" s="49"/>
      <c r="F1" s="49"/>
      <c r="G1" s="48"/>
      <c r="H1" s="48"/>
      <c r="I1" s="49"/>
      <c r="J1" s="49"/>
      <c r="K1" s="49"/>
      <c r="L1" s="49"/>
      <c r="M1" s="49"/>
      <c r="N1" s="411" t="s">
        <v>0</v>
      </c>
      <c r="O1" s="411"/>
      <c r="P1" s="411"/>
      <c r="Q1" s="411"/>
      <c r="R1" s="411"/>
      <c r="S1" s="411"/>
      <c r="T1" s="411"/>
      <c r="U1" s="411"/>
      <c r="V1" s="411"/>
      <c r="W1" s="411"/>
      <c r="X1" s="411"/>
      <c r="Y1" s="411"/>
      <c r="Z1" s="411"/>
      <c r="AA1" s="411"/>
      <c r="AB1" s="412" t="s">
        <v>1</v>
      </c>
      <c r="AC1" s="412"/>
      <c r="AD1" s="412"/>
      <c r="AE1" s="412"/>
      <c r="AF1" s="412"/>
      <c r="AG1" s="412"/>
      <c r="AH1" s="412"/>
      <c r="AI1" s="412"/>
      <c r="AJ1" s="412"/>
      <c r="AK1" s="412"/>
      <c r="AL1" s="412"/>
      <c r="AM1" s="412"/>
      <c r="AN1" s="412"/>
      <c r="AO1" s="50"/>
      <c r="AP1" s="158">
        <f ca="1">TODAY()</f>
        <v>46026</v>
      </c>
      <c r="AQ1" s="51" t="s">
        <v>2</v>
      </c>
      <c r="AR1" s="52" t="s">
        <v>3</v>
      </c>
      <c r="AS1" s="53">
        <v>0.27083333333333331</v>
      </c>
      <c r="AT1" s="53">
        <v>0.39583333333333331</v>
      </c>
      <c r="AU1" s="53">
        <v>0.66666666666666663</v>
      </c>
      <c r="AV1" s="53">
        <v>0.8125</v>
      </c>
      <c r="AW1" s="413" t="s">
        <v>4</v>
      </c>
      <c r="AX1" s="413"/>
      <c r="AY1" s="54">
        <v>18</v>
      </c>
      <c r="AZ1" s="55" t="s">
        <v>5</v>
      </c>
      <c r="BA1" s="414" t="s">
        <v>6</v>
      </c>
      <c r="BB1" s="414"/>
      <c r="BC1" s="56">
        <v>11</v>
      </c>
      <c r="BD1" s="57" t="s">
        <v>7</v>
      </c>
    </row>
    <row r="2" spans="1:56" ht="7.5" customHeight="1">
      <c r="A2" s="59"/>
      <c r="B2" s="59"/>
      <c r="C2" s="59"/>
      <c r="D2" s="59"/>
      <c r="E2" s="59"/>
      <c r="F2" s="59"/>
      <c r="G2" s="59"/>
      <c r="H2" s="59"/>
      <c r="I2" s="59"/>
      <c r="J2" s="59"/>
      <c r="K2" s="59"/>
      <c r="L2" s="59"/>
      <c r="M2" s="59"/>
      <c r="N2" s="59"/>
      <c r="O2" s="60"/>
      <c r="P2" s="60"/>
      <c r="Q2" s="60"/>
      <c r="R2" s="61"/>
      <c r="S2" s="62"/>
      <c r="T2" s="61"/>
      <c r="U2" s="61"/>
      <c r="V2" s="61"/>
      <c r="W2" s="62"/>
      <c r="X2" s="62"/>
      <c r="Y2" s="62"/>
      <c r="Z2" s="62"/>
      <c r="AA2" s="62"/>
      <c r="AB2" s="62"/>
      <c r="AC2" s="62"/>
      <c r="AD2" s="59"/>
      <c r="AE2" s="59"/>
      <c r="AF2" s="59"/>
      <c r="AG2" s="59"/>
      <c r="AH2" s="59"/>
      <c r="AI2" s="63"/>
      <c r="AJ2" s="63"/>
      <c r="AK2" s="63"/>
      <c r="AL2" s="63"/>
      <c r="AM2" s="63"/>
      <c r="AN2" s="64"/>
      <c r="AO2" s="65"/>
      <c r="AP2" s="65"/>
      <c r="AQ2" s="65"/>
      <c r="AR2" s="65"/>
      <c r="AS2" s="415"/>
      <c r="AT2" s="415"/>
      <c r="AU2" s="415"/>
      <c r="AV2" s="415"/>
      <c r="AW2" s="65"/>
      <c r="AX2" s="66"/>
    </row>
    <row r="3" spans="1:56" ht="48" customHeight="1">
      <c r="A3" s="416" t="s">
        <v>8</v>
      </c>
      <c r="B3" s="417"/>
      <c r="C3" s="417"/>
      <c r="D3" s="418"/>
      <c r="E3" s="416" t="s">
        <v>9</v>
      </c>
      <c r="F3" s="417"/>
      <c r="G3" s="417"/>
      <c r="H3" s="417"/>
      <c r="I3" s="417"/>
      <c r="J3" s="417"/>
      <c r="K3" s="417"/>
      <c r="L3" s="417"/>
      <c r="M3" s="417"/>
      <c r="N3" s="417"/>
      <c r="O3" s="68"/>
      <c r="P3" s="1" t="s">
        <v>10</v>
      </c>
      <c r="Q3" s="1" t="s">
        <v>11</v>
      </c>
      <c r="R3" s="419" t="s">
        <v>12</v>
      </c>
      <c r="S3" s="420"/>
      <c r="T3" s="420"/>
      <c r="U3" s="420"/>
      <c r="V3" s="420"/>
      <c r="W3" s="420"/>
      <c r="X3" s="420"/>
      <c r="Y3" s="420"/>
      <c r="Z3" s="420"/>
      <c r="AA3" s="420"/>
      <c r="AB3" s="420"/>
      <c r="AC3" s="420"/>
      <c r="AD3" s="420"/>
      <c r="AE3" s="420"/>
      <c r="AF3" s="420"/>
      <c r="AG3" s="420"/>
      <c r="AH3" s="420"/>
      <c r="AI3" s="420"/>
      <c r="AJ3" s="420"/>
      <c r="AK3" s="69"/>
      <c r="AL3" s="69"/>
      <c r="AM3" s="69"/>
      <c r="AN3" s="70"/>
      <c r="AO3" s="421" t="s">
        <v>13</v>
      </c>
      <c r="AP3" s="422"/>
      <c r="AQ3" s="422"/>
      <c r="AR3" s="422"/>
      <c r="AS3" s="422"/>
      <c r="AT3" s="422"/>
      <c r="AU3" s="422"/>
      <c r="AV3" s="423"/>
      <c r="AW3" s="424" t="s">
        <v>14</v>
      </c>
      <c r="AX3" s="424"/>
    </row>
    <row r="4" spans="1:56" ht="174" customHeight="1">
      <c r="A4" s="21" t="s">
        <v>15</v>
      </c>
      <c r="B4" s="21" t="s">
        <v>16</v>
      </c>
      <c r="C4" s="72" t="s">
        <v>17</v>
      </c>
      <c r="D4" s="72" t="s">
        <v>18</v>
      </c>
      <c r="E4" s="22" t="s">
        <v>19</v>
      </c>
      <c r="F4" s="23" t="s">
        <v>20</v>
      </c>
      <c r="G4" s="23" t="s">
        <v>21</v>
      </c>
      <c r="H4" s="23"/>
      <c r="I4" s="73" t="s">
        <v>22</v>
      </c>
      <c r="J4" s="73" t="s">
        <v>23</v>
      </c>
      <c r="K4" s="73" t="s">
        <v>24</v>
      </c>
      <c r="L4" s="73" t="s">
        <v>25</v>
      </c>
      <c r="M4" s="74" t="s">
        <v>26</v>
      </c>
      <c r="N4" s="71" t="s">
        <v>27</v>
      </c>
      <c r="O4" s="75" t="s">
        <v>28</v>
      </c>
      <c r="P4" s="76" t="s">
        <v>29</v>
      </c>
      <c r="Q4" s="77" t="s">
        <v>30</v>
      </c>
      <c r="R4" s="78" t="s">
        <v>31</v>
      </c>
      <c r="S4" s="79" t="s">
        <v>32</v>
      </c>
      <c r="T4" s="78" t="s">
        <v>33</v>
      </c>
      <c r="U4" s="78" t="s">
        <v>34</v>
      </c>
      <c r="V4" s="80" t="s">
        <v>35</v>
      </c>
      <c r="W4" s="80" t="s">
        <v>36</v>
      </c>
      <c r="X4" s="80" t="s">
        <v>37</v>
      </c>
      <c r="Y4" s="81"/>
      <c r="Z4" s="80" t="s">
        <v>38</v>
      </c>
      <c r="AA4" s="80" t="s">
        <v>39</v>
      </c>
      <c r="AB4" s="82"/>
      <c r="AC4" s="82" t="s">
        <v>40</v>
      </c>
      <c r="AD4" s="23" t="s">
        <v>41</v>
      </c>
      <c r="AE4" s="23" t="s">
        <v>42</v>
      </c>
      <c r="AF4" s="24"/>
      <c r="AG4" s="78" t="s">
        <v>43</v>
      </c>
      <c r="AH4" s="78" t="s">
        <v>44</v>
      </c>
      <c r="AI4" s="83" t="s">
        <v>45</v>
      </c>
      <c r="AJ4" s="83" t="s">
        <v>46</v>
      </c>
      <c r="AK4" s="83" t="s">
        <v>47</v>
      </c>
      <c r="AL4" s="25"/>
      <c r="AM4" s="25" t="s">
        <v>48</v>
      </c>
      <c r="AN4" s="25" t="s">
        <v>49</v>
      </c>
      <c r="AO4" s="84" t="s">
        <v>50</v>
      </c>
      <c r="AP4" s="85" t="s">
        <v>51</v>
      </c>
      <c r="AQ4" s="85" t="s">
        <v>52</v>
      </c>
      <c r="AR4" s="71" t="s">
        <v>53</v>
      </c>
      <c r="AS4" s="86" t="s">
        <v>54</v>
      </c>
      <c r="AT4" s="86" t="s">
        <v>55</v>
      </c>
      <c r="AU4" s="86" t="s">
        <v>56</v>
      </c>
      <c r="AV4" s="86" t="s">
        <v>57</v>
      </c>
      <c r="AW4" s="86" t="s">
        <v>58</v>
      </c>
      <c r="AX4" s="87" t="s">
        <v>59</v>
      </c>
    </row>
    <row r="5" spans="1:56" ht="120" customHeight="1">
      <c r="A5" s="88" t="s">
        <v>60</v>
      </c>
      <c r="B5" s="88">
        <v>1001</v>
      </c>
      <c r="C5" s="71"/>
      <c r="D5" s="89">
        <v>200</v>
      </c>
      <c r="E5" s="90"/>
      <c r="F5" s="91">
        <v>45636</v>
      </c>
      <c r="G5" s="92">
        <v>0.29166666666666669</v>
      </c>
      <c r="H5" s="93">
        <f>F5+G5</f>
        <v>45636.291666666664</v>
      </c>
      <c r="I5" s="88" t="s">
        <v>61</v>
      </c>
      <c r="J5" s="88" t="s">
        <v>62</v>
      </c>
      <c r="K5" s="88" t="s">
        <v>63</v>
      </c>
      <c r="L5" s="88" t="s">
        <v>64</v>
      </c>
      <c r="M5" s="94" t="str">
        <f>A5&amp;"-"&amp;E5</f>
        <v>TIM_1624-</v>
      </c>
      <c r="N5" s="95" t="s">
        <v>65</v>
      </c>
      <c r="O5" s="96" t="s">
        <v>66</v>
      </c>
      <c r="P5" s="75" t="s">
        <v>67</v>
      </c>
      <c r="Q5" s="96" t="s">
        <v>68</v>
      </c>
      <c r="R5" s="97" t="s">
        <v>69</v>
      </c>
      <c r="S5" s="98" t="s">
        <v>70</v>
      </c>
      <c r="T5" s="78" t="s">
        <v>71</v>
      </c>
      <c r="U5" s="97" t="s">
        <v>72</v>
      </c>
      <c r="V5" s="99">
        <v>2</v>
      </c>
      <c r="W5" s="91">
        <v>45636</v>
      </c>
      <c r="X5" s="92">
        <v>0.45833333333333331</v>
      </c>
      <c r="Y5" s="93">
        <f>W5+X5</f>
        <v>45636.458333333336</v>
      </c>
      <c r="Z5" s="91">
        <v>45636</v>
      </c>
      <c r="AA5" s="92">
        <v>0.85416666666666663</v>
      </c>
      <c r="AB5" s="93">
        <f>Z5+AA5</f>
        <v>45636.854166666664</v>
      </c>
      <c r="AC5" s="100">
        <f>(AF5-H5)*24*60</f>
        <v>810</v>
      </c>
      <c r="AD5" s="91">
        <v>45636</v>
      </c>
      <c r="AE5" s="92">
        <v>0.85416666666666663</v>
      </c>
      <c r="AF5" s="93">
        <f>AD5+AE5</f>
        <v>45636.854166666664</v>
      </c>
      <c r="AG5" s="78" t="s">
        <v>73</v>
      </c>
      <c r="AH5" s="78" t="s">
        <v>74</v>
      </c>
      <c r="AI5" s="83"/>
      <c r="AJ5" s="91"/>
      <c r="AK5" s="92"/>
      <c r="AL5" s="93">
        <f>AJ5+AK5</f>
        <v>0</v>
      </c>
      <c r="AM5" s="100">
        <f>IF(AND(P5&lt;&gt;"D:Arıza Değil",AH5="Bu Arıza Aracın Servise Verilmesine Engel Değil"),IF(Z5-F5&gt;0,(AB5-Y5)*24,IF(OR(AND(G5&gt;AS$1,G5&lt;AT$1),AND(G5&gt;AU$1,G5&lt;AV$1)),(AF5-H5)*24,0)),AN5)</f>
        <v>13.5</v>
      </c>
      <c r="AN5" s="100">
        <f>IF(P5&lt;&gt;"D:Arıza Değil",AC5,0)</f>
        <v>810</v>
      </c>
      <c r="AO5" s="101"/>
      <c r="AP5" s="101">
        <f>IF(AQ1="X", IF(AND(G5&gt;=AS1,G5&lt;=AT1),IF(P5&lt;&gt;"D:Arıza Değil",AC5,0),FRACAS!BB5 IF(AND(G5&gt;=AU1,G5&lt;=AV1),IF(P5&lt;&gt;"D:Arıza Değil",AC5,0), "")), "")</f>
        <v>810</v>
      </c>
      <c r="AQ5" s="101"/>
      <c r="AR5" s="102"/>
      <c r="AS5" s="102"/>
      <c r="AT5" s="102"/>
      <c r="AU5" s="91"/>
      <c r="AV5" s="91"/>
      <c r="AW5" s="103">
        <v>0</v>
      </c>
      <c r="AX5" s="104">
        <f>V5*AC5*BC$1</f>
        <v>17820</v>
      </c>
    </row>
    <row r="6" spans="1:56" ht="120" customHeight="1">
      <c r="A6" s="88" t="s">
        <v>75</v>
      </c>
      <c r="B6" s="88"/>
      <c r="C6" s="71"/>
      <c r="D6" s="89"/>
      <c r="E6" s="90"/>
      <c r="F6" s="91"/>
      <c r="G6" s="92"/>
      <c r="H6" s="92"/>
      <c r="I6" s="88"/>
      <c r="J6" s="88"/>
      <c r="K6" s="88"/>
      <c r="L6" s="88"/>
      <c r="M6" s="94" t="str">
        <f t="shared" ref="M6:M69" si="0">A6&amp;"-"&amp;E6</f>
        <v>TIM_1625-</v>
      </c>
      <c r="N6" s="95"/>
      <c r="O6" s="96"/>
      <c r="P6" s="75"/>
      <c r="Q6" s="96"/>
      <c r="R6" s="97"/>
      <c r="S6" s="98"/>
      <c r="T6" s="78"/>
      <c r="U6" s="97"/>
      <c r="V6" s="99"/>
      <c r="W6" s="91"/>
      <c r="X6" s="92"/>
      <c r="Y6" s="93">
        <f t="shared" ref="Y6:Y69" si="1">W6+X6</f>
        <v>0</v>
      </c>
      <c r="Z6" s="91"/>
      <c r="AA6" s="92"/>
      <c r="AB6" s="93">
        <f t="shared" ref="AB6:AB69" si="2">Z6+AA6</f>
        <v>0</v>
      </c>
      <c r="AC6" s="100">
        <f t="shared" ref="AC6:AC69" si="3">(AB6-Y6)*24*60</f>
        <v>0</v>
      </c>
      <c r="AD6" s="91"/>
      <c r="AE6" s="105"/>
      <c r="AF6" s="93">
        <f t="shared" ref="AF6:AF69" si="4">AD6+AE6</f>
        <v>0</v>
      </c>
      <c r="AG6" s="78"/>
      <c r="AH6" s="78"/>
      <c r="AI6" s="83"/>
      <c r="AJ6" s="106"/>
      <c r="AK6" s="106"/>
      <c r="AL6" s="93">
        <f t="shared" ref="AL6:AL69" si="5">AJ6+AK6</f>
        <v>0</v>
      </c>
      <c r="AM6" s="100">
        <f t="shared" ref="AM6:AM69" si="6">IF(AND(P6&lt;&gt;"D:Arıza Değil",AH6="Bu Arıza Aracın Servise Verilmesine Engel Değil"),IF(Z6-F6&gt;0,(AB6-Y6)*24,IF(OR(AND(G6&gt;AS$1,G6&lt;AT$1),AND(G6&gt;AU$1,G6&lt;AV$1)),(AL6-Y6)*24,0)),AN6)</f>
        <v>0</v>
      </c>
      <c r="AN6" s="100">
        <f t="shared" ref="AN6:AN69" si="7">IF(P6&lt;&gt;"D:Arıza Değil",AC6,0)</f>
        <v>0</v>
      </c>
      <c r="AO6" s="101"/>
      <c r="AP6" s="101">
        <f>IF(AND(P5&lt;&gt;"D:Arıza Değil",AH5="Bu Arıza Aracın Servise Verilmesine Engel Değil"),IF(Z5-F5&gt;0,(AB5-Y5)*24,IF(AQ1="X",IF(AND(G5&gt;=AS1,G5&lt;=AT1),IF(P5&lt;&gt;"D:Arıza Değil",AC5,0),IF(AND(G5&gt;=AU1,G5&lt;=AV1),IF(P5&lt;&gt;"D:Arıza Değil",AC5,0),"")),0)),AN5)</f>
        <v>810</v>
      </c>
      <c r="AQ6" s="101"/>
      <c r="AR6" s="102"/>
      <c r="AS6" s="102"/>
      <c r="AT6" s="102"/>
      <c r="AU6" s="91"/>
      <c r="AV6" s="91"/>
      <c r="AW6" s="103">
        <v>0</v>
      </c>
      <c r="AX6" s="104">
        <f t="shared" ref="AX6:AX68" si="8">V6*AC6*BC$1</f>
        <v>0</v>
      </c>
    </row>
    <row r="7" spans="1:56" ht="120" customHeight="1">
      <c r="A7" s="88"/>
      <c r="B7" s="88"/>
      <c r="C7" s="71"/>
      <c r="D7" s="89"/>
      <c r="E7" s="90"/>
      <c r="F7" s="91"/>
      <c r="G7" s="92"/>
      <c r="H7" s="92"/>
      <c r="I7" s="88"/>
      <c r="J7" s="88"/>
      <c r="K7" s="88"/>
      <c r="L7" s="88"/>
      <c r="M7" s="94" t="str">
        <f t="shared" si="0"/>
        <v>-</v>
      </c>
      <c r="N7" s="95"/>
      <c r="O7" s="96"/>
      <c r="P7" s="75"/>
      <c r="Q7" s="96"/>
      <c r="R7" s="97"/>
      <c r="S7" s="98"/>
      <c r="T7" s="78"/>
      <c r="U7" s="97"/>
      <c r="V7" s="99"/>
      <c r="W7" s="91"/>
      <c r="X7" s="92"/>
      <c r="Y7" s="93">
        <f t="shared" si="1"/>
        <v>0</v>
      </c>
      <c r="Z7" s="91"/>
      <c r="AA7" s="92"/>
      <c r="AB7" s="93">
        <f t="shared" si="2"/>
        <v>0</v>
      </c>
      <c r="AC7" s="100">
        <f t="shared" si="3"/>
        <v>0</v>
      </c>
      <c r="AD7" s="91"/>
      <c r="AE7" s="105"/>
      <c r="AF7" s="93">
        <f t="shared" si="4"/>
        <v>0</v>
      </c>
      <c r="AG7" s="78"/>
      <c r="AH7" s="78"/>
      <c r="AI7" s="83"/>
      <c r="AJ7" s="106"/>
      <c r="AK7" s="106"/>
      <c r="AL7" s="93">
        <f t="shared" si="5"/>
        <v>0</v>
      </c>
      <c r="AM7" s="100">
        <f t="shared" si="6"/>
        <v>0</v>
      </c>
      <c r="AN7" s="100">
        <f t="shared" si="7"/>
        <v>0</v>
      </c>
      <c r="AO7" s="101"/>
      <c r="AP7" s="101"/>
      <c r="AQ7" s="101"/>
      <c r="AR7" s="102"/>
      <c r="AS7" s="102"/>
      <c r="AT7" s="102"/>
      <c r="AU7" s="91"/>
      <c r="AV7" s="91"/>
      <c r="AW7" s="103">
        <v>0</v>
      </c>
      <c r="AX7" s="104">
        <f t="shared" si="8"/>
        <v>0</v>
      </c>
    </row>
    <row r="8" spans="1:56" ht="120" customHeight="1">
      <c r="A8" s="88"/>
      <c r="B8" s="88"/>
      <c r="C8" s="71"/>
      <c r="D8" s="89"/>
      <c r="E8" s="90"/>
      <c r="F8" s="91"/>
      <c r="G8" s="92"/>
      <c r="H8" s="92"/>
      <c r="I8" s="88"/>
      <c r="J8" s="88"/>
      <c r="K8" s="88"/>
      <c r="L8" s="88"/>
      <c r="M8" s="94" t="str">
        <f t="shared" si="0"/>
        <v>-</v>
      </c>
      <c r="N8" s="95"/>
      <c r="O8" s="96"/>
      <c r="P8" s="75"/>
      <c r="Q8" s="96"/>
      <c r="R8" s="97"/>
      <c r="S8" s="98"/>
      <c r="T8" s="78"/>
      <c r="U8" s="97"/>
      <c r="V8" s="99"/>
      <c r="W8" s="91"/>
      <c r="X8" s="92"/>
      <c r="Y8" s="93">
        <f t="shared" si="1"/>
        <v>0</v>
      </c>
      <c r="Z8" s="91"/>
      <c r="AA8" s="92"/>
      <c r="AB8" s="93">
        <f t="shared" si="2"/>
        <v>0</v>
      </c>
      <c r="AC8" s="100">
        <f t="shared" si="3"/>
        <v>0</v>
      </c>
      <c r="AD8" s="91"/>
      <c r="AE8" s="105"/>
      <c r="AF8" s="93">
        <f t="shared" si="4"/>
        <v>0</v>
      </c>
      <c r="AG8" s="78"/>
      <c r="AH8" s="78"/>
      <c r="AI8" s="83"/>
      <c r="AJ8" s="106"/>
      <c r="AK8" s="106"/>
      <c r="AL8" s="93">
        <f t="shared" si="5"/>
        <v>0</v>
      </c>
      <c r="AM8" s="100">
        <f t="shared" si="6"/>
        <v>0</v>
      </c>
      <c r="AN8" s="100">
        <f t="shared" si="7"/>
        <v>0</v>
      </c>
      <c r="AO8" s="101"/>
      <c r="AP8" s="101"/>
      <c r="AQ8" s="101"/>
      <c r="AR8" s="102"/>
      <c r="AS8" s="102"/>
      <c r="AT8" s="102"/>
      <c r="AU8" s="91"/>
      <c r="AV8" s="91"/>
      <c r="AW8" s="103">
        <v>0</v>
      </c>
      <c r="AX8" s="104">
        <f t="shared" si="8"/>
        <v>0</v>
      </c>
    </row>
    <row r="9" spans="1:56" ht="120" customHeight="1">
      <c r="A9" s="88"/>
      <c r="B9" s="88"/>
      <c r="C9" s="71"/>
      <c r="D9" s="89"/>
      <c r="E9" s="90"/>
      <c r="F9" s="91"/>
      <c r="G9" s="92"/>
      <c r="H9" s="92"/>
      <c r="I9" s="88"/>
      <c r="J9" s="88"/>
      <c r="K9" s="88"/>
      <c r="L9" s="88"/>
      <c r="M9" s="94" t="str">
        <f t="shared" si="0"/>
        <v>-</v>
      </c>
      <c r="N9" s="95"/>
      <c r="O9" s="96"/>
      <c r="P9" s="75"/>
      <c r="Q9" s="96"/>
      <c r="R9" s="97"/>
      <c r="S9" s="98"/>
      <c r="T9" s="78"/>
      <c r="U9" s="97"/>
      <c r="V9" s="99"/>
      <c r="W9" s="91"/>
      <c r="X9" s="92"/>
      <c r="Y9" s="93">
        <f t="shared" si="1"/>
        <v>0</v>
      </c>
      <c r="Z9" s="91"/>
      <c r="AA9" s="92"/>
      <c r="AB9" s="93">
        <f t="shared" si="2"/>
        <v>0</v>
      </c>
      <c r="AC9" s="100">
        <f t="shared" si="3"/>
        <v>0</v>
      </c>
      <c r="AD9" s="91"/>
      <c r="AE9" s="105"/>
      <c r="AF9" s="93">
        <f t="shared" si="4"/>
        <v>0</v>
      </c>
      <c r="AG9" s="78"/>
      <c r="AH9" s="78"/>
      <c r="AI9" s="83"/>
      <c r="AJ9" s="106"/>
      <c r="AK9" s="106"/>
      <c r="AL9" s="93">
        <f t="shared" si="5"/>
        <v>0</v>
      </c>
      <c r="AM9" s="100">
        <f t="shared" si="6"/>
        <v>0</v>
      </c>
      <c r="AN9" s="100">
        <f t="shared" si="7"/>
        <v>0</v>
      </c>
      <c r="AO9" s="101"/>
      <c r="AP9" s="101"/>
      <c r="AQ9" s="101"/>
      <c r="AR9" s="102"/>
      <c r="AS9" s="102"/>
      <c r="AT9" s="102"/>
      <c r="AU9" s="91"/>
      <c r="AV9" s="91"/>
      <c r="AW9" s="103">
        <v>0</v>
      </c>
      <c r="AX9" s="104">
        <f t="shared" si="8"/>
        <v>0</v>
      </c>
    </row>
    <row r="10" spans="1:56" ht="120" customHeight="1">
      <c r="A10" s="88"/>
      <c r="B10" s="88"/>
      <c r="C10" s="71"/>
      <c r="D10" s="89"/>
      <c r="E10" s="90"/>
      <c r="F10" s="91"/>
      <c r="G10" s="92"/>
      <c r="H10" s="92"/>
      <c r="I10" s="88"/>
      <c r="J10" s="88"/>
      <c r="K10" s="88"/>
      <c r="L10" s="88"/>
      <c r="M10" s="94" t="str">
        <f t="shared" si="0"/>
        <v>-</v>
      </c>
      <c r="N10" s="95"/>
      <c r="O10" s="96"/>
      <c r="P10" s="75"/>
      <c r="Q10" s="96"/>
      <c r="R10" s="97"/>
      <c r="S10" s="98"/>
      <c r="T10" s="78"/>
      <c r="U10" s="97"/>
      <c r="V10" s="99"/>
      <c r="W10" s="91"/>
      <c r="X10" s="92"/>
      <c r="Y10" s="93">
        <f t="shared" si="1"/>
        <v>0</v>
      </c>
      <c r="Z10" s="91"/>
      <c r="AA10" s="92"/>
      <c r="AB10" s="93">
        <f t="shared" si="2"/>
        <v>0</v>
      </c>
      <c r="AC10" s="100">
        <f t="shared" si="3"/>
        <v>0</v>
      </c>
      <c r="AD10" s="91"/>
      <c r="AE10" s="105"/>
      <c r="AF10" s="93">
        <f t="shared" si="4"/>
        <v>0</v>
      </c>
      <c r="AG10" s="78"/>
      <c r="AH10" s="78"/>
      <c r="AI10" s="83"/>
      <c r="AJ10" s="106"/>
      <c r="AK10" s="106"/>
      <c r="AL10" s="93">
        <f t="shared" si="5"/>
        <v>0</v>
      </c>
      <c r="AM10" s="100">
        <f t="shared" si="6"/>
        <v>0</v>
      </c>
      <c r="AN10" s="100">
        <f t="shared" si="7"/>
        <v>0</v>
      </c>
      <c r="AO10" s="101"/>
      <c r="AP10" s="101"/>
      <c r="AQ10" s="101"/>
      <c r="AR10" s="102"/>
      <c r="AS10" s="102"/>
      <c r="AT10" s="102"/>
      <c r="AU10" s="91"/>
      <c r="AV10" s="91"/>
      <c r="AW10" s="103">
        <v>0</v>
      </c>
      <c r="AX10" s="104">
        <f t="shared" si="8"/>
        <v>0</v>
      </c>
    </row>
    <row r="11" spans="1:56" ht="120" customHeight="1">
      <c r="A11" s="88"/>
      <c r="B11" s="88"/>
      <c r="C11" s="71"/>
      <c r="D11" s="89"/>
      <c r="E11" s="90"/>
      <c r="F11" s="91"/>
      <c r="G11" s="92"/>
      <c r="H11" s="92"/>
      <c r="I11" s="88"/>
      <c r="J11" s="88"/>
      <c r="K11" s="88"/>
      <c r="L11" s="88"/>
      <c r="M11" s="94" t="str">
        <f t="shared" si="0"/>
        <v>-</v>
      </c>
      <c r="N11" s="95"/>
      <c r="O11" s="96"/>
      <c r="P11" s="75"/>
      <c r="Q11" s="96"/>
      <c r="R11" s="97"/>
      <c r="S11" s="98"/>
      <c r="T11" s="78"/>
      <c r="U11" s="97"/>
      <c r="V11" s="99"/>
      <c r="W11" s="91"/>
      <c r="X11" s="92"/>
      <c r="Y11" s="93">
        <f t="shared" si="1"/>
        <v>0</v>
      </c>
      <c r="Z11" s="91"/>
      <c r="AA11" s="92"/>
      <c r="AB11" s="93">
        <f t="shared" si="2"/>
        <v>0</v>
      </c>
      <c r="AC11" s="100">
        <f t="shared" si="3"/>
        <v>0</v>
      </c>
      <c r="AD11" s="91"/>
      <c r="AE11" s="105"/>
      <c r="AF11" s="93">
        <f t="shared" si="4"/>
        <v>0</v>
      </c>
      <c r="AG11" s="78"/>
      <c r="AH11" s="78"/>
      <c r="AI11" s="83"/>
      <c r="AJ11" s="106"/>
      <c r="AK11" s="106"/>
      <c r="AL11" s="93">
        <f t="shared" si="5"/>
        <v>0</v>
      </c>
      <c r="AM11" s="100">
        <f t="shared" si="6"/>
        <v>0</v>
      </c>
      <c r="AN11" s="100">
        <f t="shared" si="7"/>
        <v>0</v>
      </c>
      <c r="AO11" s="101"/>
      <c r="AP11" s="101"/>
      <c r="AQ11" s="101"/>
      <c r="AR11" s="102"/>
      <c r="AS11" s="102"/>
      <c r="AT11" s="102"/>
      <c r="AU11" s="91"/>
      <c r="AV11" s="91"/>
      <c r="AW11" s="103">
        <v>0</v>
      </c>
      <c r="AX11" s="104">
        <f t="shared" si="8"/>
        <v>0</v>
      </c>
    </row>
    <row r="12" spans="1:56" ht="120" customHeight="1">
      <c r="A12" s="88"/>
      <c r="B12" s="88"/>
      <c r="C12" s="71"/>
      <c r="D12" s="89"/>
      <c r="E12" s="90"/>
      <c r="F12" s="91"/>
      <c r="G12" s="92"/>
      <c r="H12" s="92"/>
      <c r="I12" s="88"/>
      <c r="J12" s="88"/>
      <c r="K12" s="88"/>
      <c r="L12" s="88"/>
      <c r="M12" s="94" t="str">
        <f t="shared" si="0"/>
        <v>-</v>
      </c>
      <c r="N12" s="95"/>
      <c r="O12" s="96"/>
      <c r="P12" s="75"/>
      <c r="Q12" s="96"/>
      <c r="R12" s="97"/>
      <c r="S12" s="98"/>
      <c r="T12" s="78"/>
      <c r="U12" s="97"/>
      <c r="V12" s="99"/>
      <c r="W12" s="91"/>
      <c r="X12" s="92"/>
      <c r="Y12" s="93">
        <f t="shared" si="1"/>
        <v>0</v>
      </c>
      <c r="Z12" s="91"/>
      <c r="AA12" s="92"/>
      <c r="AB12" s="93">
        <f t="shared" si="2"/>
        <v>0</v>
      </c>
      <c r="AC12" s="100">
        <f t="shared" si="3"/>
        <v>0</v>
      </c>
      <c r="AD12" s="91"/>
      <c r="AE12" s="105"/>
      <c r="AF12" s="93">
        <f t="shared" si="4"/>
        <v>0</v>
      </c>
      <c r="AG12" s="78"/>
      <c r="AH12" s="78"/>
      <c r="AI12" s="83"/>
      <c r="AJ12" s="106"/>
      <c r="AK12" s="106"/>
      <c r="AL12" s="93">
        <f t="shared" si="5"/>
        <v>0</v>
      </c>
      <c r="AM12" s="100">
        <f t="shared" si="6"/>
        <v>0</v>
      </c>
      <c r="AN12" s="100">
        <f t="shared" si="7"/>
        <v>0</v>
      </c>
      <c r="AO12" s="101"/>
      <c r="AP12" s="101"/>
      <c r="AQ12" s="101"/>
      <c r="AR12" s="102"/>
      <c r="AS12" s="102"/>
      <c r="AT12" s="102"/>
      <c r="AU12" s="91"/>
      <c r="AV12" s="91"/>
      <c r="AW12" s="103">
        <v>0</v>
      </c>
      <c r="AX12" s="104">
        <f t="shared" si="8"/>
        <v>0</v>
      </c>
    </row>
    <row r="13" spans="1:56" ht="120" customHeight="1">
      <c r="A13" s="88"/>
      <c r="B13" s="88"/>
      <c r="C13" s="71"/>
      <c r="D13" s="89"/>
      <c r="E13" s="90"/>
      <c r="F13" s="91"/>
      <c r="G13" s="92"/>
      <c r="H13" s="92"/>
      <c r="I13" s="88"/>
      <c r="J13" s="88"/>
      <c r="K13" s="88"/>
      <c r="L13" s="88"/>
      <c r="M13" s="94" t="str">
        <f t="shared" si="0"/>
        <v>-</v>
      </c>
      <c r="N13" s="95"/>
      <c r="O13" s="96"/>
      <c r="P13" s="75"/>
      <c r="Q13" s="96"/>
      <c r="R13" s="97"/>
      <c r="S13" s="98"/>
      <c r="T13" s="78"/>
      <c r="U13" s="97"/>
      <c r="V13" s="99"/>
      <c r="W13" s="91"/>
      <c r="X13" s="92"/>
      <c r="Y13" s="93">
        <f t="shared" si="1"/>
        <v>0</v>
      </c>
      <c r="Z13" s="91"/>
      <c r="AA13" s="92"/>
      <c r="AB13" s="93">
        <f t="shared" si="2"/>
        <v>0</v>
      </c>
      <c r="AC13" s="100">
        <f t="shared" si="3"/>
        <v>0</v>
      </c>
      <c r="AD13" s="91"/>
      <c r="AE13" s="105"/>
      <c r="AF13" s="93">
        <f t="shared" si="4"/>
        <v>0</v>
      </c>
      <c r="AG13" s="78"/>
      <c r="AH13" s="78"/>
      <c r="AI13" s="83"/>
      <c r="AJ13" s="106"/>
      <c r="AK13" s="106"/>
      <c r="AL13" s="93">
        <f t="shared" si="5"/>
        <v>0</v>
      </c>
      <c r="AM13" s="100">
        <f t="shared" si="6"/>
        <v>0</v>
      </c>
      <c r="AN13" s="100">
        <f t="shared" si="7"/>
        <v>0</v>
      </c>
      <c r="AO13" s="101"/>
      <c r="AP13" s="101"/>
      <c r="AQ13" s="101"/>
      <c r="AR13" s="102"/>
      <c r="AS13" s="102"/>
      <c r="AT13" s="102"/>
      <c r="AU13" s="91"/>
      <c r="AV13" s="91"/>
      <c r="AW13" s="103">
        <v>0</v>
      </c>
      <c r="AX13" s="104">
        <f t="shared" si="8"/>
        <v>0</v>
      </c>
    </row>
    <row r="14" spans="1:56" ht="120" customHeight="1">
      <c r="A14" s="88"/>
      <c r="B14" s="88"/>
      <c r="C14" s="71"/>
      <c r="D14" s="89"/>
      <c r="E14" s="90"/>
      <c r="F14" s="91"/>
      <c r="G14" s="92"/>
      <c r="H14" s="92"/>
      <c r="I14" s="88"/>
      <c r="J14" s="88"/>
      <c r="K14" s="88"/>
      <c r="L14" s="88"/>
      <c r="M14" s="94" t="str">
        <f t="shared" si="0"/>
        <v>-</v>
      </c>
      <c r="N14" s="95"/>
      <c r="O14" s="96"/>
      <c r="P14" s="75"/>
      <c r="Q14" s="96"/>
      <c r="R14" s="97"/>
      <c r="S14" s="98"/>
      <c r="T14" s="78"/>
      <c r="U14" s="97"/>
      <c r="V14" s="99"/>
      <c r="W14" s="91"/>
      <c r="X14" s="92"/>
      <c r="Y14" s="93">
        <f t="shared" si="1"/>
        <v>0</v>
      </c>
      <c r="Z14" s="91"/>
      <c r="AA14" s="92"/>
      <c r="AB14" s="93">
        <f t="shared" si="2"/>
        <v>0</v>
      </c>
      <c r="AC14" s="100">
        <f t="shared" si="3"/>
        <v>0</v>
      </c>
      <c r="AD14" s="91"/>
      <c r="AE14" s="105"/>
      <c r="AF14" s="93">
        <f t="shared" si="4"/>
        <v>0</v>
      </c>
      <c r="AG14" s="78"/>
      <c r="AH14" s="78"/>
      <c r="AI14" s="83"/>
      <c r="AJ14" s="106"/>
      <c r="AK14" s="106"/>
      <c r="AL14" s="93">
        <f t="shared" si="5"/>
        <v>0</v>
      </c>
      <c r="AM14" s="100">
        <f t="shared" si="6"/>
        <v>0</v>
      </c>
      <c r="AN14" s="100">
        <f t="shared" si="7"/>
        <v>0</v>
      </c>
      <c r="AO14" s="101"/>
      <c r="AP14" s="101"/>
      <c r="AQ14" s="101"/>
      <c r="AR14" s="102"/>
      <c r="AS14" s="102"/>
      <c r="AT14" s="102"/>
      <c r="AU14" s="91"/>
      <c r="AV14" s="91"/>
      <c r="AW14" s="103">
        <v>0</v>
      </c>
      <c r="AX14" s="104">
        <f t="shared" si="8"/>
        <v>0</v>
      </c>
    </row>
    <row r="15" spans="1:56" ht="120" customHeight="1">
      <c r="A15" s="88"/>
      <c r="B15" s="88"/>
      <c r="C15" s="71"/>
      <c r="D15" s="89"/>
      <c r="E15" s="90"/>
      <c r="F15" s="91"/>
      <c r="G15" s="92"/>
      <c r="H15" s="92"/>
      <c r="I15" s="88"/>
      <c r="J15" s="88"/>
      <c r="K15" s="88"/>
      <c r="L15" s="88"/>
      <c r="M15" s="94" t="str">
        <f t="shared" si="0"/>
        <v>-</v>
      </c>
      <c r="N15" s="95"/>
      <c r="O15" s="96"/>
      <c r="P15" s="75"/>
      <c r="Q15" s="96"/>
      <c r="R15" s="97"/>
      <c r="S15" s="98"/>
      <c r="T15" s="78"/>
      <c r="U15" s="97"/>
      <c r="V15" s="99"/>
      <c r="W15" s="91"/>
      <c r="X15" s="92"/>
      <c r="Y15" s="93">
        <f t="shared" si="1"/>
        <v>0</v>
      </c>
      <c r="Z15" s="91"/>
      <c r="AA15" s="92"/>
      <c r="AB15" s="93">
        <f t="shared" si="2"/>
        <v>0</v>
      </c>
      <c r="AC15" s="100">
        <f t="shared" si="3"/>
        <v>0</v>
      </c>
      <c r="AD15" s="91"/>
      <c r="AE15" s="105"/>
      <c r="AF15" s="93">
        <f t="shared" si="4"/>
        <v>0</v>
      </c>
      <c r="AG15" s="78"/>
      <c r="AH15" s="78"/>
      <c r="AI15" s="83"/>
      <c r="AJ15" s="106"/>
      <c r="AK15" s="106"/>
      <c r="AL15" s="93">
        <f t="shared" si="5"/>
        <v>0</v>
      </c>
      <c r="AM15" s="100">
        <f t="shared" si="6"/>
        <v>0</v>
      </c>
      <c r="AN15" s="100">
        <f t="shared" si="7"/>
        <v>0</v>
      </c>
      <c r="AO15" s="101"/>
      <c r="AP15" s="101"/>
      <c r="AQ15" s="101"/>
      <c r="AR15" s="102"/>
      <c r="AS15" s="102"/>
      <c r="AT15" s="102"/>
      <c r="AU15" s="91"/>
      <c r="AV15" s="91"/>
      <c r="AW15" s="103">
        <v>0</v>
      </c>
      <c r="AX15" s="104">
        <f t="shared" si="8"/>
        <v>0</v>
      </c>
    </row>
    <row r="16" spans="1:56" ht="120" customHeight="1">
      <c r="A16" s="88"/>
      <c r="B16" s="88"/>
      <c r="C16" s="71"/>
      <c r="D16" s="89"/>
      <c r="E16" s="90"/>
      <c r="F16" s="91"/>
      <c r="G16" s="92"/>
      <c r="H16" s="92"/>
      <c r="I16" s="88"/>
      <c r="J16" s="88"/>
      <c r="K16" s="88"/>
      <c r="L16" s="88"/>
      <c r="M16" s="94" t="str">
        <f t="shared" si="0"/>
        <v>-</v>
      </c>
      <c r="N16" s="95"/>
      <c r="O16" s="96"/>
      <c r="P16" s="75"/>
      <c r="Q16" s="96"/>
      <c r="R16" s="97"/>
      <c r="S16" s="98"/>
      <c r="T16" s="78"/>
      <c r="U16" s="97"/>
      <c r="V16" s="99"/>
      <c r="W16" s="91"/>
      <c r="X16" s="92"/>
      <c r="Y16" s="93">
        <f t="shared" si="1"/>
        <v>0</v>
      </c>
      <c r="Z16" s="91"/>
      <c r="AA16" s="92"/>
      <c r="AB16" s="93">
        <f t="shared" si="2"/>
        <v>0</v>
      </c>
      <c r="AC16" s="100">
        <f t="shared" si="3"/>
        <v>0</v>
      </c>
      <c r="AD16" s="91"/>
      <c r="AE16" s="105"/>
      <c r="AF16" s="93">
        <f t="shared" si="4"/>
        <v>0</v>
      </c>
      <c r="AG16" s="78"/>
      <c r="AH16" s="78"/>
      <c r="AI16" s="83"/>
      <c r="AJ16" s="106"/>
      <c r="AK16" s="106"/>
      <c r="AL16" s="93">
        <f t="shared" si="5"/>
        <v>0</v>
      </c>
      <c r="AM16" s="100">
        <f t="shared" si="6"/>
        <v>0</v>
      </c>
      <c r="AN16" s="100">
        <f t="shared" si="7"/>
        <v>0</v>
      </c>
      <c r="AO16" s="101"/>
      <c r="AP16" s="101"/>
      <c r="AQ16" s="101"/>
      <c r="AR16" s="102"/>
      <c r="AS16" s="102"/>
      <c r="AT16" s="102"/>
      <c r="AU16" s="91"/>
      <c r="AV16" s="91"/>
      <c r="AW16" s="103">
        <v>0</v>
      </c>
      <c r="AX16" s="104">
        <f t="shared" si="8"/>
        <v>0</v>
      </c>
    </row>
    <row r="17" spans="1:50" ht="120" customHeight="1">
      <c r="A17" s="88"/>
      <c r="B17" s="88"/>
      <c r="C17" s="71"/>
      <c r="D17" s="89"/>
      <c r="E17" s="90"/>
      <c r="F17" s="91"/>
      <c r="G17" s="92"/>
      <c r="H17" s="92"/>
      <c r="I17" s="88"/>
      <c r="J17" s="88"/>
      <c r="K17" s="88"/>
      <c r="L17" s="88"/>
      <c r="M17" s="94" t="str">
        <f t="shared" si="0"/>
        <v>-</v>
      </c>
      <c r="N17" s="95"/>
      <c r="O17" s="96"/>
      <c r="P17" s="75"/>
      <c r="Q17" s="96"/>
      <c r="R17" s="97"/>
      <c r="S17" s="98"/>
      <c r="T17" s="78"/>
      <c r="U17" s="97"/>
      <c r="V17" s="99"/>
      <c r="W17" s="91"/>
      <c r="X17" s="92"/>
      <c r="Y17" s="93">
        <f t="shared" si="1"/>
        <v>0</v>
      </c>
      <c r="Z17" s="91"/>
      <c r="AA17" s="92"/>
      <c r="AB17" s="93">
        <f t="shared" si="2"/>
        <v>0</v>
      </c>
      <c r="AC17" s="100">
        <f t="shared" si="3"/>
        <v>0</v>
      </c>
      <c r="AD17" s="91"/>
      <c r="AE17" s="105"/>
      <c r="AF17" s="93">
        <f t="shared" si="4"/>
        <v>0</v>
      </c>
      <c r="AG17" s="78"/>
      <c r="AH17" s="78"/>
      <c r="AI17" s="83"/>
      <c r="AJ17" s="106"/>
      <c r="AK17" s="106"/>
      <c r="AL17" s="93">
        <f t="shared" si="5"/>
        <v>0</v>
      </c>
      <c r="AM17" s="100">
        <f t="shared" si="6"/>
        <v>0</v>
      </c>
      <c r="AN17" s="100">
        <f t="shared" si="7"/>
        <v>0</v>
      </c>
      <c r="AO17" s="101"/>
      <c r="AP17" s="101"/>
      <c r="AQ17" s="101"/>
      <c r="AR17" s="102"/>
      <c r="AS17" s="102"/>
      <c r="AT17" s="102"/>
      <c r="AU17" s="91"/>
      <c r="AV17" s="91"/>
      <c r="AW17" s="103">
        <v>0</v>
      </c>
      <c r="AX17" s="104">
        <f t="shared" si="8"/>
        <v>0</v>
      </c>
    </row>
    <row r="18" spans="1:50" ht="120" customHeight="1">
      <c r="A18" s="88"/>
      <c r="B18" s="88"/>
      <c r="C18" s="71"/>
      <c r="D18" s="89"/>
      <c r="E18" s="90"/>
      <c r="F18" s="91"/>
      <c r="G18" s="92"/>
      <c r="H18" s="92"/>
      <c r="I18" s="88"/>
      <c r="J18" s="88"/>
      <c r="K18" s="88"/>
      <c r="L18" s="88"/>
      <c r="M18" s="94" t="str">
        <f t="shared" si="0"/>
        <v>-</v>
      </c>
      <c r="N18" s="95"/>
      <c r="O18" s="96"/>
      <c r="P18" s="75"/>
      <c r="Q18" s="96"/>
      <c r="R18" s="97"/>
      <c r="S18" s="98"/>
      <c r="T18" s="78"/>
      <c r="U18" s="97"/>
      <c r="V18" s="99"/>
      <c r="W18" s="91"/>
      <c r="X18" s="92"/>
      <c r="Y18" s="93">
        <f t="shared" si="1"/>
        <v>0</v>
      </c>
      <c r="Z18" s="91"/>
      <c r="AA18" s="92"/>
      <c r="AB18" s="93">
        <f t="shared" si="2"/>
        <v>0</v>
      </c>
      <c r="AC18" s="100">
        <f t="shared" si="3"/>
        <v>0</v>
      </c>
      <c r="AD18" s="91"/>
      <c r="AE18" s="105"/>
      <c r="AF18" s="93">
        <f t="shared" si="4"/>
        <v>0</v>
      </c>
      <c r="AG18" s="78"/>
      <c r="AH18" s="78"/>
      <c r="AI18" s="83"/>
      <c r="AJ18" s="106"/>
      <c r="AK18" s="106"/>
      <c r="AL18" s="93">
        <f t="shared" si="5"/>
        <v>0</v>
      </c>
      <c r="AM18" s="100">
        <f t="shared" si="6"/>
        <v>0</v>
      </c>
      <c r="AN18" s="100">
        <f t="shared" si="7"/>
        <v>0</v>
      </c>
      <c r="AO18" s="101"/>
      <c r="AP18" s="101"/>
      <c r="AQ18" s="101"/>
      <c r="AR18" s="102"/>
      <c r="AS18" s="102"/>
      <c r="AT18" s="102"/>
      <c r="AU18" s="91"/>
      <c r="AV18" s="91"/>
      <c r="AW18" s="103">
        <v>0</v>
      </c>
      <c r="AX18" s="104">
        <f t="shared" si="8"/>
        <v>0</v>
      </c>
    </row>
    <row r="19" spans="1:50" ht="120" customHeight="1">
      <c r="A19" s="88"/>
      <c r="B19" s="88"/>
      <c r="C19" s="71"/>
      <c r="D19" s="89"/>
      <c r="E19" s="90"/>
      <c r="F19" s="91"/>
      <c r="G19" s="92"/>
      <c r="H19" s="92"/>
      <c r="I19" s="88"/>
      <c r="J19" s="88"/>
      <c r="K19" s="88"/>
      <c r="L19" s="88"/>
      <c r="M19" s="94" t="str">
        <f t="shared" si="0"/>
        <v>-</v>
      </c>
      <c r="N19" s="95"/>
      <c r="O19" s="96"/>
      <c r="P19" s="75"/>
      <c r="Q19" s="96"/>
      <c r="R19" s="97"/>
      <c r="S19" s="98"/>
      <c r="T19" s="78"/>
      <c r="U19" s="97"/>
      <c r="V19" s="99"/>
      <c r="W19" s="91"/>
      <c r="X19" s="92"/>
      <c r="Y19" s="93">
        <f t="shared" si="1"/>
        <v>0</v>
      </c>
      <c r="Z19" s="91"/>
      <c r="AA19" s="92"/>
      <c r="AB19" s="93">
        <f t="shared" si="2"/>
        <v>0</v>
      </c>
      <c r="AC19" s="100">
        <f t="shared" si="3"/>
        <v>0</v>
      </c>
      <c r="AD19" s="91"/>
      <c r="AE19" s="105"/>
      <c r="AF19" s="93">
        <f t="shared" si="4"/>
        <v>0</v>
      </c>
      <c r="AG19" s="78"/>
      <c r="AH19" s="78"/>
      <c r="AI19" s="83"/>
      <c r="AJ19" s="106"/>
      <c r="AK19" s="106"/>
      <c r="AL19" s="93">
        <f t="shared" si="5"/>
        <v>0</v>
      </c>
      <c r="AM19" s="100">
        <f t="shared" si="6"/>
        <v>0</v>
      </c>
      <c r="AN19" s="100">
        <f t="shared" si="7"/>
        <v>0</v>
      </c>
      <c r="AO19" s="101"/>
      <c r="AP19" s="101"/>
      <c r="AQ19" s="101"/>
      <c r="AR19" s="102"/>
      <c r="AS19" s="102"/>
      <c r="AT19" s="102"/>
      <c r="AU19" s="91"/>
      <c r="AV19" s="91"/>
      <c r="AW19" s="103">
        <v>0</v>
      </c>
      <c r="AX19" s="104">
        <f t="shared" si="8"/>
        <v>0</v>
      </c>
    </row>
    <row r="20" spans="1:50" ht="120" customHeight="1">
      <c r="A20" s="88"/>
      <c r="B20" s="88"/>
      <c r="C20" s="71"/>
      <c r="D20" s="89"/>
      <c r="E20" s="90"/>
      <c r="F20" s="91"/>
      <c r="G20" s="92"/>
      <c r="H20" s="92"/>
      <c r="I20" s="88"/>
      <c r="J20" s="88"/>
      <c r="K20" s="88"/>
      <c r="L20" s="88"/>
      <c r="M20" s="94" t="str">
        <f t="shared" si="0"/>
        <v>-</v>
      </c>
      <c r="N20" s="95"/>
      <c r="O20" s="96"/>
      <c r="P20" s="75"/>
      <c r="Q20" s="96"/>
      <c r="R20" s="97"/>
      <c r="S20" s="98"/>
      <c r="T20" s="78"/>
      <c r="U20" s="97"/>
      <c r="V20" s="99"/>
      <c r="W20" s="91"/>
      <c r="X20" s="92"/>
      <c r="Y20" s="93">
        <f t="shared" si="1"/>
        <v>0</v>
      </c>
      <c r="Z20" s="91"/>
      <c r="AA20" s="92"/>
      <c r="AB20" s="93">
        <f t="shared" si="2"/>
        <v>0</v>
      </c>
      <c r="AC20" s="100">
        <f t="shared" si="3"/>
        <v>0</v>
      </c>
      <c r="AD20" s="91"/>
      <c r="AE20" s="105"/>
      <c r="AF20" s="93">
        <f t="shared" si="4"/>
        <v>0</v>
      </c>
      <c r="AG20" s="78"/>
      <c r="AH20" s="78"/>
      <c r="AI20" s="83"/>
      <c r="AJ20" s="106"/>
      <c r="AK20" s="106"/>
      <c r="AL20" s="93">
        <f t="shared" si="5"/>
        <v>0</v>
      </c>
      <c r="AM20" s="100">
        <f t="shared" si="6"/>
        <v>0</v>
      </c>
      <c r="AN20" s="100">
        <f t="shared" si="7"/>
        <v>0</v>
      </c>
      <c r="AO20" s="101"/>
      <c r="AP20" s="101"/>
      <c r="AQ20" s="101"/>
      <c r="AR20" s="102"/>
      <c r="AS20" s="102"/>
      <c r="AT20" s="102"/>
      <c r="AU20" s="91"/>
      <c r="AV20" s="91"/>
      <c r="AW20" s="103">
        <v>0</v>
      </c>
      <c r="AX20" s="104">
        <f t="shared" si="8"/>
        <v>0</v>
      </c>
    </row>
    <row r="21" spans="1:50" ht="120" customHeight="1">
      <c r="A21" s="88"/>
      <c r="B21" s="88"/>
      <c r="C21" s="71"/>
      <c r="D21" s="89"/>
      <c r="E21" s="90"/>
      <c r="F21" s="91"/>
      <c r="G21" s="92"/>
      <c r="H21" s="92"/>
      <c r="I21" s="88"/>
      <c r="J21" s="88"/>
      <c r="K21" s="88"/>
      <c r="L21" s="88"/>
      <c r="M21" s="94" t="str">
        <f t="shared" si="0"/>
        <v>-</v>
      </c>
      <c r="N21" s="95"/>
      <c r="O21" s="96"/>
      <c r="P21" s="75"/>
      <c r="Q21" s="96"/>
      <c r="R21" s="97"/>
      <c r="S21" s="98"/>
      <c r="T21" s="78"/>
      <c r="U21" s="97"/>
      <c r="V21" s="99"/>
      <c r="W21" s="91"/>
      <c r="X21" s="92"/>
      <c r="Y21" s="93">
        <f t="shared" si="1"/>
        <v>0</v>
      </c>
      <c r="Z21" s="91"/>
      <c r="AA21" s="92"/>
      <c r="AB21" s="93">
        <f t="shared" si="2"/>
        <v>0</v>
      </c>
      <c r="AC21" s="100">
        <f t="shared" si="3"/>
        <v>0</v>
      </c>
      <c r="AD21" s="91"/>
      <c r="AE21" s="105"/>
      <c r="AF21" s="93">
        <f t="shared" si="4"/>
        <v>0</v>
      </c>
      <c r="AG21" s="78"/>
      <c r="AH21" s="78"/>
      <c r="AI21" s="83"/>
      <c r="AJ21" s="106"/>
      <c r="AK21" s="106"/>
      <c r="AL21" s="93">
        <f t="shared" si="5"/>
        <v>0</v>
      </c>
      <c r="AM21" s="100">
        <f t="shared" si="6"/>
        <v>0</v>
      </c>
      <c r="AN21" s="100">
        <f t="shared" si="7"/>
        <v>0</v>
      </c>
      <c r="AO21" s="101"/>
      <c r="AP21" s="101"/>
      <c r="AQ21" s="101"/>
      <c r="AR21" s="102"/>
      <c r="AS21" s="102"/>
      <c r="AT21" s="102"/>
      <c r="AU21" s="91"/>
      <c r="AV21" s="91"/>
      <c r="AW21" s="103">
        <v>0</v>
      </c>
      <c r="AX21" s="104">
        <f t="shared" si="8"/>
        <v>0</v>
      </c>
    </row>
    <row r="22" spans="1:50" ht="120" customHeight="1">
      <c r="A22" s="88"/>
      <c r="B22" s="88"/>
      <c r="C22" s="71"/>
      <c r="D22" s="89"/>
      <c r="E22" s="90"/>
      <c r="F22" s="91"/>
      <c r="G22" s="92"/>
      <c r="H22" s="92"/>
      <c r="I22" s="88"/>
      <c r="J22" s="88"/>
      <c r="K22" s="88"/>
      <c r="L22" s="88"/>
      <c r="M22" s="94" t="str">
        <f t="shared" si="0"/>
        <v>-</v>
      </c>
      <c r="N22" s="95"/>
      <c r="O22" s="96"/>
      <c r="P22" s="75"/>
      <c r="Q22" s="96"/>
      <c r="R22" s="97"/>
      <c r="S22" s="98"/>
      <c r="T22" s="78"/>
      <c r="U22" s="97"/>
      <c r="V22" s="99"/>
      <c r="W22" s="91"/>
      <c r="X22" s="92"/>
      <c r="Y22" s="93">
        <f t="shared" si="1"/>
        <v>0</v>
      </c>
      <c r="Z22" s="91"/>
      <c r="AA22" s="92"/>
      <c r="AB22" s="93">
        <f t="shared" si="2"/>
        <v>0</v>
      </c>
      <c r="AC22" s="100">
        <f t="shared" si="3"/>
        <v>0</v>
      </c>
      <c r="AD22" s="91"/>
      <c r="AE22" s="105"/>
      <c r="AF22" s="93">
        <f t="shared" si="4"/>
        <v>0</v>
      </c>
      <c r="AG22" s="78"/>
      <c r="AH22" s="78"/>
      <c r="AI22" s="83"/>
      <c r="AJ22" s="106"/>
      <c r="AK22" s="106"/>
      <c r="AL22" s="93">
        <f t="shared" si="5"/>
        <v>0</v>
      </c>
      <c r="AM22" s="100">
        <f t="shared" si="6"/>
        <v>0</v>
      </c>
      <c r="AN22" s="100">
        <f t="shared" si="7"/>
        <v>0</v>
      </c>
      <c r="AO22" s="101"/>
      <c r="AP22" s="101"/>
      <c r="AQ22" s="101"/>
      <c r="AR22" s="102"/>
      <c r="AS22" s="102"/>
      <c r="AT22" s="102"/>
      <c r="AU22" s="91"/>
      <c r="AV22" s="91"/>
      <c r="AW22" s="103">
        <v>0</v>
      </c>
      <c r="AX22" s="104">
        <f t="shared" si="8"/>
        <v>0</v>
      </c>
    </row>
    <row r="23" spans="1:50" ht="120" customHeight="1">
      <c r="A23" s="88"/>
      <c r="B23" s="88"/>
      <c r="C23" s="71"/>
      <c r="D23" s="89"/>
      <c r="E23" s="90"/>
      <c r="F23" s="91"/>
      <c r="G23" s="92"/>
      <c r="H23" s="92"/>
      <c r="I23" s="88"/>
      <c r="J23" s="88"/>
      <c r="K23" s="88"/>
      <c r="L23" s="88"/>
      <c r="M23" s="94" t="str">
        <f t="shared" si="0"/>
        <v>-</v>
      </c>
      <c r="N23" s="95"/>
      <c r="O23" s="96"/>
      <c r="P23" s="75"/>
      <c r="Q23" s="96"/>
      <c r="R23" s="97"/>
      <c r="S23" s="98"/>
      <c r="T23" s="78"/>
      <c r="U23" s="97"/>
      <c r="V23" s="99"/>
      <c r="W23" s="91"/>
      <c r="X23" s="92"/>
      <c r="Y23" s="93">
        <f t="shared" si="1"/>
        <v>0</v>
      </c>
      <c r="Z23" s="91"/>
      <c r="AA23" s="92"/>
      <c r="AB23" s="93">
        <f t="shared" si="2"/>
        <v>0</v>
      </c>
      <c r="AC23" s="100">
        <f t="shared" si="3"/>
        <v>0</v>
      </c>
      <c r="AD23" s="91"/>
      <c r="AE23" s="105"/>
      <c r="AF23" s="93">
        <f t="shared" si="4"/>
        <v>0</v>
      </c>
      <c r="AG23" s="78"/>
      <c r="AH23" s="78"/>
      <c r="AI23" s="83"/>
      <c r="AJ23" s="106"/>
      <c r="AK23" s="106"/>
      <c r="AL23" s="93">
        <f t="shared" si="5"/>
        <v>0</v>
      </c>
      <c r="AM23" s="100">
        <f t="shared" si="6"/>
        <v>0</v>
      </c>
      <c r="AN23" s="100">
        <f t="shared" si="7"/>
        <v>0</v>
      </c>
      <c r="AO23" s="101"/>
      <c r="AP23" s="101"/>
      <c r="AQ23" s="101"/>
      <c r="AR23" s="102"/>
      <c r="AS23" s="102"/>
      <c r="AT23" s="102"/>
      <c r="AU23" s="91"/>
      <c r="AV23" s="91"/>
      <c r="AW23" s="103">
        <v>0</v>
      </c>
      <c r="AX23" s="104">
        <f t="shared" si="8"/>
        <v>0</v>
      </c>
    </row>
    <row r="24" spans="1:50" ht="120" customHeight="1">
      <c r="A24" s="88"/>
      <c r="B24" s="88"/>
      <c r="C24" s="71"/>
      <c r="D24" s="89"/>
      <c r="E24" s="90"/>
      <c r="F24" s="91"/>
      <c r="G24" s="92"/>
      <c r="H24" s="92"/>
      <c r="I24" s="88"/>
      <c r="J24" s="88"/>
      <c r="K24" s="88"/>
      <c r="L24" s="88"/>
      <c r="M24" s="94" t="str">
        <f t="shared" si="0"/>
        <v>-</v>
      </c>
      <c r="N24" s="95"/>
      <c r="O24" s="96"/>
      <c r="P24" s="75"/>
      <c r="Q24" s="96"/>
      <c r="R24" s="97"/>
      <c r="S24" s="98"/>
      <c r="T24" s="78"/>
      <c r="U24" s="97"/>
      <c r="V24" s="99"/>
      <c r="W24" s="91"/>
      <c r="X24" s="92"/>
      <c r="Y24" s="93">
        <f t="shared" si="1"/>
        <v>0</v>
      </c>
      <c r="Z24" s="91"/>
      <c r="AA24" s="92"/>
      <c r="AB24" s="93">
        <f t="shared" si="2"/>
        <v>0</v>
      </c>
      <c r="AC24" s="100">
        <f t="shared" si="3"/>
        <v>0</v>
      </c>
      <c r="AD24" s="91"/>
      <c r="AE24" s="105"/>
      <c r="AF24" s="93">
        <f t="shared" si="4"/>
        <v>0</v>
      </c>
      <c r="AG24" s="78"/>
      <c r="AH24" s="78"/>
      <c r="AI24" s="83"/>
      <c r="AJ24" s="106"/>
      <c r="AK24" s="106"/>
      <c r="AL24" s="93">
        <f t="shared" si="5"/>
        <v>0</v>
      </c>
      <c r="AM24" s="100">
        <f t="shared" si="6"/>
        <v>0</v>
      </c>
      <c r="AN24" s="100">
        <f t="shared" si="7"/>
        <v>0</v>
      </c>
      <c r="AO24" s="101"/>
      <c r="AP24" s="101"/>
      <c r="AQ24" s="101"/>
      <c r="AR24" s="102"/>
      <c r="AS24" s="102"/>
      <c r="AT24" s="102"/>
      <c r="AU24" s="91"/>
      <c r="AV24" s="91"/>
      <c r="AW24" s="103">
        <v>0</v>
      </c>
      <c r="AX24" s="104">
        <f t="shared" si="8"/>
        <v>0</v>
      </c>
    </row>
    <row r="25" spans="1:50" ht="120" customHeight="1">
      <c r="A25" s="88"/>
      <c r="B25" s="88"/>
      <c r="C25" s="71"/>
      <c r="D25" s="89"/>
      <c r="E25" s="90"/>
      <c r="F25" s="91"/>
      <c r="G25" s="92"/>
      <c r="H25" s="92"/>
      <c r="I25" s="88"/>
      <c r="J25" s="88"/>
      <c r="K25" s="88"/>
      <c r="L25" s="88"/>
      <c r="M25" s="94" t="str">
        <f t="shared" si="0"/>
        <v>-</v>
      </c>
      <c r="N25" s="95"/>
      <c r="O25" s="96"/>
      <c r="P25" s="75"/>
      <c r="Q25" s="96"/>
      <c r="R25" s="97"/>
      <c r="S25" s="98"/>
      <c r="T25" s="78"/>
      <c r="U25" s="97"/>
      <c r="V25" s="99"/>
      <c r="W25" s="91"/>
      <c r="X25" s="92"/>
      <c r="Y25" s="93">
        <f t="shared" si="1"/>
        <v>0</v>
      </c>
      <c r="Z25" s="91"/>
      <c r="AA25" s="92"/>
      <c r="AB25" s="93">
        <f t="shared" si="2"/>
        <v>0</v>
      </c>
      <c r="AC25" s="100">
        <f t="shared" si="3"/>
        <v>0</v>
      </c>
      <c r="AD25" s="91"/>
      <c r="AE25" s="105"/>
      <c r="AF25" s="93">
        <f t="shared" si="4"/>
        <v>0</v>
      </c>
      <c r="AG25" s="78"/>
      <c r="AH25" s="78"/>
      <c r="AI25" s="83"/>
      <c r="AJ25" s="106"/>
      <c r="AK25" s="106"/>
      <c r="AL25" s="93">
        <f t="shared" si="5"/>
        <v>0</v>
      </c>
      <c r="AM25" s="100">
        <f t="shared" si="6"/>
        <v>0</v>
      </c>
      <c r="AN25" s="100">
        <f t="shared" si="7"/>
        <v>0</v>
      </c>
      <c r="AO25" s="101"/>
      <c r="AP25" s="101"/>
      <c r="AQ25" s="101"/>
      <c r="AR25" s="102"/>
      <c r="AS25" s="102"/>
      <c r="AT25" s="102"/>
      <c r="AU25" s="91"/>
      <c r="AV25" s="91"/>
      <c r="AW25" s="103">
        <v>0</v>
      </c>
      <c r="AX25" s="104">
        <f t="shared" si="8"/>
        <v>0</v>
      </c>
    </row>
    <row r="26" spans="1:50" ht="120" customHeight="1">
      <c r="A26" s="88"/>
      <c r="B26" s="88"/>
      <c r="C26" s="71"/>
      <c r="D26" s="89"/>
      <c r="E26" s="90"/>
      <c r="F26" s="91"/>
      <c r="G26" s="92"/>
      <c r="H26" s="92"/>
      <c r="I26" s="88"/>
      <c r="J26" s="88"/>
      <c r="K26" s="88"/>
      <c r="L26" s="88"/>
      <c r="M26" s="94" t="str">
        <f t="shared" si="0"/>
        <v>-</v>
      </c>
      <c r="N26" s="95"/>
      <c r="O26" s="96"/>
      <c r="P26" s="75"/>
      <c r="Q26" s="96"/>
      <c r="R26" s="97"/>
      <c r="S26" s="98"/>
      <c r="T26" s="78"/>
      <c r="U26" s="97"/>
      <c r="V26" s="99"/>
      <c r="W26" s="91"/>
      <c r="X26" s="92"/>
      <c r="Y26" s="93">
        <f t="shared" si="1"/>
        <v>0</v>
      </c>
      <c r="Z26" s="91"/>
      <c r="AA26" s="92"/>
      <c r="AB26" s="93">
        <f t="shared" si="2"/>
        <v>0</v>
      </c>
      <c r="AC26" s="100">
        <f t="shared" si="3"/>
        <v>0</v>
      </c>
      <c r="AD26" s="91"/>
      <c r="AE26" s="105"/>
      <c r="AF26" s="93">
        <f t="shared" si="4"/>
        <v>0</v>
      </c>
      <c r="AG26" s="78"/>
      <c r="AH26" s="78"/>
      <c r="AI26" s="83"/>
      <c r="AJ26" s="106"/>
      <c r="AK26" s="106"/>
      <c r="AL26" s="93">
        <f t="shared" si="5"/>
        <v>0</v>
      </c>
      <c r="AM26" s="100">
        <f t="shared" si="6"/>
        <v>0</v>
      </c>
      <c r="AN26" s="100">
        <f t="shared" si="7"/>
        <v>0</v>
      </c>
      <c r="AO26" s="101"/>
      <c r="AP26" s="101"/>
      <c r="AQ26" s="101"/>
      <c r="AR26" s="102"/>
      <c r="AS26" s="102"/>
      <c r="AT26" s="102"/>
      <c r="AU26" s="91"/>
      <c r="AV26" s="91"/>
      <c r="AW26" s="103">
        <v>0</v>
      </c>
      <c r="AX26" s="104">
        <f t="shared" si="8"/>
        <v>0</v>
      </c>
    </row>
    <row r="27" spans="1:50" ht="120" customHeight="1">
      <c r="A27" s="88"/>
      <c r="B27" s="88"/>
      <c r="C27" s="71"/>
      <c r="D27" s="89"/>
      <c r="E27" s="90"/>
      <c r="F27" s="91"/>
      <c r="G27" s="92"/>
      <c r="H27" s="92"/>
      <c r="I27" s="88"/>
      <c r="J27" s="88"/>
      <c r="K27" s="88"/>
      <c r="L27" s="88"/>
      <c r="M27" s="94" t="str">
        <f t="shared" si="0"/>
        <v>-</v>
      </c>
      <c r="N27" s="95"/>
      <c r="O27" s="96"/>
      <c r="P27" s="75"/>
      <c r="Q27" s="96"/>
      <c r="R27" s="97"/>
      <c r="S27" s="98"/>
      <c r="T27" s="78"/>
      <c r="U27" s="97"/>
      <c r="V27" s="99"/>
      <c r="W27" s="91"/>
      <c r="X27" s="92"/>
      <c r="Y27" s="93">
        <f t="shared" si="1"/>
        <v>0</v>
      </c>
      <c r="Z27" s="91"/>
      <c r="AA27" s="92"/>
      <c r="AB27" s="93">
        <f t="shared" si="2"/>
        <v>0</v>
      </c>
      <c r="AC27" s="100">
        <f t="shared" si="3"/>
        <v>0</v>
      </c>
      <c r="AD27" s="91"/>
      <c r="AE27" s="105"/>
      <c r="AF27" s="93">
        <f t="shared" si="4"/>
        <v>0</v>
      </c>
      <c r="AG27" s="78"/>
      <c r="AH27" s="78"/>
      <c r="AI27" s="83"/>
      <c r="AJ27" s="106"/>
      <c r="AK27" s="106"/>
      <c r="AL27" s="93">
        <f t="shared" si="5"/>
        <v>0</v>
      </c>
      <c r="AM27" s="100">
        <f t="shared" si="6"/>
        <v>0</v>
      </c>
      <c r="AN27" s="100">
        <f t="shared" si="7"/>
        <v>0</v>
      </c>
      <c r="AO27" s="101"/>
      <c r="AP27" s="101"/>
      <c r="AQ27" s="101"/>
      <c r="AR27" s="102"/>
      <c r="AS27" s="102"/>
      <c r="AT27" s="102"/>
      <c r="AU27" s="91"/>
      <c r="AV27" s="91"/>
      <c r="AW27" s="103">
        <v>0</v>
      </c>
      <c r="AX27" s="104">
        <f t="shared" si="8"/>
        <v>0</v>
      </c>
    </row>
    <row r="28" spans="1:50" ht="120" customHeight="1">
      <c r="A28" s="88"/>
      <c r="B28" s="88"/>
      <c r="C28" s="71"/>
      <c r="D28" s="89"/>
      <c r="E28" s="90"/>
      <c r="F28" s="91"/>
      <c r="G28" s="92"/>
      <c r="H28" s="92"/>
      <c r="I28" s="88"/>
      <c r="J28" s="88"/>
      <c r="K28" s="88"/>
      <c r="L28" s="88"/>
      <c r="M28" s="94" t="str">
        <f t="shared" si="0"/>
        <v>-</v>
      </c>
      <c r="N28" s="95"/>
      <c r="O28" s="96"/>
      <c r="P28" s="75"/>
      <c r="Q28" s="96"/>
      <c r="R28" s="97"/>
      <c r="S28" s="98"/>
      <c r="T28" s="78"/>
      <c r="U28" s="97"/>
      <c r="V28" s="99"/>
      <c r="W28" s="91"/>
      <c r="X28" s="92"/>
      <c r="Y28" s="93">
        <f t="shared" si="1"/>
        <v>0</v>
      </c>
      <c r="Z28" s="91"/>
      <c r="AA28" s="92"/>
      <c r="AB28" s="93">
        <f t="shared" si="2"/>
        <v>0</v>
      </c>
      <c r="AC28" s="100">
        <f t="shared" si="3"/>
        <v>0</v>
      </c>
      <c r="AD28" s="91"/>
      <c r="AE28" s="105"/>
      <c r="AF28" s="93">
        <f t="shared" si="4"/>
        <v>0</v>
      </c>
      <c r="AG28" s="78"/>
      <c r="AH28" s="78"/>
      <c r="AI28" s="83"/>
      <c r="AJ28" s="106"/>
      <c r="AK28" s="106"/>
      <c r="AL28" s="93">
        <f t="shared" si="5"/>
        <v>0</v>
      </c>
      <c r="AM28" s="100">
        <f t="shared" si="6"/>
        <v>0</v>
      </c>
      <c r="AN28" s="100">
        <f t="shared" si="7"/>
        <v>0</v>
      </c>
      <c r="AO28" s="101"/>
      <c r="AP28" s="101"/>
      <c r="AQ28" s="101"/>
      <c r="AR28" s="102"/>
      <c r="AS28" s="102"/>
      <c r="AT28" s="102"/>
      <c r="AU28" s="91"/>
      <c r="AV28" s="91"/>
      <c r="AW28" s="103">
        <v>0</v>
      </c>
      <c r="AX28" s="104">
        <f t="shared" si="8"/>
        <v>0</v>
      </c>
    </row>
    <row r="29" spans="1:50" ht="120" customHeight="1">
      <c r="A29" s="88"/>
      <c r="B29" s="88"/>
      <c r="C29" s="71"/>
      <c r="D29" s="89"/>
      <c r="E29" s="90"/>
      <c r="F29" s="91"/>
      <c r="G29" s="92"/>
      <c r="H29" s="92"/>
      <c r="I29" s="88"/>
      <c r="J29" s="88"/>
      <c r="K29" s="88"/>
      <c r="L29" s="88"/>
      <c r="M29" s="94" t="str">
        <f t="shared" si="0"/>
        <v>-</v>
      </c>
      <c r="N29" s="95"/>
      <c r="O29" s="96"/>
      <c r="P29" s="75"/>
      <c r="Q29" s="96"/>
      <c r="R29" s="97"/>
      <c r="S29" s="98"/>
      <c r="T29" s="78"/>
      <c r="U29" s="97"/>
      <c r="V29" s="99"/>
      <c r="W29" s="91"/>
      <c r="X29" s="92"/>
      <c r="Y29" s="93">
        <f t="shared" si="1"/>
        <v>0</v>
      </c>
      <c r="Z29" s="91"/>
      <c r="AA29" s="92"/>
      <c r="AB29" s="93">
        <f t="shared" si="2"/>
        <v>0</v>
      </c>
      <c r="AC29" s="100">
        <f t="shared" si="3"/>
        <v>0</v>
      </c>
      <c r="AD29" s="91"/>
      <c r="AE29" s="105"/>
      <c r="AF29" s="93">
        <f t="shared" si="4"/>
        <v>0</v>
      </c>
      <c r="AG29" s="78"/>
      <c r="AH29" s="78"/>
      <c r="AI29" s="83"/>
      <c r="AJ29" s="106"/>
      <c r="AK29" s="106"/>
      <c r="AL29" s="93">
        <f t="shared" si="5"/>
        <v>0</v>
      </c>
      <c r="AM29" s="100">
        <f t="shared" si="6"/>
        <v>0</v>
      </c>
      <c r="AN29" s="100">
        <f t="shared" si="7"/>
        <v>0</v>
      </c>
      <c r="AO29" s="101"/>
      <c r="AP29" s="101"/>
      <c r="AQ29" s="101"/>
      <c r="AR29" s="102"/>
      <c r="AS29" s="102"/>
      <c r="AT29" s="102"/>
      <c r="AU29" s="91"/>
      <c r="AV29" s="91"/>
      <c r="AW29" s="103">
        <v>0</v>
      </c>
      <c r="AX29" s="104">
        <f t="shared" si="8"/>
        <v>0</v>
      </c>
    </row>
    <row r="30" spans="1:50" ht="120" customHeight="1">
      <c r="A30" s="88"/>
      <c r="B30" s="88"/>
      <c r="C30" s="71"/>
      <c r="D30" s="89"/>
      <c r="E30" s="90"/>
      <c r="F30" s="91"/>
      <c r="G30" s="92"/>
      <c r="H30" s="92"/>
      <c r="I30" s="88"/>
      <c r="J30" s="88"/>
      <c r="K30" s="88"/>
      <c r="L30" s="88"/>
      <c r="M30" s="94" t="str">
        <f t="shared" si="0"/>
        <v>-</v>
      </c>
      <c r="N30" s="95"/>
      <c r="O30" s="96"/>
      <c r="P30" s="75"/>
      <c r="Q30" s="96"/>
      <c r="R30" s="97"/>
      <c r="S30" s="98"/>
      <c r="T30" s="78"/>
      <c r="U30" s="97"/>
      <c r="V30" s="99"/>
      <c r="W30" s="91"/>
      <c r="X30" s="92"/>
      <c r="Y30" s="93">
        <f t="shared" si="1"/>
        <v>0</v>
      </c>
      <c r="Z30" s="91"/>
      <c r="AA30" s="92"/>
      <c r="AB30" s="93">
        <f t="shared" si="2"/>
        <v>0</v>
      </c>
      <c r="AC30" s="100">
        <f t="shared" si="3"/>
        <v>0</v>
      </c>
      <c r="AD30" s="91"/>
      <c r="AE30" s="105"/>
      <c r="AF30" s="93">
        <f t="shared" si="4"/>
        <v>0</v>
      </c>
      <c r="AG30" s="78"/>
      <c r="AH30" s="78"/>
      <c r="AI30" s="83"/>
      <c r="AJ30" s="106"/>
      <c r="AK30" s="106"/>
      <c r="AL30" s="93">
        <f t="shared" si="5"/>
        <v>0</v>
      </c>
      <c r="AM30" s="100">
        <f t="shared" si="6"/>
        <v>0</v>
      </c>
      <c r="AN30" s="100">
        <f t="shared" si="7"/>
        <v>0</v>
      </c>
      <c r="AO30" s="101"/>
      <c r="AP30" s="101"/>
      <c r="AQ30" s="101"/>
      <c r="AR30" s="102"/>
      <c r="AS30" s="102"/>
      <c r="AT30" s="102"/>
      <c r="AU30" s="91"/>
      <c r="AV30" s="91"/>
      <c r="AW30" s="103">
        <v>0</v>
      </c>
      <c r="AX30" s="104">
        <f t="shared" si="8"/>
        <v>0</v>
      </c>
    </row>
    <row r="31" spans="1:50" ht="120" customHeight="1">
      <c r="A31" s="88"/>
      <c r="B31" s="88"/>
      <c r="C31" s="71"/>
      <c r="D31" s="89"/>
      <c r="E31" s="90"/>
      <c r="F31" s="91"/>
      <c r="G31" s="92"/>
      <c r="H31" s="92"/>
      <c r="I31" s="88"/>
      <c r="J31" s="88"/>
      <c r="K31" s="88"/>
      <c r="L31" s="88"/>
      <c r="M31" s="94" t="str">
        <f t="shared" si="0"/>
        <v>-</v>
      </c>
      <c r="N31" s="95"/>
      <c r="O31" s="96"/>
      <c r="P31" s="75"/>
      <c r="Q31" s="96"/>
      <c r="R31" s="97"/>
      <c r="S31" s="98"/>
      <c r="T31" s="78"/>
      <c r="U31" s="97"/>
      <c r="V31" s="99"/>
      <c r="W31" s="91"/>
      <c r="X31" s="92"/>
      <c r="Y31" s="93">
        <f t="shared" si="1"/>
        <v>0</v>
      </c>
      <c r="Z31" s="91"/>
      <c r="AA31" s="92"/>
      <c r="AB31" s="93">
        <f t="shared" si="2"/>
        <v>0</v>
      </c>
      <c r="AC31" s="100">
        <f t="shared" si="3"/>
        <v>0</v>
      </c>
      <c r="AD31" s="91"/>
      <c r="AE31" s="105"/>
      <c r="AF31" s="93">
        <f t="shared" si="4"/>
        <v>0</v>
      </c>
      <c r="AG31" s="78"/>
      <c r="AH31" s="78"/>
      <c r="AI31" s="83"/>
      <c r="AJ31" s="106"/>
      <c r="AK31" s="106"/>
      <c r="AL31" s="93">
        <f t="shared" si="5"/>
        <v>0</v>
      </c>
      <c r="AM31" s="100">
        <f t="shared" si="6"/>
        <v>0</v>
      </c>
      <c r="AN31" s="100">
        <f t="shared" si="7"/>
        <v>0</v>
      </c>
      <c r="AO31" s="101"/>
      <c r="AP31" s="101"/>
      <c r="AQ31" s="101"/>
      <c r="AR31" s="102"/>
      <c r="AS31" s="102"/>
      <c r="AT31" s="102"/>
      <c r="AU31" s="91"/>
      <c r="AV31" s="91"/>
      <c r="AW31" s="103">
        <v>0</v>
      </c>
      <c r="AX31" s="104">
        <f t="shared" si="8"/>
        <v>0</v>
      </c>
    </row>
    <row r="32" spans="1:50" ht="120" customHeight="1">
      <c r="A32" s="88"/>
      <c r="B32" s="88"/>
      <c r="C32" s="71"/>
      <c r="D32" s="89"/>
      <c r="E32" s="90"/>
      <c r="F32" s="91"/>
      <c r="G32" s="92"/>
      <c r="H32" s="92"/>
      <c r="I32" s="88"/>
      <c r="J32" s="88"/>
      <c r="K32" s="88"/>
      <c r="L32" s="88"/>
      <c r="M32" s="94" t="str">
        <f t="shared" si="0"/>
        <v>-</v>
      </c>
      <c r="N32" s="95"/>
      <c r="O32" s="96"/>
      <c r="P32" s="75"/>
      <c r="Q32" s="96"/>
      <c r="R32" s="97"/>
      <c r="S32" s="98"/>
      <c r="T32" s="78"/>
      <c r="U32" s="97"/>
      <c r="V32" s="99"/>
      <c r="W32" s="91"/>
      <c r="X32" s="92"/>
      <c r="Y32" s="93">
        <f t="shared" si="1"/>
        <v>0</v>
      </c>
      <c r="Z32" s="91"/>
      <c r="AA32" s="92"/>
      <c r="AB32" s="93">
        <f t="shared" si="2"/>
        <v>0</v>
      </c>
      <c r="AC32" s="100">
        <f t="shared" si="3"/>
        <v>0</v>
      </c>
      <c r="AD32" s="91"/>
      <c r="AE32" s="105"/>
      <c r="AF32" s="93">
        <f t="shared" si="4"/>
        <v>0</v>
      </c>
      <c r="AG32" s="78"/>
      <c r="AH32" s="78"/>
      <c r="AI32" s="83"/>
      <c r="AJ32" s="106"/>
      <c r="AK32" s="106"/>
      <c r="AL32" s="93">
        <f t="shared" si="5"/>
        <v>0</v>
      </c>
      <c r="AM32" s="100">
        <f t="shared" si="6"/>
        <v>0</v>
      </c>
      <c r="AN32" s="100">
        <f t="shared" si="7"/>
        <v>0</v>
      </c>
      <c r="AO32" s="101"/>
      <c r="AP32" s="101"/>
      <c r="AQ32" s="101"/>
      <c r="AR32" s="102"/>
      <c r="AS32" s="102"/>
      <c r="AT32" s="102"/>
      <c r="AU32" s="91"/>
      <c r="AV32" s="91"/>
      <c r="AW32" s="103">
        <v>0</v>
      </c>
      <c r="AX32" s="104">
        <f t="shared" si="8"/>
        <v>0</v>
      </c>
    </row>
    <row r="33" spans="1:50" ht="120" customHeight="1">
      <c r="A33" s="88"/>
      <c r="B33" s="88"/>
      <c r="C33" s="71"/>
      <c r="D33" s="89"/>
      <c r="E33" s="90"/>
      <c r="F33" s="91"/>
      <c r="G33" s="92"/>
      <c r="H33" s="92"/>
      <c r="I33" s="88"/>
      <c r="J33" s="88"/>
      <c r="K33" s="88"/>
      <c r="L33" s="88"/>
      <c r="M33" s="94" t="str">
        <f t="shared" si="0"/>
        <v>-</v>
      </c>
      <c r="N33" s="95"/>
      <c r="O33" s="96"/>
      <c r="P33" s="75"/>
      <c r="Q33" s="96"/>
      <c r="R33" s="97"/>
      <c r="S33" s="98"/>
      <c r="T33" s="78"/>
      <c r="U33" s="97"/>
      <c r="V33" s="99"/>
      <c r="W33" s="91"/>
      <c r="X33" s="92"/>
      <c r="Y33" s="93">
        <f t="shared" si="1"/>
        <v>0</v>
      </c>
      <c r="Z33" s="91"/>
      <c r="AA33" s="92"/>
      <c r="AB33" s="93">
        <f t="shared" si="2"/>
        <v>0</v>
      </c>
      <c r="AC33" s="100">
        <f t="shared" si="3"/>
        <v>0</v>
      </c>
      <c r="AD33" s="91"/>
      <c r="AE33" s="105"/>
      <c r="AF33" s="93">
        <f t="shared" si="4"/>
        <v>0</v>
      </c>
      <c r="AG33" s="78"/>
      <c r="AH33" s="78"/>
      <c r="AI33" s="83"/>
      <c r="AJ33" s="106"/>
      <c r="AK33" s="106"/>
      <c r="AL33" s="93">
        <f t="shared" si="5"/>
        <v>0</v>
      </c>
      <c r="AM33" s="100">
        <f t="shared" si="6"/>
        <v>0</v>
      </c>
      <c r="AN33" s="100">
        <f t="shared" si="7"/>
        <v>0</v>
      </c>
      <c r="AO33" s="101"/>
      <c r="AP33" s="101"/>
      <c r="AQ33" s="101"/>
      <c r="AR33" s="102"/>
      <c r="AS33" s="102"/>
      <c r="AT33" s="102"/>
      <c r="AU33" s="91"/>
      <c r="AV33" s="91"/>
      <c r="AW33" s="103">
        <v>0</v>
      </c>
      <c r="AX33" s="104">
        <f t="shared" si="8"/>
        <v>0</v>
      </c>
    </row>
    <row r="34" spans="1:50" ht="120" customHeight="1">
      <c r="A34" s="88"/>
      <c r="B34" s="88"/>
      <c r="C34" s="71"/>
      <c r="D34" s="89"/>
      <c r="E34" s="90"/>
      <c r="F34" s="91"/>
      <c r="G34" s="92"/>
      <c r="H34" s="92"/>
      <c r="I34" s="88"/>
      <c r="J34" s="88"/>
      <c r="K34" s="88"/>
      <c r="L34" s="88"/>
      <c r="M34" s="94" t="str">
        <f t="shared" si="0"/>
        <v>-</v>
      </c>
      <c r="N34" s="95"/>
      <c r="O34" s="96"/>
      <c r="P34" s="75"/>
      <c r="Q34" s="96"/>
      <c r="R34" s="97"/>
      <c r="S34" s="98"/>
      <c r="T34" s="78"/>
      <c r="U34" s="97"/>
      <c r="V34" s="99"/>
      <c r="W34" s="91"/>
      <c r="X34" s="92"/>
      <c r="Y34" s="93">
        <f t="shared" si="1"/>
        <v>0</v>
      </c>
      <c r="Z34" s="91"/>
      <c r="AA34" s="92"/>
      <c r="AB34" s="93">
        <f t="shared" si="2"/>
        <v>0</v>
      </c>
      <c r="AC34" s="100">
        <f t="shared" si="3"/>
        <v>0</v>
      </c>
      <c r="AD34" s="91"/>
      <c r="AE34" s="105"/>
      <c r="AF34" s="93">
        <f t="shared" si="4"/>
        <v>0</v>
      </c>
      <c r="AG34" s="78"/>
      <c r="AH34" s="78"/>
      <c r="AI34" s="83"/>
      <c r="AJ34" s="106"/>
      <c r="AK34" s="106"/>
      <c r="AL34" s="93">
        <f t="shared" si="5"/>
        <v>0</v>
      </c>
      <c r="AM34" s="100">
        <f t="shared" si="6"/>
        <v>0</v>
      </c>
      <c r="AN34" s="100">
        <f t="shared" si="7"/>
        <v>0</v>
      </c>
      <c r="AO34" s="101"/>
      <c r="AP34" s="101"/>
      <c r="AQ34" s="101"/>
      <c r="AR34" s="102"/>
      <c r="AS34" s="102"/>
      <c r="AT34" s="102"/>
      <c r="AU34" s="91"/>
      <c r="AV34" s="91"/>
      <c r="AW34" s="103">
        <v>0</v>
      </c>
      <c r="AX34" s="104">
        <f t="shared" si="8"/>
        <v>0</v>
      </c>
    </row>
    <row r="35" spans="1:50" ht="120" customHeight="1">
      <c r="A35" s="88"/>
      <c r="B35" s="88"/>
      <c r="C35" s="71"/>
      <c r="D35" s="89"/>
      <c r="E35" s="90"/>
      <c r="F35" s="91"/>
      <c r="G35" s="92"/>
      <c r="H35" s="92"/>
      <c r="I35" s="88"/>
      <c r="J35" s="88"/>
      <c r="K35" s="88"/>
      <c r="L35" s="88"/>
      <c r="M35" s="94" t="str">
        <f t="shared" si="0"/>
        <v>-</v>
      </c>
      <c r="N35" s="95"/>
      <c r="O35" s="96"/>
      <c r="P35" s="75"/>
      <c r="Q35" s="96"/>
      <c r="R35" s="97"/>
      <c r="S35" s="98"/>
      <c r="T35" s="78"/>
      <c r="U35" s="97"/>
      <c r="V35" s="99"/>
      <c r="W35" s="91"/>
      <c r="X35" s="92"/>
      <c r="Y35" s="93">
        <f t="shared" si="1"/>
        <v>0</v>
      </c>
      <c r="Z35" s="91"/>
      <c r="AA35" s="92"/>
      <c r="AB35" s="93">
        <f t="shared" si="2"/>
        <v>0</v>
      </c>
      <c r="AC35" s="100">
        <f t="shared" si="3"/>
        <v>0</v>
      </c>
      <c r="AD35" s="91"/>
      <c r="AE35" s="105"/>
      <c r="AF35" s="93">
        <f t="shared" si="4"/>
        <v>0</v>
      </c>
      <c r="AG35" s="78"/>
      <c r="AH35" s="78"/>
      <c r="AI35" s="83"/>
      <c r="AJ35" s="106"/>
      <c r="AK35" s="106"/>
      <c r="AL35" s="93">
        <f t="shared" si="5"/>
        <v>0</v>
      </c>
      <c r="AM35" s="100">
        <f t="shared" si="6"/>
        <v>0</v>
      </c>
      <c r="AN35" s="100">
        <f t="shared" si="7"/>
        <v>0</v>
      </c>
      <c r="AO35" s="101"/>
      <c r="AP35" s="101"/>
      <c r="AQ35" s="101"/>
      <c r="AR35" s="102"/>
      <c r="AS35" s="102"/>
      <c r="AT35" s="102"/>
      <c r="AU35" s="91"/>
      <c r="AV35" s="91"/>
      <c r="AW35" s="103">
        <v>0</v>
      </c>
      <c r="AX35" s="104">
        <f t="shared" si="8"/>
        <v>0</v>
      </c>
    </row>
    <row r="36" spans="1:50" ht="120" customHeight="1">
      <c r="A36" s="88"/>
      <c r="B36" s="88"/>
      <c r="C36" s="71"/>
      <c r="D36" s="89"/>
      <c r="E36" s="90"/>
      <c r="F36" s="91"/>
      <c r="G36" s="92"/>
      <c r="H36" s="92"/>
      <c r="I36" s="88"/>
      <c r="J36" s="88"/>
      <c r="K36" s="88"/>
      <c r="L36" s="88"/>
      <c r="M36" s="94" t="str">
        <f t="shared" si="0"/>
        <v>-</v>
      </c>
      <c r="N36" s="95"/>
      <c r="O36" s="96"/>
      <c r="P36" s="75"/>
      <c r="Q36" s="96"/>
      <c r="R36" s="97"/>
      <c r="S36" s="98"/>
      <c r="T36" s="78"/>
      <c r="U36" s="97"/>
      <c r="V36" s="99"/>
      <c r="W36" s="91"/>
      <c r="X36" s="92"/>
      <c r="Y36" s="93">
        <f t="shared" si="1"/>
        <v>0</v>
      </c>
      <c r="Z36" s="91"/>
      <c r="AA36" s="92"/>
      <c r="AB36" s="93">
        <f t="shared" si="2"/>
        <v>0</v>
      </c>
      <c r="AC36" s="100">
        <f t="shared" si="3"/>
        <v>0</v>
      </c>
      <c r="AD36" s="91"/>
      <c r="AE36" s="105"/>
      <c r="AF36" s="93">
        <f t="shared" si="4"/>
        <v>0</v>
      </c>
      <c r="AG36" s="78"/>
      <c r="AH36" s="78"/>
      <c r="AI36" s="83"/>
      <c r="AJ36" s="106"/>
      <c r="AK36" s="106"/>
      <c r="AL36" s="93">
        <f t="shared" si="5"/>
        <v>0</v>
      </c>
      <c r="AM36" s="100">
        <f t="shared" si="6"/>
        <v>0</v>
      </c>
      <c r="AN36" s="100">
        <f t="shared" si="7"/>
        <v>0</v>
      </c>
      <c r="AO36" s="101"/>
      <c r="AP36" s="101"/>
      <c r="AQ36" s="101"/>
      <c r="AR36" s="102"/>
      <c r="AS36" s="102"/>
      <c r="AT36" s="102"/>
      <c r="AU36" s="91"/>
      <c r="AV36" s="91"/>
      <c r="AW36" s="103">
        <v>0</v>
      </c>
      <c r="AX36" s="104">
        <f t="shared" si="8"/>
        <v>0</v>
      </c>
    </row>
    <row r="37" spans="1:50" ht="120" customHeight="1">
      <c r="A37" s="88"/>
      <c r="B37" s="88"/>
      <c r="C37" s="71"/>
      <c r="D37" s="89"/>
      <c r="E37" s="90"/>
      <c r="F37" s="91"/>
      <c r="G37" s="92"/>
      <c r="H37" s="92"/>
      <c r="I37" s="88"/>
      <c r="J37" s="88"/>
      <c r="K37" s="88"/>
      <c r="L37" s="88"/>
      <c r="M37" s="94" t="str">
        <f t="shared" si="0"/>
        <v>-</v>
      </c>
      <c r="N37" s="95"/>
      <c r="O37" s="96"/>
      <c r="P37" s="75"/>
      <c r="Q37" s="96"/>
      <c r="R37" s="97"/>
      <c r="S37" s="98"/>
      <c r="T37" s="78"/>
      <c r="U37" s="97"/>
      <c r="V37" s="99"/>
      <c r="W37" s="91"/>
      <c r="X37" s="92"/>
      <c r="Y37" s="93">
        <f t="shared" si="1"/>
        <v>0</v>
      </c>
      <c r="Z37" s="91"/>
      <c r="AA37" s="92"/>
      <c r="AB37" s="93">
        <f t="shared" si="2"/>
        <v>0</v>
      </c>
      <c r="AC37" s="100">
        <f t="shared" si="3"/>
        <v>0</v>
      </c>
      <c r="AD37" s="91"/>
      <c r="AE37" s="105"/>
      <c r="AF37" s="93">
        <f t="shared" si="4"/>
        <v>0</v>
      </c>
      <c r="AG37" s="78"/>
      <c r="AH37" s="78"/>
      <c r="AI37" s="83"/>
      <c r="AJ37" s="106"/>
      <c r="AK37" s="106"/>
      <c r="AL37" s="93">
        <f t="shared" si="5"/>
        <v>0</v>
      </c>
      <c r="AM37" s="100">
        <f t="shared" si="6"/>
        <v>0</v>
      </c>
      <c r="AN37" s="100">
        <f t="shared" si="7"/>
        <v>0</v>
      </c>
      <c r="AO37" s="101"/>
      <c r="AP37" s="101"/>
      <c r="AQ37" s="101"/>
      <c r="AR37" s="102"/>
      <c r="AS37" s="102"/>
      <c r="AT37" s="102"/>
      <c r="AU37" s="91"/>
      <c r="AV37" s="91"/>
      <c r="AW37" s="103">
        <v>0</v>
      </c>
      <c r="AX37" s="104">
        <f t="shared" si="8"/>
        <v>0</v>
      </c>
    </row>
    <row r="38" spans="1:50" ht="120" customHeight="1">
      <c r="A38" s="88"/>
      <c r="B38" s="88"/>
      <c r="C38" s="71"/>
      <c r="D38" s="89"/>
      <c r="E38" s="90"/>
      <c r="F38" s="91"/>
      <c r="G38" s="92"/>
      <c r="H38" s="92"/>
      <c r="I38" s="88"/>
      <c r="J38" s="88"/>
      <c r="K38" s="88"/>
      <c r="L38" s="88"/>
      <c r="M38" s="94" t="str">
        <f t="shared" si="0"/>
        <v>-</v>
      </c>
      <c r="N38" s="95"/>
      <c r="O38" s="96"/>
      <c r="P38" s="75"/>
      <c r="Q38" s="96"/>
      <c r="R38" s="97"/>
      <c r="S38" s="98"/>
      <c r="T38" s="78"/>
      <c r="U38" s="97"/>
      <c r="V38" s="99"/>
      <c r="W38" s="91"/>
      <c r="X38" s="92"/>
      <c r="Y38" s="93">
        <f t="shared" si="1"/>
        <v>0</v>
      </c>
      <c r="Z38" s="91"/>
      <c r="AA38" s="92"/>
      <c r="AB38" s="93">
        <f t="shared" si="2"/>
        <v>0</v>
      </c>
      <c r="AC38" s="100">
        <f t="shared" si="3"/>
        <v>0</v>
      </c>
      <c r="AD38" s="91"/>
      <c r="AE38" s="105"/>
      <c r="AF38" s="93">
        <f t="shared" si="4"/>
        <v>0</v>
      </c>
      <c r="AG38" s="78"/>
      <c r="AH38" s="78"/>
      <c r="AI38" s="83"/>
      <c r="AJ38" s="106"/>
      <c r="AK38" s="106"/>
      <c r="AL38" s="93">
        <f t="shared" si="5"/>
        <v>0</v>
      </c>
      <c r="AM38" s="100">
        <f t="shared" si="6"/>
        <v>0</v>
      </c>
      <c r="AN38" s="100">
        <f t="shared" si="7"/>
        <v>0</v>
      </c>
      <c r="AO38" s="101"/>
      <c r="AP38" s="101"/>
      <c r="AQ38" s="101"/>
      <c r="AR38" s="102"/>
      <c r="AS38" s="102"/>
      <c r="AT38" s="102"/>
      <c r="AU38" s="91"/>
      <c r="AV38" s="91"/>
      <c r="AW38" s="103">
        <v>0</v>
      </c>
      <c r="AX38" s="104">
        <f t="shared" si="8"/>
        <v>0</v>
      </c>
    </row>
    <row r="39" spans="1:50" ht="120" customHeight="1">
      <c r="A39" s="88"/>
      <c r="B39" s="88"/>
      <c r="C39" s="71"/>
      <c r="D39" s="89"/>
      <c r="E39" s="90"/>
      <c r="F39" s="91"/>
      <c r="G39" s="92"/>
      <c r="H39" s="92"/>
      <c r="I39" s="88"/>
      <c r="J39" s="88"/>
      <c r="K39" s="88"/>
      <c r="L39" s="88"/>
      <c r="M39" s="94" t="str">
        <f t="shared" si="0"/>
        <v>-</v>
      </c>
      <c r="N39" s="95"/>
      <c r="O39" s="96"/>
      <c r="P39" s="75"/>
      <c r="Q39" s="96"/>
      <c r="R39" s="97"/>
      <c r="S39" s="98"/>
      <c r="T39" s="78"/>
      <c r="U39" s="97"/>
      <c r="V39" s="99"/>
      <c r="W39" s="91"/>
      <c r="X39" s="92"/>
      <c r="Y39" s="93">
        <f t="shared" si="1"/>
        <v>0</v>
      </c>
      <c r="Z39" s="91"/>
      <c r="AA39" s="92"/>
      <c r="AB39" s="93">
        <f t="shared" si="2"/>
        <v>0</v>
      </c>
      <c r="AC39" s="100">
        <f t="shared" si="3"/>
        <v>0</v>
      </c>
      <c r="AD39" s="91"/>
      <c r="AE39" s="105"/>
      <c r="AF39" s="93">
        <f t="shared" si="4"/>
        <v>0</v>
      </c>
      <c r="AG39" s="78"/>
      <c r="AH39" s="78"/>
      <c r="AI39" s="83"/>
      <c r="AJ39" s="106"/>
      <c r="AK39" s="106"/>
      <c r="AL39" s="93">
        <f t="shared" si="5"/>
        <v>0</v>
      </c>
      <c r="AM39" s="100">
        <f t="shared" si="6"/>
        <v>0</v>
      </c>
      <c r="AN39" s="100">
        <f t="shared" si="7"/>
        <v>0</v>
      </c>
      <c r="AO39" s="101"/>
      <c r="AP39" s="101"/>
      <c r="AQ39" s="101"/>
      <c r="AR39" s="102"/>
      <c r="AS39" s="102"/>
      <c r="AT39" s="102"/>
      <c r="AU39" s="91"/>
      <c r="AV39" s="91"/>
      <c r="AW39" s="103">
        <v>0</v>
      </c>
      <c r="AX39" s="104">
        <f t="shared" si="8"/>
        <v>0</v>
      </c>
    </row>
    <row r="40" spans="1:50" ht="120" customHeight="1">
      <c r="A40" s="88"/>
      <c r="B40" s="88"/>
      <c r="C40" s="71"/>
      <c r="D40" s="89"/>
      <c r="E40" s="90"/>
      <c r="F40" s="91"/>
      <c r="G40" s="92"/>
      <c r="H40" s="92"/>
      <c r="I40" s="88"/>
      <c r="J40" s="88"/>
      <c r="K40" s="88"/>
      <c r="L40" s="88"/>
      <c r="M40" s="94" t="str">
        <f t="shared" si="0"/>
        <v>-</v>
      </c>
      <c r="N40" s="95"/>
      <c r="O40" s="96"/>
      <c r="P40" s="75"/>
      <c r="Q40" s="96"/>
      <c r="R40" s="97"/>
      <c r="S40" s="98"/>
      <c r="T40" s="78"/>
      <c r="U40" s="97"/>
      <c r="V40" s="99"/>
      <c r="W40" s="91"/>
      <c r="X40" s="92"/>
      <c r="Y40" s="93">
        <f t="shared" si="1"/>
        <v>0</v>
      </c>
      <c r="Z40" s="91"/>
      <c r="AA40" s="92"/>
      <c r="AB40" s="93">
        <f t="shared" si="2"/>
        <v>0</v>
      </c>
      <c r="AC40" s="100">
        <f t="shared" si="3"/>
        <v>0</v>
      </c>
      <c r="AD40" s="91"/>
      <c r="AE40" s="105"/>
      <c r="AF40" s="93">
        <f t="shared" si="4"/>
        <v>0</v>
      </c>
      <c r="AG40" s="78"/>
      <c r="AH40" s="78"/>
      <c r="AI40" s="83"/>
      <c r="AJ40" s="106"/>
      <c r="AK40" s="106"/>
      <c r="AL40" s="93">
        <f t="shared" si="5"/>
        <v>0</v>
      </c>
      <c r="AM40" s="100">
        <f t="shared" si="6"/>
        <v>0</v>
      </c>
      <c r="AN40" s="100">
        <f t="shared" si="7"/>
        <v>0</v>
      </c>
      <c r="AO40" s="101"/>
      <c r="AP40" s="101"/>
      <c r="AQ40" s="101"/>
      <c r="AR40" s="102"/>
      <c r="AS40" s="102"/>
      <c r="AT40" s="102"/>
      <c r="AU40" s="91"/>
      <c r="AV40" s="91"/>
      <c r="AW40" s="103">
        <v>0</v>
      </c>
      <c r="AX40" s="104">
        <f t="shared" si="8"/>
        <v>0</v>
      </c>
    </row>
    <row r="41" spans="1:50" ht="120" customHeight="1">
      <c r="A41" s="88"/>
      <c r="B41" s="88"/>
      <c r="C41" s="71"/>
      <c r="D41" s="89"/>
      <c r="E41" s="90"/>
      <c r="F41" s="91"/>
      <c r="G41" s="92"/>
      <c r="H41" s="92"/>
      <c r="I41" s="88"/>
      <c r="J41" s="88"/>
      <c r="K41" s="88"/>
      <c r="L41" s="88"/>
      <c r="M41" s="94" t="str">
        <f t="shared" si="0"/>
        <v>-</v>
      </c>
      <c r="N41" s="95"/>
      <c r="O41" s="96"/>
      <c r="P41" s="75"/>
      <c r="Q41" s="96"/>
      <c r="R41" s="97"/>
      <c r="S41" s="98"/>
      <c r="T41" s="78"/>
      <c r="U41" s="97"/>
      <c r="V41" s="99"/>
      <c r="W41" s="91"/>
      <c r="X41" s="92"/>
      <c r="Y41" s="93">
        <f t="shared" si="1"/>
        <v>0</v>
      </c>
      <c r="Z41" s="91"/>
      <c r="AA41" s="92"/>
      <c r="AB41" s="93">
        <f t="shared" si="2"/>
        <v>0</v>
      </c>
      <c r="AC41" s="100">
        <f t="shared" si="3"/>
        <v>0</v>
      </c>
      <c r="AD41" s="91"/>
      <c r="AE41" s="105"/>
      <c r="AF41" s="93">
        <f t="shared" si="4"/>
        <v>0</v>
      </c>
      <c r="AG41" s="78"/>
      <c r="AH41" s="78"/>
      <c r="AI41" s="83"/>
      <c r="AJ41" s="106"/>
      <c r="AK41" s="106"/>
      <c r="AL41" s="93">
        <f t="shared" si="5"/>
        <v>0</v>
      </c>
      <c r="AM41" s="100">
        <f t="shared" si="6"/>
        <v>0</v>
      </c>
      <c r="AN41" s="100">
        <f t="shared" si="7"/>
        <v>0</v>
      </c>
      <c r="AO41" s="101"/>
      <c r="AP41" s="101"/>
      <c r="AQ41" s="101"/>
      <c r="AR41" s="102"/>
      <c r="AS41" s="102"/>
      <c r="AT41" s="102"/>
      <c r="AU41" s="91"/>
      <c r="AV41" s="91"/>
      <c r="AW41" s="103">
        <v>0</v>
      </c>
      <c r="AX41" s="104">
        <f t="shared" si="8"/>
        <v>0</v>
      </c>
    </row>
    <row r="42" spans="1:50" ht="120" customHeight="1">
      <c r="A42" s="88"/>
      <c r="B42" s="88"/>
      <c r="C42" s="71"/>
      <c r="D42" s="89"/>
      <c r="E42" s="90"/>
      <c r="F42" s="91"/>
      <c r="G42" s="92"/>
      <c r="H42" s="92"/>
      <c r="I42" s="88"/>
      <c r="J42" s="88"/>
      <c r="K42" s="88"/>
      <c r="L42" s="88"/>
      <c r="M42" s="94" t="str">
        <f t="shared" si="0"/>
        <v>-</v>
      </c>
      <c r="N42" s="95"/>
      <c r="O42" s="96"/>
      <c r="P42" s="75"/>
      <c r="Q42" s="96"/>
      <c r="R42" s="97"/>
      <c r="S42" s="98"/>
      <c r="T42" s="78"/>
      <c r="U42" s="97"/>
      <c r="V42" s="99"/>
      <c r="W42" s="91"/>
      <c r="X42" s="92"/>
      <c r="Y42" s="93">
        <f t="shared" si="1"/>
        <v>0</v>
      </c>
      <c r="Z42" s="91"/>
      <c r="AA42" s="92"/>
      <c r="AB42" s="93">
        <f t="shared" si="2"/>
        <v>0</v>
      </c>
      <c r="AC42" s="100">
        <f t="shared" si="3"/>
        <v>0</v>
      </c>
      <c r="AD42" s="91"/>
      <c r="AE42" s="105"/>
      <c r="AF42" s="93">
        <f t="shared" si="4"/>
        <v>0</v>
      </c>
      <c r="AG42" s="78"/>
      <c r="AH42" s="78"/>
      <c r="AI42" s="83"/>
      <c r="AJ42" s="106"/>
      <c r="AK42" s="106"/>
      <c r="AL42" s="93">
        <f t="shared" si="5"/>
        <v>0</v>
      </c>
      <c r="AM42" s="100">
        <f t="shared" si="6"/>
        <v>0</v>
      </c>
      <c r="AN42" s="100">
        <f t="shared" si="7"/>
        <v>0</v>
      </c>
      <c r="AO42" s="101"/>
      <c r="AP42" s="101"/>
      <c r="AQ42" s="101"/>
      <c r="AR42" s="102"/>
      <c r="AS42" s="102"/>
      <c r="AT42" s="102"/>
      <c r="AU42" s="91"/>
      <c r="AV42" s="91"/>
      <c r="AW42" s="103">
        <v>0</v>
      </c>
      <c r="AX42" s="104">
        <f t="shared" si="8"/>
        <v>0</v>
      </c>
    </row>
    <row r="43" spans="1:50" ht="120" customHeight="1">
      <c r="A43" s="88"/>
      <c r="B43" s="88"/>
      <c r="C43" s="71"/>
      <c r="D43" s="89"/>
      <c r="E43" s="90"/>
      <c r="F43" s="91"/>
      <c r="G43" s="92"/>
      <c r="H43" s="92"/>
      <c r="I43" s="88"/>
      <c r="J43" s="88"/>
      <c r="K43" s="88"/>
      <c r="L43" s="88"/>
      <c r="M43" s="94" t="str">
        <f t="shared" si="0"/>
        <v>-</v>
      </c>
      <c r="N43" s="95"/>
      <c r="O43" s="96"/>
      <c r="P43" s="75"/>
      <c r="Q43" s="96"/>
      <c r="R43" s="97"/>
      <c r="S43" s="98"/>
      <c r="T43" s="78"/>
      <c r="U43" s="97"/>
      <c r="V43" s="99"/>
      <c r="W43" s="91"/>
      <c r="X43" s="92"/>
      <c r="Y43" s="93">
        <f t="shared" si="1"/>
        <v>0</v>
      </c>
      <c r="Z43" s="91"/>
      <c r="AA43" s="92"/>
      <c r="AB43" s="93">
        <f t="shared" si="2"/>
        <v>0</v>
      </c>
      <c r="AC43" s="100">
        <f t="shared" si="3"/>
        <v>0</v>
      </c>
      <c r="AD43" s="91"/>
      <c r="AE43" s="105"/>
      <c r="AF43" s="93">
        <f t="shared" si="4"/>
        <v>0</v>
      </c>
      <c r="AG43" s="78"/>
      <c r="AH43" s="78"/>
      <c r="AI43" s="83"/>
      <c r="AJ43" s="106"/>
      <c r="AK43" s="106"/>
      <c r="AL43" s="93">
        <f t="shared" si="5"/>
        <v>0</v>
      </c>
      <c r="AM43" s="100">
        <f t="shared" si="6"/>
        <v>0</v>
      </c>
      <c r="AN43" s="100">
        <f t="shared" si="7"/>
        <v>0</v>
      </c>
      <c r="AO43" s="101"/>
      <c r="AP43" s="101"/>
      <c r="AQ43" s="101"/>
      <c r="AR43" s="102"/>
      <c r="AS43" s="102"/>
      <c r="AT43" s="102"/>
      <c r="AU43" s="91"/>
      <c r="AV43" s="91"/>
      <c r="AW43" s="103">
        <v>0</v>
      </c>
      <c r="AX43" s="104">
        <f t="shared" si="8"/>
        <v>0</v>
      </c>
    </row>
    <row r="44" spans="1:50" ht="120" customHeight="1">
      <c r="A44" s="88"/>
      <c r="B44" s="88"/>
      <c r="C44" s="71"/>
      <c r="D44" s="89"/>
      <c r="E44" s="90"/>
      <c r="F44" s="91"/>
      <c r="G44" s="92"/>
      <c r="H44" s="92"/>
      <c r="I44" s="88"/>
      <c r="J44" s="88"/>
      <c r="K44" s="88"/>
      <c r="L44" s="88"/>
      <c r="M44" s="94" t="str">
        <f t="shared" si="0"/>
        <v>-</v>
      </c>
      <c r="N44" s="95"/>
      <c r="O44" s="96"/>
      <c r="P44" s="75"/>
      <c r="Q44" s="96"/>
      <c r="R44" s="97"/>
      <c r="S44" s="98"/>
      <c r="T44" s="78"/>
      <c r="U44" s="97"/>
      <c r="V44" s="99"/>
      <c r="W44" s="91"/>
      <c r="X44" s="92"/>
      <c r="Y44" s="93">
        <f t="shared" si="1"/>
        <v>0</v>
      </c>
      <c r="Z44" s="91"/>
      <c r="AA44" s="92"/>
      <c r="AB44" s="93">
        <f t="shared" si="2"/>
        <v>0</v>
      </c>
      <c r="AC44" s="100">
        <f t="shared" si="3"/>
        <v>0</v>
      </c>
      <c r="AD44" s="91"/>
      <c r="AE44" s="105"/>
      <c r="AF44" s="93">
        <f t="shared" si="4"/>
        <v>0</v>
      </c>
      <c r="AG44" s="78"/>
      <c r="AH44" s="78"/>
      <c r="AI44" s="83"/>
      <c r="AJ44" s="106"/>
      <c r="AK44" s="106"/>
      <c r="AL44" s="93">
        <f t="shared" si="5"/>
        <v>0</v>
      </c>
      <c r="AM44" s="100">
        <f t="shared" si="6"/>
        <v>0</v>
      </c>
      <c r="AN44" s="100">
        <f t="shared" si="7"/>
        <v>0</v>
      </c>
      <c r="AO44" s="101"/>
      <c r="AP44" s="101"/>
      <c r="AQ44" s="101"/>
      <c r="AR44" s="102"/>
      <c r="AS44" s="102"/>
      <c r="AT44" s="102"/>
      <c r="AU44" s="91"/>
      <c r="AV44" s="91"/>
      <c r="AW44" s="103">
        <v>0</v>
      </c>
      <c r="AX44" s="104">
        <f t="shared" si="8"/>
        <v>0</v>
      </c>
    </row>
    <row r="45" spans="1:50" ht="120" customHeight="1">
      <c r="A45" s="88"/>
      <c r="B45" s="88"/>
      <c r="C45" s="71"/>
      <c r="D45" s="89"/>
      <c r="E45" s="90"/>
      <c r="F45" s="91"/>
      <c r="G45" s="92"/>
      <c r="H45" s="92"/>
      <c r="I45" s="88"/>
      <c r="J45" s="88"/>
      <c r="K45" s="88"/>
      <c r="L45" s="88"/>
      <c r="M45" s="94" t="str">
        <f t="shared" si="0"/>
        <v>-</v>
      </c>
      <c r="N45" s="95"/>
      <c r="O45" s="96"/>
      <c r="P45" s="75"/>
      <c r="Q45" s="96"/>
      <c r="R45" s="97"/>
      <c r="S45" s="98"/>
      <c r="T45" s="78"/>
      <c r="U45" s="97"/>
      <c r="V45" s="99"/>
      <c r="W45" s="91"/>
      <c r="X45" s="92"/>
      <c r="Y45" s="93">
        <f t="shared" si="1"/>
        <v>0</v>
      </c>
      <c r="Z45" s="91"/>
      <c r="AA45" s="92"/>
      <c r="AB45" s="93">
        <f t="shared" si="2"/>
        <v>0</v>
      </c>
      <c r="AC45" s="100">
        <f t="shared" si="3"/>
        <v>0</v>
      </c>
      <c r="AD45" s="91"/>
      <c r="AE45" s="105"/>
      <c r="AF45" s="93">
        <f t="shared" si="4"/>
        <v>0</v>
      </c>
      <c r="AG45" s="78"/>
      <c r="AH45" s="78"/>
      <c r="AI45" s="83"/>
      <c r="AJ45" s="106"/>
      <c r="AK45" s="106"/>
      <c r="AL45" s="93">
        <f t="shared" si="5"/>
        <v>0</v>
      </c>
      <c r="AM45" s="100">
        <f t="shared" si="6"/>
        <v>0</v>
      </c>
      <c r="AN45" s="100">
        <f t="shared" si="7"/>
        <v>0</v>
      </c>
      <c r="AO45" s="101"/>
      <c r="AP45" s="101"/>
      <c r="AQ45" s="101"/>
      <c r="AR45" s="102"/>
      <c r="AS45" s="102"/>
      <c r="AT45" s="102"/>
      <c r="AU45" s="91"/>
      <c r="AV45" s="91"/>
      <c r="AW45" s="103">
        <v>0</v>
      </c>
      <c r="AX45" s="104">
        <f t="shared" si="8"/>
        <v>0</v>
      </c>
    </row>
    <row r="46" spans="1:50" ht="120" customHeight="1">
      <c r="A46" s="88"/>
      <c r="B46" s="88"/>
      <c r="C46" s="71"/>
      <c r="D46" s="89"/>
      <c r="E46" s="90"/>
      <c r="F46" s="91"/>
      <c r="G46" s="92"/>
      <c r="H46" s="92"/>
      <c r="I46" s="88"/>
      <c r="J46" s="88"/>
      <c r="K46" s="88"/>
      <c r="L46" s="88"/>
      <c r="M46" s="94" t="str">
        <f t="shared" si="0"/>
        <v>-</v>
      </c>
      <c r="N46" s="95"/>
      <c r="O46" s="96"/>
      <c r="P46" s="75"/>
      <c r="Q46" s="96"/>
      <c r="R46" s="97"/>
      <c r="S46" s="98"/>
      <c r="T46" s="78"/>
      <c r="U46" s="97"/>
      <c r="V46" s="99"/>
      <c r="W46" s="91"/>
      <c r="X46" s="92"/>
      <c r="Y46" s="93">
        <f t="shared" si="1"/>
        <v>0</v>
      </c>
      <c r="Z46" s="91"/>
      <c r="AA46" s="92"/>
      <c r="AB46" s="93">
        <f t="shared" si="2"/>
        <v>0</v>
      </c>
      <c r="AC46" s="100">
        <f t="shared" si="3"/>
        <v>0</v>
      </c>
      <c r="AD46" s="91"/>
      <c r="AE46" s="105"/>
      <c r="AF46" s="93">
        <f t="shared" si="4"/>
        <v>0</v>
      </c>
      <c r="AG46" s="78"/>
      <c r="AH46" s="78"/>
      <c r="AI46" s="83"/>
      <c r="AJ46" s="106"/>
      <c r="AK46" s="106"/>
      <c r="AL46" s="93">
        <f t="shared" si="5"/>
        <v>0</v>
      </c>
      <c r="AM46" s="100">
        <f t="shared" si="6"/>
        <v>0</v>
      </c>
      <c r="AN46" s="100">
        <f t="shared" si="7"/>
        <v>0</v>
      </c>
      <c r="AO46" s="101"/>
      <c r="AP46" s="101"/>
      <c r="AQ46" s="101"/>
      <c r="AR46" s="102"/>
      <c r="AS46" s="102"/>
      <c r="AT46" s="102"/>
      <c r="AU46" s="91"/>
      <c r="AV46" s="91"/>
      <c r="AW46" s="103">
        <v>0</v>
      </c>
      <c r="AX46" s="104">
        <f t="shared" si="8"/>
        <v>0</v>
      </c>
    </row>
    <row r="47" spans="1:50" ht="120" customHeight="1">
      <c r="A47" s="88"/>
      <c r="B47" s="88"/>
      <c r="C47" s="71"/>
      <c r="D47" s="89"/>
      <c r="E47" s="90"/>
      <c r="F47" s="91"/>
      <c r="G47" s="92"/>
      <c r="H47" s="92"/>
      <c r="I47" s="88"/>
      <c r="J47" s="88"/>
      <c r="K47" s="88"/>
      <c r="L47" s="88"/>
      <c r="M47" s="94" t="str">
        <f t="shared" si="0"/>
        <v>-</v>
      </c>
      <c r="N47" s="95"/>
      <c r="O47" s="96"/>
      <c r="P47" s="75"/>
      <c r="Q47" s="96"/>
      <c r="R47" s="97"/>
      <c r="S47" s="98"/>
      <c r="T47" s="78"/>
      <c r="U47" s="97"/>
      <c r="V47" s="99"/>
      <c r="W47" s="91"/>
      <c r="X47" s="92"/>
      <c r="Y47" s="93">
        <f t="shared" si="1"/>
        <v>0</v>
      </c>
      <c r="Z47" s="91"/>
      <c r="AA47" s="92"/>
      <c r="AB47" s="93">
        <f t="shared" si="2"/>
        <v>0</v>
      </c>
      <c r="AC47" s="100">
        <f t="shared" si="3"/>
        <v>0</v>
      </c>
      <c r="AD47" s="91"/>
      <c r="AE47" s="105"/>
      <c r="AF47" s="93">
        <f t="shared" si="4"/>
        <v>0</v>
      </c>
      <c r="AG47" s="78"/>
      <c r="AH47" s="78"/>
      <c r="AI47" s="83"/>
      <c r="AJ47" s="106"/>
      <c r="AK47" s="106"/>
      <c r="AL47" s="93">
        <f t="shared" si="5"/>
        <v>0</v>
      </c>
      <c r="AM47" s="100">
        <f t="shared" si="6"/>
        <v>0</v>
      </c>
      <c r="AN47" s="100">
        <f t="shared" si="7"/>
        <v>0</v>
      </c>
      <c r="AO47" s="101"/>
      <c r="AP47" s="101"/>
      <c r="AQ47" s="101"/>
      <c r="AR47" s="102"/>
      <c r="AS47" s="102"/>
      <c r="AT47" s="102"/>
      <c r="AU47" s="91"/>
      <c r="AV47" s="91"/>
      <c r="AW47" s="103">
        <v>0</v>
      </c>
      <c r="AX47" s="104">
        <f t="shared" si="8"/>
        <v>0</v>
      </c>
    </row>
    <row r="48" spans="1:50" ht="120" customHeight="1">
      <c r="A48" s="88"/>
      <c r="B48" s="88"/>
      <c r="C48" s="71"/>
      <c r="D48" s="89"/>
      <c r="E48" s="90"/>
      <c r="F48" s="91"/>
      <c r="G48" s="92"/>
      <c r="H48" s="92"/>
      <c r="I48" s="88"/>
      <c r="J48" s="88"/>
      <c r="K48" s="88"/>
      <c r="L48" s="88"/>
      <c r="M48" s="94" t="str">
        <f t="shared" si="0"/>
        <v>-</v>
      </c>
      <c r="N48" s="95"/>
      <c r="O48" s="96"/>
      <c r="P48" s="75"/>
      <c r="Q48" s="96"/>
      <c r="R48" s="97"/>
      <c r="S48" s="98"/>
      <c r="T48" s="78"/>
      <c r="U48" s="97"/>
      <c r="V48" s="99"/>
      <c r="W48" s="91"/>
      <c r="X48" s="92"/>
      <c r="Y48" s="93">
        <f t="shared" si="1"/>
        <v>0</v>
      </c>
      <c r="Z48" s="91"/>
      <c r="AA48" s="92"/>
      <c r="AB48" s="93">
        <f t="shared" si="2"/>
        <v>0</v>
      </c>
      <c r="AC48" s="100">
        <f t="shared" si="3"/>
        <v>0</v>
      </c>
      <c r="AD48" s="91"/>
      <c r="AE48" s="105"/>
      <c r="AF48" s="93">
        <f t="shared" si="4"/>
        <v>0</v>
      </c>
      <c r="AG48" s="78"/>
      <c r="AH48" s="78"/>
      <c r="AI48" s="83"/>
      <c r="AJ48" s="106"/>
      <c r="AK48" s="106"/>
      <c r="AL48" s="93">
        <f t="shared" si="5"/>
        <v>0</v>
      </c>
      <c r="AM48" s="100">
        <f t="shared" si="6"/>
        <v>0</v>
      </c>
      <c r="AN48" s="100">
        <f t="shared" si="7"/>
        <v>0</v>
      </c>
      <c r="AO48" s="101"/>
      <c r="AP48" s="101"/>
      <c r="AQ48" s="101"/>
      <c r="AR48" s="102"/>
      <c r="AS48" s="102"/>
      <c r="AT48" s="102"/>
      <c r="AU48" s="91"/>
      <c r="AV48" s="91"/>
      <c r="AW48" s="103">
        <v>0</v>
      </c>
      <c r="AX48" s="104">
        <f t="shared" si="8"/>
        <v>0</v>
      </c>
    </row>
    <row r="49" spans="1:50" ht="120" customHeight="1">
      <c r="A49" s="88"/>
      <c r="B49" s="88"/>
      <c r="C49" s="71"/>
      <c r="D49" s="89"/>
      <c r="E49" s="90"/>
      <c r="F49" s="91"/>
      <c r="G49" s="92"/>
      <c r="H49" s="92"/>
      <c r="I49" s="88"/>
      <c r="J49" s="88"/>
      <c r="K49" s="88"/>
      <c r="L49" s="88"/>
      <c r="M49" s="94" t="str">
        <f t="shared" si="0"/>
        <v>-</v>
      </c>
      <c r="N49" s="95"/>
      <c r="O49" s="96"/>
      <c r="P49" s="75"/>
      <c r="Q49" s="96"/>
      <c r="R49" s="97"/>
      <c r="S49" s="98"/>
      <c r="T49" s="78"/>
      <c r="U49" s="97"/>
      <c r="V49" s="99"/>
      <c r="W49" s="91"/>
      <c r="X49" s="92"/>
      <c r="Y49" s="93">
        <f t="shared" si="1"/>
        <v>0</v>
      </c>
      <c r="Z49" s="91"/>
      <c r="AA49" s="92"/>
      <c r="AB49" s="93">
        <f t="shared" si="2"/>
        <v>0</v>
      </c>
      <c r="AC49" s="100">
        <f t="shared" si="3"/>
        <v>0</v>
      </c>
      <c r="AD49" s="91"/>
      <c r="AE49" s="105"/>
      <c r="AF49" s="93">
        <f t="shared" si="4"/>
        <v>0</v>
      </c>
      <c r="AG49" s="78"/>
      <c r="AH49" s="78"/>
      <c r="AI49" s="83"/>
      <c r="AJ49" s="106"/>
      <c r="AK49" s="106"/>
      <c r="AL49" s="93">
        <f t="shared" si="5"/>
        <v>0</v>
      </c>
      <c r="AM49" s="100">
        <f t="shared" si="6"/>
        <v>0</v>
      </c>
      <c r="AN49" s="100">
        <f t="shared" si="7"/>
        <v>0</v>
      </c>
      <c r="AO49" s="101"/>
      <c r="AP49" s="101"/>
      <c r="AQ49" s="101"/>
      <c r="AR49" s="102"/>
      <c r="AS49" s="102"/>
      <c r="AT49" s="102"/>
      <c r="AU49" s="91"/>
      <c r="AV49" s="91"/>
      <c r="AW49" s="103">
        <v>0</v>
      </c>
      <c r="AX49" s="104">
        <f t="shared" si="8"/>
        <v>0</v>
      </c>
    </row>
    <row r="50" spans="1:50" ht="120" customHeight="1">
      <c r="A50" s="88"/>
      <c r="B50" s="88"/>
      <c r="C50" s="71"/>
      <c r="D50" s="89"/>
      <c r="E50" s="90"/>
      <c r="F50" s="91"/>
      <c r="G50" s="92"/>
      <c r="H50" s="92"/>
      <c r="I50" s="88"/>
      <c r="J50" s="88"/>
      <c r="K50" s="88"/>
      <c r="L50" s="88"/>
      <c r="M50" s="94" t="str">
        <f t="shared" si="0"/>
        <v>-</v>
      </c>
      <c r="N50" s="95"/>
      <c r="O50" s="96"/>
      <c r="P50" s="75"/>
      <c r="Q50" s="96"/>
      <c r="R50" s="97"/>
      <c r="S50" s="98"/>
      <c r="T50" s="78"/>
      <c r="U50" s="97"/>
      <c r="V50" s="99"/>
      <c r="W50" s="91"/>
      <c r="X50" s="92"/>
      <c r="Y50" s="93">
        <f t="shared" si="1"/>
        <v>0</v>
      </c>
      <c r="Z50" s="91"/>
      <c r="AA50" s="92"/>
      <c r="AB50" s="93">
        <f t="shared" si="2"/>
        <v>0</v>
      </c>
      <c r="AC50" s="100">
        <f t="shared" si="3"/>
        <v>0</v>
      </c>
      <c r="AD50" s="91"/>
      <c r="AE50" s="105"/>
      <c r="AF50" s="93">
        <f t="shared" si="4"/>
        <v>0</v>
      </c>
      <c r="AG50" s="78"/>
      <c r="AH50" s="78"/>
      <c r="AI50" s="83"/>
      <c r="AJ50" s="106"/>
      <c r="AK50" s="106"/>
      <c r="AL50" s="93">
        <f t="shared" si="5"/>
        <v>0</v>
      </c>
      <c r="AM50" s="100">
        <f t="shared" si="6"/>
        <v>0</v>
      </c>
      <c r="AN50" s="100">
        <f t="shared" si="7"/>
        <v>0</v>
      </c>
      <c r="AO50" s="101"/>
      <c r="AP50" s="101"/>
      <c r="AQ50" s="101"/>
      <c r="AR50" s="102"/>
      <c r="AS50" s="102"/>
      <c r="AT50" s="102"/>
      <c r="AU50" s="91"/>
      <c r="AV50" s="91"/>
      <c r="AW50" s="103">
        <v>0</v>
      </c>
      <c r="AX50" s="104">
        <f t="shared" si="8"/>
        <v>0</v>
      </c>
    </row>
    <row r="51" spans="1:50" ht="120" customHeight="1">
      <c r="A51" s="88"/>
      <c r="B51" s="88"/>
      <c r="C51" s="71"/>
      <c r="D51" s="89"/>
      <c r="E51" s="90"/>
      <c r="F51" s="91"/>
      <c r="G51" s="92"/>
      <c r="H51" s="92"/>
      <c r="I51" s="88"/>
      <c r="J51" s="88"/>
      <c r="K51" s="88"/>
      <c r="L51" s="88"/>
      <c r="M51" s="94" t="str">
        <f t="shared" si="0"/>
        <v>-</v>
      </c>
      <c r="N51" s="95"/>
      <c r="O51" s="96"/>
      <c r="P51" s="75"/>
      <c r="Q51" s="96"/>
      <c r="R51" s="97"/>
      <c r="S51" s="98"/>
      <c r="T51" s="78"/>
      <c r="U51" s="97"/>
      <c r="V51" s="99"/>
      <c r="W51" s="91"/>
      <c r="X51" s="92"/>
      <c r="Y51" s="93">
        <f t="shared" si="1"/>
        <v>0</v>
      </c>
      <c r="Z51" s="91"/>
      <c r="AA51" s="92"/>
      <c r="AB51" s="93">
        <f t="shared" si="2"/>
        <v>0</v>
      </c>
      <c r="AC51" s="100">
        <f t="shared" si="3"/>
        <v>0</v>
      </c>
      <c r="AD51" s="91"/>
      <c r="AE51" s="105"/>
      <c r="AF51" s="93">
        <f t="shared" si="4"/>
        <v>0</v>
      </c>
      <c r="AG51" s="78"/>
      <c r="AH51" s="78"/>
      <c r="AI51" s="83"/>
      <c r="AJ51" s="106"/>
      <c r="AK51" s="106"/>
      <c r="AL51" s="93">
        <f t="shared" si="5"/>
        <v>0</v>
      </c>
      <c r="AM51" s="100">
        <f t="shared" si="6"/>
        <v>0</v>
      </c>
      <c r="AN51" s="100">
        <f t="shared" si="7"/>
        <v>0</v>
      </c>
      <c r="AO51" s="101"/>
      <c r="AP51" s="101"/>
      <c r="AQ51" s="101"/>
      <c r="AR51" s="102"/>
      <c r="AS51" s="102"/>
      <c r="AT51" s="102"/>
      <c r="AU51" s="91"/>
      <c r="AV51" s="91"/>
      <c r="AW51" s="103">
        <v>0</v>
      </c>
      <c r="AX51" s="104">
        <f t="shared" si="8"/>
        <v>0</v>
      </c>
    </row>
    <row r="52" spans="1:50" ht="120" customHeight="1">
      <c r="A52" s="88"/>
      <c r="B52" s="88"/>
      <c r="C52" s="71"/>
      <c r="D52" s="89"/>
      <c r="E52" s="90"/>
      <c r="F52" s="91"/>
      <c r="G52" s="92"/>
      <c r="H52" s="92"/>
      <c r="I52" s="88"/>
      <c r="J52" s="88"/>
      <c r="K52" s="88"/>
      <c r="L52" s="88"/>
      <c r="M52" s="94" t="str">
        <f t="shared" si="0"/>
        <v>-</v>
      </c>
      <c r="N52" s="95"/>
      <c r="O52" s="96"/>
      <c r="P52" s="75"/>
      <c r="Q52" s="96"/>
      <c r="R52" s="97"/>
      <c r="S52" s="98"/>
      <c r="T52" s="78"/>
      <c r="U52" s="97"/>
      <c r="V52" s="99"/>
      <c r="W52" s="91"/>
      <c r="X52" s="92"/>
      <c r="Y52" s="93">
        <f t="shared" si="1"/>
        <v>0</v>
      </c>
      <c r="Z52" s="91"/>
      <c r="AA52" s="92"/>
      <c r="AB52" s="93">
        <f t="shared" si="2"/>
        <v>0</v>
      </c>
      <c r="AC52" s="100">
        <f t="shared" si="3"/>
        <v>0</v>
      </c>
      <c r="AD52" s="91"/>
      <c r="AE52" s="105"/>
      <c r="AF52" s="93">
        <f t="shared" si="4"/>
        <v>0</v>
      </c>
      <c r="AG52" s="78"/>
      <c r="AH52" s="78"/>
      <c r="AI52" s="83"/>
      <c r="AJ52" s="106"/>
      <c r="AK52" s="106"/>
      <c r="AL52" s="93">
        <f t="shared" si="5"/>
        <v>0</v>
      </c>
      <c r="AM52" s="100">
        <f t="shared" si="6"/>
        <v>0</v>
      </c>
      <c r="AN52" s="100">
        <f t="shared" si="7"/>
        <v>0</v>
      </c>
      <c r="AO52" s="101"/>
      <c r="AP52" s="101"/>
      <c r="AQ52" s="101"/>
      <c r="AR52" s="102"/>
      <c r="AS52" s="102"/>
      <c r="AT52" s="102"/>
      <c r="AU52" s="91"/>
      <c r="AV52" s="91"/>
      <c r="AW52" s="103">
        <v>0</v>
      </c>
      <c r="AX52" s="104">
        <f t="shared" si="8"/>
        <v>0</v>
      </c>
    </row>
    <row r="53" spans="1:50" ht="120" customHeight="1">
      <c r="A53" s="88"/>
      <c r="B53" s="88"/>
      <c r="C53" s="71"/>
      <c r="D53" s="89"/>
      <c r="E53" s="90"/>
      <c r="F53" s="91"/>
      <c r="G53" s="92"/>
      <c r="H53" s="92"/>
      <c r="I53" s="88"/>
      <c r="J53" s="88"/>
      <c r="K53" s="88"/>
      <c r="L53" s="88"/>
      <c r="M53" s="94" t="str">
        <f t="shared" si="0"/>
        <v>-</v>
      </c>
      <c r="N53" s="95"/>
      <c r="O53" s="96"/>
      <c r="P53" s="75"/>
      <c r="Q53" s="96"/>
      <c r="R53" s="97"/>
      <c r="S53" s="98"/>
      <c r="T53" s="78"/>
      <c r="U53" s="97"/>
      <c r="V53" s="99"/>
      <c r="W53" s="91"/>
      <c r="X53" s="92"/>
      <c r="Y53" s="93">
        <f t="shared" si="1"/>
        <v>0</v>
      </c>
      <c r="Z53" s="91"/>
      <c r="AA53" s="92"/>
      <c r="AB53" s="93">
        <f t="shared" si="2"/>
        <v>0</v>
      </c>
      <c r="AC53" s="100">
        <f t="shared" si="3"/>
        <v>0</v>
      </c>
      <c r="AD53" s="91"/>
      <c r="AE53" s="105"/>
      <c r="AF53" s="93">
        <f t="shared" si="4"/>
        <v>0</v>
      </c>
      <c r="AG53" s="78"/>
      <c r="AH53" s="78"/>
      <c r="AI53" s="83"/>
      <c r="AJ53" s="106"/>
      <c r="AK53" s="106"/>
      <c r="AL53" s="93">
        <f t="shared" si="5"/>
        <v>0</v>
      </c>
      <c r="AM53" s="100">
        <f t="shared" si="6"/>
        <v>0</v>
      </c>
      <c r="AN53" s="100">
        <f t="shared" si="7"/>
        <v>0</v>
      </c>
      <c r="AO53" s="101"/>
      <c r="AP53" s="101"/>
      <c r="AQ53" s="101"/>
      <c r="AR53" s="102"/>
      <c r="AS53" s="102"/>
      <c r="AT53" s="102"/>
      <c r="AU53" s="91"/>
      <c r="AV53" s="91"/>
      <c r="AW53" s="103">
        <v>0</v>
      </c>
      <c r="AX53" s="104">
        <f t="shared" si="8"/>
        <v>0</v>
      </c>
    </row>
    <row r="54" spans="1:50" ht="120" customHeight="1">
      <c r="A54" s="88"/>
      <c r="B54" s="88"/>
      <c r="C54" s="71"/>
      <c r="D54" s="89"/>
      <c r="E54" s="90"/>
      <c r="F54" s="91"/>
      <c r="G54" s="92"/>
      <c r="H54" s="92"/>
      <c r="I54" s="88"/>
      <c r="J54" s="88"/>
      <c r="K54" s="88"/>
      <c r="L54" s="88"/>
      <c r="M54" s="94" t="str">
        <f t="shared" si="0"/>
        <v>-</v>
      </c>
      <c r="N54" s="95"/>
      <c r="O54" s="96"/>
      <c r="P54" s="75"/>
      <c r="Q54" s="96"/>
      <c r="R54" s="97"/>
      <c r="S54" s="98"/>
      <c r="T54" s="78"/>
      <c r="U54" s="97"/>
      <c r="V54" s="99"/>
      <c r="W54" s="91"/>
      <c r="X54" s="92"/>
      <c r="Y54" s="93">
        <f t="shared" si="1"/>
        <v>0</v>
      </c>
      <c r="Z54" s="91"/>
      <c r="AA54" s="92"/>
      <c r="AB54" s="93">
        <f t="shared" si="2"/>
        <v>0</v>
      </c>
      <c r="AC54" s="100">
        <f t="shared" si="3"/>
        <v>0</v>
      </c>
      <c r="AD54" s="91"/>
      <c r="AE54" s="105"/>
      <c r="AF54" s="93">
        <f t="shared" si="4"/>
        <v>0</v>
      </c>
      <c r="AG54" s="78"/>
      <c r="AH54" s="78"/>
      <c r="AI54" s="83"/>
      <c r="AJ54" s="106"/>
      <c r="AK54" s="106"/>
      <c r="AL54" s="93">
        <f t="shared" si="5"/>
        <v>0</v>
      </c>
      <c r="AM54" s="100">
        <f t="shared" si="6"/>
        <v>0</v>
      </c>
      <c r="AN54" s="100">
        <f t="shared" si="7"/>
        <v>0</v>
      </c>
      <c r="AO54" s="101"/>
      <c r="AP54" s="101"/>
      <c r="AQ54" s="101"/>
      <c r="AR54" s="102"/>
      <c r="AS54" s="102"/>
      <c r="AT54" s="102"/>
      <c r="AU54" s="91"/>
      <c r="AV54" s="91"/>
      <c r="AW54" s="103">
        <v>0</v>
      </c>
      <c r="AX54" s="104">
        <f t="shared" si="8"/>
        <v>0</v>
      </c>
    </row>
    <row r="55" spans="1:50" ht="120" customHeight="1">
      <c r="A55" s="88"/>
      <c r="B55" s="88"/>
      <c r="C55" s="71"/>
      <c r="D55" s="89"/>
      <c r="E55" s="90"/>
      <c r="F55" s="91"/>
      <c r="G55" s="92"/>
      <c r="H55" s="92"/>
      <c r="I55" s="88"/>
      <c r="J55" s="88"/>
      <c r="K55" s="88"/>
      <c r="L55" s="88"/>
      <c r="M55" s="94" t="str">
        <f t="shared" si="0"/>
        <v>-</v>
      </c>
      <c r="N55" s="95"/>
      <c r="O55" s="96"/>
      <c r="P55" s="75"/>
      <c r="Q55" s="96"/>
      <c r="R55" s="97"/>
      <c r="S55" s="98"/>
      <c r="T55" s="78"/>
      <c r="U55" s="97"/>
      <c r="V55" s="99"/>
      <c r="W55" s="91"/>
      <c r="X55" s="92"/>
      <c r="Y55" s="93">
        <f t="shared" si="1"/>
        <v>0</v>
      </c>
      <c r="Z55" s="91"/>
      <c r="AA55" s="92"/>
      <c r="AB55" s="93">
        <f t="shared" si="2"/>
        <v>0</v>
      </c>
      <c r="AC55" s="100">
        <f t="shared" si="3"/>
        <v>0</v>
      </c>
      <c r="AD55" s="91"/>
      <c r="AE55" s="105"/>
      <c r="AF55" s="93">
        <f t="shared" si="4"/>
        <v>0</v>
      </c>
      <c r="AG55" s="78"/>
      <c r="AH55" s="78"/>
      <c r="AI55" s="83"/>
      <c r="AJ55" s="106"/>
      <c r="AK55" s="106"/>
      <c r="AL55" s="93">
        <f t="shared" si="5"/>
        <v>0</v>
      </c>
      <c r="AM55" s="100">
        <f t="shared" si="6"/>
        <v>0</v>
      </c>
      <c r="AN55" s="100">
        <f t="shared" si="7"/>
        <v>0</v>
      </c>
      <c r="AO55" s="101"/>
      <c r="AP55" s="101"/>
      <c r="AQ55" s="101"/>
      <c r="AR55" s="102"/>
      <c r="AS55" s="102"/>
      <c r="AT55" s="102"/>
      <c r="AU55" s="91"/>
      <c r="AV55" s="91"/>
      <c r="AW55" s="103">
        <v>0</v>
      </c>
      <c r="AX55" s="104">
        <f t="shared" si="8"/>
        <v>0</v>
      </c>
    </row>
    <row r="56" spans="1:50" ht="120" customHeight="1">
      <c r="A56" s="88"/>
      <c r="B56" s="88"/>
      <c r="C56" s="71"/>
      <c r="D56" s="89"/>
      <c r="E56" s="90"/>
      <c r="F56" s="91"/>
      <c r="G56" s="92"/>
      <c r="H56" s="92"/>
      <c r="I56" s="88"/>
      <c r="J56" s="88"/>
      <c r="K56" s="88"/>
      <c r="L56" s="88"/>
      <c r="M56" s="94" t="str">
        <f t="shared" si="0"/>
        <v>-</v>
      </c>
      <c r="N56" s="95"/>
      <c r="O56" s="96"/>
      <c r="P56" s="75"/>
      <c r="Q56" s="96"/>
      <c r="R56" s="97"/>
      <c r="S56" s="98"/>
      <c r="T56" s="78"/>
      <c r="U56" s="97"/>
      <c r="V56" s="99"/>
      <c r="W56" s="91"/>
      <c r="X56" s="92"/>
      <c r="Y56" s="93">
        <f t="shared" si="1"/>
        <v>0</v>
      </c>
      <c r="Z56" s="91"/>
      <c r="AA56" s="92"/>
      <c r="AB56" s="93">
        <f t="shared" si="2"/>
        <v>0</v>
      </c>
      <c r="AC56" s="100">
        <f t="shared" si="3"/>
        <v>0</v>
      </c>
      <c r="AD56" s="91"/>
      <c r="AE56" s="105"/>
      <c r="AF56" s="93">
        <f t="shared" si="4"/>
        <v>0</v>
      </c>
      <c r="AG56" s="78"/>
      <c r="AH56" s="78"/>
      <c r="AI56" s="83"/>
      <c r="AJ56" s="106"/>
      <c r="AK56" s="106"/>
      <c r="AL56" s="93">
        <f t="shared" si="5"/>
        <v>0</v>
      </c>
      <c r="AM56" s="100">
        <f t="shared" si="6"/>
        <v>0</v>
      </c>
      <c r="AN56" s="100">
        <f t="shared" si="7"/>
        <v>0</v>
      </c>
      <c r="AO56" s="101"/>
      <c r="AP56" s="101"/>
      <c r="AQ56" s="101"/>
      <c r="AR56" s="102"/>
      <c r="AS56" s="102"/>
      <c r="AT56" s="102"/>
      <c r="AU56" s="91"/>
      <c r="AV56" s="91"/>
      <c r="AW56" s="103">
        <v>0</v>
      </c>
      <c r="AX56" s="104">
        <f t="shared" si="8"/>
        <v>0</v>
      </c>
    </row>
    <row r="57" spans="1:50" ht="120" customHeight="1">
      <c r="A57" s="88"/>
      <c r="B57" s="88"/>
      <c r="C57" s="71"/>
      <c r="D57" s="89"/>
      <c r="E57" s="90"/>
      <c r="F57" s="91"/>
      <c r="G57" s="92"/>
      <c r="H57" s="92"/>
      <c r="I57" s="88"/>
      <c r="J57" s="88"/>
      <c r="K57" s="88"/>
      <c r="L57" s="88"/>
      <c r="M57" s="94" t="str">
        <f t="shared" si="0"/>
        <v>-</v>
      </c>
      <c r="N57" s="95"/>
      <c r="O57" s="96"/>
      <c r="P57" s="75"/>
      <c r="Q57" s="96"/>
      <c r="R57" s="97"/>
      <c r="S57" s="98"/>
      <c r="T57" s="78"/>
      <c r="U57" s="97"/>
      <c r="V57" s="99"/>
      <c r="W57" s="91"/>
      <c r="X57" s="92"/>
      <c r="Y57" s="93">
        <f t="shared" si="1"/>
        <v>0</v>
      </c>
      <c r="Z57" s="91"/>
      <c r="AA57" s="92"/>
      <c r="AB57" s="93">
        <f t="shared" si="2"/>
        <v>0</v>
      </c>
      <c r="AC57" s="100">
        <f t="shared" si="3"/>
        <v>0</v>
      </c>
      <c r="AD57" s="91"/>
      <c r="AE57" s="105"/>
      <c r="AF57" s="93">
        <f t="shared" si="4"/>
        <v>0</v>
      </c>
      <c r="AG57" s="78"/>
      <c r="AH57" s="78"/>
      <c r="AI57" s="83"/>
      <c r="AJ57" s="106"/>
      <c r="AK57" s="106"/>
      <c r="AL57" s="93">
        <f t="shared" si="5"/>
        <v>0</v>
      </c>
      <c r="AM57" s="100">
        <f t="shared" si="6"/>
        <v>0</v>
      </c>
      <c r="AN57" s="100">
        <f t="shared" si="7"/>
        <v>0</v>
      </c>
      <c r="AO57" s="101"/>
      <c r="AP57" s="101"/>
      <c r="AQ57" s="101"/>
      <c r="AR57" s="102"/>
      <c r="AS57" s="102"/>
      <c r="AT57" s="102"/>
      <c r="AU57" s="91"/>
      <c r="AV57" s="91"/>
      <c r="AW57" s="103">
        <v>0</v>
      </c>
      <c r="AX57" s="104">
        <f t="shared" si="8"/>
        <v>0</v>
      </c>
    </row>
    <row r="58" spans="1:50" ht="120" customHeight="1">
      <c r="A58" s="88"/>
      <c r="B58" s="88"/>
      <c r="C58" s="71"/>
      <c r="D58" s="89"/>
      <c r="E58" s="90"/>
      <c r="F58" s="91"/>
      <c r="G58" s="92"/>
      <c r="H58" s="92"/>
      <c r="I58" s="88"/>
      <c r="J58" s="88"/>
      <c r="K58" s="88"/>
      <c r="L58" s="88"/>
      <c r="M58" s="94" t="str">
        <f t="shared" si="0"/>
        <v>-</v>
      </c>
      <c r="N58" s="95"/>
      <c r="O58" s="96"/>
      <c r="P58" s="75"/>
      <c r="Q58" s="96"/>
      <c r="R58" s="97"/>
      <c r="S58" s="98"/>
      <c r="T58" s="78"/>
      <c r="U58" s="97"/>
      <c r="V58" s="99"/>
      <c r="W58" s="91"/>
      <c r="X58" s="92"/>
      <c r="Y58" s="93">
        <f t="shared" si="1"/>
        <v>0</v>
      </c>
      <c r="Z58" s="91"/>
      <c r="AA58" s="92"/>
      <c r="AB58" s="93">
        <f t="shared" si="2"/>
        <v>0</v>
      </c>
      <c r="AC58" s="100">
        <f t="shared" si="3"/>
        <v>0</v>
      </c>
      <c r="AD58" s="91"/>
      <c r="AE58" s="105"/>
      <c r="AF58" s="93">
        <f t="shared" si="4"/>
        <v>0</v>
      </c>
      <c r="AG58" s="78"/>
      <c r="AH58" s="78"/>
      <c r="AI58" s="83"/>
      <c r="AJ58" s="106"/>
      <c r="AK58" s="106"/>
      <c r="AL58" s="93">
        <f t="shared" si="5"/>
        <v>0</v>
      </c>
      <c r="AM58" s="100">
        <f t="shared" si="6"/>
        <v>0</v>
      </c>
      <c r="AN58" s="100">
        <f t="shared" si="7"/>
        <v>0</v>
      </c>
      <c r="AO58" s="101"/>
      <c r="AP58" s="101"/>
      <c r="AQ58" s="101"/>
      <c r="AR58" s="102"/>
      <c r="AS58" s="102"/>
      <c r="AT58" s="102"/>
      <c r="AU58" s="91"/>
      <c r="AV58" s="91"/>
      <c r="AW58" s="103">
        <v>0</v>
      </c>
      <c r="AX58" s="104">
        <f t="shared" si="8"/>
        <v>0</v>
      </c>
    </row>
    <row r="59" spans="1:50" ht="120" customHeight="1">
      <c r="A59" s="88"/>
      <c r="B59" s="88"/>
      <c r="C59" s="71"/>
      <c r="D59" s="89"/>
      <c r="E59" s="90"/>
      <c r="F59" s="91"/>
      <c r="G59" s="92"/>
      <c r="H59" s="92"/>
      <c r="I59" s="88"/>
      <c r="J59" s="88"/>
      <c r="K59" s="88"/>
      <c r="L59" s="88"/>
      <c r="M59" s="94" t="str">
        <f t="shared" si="0"/>
        <v>-</v>
      </c>
      <c r="N59" s="95"/>
      <c r="O59" s="96"/>
      <c r="P59" s="75"/>
      <c r="Q59" s="96"/>
      <c r="R59" s="97"/>
      <c r="S59" s="98"/>
      <c r="T59" s="78"/>
      <c r="U59" s="97"/>
      <c r="V59" s="99"/>
      <c r="W59" s="91"/>
      <c r="X59" s="92"/>
      <c r="Y59" s="93">
        <f t="shared" si="1"/>
        <v>0</v>
      </c>
      <c r="Z59" s="91"/>
      <c r="AA59" s="92"/>
      <c r="AB59" s="93">
        <f t="shared" si="2"/>
        <v>0</v>
      </c>
      <c r="AC59" s="100">
        <f t="shared" si="3"/>
        <v>0</v>
      </c>
      <c r="AD59" s="91"/>
      <c r="AE59" s="105"/>
      <c r="AF59" s="93">
        <f t="shared" si="4"/>
        <v>0</v>
      </c>
      <c r="AG59" s="78"/>
      <c r="AH59" s="78"/>
      <c r="AI59" s="83"/>
      <c r="AJ59" s="106"/>
      <c r="AK59" s="106"/>
      <c r="AL59" s="93">
        <f t="shared" si="5"/>
        <v>0</v>
      </c>
      <c r="AM59" s="100">
        <f t="shared" si="6"/>
        <v>0</v>
      </c>
      <c r="AN59" s="100">
        <f t="shared" si="7"/>
        <v>0</v>
      </c>
      <c r="AO59" s="101"/>
      <c r="AP59" s="101"/>
      <c r="AQ59" s="101"/>
      <c r="AR59" s="102"/>
      <c r="AS59" s="102"/>
      <c r="AT59" s="102"/>
      <c r="AU59" s="91"/>
      <c r="AV59" s="91"/>
      <c r="AW59" s="103">
        <v>0</v>
      </c>
      <c r="AX59" s="104">
        <f t="shared" si="8"/>
        <v>0</v>
      </c>
    </row>
    <row r="60" spans="1:50" ht="120" customHeight="1">
      <c r="A60" s="88"/>
      <c r="B60" s="88"/>
      <c r="C60" s="71"/>
      <c r="D60" s="89"/>
      <c r="E60" s="90"/>
      <c r="F60" s="91"/>
      <c r="G60" s="92"/>
      <c r="H60" s="92"/>
      <c r="I60" s="88"/>
      <c r="J60" s="88"/>
      <c r="K60" s="88"/>
      <c r="L60" s="88"/>
      <c r="M60" s="94" t="str">
        <f t="shared" si="0"/>
        <v>-</v>
      </c>
      <c r="N60" s="95"/>
      <c r="O60" s="96"/>
      <c r="P60" s="75"/>
      <c r="Q60" s="96"/>
      <c r="R60" s="97"/>
      <c r="S60" s="98"/>
      <c r="T60" s="78"/>
      <c r="U60" s="97"/>
      <c r="V60" s="99"/>
      <c r="W60" s="91"/>
      <c r="X60" s="92"/>
      <c r="Y60" s="93">
        <f t="shared" si="1"/>
        <v>0</v>
      </c>
      <c r="Z60" s="91"/>
      <c r="AA60" s="92"/>
      <c r="AB60" s="93">
        <f t="shared" si="2"/>
        <v>0</v>
      </c>
      <c r="AC60" s="100">
        <f t="shared" si="3"/>
        <v>0</v>
      </c>
      <c r="AD60" s="91"/>
      <c r="AE60" s="105"/>
      <c r="AF60" s="93">
        <f t="shared" si="4"/>
        <v>0</v>
      </c>
      <c r="AG60" s="78"/>
      <c r="AH60" s="78"/>
      <c r="AI60" s="83"/>
      <c r="AJ60" s="106"/>
      <c r="AK60" s="106"/>
      <c r="AL60" s="93">
        <f t="shared" si="5"/>
        <v>0</v>
      </c>
      <c r="AM60" s="100">
        <f t="shared" si="6"/>
        <v>0</v>
      </c>
      <c r="AN60" s="100">
        <f t="shared" si="7"/>
        <v>0</v>
      </c>
      <c r="AO60" s="101"/>
      <c r="AP60" s="101"/>
      <c r="AQ60" s="101"/>
      <c r="AR60" s="102"/>
      <c r="AS60" s="102"/>
      <c r="AT60" s="102"/>
      <c r="AU60" s="91"/>
      <c r="AV60" s="91"/>
      <c r="AW60" s="103">
        <v>0</v>
      </c>
      <c r="AX60" s="104">
        <f t="shared" si="8"/>
        <v>0</v>
      </c>
    </row>
    <row r="61" spans="1:50" ht="120" customHeight="1">
      <c r="A61" s="88"/>
      <c r="B61" s="88"/>
      <c r="C61" s="71"/>
      <c r="D61" s="89"/>
      <c r="E61" s="90"/>
      <c r="F61" s="91"/>
      <c r="G61" s="92"/>
      <c r="H61" s="92"/>
      <c r="I61" s="88"/>
      <c r="J61" s="88"/>
      <c r="K61" s="88"/>
      <c r="L61" s="88"/>
      <c r="M61" s="94" t="str">
        <f t="shared" si="0"/>
        <v>-</v>
      </c>
      <c r="N61" s="95"/>
      <c r="O61" s="96"/>
      <c r="P61" s="75"/>
      <c r="Q61" s="96"/>
      <c r="R61" s="97"/>
      <c r="S61" s="98"/>
      <c r="T61" s="78"/>
      <c r="U61" s="97"/>
      <c r="V61" s="99"/>
      <c r="W61" s="91"/>
      <c r="X61" s="92"/>
      <c r="Y61" s="93">
        <f t="shared" si="1"/>
        <v>0</v>
      </c>
      <c r="Z61" s="91"/>
      <c r="AA61" s="92"/>
      <c r="AB61" s="93">
        <f t="shared" si="2"/>
        <v>0</v>
      </c>
      <c r="AC61" s="100">
        <f t="shared" si="3"/>
        <v>0</v>
      </c>
      <c r="AD61" s="91"/>
      <c r="AE61" s="105"/>
      <c r="AF61" s="93">
        <f t="shared" si="4"/>
        <v>0</v>
      </c>
      <c r="AG61" s="78"/>
      <c r="AH61" s="78"/>
      <c r="AI61" s="83"/>
      <c r="AJ61" s="106"/>
      <c r="AK61" s="106"/>
      <c r="AL61" s="93">
        <f t="shared" si="5"/>
        <v>0</v>
      </c>
      <c r="AM61" s="100">
        <f t="shared" si="6"/>
        <v>0</v>
      </c>
      <c r="AN61" s="100">
        <f t="shared" si="7"/>
        <v>0</v>
      </c>
      <c r="AO61" s="101"/>
      <c r="AP61" s="101"/>
      <c r="AQ61" s="101"/>
      <c r="AR61" s="102"/>
      <c r="AS61" s="102"/>
      <c r="AT61" s="102"/>
      <c r="AU61" s="91"/>
      <c r="AV61" s="91"/>
      <c r="AW61" s="103">
        <v>0</v>
      </c>
      <c r="AX61" s="104">
        <f t="shared" si="8"/>
        <v>0</v>
      </c>
    </row>
    <row r="62" spans="1:50" ht="120" customHeight="1">
      <c r="A62" s="88"/>
      <c r="B62" s="88"/>
      <c r="C62" s="71"/>
      <c r="D62" s="89"/>
      <c r="E62" s="90"/>
      <c r="F62" s="91"/>
      <c r="G62" s="92"/>
      <c r="H62" s="92"/>
      <c r="I62" s="88"/>
      <c r="J62" s="88"/>
      <c r="K62" s="88"/>
      <c r="L62" s="88"/>
      <c r="M62" s="94" t="str">
        <f t="shared" si="0"/>
        <v>-</v>
      </c>
      <c r="N62" s="95"/>
      <c r="O62" s="96"/>
      <c r="P62" s="75"/>
      <c r="Q62" s="96"/>
      <c r="R62" s="97"/>
      <c r="S62" s="98"/>
      <c r="T62" s="78"/>
      <c r="U62" s="97"/>
      <c r="V62" s="99"/>
      <c r="W62" s="91"/>
      <c r="X62" s="92"/>
      <c r="Y62" s="93">
        <f t="shared" si="1"/>
        <v>0</v>
      </c>
      <c r="Z62" s="91"/>
      <c r="AA62" s="92"/>
      <c r="AB62" s="93">
        <f t="shared" si="2"/>
        <v>0</v>
      </c>
      <c r="AC62" s="100">
        <f t="shared" si="3"/>
        <v>0</v>
      </c>
      <c r="AD62" s="91"/>
      <c r="AE62" s="105"/>
      <c r="AF62" s="93">
        <f t="shared" si="4"/>
        <v>0</v>
      </c>
      <c r="AG62" s="78"/>
      <c r="AH62" s="78"/>
      <c r="AI62" s="83"/>
      <c r="AJ62" s="106"/>
      <c r="AK62" s="106"/>
      <c r="AL62" s="93">
        <f t="shared" si="5"/>
        <v>0</v>
      </c>
      <c r="AM62" s="100">
        <f t="shared" si="6"/>
        <v>0</v>
      </c>
      <c r="AN62" s="100">
        <f t="shared" si="7"/>
        <v>0</v>
      </c>
      <c r="AO62" s="101"/>
      <c r="AP62" s="101"/>
      <c r="AQ62" s="101"/>
      <c r="AR62" s="102"/>
      <c r="AS62" s="102"/>
      <c r="AT62" s="102"/>
      <c r="AU62" s="91"/>
      <c r="AV62" s="91"/>
      <c r="AW62" s="103">
        <v>0</v>
      </c>
      <c r="AX62" s="104">
        <f t="shared" si="8"/>
        <v>0</v>
      </c>
    </row>
    <row r="63" spans="1:50" ht="120" customHeight="1">
      <c r="A63" s="88"/>
      <c r="B63" s="88"/>
      <c r="C63" s="71"/>
      <c r="D63" s="89"/>
      <c r="E63" s="90"/>
      <c r="F63" s="91"/>
      <c r="G63" s="92"/>
      <c r="H63" s="92"/>
      <c r="I63" s="88"/>
      <c r="J63" s="88"/>
      <c r="K63" s="88"/>
      <c r="L63" s="88"/>
      <c r="M63" s="94" t="str">
        <f t="shared" si="0"/>
        <v>-</v>
      </c>
      <c r="N63" s="95"/>
      <c r="O63" s="96"/>
      <c r="P63" s="75"/>
      <c r="Q63" s="96"/>
      <c r="R63" s="97"/>
      <c r="S63" s="98"/>
      <c r="T63" s="78"/>
      <c r="U63" s="97"/>
      <c r="V63" s="99"/>
      <c r="W63" s="91"/>
      <c r="X63" s="92"/>
      <c r="Y63" s="93">
        <f t="shared" si="1"/>
        <v>0</v>
      </c>
      <c r="Z63" s="91"/>
      <c r="AA63" s="92"/>
      <c r="AB63" s="93">
        <f t="shared" si="2"/>
        <v>0</v>
      </c>
      <c r="AC63" s="100">
        <f t="shared" si="3"/>
        <v>0</v>
      </c>
      <c r="AD63" s="91"/>
      <c r="AE63" s="105"/>
      <c r="AF63" s="93">
        <f t="shared" si="4"/>
        <v>0</v>
      </c>
      <c r="AG63" s="78"/>
      <c r="AH63" s="78"/>
      <c r="AI63" s="83"/>
      <c r="AJ63" s="106"/>
      <c r="AK63" s="106"/>
      <c r="AL63" s="93">
        <f t="shared" si="5"/>
        <v>0</v>
      </c>
      <c r="AM63" s="100">
        <f t="shared" si="6"/>
        <v>0</v>
      </c>
      <c r="AN63" s="100">
        <f t="shared" si="7"/>
        <v>0</v>
      </c>
      <c r="AO63" s="101"/>
      <c r="AP63" s="101"/>
      <c r="AQ63" s="101"/>
      <c r="AR63" s="102"/>
      <c r="AS63" s="102"/>
      <c r="AT63" s="102"/>
      <c r="AU63" s="91"/>
      <c r="AV63" s="91"/>
      <c r="AW63" s="103">
        <v>0</v>
      </c>
      <c r="AX63" s="104">
        <f t="shared" si="8"/>
        <v>0</v>
      </c>
    </row>
    <row r="64" spans="1:50" ht="120" customHeight="1">
      <c r="A64" s="88"/>
      <c r="B64" s="88"/>
      <c r="C64" s="71"/>
      <c r="D64" s="89"/>
      <c r="E64" s="90"/>
      <c r="F64" s="91"/>
      <c r="G64" s="92"/>
      <c r="H64" s="92"/>
      <c r="I64" s="88"/>
      <c r="J64" s="88"/>
      <c r="K64" s="88"/>
      <c r="L64" s="88"/>
      <c r="M64" s="94" t="str">
        <f t="shared" si="0"/>
        <v>-</v>
      </c>
      <c r="N64" s="95"/>
      <c r="O64" s="96"/>
      <c r="P64" s="75"/>
      <c r="Q64" s="96"/>
      <c r="R64" s="97"/>
      <c r="S64" s="98"/>
      <c r="T64" s="78"/>
      <c r="U64" s="97"/>
      <c r="V64" s="99"/>
      <c r="W64" s="91"/>
      <c r="X64" s="92"/>
      <c r="Y64" s="93">
        <f t="shared" si="1"/>
        <v>0</v>
      </c>
      <c r="Z64" s="91"/>
      <c r="AA64" s="92"/>
      <c r="AB64" s="93">
        <f t="shared" si="2"/>
        <v>0</v>
      </c>
      <c r="AC64" s="100">
        <f t="shared" si="3"/>
        <v>0</v>
      </c>
      <c r="AD64" s="91"/>
      <c r="AE64" s="105"/>
      <c r="AF64" s="93">
        <f t="shared" si="4"/>
        <v>0</v>
      </c>
      <c r="AG64" s="78"/>
      <c r="AH64" s="78"/>
      <c r="AI64" s="83"/>
      <c r="AJ64" s="106"/>
      <c r="AK64" s="106"/>
      <c r="AL64" s="93">
        <f t="shared" si="5"/>
        <v>0</v>
      </c>
      <c r="AM64" s="100">
        <f t="shared" si="6"/>
        <v>0</v>
      </c>
      <c r="AN64" s="100">
        <f t="shared" si="7"/>
        <v>0</v>
      </c>
      <c r="AO64" s="101"/>
      <c r="AP64" s="101"/>
      <c r="AQ64" s="101"/>
      <c r="AR64" s="102"/>
      <c r="AS64" s="102"/>
      <c r="AT64" s="102"/>
      <c r="AU64" s="91"/>
      <c r="AV64" s="91"/>
      <c r="AW64" s="103">
        <v>0</v>
      </c>
      <c r="AX64" s="104">
        <f t="shared" si="8"/>
        <v>0</v>
      </c>
    </row>
    <row r="65" spans="1:50" ht="120" customHeight="1">
      <c r="A65" s="88"/>
      <c r="B65" s="88"/>
      <c r="C65" s="71"/>
      <c r="D65" s="89"/>
      <c r="E65" s="90"/>
      <c r="F65" s="91"/>
      <c r="G65" s="92"/>
      <c r="H65" s="92"/>
      <c r="I65" s="88"/>
      <c r="J65" s="88"/>
      <c r="K65" s="88"/>
      <c r="L65" s="88"/>
      <c r="M65" s="94" t="str">
        <f t="shared" si="0"/>
        <v>-</v>
      </c>
      <c r="N65" s="95"/>
      <c r="O65" s="96"/>
      <c r="P65" s="75"/>
      <c r="Q65" s="96"/>
      <c r="R65" s="97"/>
      <c r="S65" s="98"/>
      <c r="T65" s="78"/>
      <c r="U65" s="97"/>
      <c r="V65" s="99"/>
      <c r="W65" s="91"/>
      <c r="X65" s="92"/>
      <c r="Y65" s="93">
        <f t="shared" si="1"/>
        <v>0</v>
      </c>
      <c r="Z65" s="91"/>
      <c r="AA65" s="92"/>
      <c r="AB65" s="93">
        <f t="shared" si="2"/>
        <v>0</v>
      </c>
      <c r="AC65" s="100">
        <f t="shared" si="3"/>
        <v>0</v>
      </c>
      <c r="AD65" s="91"/>
      <c r="AE65" s="105"/>
      <c r="AF65" s="93">
        <f t="shared" si="4"/>
        <v>0</v>
      </c>
      <c r="AG65" s="78"/>
      <c r="AH65" s="78"/>
      <c r="AI65" s="83"/>
      <c r="AJ65" s="106"/>
      <c r="AK65" s="106"/>
      <c r="AL65" s="93">
        <f t="shared" si="5"/>
        <v>0</v>
      </c>
      <c r="AM65" s="100">
        <f t="shared" si="6"/>
        <v>0</v>
      </c>
      <c r="AN65" s="100">
        <f t="shared" si="7"/>
        <v>0</v>
      </c>
      <c r="AO65" s="101"/>
      <c r="AP65" s="101"/>
      <c r="AQ65" s="101"/>
      <c r="AR65" s="102"/>
      <c r="AS65" s="102"/>
      <c r="AT65" s="102"/>
      <c r="AU65" s="91"/>
      <c r="AV65" s="91"/>
      <c r="AW65" s="103">
        <v>0</v>
      </c>
      <c r="AX65" s="104">
        <f t="shared" si="8"/>
        <v>0</v>
      </c>
    </row>
    <row r="66" spans="1:50" ht="120" customHeight="1">
      <c r="A66" s="88"/>
      <c r="B66" s="88"/>
      <c r="C66" s="71"/>
      <c r="D66" s="89"/>
      <c r="E66" s="90"/>
      <c r="F66" s="91"/>
      <c r="G66" s="92"/>
      <c r="H66" s="92"/>
      <c r="I66" s="88"/>
      <c r="J66" s="88"/>
      <c r="K66" s="88"/>
      <c r="L66" s="88"/>
      <c r="M66" s="94" t="str">
        <f t="shared" si="0"/>
        <v>-</v>
      </c>
      <c r="N66" s="95"/>
      <c r="O66" s="96"/>
      <c r="P66" s="75"/>
      <c r="Q66" s="96"/>
      <c r="R66" s="97"/>
      <c r="S66" s="98"/>
      <c r="T66" s="78"/>
      <c r="U66" s="97"/>
      <c r="V66" s="99"/>
      <c r="W66" s="91"/>
      <c r="X66" s="92"/>
      <c r="Y66" s="93">
        <f t="shared" si="1"/>
        <v>0</v>
      </c>
      <c r="Z66" s="91"/>
      <c r="AA66" s="92"/>
      <c r="AB66" s="93">
        <f t="shared" si="2"/>
        <v>0</v>
      </c>
      <c r="AC66" s="100">
        <f t="shared" si="3"/>
        <v>0</v>
      </c>
      <c r="AD66" s="91"/>
      <c r="AE66" s="105"/>
      <c r="AF66" s="93">
        <f t="shared" si="4"/>
        <v>0</v>
      </c>
      <c r="AG66" s="78"/>
      <c r="AH66" s="78"/>
      <c r="AI66" s="83"/>
      <c r="AJ66" s="106"/>
      <c r="AK66" s="106"/>
      <c r="AL66" s="93">
        <f t="shared" si="5"/>
        <v>0</v>
      </c>
      <c r="AM66" s="100">
        <f t="shared" si="6"/>
        <v>0</v>
      </c>
      <c r="AN66" s="100">
        <f t="shared" si="7"/>
        <v>0</v>
      </c>
      <c r="AO66" s="101"/>
      <c r="AP66" s="101"/>
      <c r="AQ66" s="101"/>
      <c r="AR66" s="102"/>
      <c r="AS66" s="102"/>
      <c r="AT66" s="102"/>
      <c r="AU66" s="91"/>
      <c r="AV66" s="91"/>
      <c r="AW66" s="103">
        <v>0</v>
      </c>
      <c r="AX66" s="104">
        <f t="shared" si="8"/>
        <v>0</v>
      </c>
    </row>
    <row r="67" spans="1:50" ht="120" customHeight="1">
      <c r="A67" s="88"/>
      <c r="B67" s="88"/>
      <c r="C67" s="71"/>
      <c r="D67" s="89"/>
      <c r="E67" s="90"/>
      <c r="F67" s="91"/>
      <c r="G67" s="92"/>
      <c r="H67" s="92"/>
      <c r="I67" s="88"/>
      <c r="J67" s="88"/>
      <c r="K67" s="88"/>
      <c r="L67" s="88"/>
      <c r="M67" s="94" t="str">
        <f t="shared" si="0"/>
        <v>-</v>
      </c>
      <c r="N67" s="95"/>
      <c r="O67" s="96"/>
      <c r="P67" s="75"/>
      <c r="Q67" s="96"/>
      <c r="R67" s="97"/>
      <c r="S67" s="98"/>
      <c r="T67" s="78"/>
      <c r="U67" s="97"/>
      <c r="V67" s="99"/>
      <c r="W67" s="91"/>
      <c r="X67" s="92"/>
      <c r="Y67" s="93">
        <f t="shared" si="1"/>
        <v>0</v>
      </c>
      <c r="Z67" s="91"/>
      <c r="AA67" s="92"/>
      <c r="AB67" s="93">
        <f t="shared" si="2"/>
        <v>0</v>
      </c>
      <c r="AC67" s="100">
        <f t="shared" si="3"/>
        <v>0</v>
      </c>
      <c r="AD67" s="91"/>
      <c r="AE67" s="105"/>
      <c r="AF67" s="93">
        <f t="shared" si="4"/>
        <v>0</v>
      </c>
      <c r="AG67" s="78"/>
      <c r="AH67" s="78"/>
      <c r="AI67" s="83"/>
      <c r="AJ67" s="106"/>
      <c r="AK67" s="106"/>
      <c r="AL67" s="93">
        <f t="shared" si="5"/>
        <v>0</v>
      </c>
      <c r="AM67" s="100">
        <f t="shared" si="6"/>
        <v>0</v>
      </c>
      <c r="AN67" s="100">
        <f t="shared" si="7"/>
        <v>0</v>
      </c>
      <c r="AO67" s="101"/>
      <c r="AP67" s="101"/>
      <c r="AQ67" s="101"/>
      <c r="AR67" s="102"/>
      <c r="AS67" s="102"/>
      <c r="AT67" s="102"/>
      <c r="AU67" s="91"/>
      <c r="AV67" s="91"/>
      <c r="AW67" s="103">
        <v>0</v>
      </c>
      <c r="AX67" s="104">
        <f t="shared" si="8"/>
        <v>0</v>
      </c>
    </row>
    <row r="68" spans="1:50" ht="120" customHeight="1">
      <c r="A68" s="88"/>
      <c r="B68" s="88"/>
      <c r="C68" s="71"/>
      <c r="D68" s="89"/>
      <c r="E68" s="90"/>
      <c r="F68" s="91"/>
      <c r="G68" s="92"/>
      <c r="H68" s="92"/>
      <c r="I68" s="88"/>
      <c r="J68" s="88"/>
      <c r="K68" s="88"/>
      <c r="L68" s="88"/>
      <c r="M68" s="94" t="str">
        <f t="shared" si="0"/>
        <v>-</v>
      </c>
      <c r="N68" s="95"/>
      <c r="O68" s="96"/>
      <c r="P68" s="75"/>
      <c r="Q68" s="96"/>
      <c r="R68" s="97"/>
      <c r="S68" s="98"/>
      <c r="T68" s="78"/>
      <c r="U68" s="97"/>
      <c r="V68" s="99"/>
      <c r="W68" s="91"/>
      <c r="X68" s="92"/>
      <c r="Y68" s="93">
        <f t="shared" si="1"/>
        <v>0</v>
      </c>
      <c r="Z68" s="91"/>
      <c r="AA68" s="92"/>
      <c r="AB68" s="93">
        <f t="shared" si="2"/>
        <v>0</v>
      </c>
      <c r="AC68" s="100">
        <f t="shared" si="3"/>
        <v>0</v>
      </c>
      <c r="AD68" s="91"/>
      <c r="AE68" s="105"/>
      <c r="AF68" s="93">
        <f t="shared" si="4"/>
        <v>0</v>
      </c>
      <c r="AG68" s="78"/>
      <c r="AH68" s="78"/>
      <c r="AI68" s="83"/>
      <c r="AJ68" s="106"/>
      <c r="AK68" s="106"/>
      <c r="AL68" s="93">
        <f t="shared" si="5"/>
        <v>0</v>
      </c>
      <c r="AM68" s="100">
        <f t="shared" si="6"/>
        <v>0</v>
      </c>
      <c r="AN68" s="100">
        <f t="shared" si="7"/>
        <v>0</v>
      </c>
      <c r="AO68" s="101"/>
      <c r="AP68" s="101"/>
      <c r="AQ68" s="101"/>
      <c r="AR68" s="102"/>
      <c r="AS68" s="102"/>
      <c r="AT68" s="102"/>
      <c r="AU68" s="91"/>
      <c r="AV68" s="91"/>
      <c r="AW68" s="103">
        <v>0</v>
      </c>
      <c r="AX68" s="104">
        <f t="shared" si="8"/>
        <v>0</v>
      </c>
    </row>
    <row r="69" spans="1:50" ht="120" customHeight="1">
      <c r="A69" s="88"/>
      <c r="B69" s="88"/>
      <c r="C69" s="71"/>
      <c r="D69" s="89"/>
      <c r="E69" s="90"/>
      <c r="F69" s="91"/>
      <c r="G69" s="92"/>
      <c r="H69" s="92"/>
      <c r="I69" s="88"/>
      <c r="J69" s="88"/>
      <c r="K69" s="88"/>
      <c r="L69" s="88"/>
      <c r="M69" s="94" t="str">
        <f t="shared" si="0"/>
        <v>-</v>
      </c>
      <c r="N69" s="95"/>
      <c r="O69" s="96"/>
      <c r="P69" s="75"/>
      <c r="Q69" s="96"/>
      <c r="R69" s="97"/>
      <c r="S69" s="98"/>
      <c r="T69" s="78"/>
      <c r="U69" s="97"/>
      <c r="V69" s="99"/>
      <c r="W69" s="91"/>
      <c r="X69" s="92"/>
      <c r="Y69" s="93">
        <f t="shared" si="1"/>
        <v>0</v>
      </c>
      <c r="Z69" s="91"/>
      <c r="AA69" s="92"/>
      <c r="AB69" s="93">
        <f t="shared" si="2"/>
        <v>0</v>
      </c>
      <c r="AC69" s="100">
        <f t="shared" si="3"/>
        <v>0</v>
      </c>
      <c r="AD69" s="91"/>
      <c r="AE69" s="105"/>
      <c r="AF69" s="93">
        <f t="shared" si="4"/>
        <v>0</v>
      </c>
      <c r="AG69" s="78"/>
      <c r="AH69" s="78"/>
      <c r="AI69" s="83"/>
      <c r="AJ69" s="106"/>
      <c r="AK69" s="106"/>
      <c r="AL69" s="93">
        <f t="shared" si="5"/>
        <v>0</v>
      </c>
      <c r="AM69" s="100">
        <f t="shared" si="6"/>
        <v>0</v>
      </c>
      <c r="AN69" s="100">
        <f t="shared" si="7"/>
        <v>0</v>
      </c>
      <c r="AO69" s="101"/>
      <c r="AP69" s="101"/>
      <c r="AQ69" s="101"/>
      <c r="AR69" s="102"/>
      <c r="AS69" s="102"/>
      <c r="AT69" s="102"/>
      <c r="AU69" s="91"/>
      <c r="AV69" s="91"/>
      <c r="AW69" s="103">
        <v>0</v>
      </c>
      <c r="AX69" s="104">
        <f t="shared" ref="AX69:AX132" si="9">V69*AC69*BC$1</f>
        <v>0</v>
      </c>
    </row>
    <row r="70" spans="1:50" ht="120" customHeight="1">
      <c r="A70" s="88"/>
      <c r="B70" s="88"/>
      <c r="C70" s="71"/>
      <c r="D70" s="89"/>
      <c r="E70" s="90"/>
      <c r="F70" s="91"/>
      <c r="G70" s="92"/>
      <c r="H70" s="92"/>
      <c r="I70" s="88"/>
      <c r="J70" s="88"/>
      <c r="K70" s="88"/>
      <c r="L70" s="88"/>
      <c r="M70" s="94" t="str">
        <f t="shared" ref="M70:M133" si="10">A70&amp;"-"&amp;E70</f>
        <v>-</v>
      </c>
      <c r="N70" s="95"/>
      <c r="O70" s="96"/>
      <c r="P70" s="75"/>
      <c r="Q70" s="96"/>
      <c r="R70" s="97"/>
      <c r="S70" s="98"/>
      <c r="T70" s="78"/>
      <c r="U70" s="97"/>
      <c r="V70" s="99"/>
      <c r="W70" s="91"/>
      <c r="X70" s="92"/>
      <c r="Y70" s="93">
        <f t="shared" ref="Y70:Y133" si="11">W70+X70</f>
        <v>0</v>
      </c>
      <c r="Z70" s="91"/>
      <c r="AA70" s="92"/>
      <c r="AB70" s="93">
        <f t="shared" ref="AB70:AB133" si="12">Z70+AA70</f>
        <v>0</v>
      </c>
      <c r="AC70" s="100">
        <f t="shared" ref="AC70:AC133" si="13">(AB70-Y70)*24*60</f>
        <v>0</v>
      </c>
      <c r="AD70" s="91"/>
      <c r="AE70" s="105"/>
      <c r="AF70" s="93">
        <f t="shared" ref="AF70:AF133" si="14">AD70+AE70</f>
        <v>0</v>
      </c>
      <c r="AG70" s="78"/>
      <c r="AH70" s="78"/>
      <c r="AI70" s="83"/>
      <c r="AJ70" s="106"/>
      <c r="AK70" s="106"/>
      <c r="AL70" s="93">
        <f t="shared" ref="AL70:AL133" si="15">AJ70+AK70</f>
        <v>0</v>
      </c>
      <c r="AM70" s="100">
        <f t="shared" ref="AM70:AM133" si="16">IF(AND(P70&lt;&gt;"D:Arıza Değil",AH70="Bu Arıza Aracın Servise Verilmesine Engel Değil"),IF(Z70-F70&gt;0,(AB70-Y70)*24,IF(OR(AND(G70&gt;AS$1,G70&lt;AT$1),AND(G70&gt;AU$1,G70&lt;AV$1)),(AL70-Y70)*24,0)),AN70)</f>
        <v>0</v>
      </c>
      <c r="AN70" s="100">
        <f t="shared" ref="AN70:AN133" si="17">IF(P70&lt;&gt;"D:Arıza Değil",AC70,0)</f>
        <v>0</v>
      </c>
      <c r="AO70" s="101"/>
      <c r="AP70" s="101"/>
      <c r="AQ70" s="101"/>
      <c r="AR70" s="102"/>
      <c r="AS70" s="102"/>
      <c r="AT70" s="102"/>
      <c r="AU70" s="91"/>
      <c r="AV70" s="91"/>
      <c r="AW70" s="103">
        <v>0</v>
      </c>
      <c r="AX70" s="104">
        <f t="shared" si="9"/>
        <v>0</v>
      </c>
    </row>
    <row r="71" spans="1:50" ht="120" customHeight="1">
      <c r="A71" s="88"/>
      <c r="B71" s="88"/>
      <c r="C71" s="71"/>
      <c r="D71" s="89"/>
      <c r="E71" s="90"/>
      <c r="F71" s="91"/>
      <c r="G71" s="92"/>
      <c r="H71" s="92"/>
      <c r="I71" s="88"/>
      <c r="J71" s="88"/>
      <c r="K71" s="88"/>
      <c r="L71" s="88"/>
      <c r="M71" s="94" t="str">
        <f t="shared" si="10"/>
        <v>-</v>
      </c>
      <c r="N71" s="95"/>
      <c r="O71" s="96"/>
      <c r="P71" s="75"/>
      <c r="Q71" s="96"/>
      <c r="R71" s="97"/>
      <c r="S71" s="98"/>
      <c r="T71" s="78"/>
      <c r="U71" s="97"/>
      <c r="V71" s="99"/>
      <c r="W71" s="91"/>
      <c r="X71" s="92"/>
      <c r="Y71" s="93">
        <f t="shared" si="11"/>
        <v>0</v>
      </c>
      <c r="Z71" s="91"/>
      <c r="AA71" s="92"/>
      <c r="AB71" s="93">
        <f t="shared" si="12"/>
        <v>0</v>
      </c>
      <c r="AC71" s="100">
        <f t="shared" si="13"/>
        <v>0</v>
      </c>
      <c r="AD71" s="91"/>
      <c r="AE71" s="105"/>
      <c r="AF71" s="93">
        <f t="shared" si="14"/>
        <v>0</v>
      </c>
      <c r="AG71" s="78"/>
      <c r="AH71" s="78"/>
      <c r="AI71" s="83"/>
      <c r="AJ71" s="106"/>
      <c r="AK71" s="106"/>
      <c r="AL71" s="93">
        <f t="shared" si="15"/>
        <v>0</v>
      </c>
      <c r="AM71" s="100">
        <f t="shared" si="16"/>
        <v>0</v>
      </c>
      <c r="AN71" s="100">
        <f t="shared" si="17"/>
        <v>0</v>
      </c>
      <c r="AO71" s="101"/>
      <c r="AP71" s="101"/>
      <c r="AQ71" s="101"/>
      <c r="AR71" s="102"/>
      <c r="AS71" s="102"/>
      <c r="AT71" s="102"/>
      <c r="AU71" s="91"/>
      <c r="AV71" s="91"/>
      <c r="AW71" s="103">
        <v>0</v>
      </c>
      <c r="AX71" s="104">
        <f t="shared" si="9"/>
        <v>0</v>
      </c>
    </row>
    <row r="72" spans="1:50" ht="120" customHeight="1">
      <c r="A72" s="88"/>
      <c r="B72" s="88"/>
      <c r="C72" s="71"/>
      <c r="D72" s="89"/>
      <c r="E72" s="90"/>
      <c r="F72" s="91"/>
      <c r="G72" s="92"/>
      <c r="H72" s="92"/>
      <c r="I72" s="88"/>
      <c r="J72" s="88"/>
      <c r="K72" s="88"/>
      <c r="L72" s="88"/>
      <c r="M72" s="94" t="str">
        <f t="shared" si="10"/>
        <v>-</v>
      </c>
      <c r="N72" s="95"/>
      <c r="O72" s="96"/>
      <c r="P72" s="75"/>
      <c r="Q72" s="96"/>
      <c r="R72" s="97"/>
      <c r="S72" s="98"/>
      <c r="T72" s="78"/>
      <c r="U72" s="97"/>
      <c r="V72" s="99"/>
      <c r="W72" s="91"/>
      <c r="X72" s="92"/>
      <c r="Y72" s="93">
        <f t="shared" si="11"/>
        <v>0</v>
      </c>
      <c r="Z72" s="91"/>
      <c r="AA72" s="92"/>
      <c r="AB72" s="93">
        <f t="shared" si="12"/>
        <v>0</v>
      </c>
      <c r="AC72" s="100">
        <f t="shared" si="13"/>
        <v>0</v>
      </c>
      <c r="AD72" s="91"/>
      <c r="AE72" s="105"/>
      <c r="AF72" s="93">
        <f t="shared" si="14"/>
        <v>0</v>
      </c>
      <c r="AG72" s="78"/>
      <c r="AH72" s="78"/>
      <c r="AI72" s="83"/>
      <c r="AJ72" s="106"/>
      <c r="AK72" s="106"/>
      <c r="AL72" s="93">
        <f t="shared" si="15"/>
        <v>0</v>
      </c>
      <c r="AM72" s="100">
        <f t="shared" si="16"/>
        <v>0</v>
      </c>
      <c r="AN72" s="100">
        <f t="shared" si="17"/>
        <v>0</v>
      </c>
      <c r="AO72" s="101"/>
      <c r="AP72" s="101"/>
      <c r="AQ72" s="101"/>
      <c r="AR72" s="102"/>
      <c r="AS72" s="102"/>
      <c r="AT72" s="102"/>
      <c r="AU72" s="91"/>
      <c r="AV72" s="91"/>
      <c r="AW72" s="103">
        <v>0</v>
      </c>
      <c r="AX72" s="104">
        <f t="shared" si="9"/>
        <v>0</v>
      </c>
    </row>
    <row r="73" spans="1:50" ht="120" customHeight="1">
      <c r="A73" s="88"/>
      <c r="B73" s="88"/>
      <c r="C73" s="71"/>
      <c r="D73" s="89"/>
      <c r="E73" s="90"/>
      <c r="F73" s="91"/>
      <c r="G73" s="92"/>
      <c r="H73" s="92"/>
      <c r="I73" s="88"/>
      <c r="J73" s="88"/>
      <c r="K73" s="88"/>
      <c r="L73" s="88"/>
      <c r="M73" s="94" t="str">
        <f t="shared" si="10"/>
        <v>-</v>
      </c>
      <c r="N73" s="95"/>
      <c r="O73" s="96"/>
      <c r="P73" s="75"/>
      <c r="Q73" s="96"/>
      <c r="R73" s="97"/>
      <c r="S73" s="98"/>
      <c r="T73" s="78"/>
      <c r="U73" s="97"/>
      <c r="V73" s="99"/>
      <c r="W73" s="91"/>
      <c r="X73" s="92"/>
      <c r="Y73" s="93">
        <f t="shared" si="11"/>
        <v>0</v>
      </c>
      <c r="Z73" s="91"/>
      <c r="AA73" s="92"/>
      <c r="AB73" s="93">
        <f t="shared" si="12"/>
        <v>0</v>
      </c>
      <c r="AC73" s="100">
        <f t="shared" si="13"/>
        <v>0</v>
      </c>
      <c r="AD73" s="91"/>
      <c r="AE73" s="105"/>
      <c r="AF73" s="93">
        <f t="shared" si="14"/>
        <v>0</v>
      </c>
      <c r="AG73" s="78"/>
      <c r="AH73" s="78"/>
      <c r="AI73" s="83"/>
      <c r="AJ73" s="106"/>
      <c r="AK73" s="106"/>
      <c r="AL73" s="93">
        <f t="shared" si="15"/>
        <v>0</v>
      </c>
      <c r="AM73" s="100">
        <f t="shared" si="16"/>
        <v>0</v>
      </c>
      <c r="AN73" s="100">
        <f t="shared" si="17"/>
        <v>0</v>
      </c>
      <c r="AO73" s="101"/>
      <c r="AP73" s="101"/>
      <c r="AQ73" s="101"/>
      <c r="AR73" s="102"/>
      <c r="AS73" s="102"/>
      <c r="AT73" s="102"/>
      <c r="AU73" s="91"/>
      <c r="AV73" s="91"/>
      <c r="AW73" s="103">
        <v>0</v>
      </c>
      <c r="AX73" s="104">
        <f t="shared" si="9"/>
        <v>0</v>
      </c>
    </row>
    <row r="74" spans="1:50" ht="120" customHeight="1">
      <c r="A74" s="88"/>
      <c r="B74" s="88"/>
      <c r="C74" s="71"/>
      <c r="D74" s="89"/>
      <c r="E74" s="90"/>
      <c r="F74" s="91"/>
      <c r="G74" s="92"/>
      <c r="H74" s="92"/>
      <c r="I74" s="88"/>
      <c r="J74" s="88"/>
      <c r="K74" s="88"/>
      <c r="L74" s="88"/>
      <c r="M74" s="94" t="str">
        <f t="shared" si="10"/>
        <v>-</v>
      </c>
      <c r="N74" s="95"/>
      <c r="O74" s="96"/>
      <c r="P74" s="75"/>
      <c r="Q74" s="96"/>
      <c r="R74" s="97"/>
      <c r="S74" s="98"/>
      <c r="T74" s="78"/>
      <c r="U74" s="97"/>
      <c r="V74" s="99"/>
      <c r="W74" s="91"/>
      <c r="X74" s="92"/>
      <c r="Y74" s="93">
        <f t="shared" si="11"/>
        <v>0</v>
      </c>
      <c r="Z74" s="91"/>
      <c r="AA74" s="92"/>
      <c r="AB74" s="93">
        <f t="shared" si="12"/>
        <v>0</v>
      </c>
      <c r="AC74" s="100">
        <f t="shared" si="13"/>
        <v>0</v>
      </c>
      <c r="AD74" s="91"/>
      <c r="AE74" s="105"/>
      <c r="AF74" s="93">
        <f t="shared" si="14"/>
        <v>0</v>
      </c>
      <c r="AG74" s="78"/>
      <c r="AH74" s="78"/>
      <c r="AI74" s="83"/>
      <c r="AJ74" s="106"/>
      <c r="AK74" s="106"/>
      <c r="AL74" s="93">
        <f t="shared" si="15"/>
        <v>0</v>
      </c>
      <c r="AM74" s="100">
        <f t="shared" si="16"/>
        <v>0</v>
      </c>
      <c r="AN74" s="100">
        <f t="shared" si="17"/>
        <v>0</v>
      </c>
      <c r="AO74" s="101"/>
      <c r="AP74" s="101"/>
      <c r="AQ74" s="101"/>
      <c r="AR74" s="102"/>
      <c r="AS74" s="102"/>
      <c r="AT74" s="102"/>
      <c r="AU74" s="91"/>
      <c r="AV74" s="91"/>
      <c r="AW74" s="103">
        <v>0</v>
      </c>
      <c r="AX74" s="104">
        <f t="shared" si="9"/>
        <v>0</v>
      </c>
    </row>
    <row r="75" spans="1:50" ht="120" customHeight="1">
      <c r="A75" s="88"/>
      <c r="B75" s="88"/>
      <c r="C75" s="71"/>
      <c r="D75" s="89"/>
      <c r="E75" s="90"/>
      <c r="F75" s="91"/>
      <c r="G75" s="92"/>
      <c r="H75" s="92"/>
      <c r="I75" s="88"/>
      <c r="J75" s="88"/>
      <c r="K75" s="88"/>
      <c r="L75" s="88"/>
      <c r="M75" s="94" t="str">
        <f t="shared" si="10"/>
        <v>-</v>
      </c>
      <c r="N75" s="95"/>
      <c r="O75" s="96"/>
      <c r="P75" s="75"/>
      <c r="Q75" s="96"/>
      <c r="R75" s="97"/>
      <c r="S75" s="98"/>
      <c r="T75" s="78"/>
      <c r="U75" s="97"/>
      <c r="V75" s="99"/>
      <c r="W75" s="91"/>
      <c r="X75" s="92"/>
      <c r="Y75" s="93">
        <f t="shared" si="11"/>
        <v>0</v>
      </c>
      <c r="Z75" s="91"/>
      <c r="AA75" s="92"/>
      <c r="AB75" s="93">
        <f t="shared" si="12"/>
        <v>0</v>
      </c>
      <c r="AC75" s="100">
        <f t="shared" si="13"/>
        <v>0</v>
      </c>
      <c r="AD75" s="91"/>
      <c r="AE75" s="105"/>
      <c r="AF75" s="93">
        <f t="shared" si="14"/>
        <v>0</v>
      </c>
      <c r="AG75" s="78"/>
      <c r="AH75" s="78"/>
      <c r="AI75" s="83"/>
      <c r="AJ75" s="106"/>
      <c r="AK75" s="106"/>
      <c r="AL75" s="93">
        <f t="shared" si="15"/>
        <v>0</v>
      </c>
      <c r="AM75" s="100">
        <f t="shared" si="16"/>
        <v>0</v>
      </c>
      <c r="AN75" s="100">
        <f t="shared" si="17"/>
        <v>0</v>
      </c>
      <c r="AO75" s="101"/>
      <c r="AP75" s="101"/>
      <c r="AQ75" s="101"/>
      <c r="AR75" s="102"/>
      <c r="AS75" s="102"/>
      <c r="AT75" s="102"/>
      <c r="AU75" s="91"/>
      <c r="AV75" s="91"/>
      <c r="AW75" s="103">
        <v>0</v>
      </c>
      <c r="AX75" s="104">
        <f t="shared" si="9"/>
        <v>0</v>
      </c>
    </row>
    <row r="76" spans="1:50" ht="120" customHeight="1">
      <c r="A76" s="88"/>
      <c r="B76" s="88"/>
      <c r="C76" s="71"/>
      <c r="D76" s="89"/>
      <c r="E76" s="90"/>
      <c r="F76" s="91"/>
      <c r="G76" s="92"/>
      <c r="H76" s="92"/>
      <c r="I76" s="88"/>
      <c r="J76" s="88"/>
      <c r="K76" s="88"/>
      <c r="L76" s="88"/>
      <c r="M76" s="94" t="str">
        <f t="shared" si="10"/>
        <v>-</v>
      </c>
      <c r="N76" s="95"/>
      <c r="O76" s="96"/>
      <c r="P76" s="75"/>
      <c r="Q76" s="96"/>
      <c r="R76" s="97"/>
      <c r="S76" s="98"/>
      <c r="T76" s="78"/>
      <c r="U76" s="97"/>
      <c r="V76" s="99"/>
      <c r="W76" s="91"/>
      <c r="X76" s="92"/>
      <c r="Y76" s="93">
        <f t="shared" si="11"/>
        <v>0</v>
      </c>
      <c r="Z76" s="91"/>
      <c r="AA76" s="92"/>
      <c r="AB76" s="93">
        <f t="shared" si="12"/>
        <v>0</v>
      </c>
      <c r="AC76" s="100">
        <f t="shared" si="13"/>
        <v>0</v>
      </c>
      <c r="AD76" s="91"/>
      <c r="AE76" s="105"/>
      <c r="AF76" s="93">
        <f t="shared" si="14"/>
        <v>0</v>
      </c>
      <c r="AG76" s="78"/>
      <c r="AH76" s="78"/>
      <c r="AI76" s="83"/>
      <c r="AJ76" s="106"/>
      <c r="AK76" s="106"/>
      <c r="AL76" s="93">
        <f t="shared" si="15"/>
        <v>0</v>
      </c>
      <c r="AM76" s="100">
        <f t="shared" si="16"/>
        <v>0</v>
      </c>
      <c r="AN76" s="100">
        <f t="shared" si="17"/>
        <v>0</v>
      </c>
      <c r="AO76" s="101"/>
      <c r="AP76" s="101"/>
      <c r="AQ76" s="101"/>
      <c r="AR76" s="102"/>
      <c r="AS76" s="102"/>
      <c r="AT76" s="102"/>
      <c r="AU76" s="91"/>
      <c r="AV76" s="91"/>
      <c r="AW76" s="103">
        <v>0</v>
      </c>
      <c r="AX76" s="104">
        <f t="shared" si="9"/>
        <v>0</v>
      </c>
    </row>
    <row r="77" spans="1:50" ht="120" customHeight="1">
      <c r="A77" s="88"/>
      <c r="B77" s="88"/>
      <c r="C77" s="71"/>
      <c r="D77" s="89"/>
      <c r="E77" s="90"/>
      <c r="F77" s="91"/>
      <c r="G77" s="92"/>
      <c r="H77" s="92"/>
      <c r="I77" s="88"/>
      <c r="J77" s="88"/>
      <c r="K77" s="88"/>
      <c r="L77" s="88"/>
      <c r="M77" s="94" t="str">
        <f t="shared" si="10"/>
        <v>-</v>
      </c>
      <c r="N77" s="95"/>
      <c r="O77" s="96"/>
      <c r="P77" s="75"/>
      <c r="Q77" s="96"/>
      <c r="R77" s="97"/>
      <c r="S77" s="98"/>
      <c r="T77" s="78"/>
      <c r="U77" s="97"/>
      <c r="V77" s="99"/>
      <c r="W77" s="91"/>
      <c r="X77" s="92"/>
      <c r="Y77" s="93">
        <f t="shared" si="11"/>
        <v>0</v>
      </c>
      <c r="Z77" s="91"/>
      <c r="AA77" s="92"/>
      <c r="AB77" s="93">
        <f t="shared" si="12"/>
        <v>0</v>
      </c>
      <c r="AC77" s="100">
        <f t="shared" si="13"/>
        <v>0</v>
      </c>
      <c r="AD77" s="91"/>
      <c r="AE77" s="105"/>
      <c r="AF77" s="93">
        <f t="shared" si="14"/>
        <v>0</v>
      </c>
      <c r="AG77" s="78"/>
      <c r="AH77" s="78"/>
      <c r="AI77" s="83"/>
      <c r="AJ77" s="106"/>
      <c r="AK77" s="106"/>
      <c r="AL77" s="93">
        <f t="shared" si="15"/>
        <v>0</v>
      </c>
      <c r="AM77" s="100">
        <f t="shared" si="16"/>
        <v>0</v>
      </c>
      <c r="AN77" s="100">
        <f t="shared" si="17"/>
        <v>0</v>
      </c>
      <c r="AO77" s="101"/>
      <c r="AP77" s="101"/>
      <c r="AQ77" s="101"/>
      <c r="AR77" s="102"/>
      <c r="AS77" s="102"/>
      <c r="AT77" s="102"/>
      <c r="AU77" s="91"/>
      <c r="AV77" s="91"/>
      <c r="AW77" s="103">
        <v>0</v>
      </c>
      <c r="AX77" s="104">
        <f t="shared" si="9"/>
        <v>0</v>
      </c>
    </row>
    <row r="78" spans="1:50" ht="120" customHeight="1">
      <c r="A78" s="88"/>
      <c r="B78" s="88"/>
      <c r="C78" s="71"/>
      <c r="D78" s="89"/>
      <c r="E78" s="90"/>
      <c r="F78" s="91"/>
      <c r="G78" s="92"/>
      <c r="H78" s="92"/>
      <c r="I78" s="88"/>
      <c r="J78" s="88"/>
      <c r="K78" s="88"/>
      <c r="L78" s="88"/>
      <c r="M78" s="94" t="str">
        <f t="shared" si="10"/>
        <v>-</v>
      </c>
      <c r="N78" s="95"/>
      <c r="O78" s="96"/>
      <c r="P78" s="75"/>
      <c r="Q78" s="96"/>
      <c r="R78" s="97"/>
      <c r="S78" s="98"/>
      <c r="T78" s="78"/>
      <c r="U78" s="97"/>
      <c r="V78" s="99"/>
      <c r="W78" s="91"/>
      <c r="X78" s="92"/>
      <c r="Y78" s="93">
        <f t="shared" si="11"/>
        <v>0</v>
      </c>
      <c r="Z78" s="91"/>
      <c r="AA78" s="92"/>
      <c r="AB78" s="93">
        <f t="shared" si="12"/>
        <v>0</v>
      </c>
      <c r="AC78" s="100">
        <f t="shared" si="13"/>
        <v>0</v>
      </c>
      <c r="AD78" s="91"/>
      <c r="AE78" s="105"/>
      <c r="AF78" s="93">
        <f t="shared" si="14"/>
        <v>0</v>
      </c>
      <c r="AG78" s="78"/>
      <c r="AH78" s="78"/>
      <c r="AI78" s="83"/>
      <c r="AJ78" s="106"/>
      <c r="AK78" s="106"/>
      <c r="AL78" s="93">
        <f t="shared" si="15"/>
        <v>0</v>
      </c>
      <c r="AM78" s="100">
        <f t="shared" si="16"/>
        <v>0</v>
      </c>
      <c r="AN78" s="100">
        <f t="shared" si="17"/>
        <v>0</v>
      </c>
      <c r="AO78" s="101"/>
      <c r="AP78" s="101"/>
      <c r="AQ78" s="101"/>
      <c r="AR78" s="102"/>
      <c r="AS78" s="102"/>
      <c r="AT78" s="102"/>
      <c r="AU78" s="91"/>
      <c r="AV78" s="91"/>
      <c r="AW78" s="103">
        <v>0</v>
      </c>
      <c r="AX78" s="104">
        <f t="shared" si="9"/>
        <v>0</v>
      </c>
    </row>
    <row r="79" spans="1:50" ht="120" customHeight="1">
      <c r="A79" s="88"/>
      <c r="B79" s="88"/>
      <c r="C79" s="71"/>
      <c r="D79" s="89"/>
      <c r="E79" s="90"/>
      <c r="F79" s="91"/>
      <c r="G79" s="92"/>
      <c r="H79" s="92"/>
      <c r="I79" s="88"/>
      <c r="J79" s="88"/>
      <c r="K79" s="88"/>
      <c r="L79" s="88"/>
      <c r="M79" s="94" t="str">
        <f t="shared" si="10"/>
        <v>-</v>
      </c>
      <c r="N79" s="95"/>
      <c r="O79" s="96"/>
      <c r="P79" s="75"/>
      <c r="Q79" s="96"/>
      <c r="R79" s="97"/>
      <c r="S79" s="98"/>
      <c r="T79" s="78"/>
      <c r="U79" s="97"/>
      <c r="V79" s="99"/>
      <c r="W79" s="91"/>
      <c r="X79" s="92"/>
      <c r="Y79" s="93">
        <f t="shared" si="11"/>
        <v>0</v>
      </c>
      <c r="Z79" s="91"/>
      <c r="AA79" s="92"/>
      <c r="AB79" s="93">
        <f t="shared" si="12"/>
        <v>0</v>
      </c>
      <c r="AC79" s="100">
        <f t="shared" si="13"/>
        <v>0</v>
      </c>
      <c r="AD79" s="91"/>
      <c r="AE79" s="105"/>
      <c r="AF79" s="93">
        <f t="shared" si="14"/>
        <v>0</v>
      </c>
      <c r="AG79" s="78"/>
      <c r="AH79" s="78"/>
      <c r="AI79" s="83"/>
      <c r="AJ79" s="106"/>
      <c r="AK79" s="106"/>
      <c r="AL79" s="93">
        <f t="shared" si="15"/>
        <v>0</v>
      </c>
      <c r="AM79" s="100">
        <f t="shared" si="16"/>
        <v>0</v>
      </c>
      <c r="AN79" s="100">
        <f t="shared" si="17"/>
        <v>0</v>
      </c>
      <c r="AO79" s="101"/>
      <c r="AP79" s="101"/>
      <c r="AQ79" s="101"/>
      <c r="AR79" s="102"/>
      <c r="AS79" s="102"/>
      <c r="AT79" s="102"/>
      <c r="AU79" s="91"/>
      <c r="AV79" s="91"/>
      <c r="AW79" s="103">
        <v>0</v>
      </c>
      <c r="AX79" s="104">
        <f t="shared" si="9"/>
        <v>0</v>
      </c>
    </row>
    <row r="80" spans="1:50" ht="120" customHeight="1">
      <c r="A80" s="88"/>
      <c r="B80" s="88"/>
      <c r="C80" s="71"/>
      <c r="D80" s="89"/>
      <c r="E80" s="90"/>
      <c r="F80" s="91"/>
      <c r="G80" s="92"/>
      <c r="H80" s="92"/>
      <c r="I80" s="88"/>
      <c r="J80" s="88"/>
      <c r="K80" s="88"/>
      <c r="L80" s="88"/>
      <c r="M80" s="94" t="str">
        <f t="shared" si="10"/>
        <v>-</v>
      </c>
      <c r="N80" s="95"/>
      <c r="O80" s="96"/>
      <c r="P80" s="75"/>
      <c r="Q80" s="96"/>
      <c r="R80" s="97"/>
      <c r="S80" s="98"/>
      <c r="T80" s="78"/>
      <c r="U80" s="97"/>
      <c r="V80" s="99"/>
      <c r="W80" s="91"/>
      <c r="X80" s="92"/>
      <c r="Y80" s="93">
        <f t="shared" si="11"/>
        <v>0</v>
      </c>
      <c r="Z80" s="91"/>
      <c r="AA80" s="92"/>
      <c r="AB80" s="93">
        <f t="shared" si="12"/>
        <v>0</v>
      </c>
      <c r="AC80" s="100">
        <f t="shared" si="13"/>
        <v>0</v>
      </c>
      <c r="AD80" s="91"/>
      <c r="AE80" s="105"/>
      <c r="AF80" s="93">
        <f t="shared" si="14"/>
        <v>0</v>
      </c>
      <c r="AG80" s="78"/>
      <c r="AH80" s="78"/>
      <c r="AI80" s="83"/>
      <c r="AJ80" s="106"/>
      <c r="AK80" s="106"/>
      <c r="AL80" s="93">
        <f t="shared" si="15"/>
        <v>0</v>
      </c>
      <c r="AM80" s="100">
        <f t="shared" si="16"/>
        <v>0</v>
      </c>
      <c r="AN80" s="100">
        <f t="shared" si="17"/>
        <v>0</v>
      </c>
      <c r="AO80" s="101"/>
      <c r="AP80" s="101"/>
      <c r="AQ80" s="101"/>
      <c r="AR80" s="102"/>
      <c r="AS80" s="102"/>
      <c r="AT80" s="102"/>
      <c r="AU80" s="91"/>
      <c r="AV80" s="91"/>
      <c r="AW80" s="103">
        <v>0</v>
      </c>
      <c r="AX80" s="104">
        <f t="shared" si="9"/>
        <v>0</v>
      </c>
    </row>
    <row r="81" spans="1:50" ht="120" customHeight="1">
      <c r="A81" s="88"/>
      <c r="B81" s="88"/>
      <c r="C81" s="71"/>
      <c r="D81" s="89"/>
      <c r="E81" s="90"/>
      <c r="F81" s="91"/>
      <c r="G81" s="92"/>
      <c r="H81" s="92"/>
      <c r="I81" s="88"/>
      <c r="J81" s="88"/>
      <c r="K81" s="88"/>
      <c r="L81" s="88"/>
      <c r="M81" s="94" t="str">
        <f t="shared" si="10"/>
        <v>-</v>
      </c>
      <c r="N81" s="95"/>
      <c r="O81" s="96"/>
      <c r="P81" s="75"/>
      <c r="Q81" s="96"/>
      <c r="R81" s="97"/>
      <c r="S81" s="98"/>
      <c r="T81" s="78"/>
      <c r="U81" s="97"/>
      <c r="V81" s="99"/>
      <c r="W81" s="91"/>
      <c r="X81" s="92"/>
      <c r="Y81" s="93">
        <f t="shared" si="11"/>
        <v>0</v>
      </c>
      <c r="Z81" s="91"/>
      <c r="AA81" s="92"/>
      <c r="AB81" s="93">
        <f t="shared" si="12"/>
        <v>0</v>
      </c>
      <c r="AC81" s="100">
        <f t="shared" si="13"/>
        <v>0</v>
      </c>
      <c r="AD81" s="91"/>
      <c r="AE81" s="105"/>
      <c r="AF81" s="93">
        <f t="shared" si="14"/>
        <v>0</v>
      </c>
      <c r="AG81" s="78"/>
      <c r="AH81" s="78"/>
      <c r="AI81" s="83"/>
      <c r="AJ81" s="106"/>
      <c r="AK81" s="106"/>
      <c r="AL81" s="93">
        <f t="shared" si="15"/>
        <v>0</v>
      </c>
      <c r="AM81" s="100">
        <f t="shared" si="16"/>
        <v>0</v>
      </c>
      <c r="AN81" s="100">
        <f t="shared" si="17"/>
        <v>0</v>
      </c>
      <c r="AO81" s="101"/>
      <c r="AP81" s="101"/>
      <c r="AQ81" s="101"/>
      <c r="AR81" s="102"/>
      <c r="AS81" s="102"/>
      <c r="AT81" s="102"/>
      <c r="AU81" s="91"/>
      <c r="AV81" s="91"/>
      <c r="AW81" s="103">
        <v>0</v>
      </c>
      <c r="AX81" s="104">
        <f t="shared" si="9"/>
        <v>0</v>
      </c>
    </row>
    <row r="82" spans="1:50" ht="120" customHeight="1">
      <c r="A82" s="88"/>
      <c r="B82" s="88"/>
      <c r="C82" s="71"/>
      <c r="D82" s="89"/>
      <c r="E82" s="90"/>
      <c r="F82" s="91"/>
      <c r="G82" s="92"/>
      <c r="H82" s="92"/>
      <c r="I82" s="88"/>
      <c r="J82" s="88"/>
      <c r="K82" s="88"/>
      <c r="L82" s="88"/>
      <c r="M82" s="94" t="str">
        <f t="shared" si="10"/>
        <v>-</v>
      </c>
      <c r="N82" s="95"/>
      <c r="O82" s="96"/>
      <c r="P82" s="75"/>
      <c r="Q82" s="96"/>
      <c r="R82" s="97"/>
      <c r="S82" s="98"/>
      <c r="T82" s="78"/>
      <c r="U82" s="97"/>
      <c r="V82" s="99"/>
      <c r="W82" s="91"/>
      <c r="X82" s="92"/>
      <c r="Y82" s="93">
        <f t="shared" si="11"/>
        <v>0</v>
      </c>
      <c r="Z82" s="91"/>
      <c r="AA82" s="92"/>
      <c r="AB82" s="93">
        <f t="shared" si="12"/>
        <v>0</v>
      </c>
      <c r="AC82" s="100">
        <f t="shared" si="13"/>
        <v>0</v>
      </c>
      <c r="AD82" s="91"/>
      <c r="AE82" s="105"/>
      <c r="AF82" s="93">
        <f t="shared" si="14"/>
        <v>0</v>
      </c>
      <c r="AG82" s="78"/>
      <c r="AH82" s="78"/>
      <c r="AI82" s="83"/>
      <c r="AJ82" s="106"/>
      <c r="AK82" s="106"/>
      <c r="AL82" s="93">
        <f t="shared" si="15"/>
        <v>0</v>
      </c>
      <c r="AM82" s="100">
        <f t="shared" si="16"/>
        <v>0</v>
      </c>
      <c r="AN82" s="100">
        <f t="shared" si="17"/>
        <v>0</v>
      </c>
      <c r="AO82" s="101"/>
      <c r="AP82" s="101"/>
      <c r="AQ82" s="101"/>
      <c r="AR82" s="102"/>
      <c r="AS82" s="102"/>
      <c r="AT82" s="102"/>
      <c r="AU82" s="91"/>
      <c r="AV82" s="91"/>
      <c r="AW82" s="103">
        <v>0</v>
      </c>
      <c r="AX82" s="104">
        <f t="shared" si="9"/>
        <v>0</v>
      </c>
    </row>
    <row r="83" spans="1:50" ht="120" customHeight="1">
      <c r="A83" s="88"/>
      <c r="B83" s="88"/>
      <c r="C83" s="71"/>
      <c r="D83" s="89"/>
      <c r="E83" s="90"/>
      <c r="F83" s="91"/>
      <c r="G83" s="92"/>
      <c r="H83" s="92"/>
      <c r="I83" s="88"/>
      <c r="J83" s="88"/>
      <c r="K83" s="88"/>
      <c r="L83" s="88"/>
      <c r="M83" s="94" t="str">
        <f t="shared" si="10"/>
        <v>-</v>
      </c>
      <c r="N83" s="95"/>
      <c r="O83" s="96"/>
      <c r="P83" s="75"/>
      <c r="Q83" s="96"/>
      <c r="R83" s="97"/>
      <c r="S83" s="98"/>
      <c r="T83" s="78"/>
      <c r="U83" s="97"/>
      <c r="V83" s="99"/>
      <c r="W83" s="91"/>
      <c r="X83" s="92"/>
      <c r="Y83" s="93">
        <f t="shared" si="11"/>
        <v>0</v>
      </c>
      <c r="Z83" s="91"/>
      <c r="AA83" s="92"/>
      <c r="AB83" s="93">
        <f t="shared" si="12"/>
        <v>0</v>
      </c>
      <c r="AC83" s="100">
        <f t="shared" si="13"/>
        <v>0</v>
      </c>
      <c r="AD83" s="91"/>
      <c r="AE83" s="105"/>
      <c r="AF83" s="93">
        <f t="shared" si="14"/>
        <v>0</v>
      </c>
      <c r="AG83" s="78"/>
      <c r="AH83" s="78"/>
      <c r="AI83" s="83"/>
      <c r="AJ83" s="106"/>
      <c r="AK83" s="106"/>
      <c r="AL83" s="93">
        <f t="shared" si="15"/>
        <v>0</v>
      </c>
      <c r="AM83" s="100">
        <f t="shared" si="16"/>
        <v>0</v>
      </c>
      <c r="AN83" s="100">
        <f t="shared" si="17"/>
        <v>0</v>
      </c>
      <c r="AO83" s="101"/>
      <c r="AP83" s="101"/>
      <c r="AQ83" s="101"/>
      <c r="AR83" s="102"/>
      <c r="AS83" s="102"/>
      <c r="AT83" s="102"/>
      <c r="AU83" s="91"/>
      <c r="AV83" s="91"/>
      <c r="AW83" s="103">
        <v>0</v>
      </c>
      <c r="AX83" s="104">
        <f t="shared" si="9"/>
        <v>0</v>
      </c>
    </row>
    <row r="84" spans="1:50" ht="120" customHeight="1">
      <c r="A84" s="88"/>
      <c r="B84" s="88"/>
      <c r="C84" s="71"/>
      <c r="D84" s="89"/>
      <c r="E84" s="90"/>
      <c r="F84" s="91"/>
      <c r="G84" s="92"/>
      <c r="H84" s="92"/>
      <c r="I84" s="88"/>
      <c r="J84" s="88"/>
      <c r="K84" s="88"/>
      <c r="L84" s="88"/>
      <c r="M84" s="94" t="str">
        <f t="shared" si="10"/>
        <v>-</v>
      </c>
      <c r="N84" s="95"/>
      <c r="O84" s="96"/>
      <c r="P84" s="75"/>
      <c r="Q84" s="96"/>
      <c r="R84" s="97"/>
      <c r="S84" s="98"/>
      <c r="T84" s="78"/>
      <c r="U84" s="97"/>
      <c r="V84" s="99"/>
      <c r="W84" s="91"/>
      <c r="X84" s="92"/>
      <c r="Y84" s="93">
        <f t="shared" si="11"/>
        <v>0</v>
      </c>
      <c r="Z84" s="91"/>
      <c r="AA84" s="92"/>
      <c r="AB84" s="93">
        <f t="shared" si="12"/>
        <v>0</v>
      </c>
      <c r="AC84" s="100">
        <f t="shared" si="13"/>
        <v>0</v>
      </c>
      <c r="AD84" s="91"/>
      <c r="AE84" s="105"/>
      <c r="AF84" s="93">
        <f t="shared" si="14"/>
        <v>0</v>
      </c>
      <c r="AG84" s="78"/>
      <c r="AH84" s="78"/>
      <c r="AI84" s="83"/>
      <c r="AJ84" s="106"/>
      <c r="AK84" s="106"/>
      <c r="AL84" s="93">
        <f t="shared" si="15"/>
        <v>0</v>
      </c>
      <c r="AM84" s="100">
        <f t="shared" si="16"/>
        <v>0</v>
      </c>
      <c r="AN84" s="100">
        <f t="shared" si="17"/>
        <v>0</v>
      </c>
      <c r="AO84" s="101"/>
      <c r="AP84" s="101"/>
      <c r="AQ84" s="101"/>
      <c r="AR84" s="102"/>
      <c r="AS84" s="102"/>
      <c r="AT84" s="102"/>
      <c r="AU84" s="91"/>
      <c r="AV84" s="91"/>
      <c r="AW84" s="103">
        <v>0</v>
      </c>
      <c r="AX84" s="104">
        <f t="shared" si="9"/>
        <v>0</v>
      </c>
    </row>
    <row r="85" spans="1:50" ht="120" customHeight="1">
      <c r="A85" s="88"/>
      <c r="B85" s="88"/>
      <c r="C85" s="71"/>
      <c r="D85" s="89"/>
      <c r="E85" s="90"/>
      <c r="F85" s="91"/>
      <c r="G85" s="92"/>
      <c r="H85" s="92"/>
      <c r="I85" s="88"/>
      <c r="J85" s="88"/>
      <c r="K85" s="88"/>
      <c r="L85" s="88"/>
      <c r="M85" s="94" t="str">
        <f t="shared" si="10"/>
        <v>-</v>
      </c>
      <c r="N85" s="95"/>
      <c r="O85" s="96"/>
      <c r="P85" s="75"/>
      <c r="Q85" s="96"/>
      <c r="R85" s="97"/>
      <c r="S85" s="98"/>
      <c r="T85" s="78"/>
      <c r="U85" s="97"/>
      <c r="V85" s="99"/>
      <c r="W85" s="91"/>
      <c r="X85" s="92"/>
      <c r="Y85" s="93">
        <f t="shared" si="11"/>
        <v>0</v>
      </c>
      <c r="Z85" s="91"/>
      <c r="AA85" s="92"/>
      <c r="AB85" s="93">
        <f t="shared" si="12"/>
        <v>0</v>
      </c>
      <c r="AC85" s="100">
        <f t="shared" si="13"/>
        <v>0</v>
      </c>
      <c r="AD85" s="91"/>
      <c r="AE85" s="105"/>
      <c r="AF85" s="93">
        <f t="shared" si="14"/>
        <v>0</v>
      </c>
      <c r="AG85" s="78"/>
      <c r="AH85" s="78"/>
      <c r="AI85" s="83"/>
      <c r="AJ85" s="106"/>
      <c r="AK85" s="106"/>
      <c r="AL85" s="93">
        <f t="shared" si="15"/>
        <v>0</v>
      </c>
      <c r="AM85" s="100">
        <f t="shared" si="16"/>
        <v>0</v>
      </c>
      <c r="AN85" s="100">
        <f t="shared" si="17"/>
        <v>0</v>
      </c>
      <c r="AO85" s="101"/>
      <c r="AP85" s="101"/>
      <c r="AQ85" s="101"/>
      <c r="AR85" s="102"/>
      <c r="AS85" s="102"/>
      <c r="AT85" s="102"/>
      <c r="AU85" s="91"/>
      <c r="AV85" s="91"/>
      <c r="AW85" s="103">
        <v>0</v>
      </c>
      <c r="AX85" s="104">
        <f t="shared" si="9"/>
        <v>0</v>
      </c>
    </row>
    <row r="86" spans="1:50" ht="120" customHeight="1">
      <c r="A86" s="88"/>
      <c r="B86" s="88"/>
      <c r="C86" s="71"/>
      <c r="D86" s="89"/>
      <c r="E86" s="90"/>
      <c r="F86" s="91"/>
      <c r="G86" s="92"/>
      <c r="H86" s="92"/>
      <c r="I86" s="88"/>
      <c r="J86" s="88"/>
      <c r="K86" s="88"/>
      <c r="L86" s="88"/>
      <c r="M86" s="94" t="str">
        <f t="shared" si="10"/>
        <v>-</v>
      </c>
      <c r="N86" s="95"/>
      <c r="O86" s="96"/>
      <c r="P86" s="75"/>
      <c r="Q86" s="96"/>
      <c r="R86" s="97"/>
      <c r="S86" s="98"/>
      <c r="T86" s="78"/>
      <c r="U86" s="97"/>
      <c r="V86" s="99"/>
      <c r="W86" s="91"/>
      <c r="X86" s="92"/>
      <c r="Y86" s="93">
        <f t="shared" si="11"/>
        <v>0</v>
      </c>
      <c r="Z86" s="91"/>
      <c r="AA86" s="92"/>
      <c r="AB86" s="93">
        <f t="shared" si="12"/>
        <v>0</v>
      </c>
      <c r="AC86" s="100">
        <f t="shared" si="13"/>
        <v>0</v>
      </c>
      <c r="AD86" s="91"/>
      <c r="AE86" s="105"/>
      <c r="AF86" s="93">
        <f t="shared" si="14"/>
        <v>0</v>
      </c>
      <c r="AG86" s="78"/>
      <c r="AH86" s="78"/>
      <c r="AI86" s="83"/>
      <c r="AJ86" s="106"/>
      <c r="AK86" s="106"/>
      <c r="AL86" s="93">
        <f t="shared" si="15"/>
        <v>0</v>
      </c>
      <c r="AM86" s="100">
        <f t="shared" si="16"/>
        <v>0</v>
      </c>
      <c r="AN86" s="100">
        <f t="shared" si="17"/>
        <v>0</v>
      </c>
      <c r="AO86" s="101"/>
      <c r="AP86" s="101"/>
      <c r="AQ86" s="101"/>
      <c r="AR86" s="102"/>
      <c r="AS86" s="102"/>
      <c r="AT86" s="102"/>
      <c r="AU86" s="91"/>
      <c r="AV86" s="91"/>
      <c r="AW86" s="103">
        <v>0</v>
      </c>
      <c r="AX86" s="104">
        <f t="shared" si="9"/>
        <v>0</v>
      </c>
    </row>
    <row r="87" spans="1:50" ht="120" customHeight="1">
      <c r="A87" s="88"/>
      <c r="B87" s="88"/>
      <c r="C87" s="71"/>
      <c r="D87" s="89"/>
      <c r="E87" s="90"/>
      <c r="F87" s="91"/>
      <c r="G87" s="92"/>
      <c r="H87" s="92"/>
      <c r="I87" s="88"/>
      <c r="J87" s="88"/>
      <c r="K87" s="88"/>
      <c r="L87" s="88"/>
      <c r="M87" s="94" t="str">
        <f t="shared" si="10"/>
        <v>-</v>
      </c>
      <c r="N87" s="95"/>
      <c r="O87" s="96"/>
      <c r="P87" s="75"/>
      <c r="Q87" s="96"/>
      <c r="R87" s="97"/>
      <c r="S87" s="98"/>
      <c r="T87" s="78"/>
      <c r="U87" s="97"/>
      <c r="V87" s="99"/>
      <c r="W87" s="91"/>
      <c r="X87" s="92"/>
      <c r="Y87" s="93">
        <f t="shared" si="11"/>
        <v>0</v>
      </c>
      <c r="Z87" s="91"/>
      <c r="AA87" s="92"/>
      <c r="AB87" s="93">
        <f t="shared" si="12"/>
        <v>0</v>
      </c>
      <c r="AC87" s="100">
        <f t="shared" si="13"/>
        <v>0</v>
      </c>
      <c r="AD87" s="91"/>
      <c r="AE87" s="105"/>
      <c r="AF87" s="93">
        <f t="shared" si="14"/>
        <v>0</v>
      </c>
      <c r="AG87" s="78"/>
      <c r="AH87" s="78"/>
      <c r="AI87" s="83"/>
      <c r="AJ87" s="106"/>
      <c r="AK87" s="106"/>
      <c r="AL87" s="93">
        <f t="shared" si="15"/>
        <v>0</v>
      </c>
      <c r="AM87" s="100">
        <f t="shared" si="16"/>
        <v>0</v>
      </c>
      <c r="AN87" s="100">
        <f t="shared" si="17"/>
        <v>0</v>
      </c>
      <c r="AO87" s="101"/>
      <c r="AP87" s="101"/>
      <c r="AQ87" s="101"/>
      <c r="AR87" s="102"/>
      <c r="AS87" s="102"/>
      <c r="AT87" s="102"/>
      <c r="AU87" s="91"/>
      <c r="AV87" s="91"/>
      <c r="AW87" s="103">
        <v>0</v>
      </c>
      <c r="AX87" s="104">
        <f t="shared" si="9"/>
        <v>0</v>
      </c>
    </row>
    <row r="88" spans="1:50" ht="120" customHeight="1">
      <c r="A88" s="88"/>
      <c r="B88" s="88"/>
      <c r="C88" s="71"/>
      <c r="D88" s="89"/>
      <c r="E88" s="90"/>
      <c r="F88" s="91"/>
      <c r="G88" s="92"/>
      <c r="H88" s="92"/>
      <c r="I88" s="88"/>
      <c r="J88" s="88"/>
      <c r="K88" s="88"/>
      <c r="L88" s="88"/>
      <c r="M88" s="94" t="str">
        <f t="shared" si="10"/>
        <v>-</v>
      </c>
      <c r="N88" s="95"/>
      <c r="O88" s="96"/>
      <c r="P88" s="75"/>
      <c r="Q88" s="96"/>
      <c r="R88" s="97"/>
      <c r="S88" s="98"/>
      <c r="T88" s="78"/>
      <c r="U88" s="97"/>
      <c r="V88" s="99"/>
      <c r="W88" s="91"/>
      <c r="X88" s="92"/>
      <c r="Y88" s="93">
        <f t="shared" si="11"/>
        <v>0</v>
      </c>
      <c r="Z88" s="91"/>
      <c r="AA88" s="92"/>
      <c r="AB88" s="93">
        <f t="shared" si="12"/>
        <v>0</v>
      </c>
      <c r="AC88" s="100">
        <f t="shared" si="13"/>
        <v>0</v>
      </c>
      <c r="AD88" s="91"/>
      <c r="AE88" s="105"/>
      <c r="AF88" s="93">
        <f t="shared" si="14"/>
        <v>0</v>
      </c>
      <c r="AG88" s="78"/>
      <c r="AH88" s="78"/>
      <c r="AI88" s="83"/>
      <c r="AJ88" s="106"/>
      <c r="AK88" s="106"/>
      <c r="AL88" s="93">
        <f t="shared" si="15"/>
        <v>0</v>
      </c>
      <c r="AM88" s="100">
        <f t="shared" si="16"/>
        <v>0</v>
      </c>
      <c r="AN88" s="100">
        <f t="shared" si="17"/>
        <v>0</v>
      </c>
      <c r="AO88" s="101"/>
      <c r="AP88" s="101"/>
      <c r="AQ88" s="101"/>
      <c r="AR88" s="102"/>
      <c r="AS88" s="102"/>
      <c r="AT88" s="102"/>
      <c r="AU88" s="91"/>
      <c r="AV88" s="91"/>
      <c r="AW88" s="103">
        <v>0</v>
      </c>
      <c r="AX88" s="104">
        <f t="shared" si="9"/>
        <v>0</v>
      </c>
    </row>
    <row r="89" spans="1:50" ht="120" customHeight="1">
      <c r="A89" s="88"/>
      <c r="B89" s="88"/>
      <c r="C89" s="71"/>
      <c r="D89" s="89"/>
      <c r="E89" s="90"/>
      <c r="F89" s="91"/>
      <c r="G89" s="92"/>
      <c r="H89" s="92"/>
      <c r="I89" s="88"/>
      <c r="J89" s="88"/>
      <c r="K89" s="88"/>
      <c r="L89" s="88"/>
      <c r="M89" s="94" t="str">
        <f t="shared" si="10"/>
        <v>-</v>
      </c>
      <c r="N89" s="95"/>
      <c r="O89" s="96"/>
      <c r="P89" s="75"/>
      <c r="Q89" s="96"/>
      <c r="R89" s="97"/>
      <c r="S89" s="98"/>
      <c r="T89" s="78"/>
      <c r="U89" s="97"/>
      <c r="V89" s="99"/>
      <c r="W89" s="91"/>
      <c r="X89" s="92"/>
      <c r="Y89" s="93">
        <f t="shared" si="11"/>
        <v>0</v>
      </c>
      <c r="Z89" s="91"/>
      <c r="AA89" s="92"/>
      <c r="AB89" s="93">
        <f t="shared" si="12"/>
        <v>0</v>
      </c>
      <c r="AC89" s="100">
        <f t="shared" si="13"/>
        <v>0</v>
      </c>
      <c r="AD89" s="91"/>
      <c r="AE89" s="105"/>
      <c r="AF89" s="93">
        <f t="shared" si="14"/>
        <v>0</v>
      </c>
      <c r="AG89" s="78"/>
      <c r="AH89" s="78"/>
      <c r="AI89" s="83"/>
      <c r="AJ89" s="106"/>
      <c r="AK89" s="106"/>
      <c r="AL89" s="93">
        <f t="shared" si="15"/>
        <v>0</v>
      </c>
      <c r="AM89" s="100">
        <f t="shared" si="16"/>
        <v>0</v>
      </c>
      <c r="AN89" s="100">
        <f t="shared" si="17"/>
        <v>0</v>
      </c>
      <c r="AO89" s="101"/>
      <c r="AP89" s="101"/>
      <c r="AQ89" s="101"/>
      <c r="AR89" s="102"/>
      <c r="AS89" s="102"/>
      <c r="AT89" s="102"/>
      <c r="AU89" s="91"/>
      <c r="AV89" s="91"/>
      <c r="AW89" s="103">
        <v>0</v>
      </c>
      <c r="AX89" s="104">
        <f t="shared" si="9"/>
        <v>0</v>
      </c>
    </row>
    <row r="90" spans="1:50" ht="120" customHeight="1">
      <c r="A90" s="88"/>
      <c r="B90" s="88"/>
      <c r="C90" s="71"/>
      <c r="D90" s="89"/>
      <c r="E90" s="90"/>
      <c r="F90" s="91"/>
      <c r="G90" s="92"/>
      <c r="H90" s="92"/>
      <c r="I90" s="88"/>
      <c r="J90" s="88"/>
      <c r="K90" s="88"/>
      <c r="L90" s="88"/>
      <c r="M90" s="94" t="str">
        <f t="shared" si="10"/>
        <v>-</v>
      </c>
      <c r="N90" s="95"/>
      <c r="O90" s="96"/>
      <c r="P90" s="75"/>
      <c r="Q90" s="96"/>
      <c r="R90" s="97"/>
      <c r="S90" s="98"/>
      <c r="T90" s="78"/>
      <c r="U90" s="97"/>
      <c r="V90" s="99"/>
      <c r="W90" s="91"/>
      <c r="X90" s="92"/>
      <c r="Y90" s="93">
        <f t="shared" si="11"/>
        <v>0</v>
      </c>
      <c r="Z90" s="91"/>
      <c r="AA90" s="92"/>
      <c r="AB90" s="93">
        <f t="shared" si="12"/>
        <v>0</v>
      </c>
      <c r="AC90" s="100">
        <f t="shared" si="13"/>
        <v>0</v>
      </c>
      <c r="AD90" s="91"/>
      <c r="AE90" s="105"/>
      <c r="AF90" s="93">
        <f t="shared" si="14"/>
        <v>0</v>
      </c>
      <c r="AG90" s="78"/>
      <c r="AH90" s="78"/>
      <c r="AI90" s="83"/>
      <c r="AJ90" s="106"/>
      <c r="AK90" s="106"/>
      <c r="AL90" s="93">
        <f t="shared" si="15"/>
        <v>0</v>
      </c>
      <c r="AM90" s="100">
        <f t="shared" si="16"/>
        <v>0</v>
      </c>
      <c r="AN90" s="100">
        <f t="shared" si="17"/>
        <v>0</v>
      </c>
      <c r="AO90" s="101"/>
      <c r="AP90" s="101"/>
      <c r="AQ90" s="101"/>
      <c r="AR90" s="102"/>
      <c r="AS90" s="102"/>
      <c r="AT90" s="102"/>
      <c r="AU90" s="91"/>
      <c r="AV90" s="91"/>
      <c r="AW90" s="103">
        <v>0</v>
      </c>
      <c r="AX90" s="104">
        <f t="shared" si="9"/>
        <v>0</v>
      </c>
    </row>
    <row r="91" spans="1:50" ht="120" customHeight="1">
      <c r="A91" s="88"/>
      <c r="B91" s="88"/>
      <c r="C91" s="71"/>
      <c r="D91" s="89"/>
      <c r="E91" s="90"/>
      <c r="F91" s="91"/>
      <c r="G91" s="92"/>
      <c r="H91" s="92"/>
      <c r="I91" s="88"/>
      <c r="J91" s="88"/>
      <c r="K91" s="88"/>
      <c r="L91" s="88"/>
      <c r="M91" s="94" t="str">
        <f t="shared" si="10"/>
        <v>-</v>
      </c>
      <c r="N91" s="95"/>
      <c r="O91" s="96"/>
      <c r="P91" s="75"/>
      <c r="Q91" s="96"/>
      <c r="R91" s="97"/>
      <c r="S91" s="98"/>
      <c r="T91" s="78"/>
      <c r="U91" s="97"/>
      <c r="V91" s="99"/>
      <c r="W91" s="91"/>
      <c r="X91" s="92"/>
      <c r="Y91" s="93">
        <f t="shared" si="11"/>
        <v>0</v>
      </c>
      <c r="Z91" s="91"/>
      <c r="AA91" s="92"/>
      <c r="AB91" s="93">
        <f t="shared" si="12"/>
        <v>0</v>
      </c>
      <c r="AC91" s="100">
        <f t="shared" si="13"/>
        <v>0</v>
      </c>
      <c r="AD91" s="91"/>
      <c r="AE91" s="105"/>
      <c r="AF91" s="93">
        <f t="shared" si="14"/>
        <v>0</v>
      </c>
      <c r="AG91" s="78"/>
      <c r="AH91" s="78"/>
      <c r="AI91" s="83"/>
      <c r="AJ91" s="106"/>
      <c r="AK91" s="106"/>
      <c r="AL91" s="93">
        <f t="shared" si="15"/>
        <v>0</v>
      </c>
      <c r="AM91" s="100">
        <f t="shared" si="16"/>
        <v>0</v>
      </c>
      <c r="AN91" s="100">
        <f t="shared" si="17"/>
        <v>0</v>
      </c>
      <c r="AO91" s="101"/>
      <c r="AP91" s="101"/>
      <c r="AQ91" s="101"/>
      <c r="AR91" s="102"/>
      <c r="AS91" s="102"/>
      <c r="AT91" s="102"/>
      <c r="AU91" s="91"/>
      <c r="AV91" s="91"/>
      <c r="AW91" s="103">
        <v>0</v>
      </c>
      <c r="AX91" s="104">
        <f t="shared" si="9"/>
        <v>0</v>
      </c>
    </row>
    <row r="92" spans="1:50" ht="120" customHeight="1">
      <c r="A92" s="88"/>
      <c r="B92" s="88"/>
      <c r="C92" s="71"/>
      <c r="D92" s="89"/>
      <c r="E92" s="90"/>
      <c r="F92" s="91"/>
      <c r="G92" s="92"/>
      <c r="H92" s="92"/>
      <c r="I92" s="88"/>
      <c r="J92" s="88"/>
      <c r="K92" s="88"/>
      <c r="L92" s="88"/>
      <c r="M92" s="94" t="str">
        <f t="shared" si="10"/>
        <v>-</v>
      </c>
      <c r="N92" s="95"/>
      <c r="O92" s="96"/>
      <c r="P92" s="75"/>
      <c r="Q92" s="96"/>
      <c r="R92" s="97"/>
      <c r="S92" s="98"/>
      <c r="T92" s="78"/>
      <c r="U92" s="97"/>
      <c r="V92" s="99"/>
      <c r="W92" s="91"/>
      <c r="X92" s="92"/>
      <c r="Y92" s="93">
        <f t="shared" si="11"/>
        <v>0</v>
      </c>
      <c r="Z92" s="91"/>
      <c r="AA92" s="92"/>
      <c r="AB92" s="93">
        <f t="shared" si="12"/>
        <v>0</v>
      </c>
      <c r="AC92" s="100">
        <f t="shared" si="13"/>
        <v>0</v>
      </c>
      <c r="AD92" s="91"/>
      <c r="AE92" s="105"/>
      <c r="AF92" s="93">
        <f t="shared" si="14"/>
        <v>0</v>
      </c>
      <c r="AG92" s="78"/>
      <c r="AH92" s="78"/>
      <c r="AI92" s="83"/>
      <c r="AJ92" s="106"/>
      <c r="AK92" s="106"/>
      <c r="AL92" s="93">
        <f t="shared" si="15"/>
        <v>0</v>
      </c>
      <c r="AM92" s="100">
        <f t="shared" si="16"/>
        <v>0</v>
      </c>
      <c r="AN92" s="100">
        <f t="shared" si="17"/>
        <v>0</v>
      </c>
      <c r="AO92" s="101"/>
      <c r="AP92" s="101"/>
      <c r="AQ92" s="101"/>
      <c r="AR92" s="102"/>
      <c r="AS92" s="102"/>
      <c r="AT92" s="102"/>
      <c r="AU92" s="91"/>
      <c r="AV92" s="91"/>
      <c r="AW92" s="103">
        <v>0</v>
      </c>
      <c r="AX92" s="104">
        <f t="shared" si="9"/>
        <v>0</v>
      </c>
    </row>
    <row r="93" spans="1:50" ht="120" customHeight="1">
      <c r="A93" s="88"/>
      <c r="B93" s="88"/>
      <c r="C93" s="71"/>
      <c r="D93" s="89"/>
      <c r="E93" s="90"/>
      <c r="F93" s="91"/>
      <c r="G93" s="92"/>
      <c r="H93" s="92"/>
      <c r="I93" s="88"/>
      <c r="J93" s="88"/>
      <c r="K93" s="88"/>
      <c r="L93" s="88"/>
      <c r="M93" s="94" t="str">
        <f t="shared" si="10"/>
        <v>-</v>
      </c>
      <c r="N93" s="95"/>
      <c r="O93" s="96"/>
      <c r="P93" s="75"/>
      <c r="Q93" s="96"/>
      <c r="R93" s="97"/>
      <c r="S93" s="98"/>
      <c r="T93" s="78"/>
      <c r="U93" s="97"/>
      <c r="V93" s="99"/>
      <c r="W93" s="91"/>
      <c r="X93" s="92"/>
      <c r="Y93" s="93">
        <f t="shared" si="11"/>
        <v>0</v>
      </c>
      <c r="Z93" s="91"/>
      <c r="AA93" s="92"/>
      <c r="AB93" s="93">
        <f t="shared" si="12"/>
        <v>0</v>
      </c>
      <c r="AC93" s="100">
        <f t="shared" si="13"/>
        <v>0</v>
      </c>
      <c r="AD93" s="91"/>
      <c r="AE93" s="105"/>
      <c r="AF93" s="93">
        <f t="shared" si="14"/>
        <v>0</v>
      </c>
      <c r="AG93" s="78"/>
      <c r="AH93" s="78"/>
      <c r="AI93" s="83"/>
      <c r="AJ93" s="106"/>
      <c r="AK93" s="106"/>
      <c r="AL93" s="93">
        <f t="shared" si="15"/>
        <v>0</v>
      </c>
      <c r="AM93" s="100">
        <f t="shared" si="16"/>
        <v>0</v>
      </c>
      <c r="AN93" s="100">
        <f t="shared" si="17"/>
        <v>0</v>
      </c>
      <c r="AO93" s="101"/>
      <c r="AP93" s="101"/>
      <c r="AQ93" s="101"/>
      <c r="AR93" s="102"/>
      <c r="AS93" s="102"/>
      <c r="AT93" s="102"/>
      <c r="AU93" s="91"/>
      <c r="AV93" s="91"/>
      <c r="AW93" s="103">
        <v>0</v>
      </c>
      <c r="AX93" s="104">
        <f t="shared" si="9"/>
        <v>0</v>
      </c>
    </row>
    <row r="94" spans="1:50" ht="120" customHeight="1">
      <c r="A94" s="88"/>
      <c r="B94" s="88"/>
      <c r="C94" s="71"/>
      <c r="D94" s="89"/>
      <c r="E94" s="90"/>
      <c r="F94" s="91"/>
      <c r="G94" s="92"/>
      <c r="H94" s="92"/>
      <c r="I94" s="88"/>
      <c r="J94" s="88"/>
      <c r="K94" s="88"/>
      <c r="L94" s="88"/>
      <c r="M94" s="94" t="str">
        <f t="shared" si="10"/>
        <v>-</v>
      </c>
      <c r="N94" s="95"/>
      <c r="O94" s="96"/>
      <c r="P94" s="75"/>
      <c r="Q94" s="96"/>
      <c r="R94" s="97"/>
      <c r="S94" s="98"/>
      <c r="T94" s="78"/>
      <c r="U94" s="97"/>
      <c r="V94" s="99"/>
      <c r="W94" s="91"/>
      <c r="X94" s="92"/>
      <c r="Y94" s="93">
        <f t="shared" si="11"/>
        <v>0</v>
      </c>
      <c r="Z94" s="91"/>
      <c r="AA94" s="92"/>
      <c r="AB94" s="93">
        <f t="shared" si="12"/>
        <v>0</v>
      </c>
      <c r="AC94" s="100">
        <f t="shared" si="13"/>
        <v>0</v>
      </c>
      <c r="AD94" s="91"/>
      <c r="AE94" s="105"/>
      <c r="AF94" s="93">
        <f t="shared" si="14"/>
        <v>0</v>
      </c>
      <c r="AG94" s="78"/>
      <c r="AH94" s="78"/>
      <c r="AI94" s="83"/>
      <c r="AJ94" s="106"/>
      <c r="AK94" s="106"/>
      <c r="AL94" s="93">
        <f t="shared" si="15"/>
        <v>0</v>
      </c>
      <c r="AM94" s="100">
        <f t="shared" si="16"/>
        <v>0</v>
      </c>
      <c r="AN94" s="100">
        <f t="shared" si="17"/>
        <v>0</v>
      </c>
      <c r="AO94" s="101"/>
      <c r="AP94" s="101"/>
      <c r="AQ94" s="101"/>
      <c r="AR94" s="102"/>
      <c r="AS94" s="102"/>
      <c r="AT94" s="102"/>
      <c r="AU94" s="91"/>
      <c r="AV94" s="91"/>
      <c r="AW94" s="103">
        <v>0</v>
      </c>
      <c r="AX94" s="104">
        <f t="shared" si="9"/>
        <v>0</v>
      </c>
    </row>
    <row r="95" spans="1:50" ht="120" customHeight="1">
      <c r="A95" s="88"/>
      <c r="B95" s="88"/>
      <c r="C95" s="71"/>
      <c r="D95" s="89"/>
      <c r="E95" s="90"/>
      <c r="F95" s="91"/>
      <c r="G95" s="92"/>
      <c r="H95" s="92"/>
      <c r="I95" s="88"/>
      <c r="J95" s="88"/>
      <c r="K95" s="88"/>
      <c r="L95" s="88"/>
      <c r="M95" s="94" t="str">
        <f t="shared" si="10"/>
        <v>-</v>
      </c>
      <c r="N95" s="95"/>
      <c r="O95" s="96"/>
      <c r="P95" s="75"/>
      <c r="Q95" s="96"/>
      <c r="R95" s="97"/>
      <c r="S95" s="98"/>
      <c r="T95" s="78"/>
      <c r="U95" s="97"/>
      <c r="V95" s="99"/>
      <c r="W95" s="91"/>
      <c r="X95" s="92"/>
      <c r="Y95" s="93">
        <f t="shared" si="11"/>
        <v>0</v>
      </c>
      <c r="Z95" s="91"/>
      <c r="AA95" s="92"/>
      <c r="AB95" s="93">
        <f t="shared" si="12"/>
        <v>0</v>
      </c>
      <c r="AC95" s="100">
        <f t="shared" si="13"/>
        <v>0</v>
      </c>
      <c r="AD95" s="91"/>
      <c r="AE95" s="105"/>
      <c r="AF95" s="93">
        <f t="shared" si="14"/>
        <v>0</v>
      </c>
      <c r="AG95" s="78"/>
      <c r="AH95" s="78"/>
      <c r="AI95" s="83"/>
      <c r="AJ95" s="106"/>
      <c r="AK95" s="106"/>
      <c r="AL95" s="93">
        <f t="shared" si="15"/>
        <v>0</v>
      </c>
      <c r="AM95" s="100">
        <f t="shared" si="16"/>
        <v>0</v>
      </c>
      <c r="AN95" s="100">
        <f t="shared" si="17"/>
        <v>0</v>
      </c>
      <c r="AO95" s="101"/>
      <c r="AP95" s="101"/>
      <c r="AQ95" s="101"/>
      <c r="AR95" s="102"/>
      <c r="AS95" s="102"/>
      <c r="AT95" s="102"/>
      <c r="AU95" s="91"/>
      <c r="AV95" s="91"/>
      <c r="AW95" s="103">
        <v>0</v>
      </c>
      <c r="AX95" s="104">
        <f t="shared" si="9"/>
        <v>0</v>
      </c>
    </row>
    <row r="96" spans="1:50" ht="120" customHeight="1">
      <c r="A96" s="88"/>
      <c r="B96" s="88"/>
      <c r="C96" s="71"/>
      <c r="D96" s="89"/>
      <c r="E96" s="90"/>
      <c r="F96" s="91"/>
      <c r="G96" s="92"/>
      <c r="H96" s="92"/>
      <c r="I96" s="88"/>
      <c r="J96" s="88"/>
      <c r="K96" s="88"/>
      <c r="L96" s="88"/>
      <c r="M96" s="94" t="str">
        <f t="shared" si="10"/>
        <v>-</v>
      </c>
      <c r="N96" s="95"/>
      <c r="O96" s="96"/>
      <c r="P96" s="75"/>
      <c r="Q96" s="96"/>
      <c r="R96" s="97"/>
      <c r="S96" s="98"/>
      <c r="T96" s="78"/>
      <c r="U96" s="97"/>
      <c r="V96" s="99"/>
      <c r="W96" s="91"/>
      <c r="X96" s="92"/>
      <c r="Y96" s="93">
        <f t="shared" si="11"/>
        <v>0</v>
      </c>
      <c r="Z96" s="91"/>
      <c r="AA96" s="92"/>
      <c r="AB96" s="93">
        <f t="shared" si="12"/>
        <v>0</v>
      </c>
      <c r="AC96" s="100">
        <f t="shared" si="13"/>
        <v>0</v>
      </c>
      <c r="AD96" s="91"/>
      <c r="AE96" s="105"/>
      <c r="AF96" s="93">
        <f t="shared" si="14"/>
        <v>0</v>
      </c>
      <c r="AG96" s="78"/>
      <c r="AH96" s="78"/>
      <c r="AI96" s="83"/>
      <c r="AJ96" s="106"/>
      <c r="AK96" s="106"/>
      <c r="AL96" s="93">
        <f t="shared" si="15"/>
        <v>0</v>
      </c>
      <c r="AM96" s="100">
        <f t="shared" si="16"/>
        <v>0</v>
      </c>
      <c r="AN96" s="100">
        <f t="shared" si="17"/>
        <v>0</v>
      </c>
      <c r="AO96" s="101"/>
      <c r="AP96" s="101"/>
      <c r="AQ96" s="101"/>
      <c r="AR96" s="102"/>
      <c r="AS96" s="102"/>
      <c r="AT96" s="102"/>
      <c r="AU96" s="91"/>
      <c r="AV96" s="91"/>
      <c r="AW96" s="103">
        <v>0</v>
      </c>
      <c r="AX96" s="104">
        <f t="shared" si="9"/>
        <v>0</v>
      </c>
    </row>
    <row r="97" spans="1:50" ht="120" customHeight="1">
      <c r="A97" s="88"/>
      <c r="B97" s="88"/>
      <c r="C97" s="71"/>
      <c r="D97" s="89"/>
      <c r="E97" s="90"/>
      <c r="F97" s="91"/>
      <c r="G97" s="92"/>
      <c r="H97" s="92"/>
      <c r="I97" s="88"/>
      <c r="J97" s="88"/>
      <c r="K97" s="88"/>
      <c r="L97" s="88"/>
      <c r="M97" s="94" t="str">
        <f t="shared" si="10"/>
        <v>-</v>
      </c>
      <c r="N97" s="95"/>
      <c r="O97" s="96"/>
      <c r="P97" s="75"/>
      <c r="Q97" s="96"/>
      <c r="R97" s="97"/>
      <c r="S97" s="98"/>
      <c r="T97" s="78"/>
      <c r="U97" s="97"/>
      <c r="V97" s="99"/>
      <c r="W97" s="91"/>
      <c r="X97" s="92"/>
      <c r="Y97" s="93">
        <f t="shared" si="11"/>
        <v>0</v>
      </c>
      <c r="Z97" s="91"/>
      <c r="AA97" s="92"/>
      <c r="AB97" s="93">
        <f t="shared" si="12"/>
        <v>0</v>
      </c>
      <c r="AC97" s="100">
        <f t="shared" si="13"/>
        <v>0</v>
      </c>
      <c r="AD97" s="91"/>
      <c r="AE97" s="105"/>
      <c r="AF97" s="93">
        <f t="shared" si="14"/>
        <v>0</v>
      </c>
      <c r="AG97" s="78"/>
      <c r="AH97" s="78"/>
      <c r="AI97" s="83"/>
      <c r="AJ97" s="106"/>
      <c r="AK97" s="106"/>
      <c r="AL97" s="93">
        <f t="shared" si="15"/>
        <v>0</v>
      </c>
      <c r="AM97" s="100">
        <f t="shared" si="16"/>
        <v>0</v>
      </c>
      <c r="AN97" s="100">
        <f t="shared" si="17"/>
        <v>0</v>
      </c>
      <c r="AO97" s="101"/>
      <c r="AP97" s="101"/>
      <c r="AQ97" s="101"/>
      <c r="AR97" s="102"/>
      <c r="AS97" s="102"/>
      <c r="AT97" s="102"/>
      <c r="AU97" s="91"/>
      <c r="AV97" s="91"/>
      <c r="AW97" s="103">
        <v>0</v>
      </c>
      <c r="AX97" s="104">
        <f t="shared" si="9"/>
        <v>0</v>
      </c>
    </row>
    <row r="98" spans="1:50" ht="120" customHeight="1">
      <c r="A98" s="88"/>
      <c r="B98" s="88"/>
      <c r="C98" s="71"/>
      <c r="D98" s="89"/>
      <c r="E98" s="90"/>
      <c r="F98" s="91"/>
      <c r="G98" s="92"/>
      <c r="H98" s="92"/>
      <c r="I98" s="88"/>
      <c r="J98" s="88"/>
      <c r="K98" s="88"/>
      <c r="L98" s="88"/>
      <c r="M98" s="94" t="str">
        <f t="shared" si="10"/>
        <v>-</v>
      </c>
      <c r="N98" s="95"/>
      <c r="O98" s="96"/>
      <c r="P98" s="75"/>
      <c r="Q98" s="96"/>
      <c r="R98" s="97"/>
      <c r="S98" s="98"/>
      <c r="T98" s="78"/>
      <c r="U98" s="97"/>
      <c r="V98" s="99"/>
      <c r="W98" s="91"/>
      <c r="X98" s="92"/>
      <c r="Y98" s="93">
        <f t="shared" si="11"/>
        <v>0</v>
      </c>
      <c r="Z98" s="91"/>
      <c r="AA98" s="92"/>
      <c r="AB98" s="93">
        <f t="shared" si="12"/>
        <v>0</v>
      </c>
      <c r="AC98" s="100">
        <f t="shared" si="13"/>
        <v>0</v>
      </c>
      <c r="AD98" s="91"/>
      <c r="AE98" s="105"/>
      <c r="AF98" s="93">
        <f t="shared" si="14"/>
        <v>0</v>
      </c>
      <c r="AG98" s="78"/>
      <c r="AH98" s="78"/>
      <c r="AI98" s="83"/>
      <c r="AJ98" s="106"/>
      <c r="AK98" s="106"/>
      <c r="AL98" s="93">
        <f t="shared" si="15"/>
        <v>0</v>
      </c>
      <c r="AM98" s="100">
        <f t="shared" si="16"/>
        <v>0</v>
      </c>
      <c r="AN98" s="100">
        <f t="shared" si="17"/>
        <v>0</v>
      </c>
      <c r="AO98" s="101"/>
      <c r="AP98" s="101"/>
      <c r="AQ98" s="101"/>
      <c r="AR98" s="102"/>
      <c r="AS98" s="102"/>
      <c r="AT98" s="102"/>
      <c r="AU98" s="91"/>
      <c r="AV98" s="91"/>
      <c r="AW98" s="103">
        <v>0</v>
      </c>
      <c r="AX98" s="104">
        <f t="shared" si="9"/>
        <v>0</v>
      </c>
    </row>
    <row r="99" spans="1:50" ht="120" customHeight="1">
      <c r="A99" s="88"/>
      <c r="B99" s="88"/>
      <c r="C99" s="71"/>
      <c r="D99" s="89"/>
      <c r="E99" s="90"/>
      <c r="F99" s="91"/>
      <c r="G99" s="92"/>
      <c r="H99" s="92"/>
      <c r="I99" s="88"/>
      <c r="J99" s="88"/>
      <c r="K99" s="88"/>
      <c r="L99" s="88"/>
      <c r="M99" s="94" t="str">
        <f t="shared" si="10"/>
        <v>-</v>
      </c>
      <c r="N99" s="95"/>
      <c r="O99" s="96"/>
      <c r="P99" s="75"/>
      <c r="Q99" s="96"/>
      <c r="R99" s="97"/>
      <c r="S99" s="98"/>
      <c r="T99" s="78"/>
      <c r="U99" s="97"/>
      <c r="V99" s="99"/>
      <c r="W99" s="91"/>
      <c r="X99" s="92"/>
      <c r="Y99" s="93">
        <f t="shared" si="11"/>
        <v>0</v>
      </c>
      <c r="Z99" s="91"/>
      <c r="AA99" s="92"/>
      <c r="AB99" s="93">
        <f t="shared" si="12"/>
        <v>0</v>
      </c>
      <c r="AC99" s="100">
        <f t="shared" si="13"/>
        <v>0</v>
      </c>
      <c r="AD99" s="91"/>
      <c r="AE99" s="105"/>
      <c r="AF99" s="93">
        <f t="shared" si="14"/>
        <v>0</v>
      </c>
      <c r="AG99" s="78"/>
      <c r="AH99" s="78"/>
      <c r="AI99" s="83"/>
      <c r="AJ99" s="106"/>
      <c r="AK99" s="106"/>
      <c r="AL99" s="93">
        <f t="shared" si="15"/>
        <v>0</v>
      </c>
      <c r="AM99" s="100">
        <f t="shared" si="16"/>
        <v>0</v>
      </c>
      <c r="AN99" s="100">
        <f t="shared" si="17"/>
        <v>0</v>
      </c>
      <c r="AO99" s="101"/>
      <c r="AP99" s="101"/>
      <c r="AQ99" s="101"/>
      <c r="AR99" s="102"/>
      <c r="AS99" s="102"/>
      <c r="AT99" s="102"/>
      <c r="AU99" s="91"/>
      <c r="AV99" s="91"/>
      <c r="AW99" s="103">
        <v>0</v>
      </c>
      <c r="AX99" s="104">
        <f t="shared" si="9"/>
        <v>0</v>
      </c>
    </row>
    <row r="100" spans="1:50" ht="120" customHeight="1">
      <c r="A100" s="88"/>
      <c r="B100" s="88"/>
      <c r="C100" s="71"/>
      <c r="D100" s="89"/>
      <c r="E100" s="90"/>
      <c r="F100" s="91"/>
      <c r="G100" s="92"/>
      <c r="H100" s="92"/>
      <c r="I100" s="88"/>
      <c r="J100" s="88"/>
      <c r="K100" s="88"/>
      <c r="L100" s="88"/>
      <c r="M100" s="94" t="str">
        <f t="shared" si="10"/>
        <v>-</v>
      </c>
      <c r="N100" s="95"/>
      <c r="O100" s="96"/>
      <c r="P100" s="75"/>
      <c r="Q100" s="96"/>
      <c r="R100" s="97"/>
      <c r="S100" s="98"/>
      <c r="T100" s="78"/>
      <c r="U100" s="97"/>
      <c r="V100" s="99"/>
      <c r="W100" s="91"/>
      <c r="X100" s="92"/>
      <c r="Y100" s="93">
        <f t="shared" si="11"/>
        <v>0</v>
      </c>
      <c r="Z100" s="91"/>
      <c r="AA100" s="92"/>
      <c r="AB100" s="93">
        <f t="shared" si="12"/>
        <v>0</v>
      </c>
      <c r="AC100" s="100">
        <f t="shared" si="13"/>
        <v>0</v>
      </c>
      <c r="AD100" s="91"/>
      <c r="AE100" s="105"/>
      <c r="AF100" s="93">
        <f t="shared" si="14"/>
        <v>0</v>
      </c>
      <c r="AG100" s="78"/>
      <c r="AH100" s="78"/>
      <c r="AI100" s="83"/>
      <c r="AJ100" s="106"/>
      <c r="AK100" s="106"/>
      <c r="AL100" s="93">
        <f t="shared" si="15"/>
        <v>0</v>
      </c>
      <c r="AM100" s="100">
        <f t="shared" si="16"/>
        <v>0</v>
      </c>
      <c r="AN100" s="100">
        <f t="shared" si="17"/>
        <v>0</v>
      </c>
      <c r="AO100" s="101"/>
      <c r="AP100" s="101"/>
      <c r="AQ100" s="101"/>
      <c r="AR100" s="102"/>
      <c r="AS100" s="102"/>
      <c r="AT100" s="102"/>
      <c r="AU100" s="91"/>
      <c r="AV100" s="91"/>
      <c r="AW100" s="103">
        <v>0</v>
      </c>
      <c r="AX100" s="104">
        <f t="shared" si="9"/>
        <v>0</v>
      </c>
    </row>
    <row r="101" spans="1:50" ht="120" customHeight="1">
      <c r="A101" s="88"/>
      <c r="B101" s="88"/>
      <c r="C101" s="71"/>
      <c r="D101" s="89"/>
      <c r="E101" s="90"/>
      <c r="F101" s="91"/>
      <c r="G101" s="92"/>
      <c r="H101" s="92"/>
      <c r="I101" s="88"/>
      <c r="J101" s="88"/>
      <c r="K101" s="88"/>
      <c r="L101" s="88"/>
      <c r="M101" s="94" t="str">
        <f t="shared" si="10"/>
        <v>-</v>
      </c>
      <c r="N101" s="95"/>
      <c r="O101" s="96"/>
      <c r="P101" s="75"/>
      <c r="Q101" s="96"/>
      <c r="R101" s="97"/>
      <c r="S101" s="98"/>
      <c r="T101" s="78"/>
      <c r="U101" s="97"/>
      <c r="V101" s="99"/>
      <c r="W101" s="91"/>
      <c r="X101" s="92"/>
      <c r="Y101" s="93">
        <f t="shared" si="11"/>
        <v>0</v>
      </c>
      <c r="Z101" s="91"/>
      <c r="AA101" s="92"/>
      <c r="AB101" s="93">
        <f t="shared" si="12"/>
        <v>0</v>
      </c>
      <c r="AC101" s="100">
        <f t="shared" si="13"/>
        <v>0</v>
      </c>
      <c r="AD101" s="91"/>
      <c r="AE101" s="105"/>
      <c r="AF101" s="93">
        <f t="shared" si="14"/>
        <v>0</v>
      </c>
      <c r="AG101" s="78"/>
      <c r="AH101" s="78"/>
      <c r="AI101" s="83"/>
      <c r="AJ101" s="106"/>
      <c r="AK101" s="106"/>
      <c r="AL101" s="93">
        <f t="shared" si="15"/>
        <v>0</v>
      </c>
      <c r="AM101" s="100">
        <f t="shared" si="16"/>
        <v>0</v>
      </c>
      <c r="AN101" s="100">
        <f t="shared" si="17"/>
        <v>0</v>
      </c>
      <c r="AO101" s="101"/>
      <c r="AP101" s="101"/>
      <c r="AQ101" s="101"/>
      <c r="AR101" s="102"/>
      <c r="AS101" s="102"/>
      <c r="AT101" s="102"/>
      <c r="AU101" s="91"/>
      <c r="AV101" s="91"/>
      <c r="AW101" s="103">
        <v>0</v>
      </c>
      <c r="AX101" s="104">
        <f t="shared" si="9"/>
        <v>0</v>
      </c>
    </row>
    <row r="102" spans="1:50" ht="120" customHeight="1">
      <c r="A102" s="88"/>
      <c r="B102" s="88"/>
      <c r="C102" s="71"/>
      <c r="D102" s="89"/>
      <c r="E102" s="90"/>
      <c r="F102" s="91"/>
      <c r="G102" s="92"/>
      <c r="H102" s="92"/>
      <c r="I102" s="88"/>
      <c r="J102" s="88"/>
      <c r="K102" s="88"/>
      <c r="L102" s="88"/>
      <c r="M102" s="94" t="str">
        <f t="shared" si="10"/>
        <v>-</v>
      </c>
      <c r="N102" s="95"/>
      <c r="O102" s="96"/>
      <c r="P102" s="75"/>
      <c r="Q102" s="96"/>
      <c r="R102" s="97"/>
      <c r="S102" s="98"/>
      <c r="T102" s="78"/>
      <c r="U102" s="97"/>
      <c r="V102" s="99"/>
      <c r="W102" s="91"/>
      <c r="X102" s="92"/>
      <c r="Y102" s="93">
        <f t="shared" si="11"/>
        <v>0</v>
      </c>
      <c r="Z102" s="91"/>
      <c r="AA102" s="92"/>
      <c r="AB102" s="93">
        <f t="shared" si="12"/>
        <v>0</v>
      </c>
      <c r="AC102" s="100">
        <f t="shared" si="13"/>
        <v>0</v>
      </c>
      <c r="AD102" s="91"/>
      <c r="AE102" s="105"/>
      <c r="AF102" s="93">
        <f t="shared" si="14"/>
        <v>0</v>
      </c>
      <c r="AG102" s="78"/>
      <c r="AH102" s="78"/>
      <c r="AI102" s="83"/>
      <c r="AJ102" s="106"/>
      <c r="AK102" s="106"/>
      <c r="AL102" s="93">
        <f t="shared" si="15"/>
        <v>0</v>
      </c>
      <c r="AM102" s="100">
        <f t="shared" si="16"/>
        <v>0</v>
      </c>
      <c r="AN102" s="100">
        <f t="shared" si="17"/>
        <v>0</v>
      </c>
      <c r="AO102" s="101"/>
      <c r="AP102" s="101"/>
      <c r="AQ102" s="101"/>
      <c r="AR102" s="102"/>
      <c r="AS102" s="102"/>
      <c r="AT102" s="102"/>
      <c r="AU102" s="91"/>
      <c r="AV102" s="91"/>
      <c r="AW102" s="103">
        <v>0</v>
      </c>
      <c r="AX102" s="104">
        <f t="shared" si="9"/>
        <v>0</v>
      </c>
    </row>
    <row r="103" spans="1:50" ht="120" customHeight="1">
      <c r="A103" s="88"/>
      <c r="B103" s="88"/>
      <c r="C103" s="71"/>
      <c r="D103" s="89"/>
      <c r="E103" s="90"/>
      <c r="F103" s="91"/>
      <c r="G103" s="92"/>
      <c r="H103" s="92"/>
      <c r="I103" s="88"/>
      <c r="J103" s="88"/>
      <c r="K103" s="88"/>
      <c r="L103" s="88"/>
      <c r="M103" s="94" t="str">
        <f t="shared" si="10"/>
        <v>-</v>
      </c>
      <c r="N103" s="95"/>
      <c r="O103" s="96"/>
      <c r="P103" s="75"/>
      <c r="Q103" s="96"/>
      <c r="R103" s="97"/>
      <c r="S103" s="98"/>
      <c r="T103" s="78"/>
      <c r="U103" s="97"/>
      <c r="V103" s="99"/>
      <c r="W103" s="91"/>
      <c r="X103" s="92"/>
      <c r="Y103" s="93">
        <f t="shared" si="11"/>
        <v>0</v>
      </c>
      <c r="Z103" s="91"/>
      <c r="AA103" s="92"/>
      <c r="AB103" s="93">
        <f t="shared" si="12"/>
        <v>0</v>
      </c>
      <c r="AC103" s="100">
        <f t="shared" si="13"/>
        <v>0</v>
      </c>
      <c r="AD103" s="91"/>
      <c r="AE103" s="105"/>
      <c r="AF103" s="93">
        <f t="shared" si="14"/>
        <v>0</v>
      </c>
      <c r="AG103" s="78"/>
      <c r="AH103" s="78"/>
      <c r="AI103" s="83"/>
      <c r="AJ103" s="106"/>
      <c r="AK103" s="106"/>
      <c r="AL103" s="93">
        <f t="shared" si="15"/>
        <v>0</v>
      </c>
      <c r="AM103" s="100">
        <f t="shared" si="16"/>
        <v>0</v>
      </c>
      <c r="AN103" s="100">
        <f t="shared" si="17"/>
        <v>0</v>
      </c>
      <c r="AO103" s="101"/>
      <c r="AP103" s="101"/>
      <c r="AQ103" s="101"/>
      <c r="AR103" s="102"/>
      <c r="AS103" s="102"/>
      <c r="AT103" s="102"/>
      <c r="AU103" s="91"/>
      <c r="AV103" s="91"/>
      <c r="AW103" s="103">
        <v>0</v>
      </c>
      <c r="AX103" s="104">
        <f t="shared" si="9"/>
        <v>0</v>
      </c>
    </row>
    <row r="104" spans="1:50" ht="120" customHeight="1">
      <c r="A104" s="88"/>
      <c r="B104" s="88"/>
      <c r="C104" s="71"/>
      <c r="D104" s="89"/>
      <c r="E104" s="90"/>
      <c r="F104" s="91"/>
      <c r="G104" s="92"/>
      <c r="H104" s="92"/>
      <c r="I104" s="88"/>
      <c r="J104" s="88"/>
      <c r="K104" s="88"/>
      <c r="L104" s="88"/>
      <c r="M104" s="94" t="str">
        <f t="shared" si="10"/>
        <v>-</v>
      </c>
      <c r="N104" s="95"/>
      <c r="O104" s="96"/>
      <c r="P104" s="75"/>
      <c r="Q104" s="96"/>
      <c r="R104" s="97"/>
      <c r="S104" s="98"/>
      <c r="T104" s="78"/>
      <c r="U104" s="97"/>
      <c r="V104" s="99"/>
      <c r="W104" s="91"/>
      <c r="X104" s="92"/>
      <c r="Y104" s="93">
        <f t="shared" si="11"/>
        <v>0</v>
      </c>
      <c r="Z104" s="91"/>
      <c r="AA104" s="92"/>
      <c r="AB104" s="93">
        <f t="shared" si="12"/>
        <v>0</v>
      </c>
      <c r="AC104" s="100">
        <f t="shared" si="13"/>
        <v>0</v>
      </c>
      <c r="AD104" s="91"/>
      <c r="AE104" s="105"/>
      <c r="AF104" s="93">
        <f t="shared" si="14"/>
        <v>0</v>
      </c>
      <c r="AG104" s="78"/>
      <c r="AH104" s="78"/>
      <c r="AI104" s="83"/>
      <c r="AJ104" s="106"/>
      <c r="AK104" s="106"/>
      <c r="AL104" s="93">
        <f t="shared" si="15"/>
        <v>0</v>
      </c>
      <c r="AM104" s="100">
        <f t="shared" si="16"/>
        <v>0</v>
      </c>
      <c r="AN104" s="100">
        <f t="shared" si="17"/>
        <v>0</v>
      </c>
      <c r="AO104" s="101"/>
      <c r="AP104" s="101"/>
      <c r="AQ104" s="101"/>
      <c r="AR104" s="102"/>
      <c r="AS104" s="102"/>
      <c r="AT104" s="102"/>
      <c r="AU104" s="91"/>
      <c r="AV104" s="91"/>
      <c r="AW104" s="103">
        <v>0</v>
      </c>
      <c r="AX104" s="104">
        <f t="shared" si="9"/>
        <v>0</v>
      </c>
    </row>
    <row r="105" spans="1:50" ht="120" customHeight="1">
      <c r="A105" s="88"/>
      <c r="B105" s="88"/>
      <c r="C105" s="71"/>
      <c r="D105" s="89"/>
      <c r="E105" s="90"/>
      <c r="F105" s="91"/>
      <c r="G105" s="92"/>
      <c r="H105" s="92"/>
      <c r="I105" s="88"/>
      <c r="J105" s="88"/>
      <c r="K105" s="88"/>
      <c r="L105" s="88"/>
      <c r="M105" s="94" t="str">
        <f t="shared" si="10"/>
        <v>-</v>
      </c>
      <c r="N105" s="95"/>
      <c r="O105" s="96"/>
      <c r="P105" s="75"/>
      <c r="Q105" s="96"/>
      <c r="R105" s="97"/>
      <c r="S105" s="98"/>
      <c r="T105" s="78"/>
      <c r="U105" s="97"/>
      <c r="V105" s="99"/>
      <c r="W105" s="91"/>
      <c r="X105" s="92"/>
      <c r="Y105" s="93">
        <f t="shared" si="11"/>
        <v>0</v>
      </c>
      <c r="Z105" s="91"/>
      <c r="AA105" s="92"/>
      <c r="AB105" s="93">
        <f t="shared" si="12"/>
        <v>0</v>
      </c>
      <c r="AC105" s="100">
        <f t="shared" si="13"/>
        <v>0</v>
      </c>
      <c r="AD105" s="91"/>
      <c r="AE105" s="105"/>
      <c r="AF105" s="93">
        <f t="shared" si="14"/>
        <v>0</v>
      </c>
      <c r="AG105" s="78"/>
      <c r="AH105" s="78"/>
      <c r="AI105" s="83"/>
      <c r="AJ105" s="106"/>
      <c r="AK105" s="106"/>
      <c r="AL105" s="93">
        <f t="shared" si="15"/>
        <v>0</v>
      </c>
      <c r="AM105" s="100">
        <f t="shared" si="16"/>
        <v>0</v>
      </c>
      <c r="AN105" s="100">
        <f t="shared" si="17"/>
        <v>0</v>
      </c>
      <c r="AO105" s="101"/>
      <c r="AP105" s="101"/>
      <c r="AQ105" s="101"/>
      <c r="AR105" s="102"/>
      <c r="AS105" s="102"/>
      <c r="AT105" s="102"/>
      <c r="AU105" s="91"/>
      <c r="AV105" s="91"/>
      <c r="AW105" s="103">
        <v>0</v>
      </c>
      <c r="AX105" s="104">
        <f t="shared" si="9"/>
        <v>0</v>
      </c>
    </row>
    <row r="106" spans="1:50" ht="120" customHeight="1">
      <c r="A106" s="88"/>
      <c r="B106" s="88"/>
      <c r="C106" s="71"/>
      <c r="D106" s="89"/>
      <c r="E106" s="90"/>
      <c r="F106" s="91"/>
      <c r="G106" s="92"/>
      <c r="H106" s="92"/>
      <c r="I106" s="88"/>
      <c r="J106" s="88"/>
      <c r="K106" s="88"/>
      <c r="L106" s="88"/>
      <c r="M106" s="94" t="str">
        <f t="shared" si="10"/>
        <v>-</v>
      </c>
      <c r="N106" s="95"/>
      <c r="O106" s="96"/>
      <c r="P106" s="75"/>
      <c r="Q106" s="96"/>
      <c r="R106" s="97"/>
      <c r="S106" s="98"/>
      <c r="T106" s="78"/>
      <c r="U106" s="97"/>
      <c r="V106" s="99"/>
      <c r="W106" s="91"/>
      <c r="X106" s="92"/>
      <c r="Y106" s="93">
        <f t="shared" si="11"/>
        <v>0</v>
      </c>
      <c r="Z106" s="91"/>
      <c r="AA106" s="92"/>
      <c r="AB106" s="93">
        <f t="shared" si="12"/>
        <v>0</v>
      </c>
      <c r="AC106" s="100">
        <f t="shared" si="13"/>
        <v>0</v>
      </c>
      <c r="AD106" s="91"/>
      <c r="AE106" s="105"/>
      <c r="AF106" s="93">
        <f t="shared" si="14"/>
        <v>0</v>
      </c>
      <c r="AG106" s="78"/>
      <c r="AH106" s="78"/>
      <c r="AI106" s="83"/>
      <c r="AJ106" s="106"/>
      <c r="AK106" s="106"/>
      <c r="AL106" s="93">
        <f t="shared" si="15"/>
        <v>0</v>
      </c>
      <c r="AM106" s="100">
        <f t="shared" si="16"/>
        <v>0</v>
      </c>
      <c r="AN106" s="100">
        <f t="shared" si="17"/>
        <v>0</v>
      </c>
      <c r="AO106" s="101"/>
      <c r="AP106" s="101"/>
      <c r="AQ106" s="101"/>
      <c r="AR106" s="102"/>
      <c r="AS106" s="102"/>
      <c r="AT106" s="102"/>
      <c r="AU106" s="91"/>
      <c r="AV106" s="91"/>
      <c r="AW106" s="103">
        <v>0</v>
      </c>
      <c r="AX106" s="104">
        <f t="shared" si="9"/>
        <v>0</v>
      </c>
    </row>
    <row r="107" spans="1:50" ht="120" customHeight="1">
      <c r="A107" s="88"/>
      <c r="B107" s="88"/>
      <c r="C107" s="71"/>
      <c r="D107" s="89"/>
      <c r="E107" s="90"/>
      <c r="F107" s="91"/>
      <c r="G107" s="92"/>
      <c r="H107" s="92"/>
      <c r="I107" s="88"/>
      <c r="J107" s="88"/>
      <c r="K107" s="88"/>
      <c r="L107" s="88"/>
      <c r="M107" s="94" t="str">
        <f t="shared" si="10"/>
        <v>-</v>
      </c>
      <c r="N107" s="95"/>
      <c r="O107" s="96"/>
      <c r="P107" s="75"/>
      <c r="Q107" s="96"/>
      <c r="R107" s="97"/>
      <c r="S107" s="98"/>
      <c r="T107" s="78"/>
      <c r="U107" s="97"/>
      <c r="V107" s="99"/>
      <c r="W107" s="91"/>
      <c r="X107" s="92"/>
      <c r="Y107" s="93">
        <f t="shared" si="11"/>
        <v>0</v>
      </c>
      <c r="Z107" s="91"/>
      <c r="AA107" s="92"/>
      <c r="AB107" s="93">
        <f t="shared" si="12"/>
        <v>0</v>
      </c>
      <c r="AC107" s="100">
        <f t="shared" si="13"/>
        <v>0</v>
      </c>
      <c r="AD107" s="91"/>
      <c r="AE107" s="105"/>
      <c r="AF107" s="93">
        <f t="shared" si="14"/>
        <v>0</v>
      </c>
      <c r="AG107" s="78"/>
      <c r="AH107" s="78"/>
      <c r="AI107" s="83"/>
      <c r="AJ107" s="106"/>
      <c r="AK107" s="106"/>
      <c r="AL107" s="93">
        <f t="shared" si="15"/>
        <v>0</v>
      </c>
      <c r="AM107" s="100">
        <f t="shared" si="16"/>
        <v>0</v>
      </c>
      <c r="AN107" s="100">
        <f t="shared" si="17"/>
        <v>0</v>
      </c>
      <c r="AO107" s="101"/>
      <c r="AP107" s="101"/>
      <c r="AQ107" s="101"/>
      <c r="AR107" s="102"/>
      <c r="AS107" s="102"/>
      <c r="AT107" s="102"/>
      <c r="AU107" s="91"/>
      <c r="AV107" s="91"/>
      <c r="AW107" s="103">
        <v>0</v>
      </c>
      <c r="AX107" s="104">
        <f t="shared" si="9"/>
        <v>0</v>
      </c>
    </row>
    <row r="108" spans="1:50" ht="120" customHeight="1">
      <c r="A108" s="88"/>
      <c r="B108" s="88"/>
      <c r="C108" s="71"/>
      <c r="D108" s="89"/>
      <c r="E108" s="90"/>
      <c r="F108" s="91"/>
      <c r="G108" s="92"/>
      <c r="H108" s="92"/>
      <c r="I108" s="88"/>
      <c r="J108" s="88"/>
      <c r="K108" s="88"/>
      <c r="L108" s="88"/>
      <c r="M108" s="94" t="str">
        <f t="shared" si="10"/>
        <v>-</v>
      </c>
      <c r="N108" s="95"/>
      <c r="O108" s="96"/>
      <c r="P108" s="75"/>
      <c r="Q108" s="96"/>
      <c r="R108" s="97"/>
      <c r="S108" s="98"/>
      <c r="T108" s="78"/>
      <c r="U108" s="97"/>
      <c r="V108" s="99"/>
      <c r="W108" s="91"/>
      <c r="X108" s="92"/>
      <c r="Y108" s="93">
        <f t="shared" si="11"/>
        <v>0</v>
      </c>
      <c r="Z108" s="91"/>
      <c r="AA108" s="92"/>
      <c r="AB108" s="93">
        <f t="shared" si="12"/>
        <v>0</v>
      </c>
      <c r="AC108" s="100">
        <f t="shared" si="13"/>
        <v>0</v>
      </c>
      <c r="AD108" s="91"/>
      <c r="AE108" s="105"/>
      <c r="AF108" s="93">
        <f t="shared" si="14"/>
        <v>0</v>
      </c>
      <c r="AG108" s="78"/>
      <c r="AH108" s="78"/>
      <c r="AI108" s="83"/>
      <c r="AJ108" s="106"/>
      <c r="AK108" s="106"/>
      <c r="AL108" s="93">
        <f t="shared" si="15"/>
        <v>0</v>
      </c>
      <c r="AM108" s="100">
        <f t="shared" si="16"/>
        <v>0</v>
      </c>
      <c r="AN108" s="100">
        <f t="shared" si="17"/>
        <v>0</v>
      </c>
      <c r="AO108" s="101"/>
      <c r="AP108" s="101"/>
      <c r="AQ108" s="101"/>
      <c r="AR108" s="102"/>
      <c r="AS108" s="102"/>
      <c r="AT108" s="102"/>
      <c r="AU108" s="91"/>
      <c r="AV108" s="91"/>
      <c r="AW108" s="103">
        <v>0</v>
      </c>
      <c r="AX108" s="104">
        <f t="shared" si="9"/>
        <v>0</v>
      </c>
    </row>
    <row r="109" spans="1:50" ht="120" customHeight="1">
      <c r="A109" s="88"/>
      <c r="B109" s="88"/>
      <c r="C109" s="71"/>
      <c r="D109" s="89"/>
      <c r="E109" s="90"/>
      <c r="F109" s="91"/>
      <c r="G109" s="92"/>
      <c r="H109" s="92"/>
      <c r="I109" s="88"/>
      <c r="J109" s="88"/>
      <c r="K109" s="88"/>
      <c r="L109" s="88"/>
      <c r="M109" s="94" t="str">
        <f t="shared" si="10"/>
        <v>-</v>
      </c>
      <c r="N109" s="95"/>
      <c r="O109" s="96"/>
      <c r="P109" s="75"/>
      <c r="Q109" s="96"/>
      <c r="R109" s="97"/>
      <c r="S109" s="98"/>
      <c r="T109" s="78"/>
      <c r="U109" s="97"/>
      <c r="V109" s="99"/>
      <c r="W109" s="91"/>
      <c r="X109" s="92"/>
      <c r="Y109" s="93">
        <f t="shared" si="11"/>
        <v>0</v>
      </c>
      <c r="Z109" s="91"/>
      <c r="AA109" s="92"/>
      <c r="AB109" s="93">
        <f t="shared" si="12"/>
        <v>0</v>
      </c>
      <c r="AC109" s="100">
        <f t="shared" si="13"/>
        <v>0</v>
      </c>
      <c r="AD109" s="91"/>
      <c r="AE109" s="105"/>
      <c r="AF109" s="93">
        <f t="shared" si="14"/>
        <v>0</v>
      </c>
      <c r="AG109" s="78"/>
      <c r="AH109" s="78"/>
      <c r="AI109" s="83"/>
      <c r="AJ109" s="106"/>
      <c r="AK109" s="106"/>
      <c r="AL109" s="93">
        <f t="shared" si="15"/>
        <v>0</v>
      </c>
      <c r="AM109" s="100">
        <f t="shared" si="16"/>
        <v>0</v>
      </c>
      <c r="AN109" s="100">
        <f t="shared" si="17"/>
        <v>0</v>
      </c>
      <c r="AO109" s="101"/>
      <c r="AP109" s="101"/>
      <c r="AQ109" s="101"/>
      <c r="AR109" s="102"/>
      <c r="AS109" s="102"/>
      <c r="AT109" s="102"/>
      <c r="AU109" s="91"/>
      <c r="AV109" s="91"/>
      <c r="AW109" s="103">
        <v>0</v>
      </c>
      <c r="AX109" s="104">
        <f t="shared" si="9"/>
        <v>0</v>
      </c>
    </row>
    <row r="110" spans="1:50" ht="120" customHeight="1">
      <c r="A110" s="88"/>
      <c r="B110" s="88"/>
      <c r="C110" s="71"/>
      <c r="D110" s="89"/>
      <c r="E110" s="90"/>
      <c r="F110" s="91"/>
      <c r="G110" s="92"/>
      <c r="H110" s="92"/>
      <c r="I110" s="88"/>
      <c r="J110" s="88"/>
      <c r="K110" s="88"/>
      <c r="L110" s="88"/>
      <c r="M110" s="94" t="str">
        <f t="shared" si="10"/>
        <v>-</v>
      </c>
      <c r="N110" s="95"/>
      <c r="O110" s="96"/>
      <c r="P110" s="75"/>
      <c r="Q110" s="96"/>
      <c r="R110" s="97"/>
      <c r="S110" s="98"/>
      <c r="T110" s="78"/>
      <c r="U110" s="97"/>
      <c r="V110" s="99"/>
      <c r="W110" s="91"/>
      <c r="X110" s="92"/>
      <c r="Y110" s="93">
        <f t="shared" si="11"/>
        <v>0</v>
      </c>
      <c r="Z110" s="91"/>
      <c r="AA110" s="92"/>
      <c r="AB110" s="93">
        <f t="shared" si="12"/>
        <v>0</v>
      </c>
      <c r="AC110" s="100">
        <f t="shared" si="13"/>
        <v>0</v>
      </c>
      <c r="AD110" s="91"/>
      <c r="AE110" s="105"/>
      <c r="AF110" s="93">
        <f t="shared" si="14"/>
        <v>0</v>
      </c>
      <c r="AG110" s="78"/>
      <c r="AH110" s="78"/>
      <c r="AI110" s="83"/>
      <c r="AJ110" s="106"/>
      <c r="AK110" s="106"/>
      <c r="AL110" s="93">
        <f t="shared" si="15"/>
        <v>0</v>
      </c>
      <c r="AM110" s="100">
        <f t="shared" si="16"/>
        <v>0</v>
      </c>
      <c r="AN110" s="100">
        <f t="shared" si="17"/>
        <v>0</v>
      </c>
      <c r="AO110" s="101"/>
      <c r="AP110" s="101"/>
      <c r="AQ110" s="101"/>
      <c r="AR110" s="102"/>
      <c r="AS110" s="102"/>
      <c r="AT110" s="102"/>
      <c r="AU110" s="91"/>
      <c r="AV110" s="91"/>
      <c r="AW110" s="103">
        <v>0</v>
      </c>
      <c r="AX110" s="104">
        <f t="shared" si="9"/>
        <v>0</v>
      </c>
    </row>
    <row r="111" spans="1:50" ht="120" customHeight="1">
      <c r="A111" s="88"/>
      <c r="B111" s="88"/>
      <c r="C111" s="71"/>
      <c r="D111" s="89"/>
      <c r="E111" s="90"/>
      <c r="F111" s="91"/>
      <c r="G111" s="92"/>
      <c r="H111" s="92"/>
      <c r="I111" s="88"/>
      <c r="J111" s="88"/>
      <c r="K111" s="88"/>
      <c r="L111" s="88"/>
      <c r="M111" s="94" t="str">
        <f t="shared" si="10"/>
        <v>-</v>
      </c>
      <c r="N111" s="95"/>
      <c r="O111" s="96"/>
      <c r="P111" s="75"/>
      <c r="Q111" s="96"/>
      <c r="R111" s="97"/>
      <c r="S111" s="98"/>
      <c r="T111" s="78"/>
      <c r="U111" s="97"/>
      <c r="V111" s="99"/>
      <c r="W111" s="91"/>
      <c r="X111" s="92"/>
      <c r="Y111" s="93">
        <f t="shared" si="11"/>
        <v>0</v>
      </c>
      <c r="Z111" s="91"/>
      <c r="AA111" s="92"/>
      <c r="AB111" s="93">
        <f t="shared" si="12"/>
        <v>0</v>
      </c>
      <c r="AC111" s="100">
        <f t="shared" si="13"/>
        <v>0</v>
      </c>
      <c r="AD111" s="91"/>
      <c r="AE111" s="105"/>
      <c r="AF111" s="93">
        <f t="shared" si="14"/>
        <v>0</v>
      </c>
      <c r="AG111" s="78"/>
      <c r="AH111" s="78"/>
      <c r="AI111" s="83"/>
      <c r="AJ111" s="106"/>
      <c r="AK111" s="106"/>
      <c r="AL111" s="93">
        <f t="shared" si="15"/>
        <v>0</v>
      </c>
      <c r="AM111" s="100">
        <f t="shared" si="16"/>
        <v>0</v>
      </c>
      <c r="AN111" s="100">
        <f t="shared" si="17"/>
        <v>0</v>
      </c>
      <c r="AO111" s="101"/>
      <c r="AP111" s="101"/>
      <c r="AQ111" s="101"/>
      <c r="AR111" s="102"/>
      <c r="AS111" s="102"/>
      <c r="AT111" s="102"/>
      <c r="AU111" s="91"/>
      <c r="AV111" s="91"/>
      <c r="AW111" s="103">
        <v>0</v>
      </c>
      <c r="AX111" s="104">
        <f t="shared" si="9"/>
        <v>0</v>
      </c>
    </row>
    <row r="112" spans="1:50" ht="120" customHeight="1">
      <c r="A112" s="88"/>
      <c r="B112" s="88"/>
      <c r="C112" s="71"/>
      <c r="D112" s="89"/>
      <c r="E112" s="90"/>
      <c r="F112" s="91"/>
      <c r="G112" s="92"/>
      <c r="H112" s="92"/>
      <c r="I112" s="88"/>
      <c r="J112" s="88"/>
      <c r="K112" s="88"/>
      <c r="L112" s="88"/>
      <c r="M112" s="94" t="str">
        <f t="shared" si="10"/>
        <v>-</v>
      </c>
      <c r="N112" s="95"/>
      <c r="O112" s="96"/>
      <c r="P112" s="75"/>
      <c r="Q112" s="96"/>
      <c r="R112" s="97"/>
      <c r="S112" s="98"/>
      <c r="T112" s="78"/>
      <c r="U112" s="97"/>
      <c r="V112" s="99"/>
      <c r="W112" s="91"/>
      <c r="X112" s="92"/>
      <c r="Y112" s="93">
        <f t="shared" si="11"/>
        <v>0</v>
      </c>
      <c r="Z112" s="91"/>
      <c r="AA112" s="92"/>
      <c r="AB112" s="93">
        <f t="shared" si="12"/>
        <v>0</v>
      </c>
      <c r="AC112" s="100">
        <f t="shared" si="13"/>
        <v>0</v>
      </c>
      <c r="AD112" s="91"/>
      <c r="AE112" s="105"/>
      <c r="AF112" s="93">
        <f t="shared" si="14"/>
        <v>0</v>
      </c>
      <c r="AG112" s="78"/>
      <c r="AH112" s="78"/>
      <c r="AI112" s="83"/>
      <c r="AJ112" s="106"/>
      <c r="AK112" s="106"/>
      <c r="AL112" s="93">
        <f t="shared" si="15"/>
        <v>0</v>
      </c>
      <c r="AM112" s="100">
        <f t="shared" si="16"/>
        <v>0</v>
      </c>
      <c r="AN112" s="100">
        <f t="shared" si="17"/>
        <v>0</v>
      </c>
      <c r="AO112" s="101"/>
      <c r="AP112" s="101"/>
      <c r="AQ112" s="101"/>
      <c r="AR112" s="102"/>
      <c r="AS112" s="102"/>
      <c r="AT112" s="102"/>
      <c r="AU112" s="91"/>
      <c r="AV112" s="91"/>
      <c r="AW112" s="103">
        <v>0</v>
      </c>
      <c r="AX112" s="104">
        <f t="shared" si="9"/>
        <v>0</v>
      </c>
    </row>
    <row r="113" spans="1:50" ht="120" customHeight="1">
      <c r="A113" s="88"/>
      <c r="B113" s="88"/>
      <c r="C113" s="71"/>
      <c r="D113" s="89"/>
      <c r="E113" s="90"/>
      <c r="F113" s="91"/>
      <c r="G113" s="92"/>
      <c r="H113" s="92"/>
      <c r="I113" s="88"/>
      <c r="J113" s="88"/>
      <c r="K113" s="88"/>
      <c r="L113" s="88"/>
      <c r="M113" s="94" t="str">
        <f t="shared" si="10"/>
        <v>-</v>
      </c>
      <c r="N113" s="95"/>
      <c r="O113" s="96"/>
      <c r="P113" s="75"/>
      <c r="Q113" s="96"/>
      <c r="R113" s="97"/>
      <c r="S113" s="98"/>
      <c r="T113" s="78"/>
      <c r="U113" s="97"/>
      <c r="V113" s="99"/>
      <c r="W113" s="91"/>
      <c r="X113" s="92"/>
      <c r="Y113" s="93">
        <f t="shared" si="11"/>
        <v>0</v>
      </c>
      <c r="Z113" s="91"/>
      <c r="AA113" s="92"/>
      <c r="AB113" s="93">
        <f t="shared" si="12"/>
        <v>0</v>
      </c>
      <c r="AC113" s="100">
        <f t="shared" si="13"/>
        <v>0</v>
      </c>
      <c r="AD113" s="91"/>
      <c r="AE113" s="105"/>
      <c r="AF113" s="93">
        <f t="shared" si="14"/>
        <v>0</v>
      </c>
      <c r="AG113" s="78"/>
      <c r="AH113" s="78"/>
      <c r="AI113" s="83"/>
      <c r="AJ113" s="106"/>
      <c r="AK113" s="106"/>
      <c r="AL113" s="93">
        <f t="shared" si="15"/>
        <v>0</v>
      </c>
      <c r="AM113" s="100">
        <f t="shared" si="16"/>
        <v>0</v>
      </c>
      <c r="AN113" s="100">
        <f t="shared" si="17"/>
        <v>0</v>
      </c>
      <c r="AO113" s="101"/>
      <c r="AP113" s="101"/>
      <c r="AQ113" s="101"/>
      <c r="AR113" s="102"/>
      <c r="AS113" s="102"/>
      <c r="AT113" s="102"/>
      <c r="AU113" s="91"/>
      <c r="AV113" s="91"/>
      <c r="AW113" s="103">
        <v>0</v>
      </c>
      <c r="AX113" s="104">
        <f t="shared" si="9"/>
        <v>0</v>
      </c>
    </row>
    <row r="114" spans="1:50" ht="120" customHeight="1">
      <c r="A114" s="88"/>
      <c r="B114" s="88"/>
      <c r="C114" s="71"/>
      <c r="D114" s="89"/>
      <c r="E114" s="90"/>
      <c r="F114" s="91"/>
      <c r="G114" s="92"/>
      <c r="H114" s="92"/>
      <c r="I114" s="88"/>
      <c r="J114" s="88"/>
      <c r="K114" s="88"/>
      <c r="L114" s="88"/>
      <c r="M114" s="94" t="str">
        <f t="shared" si="10"/>
        <v>-</v>
      </c>
      <c r="N114" s="95"/>
      <c r="O114" s="96"/>
      <c r="P114" s="75"/>
      <c r="Q114" s="96"/>
      <c r="R114" s="97"/>
      <c r="S114" s="98"/>
      <c r="T114" s="78"/>
      <c r="U114" s="97"/>
      <c r="V114" s="99"/>
      <c r="W114" s="91"/>
      <c r="X114" s="92"/>
      <c r="Y114" s="93">
        <f t="shared" si="11"/>
        <v>0</v>
      </c>
      <c r="Z114" s="91"/>
      <c r="AA114" s="92"/>
      <c r="AB114" s="93">
        <f t="shared" si="12"/>
        <v>0</v>
      </c>
      <c r="AC114" s="100">
        <f t="shared" si="13"/>
        <v>0</v>
      </c>
      <c r="AD114" s="91"/>
      <c r="AE114" s="105"/>
      <c r="AF114" s="93">
        <f t="shared" si="14"/>
        <v>0</v>
      </c>
      <c r="AG114" s="78"/>
      <c r="AH114" s="78"/>
      <c r="AI114" s="83"/>
      <c r="AJ114" s="106"/>
      <c r="AK114" s="106"/>
      <c r="AL114" s="93">
        <f t="shared" si="15"/>
        <v>0</v>
      </c>
      <c r="AM114" s="100">
        <f t="shared" si="16"/>
        <v>0</v>
      </c>
      <c r="AN114" s="100">
        <f t="shared" si="17"/>
        <v>0</v>
      </c>
      <c r="AO114" s="101"/>
      <c r="AP114" s="101"/>
      <c r="AQ114" s="101"/>
      <c r="AR114" s="102"/>
      <c r="AS114" s="102"/>
      <c r="AT114" s="102"/>
      <c r="AU114" s="91"/>
      <c r="AV114" s="91"/>
      <c r="AW114" s="103">
        <v>0</v>
      </c>
      <c r="AX114" s="104">
        <f t="shared" si="9"/>
        <v>0</v>
      </c>
    </row>
    <row r="115" spans="1:50" ht="120" customHeight="1">
      <c r="A115" s="88"/>
      <c r="B115" s="88"/>
      <c r="C115" s="71"/>
      <c r="D115" s="89"/>
      <c r="E115" s="90"/>
      <c r="F115" s="91"/>
      <c r="G115" s="92"/>
      <c r="H115" s="92"/>
      <c r="I115" s="88"/>
      <c r="J115" s="88"/>
      <c r="K115" s="88"/>
      <c r="L115" s="88"/>
      <c r="M115" s="94" t="str">
        <f t="shared" si="10"/>
        <v>-</v>
      </c>
      <c r="N115" s="95"/>
      <c r="O115" s="96"/>
      <c r="P115" s="75"/>
      <c r="Q115" s="96"/>
      <c r="R115" s="97"/>
      <c r="S115" s="98"/>
      <c r="T115" s="78"/>
      <c r="U115" s="97"/>
      <c r="V115" s="99"/>
      <c r="W115" s="91"/>
      <c r="X115" s="92"/>
      <c r="Y115" s="93">
        <f t="shared" si="11"/>
        <v>0</v>
      </c>
      <c r="Z115" s="91"/>
      <c r="AA115" s="92"/>
      <c r="AB115" s="93">
        <f t="shared" si="12"/>
        <v>0</v>
      </c>
      <c r="AC115" s="100">
        <f t="shared" si="13"/>
        <v>0</v>
      </c>
      <c r="AD115" s="91"/>
      <c r="AE115" s="105"/>
      <c r="AF115" s="93">
        <f t="shared" si="14"/>
        <v>0</v>
      </c>
      <c r="AG115" s="78"/>
      <c r="AH115" s="78"/>
      <c r="AI115" s="83"/>
      <c r="AJ115" s="106"/>
      <c r="AK115" s="106"/>
      <c r="AL115" s="93">
        <f t="shared" si="15"/>
        <v>0</v>
      </c>
      <c r="AM115" s="100">
        <f t="shared" si="16"/>
        <v>0</v>
      </c>
      <c r="AN115" s="100">
        <f t="shared" si="17"/>
        <v>0</v>
      </c>
      <c r="AO115" s="101"/>
      <c r="AP115" s="101"/>
      <c r="AQ115" s="101"/>
      <c r="AR115" s="102"/>
      <c r="AS115" s="102"/>
      <c r="AT115" s="102"/>
      <c r="AU115" s="91"/>
      <c r="AV115" s="91"/>
      <c r="AW115" s="103">
        <v>0</v>
      </c>
      <c r="AX115" s="104">
        <f t="shared" si="9"/>
        <v>0</v>
      </c>
    </row>
    <row r="116" spans="1:50" ht="120" customHeight="1">
      <c r="A116" s="88"/>
      <c r="B116" s="88"/>
      <c r="C116" s="71"/>
      <c r="D116" s="89"/>
      <c r="E116" s="90"/>
      <c r="F116" s="91"/>
      <c r="G116" s="92"/>
      <c r="H116" s="92"/>
      <c r="I116" s="88"/>
      <c r="J116" s="88"/>
      <c r="K116" s="88"/>
      <c r="L116" s="88"/>
      <c r="M116" s="94" t="str">
        <f t="shared" si="10"/>
        <v>-</v>
      </c>
      <c r="N116" s="95"/>
      <c r="O116" s="96"/>
      <c r="P116" s="75"/>
      <c r="Q116" s="96"/>
      <c r="R116" s="97"/>
      <c r="S116" s="98"/>
      <c r="T116" s="78"/>
      <c r="U116" s="97"/>
      <c r="V116" s="99"/>
      <c r="W116" s="91"/>
      <c r="X116" s="92"/>
      <c r="Y116" s="93">
        <f t="shared" si="11"/>
        <v>0</v>
      </c>
      <c r="Z116" s="91"/>
      <c r="AA116" s="92"/>
      <c r="AB116" s="93">
        <f t="shared" si="12"/>
        <v>0</v>
      </c>
      <c r="AC116" s="100">
        <f t="shared" si="13"/>
        <v>0</v>
      </c>
      <c r="AD116" s="91"/>
      <c r="AE116" s="105"/>
      <c r="AF116" s="93">
        <f t="shared" si="14"/>
        <v>0</v>
      </c>
      <c r="AG116" s="78"/>
      <c r="AH116" s="78"/>
      <c r="AI116" s="83"/>
      <c r="AJ116" s="106"/>
      <c r="AK116" s="106"/>
      <c r="AL116" s="93">
        <f t="shared" si="15"/>
        <v>0</v>
      </c>
      <c r="AM116" s="100">
        <f t="shared" si="16"/>
        <v>0</v>
      </c>
      <c r="AN116" s="100">
        <f t="shared" si="17"/>
        <v>0</v>
      </c>
      <c r="AO116" s="101"/>
      <c r="AP116" s="101"/>
      <c r="AQ116" s="101"/>
      <c r="AR116" s="102"/>
      <c r="AS116" s="102"/>
      <c r="AT116" s="102"/>
      <c r="AU116" s="91"/>
      <c r="AV116" s="91"/>
      <c r="AW116" s="103">
        <v>0</v>
      </c>
      <c r="AX116" s="104">
        <f t="shared" si="9"/>
        <v>0</v>
      </c>
    </row>
    <row r="117" spans="1:50" ht="120" customHeight="1">
      <c r="A117" s="88"/>
      <c r="B117" s="88"/>
      <c r="C117" s="71"/>
      <c r="D117" s="89"/>
      <c r="E117" s="90"/>
      <c r="F117" s="91"/>
      <c r="G117" s="92"/>
      <c r="H117" s="92"/>
      <c r="I117" s="88"/>
      <c r="J117" s="88"/>
      <c r="K117" s="88"/>
      <c r="L117" s="88"/>
      <c r="M117" s="94" t="str">
        <f t="shared" si="10"/>
        <v>-</v>
      </c>
      <c r="N117" s="95"/>
      <c r="O117" s="96"/>
      <c r="P117" s="75"/>
      <c r="Q117" s="96"/>
      <c r="R117" s="97"/>
      <c r="S117" s="98"/>
      <c r="T117" s="78"/>
      <c r="U117" s="97"/>
      <c r="V117" s="99"/>
      <c r="W117" s="91"/>
      <c r="X117" s="92"/>
      <c r="Y117" s="93">
        <f t="shared" si="11"/>
        <v>0</v>
      </c>
      <c r="Z117" s="91"/>
      <c r="AA117" s="92"/>
      <c r="AB117" s="93">
        <f t="shared" si="12"/>
        <v>0</v>
      </c>
      <c r="AC117" s="100">
        <f t="shared" si="13"/>
        <v>0</v>
      </c>
      <c r="AD117" s="91"/>
      <c r="AE117" s="105"/>
      <c r="AF117" s="93">
        <f t="shared" si="14"/>
        <v>0</v>
      </c>
      <c r="AG117" s="78"/>
      <c r="AH117" s="78"/>
      <c r="AI117" s="83"/>
      <c r="AJ117" s="106"/>
      <c r="AK117" s="106"/>
      <c r="AL117" s="93">
        <f t="shared" si="15"/>
        <v>0</v>
      </c>
      <c r="AM117" s="100">
        <f t="shared" si="16"/>
        <v>0</v>
      </c>
      <c r="AN117" s="100">
        <f t="shared" si="17"/>
        <v>0</v>
      </c>
      <c r="AO117" s="101"/>
      <c r="AP117" s="101"/>
      <c r="AQ117" s="101"/>
      <c r="AR117" s="102"/>
      <c r="AS117" s="102"/>
      <c r="AT117" s="102"/>
      <c r="AU117" s="91"/>
      <c r="AV117" s="91"/>
      <c r="AW117" s="103">
        <v>0</v>
      </c>
      <c r="AX117" s="104">
        <f t="shared" si="9"/>
        <v>0</v>
      </c>
    </row>
    <row r="118" spans="1:50" ht="120" customHeight="1">
      <c r="A118" s="88"/>
      <c r="B118" s="88"/>
      <c r="C118" s="71"/>
      <c r="D118" s="89"/>
      <c r="E118" s="90"/>
      <c r="F118" s="91"/>
      <c r="G118" s="92"/>
      <c r="H118" s="92"/>
      <c r="I118" s="88"/>
      <c r="J118" s="88"/>
      <c r="K118" s="88"/>
      <c r="L118" s="88"/>
      <c r="M118" s="94" t="str">
        <f t="shared" si="10"/>
        <v>-</v>
      </c>
      <c r="N118" s="95"/>
      <c r="O118" s="96"/>
      <c r="P118" s="75"/>
      <c r="Q118" s="96"/>
      <c r="R118" s="97"/>
      <c r="S118" s="98"/>
      <c r="T118" s="78"/>
      <c r="U118" s="97"/>
      <c r="V118" s="99"/>
      <c r="W118" s="91"/>
      <c r="X118" s="92"/>
      <c r="Y118" s="93">
        <f t="shared" si="11"/>
        <v>0</v>
      </c>
      <c r="Z118" s="91"/>
      <c r="AA118" s="92"/>
      <c r="AB118" s="93">
        <f t="shared" si="12"/>
        <v>0</v>
      </c>
      <c r="AC118" s="100">
        <f t="shared" si="13"/>
        <v>0</v>
      </c>
      <c r="AD118" s="91"/>
      <c r="AE118" s="105"/>
      <c r="AF118" s="93">
        <f t="shared" si="14"/>
        <v>0</v>
      </c>
      <c r="AG118" s="78"/>
      <c r="AH118" s="78"/>
      <c r="AI118" s="83"/>
      <c r="AJ118" s="106"/>
      <c r="AK118" s="106"/>
      <c r="AL118" s="93">
        <f t="shared" si="15"/>
        <v>0</v>
      </c>
      <c r="AM118" s="100">
        <f t="shared" si="16"/>
        <v>0</v>
      </c>
      <c r="AN118" s="100">
        <f t="shared" si="17"/>
        <v>0</v>
      </c>
      <c r="AO118" s="101"/>
      <c r="AP118" s="101"/>
      <c r="AQ118" s="101"/>
      <c r="AR118" s="102"/>
      <c r="AS118" s="102"/>
      <c r="AT118" s="102"/>
      <c r="AU118" s="91"/>
      <c r="AV118" s="91"/>
      <c r="AW118" s="103">
        <v>0</v>
      </c>
      <c r="AX118" s="104">
        <f t="shared" si="9"/>
        <v>0</v>
      </c>
    </row>
    <row r="119" spans="1:50" ht="120" customHeight="1">
      <c r="A119" s="88"/>
      <c r="B119" s="88"/>
      <c r="C119" s="71"/>
      <c r="D119" s="89"/>
      <c r="E119" s="90"/>
      <c r="F119" s="91"/>
      <c r="G119" s="92"/>
      <c r="H119" s="92"/>
      <c r="I119" s="88"/>
      <c r="J119" s="88"/>
      <c r="K119" s="88"/>
      <c r="L119" s="88"/>
      <c r="M119" s="94" t="str">
        <f t="shared" si="10"/>
        <v>-</v>
      </c>
      <c r="N119" s="95"/>
      <c r="O119" s="96"/>
      <c r="P119" s="75"/>
      <c r="Q119" s="96"/>
      <c r="R119" s="97"/>
      <c r="S119" s="98"/>
      <c r="T119" s="78"/>
      <c r="U119" s="97"/>
      <c r="V119" s="99"/>
      <c r="W119" s="91"/>
      <c r="X119" s="92"/>
      <c r="Y119" s="93">
        <f t="shared" si="11"/>
        <v>0</v>
      </c>
      <c r="Z119" s="91"/>
      <c r="AA119" s="92"/>
      <c r="AB119" s="93">
        <f t="shared" si="12"/>
        <v>0</v>
      </c>
      <c r="AC119" s="100">
        <f t="shared" si="13"/>
        <v>0</v>
      </c>
      <c r="AD119" s="91"/>
      <c r="AE119" s="105"/>
      <c r="AF119" s="93">
        <f t="shared" si="14"/>
        <v>0</v>
      </c>
      <c r="AG119" s="78"/>
      <c r="AH119" s="78"/>
      <c r="AI119" s="83"/>
      <c r="AJ119" s="106"/>
      <c r="AK119" s="106"/>
      <c r="AL119" s="93">
        <f t="shared" si="15"/>
        <v>0</v>
      </c>
      <c r="AM119" s="100">
        <f t="shared" si="16"/>
        <v>0</v>
      </c>
      <c r="AN119" s="100">
        <f t="shared" si="17"/>
        <v>0</v>
      </c>
      <c r="AO119" s="101"/>
      <c r="AP119" s="101"/>
      <c r="AQ119" s="101"/>
      <c r="AR119" s="102"/>
      <c r="AS119" s="102"/>
      <c r="AT119" s="102"/>
      <c r="AU119" s="91"/>
      <c r="AV119" s="91"/>
      <c r="AW119" s="103">
        <v>0</v>
      </c>
      <c r="AX119" s="104">
        <f t="shared" si="9"/>
        <v>0</v>
      </c>
    </row>
    <row r="120" spans="1:50" ht="120" customHeight="1">
      <c r="A120" s="88"/>
      <c r="B120" s="88"/>
      <c r="C120" s="71"/>
      <c r="D120" s="89"/>
      <c r="E120" s="90"/>
      <c r="F120" s="91"/>
      <c r="G120" s="92"/>
      <c r="H120" s="92"/>
      <c r="I120" s="88"/>
      <c r="J120" s="88"/>
      <c r="K120" s="88"/>
      <c r="L120" s="88"/>
      <c r="M120" s="94" t="str">
        <f t="shared" si="10"/>
        <v>-</v>
      </c>
      <c r="N120" s="95"/>
      <c r="O120" s="96"/>
      <c r="P120" s="75"/>
      <c r="Q120" s="96"/>
      <c r="R120" s="97"/>
      <c r="S120" s="98"/>
      <c r="T120" s="78"/>
      <c r="U120" s="97"/>
      <c r="V120" s="99"/>
      <c r="W120" s="91"/>
      <c r="X120" s="92"/>
      <c r="Y120" s="93">
        <f t="shared" si="11"/>
        <v>0</v>
      </c>
      <c r="Z120" s="91"/>
      <c r="AA120" s="92"/>
      <c r="AB120" s="93">
        <f t="shared" si="12"/>
        <v>0</v>
      </c>
      <c r="AC120" s="100">
        <f t="shared" si="13"/>
        <v>0</v>
      </c>
      <c r="AD120" s="91"/>
      <c r="AE120" s="105"/>
      <c r="AF120" s="93">
        <f t="shared" si="14"/>
        <v>0</v>
      </c>
      <c r="AG120" s="78"/>
      <c r="AH120" s="78"/>
      <c r="AI120" s="83"/>
      <c r="AJ120" s="106"/>
      <c r="AK120" s="106"/>
      <c r="AL120" s="93">
        <f t="shared" si="15"/>
        <v>0</v>
      </c>
      <c r="AM120" s="100">
        <f t="shared" si="16"/>
        <v>0</v>
      </c>
      <c r="AN120" s="100">
        <f t="shared" si="17"/>
        <v>0</v>
      </c>
      <c r="AO120" s="101"/>
      <c r="AP120" s="101"/>
      <c r="AQ120" s="101"/>
      <c r="AR120" s="102"/>
      <c r="AS120" s="102"/>
      <c r="AT120" s="102"/>
      <c r="AU120" s="91"/>
      <c r="AV120" s="91"/>
      <c r="AW120" s="103">
        <v>0</v>
      </c>
      <c r="AX120" s="104">
        <f t="shared" si="9"/>
        <v>0</v>
      </c>
    </row>
    <row r="121" spans="1:50" ht="120" customHeight="1">
      <c r="A121" s="88"/>
      <c r="B121" s="88"/>
      <c r="C121" s="71"/>
      <c r="D121" s="89"/>
      <c r="E121" s="90"/>
      <c r="F121" s="91"/>
      <c r="G121" s="92"/>
      <c r="H121" s="92"/>
      <c r="I121" s="88"/>
      <c r="J121" s="88"/>
      <c r="K121" s="88"/>
      <c r="L121" s="88"/>
      <c r="M121" s="94" t="str">
        <f t="shared" si="10"/>
        <v>-</v>
      </c>
      <c r="N121" s="95"/>
      <c r="O121" s="96"/>
      <c r="P121" s="75"/>
      <c r="Q121" s="96"/>
      <c r="R121" s="97"/>
      <c r="S121" s="98"/>
      <c r="T121" s="78"/>
      <c r="U121" s="97"/>
      <c r="V121" s="99"/>
      <c r="W121" s="91"/>
      <c r="X121" s="92"/>
      <c r="Y121" s="93">
        <f t="shared" si="11"/>
        <v>0</v>
      </c>
      <c r="Z121" s="91"/>
      <c r="AA121" s="92"/>
      <c r="AB121" s="93">
        <f t="shared" si="12"/>
        <v>0</v>
      </c>
      <c r="AC121" s="100">
        <f t="shared" si="13"/>
        <v>0</v>
      </c>
      <c r="AD121" s="91"/>
      <c r="AE121" s="105"/>
      <c r="AF121" s="93">
        <f t="shared" si="14"/>
        <v>0</v>
      </c>
      <c r="AG121" s="78"/>
      <c r="AH121" s="78"/>
      <c r="AI121" s="83"/>
      <c r="AJ121" s="106"/>
      <c r="AK121" s="106"/>
      <c r="AL121" s="93">
        <f t="shared" si="15"/>
        <v>0</v>
      </c>
      <c r="AM121" s="100">
        <f t="shared" si="16"/>
        <v>0</v>
      </c>
      <c r="AN121" s="100">
        <f t="shared" si="17"/>
        <v>0</v>
      </c>
      <c r="AO121" s="101"/>
      <c r="AP121" s="101"/>
      <c r="AQ121" s="101"/>
      <c r="AR121" s="102"/>
      <c r="AS121" s="102"/>
      <c r="AT121" s="102"/>
      <c r="AU121" s="91"/>
      <c r="AV121" s="91"/>
      <c r="AW121" s="103">
        <v>0</v>
      </c>
      <c r="AX121" s="104">
        <f t="shared" si="9"/>
        <v>0</v>
      </c>
    </row>
    <row r="122" spans="1:50" ht="120" customHeight="1">
      <c r="A122" s="88"/>
      <c r="B122" s="88"/>
      <c r="C122" s="71"/>
      <c r="D122" s="89"/>
      <c r="E122" s="90"/>
      <c r="F122" s="91"/>
      <c r="G122" s="92"/>
      <c r="H122" s="92"/>
      <c r="I122" s="88"/>
      <c r="J122" s="88"/>
      <c r="K122" s="88"/>
      <c r="L122" s="88"/>
      <c r="M122" s="94" t="str">
        <f t="shared" si="10"/>
        <v>-</v>
      </c>
      <c r="N122" s="95"/>
      <c r="O122" s="96"/>
      <c r="P122" s="75"/>
      <c r="Q122" s="96"/>
      <c r="R122" s="97"/>
      <c r="S122" s="98"/>
      <c r="T122" s="78"/>
      <c r="U122" s="97"/>
      <c r="V122" s="99"/>
      <c r="W122" s="91"/>
      <c r="X122" s="92"/>
      <c r="Y122" s="93">
        <f t="shared" si="11"/>
        <v>0</v>
      </c>
      <c r="Z122" s="91"/>
      <c r="AA122" s="92"/>
      <c r="AB122" s="93">
        <f t="shared" si="12"/>
        <v>0</v>
      </c>
      <c r="AC122" s="100">
        <f t="shared" si="13"/>
        <v>0</v>
      </c>
      <c r="AD122" s="91"/>
      <c r="AE122" s="105"/>
      <c r="AF122" s="93">
        <f t="shared" si="14"/>
        <v>0</v>
      </c>
      <c r="AG122" s="78"/>
      <c r="AH122" s="78"/>
      <c r="AI122" s="83"/>
      <c r="AJ122" s="106"/>
      <c r="AK122" s="106"/>
      <c r="AL122" s="93">
        <f t="shared" si="15"/>
        <v>0</v>
      </c>
      <c r="AM122" s="100">
        <f t="shared" si="16"/>
        <v>0</v>
      </c>
      <c r="AN122" s="100">
        <f t="shared" si="17"/>
        <v>0</v>
      </c>
      <c r="AO122" s="101"/>
      <c r="AP122" s="101"/>
      <c r="AQ122" s="101"/>
      <c r="AR122" s="102"/>
      <c r="AS122" s="102"/>
      <c r="AT122" s="102"/>
      <c r="AU122" s="91"/>
      <c r="AV122" s="91"/>
      <c r="AW122" s="103">
        <v>0</v>
      </c>
      <c r="AX122" s="104">
        <f t="shared" si="9"/>
        <v>0</v>
      </c>
    </row>
    <row r="123" spans="1:50" ht="120" customHeight="1">
      <c r="A123" s="88"/>
      <c r="B123" s="88"/>
      <c r="C123" s="71"/>
      <c r="D123" s="89"/>
      <c r="E123" s="90"/>
      <c r="F123" s="91"/>
      <c r="G123" s="92"/>
      <c r="H123" s="92"/>
      <c r="I123" s="88"/>
      <c r="J123" s="88"/>
      <c r="K123" s="88"/>
      <c r="L123" s="88"/>
      <c r="M123" s="94" t="str">
        <f t="shared" si="10"/>
        <v>-</v>
      </c>
      <c r="N123" s="95"/>
      <c r="O123" s="96"/>
      <c r="P123" s="75"/>
      <c r="Q123" s="96"/>
      <c r="R123" s="97"/>
      <c r="S123" s="98"/>
      <c r="T123" s="78"/>
      <c r="U123" s="97"/>
      <c r="V123" s="99"/>
      <c r="W123" s="91"/>
      <c r="X123" s="92"/>
      <c r="Y123" s="93">
        <f t="shared" si="11"/>
        <v>0</v>
      </c>
      <c r="Z123" s="91"/>
      <c r="AA123" s="92"/>
      <c r="AB123" s="93">
        <f t="shared" si="12"/>
        <v>0</v>
      </c>
      <c r="AC123" s="100">
        <f t="shared" si="13"/>
        <v>0</v>
      </c>
      <c r="AD123" s="91"/>
      <c r="AE123" s="105"/>
      <c r="AF123" s="93">
        <f t="shared" si="14"/>
        <v>0</v>
      </c>
      <c r="AG123" s="78"/>
      <c r="AH123" s="78"/>
      <c r="AI123" s="83"/>
      <c r="AJ123" s="106"/>
      <c r="AK123" s="106"/>
      <c r="AL123" s="93">
        <f t="shared" si="15"/>
        <v>0</v>
      </c>
      <c r="AM123" s="100">
        <f t="shared" si="16"/>
        <v>0</v>
      </c>
      <c r="AN123" s="100">
        <f t="shared" si="17"/>
        <v>0</v>
      </c>
      <c r="AO123" s="101"/>
      <c r="AP123" s="101"/>
      <c r="AQ123" s="101"/>
      <c r="AR123" s="102"/>
      <c r="AS123" s="102"/>
      <c r="AT123" s="102"/>
      <c r="AU123" s="91"/>
      <c r="AV123" s="91"/>
      <c r="AW123" s="103">
        <v>0</v>
      </c>
      <c r="AX123" s="104">
        <f t="shared" si="9"/>
        <v>0</v>
      </c>
    </row>
    <row r="124" spans="1:50" ht="120" customHeight="1">
      <c r="A124" s="88"/>
      <c r="B124" s="88"/>
      <c r="C124" s="71"/>
      <c r="D124" s="89"/>
      <c r="E124" s="90"/>
      <c r="F124" s="91"/>
      <c r="G124" s="92"/>
      <c r="H124" s="92"/>
      <c r="I124" s="88"/>
      <c r="J124" s="88"/>
      <c r="K124" s="88"/>
      <c r="L124" s="88"/>
      <c r="M124" s="94" t="str">
        <f t="shared" si="10"/>
        <v>-</v>
      </c>
      <c r="N124" s="95"/>
      <c r="O124" s="96"/>
      <c r="P124" s="75"/>
      <c r="Q124" s="96"/>
      <c r="R124" s="97"/>
      <c r="S124" s="98"/>
      <c r="T124" s="78"/>
      <c r="U124" s="97"/>
      <c r="V124" s="99"/>
      <c r="W124" s="91"/>
      <c r="X124" s="92"/>
      <c r="Y124" s="93">
        <f t="shared" si="11"/>
        <v>0</v>
      </c>
      <c r="Z124" s="91"/>
      <c r="AA124" s="92"/>
      <c r="AB124" s="93">
        <f t="shared" si="12"/>
        <v>0</v>
      </c>
      <c r="AC124" s="100">
        <f t="shared" si="13"/>
        <v>0</v>
      </c>
      <c r="AD124" s="91"/>
      <c r="AE124" s="105"/>
      <c r="AF124" s="93">
        <f t="shared" si="14"/>
        <v>0</v>
      </c>
      <c r="AG124" s="78"/>
      <c r="AH124" s="78"/>
      <c r="AI124" s="83"/>
      <c r="AJ124" s="106"/>
      <c r="AK124" s="106"/>
      <c r="AL124" s="93">
        <f t="shared" si="15"/>
        <v>0</v>
      </c>
      <c r="AM124" s="100">
        <f t="shared" si="16"/>
        <v>0</v>
      </c>
      <c r="AN124" s="100">
        <f t="shared" si="17"/>
        <v>0</v>
      </c>
      <c r="AO124" s="101"/>
      <c r="AP124" s="101"/>
      <c r="AQ124" s="101"/>
      <c r="AR124" s="102"/>
      <c r="AS124" s="102"/>
      <c r="AT124" s="102"/>
      <c r="AU124" s="91"/>
      <c r="AV124" s="91"/>
      <c r="AW124" s="103">
        <v>0</v>
      </c>
      <c r="AX124" s="104">
        <f t="shared" si="9"/>
        <v>0</v>
      </c>
    </row>
    <row r="125" spans="1:50" ht="120" customHeight="1">
      <c r="A125" s="88"/>
      <c r="B125" s="88"/>
      <c r="C125" s="71"/>
      <c r="D125" s="89"/>
      <c r="E125" s="90"/>
      <c r="F125" s="91"/>
      <c r="G125" s="92"/>
      <c r="H125" s="92"/>
      <c r="I125" s="88"/>
      <c r="J125" s="88"/>
      <c r="K125" s="88"/>
      <c r="L125" s="88"/>
      <c r="M125" s="94" t="str">
        <f t="shared" si="10"/>
        <v>-</v>
      </c>
      <c r="N125" s="95"/>
      <c r="O125" s="96"/>
      <c r="P125" s="75"/>
      <c r="Q125" s="96"/>
      <c r="R125" s="97"/>
      <c r="S125" s="98"/>
      <c r="T125" s="78"/>
      <c r="U125" s="97"/>
      <c r="V125" s="99"/>
      <c r="W125" s="91"/>
      <c r="X125" s="92"/>
      <c r="Y125" s="93">
        <f t="shared" si="11"/>
        <v>0</v>
      </c>
      <c r="Z125" s="91"/>
      <c r="AA125" s="92"/>
      <c r="AB125" s="93">
        <f t="shared" si="12"/>
        <v>0</v>
      </c>
      <c r="AC125" s="100">
        <f t="shared" si="13"/>
        <v>0</v>
      </c>
      <c r="AD125" s="91"/>
      <c r="AE125" s="105"/>
      <c r="AF125" s="93">
        <f t="shared" si="14"/>
        <v>0</v>
      </c>
      <c r="AG125" s="78"/>
      <c r="AH125" s="78"/>
      <c r="AI125" s="83"/>
      <c r="AJ125" s="106"/>
      <c r="AK125" s="106"/>
      <c r="AL125" s="93">
        <f t="shared" si="15"/>
        <v>0</v>
      </c>
      <c r="AM125" s="100">
        <f t="shared" si="16"/>
        <v>0</v>
      </c>
      <c r="AN125" s="100">
        <f t="shared" si="17"/>
        <v>0</v>
      </c>
      <c r="AO125" s="101"/>
      <c r="AP125" s="101"/>
      <c r="AQ125" s="101"/>
      <c r="AR125" s="102"/>
      <c r="AS125" s="102"/>
      <c r="AT125" s="102"/>
      <c r="AU125" s="91"/>
      <c r="AV125" s="91"/>
      <c r="AW125" s="103">
        <v>0</v>
      </c>
      <c r="AX125" s="104">
        <f t="shared" si="9"/>
        <v>0</v>
      </c>
    </row>
    <row r="126" spans="1:50" ht="120" customHeight="1">
      <c r="A126" s="88"/>
      <c r="B126" s="88"/>
      <c r="C126" s="71"/>
      <c r="D126" s="89"/>
      <c r="E126" s="90"/>
      <c r="F126" s="91"/>
      <c r="G126" s="92"/>
      <c r="H126" s="92"/>
      <c r="I126" s="88"/>
      <c r="J126" s="88"/>
      <c r="K126" s="88"/>
      <c r="L126" s="88"/>
      <c r="M126" s="94" t="str">
        <f t="shared" si="10"/>
        <v>-</v>
      </c>
      <c r="N126" s="95"/>
      <c r="O126" s="96"/>
      <c r="P126" s="75"/>
      <c r="Q126" s="96"/>
      <c r="R126" s="97"/>
      <c r="S126" s="98"/>
      <c r="T126" s="78"/>
      <c r="U126" s="97"/>
      <c r="V126" s="99"/>
      <c r="W126" s="91"/>
      <c r="X126" s="92"/>
      <c r="Y126" s="93">
        <f t="shared" si="11"/>
        <v>0</v>
      </c>
      <c r="Z126" s="91"/>
      <c r="AA126" s="92"/>
      <c r="AB126" s="93">
        <f t="shared" si="12"/>
        <v>0</v>
      </c>
      <c r="AC126" s="100">
        <f t="shared" si="13"/>
        <v>0</v>
      </c>
      <c r="AD126" s="91"/>
      <c r="AE126" s="105"/>
      <c r="AF126" s="93">
        <f t="shared" si="14"/>
        <v>0</v>
      </c>
      <c r="AG126" s="78"/>
      <c r="AH126" s="78"/>
      <c r="AI126" s="83"/>
      <c r="AJ126" s="106"/>
      <c r="AK126" s="106"/>
      <c r="AL126" s="93">
        <f t="shared" si="15"/>
        <v>0</v>
      </c>
      <c r="AM126" s="100">
        <f t="shared" si="16"/>
        <v>0</v>
      </c>
      <c r="AN126" s="100">
        <f t="shared" si="17"/>
        <v>0</v>
      </c>
      <c r="AO126" s="101"/>
      <c r="AP126" s="101"/>
      <c r="AQ126" s="101"/>
      <c r="AR126" s="102"/>
      <c r="AS126" s="102"/>
      <c r="AT126" s="102"/>
      <c r="AU126" s="91"/>
      <c r="AV126" s="91"/>
      <c r="AW126" s="103">
        <v>0</v>
      </c>
      <c r="AX126" s="104">
        <f t="shared" si="9"/>
        <v>0</v>
      </c>
    </row>
    <row r="127" spans="1:50" ht="120" customHeight="1">
      <c r="A127" s="88"/>
      <c r="B127" s="88"/>
      <c r="C127" s="71"/>
      <c r="D127" s="89"/>
      <c r="E127" s="90"/>
      <c r="F127" s="91"/>
      <c r="G127" s="92"/>
      <c r="H127" s="92"/>
      <c r="I127" s="88"/>
      <c r="J127" s="88"/>
      <c r="K127" s="88"/>
      <c r="L127" s="88"/>
      <c r="M127" s="94" t="str">
        <f t="shared" si="10"/>
        <v>-</v>
      </c>
      <c r="N127" s="95"/>
      <c r="O127" s="96"/>
      <c r="P127" s="75"/>
      <c r="Q127" s="96"/>
      <c r="R127" s="97"/>
      <c r="S127" s="98"/>
      <c r="T127" s="78"/>
      <c r="U127" s="97"/>
      <c r="V127" s="99"/>
      <c r="W127" s="91"/>
      <c r="X127" s="92"/>
      <c r="Y127" s="93">
        <f t="shared" si="11"/>
        <v>0</v>
      </c>
      <c r="Z127" s="91"/>
      <c r="AA127" s="92"/>
      <c r="AB127" s="93">
        <f t="shared" si="12"/>
        <v>0</v>
      </c>
      <c r="AC127" s="100">
        <f t="shared" si="13"/>
        <v>0</v>
      </c>
      <c r="AD127" s="91"/>
      <c r="AE127" s="105"/>
      <c r="AF127" s="93">
        <f t="shared" si="14"/>
        <v>0</v>
      </c>
      <c r="AG127" s="78"/>
      <c r="AH127" s="78"/>
      <c r="AI127" s="83"/>
      <c r="AJ127" s="106"/>
      <c r="AK127" s="106"/>
      <c r="AL127" s="93">
        <f t="shared" si="15"/>
        <v>0</v>
      </c>
      <c r="AM127" s="100">
        <f t="shared" si="16"/>
        <v>0</v>
      </c>
      <c r="AN127" s="100">
        <f t="shared" si="17"/>
        <v>0</v>
      </c>
      <c r="AO127" s="101"/>
      <c r="AP127" s="101"/>
      <c r="AQ127" s="101"/>
      <c r="AR127" s="102"/>
      <c r="AS127" s="102"/>
      <c r="AT127" s="102"/>
      <c r="AU127" s="91"/>
      <c r="AV127" s="91"/>
      <c r="AW127" s="103">
        <v>0</v>
      </c>
      <c r="AX127" s="104">
        <f t="shared" si="9"/>
        <v>0</v>
      </c>
    </row>
    <row r="128" spans="1:50" ht="120" customHeight="1">
      <c r="A128" s="88"/>
      <c r="B128" s="88"/>
      <c r="C128" s="71"/>
      <c r="D128" s="89"/>
      <c r="E128" s="90"/>
      <c r="F128" s="91"/>
      <c r="G128" s="92"/>
      <c r="H128" s="92"/>
      <c r="I128" s="88"/>
      <c r="J128" s="88"/>
      <c r="K128" s="88"/>
      <c r="L128" s="88"/>
      <c r="M128" s="94" t="str">
        <f t="shared" si="10"/>
        <v>-</v>
      </c>
      <c r="N128" s="95"/>
      <c r="O128" s="96"/>
      <c r="P128" s="75"/>
      <c r="Q128" s="96"/>
      <c r="R128" s="97"/>
      <c r="S128" s="98"/>
      <c r="T128" s="78"/>
      <c r="U128" s="97"/>
      <c r="V128" s="99"/>
      <c r="W128" s="91"/>
      <c r="X128" s="92"/>
      <c r="Y128" s="93">
        <f t="shared" si="11"/>
        <v>0</v>
      </c>
      <c r="Z128" s="91"/>
      <c r="AA128" s="92"/>
      <c r="AB128" s="93">
        <f t="shared" si="12"/>
        <v>0</v>
      </c>
      <c r="AC128" s="100">
        <f t="shared" si="13"/>
        <v>0</v>
      </c>
      <c r="AD128" s="91"/>
      <c r="AE128" s="105"/>
      <c r="AF128" s="93">
        <f t="shared" si="14"/>
        <v>0</v>
      </c>
      <c r="AG128" s="78"/>
      <c r="AH128" s="78"/>
      <c r="AI128" s="83"/>
      <c r="AJ128" s="106"/>
      <c r="AK128" s="106"/>
      <c r="AL128" s="93">
        <f t="shared" si="15"/>
        <v>0</v>
      </c>
      <c r="AM128" s="100">
        <f t="shared" si="16"/>
        <v>0</v>
      </c>
      <c r="AN128" s="100">
        <f t="shared" si="17"/>
        <v>0</v>
      </c>
      <c r="AO128" s="101"/>
      <c r="AP128" s="101"/>
      <c r="AQ128" s="101"/>
      <c r="AR128" s="102"/>
      <c r="AS128" s="102"/>
      <c r="AT128" s="102"/>
      <c r="AU128" s="91"/>
      <c r="AV128" s="91"/>
      <c r="AW128" s="103">
        <v>0</v>
      </c>
      <c r="AX128" s="104">
        <f t="shared" si="9"/>
        <v>0</v>
      </c>
    </row>
    <row r="129" spans="1:50" ht="120" customHeight="1">
      <c r="A129" s="88"/>
      <c r="B129" s="88"/>
      <c r="C129" s="71"/>
      <c r="D129" s="89"/>
      <c r="E129" s="90"/>
      <c r="F129" s="91"/>
      <c r="G129" s="92"/>
      <c r="H129" s="92"/>
      <c r="I129" s="88"/>
      <c r="J129" s="88"/>
      <c r="K129" s="88"/>
      <c r="L129" s="88"/>
      <c r="M129" s="94" t="str">
        <f t="shared" si="10"/>
        <v>-</v>
      </c>
      <c r="N129" s="95"/>
      <c r="O129" s="96"/>
      <c r="P129" s="75"/>
      <c r="Q129" s="96"/>
      <c r="R129" s="97"/>
      <c r="S129" s="98"/>
      <c r="T129" s="78"/>
      <c r="U129" s="97"/>
      <c r="V129" s="99"/>
      <c r="W129" s="91"/>
      <c r="X129" s="92"/>
      <c r="Y129" s="93">
        <f t="shared" si="11"/>
        <v>0</v>
      </c>
      <c r="Z129" s="91"/>
      <c r="AA129" s="92"/>
      <c r="AB129" s="93">
        <f t="shared" si="12"/>
        <v>0</v>
      </c>
      <c r="AC129" s="100">
        <f t="shared" si="13"/>
        <v>0</v>
      </c>
      <c r="AD129" s="91"/>
      <c r="AE129" s="105"/>
      <c r="AF129" s="93">
        <f t="shared" si="14"/>
        <v>0</v>
      </c>
      <c r="AG129" s="78"/>
      <c r="AH129" s="78"/>
      <c r="AI129" s="83"/>
      <c r="AJ129" s="106"/>
      <c r="AK129" s="106"/>
      <c r="AL129" s="93">
        <f t="shared" si="15"/>
        <v>0</v>
      </c>
      <c r="AM129" s="100">
        <f t="shared" si="16"/>
        <v>0</v>
      </c>
      <c r="AN129" s="100">
        <f t="shared" si="17"/>
        <v>0</v>
      </c>
      <c r="AO129" s="101"/>
      <c r="AP129" s="101"/>
      <c r="AQ129" s="101"/>
      <c r="AR129" s="102"/>
      <c r="AS129" s="102"/>
      <c r="AT129" s="102"/>
      <c r="AU129" s="91"/>
      <c r="AV129" s="91"/>
      <c r="AW129" s="103">
        <v>0</v>
      </c>
      <c r="AX129" s="104">
        <f t="shared" si="9"/>
        <v>0</v>
      </c>
    </row>
    <row r="130" spans="1:50" ht="120" customHeight="1">
      <c r="A130" s="88"/>
      <c r="B130" s="88"/>
      <c r="C130" s="71"/>
      <c r="D130" s="89"/>
      <c r="E130" s="90"/>
      <c r="F130" s="91"/>
      <c r="G130" s="92"/>
      <c r="H130" s="92"/>
      <c r="I130" s="88"/>
      <c r="J130" s="88"/>
      <c r="K130" s="88"/>
      <c r="L130" s="88"/>
      <c r="M130" s="94" t="str">
        <f t="shared" si="10"/>
        <v>-</v>
      </c>
      <c r="N130" s="95"/>
      <c r="O130" s="96"/>
      <c r="P130" s="75"/>
      <c r="Q130" s="96"/>
      <c r="R130" s="97"/>
      <c r="S130" s="98"/>
      <c r="T130" s="78"/>
      <c r="U130" s="97"/>
      <c r="V130" s="99"/>
      <c r="W130" s="91"/>
      <c r="X130" s="92"/>
      <c r="Y130" s="93">
        <f t="shared" si="11"/>
        <v>0</v>
      </c>
      <c r="Z130" s="91"/>
      <c r="AA130" s="92"/>
      <c r="AB130" s="93">
        <f t="shared" si="12"/>
        <v>0</v>
      </c>
      <c r="AC130" s="100">
        <f t="shared" si="13"/>
        <v>0</v>
      </c>
      <c r="AD130" s="91"/>
      <c r="AE130" s="105"/>
      <c r="AF130" s="93">
        <f t="shared" si="14"/>
        <v>0</v>
      </c>
      <c r="AG130" s="78"/>
      <c r="AH130" s="78"/>
      <c r="AI130" s="83"/>
      <c r="AJ130" s="106"/>
      <c r="AK130" s="106"/>
      <c r="AL130" s="93">
        <f t="shared" si="15"/>
        <v>0</v>
      </c>
      <c r="AM130" s="100">
        <f t="shared" si="16"/>
        <v>0</v>
      </c>
      <c r="AN130" s="100">
        <f t="shared" si="17"/>
        <v>0</v>
      </c>
      <c r="AO130" s="101"/>
      <c r="AP130" s="101"/>
      <c r="AQ130" s="101"/>
      <c r="AR130" s="102"/>
      <c r="AS130" s="102"/>
      <c r="AT130" s="102"/>
      <c r="AU130" s="91"/>
      <c r="AV130" s="91"/>
      <c r="AW130" s="103">
        <v>0</v>
      </c>
      <c r="AX130" s="104">
        <f t="shared" si="9"/>
        <v>0</v>
      </c>
    </row>
    <row r="131" spans="1:50" ht="120" customHeight="1">
      <c r="A131" s="88"/>
      <c r="B131" s="88"/>
      <c r="C131" s="71"/>
      <c r="D131" s="89"/>
      <c r="E131" s="90"/>
      <c r="F131" s="91"/>
      <c r="G131" s="92"/>
      <c r="H131" s="92"/>
      <c r="I131" s="88"/>
      <c r="J131" s="88"/>
      <c r="K131" s="88"/>
      <c r="L131" s="88"/>
      <c r="M131" s="94" t="str">
        <f t="shared" si="10"/>
        <v>-</v>
      </c>
      <c r="N131" s="95"/>
      <c r="O131" s="96"/>
      <c r="P131" s="75"/>
      <c r="Q131" s="96"/>
      <c r="R131" s="97"/>
      <c r="S131" s="98"/>
      <c r="T131" s="78"/>
      <c r="U131" s="97"/>
      <c r="V131" s="99"/>
      <c r="W131" s="91"/>
      <c r="X131" s="92"/>
      <c r="Y131" s="93">
        <f t="shared" si="11"/>
        <v>0</v>
      </c>
      <c r="Z131" s="91"/>
      <c r="AA131" s="92"/>
      <c r="AB131" s="93">
        <f t="shared" si="12"/>
        <v>0</v>
      </c>
      <c r="AC131" s="100">
        <f t="shared" si="13"/>
        <v>0</v>
      </c>
      <c r="AD131" s="91"/>
      <c r="AE131" s="105"/>
      <c r="AF131" s="93">
        <f t="shared" si="14"/>
        <v>0</v>
      </c>
      <c r="AG131" s="78"/>
      <c r="AH131" s="78"/>
      <c r="AI131" s="83"/>
      <c r="AJ131" s="106"/>
      <c r="AK131" s="106"/>
      <c r="AL131" s="93">
        <f t="shared" si="15"/>
        <v>0</v>
      </c>
      <c r="AM131" s="100">
        <f t="shared" si="16"/>
        <v>0</v>
      </c>
      <c r="AN131" s="100">
        <f t="shared" si="17"/>
        <v>0</v>
      </c>
      <c r="AO131" s="101"/>
      <c r="AP131" s="101"/>
      <c r="AQ131" s="101"/>
      <c r="AR131" s="102"/>
      <c r="AS131" s="102"/>
      <c r="AT131" s="102"/>
      <c r="AU131" s="91"/>
      <c r="AV131" s="91"/>
      <c r="AW131" s="103">
        <v>0</v>
      </c>
      <c r="AX131" s="104">
        <f t="shared" si="9"/>
        <v>0</v>
      </c>
    </row>
    <row r="132" spans="1:50" ht="120" customHeight="1">
      <c r="A132" s="88"/>
      <c r="B132" s="88"/>
      <c r="C132" s="71"/>
      <c r="D132" s="89"/>
      <c r="E132" s="90"/>
      <c r="F132" s="91"/>
      <c r="G132" s="92"/>
      <c r="H132" s="92"/>
      <c r="I132" s="88"/>
      <c r="J132" s="88"/>
      <c r="K132" s="88"/>
      <c r="L132" s="88"/>
      <c r="M132" s="94" t="str">
        <f t="shared" si="10"/>
        <v>-</v>
      </c>
      <c r="N132" s="95"/>
      <c r="O132" s="96"/>
      <c r="P132" s="75"/>
      <c r="Q132" s="96"/>
      <c r="R132" s="97"/>
      <c r="S132" s="98"/>
      <c r="T132" s="78"/>
      <c r="U132" s="97"/>
      <c r="V132" s="99"/>
      <c r="W132" s="91"/>
      <c r="X132" s="92"/>
      <c r="Y132" s="93">
        <f t="shared" si="11"/>
        <v>0</v>
      </c>
      <c r="Z132" s="91"/>
      <c r="AA132" s="92"/>
      <c r="AB132" s="93">
        <f t="shared" si="12"/>
        <v>0</v>
      </c>
      <c r="AC132" s="100">
        <f t="shared" si="13"/>
        <v>0</v>
      </c>
      <c r="AD132" s="91"/>
      <c r="AE132" s="105"/>
      <c r="AF132" s="93">
        <f t="shared" si="14"/>
        <v>0</v>
      </c>
      <c r="AG132" s="78"/>
      <c r="AH132" s="78"/>
      <c r="AI132" s="83"/>
      <c r="AJ132" s="106"/>
      <c r="AK132" s="106"/>
      <c r="AL132" s="93">
        <f t="shared" si="15"/>
        <v>0</v>
      </c>
      <c r="AM132" s="100">
        <f t="shared" si="16"/>
        <v>0</v>
      </c>
      <c r="AN132" s="100">
        <f t="shared" si="17"/>
        <v>0</v>
      </c>
      <c r="AO132" s="101"/>
      <c r="AP132" s="101"/>
      <c r="AQ132" s="101"/>
      <c r="AR132" s="102"/>
      <c r="AS132" s="102"/>
      <c r="AT132" s="102"/>
      <c r="AU132" s="91"/>
      <c r="AV132" s="91"/>
      <c r="AW132" s="103">
        <v>0</v>
      </c>
      <c r="AX132" s="104">
        <f t="shared" si="9"/>
        <v>0</v>
      </c>
    </row>
    <row r="133" spans="1:50" ht="120" customHeight="1">
      <c r="A133" s="88"/>
      <c r="B133" s="88"/>
      <c r="C133" s="71"/>
      <c r="D133" s="89"/>
      <c r="E133" s="90"/>
      <c r="F133" s="91"/>
      <c r="G133" s="92"/>
      <c r="H133" s="92"/>
      <c r="I133" s="88"/>
      <c r="J133" s="88"/>
      <c r="K133" s="88"/>
      <c r="L133" s="88"/>
      <c r="M133" s="94" t="str">
        <f t="shared" si="10"/>
        <v>-</v>
      </c>
      <c r="N133" s="95"/>
      <c r="O133" s="96"/>
      <c r="P133" s="75"/>
      <c r="Q133" s="96"/>
      <c r="R133" s="97"/>
      <c r="S133" s="98"/>
      <c r="T133" s="78"/>
      <c r="U133" s="97"/>
      <c r="V133" s="99"/>
      <c r="W133" s="91"/>
      <c r="X133" s="92"/>
      <c r="Y133" s="93">
        <f t="shared" si="11"/>
        <v>0</v>
      </c>
      <c r="Z133" s="91"/>
      <c r="AA133" s="92"/>
      <c r="AB133" s="93">
        <f t="shared" si="12"/>
        <v>0</v>
      </c>
      <c r="AC133" s="100">
        <f t="shared" si="13"/>
        <v>0</v>
      </c>
      <c r="AD133" s="91"/>
      <c r="AE133" s="105"/>
      <c r="AF133" s="93">
        <f t="shared" si="14"/>
        <v>0</v>
      </c>
      <c r="AG133" s="78"/>
      <c r="AH133" s="78"/>
      <c r="AI133" s="83"/>
      <c r="AJ133" s="106"/>
      <c r="AK133" s="106"/>
      <c r="AL133" s="93">
        <f t="shared" si="15"/>
        <v>0</v>
      </c>
      <c r="AM133" s="100">
        <f t="shared" si="16"/>
        <v>0</v>
      </c>
      <c r="AN133" s="100">
        <f t="shared" si="17"/>
        <v>0</v>
      </c>
      <c r="AO133" s="101"/>
      <c r="AP133" s="101"/>
      <c r="AQ133" s="101"/>
      <c r="AR133" s="102"/>
      <c r="AS133" s="102"/>
      <c r="AT133" s="102"/>
      <c r="AU133" s="91"/>
      <c r="AV133" s="91"/>
      <c r="AW133" s="103">
        <v>0</v>
      </c>
      <c r="AX133" s="104">
        <f t="shared" ref="AX133:AX196" si="18">V133*AC133*BC$1</f>
        <v>0</v>
      </c>
    </row>
    <row r="134" spans="1:50" ht="120" customHeight="1">
      <c r="A134" s="88"/>
      <c r="B134" s="88"/>
      <c r="C134" s="71"/>
      <c r="D134" s="89"/>
      <c r="E134" s="90"/>
      <c r="F134" s="91"/>
      <c r="G134" s="92"/>
      <c r="H134" s="92"/>
      <c r="I134" s="88"/>
      <c r="J134" s="88"/>
      <c r="K134" s="88"/>
      <c r="L134" s="88"/>
      <c r="M134" s="94" t="str">
        <f t="shared" ref="M134:M197" si="19">A134&amp;"-"&amp;E134</f>
        <v>-</v>
      </c>
      <c r="N134" s="95"/>
      <c r="O134" s="96"/>
      <c r="P134" s="75"/>
      <c r="Q134" s="96"/>
      <c r="R134" s="97"/>
      <c r="S134" s="98"/>
      <c r="T134" s="78"/>
      <c r="U134" s="97"/>
      <c r="V134" s="99"/>
      <c r="W134" s="91"/>
      <c r="X134" s="92"/>
      <c r="Y134" s="93">
        <f t="shared" ref="Y134:Y197" si="20">W134+X134</f>
        <v>0</v>
      </c>
      <c r="Z134" s="91"/>
      <c r="AA134" s="92"/>
      <c r="AB134" s="93">
        <f t="shared" ref="AB134:AB197" si="21">Z134+AA134</f>
        <v>0</v>
      </c>
      <c r="AC134" s="100">
        <f t="shared" ref="AC134:AC197" si="22">(AB134-Y134)*24*60</f>
        <v>0</v>
      </c>
      <c r="AD134" s="91"/>
      <c r="AE134" s="105"/>
      <c r="AF134" s="93">
        <f t="shared" ref="AF134:AF197" si="23">AD134+AE134</f>
        <v>0</v>
      </c>
      <c r="AG134" s="78"/>
      <c r="AH134" s="78"/>
      <c r="AI134" s="83"/>
      <c r="AJ134" s="106"/>
      <c r="AK134" s="106"/>
      <c r="AL134" s="93">
        <f t="shared" ref="AL134:AL197" si="24">AJ134+AK134</f>
        <v>0</v>
      </c>
      <c r="AM134" s="100">
        <f t="shared" ref="AM134:AM197" si="25">IF(AND(P134&lt;&gt;"D:Arıza Değil",AH134="Bu Arıza Aracın Servise Verilmesine Engel Değil"),IF(Z134-F134&gt;0,(AB134-Y134)*24,IF(OR(AND(G134&gt;AS$1,G134&lt;AT$1),AND(G134&gt;AU$1,G134&lt;AV$1)),(AL134-Y134)*24,0)),AN134)</f>
        <v>0</v>
      </c>
      <c r="AN134" s="100">
        <f t="shared" ref="AN134:AN197" si="26">IF(P134&lt;&gt;"D:Arıza Değil",AC134,0)</f>
        <v>0</v>
      </c>
      <c r="AO134" s="101"/>
      <c r="AP134" s="101"/>
      <c r="AQ134" s="101"/>
      <c r="AR134" s="102"/>
      <c r="AS134" s="102"/>
      <c r="AT134" s="102"/>
      <c r="AU134" s="91"/>
      <c r="AV134" s="91"/>
      <c r="AW134" s="103">
        <v>0</v>
      </c>
      <c r="AX134" s="104">
        <f t="shared" si="18"/>
        <v>0</v>
      </c>
    </row>
    <row r="135" spans="1:50" ht="120" customHeight="1">
      <c r="A135" s="88"/>
      <c r="B135" s="88"/>
      <c r="C135" s="71"/>
      <c r="D135" s="89"/>
      <c r="E135" s="90"/>
      <c r="F135" s="91"/>
      <c r="G135" s="92"/>
      <c r="H135" s="92"/>
      <c r="I135" s="88"/>
      <c r="J135" s="88"/>
      <c r="K135" s="88"/>
      <c r="L135" s="88"/>
      <c r="M135" s="94" t="str">
        <f t="shared" si="19"/>
        <v>-</v>
      </c>
      <c r="N135" s="95"/>
      <c r="O135" s="96"/>
      <c r="P135" s="75"/>
      <c r="Q135" s="96"/>
      <c r="R135" s="97"/>
      <c r="S135" s="98"/>
      <c r="T135" s="78"/>
      <c r="U135" s="97"/>
      <c r="V135" s="99"/>
      <c r="W135" s="91"/>
      <c r="X135" s="92"/>
      <c r="Y135" s="93">
        <f t="shared" si="20"/>
        <v>0</v>
      </c>
      <c r="Z135" s="91"/>
      <c r="AA135" s="92"/>
      <c r="AB135" s="93">
        <f t="shared" si="21"/>
        <v>0</v>
      </c>
      <c r="AC135" s="100">
        <f t="shared" si="22"/>
        <v>0</v>
      </c>
      <c r="AD135" s="91"/>
      <c r="AE135" s="105"/>
      <c r="AF135" s="93">
        <f t="shared" si="23"/>
        <v>0</v>
      </c>
      <c r="AG135" s="78"/>
      <c r="AH135" s="78"/>
      <c r="AI135" s="83"/>
      <c r="AJ135" s="106"/>
      <c r="AK135" s="106"/>
      <c r="AL135" s="93">
        <f t="shared" si="24"/>
        <v>0</v>
      </c>
      <c r="AM135" s="100">
        <f t="shared" si="25"/>
        <v>0</v>
      </c>
      <c r="AN135" s="100">
        <f t="shared" si="26"/>
        <v>0</v>
      </c>
      <c r="AO135" s="101"/>
      <c r="AP135" s="101"/>
      <c r="AQ135" s="101"/>
      <c r="AR135" s="102"/>
      <c r="AS135" s="102"/>
      <c r="AT135" s="102"/>
      <c r="AU135" s="91"/>
      <c r="AV135" s="91"/>
      <c r="AW135" s="103">
        <v>0</v>
      </c>
      <c r="AX135" s="104">
        <f t="shared" si="18"/>
        <v>0</v>
      </c>
    </row>
    <row r="136" spans="1:50" ht="120" customHeight="1">
      <c r="A136" s="88"/>
      <c r="B136" s="88"/>
      <c r="C136" s="71"/>
      <c r="D136" s="89"/>
      <c r="E136" s="90"/>
      <c r="F136" s="91"/>
      <c r="G136" s="92"/>
      <c r="H136" s="92"/>
      <c r="I136" s="88"/>
      <c r="J136" s="88"/>
      <c r="K136" s="88"/>
      <c r="L136" s="88"/>
      <c r="M136" s="94" t="str">
        <f t="shared" si="19"/>
        <v>-</v>
      </c>
      <c r="N136" s="95"/>
      <c r="O136" s="96"/>
      <c r="P136" s="75"/>
      <c r="Q136" s="96"/>
      <c r="R136" s="97"/>
      <c r="S136" s="98"/>
      <c r="T136" s="78"/>
      <c r="U136" s="97"/>
      <c r="V136" s="99"/>
      <c r="W136" s="91"/>
      <c r="X136" s="92"/>
      <c r="Y136" s="93">
        <f t="shared" si="20"/>
        <v>0</v>
      </c>
      <c r="Z136" s="91"/>
      <c r="AA136" s="92"/>
      <c r="AB136" s="93">
        <f t="shared" si="21"/>
        <v>0</v>
      </c>
      <c r="AC136" s="100">
        <f t="shared" si="22"/>
        <v>0</v>
      </c>
      <c r="AD136" s="91"/>
      <c r="AE136" s="105"/>
      <c r="AF136" s="93">
        <f t="shared" si="23"/>
        <v>0</v>
      </c>
      <c r="AG136" s="78"/>
      <c r="AH136" s="78"/>
      <c r="AI136" s="83"/>
      <c r="AJ136" s="106"/>
      <c r="AK136" s="106"/>
      <c r="AL136" s="93">
        <f t="shared" si="24"/>
        <v>0</v>
      </c>
      <c r="AM136" s="100">
        <f t="shared" si="25"/>
        <v>0</v>
      </c>
      <c r="AN136" s="100">
        <f t="shared" si="26"/>
        <v>0</v>
      </c>
      <c r="AO136" s="101"/>
      <c r="AP136" s="101"/>
      <c r="AQ136" s="101"/>
      <c r="AR136" s="102"/>
      <c r="AS136" s="102"/>
      <c r="AT136" s="102"/>
      <c r="AU136" s="91"/>
      <c r="AV136" s="91"/>
      <c r="AW136" s="103">
        <v>0</v>
      </c>
      <c r="AX136" s="104">
        <f t="shared" si="18"/>
        <v>0</v>
      </c>
    </row>
    <row r="137" spans="1:50" ht="120" customHeight="1">
      <c r="A137" s="88"/>
      <c r="B137" s="88"/>
      <c r="C137" s="71"/>
      <c r="D137" s="89"/>
      <c r="E137" s="90"/>
      <c r="F137" s="91"/>
      <c r="G137" s="92"/>
      <c r="H137" s="92"/>
      <c r="I137" s="88"/>
      <c r="J137" s="88"/>
      <c r="K137" s="88"/>
      <c r="L137" s="88"/>
      <c r="M137" s="94" t="str">
        <f t="shared" si="19"/>
        <v>-</v>
      </c>
      <c r="N137" s="95"/>
      <c r="O137" s="96"/>
      <c r="P137" s="75"/>
      <c r="Q137" s="96"/>
      <c r="R137" s="97"/>
      <c r="S137" s="98"/>
      <c r="T137" s="78"/>
      <c r="U137" s="97"/>
      <c r="V137" s="99"/>
      <c r="W137" s="91"/>
      <c r="X137" s="92"/>
      <c r="Y137" s="93">
        <f t="shared" si="20"/>
        <v>0</v>
      </c>
      <c r="Z137" s="91"/>
      <c r="AA137" s="92"/>
      <c r="AB137" s="93">
        <f t="shared" si="21"/>
        <v>0</v>
      </c>
      <c r="AC137" s="100">
        <f t="shared" si="22"/>
        <v>0</v>
      </c>
      <c r="AD137" s="91"/>
      <c r="AE137" s="105"/>
      <c r="AF137" s="93">
        <f t="shared" si="23"/>
        <v>0</v>
      </c>
      <c r="AG137" s="78"/>
      <c r="AH137" s="78"/>
      <c r="AI137" s="83"/>
      <c r="AJ137" s="106"/>
      <c r="AK137" s="106"/>
      <c r="AL137" s="93">
        <f t="shared" si="24"/>
        <v>0</v>
      </c>
      <c r="AM137" s="100">
        <f t="shared" si="25"/>
        <v>0</v>
      </c>
      <c r="AN137" s="100">
        <f t="shared" si="26"/>
        <v>0</v>
      </c>
      <c r="AO137" s="101"/>
      <c r="AP137" s="101"/>
      <c r="AQ137" s="101"/>
      <c r="AR137" s="102"/>
      <c r="AS137" s="102"/>
      <c r="AT137" s="102"/>
      <c r="AU137" s="91"/>
      <c r="AV137" s="91"/>
      <c r="AW137" s="103">
        <v>0</v>
      </c>
      <c r="AX137" s="104">
        <f t="shared" si="18"/>
        <v>0</v>
      </c>
    </row>
    <row r="138" spans="1:50" ht="120" customHeight="1">
      <c r="A138" s="88"/>
      <c r="B138" s="88"/>
      <c r="C138" s="71"/>
      <c r="D138" s="89"/>
      <c r="E138" s="90"/>
      <c r="F138" s="91"/>
      <c r="G138" s="92"/>
      <c r="H138" s="92"/>
      <c r="I138" s="88"/>
      <c r="J138" s="88"/>
      <c r="K138" s="88"/>
      <c r="L138" s="88"/>
      <c r="M138" s="94" t="str">
        <f t="shared" si="19"/>
        <v>-</v>
      </c>
      <c r="N138" s="95"/>
      <c r="O138" s="96"/>
      <c r="P138" s="75"/>
      <c r="Q138" s="96"/>
      <c r="R138" s="97"/>
      <c r="S138" s="98"/>
      <c r="T138" s="78"/>
      <c r="U138" s="97"/>
      <c r="V138" s="99"/>
      <c r="W138" s="91"/>
      <c r="X138" s="92"/>
      <c r="Y138" s="93">
        <f t="shared" si="20"/>
        <v>0</v>
      </c>
      <c r="Z138" s="91"/>
      <c r="AA138" s="92"/>
      <c r="AB138" s="93">
        <f t="shared" si="21"/>
        <v>0</v>
      </c>
      <c r="AC138" s="100">
        <f t="shared" si="22"/>
        <v>0</v>
      </c>
      <c r="AD138" s="91"/>
      <c r="AE138" s="105"/>
      <c r="AF138" s="93">
        <f t="shared" si="23"/>
        <v>0</v>
      </c>
      <c r="AG138" s="78"/>
      <c r="AH138" s="78"/>
      <c r="AI138" s="83"/>
      <c r="AJ138" s="106"/>
      <c r="AK138" s="106"/>
      <c r="AL138" s="93">
        <f t="shared" si="24"/>
        <v>0</v>
      </c>
      <c r="AM138" s="100">
        <f t="shared" si="25"/>
        <v>0</v>
      </c>
      <c r="AN138" s="100">
        <f t="shared" si="26"/>
        <v>0</v>
      </c>
      <c r="AO138" s="101"/>
      <c r="AP138" s="101"/>
      <c r="AQ138" s="101"/>
      <c r="AR138" s="102"/>
      <c r="AS138" s="102"/>
      <c r="AT138" s="102"/>
      <c r="AU138" s="91"/>
      <c r="AV138" s="91"/>
      <c r="AW138" s="103">
        <v>0</v>
      </c>
      <c r="AX138" s="104">
        <f t="shared" si="18"/>
        <v>0</v>
      </c>
    </row>
    <row r="139" spans="1:50" ht="120" customHeight="1">
      <c r="A139" s="88"/>
      <c r="B139" s="88"/>
      <c r="C139" s="71"/>
      <c r="D139" s="89"/>
      <c r="E139" s="90"/>
      <c r="F139" s="91"/>
      <c r="G139" s="92"/>
      <c r="H139" s="92"/>
      <c r="I139" s="88"/>
      <c r="J139" s="88"/>
      <c r="K139" s="88"/>
      <c r="L139" s="88"/>
      <c r="M139" s="94" t="str">
        <f t="shared" si="19"/>
        <v>-</v>
      </c>
      <c r="N139" s="95"/>
      <c r="O139" s="96"/>
      <c r="P139" s="75"/>
      <c r="Q139" s="96"/>
      <c r="R139" s="97"/>
      <c r="S139" s="98"/>
      <c r="T139" s="78"/>
      <c r="U139" s="97"/>
      <c r="V139" s="99"/>
      <c r="W139" s="91"/>
      <c r="X139" s="92"/>
      <c r="Y139" s="93">
        <f t="shared" si="20"/>
        <v>0</v>
      </c>
      <c r="Z139" s="91"/>
      <c r="AA139" s="92"/>
      <c r="AB139" s="93">
        <f t="shared" si="21"/>
        <v>0</v>
      </c>
      <c r="AC139" s="100">
        <f t="shared" si="22"/>
        <v>0</v>
      </c>
      <c r="AD139" s="91"/>
      <c r="AE139" s="105"/>
      <c r="AF139" s="93">
        <f t="shared" si="23"/>
        <v>0</v>
      </c>
      <c r="AG139" s="78"/>
      <c r="AH139" s="78"/>
      <c r="AI139" s="83"/>
      <c r="AJ139" s="106"/>
      <c r="AK139" s="106"/>
      <c r="AL139" s="93">
        <f t="shared" si="24"/>
        <v>0</v>
      </c>
      <c r="AM139" s="100">
        <f t="shared" si="25"/>
        <v>0</v>
      </c>
      <c r="AN139" s="100">
        <f t="shared" si="26"/>
        <v>0</v>
      </c>
      <c r="AO139" s="101"/>
      <c r="AP139" s="101"/>
      <c r="AQ139" s="101"/>
      <c r="AR139" s="102"/>
      <c r="AS139" s="102"/>
      <c r="AT139" s="102"/>
      <c r="AU139" s="91"/>
      <c r="AV139" s="91"/>
      <c r="AW139" s="103">
        <v>0</v>
      </c>
      <c r="AX139" s="104">
        <f t="shared" si="18"/>
        <v>0</v>
      </c>
    </row>
    <row r="140" spans="1:50" ht="120" customHeight="1">
      <c r="A140" s="88"/>
      <c r="B140" s="88"/>
      <c r="C140" s="71"/>
      <c r="D140" s="89"/>
      <c r="E140" s="90"/>
      <c r="F140" s="91"/>
      <c r="G140" s="92"/>
      <c r="H140" s="92"/>
      <c r="I140" s="88"/>
      <c r="J140" s="88"/>
      <c r="K140" s="88"/>
      <c r="L140" s="88"/>
      <c r="M140" s="94" t="str">
        <f t="shared" si="19"/>
        <v>-</v>
      </c>
      <c r="N140" s="95"/>
      <c r="O140" s="96"/>
      <c r="P140" s="75"/>
      <c r="Q140" s="96"/>
      <c r="R140" s="97"/>
      <c r="S140" s="98"/>
      <c r="T140" s="78"/>
      <c r="U140" s="97"/>
      <c r="V140" s="99"/>
      <c r="W140" s="91"/>
      <c r="X140" s="92"/>
      <c r="Y140" s="93">
        <f t="shared" si="20"/>
        <v>0</v>
      </c>
      <c r="Z140" s="91"/>
      <c r="AA140" s="92"/>
      <c r="AB140" s="93">
        <f t="shared" si="21"/>
        <v>0</v>
      </c>
      <c r="AC140" s="100">
        <f t="shared" si="22"/>
        <v>0</v>
      </c>
      <c r="AD140" s="91"/>
      <c r="AE140" s="105"/>
      <c r="AF140" s="93">
        <f t="shared" si="23"/>
        <v>0</v>
      </c>
      <c r="AG140" s="78"/>
      <c r="AH140" s="78"/>
      <c r="AI140" s="83"/>
      <c r="AJ140" s="106"/>
      <c r="AK140" s="106"/>
      <c r="AL140" s="93">
        <f t="shared" si="24"/>
        <v>0</v>
      </c>
      <c r="AM140" s="100">
        <f t="shared" si="25"/>
        <v>0</v>
      </c>
      <c r="AN140" s="100">
        <f t="shared" si="26"/>
        <v>0</v>
      </c>
      <c r="AO140" s="101"/>
      <c r="AP140" s="101"/>
      <c r="AQ140" s="101"/>
      <c r="AR140" s="102"/>
      <c r="AS140" s="102"/>
      <c r="AT140" s="102"/>
      <c r="AU140" s="91"/>
      <c r="AV140" s="91"/>
      <c r="AW140" s="103">
        <v>0</v>
      </c>
      <c r="AX140" s="104">
        <f t="shared" si="18"/>
        <v>0</v>
      </c>
    </row>
    <row r="141" spans="1:50" ht="120" customHeight="1">
      <c r="A141" s="88"/>
      <c r="B141" s="88"/>
      <c r="C141" s="71"/>
      <c r="D141" s="89"/>
      <c r="E141" s="90"/>
      <c r="F141" s="91"/>
      <c r="G141" s="92"/>
      <c r="H141" s="92"/>
      <c r="I141" s="88"/>
      <c r="J141" s="88"/>
      <c r="K141" s="88"/>
      <c r="L141" s="88"/>
      <c r="M141" s="94" t="str">
        <f t="shared" si="19"/>
        <v>-</v>
      </c>
      <c r="N141" s="95"/>
      <c r="O141" s="96"/>
      <c r="P141" s="75"/>
      <c r="Q141" s="96"/>
      <c r="R141" s="97"/>
      <c r="S141" s="98"/>
      <c r="T141" s="78"/>
      <c r="U141" s="97"/>
      <c r="V141" s="99"/>
      <c r="W141" s="91"/>
      <c r="X141" s="92"/>
      <c r="Y141" s="93">
        <f t="shared" si="20"/>
        <v>0</v>
      </c>
      <c r="Z141" s="91"/>
      <c r="AA141" s="92"/>
      <c r="AB141" s="93">
        <f t="shared" si="21"/>
        <v>0</v>
      </c>
      <c r="AC141" s="100">
        <f t="shared" si="22"/>
        <v>0</v>
      </c>
      <c r="AD141" s="91"/>
      <c r="AE141" s="105"/>
      <c r="AF141" s="93">
        <f t="shared" si="23"/>
        <v>0</v>
      </c>
      <c r="AG141" s="78"/>
      <c r="AH141" s="78"/>
      <c r="AI141" s="83"/>
      <c r="AJ141" s="106"/>
      <c r="AK141" s="106"/>
      <c r="AL141" s="93">
        <f t="shared" si="24"/>
        <v>0</v>
      </c>
      <c r="AM141" s="100">
        <f t="shared" si="25"/>
        <v>0</v>
      </c>
      <c r="AN141" s="100">
        <f t="shared" si="26"/>
        <v>0</v>
      </c>
      <c r="AO141" s="101"/>
      <c r="AP141" s="101"/>
      <c r="AQ141" s="101"/>
      <c r="AR141" s="102"/>
      <c r="AS141" s="102"/>
      <c r="AT141" s="102"/>
      <c r="AU141" s="91"/>
      <c r="AV141" s="91"/>
      <c r="AW141" s="103">
        <v>0</v>
      </c>
      <c r="AX141" s="104">
        <f t="shared" si="18"/>
        <v>0</v>
      </c>
    </row>
    <row r="142" spans="1:50" ht="120" customHeight="1">
      <c r="A142" s="88"/>
      <c r="B142" s="88"/>
      <c r="C142" s="71"/>
      <c r="D142" s="89"/>
      <c r="E142" s="90"/>
      <c r="F142" s="91"/>
      <c r="G142" s="92"/>
      <c r="H142" s="92"/>
      <c r="I142" s="88"/>
      <c r="J142" s="88"/>
      <c r="K142" s="88"/>
      <c r="L142" s="88"/>
      <c r="M142" s="94" t="str">
        <f t="shared" si="19"/>
        <v>-</v>
      </c>
      <c r="N142" s="95"/>
      <c r="O142" s="96"/>
      <c r="P142" s="75"/>
      <c r="Q142" s="96"/>
      <c r="R142" s="97"/>
      <c r="S142" s="98"/>
      <c r="T142" s="78"/>
      <c r="U142" s="97"/>
      <c r="V142" s="99"/>
      <c r="W142" s="91"/>
      <c r="X142" s="92"/>
      <c r="Y142" s="93">
        <f t="shared" si="20"/>
        <v>0</v>
      </c>
      <c r="Z142" s="91"/>
      <c r="AA142" s="92"/>
      <c r="AB142" s="93">
        <f t="shared" si="21"/>
        <v>0</v>
      </c>
      <c r="AC142" s="100">
        <f t="shared" si="22"/>
        <v>0</v>
      </c>
      <c r="AD142" s="91"/>
      <c r="AE142" s="105"/>
      <c r="AF142" s="93">
        <f t="shared" si="23"/>
        <v>0</v>
      </c>
      <c r="AG142" s="78"/>
      <c r="AH142" s="78"/>
      <c r="AI142" s="83"/>
      <c r="AJ142" s="106"/>
      <c r="AK142" s="106"/>
      <c r="AL142" s="93">
        <f t="shared" si="24"/>
        <v>0</v>
      </c>
      <c r="AM142" s="100">
        <f t="shared" si="25"/>
        <v>0</v>
      </c>
      <c r="AN142" s="100">
        <f t="shared" si="26"/>
        <v>0</v>
      </c>
      <c r="AO142" s="101"/>
      <c r="AP142" s="101"/>
      <c r="AQ142" s="101"/>
      <c r="AR142" s="102"/>
      <c r="AS142" s="102"/>
      <c r="AT142" s="102"/>
      <c r="AU142" s="91"/>
      <c r="AV142" s="91"/>
      <c r="AW142" s="103">
        <v>0</v>
      </c>
      <c r="AX142" s="104">
        <f t="shared" si="18"/>
        <v>0</v>
      </c>
    </row>
    <row r="143" spans="1:50" ht="120" customHeight="1">
      <c r="A143" s="88"/>
      <c r="B143" s="88"/>
      <c r="C143" s="71"/>
      <c r="D143" s="89"/>
      <c r="E143" s="90"/>
      <c r="F143" s="91"/>
      <c r="G143" s="92"/>
      <c r="H143" s="92"/>
      <c r="I143" s="88"/>
      <c r="J143" s="88"/>
      <c r="K143" s="88"/>
      <c r="L143" s="88"/>
      <c r="M143" s="94" t="str">
        <f t="shared" si="19"/>
        <v>-</v>
      </c>
      <c r="N143" s="95"/>
      <c r="O143" s="96"/>
      <c r="P143" s="75"/>
      <c r="Q143" s="96"/>
      <c r="R143" s="97"/>
      <c r="S143" s="98"/>
      <c r="T143" s="78"/>
      <c r="U143" s="97"/>
      <c r="V143" s="99"/>
      <c r="W143" s="91"/>
      <c r="X143" s="92"/>
      <c r="Y143" s="93">
        <f t="shared" si="20"/>
        <v>0</v>
      </c>
      <c r="Z143" s="91"/>
      <c r="AA143" s="92"/>
      <c r="AB143" s="93">
        <f t="shared" si="21"/>
        <v>0</v>
      </c>
      <c r="AC143" s="100">
        <f t="shared" si="22"/>
        <v>0</v>
      </c>
      <c r="AD143" s="91"/>
      <c r="AE143" s="105"/>
      <c r="AF143" s="93">
        <f t="shared" si="23"/>
        <v>0</v>
      </c>
      <c r="AG143" s="78"/>
      <c r="AH143" s="78"/>
      <c r="AI143" s="83"/>
      <c r="AJ143" s="106"/>
      <c r="AK143" s="106"/>
      <c r="AL143" s="93">
        <f t="shared" si="24"/>
        <v>0</v>
      </c>
      <c r="AM143" s="100">
        <f t="shared" si="25"/>
        <v>0</v>
      </c>
      <c r="AN143" s="100">
        <f t="shared" si="26"/>
        <v>0</v>
      </c>
      <c r="AO143" s="101"/>
      <c r="AP143" s="101"/>
      <c r="AQ143" s="101"/>
      <c r="AR143" s="102"/>
      <c r="AS143" s="102"/>
      <c r="AT143" s="102"/>
      <c r="AU143" s="91"/>
      <c r="AV143" s="91"/>
      <c r="AW143" s="103">
        <v>0</v>
      </c>
      <c r="AX143" s="104">
        <f t="shared" si="18"/>
        <v>0</v>
      </c>
    </row>
    <row r="144" spans="1:50" ht="120" customHeight="1">
      <c r="A144" s="88"/>
      <c r="B144" s="88"/>
      <c r="C144" s="71"/>
      <c r="D144" s="89"/>
      <c r="E144" s="90"/>
      <c r="F144" s="91"/>
      <c r="G144" s="92"/>
      <c r="H144" s="92"/>
      <c r="I144" s="88"/>
      <c r="J144" s="88"/>
      <c r="K144" s="88"/>
      <c r="L144" s="88"/>
      <c r="M144" s="94" t="str">
        <f t="shared" si="19"/>
        <v>-</v>
      </c>
      <c r="N144" s="95"/>
      <c r="O144" s="96"/>
      <c r="P144" s="75"/>
      <c r="Q144" s="96"/>
      <c r="R144" s="97"/>
      <c r="S144" s="98"/>
      <c r="T144" s="78"/>
      <c r="U144" s="97"/>
      <c r="V144" s="99"/>
      <c r="W144" s="91"/>
      <c r="X144" s="92"/>
      <c r="Y144" s="93">
        <f t="shared" si="20"/>
        <v>0</v>
      </c>
      <c r="Z144" s="91"/>
      <c r="AA144" s="92"/>
      <c r="AB144" s="93">
        <f t="shared" si="21"/>
        <v>0</v>
      </c>
      <c r="AC144" s="100">
        <f t="shared" si="22"/>
        <v>0</v>
      </c>
      <c r="AD144" s="91"/>
      <c r="AE144" s="105"/>
      <c r="AF144" s="93">
        <f t="shared" si="23"/>
        <v>0</v>
      </c>
      <c r="AG144" s="78"/>
      <c r="AH144" s="78"/>
      <c r="AI144" s="83"/>
      <c r="AJ144" s="106"/>
      <c r="AK144" s="106"/>
      <c r="AL144" s="93">
        <f t="shared" si="24"/>
        <v>0</v>
      </c>
      <c r="AM144" s="100">
        <f t="shared" si="25"/>
        <v>0</v>
      </c>
      <c r="AN144" s="100">
        <f t="shared" si="26"/>
        <v>0</v>
      </c>
      <c r="AO144" s="101"/>
      <c r="AP144" s="101"/>
      <c r="AQ144" s="101"/>
      <c r="AR144" s="102"/>
      <c r="AS144" s="102"/>
      <c r="AT144" s="102"/>
      <c r="AU144" s="91"/>
      <c r="AV144" s="91"/>
      <c r="AW144" s="103">
        <v>0</v>
      </c>
      <c r="AX144" s="104">
        <f t="shared" si="18"/>
        <v>0</v>
      </c>
    </row>
    <row r="145" spans="1:50" ht="120" customHeight="1">
      <c r="A145" s="88"/>
      <c r="B145" s="88"/>
      <c r="C145" s="71"/>
      <c r="D145" s="89"/>
      <c r="E145" s="90"/>
      <c r="F145" s="91"/>
      <c r="G145" s="92"/>
      <c r="H145" s="92"/>
      <c r="I145" s="88"/>
      <c r="J145" s="88"/>
      <c r="K145" s="88"/>
      <c r="L145" s="88"/>
      <c r="M145" s="94" t="str">
        <f t="shared" si="19"/>
        <v>-</v>
      </c>
      <c r="N145" s="95"/>
      <c r="O145" s="96"/>
      <c r="P145" s="75"/>
      <c r="Q145" s="96"/>
      <c r="R145" s="97"/>
      <c r="S145" s="98"/>
      <c r="T145" s="78"/>
      <c r="U145" s="97"/>
      <c r="V145" s="99"/>
      <c r="W145" s="91"/>
      <c r="X145" s="92"/>
      <c r="Y145" s="93">
        <f t="shared" si="20"/>
        <v>0</v>
      </c>
      <c r="Z145" s="91"/>
      <c r="AA145" s="92"/>
      <c r="AB145" s="93">
        <f t="shared" si="21"/>
        <v>0</v>
      </c>
      <c r="AC145" s="100">
        <f t="shared" si="22"/>
        <v>0</v>
      </c>
      <c r="AD145" s="91"/>
      <c r="AE145" s="105"/>
      <c r="AF145" s="93">
        <f t="shared" si="23"/>
        <v>0</v>
      </c>
      <c r="AG145" s="78"/>
      <c r="AH145" s="78"/>
      <c r="AI145" s="83"/>
      <c r="AJ145" s="106"/>
      <c r="AK145" s="106"/>
      <c r="AL145" s="93">
        <f t="shared" si="24"/>
        <v>0</v>
      </c>
      <c r="AM145" s="100">
        <f t="shared" si="25"/>
        <v>0</v>
      </c>
      <c r="AN145" s="100">
        <f t="shared" si="26"/>
        <v>0</v>
      </c>
      <c r="AO145" s="101"/>
      <c r="AP145" s="101"/>
      <c r="AQ145" s="101"/>
      <c r="AR145" s="102"/>
      <c r="AS145" s="102"/>
      <c r="AT145" s="102"/>
      <c r="AU145" s="91"/>
      <c r="AV145" s="91"/>
      <c r="AW145" s="103">
        <v>0</v>
      </c>
      <c r="AX145" s="104">
        <f t="shared" si="18"/>
        <v>0</v>
      </c>
    </row>
    <row r="146" spans="1:50" ht="120" customHeight="1">
      <c r="A146" s="88"/>
      <c r="B146" s="88"/>
      <c r="C146" s="71"/>
      <c r="D146" s="89"/>
      <c r="E146" s="90"/>
      <c r="F146" s="91"/>
      <c r="G146" s="92"/>
      <c r="H146" s="92"/>
      <c r="I146" s="88"/>
      <c r="J146" s="88"/>
      <c r="K146" s="88"/>
      <c r="L146" s="88"/>
      <c r="M146" s="94" t="str">
        <f t="shared" si="19"/>
        <v>-</v>
      </c>
      <c r="N146" s="95"/>
      <c r="O146" s="96"/>
      <c r="P146" s="75"/>
      <c r="Q146" s="96"/>
      <c r="R146" s="97"/>
      <c r="S146" s="98"/>
      <c r="T146" s="78"/>
      <c r="U146" s="97"/>
      <c r="V146" s="99"/>
      <c r="W146" s="91"/>
      <c r="X146" s="92"/>
      <c r="Y146" s="93">
        <f t="shared" si="20"/>
        <v>0</v>
      </c>
      <c r="Z146" s="91"/>
      <c r="AA146" s="92"/>
      <c r="AB146" s="93">
        <f t="shared" si="21"/>
        <v>0</v>
      </c>
      <c r="AC146" s="100">
        <f t="shared" si="22"/>
        <v>0</v>
      </c>
      <c r="AD146" s="91"/>
      <c r="AE146" s="105"/>
      <c r="AF146" s="93">
        <f t="shared" si="23"/>
        <v>0</v>
      </c>
      <c r="AG146" s="78"/>
      <c r="AH146" s="78"/>
      <c r="AI146" s="83"/>
      <c r="AJ146" s="106"/>
      <c r="AK146" s="106"/>
      <c r="AL146" s="93">
        <f t="shared" si="24"/>
        <v>0</v>
      </c>
      <c r="AM146" s="100">
        <f t="shared" si="25"/>
        <v>0</v>
      </c>
      <c r="AN146" s="100">
        <f t="shared" si="26"/>
        <v>0</v>
      </c>
      <c r="AO146" s="101"/>
      <c r="AP146" s="101"/>
      <c r="AQ146" s="101"/>
      <c r="AR146" s="102"/>
      <c r="AS146" s="102"/>
      <c r="AT146" s="102"/>
      <c r="AU146" s="91"/>
      <c r="AV146" s="91"/>
      <c r="AW146" s="103">
        <v>0</v>
      </c>
      <c r="AX146" s="104">
        <f t="shared" si="18"/>
        <v>0</v>
      </c>
    </row>
    <row r="147" spans="1:50" ht="120" customHeight="1">
      <c r="A147" s="88"/>
      <c r="B147" s="88"/>
      <c r="C147" s="71"/>
      <c r="D147" s="89"/>
      <c r="E147" s="90"/>
      <c r="F147" s="91"/>
      <c r="G147" s="92"/>
      <c r="H147" s="92"/>
      <c r="I147" s="88"/>
      <c r="J147" s="88"/>
      <c r="K147" s="88"/>
      <c r="L147" s="88"/>
      <c r="M147" s="94" t="str">
        <f t="shared" si="19"/>
        <v>-</v>
      </c>
      <c r="N147" s="95"/>
      <c r="O147" s="96"/>
      <c r="P147" s="75"/>
      <c r="Q147" s="96"/>
      <c r="R147" s="97"/>
      <c r="S147" s="98"/>
      <c r="T147" s="78"/>
      <c r="U147" s="97"/>
      <c r="V147" s="99"/>
      <c r="W147" s="91"/>
      <c r="X147" s="92"/>
      <c r="Y147" s="93">
        <f t="shared" si="20"/>
        <v>0</v>
      </c>
      <c r="Z147" s="91"/>
      <c r="AA147" s="92"/>
      <c r="AB147" s="93">
        <f t="shared" si="21"/>
        <v>0</v>
      </c>
      <c r="AC147" s="100">
        <f t="shared" si="22"/>
        <v>0</v>
      </c>
      <c r="AD147" s="91"/>
      <c r="AE147" s="105"/>
      <c r="AF147" s="93">
        <f t="shared" si="23"/>
        <v>0</v>
      </c>
      <c r="AG147" s="78"/>
      <c r="AH147" s="78"/>
      <c r="AI147" s="83"/>
      <c r="AJ147" s="106"/>
      <c r="AK147" s="106"/>
      <c r="AL147" s="93">
        <f t="shared" si="24"/>
        <v>0</v>
      </c>
      <c r="AM147" s="100">
        <f t="shared" si="25"/>
        <v>0</v>
      </c>
      <c r="AN147" s="100">
        <f t="shared" si="26"/>
        <v>0</v>
      </c>
      <c r="AO147" s="101"/>
      <c r="AP147" s="101"/>
      <c r="AQ147" s="101"/>
      <c r="AR147" s="102"/>
      <c r="AS147" s="102"/>
      <c r="AT147" s="102"/>
      <c r="AU147" s="91"/>
      <c r="AV147" s="91"/>
      <c r="AW147" s="103">
        <v>0</v>
      </c>
      <c r="AX147" s="104">
        <f t="shared" si="18"/>
        <v>0</v>
      </c>
    </row>
    <row r="148" spans="1:50" ht="120" customHeight="1">
      <c r="A148" s="88"/>
      <c r="B148" s="88"/>
      <c r="C148" s="71"/>
      <c r="D148" s="89"/>
      <c r="E148" s="90"/>
      <c r="F148" s="91"/>
      <c r="G148" s="92"/>
      <c r="H148" s="92"/>
      <c r="I148" s="88"/>
      <c r="J148" s="88"/>
      <c r="K148" s="88"/>
      <c r="L148" s="88"/>
      <c r="M148" s="94" t="str">
        <f t="shared" si="19"/>
        <v>-</v>
      </c>
      <c r="N148" s="95"/>
      <c r="O148" s="96"/>
      <c r="P148" s="75"/>
      <c r="Q148" s="96"/>
      <c r="R148" s="97"/>
      <c r="S148" s="98"/>
      <c r="T148" s="78"/>
      <c r="U148" s="97"/>
      <c r="V148" s="99"/>
      <c r="W148" s="91"/>
      <c r="X148" s="92"/>
      <c r="Y148" s="93">
        <f t="shared" si="20"/>
        <v>0</v>
      </c>
      <c r="Z148" s="91"/>
      <c r="AA148" s="92"/>
      <c r="AB148" s="93">
        <f t="shared" si="21"/>
        <v>0</v>
      </c>
      <c r="AC148" s="100">
        <f t="shared" si="22"/>
        <v>0</v>
      </c>
      <c r="AD148" s="91"/>
      <c r="AE148" s="105"/>
      <c r="AF148" s="93">
        <f t="shared" si="23"/>
        <v>0</v>
      </c>
      <c r="AG148" s="78"/>
      <c r="AH148" s="78"/>
      <c r="AI148" s="83"/>
      <c r="AJ148" s="106"/>
      <c r="AK148" s="106"/>
      <c r="AL148" s="93">
        <f t="shared" si="24"/>
        <v>0</v>
      </c>
      <c r="AM148" s="100">
        <f t="shared" si="25"/>
        <v>0</v>
      </c>
      <c r="AN148" s="100">
        <f t="shared" si="26"/>
        <v>0</v>
      </c>
      <c r="AO148" s="101"/>
      <c r="AP148" s="101"/>
      <c r="AQ148" s="101"/>
      <c r="AR148" s="102"/>
      <c r="AS148" s="102"/>
      <c r="AT148" s="102"/>
      <c r="AU148" s="91"/>
      <c r="AV148" s="91"/>
      <c r="AW148" s="103">
        <v>0</v>
      </c>
      <c r="AX148" s="104">
        <f t="shared" si="18"/>
        <v>0</v>
      </c>
    </row>
    <row r="149" spans="1:50" ht="120" customHeight="1">
      <c r="A149" s="88"/>
      <c r="B149" s="88"/>
      <c r="C149" s="71"/>
      <c r="D149" s="89"/>
      <c r="E149" s="90"/>
      <c r="F149" s="91"/>
      <c r="G149" s="92"/>
      <c r="H149" s="92"/>
      <c r="I149" s="88"/>
      <c r="J149" s="88"/>
      <c r="K149" s="88"/>
      <c r="L149" s="88"/>
      <c r="M149" s="94" t="str">
        <f t="shared" si="19"/>
        <v>-</v>
      </c>
      <c r="N149" s="95"/>
      <c r="O149" s="96"/>
      <c r="P149" s="75"/>
      <c r="Q149" s="96"/>
      <c r="R149" s="97"/>
      <c r="S149" s="98"/>
      <c r="T149" s="78"/>
      <c r="U149" s="97"/>
      <c r="V149" s="99"/>
      <c r="W149" s="91"/>
      <c r="X149" s="92"/>
      <c r="Y149" s="93">
        <f t="shared" si="20"/>
        <v>0</v>
      </c>
      <c r="Z149" s="91"/>
      <c r="AA149" s="92"/>
      <c r="AB149" s="93">
        <f t="shared" si="21"/>
        <v>0</v>
      </c>
      <c r="AC149" s="100">
        <f t="shared" si="22"/>
        <v>0</v>
      </c>
      <c r="AD149" s="91"/>
      <c r="AE149" s="105"/>
      <c r="AF149" s="93">
        <f t="shared" si="23"/>
        <v>0</v>
      </c>
      <c r="AG149" s="78"/>
      <c r="AH149" s="78"/>
      <c r="AI149" s="83"/>
      <c r="AJ149" s="106"/>
      <c r="AK149" s="106"/>
      <c r="AL149" s="93">
        <f t="shared" si="24"/>
        <v>0</v>
      </c>
      <c r="AM149" s="100">
        <f t="shared" si="25"/>
        <v>0</v>
      </c>
      <c r="AN149" s="100">
        <f t="shared" si="26"/>
        <v>0</v>
      </c>
      <c r="AO149" s="101"/>
      <c r="AP149" s="101"/>
      <c r="AQ149" s="101"/>
      <c r="AR149" s="102"/>
      <c r="AS149" s="102"/>
      <c r="AT149" s="102"/>
      <c r="AU149" s="91"/>
      <c r="AV149" s="91"/>
      <c r="AW149" s="103">
        <v>0</v>
      </c>
      <c r="AX149" s="104">
        <f t="shared" si="18"/>
        <v>0</v>
      </c>
    </row>
    <row r="150" spans="1:50" ht="120" customHeight="1">
      <c r="A150" s="88"/>
      <c r="B150" s="88"/>
      <c r="C150" s="71"/>
      <c r="D150" s="89"/>
      <c r="E150" s="90"/>
      <c r="F150" s="91"/>
      <c r="G150" s="92"/>
      <c r="H150" s="92"/>
      <c r="I150" s="88"/>
      <c r="J150" s="88"/>
      <c r="K150" s="88"/>
      <c r="L150" s="88"/>
      <c r="M150" s="94" t="str">
        <f t="shared" si="19"/>
        <v>-</v>
      </c>
      <c r="N150" s="95"/>
      <c r="O150" s="96"/>
      <c r="P150" s="75"/>
      <c r="Q150" s="96"/>
      <c r="R150" s="97"/>
      <c r="S150" s="98"/>
      <c r="T150" s="78"/>
      <c r="U150" s="97"/>
      <c r="V150" s="99"/>
      <c r="W150" s="91"/>
      <c r="X150" s="92"/>
      <c r="Y150" s="93">
        <f t="shared" si="20"/>
        <v>0</v>
      </c>
      <c r="Z150" s="91"/>
      <c r="AA150" s="92"/>
      <c r="AB150" s="93">
        <f t="shared" si="21"/>
        <v>0</v>
      </c>
      <c r="AC150" s="100">
        <f t="shared" si="22"/>
        <v>0</v>
      </c>
      <c r="AD150" s="91"/>
      <c r="AE150" s="105"/>
      <c r="AF150" s="93">
        <f t="shared" si="23"/>
        <v>0</v>
      </c>
      <c r="AG150" s="78"/>
      <c r="AH150" s="78"/>
      <c r="AI150" s="83"/>
      <c r="AJ150" s="106"/>
      <c r="AK150" s="106"/>
      <c r="AL150" s="93">
        <f t="shared" si="24"/>
        <v>0</v>
      </c>
      <c r="AM150" s="100">
        <f t="shared" si="25"/>
        <v>0</v>
      </c>
      <c r="AN150" s="100">
        <f t="shared" si="26"/>
        <v>0</v>
      </c>
      <c r="AO150" s="101"/>
      <c r="AP150" s="101"/>
      <c r="AQ150" s="101"/>
      <c r="AR150" s="102"/>
      <c r="AS150" s="102"/>
      <c r="AT150" s="102"/>
      <c r="AU150" s="91"/>
      <c r="AV150" s="91"/>
      <c r="AW150" s="103">
        <v>0</v>
      </c>
      <c r="AX150" s="104">
        <f t="shared" si="18"/>
        <v>0</v>
      </c>
    </row>
    <row r="151" spans="1:50" ht="120" customHeight="1">
      <c r="A151" s="88"/>
      <c r="B151" s="88"/>
      <c r="C151" s="71"/>
      <c r="D151" s="89"/>
      <c r="E151" s="90"/>
      <c r="F151" s="91"/>
      <c r="G151" s="92"/>
      <c r="H151" s="92"/>
      <c r="I151" s="88"/>
      <c r="J151" s="88"/>
      <c r="K151" s="88"/>
      <c r="L151" s="88"/>
      <c r="M151" s="94" t="str">
        <f t="shared" si="19"/>
        <v>-</v>
      </c>
      <c r="N151" s="95"/>
      <c r="O151" s="96"/>
      <c r="P151" s="75"/>
      <c r="Q151" s="96"/>
      <c r="R151" s="97"/>
      <c r="S151" s="98"/>
      <c r="T151" s="78"/>
      <c r="U151" s="97"/>
      <c r="V151" s="99"/>
      <c r="W151" s="91"/>
      <c r="X151" s="92"/>
      <c r="Y151" s="93">
        <f t="shared" si="20"/>
        <v>0</v>
      </c>
      <c r="Z151" s="91"/>
      <c r="AA151" s="92"/>
      <c r="AB151" s="93">
        <f t="shared" si="21"/>
        <v>0</v>
      </c>
      <c r="AC151" s="100">
        <f t="shared" si="22"/>
        <v>0</v>
      </c>
      <c r="AD151" s="91"/>
      <c r="AE151" s="105"/>
      <c r="AF151" s="93">
        <f t="shared" si="23"/>
        <v>0</v>
      </c>
      <c r="AG151" s="78"/>
      <c r="AH151" s="78"/>
      <c r="AI151" s="83"/>
      <c r="AJ151" s="106"/>
      <c r="AK151" s="106"/>
      <c r="AL151" s="93">
        <f t="shared" si="24"/>
        <v>0</v>
      </c>
      <c r="AM151" s="100">
        <f t="shared" si="25"/>
        <v>0</v>
      </c>
      <c r="AN151" s="100">
        <f t="shared" si="26"/>
        <v>0</v>
      </c>
      <c r="AO151" s="101"/>
      <c r="AP151" s="101"/>
      <c r="AQ151" s="101"/>
      <c r="AR151" s="102"/>
      <c r="AS151" s="102"/>
      <c r="AT151" s="102"/>
      <c r="AU151" s="91"/>
      <c r="AV151" s="91"/>
      <c r="AW151" s="103">
        <v>0</v>
      </c>
      <c r="AX151" s="104">
        <f t="shared" si="18"/>
        <v>0</v>
      </c>
    </row>
    <row r="152" spans="1:50" ht="120" customHeight="1">
      <c r="A152" s="88"/>
      <c r="B152" s="88"/>
      <c r="C152" s="71"/>
      <c r="D152" s="89"/>
      <c r="E152" s="90"/>
      <c r="F152" s="91"/>
      <c r="G152" s="92"/>
      <c r="H152" s="92"/>
      <c r="I152" s="88"/>
      <c r="J152" s="88"/>
      <c r="K152" s="88"/>
      <c r="L152" s="88"/>
      <c r="M152" s="94" t="str">
        <f t="shared" si="19"/>
        <v>-</v>
      </c>
      <c r="N152" s="95"/>
      <c r="O152" s="96"/>
      <c r="P152" s="75"/>
      <c r="Q152" s="96"/>
      <c r="R152" s="97"/>
      <c r="S152" s="98"/>
      <c r="T152" s="78"/>
      <c r="U152" s="97"/>
      <c r="V152" s="99"/>
      <c r="W152" s="91"/>
      <c r="X152" s="92"/>
      <c r="Y152" s="93">
        <f t="shared" si="20"/>
        <v>0</v>
      </c>
      <c r="Z152" s="91"/>
      <c r="AA152" s="92"/>
      <c r="AB152" s="93">
        <f t="shared" si="21"/>
        <v>0</v>
      </c>
      <c r="AC152" s="100">
        <f t="shared" si="22"/>
        <v>0</v>
      </c>
      <c r="AD152" s="91"/>
      <c r="AE152" s="105"/>
      <c r="AF152" s="93">
        <f t="shared" si="23"/>
        <v>0</v>
      </c>
      <c r="AG152" s="78"/>
      <c r="AH152" s="78"/>
      <c r="AI152" s="83"/>
      <c r="AJ152" s="106"/>
      <c r="AK152" s="106"/>
      <c r="AL152" s="93">
        <f t="shared" si="24"/>
        <v>0</v>
      </c>
      <c r="AM152" s="100">
        <f t="shared" si="25"/>
        <v>0</v>
      </c>
      <c r="AN152" s="100">
        <f t="shared" si="26"/>
        <v>0</v>
      </c>
      <c r="AO152" s="101"/>
      <c r="AP152" s="101"/>
      <c r="AQ152" s="101"/>
      <c r="AR152" s="102"/>
      <c r="AS152" s="102"/>
      <c r="AT152" s="102"/>
      <c r="AU152" s="91"/>
      <c r="AV152" s="91"/>
      <c r="AW152" s="103">
        <v>0</v>
      </c>
      <c r="AX152" s="104">
        <f t="shared" si="18"/>
        <v>0</v>
      </c>
    </row>
    <row r="153" spans="1:50" ht="120" customHeight="1">
      <c r="A153" s="88"/>
      <c r="B153" s="88"/>
      <c r="C153" s="71"/>
      <c r="D153" s="89"/>
      <c r="E153" s="90"/>
      <c r="F153" s="91"/>
      <c r="G153" s="92"/>
      <c r="H153" s="92"/>
      <c r="I153" s="88"/>
      <c r="J153" s="88"/>
      <c r="K153" s="88"/>
      <c r="L153" s="88"/>
      <c r="M153" s="94" t="str">
        <f t="shared" si="19"/>
        <v>-</v>
      </c>
      <c r="N153" s="95"/>
      <c r="O153" s="96"/>
      <c r="P153" s="75"/>
      <c r="Q153" s="96"/>
      <c r="R153" s="97"/>
      <c r="S153" s="98"/>
      <c r="T153" s="78"/>
      <c r="U153" s="97"/>
      <c r="V153" s="99"/>
      <c r="W153" s="91"/>
      <c r="X153" s="92"/>
      <c r="Y153" s="93">
        <f t="shared" si="20"/>
        <v>0</v>
      </c>
      <c r="Z153" s="91"/>
      <c r="AA153" s="92"/>
      <c r="AB153" s="93">
        <f t="shared" si="21"/>
        <v>0</v>
      </c>
      <c r="AC153" s="100">
        <f t="shared" si="22"/>
        <v>0</v>
      </c>
      <c r="AD153" s="91"/>
      <c r="AE153" s="105"/>
      <c r="AF153" s="93">
        <f t="shared" si="23"/>
        <v>0</v>
      </c>
      <c r="AG153" s="78"/>
      <c r="AH153" s="78"/>
      <c r="AI153" s="83"/>
      <c r="AJ153" s="106"/>
      <c r="AK153" s="106"/>
      <c r="AL153" s="93">
        <f t="shared" si="24"/>
        <v>0</v>
      </c>
      <c r="AM153" s="100">
        <f t="shared" si="25"/>
        <v>0</v>
      </c>
      <c r="AN153" s="100">
        <f t="shared" si="26"/>
        <v>0</v>
      </c>
      <c r="AO153" s="101"/>
      <c r="AP153" s="101"/>
      <c r="AQ153" s="101"/>
      <c r="AR153" s="102"/>
      <c r="AS153" s="102"/>
      <c r="AT153" s="102"/>
      <c r="AU153" s="91"/>
      <c r="AV153" s="91"/>
      <c r="AW153" s="103">
        <v>0</v>
      </c>
      <c r="AX153" s="104">
        <f t="shared" si="18"/>
        <v>0</v>
      </c>
    </row>
    <row r="154" spans="1:50" ht="120" customHeight="1">
      <c r="A154" s="88"/>
      <c r="B154" s="88"/>
      <c r="C154" s="71"/>
      <c r="D154" s="89"/>
      <c r="E154" s="90"/>
      <c r="F154" s="91"/>
      <c r="G154" s="92"/>
      <c r="H154" s="92"/>
      <c r="I154" s="88"/>
      <c r="J154" s="88"/>
      <c r="K154" s="88"/>
      <c r="L154" s="88"/>
      <c r="M154" s="94" t="str">
        <f t="shared" si="19"/>
        <v>-</v>
      </c>
      <c r="N154" s="95"/>
      <c r="O154" s="96"/>
      <c r="P154" s="75"/>
      <c r="Q154" s="96"/>
      <c r="R154" s="97"/>
      <c r="S154" s="98"/>
      <c r="T154" s="78"/>
      <c r="U154" s="97"/>
      <c r="V154" s="99"/>
      <c r="W154" s="91"/>
      <c r="X154" s="92"/>
      <c r="Y154" s="93">
        <f t="shared" si="20"/>
        <v>0</v>
      </c>
      <c r="Z154" s="91"/>
      <c r="AA154" s="92"/>
      <c r="AB154" s="93">
        <f t="shared" si="21"/>
        <v>0</v>
      </c>
      <c r="AC154" s="100">
        <f t="shared" si="22"/>
        <v>0</v>
      </c>
      <c r="AD154" s="91"/>
      <c r="AE154" s="105"/>
      <c r="AF154" s="93">
        <f t="shared" si="23"/>
        <v>0</v>
      </c>
      <c r="AG154" s="78"/>
      <c r="AH154" s="78"/>
      <c r="AI154" s="83"/>
      <c r="AJ154" s="106"/>
      <c r="AK154" s="106"/>
      <c r="AL154" s="93">
        <f t="shared" si="24"/>
        <v>0</v>
      </c>
      <c r="AM154" s="100">
        <f t="shared" si="25"/>
        <v>0</v>
      </c>
      <c r="AN154" s="100">
        <f t="shared" si="26"/>
        <v>0</v>
      </c>
      <c r="AO154" s="101"/>
      <c r="AP154" s="101"/>
      <c r="AQ154" s="101"/>
      <c r="AR154" s="102"/>
      <c r="AS154" s="102"/>
      <c r="AT154" s="102"/>
      <c r="AU154" s="91"/>
      <c r="AV154" s="91"/>
      <c r="AW154" s="103">
        <v>0</v>
      </c>
      <c r="AX154" s="104">
        <f t="shared" si="18"/>
        <v>0</v>
      </c>
    </row>
    <row r="155" spans="1:50" ht="120" customHeight="1">
      <c r="A155" s="88"/>
      <c r="B155" s="88"/>
      <c r="C155" s="71"/>
      <c r="D155" s="89"/>
      <c r="E155" s="90"/>
      <c r="F155" s="91"/>
      <c r="G155" s="92"/>
      <c r="H155" s="92"/>
      <c r="I155" s="88"/>
      <c r="J155" s="88"/>
      <c r="K155" s="88"/>
      <c r="L155" s="88"/>
      <c r="M155" s="94" t="str">
        <f t="shared" si="19"/>
        <v>-</v>
      </c>
      <c r="N155" s="95"/>
      <c r="O155" s="96"/>
      <c r="P155" s="75"/>
      <c r="Q155" s="96"/>
      <c r="R155" s="97"/>
      <c r="S155" s="98"/>
      <c r="T155" s="78"/>
      <c r="U155" s="97"/>
      <c r="V155" s="99"/>
      <c r="W155" s="91"/>
      <c r="X155" s="92"/>
      <c r="Y155" s="93">
        <f t="shared" si="20"/>
        <v>0</v>
      </c>
      <c r="Z155" s="91"/>
      <c r="AA155" s="92"/>
      <c r="AB155" s="93">
        <f t="shared" si="21"/>
        <v>0</v>
      </c>
      <c r="AC155" s="100">
        <f t="shared" si="22"/>
        <v>0</v>
      </c>
      <c r="AD155" s="91"/>
      <c r="AE155" s="105"/>
      <c r="AF155" s="93">
        <f t="shared" si="23"/>
        <v>0</v>
      </c>
      <c r="AG155" s="78"/>
      <c r="AH155" s="78"/>
      <c r="AI155" s="83"/>
      <c r="AJ155" s="106"/>
      <c r="AK155" s="106"/>
      <c r="AL155" s="93">
        <f t="shared" si="24"/>
        <v>0</v>
      </c>
      <c r="AM155" s="100">
        <f t="shared" si="25"/>
        <v>0</v>
      </c>
      <c r="AN155" s="100">
        <f t="shared" si="26"/>
        <v>0</v>
      </c>
      <c r="AO155" s="101"/>
      <c r="AP155" s="101"/>
      <c r="AQ155" s="101"/>
      <c r="AR155" s="102"/>
      <c r="AS155" s="102"/>
      <c r="AT155" s="102"/>
      <c r="AU155" s="91"/>
      <c r="AV155" s="91"/>
      <c r="AW155" s="103">
        <v>0</v>
      </c>
      <c r="AX155" s="104">
        <f t="shared" si="18"/>
        <v>0</v>
      </c>
    </row>
    <row r="156" spans="1:50" ht="120" customHeight="1">
      <c r="A156" s="88"/>
      <c r="B156" s="88"/>
      <c r="C156" s="71"/>
      <c r="D156" s="89"/>
      <c r="E156" s="90"/>
      <c r="F156" s="91"/>
      <c r="G156" s="92"/>
      <c r="H156" s="92"/>
      <c r="I156" s="88"/>
      <c r="J156" s="88"/>
      <c r="K156" s="88"/>
      <c r="L156" s="88"/>
      <c r="M156" s="94" t="str">
        <f t="shared" si="19"/>
        <v>-</v>
      </c>
      <c r="N156" s="95"/>
      <c r="O156" s="96"/>
      <c r="P156" s="75"/>
      <c r="Q156" s="96"/>
      <c r="R156" s="97"/>
      <c r="S156" s="98"/>
      <c r="T156" s="78"/>
      <c r="U156" s="97"/>
      <c r="V156" s="99"/>
      <c r="W156" s="91"/>
      <c r="X156" s="92"/>
      <c r="Y156" s="93">
        <f t="shared" si="20"/>
        <v>0</v>
      </c>
      <c r="Z156" s="91"/>
      <c r="AA156" s="92"/>
      <c r="AB156" s="93">
        <f t="shared" si="21"/>
        <v>0</v>
      </c>
      <c r="AC156" s="100">
        <f t="shared" si="22"/>
        <v>0</v>
      </c>
      <c r="AD156" s="91"/>
      <c r="AE156" s="105"/>
      <c r="AF156" s="93">
        <f t="shared" si="23"/>
        <v>0</v>
      </c>
      <c r="AG156" s="78"/>
      <c r="AH156" s="78"/>
      <c r="AI156" s="83"/>
      <c r="AJ156" s="106"/>
      <c r="AK156" s="106"/>
      <c r="AL156" s="93">
        <f t="shared" si="24"/>
        <v>0</v>
      </c>
      <c r="AM156" s="100">
        <f t="shared" si="25"/>
        <v>0</v>
      </c>
      <c r="AN156" s="100">
        <f t="shared" si="26"/>
        <v>0</v>
      </c>
      <c r="AO156" s="101"/>
      <c r="AP156" s="101"/>
      <c r="AQ156" s="101"/>
      <c r="AR156" s="102"/>
      <c r="AS156" s="102"/>
      <c r="AT156" s="102"/>
      <c r="AU156" s="91"/>
      <c r="AV156" s="91"/>
      <c r="AW156" s="103">
        <v>0</v>
      </c>
      <c r="AX156" s="104">
        <f t="shared" si="18"/>
        <v>0</v>
      </c>
    </row>
    <row r="157" spans="1:50" ht="120" customHeight="1">
      <c r="A157" s="88"/>
      <c r="B157" s="88"/>
      <c r="C157" s="71"/>
      <c r="D157" s="89"/>
      <c r="E157" s="90"/>
      <c r="F157" s="91"/>
      <c r="G157" s="92"/>
      <c r="H157" s="92"/>
      <c r="I157" s="88"/>
      <c r="J157" s="88"/>
      <c r="K157" s="88"/>
      <c r="L157" s="88"/>
      <c r="M157" s="94" t="str">
        <f t="shared" si="19"/>
        <v>-</v>
      </c>
      <c r="N157" s="95"/>
      <c r="O157" s="96"/>
      <c r="P157" s="75"/>
      <c r="Q157" s="96"/>
      <c r="R157" s="97"/>
      <c r="S157" s="98"/>
      <c r="T157" s="78"/>
      <c r="U157" s="97"/>
      <c r="V157" s="99"/>
      <c r="W157" s="91"/>
      <c r="X157" s="92"/>
      <c r="Y157" s="93">
        <f t="shared" si="20"/>
        <v>0</v>
      </c>
      <c r="Z157" s="91"/>
      <c r="AA157" s="92"/>
      <c r="AB157" s="93">
        <f t="shared" si="21"/>
        <v>0</v>
      </c>
      <c r="AC157" s="100">
        <f t="shared" si="22"/>
        <v>0</v>
      </c>
      <c r="AD157" s="91"/>
      <c r="AE157" s="105"/>
      <c r="AF157" s="93">
        <f t="shared" si="23"/>
        <v>0</v>
      </c>
      <c r="AG157" s="78"/>
      <c r="AH157" s="78"/>
      <c r="AI157" s="83"/>
      <c r="AJ157" s="106"/>
      <c r="AK157" s="106"/>
      <c r="AL157" s="93">
        <f t="shared" si="24"/>
        <v>0</v>
      </c>
      <c r="AM157" s="100">
        <f t="shared" si="25"/>
        <v>0</v>
      </c>
      <c r="AN157" s="100">
        <f t="shared" si="26"/>
        <v>0</v>
      </c>
      <c r="AO157" s="101"/>
      <c r="AP157" s="101"/>
      <c r="AQ157" s="101"/>
      <c r="AR157" s="102"/>
      <c r="AS157" s="102"/>
      <c r="AT157" s="102"/>
      <c r="AU157" s="91"/>
      <c r="AV157" s="91"/>
      <c r="AW157" s="103">
        <v>0</v>
      </c>
      <c r="AX157" s="104">
        <f t="shared" si="18"/>
        <v>0</v>
      </c>
    </row>
    <row r="158" spans="1:50" ht="120" customHeight="1">
      <c r="A158" s="88"/>
      <c r="B158" s="88"/>
      <c r="C158" s="71"/>
      <c r="D158" s="89"/>
      <c r="E158" s="90"/>
      <c r="F158" s="91"/>
      <c r="G158" s="92"/>
      <c r="H158" s="92"/>
      <c r="I158" s="88"/>
      <c r="J158" s="88"/>
      <c r="K158" s="88"/>
      <c r="L158" s="88"/>
      <c r="M158" s="94" t="str">
        <f t="shared" si="19"/>
        <v>-</v>
      </c>
      <c r="N158" s="95"/>
      <c r="O158" s="96"/>
      <c r="P158" s="75"/>
      <c r="Q158" s="96"/>
      <c r="R158" s="97"/>
      <c r="S158" s="98"/>
      <c r="T158" s="78"/>
      <c r="U158" s="97"/>
      <c r="V158" s="99"/>
      <c r="W158" s="91"/>
      <c r="X158" s="92"/>
      <c r="Y158" s="93">
        <f t="shared" si="20"/>
        <v>0</v>
      </c>
      <c r="Z158" s="91"/>
      <c r="AA158" s="92"/>
      <c r="AB158" s="93">
        <f t="shared" si="21"/>
        <v>0</v>
      </c>
      <c r="AC158" s="100">
        <f t="shared" si="22"/>
        <v>0</v>
      </c>
      <c r="AD158" s="91"/>
      <c r="AE158" s="105"/>
      <c r="AF158" s="93">
        <f t="shared" si="23"/>
        <v>0</v>
      </c>
      <c r="AG158" s="78"/>
      <c r="AH158" s="78"/>
      <c r="AI158" s="83"/>
      <c r="AJ158" s="106"/>
      <c r="AK158" s="106"/>
      <c r="AL158" s="93">
        <f t="shared" si="24"/>
        <v>0</v>
      </c>
      <c r="AM158" s="100">
        <f t="shared" si="25"/>
        <v>0</v>
      </c>
      <c r="AN158" s="100">
        <f t="shared" si="26"/>
        <v>0</v>
      </c>
      <c r="AO158" s="101"/>
      <c r="AP158" s="101"/>
      <c r="AQ158" s="101"/>
      <c r="AR158" s="102"/>
      <c r="AS158" s="102"/>
      <c r="AT158" s="102"/>
      <c r="AU158" s="91"/>
      <c r="AV158" s="91"/>
      <c r="AW158" s="103">
        <v>0</v>
      </c>
      <c r="AX158" s="104">
        <f t="shared" si="18"/>
        <v>0</v>
      </c>
    </row>
    <row r="159" spans="1:50" ht="120" customHeight="1">
      <c r="A159" s="88"/>
      <c r="B159" s="88"/>
      <c r="C159" s="71"/>
      <c r="D159" s="89"/>
      <c r="E159" s="90"/>
      <c r="F159" s="91"/>
      <c r="G159" s="92"/>
      <c r="H159" s="92"/>
      <c r="I159" s="88"/>
      <c r="J159" s="88"/>
      <c r="K159" s="88"/>
      <c r="L159" s="88"/>
      <c r="M159" s="94" t="str">
        <f t="shared" si="19"/>
        <v>-</v>
      </c>
      <c r="N159" s="95"/>
      <c r="O159" s="96"/>
      <c r="P159" s="75"/>
      <c r="Q159" s="96"/>
      <c r="R159" s="97"/>
      <c r="S159" s="98"/>
      <c r="T159" s="78"/>
      <c r="U159" s="97"/>
      <c r="V159" s="99"/>
      <c r="W159" s="91"/>
      <c r="X159" s="92"/>
      <c r="Y159" s="93">
        <f t="shared" si="20"/>
        <v>0</v>
      </c>
      <c r="Z159" s="91"/>
      <c r="AA159" s="92"/>
      <c r="AB159" s="93">
        <f t="shared" si="21"/>
        <v>0</v>
      </c>
      <c r="AC159" s="100">
        <f t="shared" si="22"/>
        <v>0</v>
      </c>
      <c r="AD159" s="91"/>
      <c r="AE159" s="105"/>
      <c r="AF159" s="93">
        <f t="shared" si="23"/>
        <v>0</v>
      </c>
      <c r="AG159" s="78"/>
      <c r="AH159" s="78"/>
      <c r="AI159" s="83"/>
      <c r="AJ159" s="106"/>
      <c r="AK159" s="106"/>
      <c r="AL159" s="93">
        <f t="shared" si="24"/>
        <v>0</v>
      </c>
      <c r="AM159" s="100">
        <f t="shared" si="25"/>
        <v>0</v>
      </c>
      <c r="AN159" s="100">
        <f t="shared" si="26"/>
        <v>0</v>
      </c>
      <c r="AO159" s="101"/>
      <c r="AP159" s="101"/>
      <c r="AQ159" s="101"/>
      <c r="AR159" s="102"/>
      <c r="AS159" s="102"/>
      <c r="AT159" s="102"/>
      <c r="AU159" s="91"/>
      <c r="AV159" s="91"/>
      <c r="AW159" s="103">
        <v>0</v>
      </c>
      <c r="AX159" s="104">
        <f t="shared" si="18"/>
        <v>0</v>
      </c>
    </row>
    <row r="160" spans="1:50" ht="120" customHeight="1">
      <c r="A160" s="88"/>
      <c r="B160" s="88"/>
      <c r="C160" s="71"/>
      <c r="D160" s="89"/>
      <c r="E160" s="90"/>
      <c r="F160" s="91"/>
      <c r="G160" s="92"/>
      <c r="H160" s="92"/>
      <c r="I160" s="88"/>
      <c r="J160" s="88"/>
      <c r="K160" s="88"/>
      <c r="L160" s="88"/>
      <c r="M160" s="94" t="str">
        <f t="shared" si="19"/>
        <v>-</v>
      </c>
      <c r="N160" s="95"/>
      <c r="O160" s="96"/>
      <c r="P160" s="75"/>
      <c r="Q160" s="96"/>
      <c r="R160" s="97"/>
      <c r="S160" s="98"/>
      <c r="T160" s="78"/>
      <c r="U160" s="97"/>
      <c r="V160" s="99"/>
      <c r="W160" s="91"/>
      <c r="X160" s="92"/>
      <c r="Y160" s="93">
        <f t="shared" si="20"/>
        <v>0</v>
      </c>
      <c r="Z160" s="91"/>
      <c r="AA160" s="92"/>
      <c r="AB160" s="93">
        <f t="shared" si="21"/>
        <v>0</v>
      </c>
      <c r="AC160" s="100">
        <f t="shared" si="22"/>
        <v>0</v>
      </c>
      <c r="AD160" s="91"/>
      <c r="AE160" s="105"/>
      <c r="AF160" s="93">
        <f t="shared" si="23"/>
        <v>0</v>
      </c>
      <c r="AG160" s="78"/>
      <c r="AH160" s="78"/>
      <c r="AI160" s="83"/>
      <c r="AJ160" s="106"/>
      <c r="AK160" s="106"/>
      <c r="AL160" s="93">
        <f t="shared" si="24"/>
        <v>0</v>
      </c>
      <c r="AM160" s="100">
        <f t="shared" si="25"/>
        <v>0</v>
      </c>
      <c r="AN160" s="100">
        <f t="shared" si="26"/>
        <v>0</v>
      </c>
      <c r="AO160" s="101"/>
      <c r="AP160" s="101"/>
      <c r="AQ160" s="101"/>
      <c r="AR160" s="102"/>
      <c r="AS160" s="102"/>
      <c r="AT160" s="102"/>
      <c r="AU160" s="91"/>
      <c r="AV160" s="91"/>
      <c r="AW160" s="103">
        <v>0</v>
      </c>
      <c r="AX160" s="104">
        <f t="shared" si="18"/>
        <v>0</v>
      </c>
    </row>
    <row r="161" spans="1:50" ht="120" customHeight="1">
      <c r="A161" s="88"/>
      <c r="B161" s="88"/>
      <c r="C161" s="71"/>
      <c r="D161" s="89"/>
      <c r="E161" s="90"/>
      <c r="F161" s="91"/>
      <c r="G161" s="92"/>
      <c r="H161" s="92"/>
      <c r="I161" s="88"/>
      <c r="J161" s="88"/>
      <c r="K161" s="88"/>
      <c r="L161" s="88"/>
      <c r="M161" s="94" t="str">
        <f t="shared" si="19"/>
        <v>-</v>
      </c>
      <c r="N161" s="95"/>
      <c r="O161" s="96"/>
      <c r="P161" s="75"/>
      <c r="Q161" s="96"/>
      <c r="R161" s="97"/>
      <c r="S161" s="98"/>
      <c r="T161" s="78"/>
      <c r="U161" s="97"/>
      <c r="V161" s="99"/>
      <c r="W161" s="91"/>
      <c r="X161" s="92"/>
      <c r="Y161" s="93">
        <f t="shared" si="20"/>
        <v>0</v>
      </c>
      <c r="Z161" s="91"/>
      <c r="AA161" s="92"/>
      <c r="AB161" s="93">
        <f t="shared" si="21"/>
        <v>0</v>
      </c>
      <c r="AC161" s="100">
        <f t="shared" si="22"/>
        <v>0</v>
      </c>
      <c r="AD161" s="91"/>
      <c r="AE161" s="105"/>
      <c r="AF161" s="93">
        <f t="shared" si="23"/>
        <v>0</v>
      </c>
      <c r="AG161" s="78"/>
      <c r="AH161" s="78"/>
      <c r="AI161" s="83"/>
      <c r="AJ161" s="106"/>
      <c r="AK161" s="106"/>
      <c r="AL161" s="93">
        <f t="shared" si="24"/>
        <v>0</v>
      </c>
      <c r="AM161" s="100">
        <f t="shared" si="25"/>
        <v>0</v>
      </c>
      <c r="AN161" s="100">
        <f t="shared" si="26"/>
        <v>0</v>
      </c>
      <c r="AO161" s="101"/>
      <c r="AP161" s="101"/>
      <c r="AQ161" s="101"/>
      <c r="AR161" s="102"/>
      <c r="AS161" s="102"/>
      <c r="AT161" s="102"/>
      <c r="AU161" s="91"/>
      <c r="AV161" s="91"/>
      <c r="AW161" s="103">
        <v>0</v>
      </c>
      <c r="AX161" s="104">
        <f t="shared" si="18"/>
        <v>0</v>
      </c>
    </row>
    <row r="162" spans="1:50" ht="120" customHeight="1">
      <c r="A162" s="88"/>
      <c r="B162" s="88"/>
      <c r="C162" s="71"/>
      <c r="D162" s="89"/>
      <c r="E162" s="90"/>
      <c r="F162" s="91"/>
      <c r="G162" s="92"/>
      <c r="H162" s="92"/>
      <c r="I162" s="88"/>
      <c r="J162" s="88"/>
      <c r="K162" s="88"/>
      <c r="L162" s="88"/>
      <c r="M162" s="94" t="str">
        <f t="shared" si="19"/>
        <v>-</v>
      </c>
      <c r="N162" s="95"/>
      <c r="O162" s="96"/>
      <c r="P162" s="75"/>
      <c r="Q162" s="96"/>
      <c r="R162" s="97"/>
      <c r="S162" s="98"/>
      <c r="T162" s="78"/>
      <c r="U162" s="97"/>
      <c r="V162" s="99"/>
      <c r="W162" s="91"/>
      <c r="X162" s="92"/>
      <c r="Y162" s="93">
        <f t="shared" si="20"/>
        <v>0</v>
      </c>
      <c r="Z162" s="91"/>
      <c r="AA162" s="92"/>
      <c r="AB162" s="93">
        <f t="shared" si="21"/>
        <v>0</v>
      </c>
      <c r="AC162" s="100">
        <f t="shared" si="22"/>
        <v>0</v>
      </c>
      <c r="AD162" s="91"/>
      <c r="AE162" s="105"/>
      <c r="AF162" s="93">
        <f t="shared" si="23"/>
        <v>0</v>
      </c>
      <c r="AG162" s="78"/>
      <c r="AH162" s="78"/>
      <c r="AI162" s="83"/>
      <c r="AJ162" s="106"/>
      <c r="AK162" s="106"/>
      <c r="AL162" s="93">
        <f t="shared" si="24"/>
        <v>0</v>
      </c>
      <c r="AM162" s="100">
        <f t="shared" si="25"/>
        <v>0</v>
      </c>
      <c r="AN162" s="100">
        <f t="shared" si="26"/>
        <v>0</v>
      </c>
      <c r="AO162" s="101"/>
      <c r="AP162" s="101"/>
      <c r="AQ162" s="101"/>
      <c r="AR162" s="102"/>
      <c r="AS162" s="102"/>
      <c r="AT162" s="102"/>
      <c r="AU162" s="91"/>
      <c r="AV162" s="91"/>
      <c r="AW162" s="103">
        <v>0</v>
      </c>
      <c r="AX162" s="104">
        <f t="shared" si="18"/>
        <v>0</v>
      </c>
    </row>
    <row r="163" spans="1:50" ht="120" customHeight="1">
      <c r="A163" s="88"/>
      <c r="B163" s="88"/>
      <c r="C163" s="71"/>
      <c r="D163" s="89"/>
      <c r="E163" s="90"/>
      <c r="F163" s="91"/>
      <c r="G163" s="92"/>
      <c r="H163" s="92"/>
      <c r="I163" s="88"/>
      <c r="J163" s="88"/>
      <c r="K163" s="88"/>
      <c r="L163" s="88"/>
      <c r="M163" s="94" t="str">
        <f t="shared" si="19"/>
        <v>-</v>
      </c>
      <c r="N163" s="95"/>
      <c r="O163" s="96"/>
      <c r="P163" s="75"/>
      <c r="Q163" s="96"/>
      <c r="R163" s="97"/>
      <c r="S163" s="98"/>
      <c r="T163" s="78"/>
      <c r="U163" s="97"/>
      <c r="V163" s="99"/>
      <c r="W163" s="91"/>
      <c r="X163" s="92"/>
      <c r="Y163" s="93">
        <f t="shared" si="20"/>
        <v>0</v>
      </c>
      <c r="Z163" s="91"/>
      <c r="AA163" s="92"/>
      <c r="AB163" s="93">
        <f t="shared" si="21"/>
        <v>0</v>
      </c>
      <c r="AC163" s="100">
        <f t="shared" si="22"/>
        <v>0</v>
      </c>
      <c r="AD163" s="91"/>
      <c r="AE163" s="105"/>
      <c r="AF163" s="93">
        <f t="shared" si="23"/>
        <v>0</v>
      </c>
      <c r="AG163" s="78"/>
      <c r="AH163" s="78"/>
      <c r="AI163" s="83"/>
      <c r="AJ163" s="106"/>
      <c r="AK163" s="106"/>
      <c r="AL163" s="93">
        <f t="shared" si="24"/>
        <v>0</v>
      </c>
      <c r="AM163" s="100">
        <f t="shared" si="25"/>
        <v>0</v>
      </c>
      <c r="AN163" s="100">
        <f t="shared" si="26"/>
        <v>0</v>
      </c>
      <c r="AO163" s="101"/>
      <c r="AP163" s="101"/>
      <c r="AQ163" s="101"/>
      <c r="AR163" s="102"/>
      <c r="AS163" s="102"/>
      <c r="AT163" s="102"/>
      <c r="AU163" s="91"/>
      <c r="AV163" s="91"/>
      <c r="AW163" s="103">
        <v>0</v>
      </c>
      <c r="AX163" s="104">
        <f t="shared" si="18"/>
        <v>0</v>
      </c>
    </row>
    <row r="164" spans="1:50" ht="120" customHeight="1">
      <c r="A164" s="88"/>
      <c r="B164" s="88"/>
      <c r="C164" s="71"/>
      <c r="D164" s="89"/>
      <c r="E164" s="90"/>
      <c r="F164" s="91"/>
      <c r="G164" s="92"/>
      <c r="H164" s="92"/>
      <c r="I164" s="88"/>
      <c r="J164" s="88"/>
      <c r="K164" s="88"/>
      <c r="L164" s="88"/>
      <c r="M164" s="94" t="str">
        <f t="shared" si="19"/>
        <v>-</v>
      </c>
      <c r="N164" s="95"/>
      <c r="O164" s="96"/>
      <c r="P164" s="75"/>
      <c r="Q164" s="96"/>
      <c r="R164" s="97"/>
      <c r="S164" s="98"/>
      <c r="T164" s="78"/>
      <c r="U164" s="97"/>
      <c r="V164" s="99"/>
      <c r="W164" s="91"/>
      <c r="X164" s="92"/>
      <c r="Y164" s="93">
        <f t="shared" si="20"/>
        <v>0</v>
      </c>
      <c r="Z164" s="91"/>
      <c r="AA164" s="92"/>
      <c r="AB164" s="93">
        <f t="shared" si="21"/>
        <v>0</v>
      </c>
      <c r="AC164" s="100">
        <f t="shared" si="22"/>
        <v>0</v>
      </c>
      <c r="AD164" s="91"/>
      <c r="AE164" s="105"/>
      <c r="AF164" s="93">
        <f t="shared" si="23"/>
        <v>0</v>
      </c>
      <c r="AG164" s="78"/>
      <c r="AH164" s="78"/>
      <c r="AI164" s="83"/>
      <c r="AJ164" s="106"/>
      <c r="AK164" s="106"/>
      <c r="AL164" s="93">
        <f t="shared" si="24"/>
        <v>0</v>
      </c>
      <c r="AM164" s="100">
        <f t="shared" si="25"/>
        <v>0</v>
      </c>
      <c r="AN164" s="100">
        <f t="shared" si="26"/>
        <v>0</v>
      </c>
      <c r="AO164" s="101"/>
      <c r="AP164" s="101"/>
      <c r="AQ164" s="101"/>
      <c r="AR164" s="102"/>
      <c r="AS164" s="102"/>
      <c r="AT164" s="102"/>
      <c r="AU164" s="91"/>
      <c r="AV164" s="91"/>
      <c r="AW164" s="103">
        <v>0</v>
      </c>
      <c r="AX164" s="104">
        <f t="shared" si="18"/>
        <v>0</v>
      </c>
    </row>
    <row r="165" spans="1:50" ht="120" customHeight="1">
      <c r="A165" s="88"/>
      <c r="B165" s="88"/>
      <c r="C165" s="71"/>
      <c r="D165" s="89"/>
      <c r="E165" s="90"/>
      <c r="F165" s="91"/>
      <c r="G165" s="92"/>
      <c r="H165" s="92"/>
      <c r="I165" s="88"/>
      <c r="J165" s="88"/>
      <c r="K165" s="88"/>
      <c r="L165" s="88"/>
      <c r="M165" s="94" t="str">
        <f t="shared" si="19"/>
        <v>-</v>
      </c>
      <c r="N165" s="95"/>
      <c r="O165" s="96"/>
      <c r="P165" s="75"/>
      <c r="Q165" s="96"/>
      <c r="R165" s="97"/>
      <c r="S165" s="98"/>
      <c r="T165" s="78"/>
      <c r="U165" s="97"/>
      <c r="V165" s="99"/>
      <c r="W165" s="91"/>
      <c r="X165" s="92"/>
      <c r="Y165" s="93">
        <f t="shared" si="20"/>
        <v>0</v>
      </c>
      <c r="Z165" s="91"/>
      <c r="AA165" s="92"/>
      <c r="AB165" s="93">
        <f t="shared" si="21"/>
        <v>0</v>
      </c>
      <c r="AC165" s="100">
        <f t="shared" si="22"/>
        <v>0</v>
      </c>
      <c r="AD165" s="91"/>
      <c r="AE165" s="105"/>
      <c r="AF165" s="93">
        <f t="shared" si="23"/>
        <v>0</v>
      </c>
      <c r="AG165" s="78"/>
      <c r="AH165" s="78"/>
      <c r="AI165" s="83"/>
      <c r="AJ165" s="106"/>
      <c r="AK165" s="106"/>
      <c r="AL165" s="93">
        <f t="shared" si="24"/>
        <v>0</v>
      </c>
      <c r="AM165" s="100">
        <f t="shared" si="25"/>
        <v>0</v>
      </c>
      <c r="AN165" s="100">
        <f t="shared" si="26"/>
        <v>0</v>
      </c>
      <c r="AO165" s="101"/>
      <c r="AP165" s="101"/>
      <c r="AQ165" s="101"/>
      <c r="AR165" s="102"/>
      <c r="AS165" s="102"/>
      <c r="AT165" s="102"/>
      <c r="AU165" s="91"/>
      <c r="AV165" s="91"/>
      <c r="AW165" s="103">
        <v>0</v>
      </c>
      <c r="AX165" s="104">
        <f t="shared" si="18"/>
        <v>0</v>
      </c>
    </row>
    <row r="166" spans="1:50" ht="120" customHeight="1">
      <c r="A166" s="88"/>
      <c r="B166" s="88"/>
      <c r="C166" s="71"/>
      <c r="D166" s="89"/>
      <c r="E166" s="90"/>
      <c r="F166" s="91"/>
      <c r="G166" s="92"/>
      <c r="H166" s="92"/>
      <c r="I166" s="88"/>
      <c r="J166" s="88"/>
      <c r="K166" s="88"/>
      <c r="L166" s="88"/>
      <c r="M166" s="94" t="str">
        <f t="shared" si="19"/>
        <v>-</v>
      </c>
      <c r="N166" s="95"/>
      <c r="O166" s="96"/>
      <c r="P166" s="75"/>
      <c r="Q166" s="96"/>
      <c r="R166" s="97"/>
      <c r="S166" s="98"/>
      <c r="T166" s="78"/>
      <c r="U166" s="97"/>
      <c r="V166" s="99"/>
      <c r="W166" s="91"/>
      <c r="X166" s="92"/>
      <c r="Y166" s="93">
        <f t="shared" si="20"/>
        <v>0</v>
      </c>
      <c r="Z166" s="91"/>
      <c r="AA166" s="92"/>
      <c r="AB166" s="93">
        <f t="shared" si="21"/>
        <v>0</v>
      </c>
      <c r="AC166" s="100">
        <f t="shared" si="22"/>
        <v>0</v>
      </c>
      <c r="AD166" s="91"/>
      <c r="AE166" s="105"/>
      <c r="AF166" s="93">
        <f t="shared" si="23"/>
        <v>0</v>
      </c>
      <c r="AG166" s="78"/>
      <c r="AH166" s="78"/>
      <c r="AI166" s="83"/>
      <c r="AJ166" s="106"/>
      <c r="AK166" s="106"/>
      <c r="AL166" s="93">
        <f t="shared" si="24"/>
        <v>0</v>
      </c>
      <c r="AM166" s="100">
        <f t="shared" si="25"/>
        <v>0</v>
      </c>
      <c r="AN166" s="100">
        <f t="shared" si="26"/>
        <v>0</v>
      </c>
      <c r="AO166" s="101"/>
      <c r="AP166" s="101"/>
      <c r="AQ166" s="101"/>
      <c r="AR166" s="102"/>
      <c r="AS166" s="102"/>
      <c r="AT166" s="102"/>
      <c r="AU166" s="91"/>
      <c r="AV166" s="91"/>
      <c r="AW166" s="103">
        <v>0</v>
      </c>
      <c r="AX166" s="104">
        <f t="shared" si="18"/>
        <v>0</v>
      </c>
    </row>
    <row r="167" spans="1:50" ht="120" customHeight="1">
      <c r="A167" s="88"/>
      <c r="B167" s="88"/>
      <c r="C167" s="71"/>
      <c r="D167" s="89"/>
      <c r="E167" s="90"/>
      <c r="F167" s="91"/>
      <c r="G167" s="92"/>
      <c r="H167" s="92"/>
      <c r="I167" s="88"/>
      <c r="J167" s="88"/>
      <c r="K167" s="88"/>
      <c r="L167" s="88"/>
      <c r="M167" s="94" t="str">
        <f t="shared" si="19"/>
        <v>-</v>
      </c>
      <c r="N167" s="95"/>
      <c r="O167" s="96"/>
      <c r="P167" s="75"/>
      <c r="Q167" s="96"/>
      <c r="R167" s="97"/>
      <c r="S167" s="98"/>
      <c r="T167" s="78"/>
      <c r="U167" s="97"/>
      <c r="V167" s="99"/>
      <c r="W167" s="91"/>
      <c r="X167" s="92"/>
      <c r="Y167" s="93">
        <f t="shared" si="20"/>
        <v>0</v>
      </c>
      <c r="Z167" s="91"/>
      <c r="AA167" s="92"/>
      <c r="AB167" s="93">
        <f t="shared" si="21"/>
        <v>0</v>
      </c>
      <c r="AC167" s="100">
        <f t="shared" si="22"/>
        <v>0</v>
      </c>
      <c r="AD167" s="91"/>
      <c r="AE167" s="105"/>
      <c r="AF167" s="93">
        <f t="shared" si="23"/>
        <v>0</v>
      </c>
      <c r="AG167" s="78"/>
      <c r="AH167" s="78"/>
      <c r="AI167" s="83"/>
      <c r="AJ167" s="106"/>
      <c r="AK167" s="106"/>
      <c r="AL167" s="93">
        <f t="shared" si="24"/>
        <v>0</v>
      </c>
      <c r="AM167" s="100">
        <f t="shared" si="25"/>
        <v>0</v>
      </c>
      <c r="AN167" s="100">
        <f t="shared" si="26"/>
        <v>0</v>
      </c>
      <c r="AO167" s="101"/>
      <c r="AP167" s="101"/>
      <c r="AQ167" s="101"/>
      <c r="AR167" s="102"/>
      <c r="AS167" s="102"/>
      <c r="AT167" s="102"/>
      <c r="AU167" s="91"/>
      <c r="AV167" s="91"/>
      <c r="AW167" s="103">
        <v>0</v>
      </c>
      <c r="AX167" s="104">
        <f t="shared" si="18"/>
        <v>0</v>
      </c>
    </row>
    <row r="168" spans="1:50" ht="120" customHeight="1">
      <c r="A168" s="88"/>
      <c r="B168" s="88"/>
      <c r="C168" s="71"/>
      <c r="D168" s="89"/>
      <c r="E168" s="90"/>
      <c r="F168" s="91"/>
      <c r="G168" s="92"/>
      <c r="H168" s="92"/>
      <c r="I168" s="88"/>
      <c r="J168" s="88"/>
      <c r="K168" s="88"/>
      <c r="L168" s="88"/>
      <c r="M168" s="94" t="str">
        <f t="shared" si="19"/>
        <v>-</v>
      </c>
      <c r="N168" s="95"/>
      <c r="O168" s="96"/>
      <c r="P168" s="75"/>
      <c r="Q168" s="96"/>
      <c r="R168" s="97"/>
      <c r="S168" s="98"/>
      <c r="T168" s="78"/>
      <c r="U168" s="97"/>
      <c r="V168" s="99"/>
      <c r="W168" s="91"/>
      <c r="X168" s="92"/>
      <c r="Y168" s="93">
        <f t="shared" si="20"/>
        <v>0</v>
      </c>
      <c r="Z168" s="91"/>
      <c r="AA168" s="92"/>
      <c r="AB168" s="93">
        <f t="shared" si="21"/>
        <v>0</v>
      </c>
      <c r="AC168" s="100">
        <f t="shared" si="22"/>
        <v>0</v>
      </c>
      <c r="AD168" s="91"/>
      <c r="AE168" s="105"/>
      <c r="AF168" s="93">
        <f t="shared" si="23"/>
        <v>0</v>
      </c>
      <c r="AG168" s="78"/>
      <c r="AH168" s="78"/>
      <c r="AI168" s="83"/>
      <c r="AJ168" s="106"/>
      <c r="AK168" s="106"/>
      <c r="AL168" s="93">
        <f t="shared" si="24"/>
        <v>0</v>
      </c>
      <c r="AM168" s="100">
        <f t="shared" si="25"/>
        <v>0</v>
      </c>
      <c r="AN168" s="100">
        <f t="shared" si="26"/>
        <v>0</v>
      </c>
      <c r="AO168" s="101"/>
      <c r="AP168" s="101"/>
      <c r="AQ168" s="101"/>
      <c r="AR168" s="102"/>
      <c r="AS168" s="102"/>
      <c r="AT168" s="102"/>
      <c r="AU168" s="91"/>
      <c r="AV168" s="91"/>
      <c r="AW168" s="103">
        <v>0</v>
      </c>
      <c r="AX168" s="104">
        <f t="shared" si="18"/>
        <v>0</v>
      </c>
    </row>
    <row r="169" spans="1:50" ht="120" customHeight="1">
      <c r="A169" s="88"/>
      <c r="B169" s="88"/>
      <c r="C169" s="71"/>
      <c r="D169" s="89"/>
      <c r="E169" s="90"/>
      <c r="F169" s="91"/>
      <c r="G169" s="92"/>
      <c r="H169" s="92"/>
      <c r="I169" s="88"/>
      <c r="J169" s="88"/>
      <c r="K169" s="88"/>
      <c r="L169" s="88"/>
      <c r="M169" s="94" t="str">
        <f t="shared" si="19"/>
        <v>-</v>
      </c>
      <c r="N169" s="95"/>
      <c r="O169" s="96"/>
      <c r="P169" s="75"/>
      <c r="Q169" s="96"/>
      <c r="R169" s="97"/>
      <c r="S169" s="98"/>
      <c r="T169" s="78"/>
      <c r="U169" s="97"/>
      <c r="V169" s="99"/>
      <c r="W169" s="91"/>
      <c r="X169" s="92"/>
      <c r="Y169" s="93">
        <f t="shared" si="20"/>
        <v>0</v>
      </c>
      <c r="Z169" s="91"/>
      <c r="AA169" s="92"/>
      <c r="AB169" s="93">
        <f t="shared" si="21"/>
        <v>0</v>
      </c>
      <c r="AC169" s="100">
        <f t="shared" si="22"/>
        <v>0</v>
      </c>
      <c r="AD169" s="91"/>
      <c r="AE169" s="105"/>
      <c r="AF169" s="93">
        <f t="shared" si="23"/>
        <v>0</v>
      </c>
      <c r="AG169" s="78"/>
      <c r="AH169" s="78"/>
      <c r="AI169" s="83"/>
      <c r="AJ169" s="106"/>
      <c r="AK169" s="106"/>
      <c r="AL169" s="93">
        <f t="shared" si="24"/>
        <v>0</v>
      </c>
      <c r="AM169" s="100">
        <f t="shared" si="25"/>
        <v>0</v>
      </c>
      <c r="AN169" s="100">
        <f t="shared" si="26"/>
        <v>0</v>
      </c>
      <c r="AO169" s="101"/>
      <c r="AP169" s="101"/>
      <c r="AQ169" s="101"/>
      <c r="AR169" s="102"/>
      <c r="AS169" s="102"/>
      <c r="AT169" s="102"/>
      <c r="AU169" s="91"/>
      <c r="AV169" s="91"/>
      <c r="AW169" s="103">
        <v>0</v>
      </c>
      <c r="AX169" s="104">
        <f t="shared" si="18"/>
        <v>0</v>
      </c>
    </row>
    <row r="170" spans="1:50" ht="120" customHeight="1">
      <c r="A170" s="88"/>
      <c r="B170" s="88"/>
      <c r="C170" s="71"/>
      <c r="D170" s="89"/>
      <c r="E170" s="90"/>
      <c r="F170" s="91"/>
      <c r="G170" s="92"/>
      <c r="H170" s="92"/>
      <c r="I170" s="88"/>
      <c r="J170" s="88"/>
      <c r="K170" s="88"/>
      <c r="L170" s="88"/>
      <c r="M170" s="94" t="str">
        <f t="shared" si="19"/>
        <v>-</v>
      </c>
      <c r="N170" s="95"/>
      <c r="O170" s="96"/>
      <c r="P170" s="75"/>
      <c r="Q170" s="96"/>
      <c r="R170" s="97"/>
      <c r="S170" s="98"/>
      <c r="T170" s="78"/>
      <c r="U170" s="97"/>
      <c r="V170" s="99"/>
      <c r="W170" s="91"/>
      <c r="X170" s="92"/>
      <c r="Y170" s="93">
        <f t="shared" si="20"/>
        <v>0</v>
      </c>
      <c r="Z170" s="91"/>
      <c r="AA170" s="92"/>
      <c r="AB170" s="93">
        <f t="shared" si="21"/>
        <v>0</v>
      </c>
      <c r="AC170" s="100">
        <f t="shared" si="22"/>
        <v>0</v>
      </c>
      <c r="AD170" s="91"/>
      <c r="AE170" s="105"/>
      <c r="AF170" s="93">
        <f t="shared" si="23"/>
        <v>0</v>
      </c>
      <c r="AG170" s="78"/>
      <c r="AH170" s="78"/>
      <c r="AI170" s="83"/>
      <c r="AJ170" s="106"/>
      <c r="AK170" s="106"/>
      <c r="AL170" s="93">
        <f t="shared" si="24"/>
        <v>0</v>
      </c>
      <c r="AM170" s="100">
        <f t="shared" si="25"/>
        <v>0</v>
      </c>
      <c r="AN170" s="100">
        <f t="shared" si="26"/>
        <v>0</v>
      </c>
      <c r="AO170" s="101"/>
      <c r="AP170" s="101"/>
      <c r="AQ170" s="101"/>
      <c r="AR170" s="102"/>
      <c r="AS170" s="102"/>
      <c r="AT170" s="102"/>
      <c r="AU170" s="91"/>
      <c r="AV170" s="91"/>
      <c r="AW170" s="103">
        <v>0</v>
      </c>
      <c r="AX170" s="104">
        <f t="shared" si="18"/>
        <v>0</v>
      </c>
    </row>
    <row r="171" spans="1:50" ht="120" customHeight="1">
      <c r="A171" s="88"/>
      <c r="B171" s="88"/>
      <c r="C171" s="71"/>
      <c r="D171" s="89"/>
      <c r="E171" s="90"/>
      <c r="F171" s="91"/>
      <c r="G171" s="92"/>
      <c r="H171" s="92"/>
      <c r="I171" s="88"/>
      <c r="J171" s="88"/>
      <c r="K171" s="88"/>
      <c r="L171" s="88"/>
      <c r="M171" s="94" t="str">
        <f t="shared" si="19"/>
        <v>-</v>
      </c>
      <c r="N171" s="95"/>
      <c r="O171" s="96"/>
      <c r="P171" s="75"/>
      <c r="Q171" s="96"/>
      <c r="R171" s="97"/>
      <c r="S171" s="98"/>
      <c r="T171" s="78"/>
      <c r="U171" s="97"/>
      <c r="V171" s="99"/>
      <c r="W171" s="91"/>
      <c r="X171" s="92"/>
      <c r="Y171" s="93">
        <f t="shared" si="20"/>
        <v>0</v>
      </c>
      <c r="Z171" s="91"/>
      <c r="AA171" s="92"/>
      <c r="AB171" s="93">
        <f t="shared" si="21"/>
        <v>0</v>
      </c>
      <c r="AC171" s="100">
        <f t="shared" si="22"/>
        <v>0</v>
      </c>
      <c r="AD171" s="91"/>
      <c r="AE171" s="105"/>
      <c r="AF171" s="93">
        <f t="shared" si="23"/>
        <v>0</v>
      </c>
      <c r="AG171" s="78"/>
      <c r="AH171" s="78"/>
      <c r="AI171" s="83"/>
      <c r="AJ171" s="106"/>
      <c r="AK171" s="106"/>
      <c r="AL171" s="93">
        <f t="shared" si="24"/>
        <v>0</v>
      </c>
      <c r="AM171" s="100">
        <f t="shared" si="25"/>
        <v>0</v>
      </c>
      <c r="AN171" s="100">
        <f t="shared" si="26"/>
        <v>0</v>
      </c>
      <c r="AO171" s="101"/>
      <c r="AP171" s="101"/>
      <c r="AQ171" s="101"/>
      <c r="AR171" s="102"/>
      <c r="AS171" s="102"/>
      <c r="AT171" s="102"/>
      <c r="AU171" s="91"/>
      <c r="AV171" s="91"/>
      <c r="AW171" s="103">
        <v>0</v>
      </c>
      <c r="AX171" s="104">
        <f t="shared" si="18"/>
        <v>0</v>
      </c>
    </row>
    <row r="172" spans="1:50" ht="120" customHeight="1">
      <c r="A172" s="88"/>
      <c r="B172" s="88"/>
      <c r="C172" s="71"/>
      <c r="D172" s="89"/>
      <c r="E172" s="90"/>
      <c r="F172" s="91"/>
      <c r="G172" s="92"/>
      <c r="H172" s="92"/>
      <c r="I172" s="88"/>
      <c r="J172" s="88"/>
      <c r="K172" s="88"/>
      <c r="L172" s="88"/>
      <c r="M172" s="94" t="str">
        <f t="shared" si="19"/>
        <v>-</v>
      </c>
      <c r="N172" s="95"/>
      <c r="O172" s="96"/>
      <c r="P172" s="75"/>
      <c r="Q172" s="96"/>
      <c r="R172" s="97"/>
      <c r="S172" s="98"/>
      <c r="T172" s="78"/>
      <c r="U172" s="97"/>
      <c r="V172" s="99"/>
      <c r="W172" s="91"/>
      <c r="X172" s="92"/>
      <c r="Y172" s="93">
        <f t="shared" si="20"/>
        <v>0</v>
      </c>
      <c r="Z172" s="91"/>
      <c r="AA172" s="92"/>
      <c r="AB172" s="93">
        <f t="shared" si="21"/>
        <v>0</v>
      </c>
      <c r="AC172" s="100">
        <f t="shared" si="22"/>
        <v>0</v>
      </c>
      <c r="AD172" s="91"/>
      <c r="AE172" s="105"/>
      <c r="AF172" s="93">
        <f t="shared" si="23"/>
        <v>0</v>
      </c>
      <c r="AG172" s="78"/>
      <c r="AH172" s="78"/>
      <c r="AI172" s="83"/>
      <c r="AJ172" s="106"/>
      <c r="AK172" s="106"/>
      <c r="AL172" s="93">
        <f t="shared" si="24"/>
        <v>0</v>
      </c>
      <c r="AM172" s="100">
        <f t="shared" si="25"/>
        <v>0</v>
      </c>
      <c r="AN172" s="100">
        <f t="shared" si="26"/>
        <v>0</v>
      </c>
      <c r="AO172" s="101"/>
      <c r="AP172" s="101"/>
      <c r="AQ172" s="101"/>
      <c r="AR172" s="102"/>
      <c r="AS172" s="102"/>
      <c r="AT172" s="102"/>
      <c r="AU172" s="91"/>
      <c r="AV172" s="91"/>
      <c r="AW172" s="103">
        <v>0</v>
      </c>
      <c r="AX172" s="104">
        <f t="shared" si="18"/>
        <v>0</v>
      </c>
    </row>
    <row r="173" spans="1:50" ht="120" customHeight="1">
      <c r="A173" s="88"/>
      <c r="B173" s="88"/>
      <c r="C173" s="71"/>
      <c r="D173" s="89"/>
      <c r="E173" s="90"/>
      <c r="F173" s="91"/>
      <c r="G173" s="92"/>
      <c r="H173" s="92"/>
      <c r="I173" s="88"/>
      <c r="J173" s="88"/>
      <c r="K173" s="88"/>
      <c r="L173" s="88"/>
      <c r="M173" s="94" t="str">
        <f t="shared" si="19"/>
        <v>-</v>
      </c>
      <c r="N173" s="95"/>
      <c r="O173" s="96"/>
      <c r="P173" s="75"/>
      <c r="Q173" s="96"/>
      <c r="R173" s="97"/>
      <c r="S173" s="98"/>
      <c r="T173" s="78"/>
      <c r="U173" s="97"/>
      <c r="V173" s="99"/>
      <c r="W173" s="91"/>
      <c r="X173" s="92"/>
      <c r="Y173" s="93">
        <f t="shared" si="20"/>
        <v>0</v>
      </c>
      <c r="Z173" s="91"/>
      <c r="AA173" s="92"/>
      <c r="AB173" s="93">
        <f t="shared" si="21"/>
        <v>0</v>
      </c>
      <c r="AC173" s="100">
        <f t="shared" si="22"/>
        <v>0</v>
      </c>
      <c r="AD173" s="91"/>
      <c r="AE173" s="105"/>
      <c r="AF173" s="93">
        <f t="shared" si="23"/>
        <v>0</v>
      </c>
      <c r="AG173" s="78"/>
      <c r="AH173" s="78"/>
      <c r="AI173" s="83"/>
      <c r="AJ173" s="106"/>
      <c r="AK173" s="106"/>
      <c r="AL173" s="93">
        <f t="shared" si="24"/>
        <v>0</v>
      </c>
      <c r="AM173" s="100">
        <f t="shared" si="25"/>
        <v>0</v>
      </c>
      <c r="AN173" s="100">
        <f t="shared" si="26"/>
        <v>0</v>
      </c>
      <c r="AO173" s="101"/>
      <c r="AP173" s="101"/>
      <c r="AQ173" s="101"/>
      <c r="AR173" s="102"/>
      <c r="AS173" s="102"/>
      <c r="AT173" s="102"/>
      <c r="AU173" s="91"/>
      <c r="AV173" s="91"/>
      <c r="AW173" s="103">
        <v>0</v>
      </c>
      <c r="AX173" s="104">
        <f t="shared" si="18"/>
        <v>0</v>
      </c>
    </row>
    <row r="174" spans="1:50" ht="120" customHeight="1">
      <c r="A174" s="88"/>
      <c r="B174" s="88"/>
      <c r="C174" s="71"/>
      <c r="D174" s="89"/>
      <c r="E174" s="90"/>
      <c r="F174" s="91"/>
      <c r="G174" s="92"/>
      <c r="H174" s="92"/>
      <c r="I174" s="88"/>
      <c r="J174" s="88"/>
      <c r="K174" s="88"/>
      <c r="L174" s="88"/>
      <c r="M174" s="94" t="str">
        <f t="shared" si="19"/>
        <v>-</v>
      </c>
      <c r="N174" s="95"/>
      <c r="O174" s="96"/>
      <c r="P174" s="75"/>
      <c r="Q174" s="96"/>
      <c r="R174" s="97"/>
      <c r="S174" s="98"/>
      <c r="T174" s="78"/>
      <c r="U174" s="97"/>
      <c r="V174" s="99"/>
      <c r="W174" s="91"/>
      <c r="X174" s="92"/>
      <c r="Y174" s="93">
        <f t="shared" si="20"/>
        <v>0</v>
      </c>
      <c r="Z174" s="91"/>
      <c r="AA174" s="92"/>
      <c r="AB174" s="93">
        <f t="shared" si="21"/>
        <v>0</v>
      </c>
      <c r="AC174" s="100">
        <f t="shared" si="22"/>
        <v>0</v>
      </c>
      <c r="AD174" s="91"/>
      <c r="AE174" s="105"/>
      <c r="AF174" s="93">
        <f t="shared" si="23"/>
        <v>0</v>
      </c>
      <c r="AG174" s="78"/>
      <c r="AH174" s="78"/>
      <c r="AI174" s="83"/>
      <c r="AJ174" s="106"/>
      <c r="AK174" s="106"/>
      <c r="AL174" s="93">
        <f t="shared" si="24"/>
        <v>0</v>
      </c>
      <c r="AM174" s="100">
        <f t="shared" si="25"/>
        <v>0</v>
      </c>
      <c r="AN174" s="100">
        <f t="shared" si="26"/>
        <v>0</v>
      </c>
      <c r="AO174" s="101"/>
      <c r="AP174" s="101"/>
      <c r="AQ174" s="101"/>
      <c r="AR174" s="102"/>
      <c r="AS174" s="102"/>
      <c r="AT174" s="102"/>
      <c r="AU174" s="91"/>
      <c r="AV174" s="91"/>
      <c r="AW174" s="103">
        <v>0</v>
      </c>
      <c r="AX174" s="104">
        <f t="shared" si="18"/>
        <v>0</v>
      </c>
    </row>
    <row r="175" spans="1:50" ht="120" customHeight="1">
      <c r="A175" s="88"/>
      <c r="B175" s="88"/>
      <c r="C175" s="71"/>
      <c r="D175" s="89"/>
      <c r="E175" s="90"/>
      <c r="F175" s="91"/>
      <c r="G175" s="92"/>
      <c r="H175" s="92"/>
      <c r="I175" s="88"/>
      <c r="J175" s="88"/>
      <c r="K175" s="88"/>
      <c r="L175" s="88"/>
      <c r="M175" s="94" t="str">
        <f t="shared" si="19"/>
        <v>-</v>
      </c>
      <c r="N175" s="95"/>
      <c r="O175" s="96"/>
      <c r="P175" s="75"/>
      <c r="Q175" s="96"/>
      <c r="R175" s="97"/>
      <c r="S175" s="98"/>
      <c r="T175" s="78"/>
      <c r="U175" s="97"/>
      <c r="V175" s="99"/>
      <c r="W175" s="91"/>
      <c r="X175" s="92"/>
      <c r="Y175" s="93">
        <f t="shared" si="20"/>
        <v>0</v>
      </c>
      <c r="Z175" s="91"/>
      <c r="AA175" s="92"/>
      <c r="AB175" s="93">
        <f t="shared" si="21"/>
        <v>0</v>
      </c>
      <c r="AC175" s="100">
        <f t="shared" si="22"/>
        <v>0</v>
      </c>
      <c r="AD175" s="91"/>
      <c r="AE175" s="105"/>
      <c r="AF175" s="93">
        <f t="shared" si="23"/>
        <v>0</v>
      </c>
      <c r="AG175" s="78"/>
      <c r="AH175" s="78"/>
      <c r="AI175" s="83"/>
      <c r="AJ175" s="106"/>
      <c r="AK175" s="106"/>
      <c r="AL175" s="93">
        <f t="shared" si="24"/>
        <v>0</v>
      </c>
      <c r="AM175" s="100">
        <f t="shared" si="25"/>
        <v>0</v>
      </c>
      <c r="AN175" s="100">
        <f t="shared" si="26"/>
        <v>0</v>
      </c>
      <c r="AO175" s="101"/>
      <c r="AP175" s="101"/>
      <c r="AQ175" s="101"/>
      <c r="AR175" s="102"/>
      <c r="AS175" s="102"/>
      <c r="AT175" s="102"/>
      <c r="AU175" s="91"/>
      <c r="AV175" s="91"/>
      <c r="AW175" s="103">
        <v>0</v>
      </c>
      <c r="AX175" s="104">
        <f t="shared" si="18"/>
        <v>0</v>
      </c>
    </row>
    <row r="176" spans="1:50" ht="120" customHeight="1">
      <c r="A176" s="88"/>
      <c r="B176" s="88"/>
      <c r="C176" s="71"/>
      <c r="D176" s="89"/>
      <c r="E176" s="90"/>
      <c r="F176" s="91"/>
      <c r="G176" s="92"/>
      <c r="H176" s="92"/>
      <c r="I176" s="88"/>
      <c r="J176" s="88"/>
      <c r="K176" s="88"/>
      <c r="L176" s="88"/>
      <c r="M176" s="94" t="str">
        <f t="shared" si="19"/>
        <v>-</v>
      </c>
      <c r="N176" s="95"/>
      <c r="O176" s="96"/>
      <c r="P176" s="75"/>
      <c r="Q176" s="96"/>
      <c r="R176" s="97"/>
      <c r="S176" s="98"/>
      <c r="T176" s="78"/>
      <c r="U176" s="97"/>
      <c r="V176" s="99"/>
      <c r="W176" s="91"/>
      <c r="X176" s="92"/>
      <c r="Y176" s="93">
        <f t="shared" si="20"/>
        <v>0</v>
      </c>
      <c r="Z176" s="91"/>
      <c r="AA176" s="92"/>
      <c r="AB176" s="93">
        <f t="shared" si="21"/>
        <v>0</v>
      </c>
      <c r="AC176" s="100">
        <f t="shared" si="22"/>
        <v>0</v>
      </c>
      <c r="AD176" s="91"/>
      <c r="AE176" s="105"/>
      <c r="AF176" s="93">
        <f t="shared" si="23"/>
        <v>0</v>
      </c>
      <c r="AG176" s="78"/>
      <c r="AH176" s="78"/>
      <c r="AI176" s="83"/>
      <c r="AJ176" s="106"/>
      <c r="AK176" s="106"/>
      <c r="AL176" s="93">
        <f t="shared" si="24"/>
        <v>0</v>
      </c>
      <c r="AM176" s="100">
        <f t="shared" si="25"/>
        <v>0</v>
      </c>
      <c r="AN176" s="100">
        <f t="shared" si="26"/>
        <v>0</v>
      </c>
      <c r="AO176" s="101"/>
      <c r="AP176" s="101"/>
      <c r="AQ176" s="101"/>
      <c r="AR176" s="102"/>
      <c r="AS176" s="102"/>
      <c r="AT176" s="102"/>
      <c r="AU176" s="91"/>
      <c r="AV176" s="91"/>
      <c r="AW176" s="103">
        <v>0</v>
      </c>
      <c r="AX176" s="104">
        <f t="shared" si="18"/>
        <v>0</v>
      </c>
    </row>
    <row r="177" spans="1:50" ht="120" customHeight="1">
      <c r="A177" s="88"/>
      <c r="B177" s="88"/>
      <c r="C177" s="71"/>
      <c r="D177" s="89"/>
      <c r="E177" s="90"/>
      <c r="F177" s="91"/>
      <c r="G177" s="92"/>
      <c r="H177" s="92"/>
      <c r="I177" s="88"/>
      <c r="J177" s="88"/>
      <c r="K177" s="88"/>
      <c r="L177" s="88"/>
      <c r="M177" s="94" t="str">
        <f t="shared" si="19"/>
        <v>-</v>
      </c>
      <c r="N177" s="95"/>
      <c r="O177" s="96"/>
      <c r="P177" s="75"/>
      <c r="Q177" s="96"/>
      <c r="R177" s="97"/>
      <c r="S177" s="98"/>
      <c r="T177" s="78"/>
      <c r="U177" s="97"/>
      <c r="V177" s="99"/>
      <c r="W177" s="91"/>
      <c r="X177" s="92"/>
      <c r="Y177" s="93">
        <f t="shared" si="20"/>
        <v>0</v>
      </c>
      <c r="Z177" s="91"/>
      <c r="AA177" s="92"/>
      <c r="AB177" s="93">
        <f t="shared" si="21"/>
        <v>0</v>
      </c>
      <c r="AC177" s="100">
        <f t="shared" si="22"/>
        <v>0</v>
      </c>
      <c r="AD177" s="91"/>
      <c r="AE177" s="105"/>
      <c r="AF177" s="93">
        <f t="shared" si="23"/>
        <v>0</v>
      </c>
      <c r="AG177" s="78"/>
      <c r="AH177" s="78"/>
      <c r="AI177" s="83"/>
      <c r="AJ177" s="106"/>
      <c r="AK177" s="106"/>
      <c r="AL177" s="93">
        <f t="shared" si="24"/>
        <v>0</v>
      </c>
      <c r="AM177" s="100">
        <f t="shared" si="25"/>
        <v>0</v>
      </c>
      <c r="AN177" s="100">
        <f t="shared" si="26"/>
        <v>0</v>
      </c>
      <c r="AO177" s="101"/>
      <c r="AP177" s="101"/>
      <c r="AQ177" s="101"/>
      <c r="AR177" s="102"/>
      <c r="AS177" s="102"/>
      <c r="AT177" s="102"/>
      <c r="AU177" s="91"/>
      <c r="AV177" s="91"/>
      <c r="AW177" s="103">
        <v>0</v>
      </c>
      <c r="AX177" s="104">
        <f t="shared" si="18"/>
        <v>0</v>
      </c>
    </row>
    <row r="178" spans="1:50" ht="120" customHeight="1">
      <c r="A178" s="88"/>
      <c r="B178" s="88"/>
      <c r="C178" s="71"/>
      <c r="D178" s="89"/>
      <c r="E178" s="90"/>
      <c r="F178" s="91"/>
      <c r="G178" s="92"/>
      <c r="H178" s="92"/>
      <c r="I178" s="88"/>
      <c r="J178" s="88"/>
      <c r="K178" s="88"/>
      <c r="L178" s="88"/>
      <c r="M178" s="94" t="str">
        <f t="shared" si="19"/>
        <v>-</v>
      </c>
      <c r="N178" s="95"/>
      <c r="O178" s="96"/>
      <c r="P178" s="75"/>
      <c r="Q178" s="96"/>
      <c r="R178" s="97"/>
      <c r="S178" s="98"/>
      <c r="T178" s="78"/>
      <c r="U178" s="97"/>
      <c r="V178" s="99"/>
      <c r="W178" s="91"/>
      <c r="X178" s="92"/>
      <c r="Y178" s="93">
        <f t="shared" si="20"/>
        <v>0</v>
      </c>
      <c r="Z178" s="91"/>
      <c r="AA178" s="92"/>
      <c r="AB178" s="93">
        <f t="shared" si="21"/>
        <v>0</v>
      </c>
      <c r="AC178" s="100">
        <f t="shared" si="22"/>
        <v>0</v>
      </c>
      <c r="AD178" s="91"/>
      <c r="AE178" s="105"/>
      <c r="AF178" s="93">
        <f t="shared" si="23"/>
        <v>0</v>
      </c>
      <c r="AG178" s="78"/>
      <c r="AH178" s="78"/>
      <c r="AI178" s="83"/>
      <c r="AJ178" s="106"/>
      <c r="AK178" s="106"/>
      <c r="AL178" s="93">
        <f t="shared" si="24"/>
        <v>0</v>
      </c>
      <c r="AM178" s="100">
        <f t="shared" si="25"/>
        <v>0</v>
      </c>
      <c r="AN178" s="100">
        <f t="shared" si="26"/>
        <v>0</v>
      </c>
      <c r="AO178" s="101"/>
      <c r="AP178" s="101"/>
      <c r="AQ178" s="101"/>
      <c r="AR178" s="102"/>
      <c r="AS178" s="102"/>
      <c r="AT178" s="102"/>
      <c r="AU178" s="91"/>
      <c r="AV178" s="91"/>
      <c r="AW178" s="103">
        <v>0</v>
      </c>
      <c r="AX178" s="104">
        <f t="shared" si="18"/>
        <v>0</v>
      </c>
    </row>
    <row r="179" spans="1:50" ht="120" customHeight="1">
      <c r="A179" s="88"/>
      <c r="B179" s="88"/>
      <c r="C179" s="71"/>
      <c r="D179" s="89"/>
      <c r="E179" s="90"/>
      <c r="F179" s="91"/>
      <c r="G179" s="92"/>
      <c r="H179" s="92"/>
      <c r="I179" s="88"/>
      <c r="J179" s="88"/>
      <c r="K179" s="88"/>
      <c r="L179" s="88"/>
      <c r="M179" s="94" t="str">
        <f t="shared" si="19"/>
        <v>-</v>
      </c>
      <c r="N179" s="95"/>
      <c r="O179" s="96"/>
      <c r="P179" s="75"/>
      <c r="Q179" s="96"/>
      <c r="R179" s="97"/>
      <c r="S179" s="98"/>
      <c r="T179" s="78"/>
      <c r="U179" s="97"/>
      <c r="V179" s="99"/>
      <c r="W179" s="91"/>
      <c r="X179" s="92"/>
      <c r="Y179" s="93">
        <f t="shared" si="20"/>
        <v>0</v>
      </c>
      <c r="Z179" s="91"/>
      <c r="AA179" s="92"/>
      <c r="AB179" s="93">
        <f t="shared" si="21"/>
        <v>0</v>
      </c>
      <c r="AC179" s="100">
        <f t="shared" si="22"/>
        <v>0</v>
      </c>
      <c r="AD179" s="91"/>
      <c r="AE179" s="105"/>
      <c r="AF179" s="93">
        <f t="shared" si="23"/>
        <v>0</v>
      </c>
      <c r="AG179" s="78"/>
      <c r="AH179" s="78"/>
      <c r="AI179" s="83"/>
      <c r="AJ179" s="106"/>
      <c r="AK179" s="106"/>
      <c r="AL179" s="93">
        <f t="shared" si="24"/>
        <v>0</v>
      </c>
      <c r="AM179" s="100">
        <f t="shared" si="25"/>
        <v>0</v>
      </c>
      <c r="AN179" s="100">
        <f t="shared" si="26"/>
        <v>0</v>
      </c>
      <c r="AO179" s="101"/>
      <c r="AP179" s="101"/>
      <c r="AQ179" s="101"/>
      <c r="AR179" s="102"/>
      <c r="AS179" s="102"/>
      <c r="AT179" s="102"/>
      <c r="AU179" s="91"/>
      <c r="AV179" s="91"/>
      <c r="AW179" s="103">
        <v>0</v>
      </c>
      <c r="AX179" s="104">
        <f t="shared" si="18"/>
        <v>0</v>
      </c>
    </row>
    <row r="180" spans="1:50" ht="120" customHeight="1">
      <c r="A180" s="88"/>
      <c r="B180" s="88"/>
      <c r="C180" s="71"/>
      <c r="D180" s="89"/>
      <c r="E180" s="90"/>
      <c r="F180" s="91"/>
      <c r="G180" s="92"/>
      <c r="H180" s="92"/>
      <c r="I180" s="88"/>
      <c r="J180" s="88"/>
      <c r="K180" s="88"/>
      <c r="L180" s="88"/>
      <c r="M180" s="94" t="str">
        <f t="shared" si="19"/>
        <v>-</v>
      </c>
      <c r="N180" s="95"/>
      <c r="O180" s="96"/>
      <c r="P180" s="75"/>
      <c r="Q180" s="96"/>
      <c r="R180" s="97"/>
      <c r="S180" s="98"/>
      <c r="T180" s="78"/>
      <c r="U180" s="97"/>
      <c r="V180" s="99"/>
      <c r="W180" s="91"/>
      <c r="X180" s="92"/>
      <c r="Y180" s="93">
        <f t="shared" si="20"/>
        <v>0</v>
      </c>
      <c r="Z180" s="91"/>
      <c r="AA180" s="92"/>
      <c r="AB180" s="93">
        <f t="shared" si="21"/>
        <v>0</v>
      </c>
      <c r="AC180" s="100">
        <f t="shared" si="22"/>
        <v>0</v>
      </c>
      <c r="AD180" s="91"/>
      <c r="AE180" s="105"/>
      <c r="AF180" s="93">
        <f t="shared" si="23"/>
        <v>0</v>
      </c>
      <c r="AG180" s="78"/>
      <c r="AH180" s="78"/>
      <c r="AI180" s="83"/>
      <c r="AJ180" s="106"/>
      <c r="AK180" s="106"/>
      <c r="AL180" s="93">
        <f t="shared" si="24"/>
        <v>0</v>
      </c>
      <c r="AM180" s="100">
        <f t="shared" si="25"/>
        <v>0</v>
      </c>
      <c r="AN180" s="100">
        <f t="shared" si="26"/>
        <v>0</v>
      </c>
      <c r="AO180" s="101"/>
      <c r="AP180" s="101"/>
      <c r="AQ180" s="101"/>
      <c r="AR180" s="102"/>
      <c r="AS180" s="102"/>
      <c r="AT180" s="102"/>
      <c r="AU180" s="91"/>
      <c r="AV180" s="91"/>
      <c r="AW180" s="103">
        <v>0</v>
      </c>
      <c r="AX180" s="104">
        <f t="shared" si="18"/>
        <v>0</v>
      </c>
    </row>
    <row r="181" spans="1:50" ht="120" customHeight="1">
      <c r="A181" s="88"/>
      <c r="B181" s="88"/>
      <c r="C181" s="71"/>
      <c r="D181" s="89"/>
      <c r="E181" s="90"/>
      <c r="F181" s="91"/>
      <c r="G181" s="92"/>
      <c r="H181" s="92"/>
      <c r="I181" s="88"/>
      <c r="J181" s="88"/>
      <c r="K181" s="88"/>
      <c r="L181" s="88"/>
      <c r="M181" s="94" t="str">
        <f t="shared" si="19"/>
        <v>-</v>
      </c>
      <c r="N181" s="95"/>
      <c r="O181" s="96"/>
      <c r="P181" s="75"/>
      <c r="Q181" s="96"/>
      <c r="R181" s="97"/>
      <c r="S181" s="98"/>
      <c r="T181" s="78"/>
      <c r="U181" s="97"/>
      <c r="V181" s="99"/>
      <c r="W181" s="91"/>
      <c r="X181" s="92"/>
      <c r="Y181" s="93">
        <f t="shared" si="20"/>
        <v>0</v>
      </c>
      <c r="Z181" s="91"/>
      <c r="AA181" s="92"/>
      <c r="AB181" s="93">
        <f t="shared" si="21"/>
        <v>0</v>
      </c>
      <c r="AC181" s="100">
        <f t="shared" si="22"/>
        <v>0</v>
      </c>
      <c r="AD181" s="91"/>
      <c r="AE181" s="105"/>
      <c r="AF181" s="93">
        <f t="shared" si="23"/>
        <v>0</v>
      </c>
      <c r="AG181" s="78"/>
      <c r="AH181" s="78"/>
      <c r="AI181" s="83"/>
      <c r="AJ181" s="106"/>
      <c r="AK181" s="106"/>
      <c r="AL181" s="93">
        <f t="shared" si="24"/>
        <v>0</v>
      </c>
      <c r="AM181" s="100">
        <f t="shared" si="25"/>
        <v>0</v>
      </c>
      <c r="AN181" s="100">
        <f t="shared" si="26"/>
        <v>0</v>
      </c>
      <c r="AO181" s="101"/>
      <c r="AP181" s="101"/>
      <c r="AQ181" s="101"/>
      <c r="AR181" s="102"/>
      <c r="AS181" s="102"/>
      <c r="AT181" s="102"/>
      <c r="AU181" s="91"/>
      <c r="AV181" s="91"/>
      <c r="AW181" s="103">
        <v>0</v>
      </c>
      <c r="AX181" s="104">
        <f t="shared" si="18"/>
        <v>0</v>
      </c>
    </row>
    <row r="182" spans="1:50" ht="120" customHeight="1">
      <c r="A182" s="88"/>
      <c r="B182" s="88"/>
      <c r="C182" s="71"/>
      <c r="D182" s="89"/>
      <c r="E182" s="90"/>
      <c r="F182" s="91"/>
      <c r="G182" s="92"/>
      <c r="H182" s="92"/>
      <c r="I182" s="88"/>
      <c r="J182" s="88"/>
      <c r="K182" s="88"/>
      <c r="L182" s="88"/>
      <c r="M182" s="94" t="str">
        <f t="shared" si="19"/>
        <v>-</v>
      </c>
      <c r="N182" s="95"/>
      <c r="O182" s="96"/>
      <c r="P182" s="75"/>
      <c r="Q182" s="96"/>
      <c r="R182" s="97"/>
      <c r="S182" s="98"/>
      <c r="T182" s="78"/>
      <c r="U182" s="97"/>
      <c r="V182" s="99"/>
      <c r="W182" s="91"/>
      <c r="X182" s="92"/>
      <c r="Y182" s="93">
        <f t="shared" si="20"/>
        <v>0</v>
      </c>
      <c r="Z182" s="91"/>
      <c r="AA182" s="92"/>
      <c r="AB182" s="93">
        <f t="shared" si="21"/>
        <v>0</v>
      </c>
      <c r="AC182" s="100">
        <f t="shared" si="22"/>
        <v>0</v>
      </c>
      <c r="AD182" s="91"/>
      <c r="AE182" s="105"/>
      <c r="AF182" s="93">
        <f t="shared" si="23"/>
        <v>0</v>
      </c>
      <c r="AG182" s="78"/>
      <c r="AH182" s="78"/>
      <c r="AI182" s="83"/>
      <c r="AJ182" s="106"/>
      <c r="AK182" s="106"/>
      <c r="AL182" s="93">
        <f t="shared" si="24"/>
        <v>0</v>
      </c>
      <c r="AM182" s="100">
        <f t="shared" si="25"/>
        <v>0</v>
      </c>
      <c r="AN182" s="100">
        <f t="shared" si="26"/>
        <v>0</v>
      </c>
      <c r="AO182" s="101"/>
      <c r="AP182" s="101"/>
      <c r="AQ182" s="101"/>
      <c r="AR182" s="102"/>
      <c r="AS182" s="102"/>
      <c r="AT182" s="102"/>
      <c r="AU182" s="91"/>
      <c r="AV182" s="91"/>
      <c r="AW182" s="103">
        <v>0</v>
      </c>
      <c r="AX182" s="104">
        <f t="shared" si="18"/>
        <v>0</v>
      </c>
    </row>
    <row r="183" spans="1:50" ht="120" customHeight="1">
      <c r="A183" s="88"/>
      <c r="B183" s="88"/>
      <c r="C183" s="71"/>
      <c r="D183" s="89"/>
      <c r="E183" s="90"/>
      <c r="F183" s="91"/>
      <c r="G183" s="92"/>
      <c r="H183" s="92"/>
      <c r="I183" s="88"/>
      <c r="J183" s="88"/>
      <c r="K183" s="88"/>
      <c r="L183" s="88"/>
      <c r="M183" s="94" t="str">
        <f t="shared" si="19"/>
        <v>-</v>
      </c>
      <c r="N183" s="95"/>
      <c r="O183" s="96"/>
      <c r="P183" s="75"/>
      <c r="Q183" s="96"/>
      <c r="R183" s="97"/>
      <c r="S183" s="98"/>
      <c r="T183" s="78"/>
      <c r="U183" s="97"/>
      <c r="V183" s="99"/>
      <c r="W183" s="91"/>
      <c r="X183" s="92"/>
      <c r="Y183" s="93">
        <f t="shared" si="20"/>
        <v>0</v>
      </c>
      <c r="Z183" s="91"/>
      <c r="AA183" s="92"/>
      <c r="AB183" s="93">
        <f t="shared" si="21"/>
        <v>0</v>
      </c>
      <c r="AC183" s="100">
        <f t="shared" si="22"/>
        <v>0</v>
      </c>
      <c r="AD183" s="91"/>
      <c r="AE183" s="105"/>
      <c r="AF183" s="93">
        <f t="shared" si="23"/>
        <v>0</v>
      </c>
      <c r="AG183" s="78"/>
      <c r="AH183" s="78"/>
      <c r="AI183" s="83"/>
      <c r="AJ183" s="106"/>
      <c r="AK183" s="106"/>
      <c r="AL183" s="93">
        <f t="shared" si="24"/>
        <v>0</v>
      </c>
      <c r="AM183" s="100">
        <f t="shared" si="25"/>
        <v>0</v>
      </c>
      <c r="AN183" s="100">
        <f t="shared" si="26"/>
        <v>0</v>
      </c>
      <c r="AO183" s="101"/>
      <c r="AP183" s="101"/>
      <c r="AQ183" s="101"/>
      <c r="AR183" s="102"/>
      <c r="AS183" s="102"/>
      <c r="AT183" s="102"/>
      <c r="AU183" s="91"/>
      <c r="AV183" s="91"/>
      <c r="AW183" s="103">
        <v>0</v>
      </c>
      <c r="AX183" s="104">
        <f t="shared" si="18"/>
        <v>0</v>
      </c>
    </row>
    <row r="184" spans="1:50" ht="120" customHeight="1">
      <c r="A184" s="88"/>
      <c r="B184" s="88"/>
      <c r="C184" s="71"/>
      <c r="D184" s="89"/>
      <c r="E184" s="90"/>
      <c r="F184" s="91"/>
      <c r="G184" s="92"/>
      <c r="H184" s="92"/>
      <c r="I184" s="88"/>
      <c r="J184" s="88"/>
      <c r="K184" s="88"/>
      <c r="L184" s="88"/>
      <c r="M184" s="94" t="str">
        <f t="shared" si="19"/>
        <v>-</v>
      </c>
      <c r="N184" s="95"/>
      <c r="O184" s="96"/>
      <c r="P184" s="75"/>
      <c r="Q184" s="96"/>
      <c r="R184" s="97"/>
      <c r="S184" s="98"/>
      <c r="T184" s="78"/>
      <c r="U184" s="97"/>
      <c r="V184" s="99"/>
      <c r="W184" s="91"/>
      <c r="X184" s="92"/>
      <c r="Y184" s="93">
        <f t="shared" si="20"/>
        <v>0</v>
      </c>
      <c r="Z184" s="91"/>
      <c r="AA184" s="92"/>
      <c r="AB184" s="93">
        <f t="shared" si="21"/>
        <v>0</v>
      </c>
      <c r="AC184" s="100">
        <f t="shared" si="22"/>
        <v>0</v>
      </c>
      <c r="AD184" s="91"/>
      <c r="AE184" s="105"/>
      <c r="AF184" s="93">
        <f t="shared" si="23"/>
        <v>0</v>
      </c>
      <c r="AG184" s="78"/>
      <c r="AH184" s="78"/>
      <c r="AI184" s="83"/>
      <c r="AJ184" s="106"/>
      <c r="AK184" s="106"/>
      <c r="AL184" s="93">
        <f t="shared" si="24"/>
        <v>0</v>
      </c>
      <c r="AM184" s="100">
        <f t="shared" si="25"/>
        <v>0</v>
      </c>
      <c r="AN184" s="100">
        <f t="shared" si="26"/>
        <v>0</v>
      </c>
      <c r="AO184" s="101"/>
      <c r="AP184" s="101"/>
      <c r="AQ184" s="101"/>
      <c r="AR184" s="102"/>
      <c r="AS184" s="102"/>
      <c r="AT184" s="102"/>
      <c r="AU184" s="91"/>
      <c r="AV184" s="91"/>
      <c r="AW184" s="103">
        <v>0</v>
      </c>
      <c r="AX184" s="104">
        <f t="shared" si="18"/>
        <v>0</v>
      </c>
    </row>
    <row r="185" spans="1:50" ht="120" customHeight="1">
      <c r="A185" s="88"/>
      <c r="B185" s="88"/>
      <c r="C185" s="71"/>
      <c r="D185" s="89"/>
      <c r="E185" s="90"/>
      <c r="F185" s="91"/>
      <c r="G185" s="92"/>
      <c r="H185" s="92"/>
      <c r="I185" s="88"/>
      <c r="J185" s="88"/>
      <c r="K185" s="88"/>
      <c r="L185" s="88"/>
      <c r="M185" s="94" t="str">
        <f t="shared" si="19"/>
        <v>-</v>
      </c>
      <c r="N185" s="95"/>
      <c r="O185" s="96"/>
      <c r="P185" s="75"/>
      <c r="Q185" s="96"/>
      <c r="R185" s="97"/>
      <c r="S185" s="98"/>
      <c r="T185" s="78"/>
      <c r="U185" s="97"/>
      <c r="V185" s="99"/>
      <c r="W185" s="91"/>
      <c r="X185" s="92"/>
      <c r="Y185" s="93">
        <f t="shared" si="20"/>
        <v>0</v>
      </c>
      <c r="Z185" s="91"/>
      <c r="AA185" s="92"/>
      <c r="AB185" s="93">
        <f t="shared" si="21"/>
        <v>0</v>
      </c>
      <c r="AC185" s="100">
        <f t="shared" si="22"/>
        <v>0</v>
      </c>
      <c r="AD185" s="91"/>
      <c r="AE185" s="105"/>
      <c r="AF185" s="93">
        <f t="shared" si="23"/>
        <v>0</v>
      </c>
      <c r="AG185" s="78"/>
      <c r="AH185" s="78"/>
      <c r="AI185" s="83"/>
      <c r="AJ185" s="106"/>
      <c r="AK185" s="106"/>
      <c r="AL185" s="93">
        <f t="shared" si="24"/>
        <v>0</v>
      </c>
      <c r="AM185" s="100">
        <f t="shared" si="25"/>
        <v>0</v>
      </c>
      <c r="AN185" s="100">
        <f t="shared" si="26"/>
        <v>0</v>
      </c>
      <c r="AO185" s="101"/>
      <c r="AP185" s="101"/>
      <c r="AQ185" s="101"/>
      <c r="AR185" s="102"/>
      <c r="AS185" s="102"/>
      <c r="AT185" s="102"/>
      <c r="AU185" s="91"/>
      <c r="AV185" s="91"/>
      <c r="AW185" s="103">
        <v>0</v>
      </c>
      <c r="AX185" s="104">
        <f t="shared" si="18"/>
        <v>0</v>
      </c>
    </row>
    <row r="186" spans="1:50" ht="120" customHeight="1">
      <c r="A186" s="88"/>
      <c r="B186" s="88"/>
      <c r="C186" s="71"/>
      <c r="D186" s="89"/>
      <c r="E186" s="90"/>
      <c r="F186" s="91"/>
      <c r="G186" s="92"/>
      <c r="H186" s="92"/>
      <c r="I186" s="88"/>
      <c r="J186" s="88"/>
      <c r="K186" s="88"/>
      <c r="L186" s="88"/>
      <c r="M186" s="94" t="str">
        <f t="shared" si="19"/>
        <v>-</v>
      </c>
      <c r="N186" s="95"/>
      <c r="O186" s="96"/>
      <c r="P186" s="75"/>
      <c r="Q186" s="96"/>
      <c r="R186" s="97"/>
      <c r="S186" s="98"/>
      <c r="T186" s="78"/>
      <c r="U186" s="97"/>
      <c r="V186" s="99"/>
      <c r="W186" s="91"/>
      <c r="X186" s="92"/>
      <c r="Y186" s="93">
        <f t="shared" si="20"/>
        <v>0</v>
      </c>
      <c r="Z186" s="91"/>
      <c r="AA186" s="92"/>
      <c r="AB186" s="93">
        <f t="shared" si="21"/>
        <v>0</v>
      </c>
      <c r="AC186" s="100">
        <f t="shared" si="22"/>
        <v>0</v>
      </c>
      <c r="AD186" s="91"/>
      <c r="AE186" s="105"/>
      <c r="AF186" s="93">
        <f t="shared" si="23"/>
        <v>0</v>
      </c>
      <c r="AG186" s="78"/>
      <c r="AH186" s="78"/>
      <c r="AI186" s="83"/>
      <c r="AJ186" s="106"/>
      <c r="AK186" s="106"/>
      <c r="AL186" s="93">
        <f t="shared" si="24"/>
        <v>0</v>
      </c>
      <c r="AM186" s="100">
        <f t="shared" si="25"/>
        <v>0</v>
      </c>
      <c r="AN186" s="100">
        <f t="shared" si="26"/>
        <v>0</v>
      </c>
      <c r="AO186" s="101"/>
      <c r="AP186" s="101"/>
      <c r="AQ186" s="101"/>
      <c r="AR186" s="102"/>
      <c r="AS186" s="102"/>
      <c r="AT186" s="102"/>
      <c r="AU186" s="91"/>
      <c r="AV186" s="91"/>
      <c r="AW186" s="103">
        <v>0</v>
      </c>
      <c r="AX186" s="104">
        <f t="shared" si="18"/>
        <v>0</v>
      </c>
    </row>
    <row r="187" spans="1:50" ht="120" customHeight="1">
      <c r="A187" s="88"/>
      <c r="B187" s="88"/>
      <c r="C187" s="71"/>
      <c r="D187" s="89"/>
      <c r="E187" s="90"/>
      <c r="F187" s="91"/>
      <c r="G187" s="92"/>
      <c r="H187" s="92"/>
      <c r="I187" s="88"/>
      <c r="J187" s="88"/>
      <c r="K187" s="88"/>
      <c r="L187" s="88"/>
      <c r="M187" s="94" t="str">
        <f t="shared" si="19"/>
        <v>-</v>
      </c>
      <c r="N187" s="95"/>
      <c r="O187" s="96"/>
      <c r="P187" s="75"/>
      <c r="Q187" s="96"/>
      <c r="R187" s="97"/>
      <c r="S187" s="98"/>
      <c r="T187" s="78"/>
      <c r="U187" s="97"/>
      <c r="V187" s="99"/>
      <c r="W187" s="91"/>
      <c r="X187" s="92"/>
      <c r="Y187" s="93">
        <f t="shared" si="20"/>
        <v>0</v>
      </c>
      <c r="Z187" s="91"/>
      <c r="AA187" s="92"/>
      <c r="AB187" s="93">
        <f t="shared" si="21"/>
        <v>0</v>
      </c>
      <c r="AC187" s="100">
        <f t="shared" si="22"/>
        <v>0</v>
      </c>
      <c r="AD187" s="91"/>
      <c r="AE187" s="105"/>
      <c r="AF187" s="93">
        <f t="shared" si="23"/>
        <v>0</v>
      </c>
      <c r="AG187" s="78"/>
      <c r="AH187" s="78"/>
      <c r="AI187" s="83"/>
      <c r="AJ187" s="106"/>
      <c r="AK187" s="106"/>
      <c r="AL187" s="93">
        <f t="shared" si="24"/>
        <v>0</v>
      </c>
      <c r="AM187" s="100">
        <f t="shared" si="25"/>
        <v>0</v>
      </c>
      <c r="AN187" s="100">
        <f t="shared" si="26"/>
        <v>0</v>
      </c>
      <c r="AO187" s="101"/>
      <c r="AP187" s="101"/>
      <c r="AQ187" s="101"/>
      <c r="AR187" s="102"/>
      <c r="AS187" s="102"/>
      <c r="AT187" s="102"/>
      <c r="AU187" s="91"/>
      <c r="AV187" s="91"/>
      <c r="AW187" s="103">
        <v>0</v>
      </c>
      <c r="AX187" s="104">
        <f t="shared" si="18"/>
        <v>0</v>
      </c>
    </row>
    <row r="188" spans="1:50" ht="120" customHeight="1">
      <c r="A188" s="88"/>
      <c r="B188" s="88"/>
      <c r="C188" s="71"/>
      <c r="D188" s="89"/>
      <c r="E188" s="90"/>
      <c r="F188" s="91"/>
      <c r="G188" s="92"/>
      <c r="H188" s="92"/>
      <c r="I188" s="88"/>
      <c r="J188" s="88"/>
      <c r="K188" s="88"/>
      <c r="L188" s="88"/>
      <c r="M188" s="94" t="str">
        <f t="shared" si="19"/>
        <v>-</v>
      </c>
      <c r="N188" s="95"/>
      <c r="O188" s="96"/>
      <c r="P188" s="75"/>
      <c r="Q188" s="96"/>
      <c r="R188" s="97"/>
      <c r="S188" s="98"/>
      <c r="T188" s="78"/>
      <c r="U188" s="97"/>
      <c r="V188" s="99"/>
      <c r="W188" s="91"/>
      <c r="X188" s="92"/>
      <c r="Y188" s="93">
        <f t="shared" si="20"/>
        <v>0</v>
      </c>
      <c r="Z188" s="91"/>
      <c r="AA188" s="92"/>
      <c r="AB188" s="93">
        <f t="shared" si="21"/>
        <v>0</v>
      </c>
      <c r="AC188" s="100">
        <f t="shared" si="22"/>
        <v>0</v>
      </c>
      <c r="AD188" s="91"/>
      <c r="AE188" s="105"/>
      <c r="AF188" s="93">
        <f t="shared" si="23"/>
        <v>0</v>
      </c>
      <c r="AG188" s="78"/>
      <c r="AH188" s="78"/>
      <c r="AI188" s="83"/>
      <c r="AJ188" s="106"/>
      <c r="AK188" s="106"/>
      <c r="AL188" s="93">
        <f t="shared" si="24"/>
        <v>0</v>
      </c>
      <c r="AM188" s="100">
        <f t="shared" si="25"/>
        <v>0</v>
      </c>
      <c r="AN188" s="100">
        <f t="shared" si="26"/>
        <v>0</v>
      </c>
      <c r="AO188" s="101"/>
      <c r="AP188" s="101"/>
      <c r="AQ188" s="101"/>
      <c r="AR188" s="102"/>
      <c r="AS188" s="102"/>
      <c r="AT188" s="102"/>
      <c r="AU188" s="91"/>
      <c r="AV188" s="91"/>
      <c r="AW188" s="103">
        <v>0</v>
      </c>
      <c r="AX188" s="104">
        <f t="shared" si="18"/>
        <v>0</v>
      </c>
    </row>
    <row r="189" spans="1:50" ht="120" customHeight="1">
      <c r="A189" s="88"/>
      <c r="B189" s="88"/>
      <c r="C189" s="71"/>
      <c r="D189" s="89"/>
      <c r="E189" s="90"/>
      <c r="F189" s="91"/>
      <c r="G189" s="92"/>
      <c r="H189" s="92"/>
      <c r="I189" s="88"/>
      <c r="J189" s="88"/>
      <c r="K189" s="88"/>
      <c r="L189" s="88"/>
      <c r="M189" s="94" t="str">
        <f t="shared" si="19"/>
        <v>-</v>
      </c>
      <c r="N189" s="95"/>
      <c r="O189" s="96"/>
      <c r="P189" s="75"/>
      <c r="Q189" s="96"/>
      <c r="R189" s="97"/>
      <c r="S189" s="98"/>
      <c r="T189" s="78"/>
      <c r="U189" s="97"/>
      <c r="V189" s="99"/>
      <c r="W189" s="91"/>
      <c r="X189" s="92"/>
      <c r="Y189" s="93">
        <f t="shared" si="20"/>
        <v>0</v>
      </c>
      <c r="Z189" s="91"/>
      <c r="AA189" s="92"/>
      <c r="AB189" s="93">
        <f t="shared" si="21"/>
        <v>0</v>
      </c>
      <c r="AC189" s="100">
        <f t="shared" si="22"/>
        <v>0</v>
      </c>
      <c r="AD189" s="91"/>
      <c r="AE189" s="105"/>
      <c r="AF189" s="93">
        <f t="shared" si="23"/>
        <v>0</v>
      </c>
      <c r="AG189" s="78"/>
      <c r="AH189" s="78"/>
      <c r="AI189" s="83"/>
      <c r="AJ189" s="106"/>
      <c r="AK189" s="106"/>
      <c r="AL189" s="93">
        <f t="shared" si="24"/>
        <v>0</v>
      </c>
      <c r="AM189" s="100">
        <f t="shared" si="25"/>
        <v>0</v>
      </c>
      <c r="AN189" s="100">
        <f t="shared" si="26"/>
        <v>0</v>
      </c>
      <c r="AO189" s="101"/>
      <c r="AP189" s="101"/>
      <c r="AQ189" s="101"/>
      <c r="AR189" s="102"/>
      <c r="AS189" s="102"/>
      <c r="AT189" s="102"/>
      <c r="AU189" s="91"/>
      <c r="AV189" s="91"/>
      <c r="AW189" s="103">
        <v>0</v>
      </c>
      <c r="AX189" s="104">
        <f t="shared" si="18"/>
        <v>0</v>
      </c>
    </row>
    <row r="190" spans="1:50" ht="120" customHeight="1">
      <c r="A190" s="88"/>
      <c r="B190" s="88"/>
      <c r="C190" s="71"/>
      <c r="D190" s="89"/>
      <c r="E190" s="90"/>
      <c r="F190" s="91"/>
      <c r="G190" s="92"/>
      <c r="H190" s="92"/>
      <c r="I190" s="88"/>
      <c r="J190" s="88"/>
      <c r="K190" s="88"/>
      <c r="L190" s="88"/>
      <c r="M190" s="94" t="str">
        <f t="shared" si="19"/>
        <v>-</v>
      </c>
      <c r="N190" s="95"/>
      <c r="O190" s="96"/>
      <c r="P190" s="75"/>
      <c r="Q190" s="96"/>
      <c r="R190" s="97"/>
      <c r="S190" s="98"/>
      <c r="T190" s="78"/>
      <c r="U190" s="97"/>
      <c r="V190" s="99"/>
      <c r="W190" s="91"/>
      <c r="X190" s="92"/>
      <c r="Y190" s="93">
        <f t="shared" si="20"/>
        <v>0</v>
      </c>
      <c r="Z190" s="91"/>
      <c r="AA190" s="92"/>
      <c r="AB190" s="93">
        <f t="shared" si="21"/>
        <v>0</v>
      </c>
      <c r="AC190" s="100">
        <f t="shared" si="22"/>
        <v>0</v>
      </c>
      <c r="AD190" s="91"/>
      <c r="AE190" s="105"/>
      <c r="AF190" s="93">
        <f t="shared" si="23"/>
        <v>0</v>
      </c>
      <c r="AG190" s="78"/>
      <c r="AH190" s="78"/>
      <c r="AI190" s="83"/>
      <c r="AJ190" s="106"/>
      <c r="AK190" s="106"/>
      <c r="AL190" s="93">
        <f t="shared" si="24"/>
        <v>0</v>
      </c>
      <c r="AM190" s="100">
        <f t="shared" si="25"/>
        <v>0</v>
      </c>
      <c r="AN190" s="100">
        <f t="shared" si="26"/>
        <v>0</v>
      </c>
      <c r="AO190" s="101"/>
      <c r="AP190" s="101"/>
      <c r="AQ190" s="101"/>
      <c r="AR190" s="102"/>
      <c r="AS190" s="102"/>
      <c r="AT190" s="102"/>
      <c r="AU190" s="91"/>
      <c r="AV190" s="91"/>
      <c r="AW190" s="103">
        <v>0</v>
      </c>
      <c r="AX190" s="104">
        <f t="shared" si="18"/>
        <v>0</v>
      </c>
    </row>
    <row r="191" spans="1:50" ht="120" customHeight="1">
      <c r="A191" s="88"/>
      <c r="B191" s="88"/>
      <c r="C191" s="71"/>
      <c r="D191" s="89"/>
      <c r="E191" s="90"/>
      <c r="F191" s="91"/>
      <c r="G191" s="92"/>
      <c r="H191" s="92"/>
      <c r="I191" s="88"/>
      <c r="J191" s="88"/>
      <c r="K191" s="88"/>
      <c r="L191" s="88"/>
      <c r="M191" s="94" t="str">
        <f t="shared" si="19"/>
        <v>-</v>
      </c>
      <c r="N191" s="95"/>
      <c r="O191" s="96"/>
      <c r="P191" s="75"/>
      <c r="Q191" s="96"/>
      <c r="R191" s="97"/>
      <c r="S191" s="98"/>
      <c r="T191" s="78"/>
      <c r="U191" s="97"/>
      <c r="V191" s="99"/>
      <c r="W191" s="91"/>
      <c r="X191" s="92"/>
      <c r="Y191" s="93">
        <f t="shared" si="20"/>
        <v>0</v>
      </c>
      <c r="Z191" s="91"/>
      <c r="AA191" s="92"/>
      <c r="AB191" s="93">
        <f t="shared" si="21"/>
        <v>0</v>
      </c>
      <c r="AC191" s="100">
        <f t="shared" si="22"/>
        <v>0</v>
      </c>
      <c r="AD191" s="91"/>
      <c r="AE191" s="105"/>
      <c r="AF191" s="93">
        <f t="shared" si="23"/>
        <v>0</v>
      </c>
      <c r="AG191" s="78"/>
      <c r="AH191" s="78"/>
      <c r="AI191" s="83"/>
      <c r="AJ191" s="106"/>
      <c r="AK191" s="106"/>
      <c r="AL191" s="93">
        <f t="shared" si="24"/>
        <v>0</v>
      </c>
      <c r="AM191" s="100">
        <f t="shared" si="25"/>
        <v>0</v>
      </c>
      <c r="AN191" s="100">
        <f t="shared" si="26"/>
        <v>0</v>
      </c>
      <c r="AO191" s="101"/>
      <c r="AP191" s="101"/>
      <c r="AQ191" s="101"/>
      <c r="AR191" s="102"/>
      <c r="AS191" s="102"/>
      <c r="AT191" s="102"/>
      <c r="AU191" s="91"/>
      <c r="AV191" s="91"/>
      <c r="AW191" s="103">
        <v>0</v>
      </c>
      <c r="AX191" s="104">
        <f t="shared" si="18"/>
        <v>0</v>
      </c>
    </row>
    <row r="192" spans="1:50" ht="120" customHeight="1">
      <c r="A192" s="88"/>
      <c r="B192" s="88"/>
      <c r="C192" s="71"/>
      <c r="D192" s="89"/>
      <c r="E192" s="90"/>
      <c r="F192" s="91"/>
      <c r="G192" s="92"/>
      <c r="H192" s="92"/>
      <c r="I192" s="88"/>
      <c r="J192" s="88"/>
      <c r="K192" s="88"/>
      <c r="L192" s="88"/>
      <c r="M192" s="94" t="str">
        <f t="shared" si="19"/>
        <v>-</v>
      </c>
      <c r="N192" s="95"/>
      <c r="O192" s="96"/>
      <c r="P192" s="75"/>
      <c r="Q192" s="96"/>
      <c r="R192" s="97"/>
      <c r="S192" s="98"/>
      <c r="T192" s="78"/>
      <c r="U192" s="97"/>
      <c r="V192" s="99"/>
      <c r="W192" s="91"/>
      <c r="X192" s="92"/>
      <c r="Y192" s="93">
        <f t="shared" si="20"/>
        <v>0</v>
      </c>
      <c r="Z192" s="91"/>
      <c r="AA192" s="92"/>
      <c r="AB192" s="93">
        <f t="shared" si="21"/>
        <v>0</v>
      </c>
      <c r="AC192" s="100">
        <f t="shared" si="22"/>
        <v>0</v>
      </c>
      <c r="AD192" s="91"/>
      <c r="AE192" s="105"/>
      <c r="AF192" s="93">
        <f t="shared" si="23"/>
        <v>0</v>
      </c>
      <c r="AG192" s="78"/>
      <c r="AH192" s="78"/>
      <c r="AI192" s="83"/>
      <c r="AJ192" s="106"/>
      <c r="AK192" s="106"/>
      <c r="AL192" s="93">
        <f t="shared" si="24"/>
        <v>0</v>
      </c>
      <c r="AM192" s="100">
        <f t="shared" si="25"/>
        <v>0</v>
      </c>
      <c r="AN192" s="100">
        <f t="shared" si="26"/>
        <v>0</v>
      </c>
      <c r="AO192" s="101"/>
      <c r="AP192" s="101"/>
      <c r="AQ192" s="101"/>
      <c r="AR192" s="102"/>
      <c r="AS192" s="102"/>
      <c r="AT192" s="102"/>
      <c r="AU192" s="91"/>
      <c r="AV192" s="91"/>
      <c r="AW192" s="103">
        <v>0</v>
      </c>
      <c r="AX192" s="104">
        <f t="shared" si="18"/>
        <v>0</v>
      </c>
    </row>
    <row r="193" spans="1:50" ht="120" customHeight="1">
      <c r="A193" s="88"/>
      <c r="B193" s="88"/>
      <c r="C193" s="71"/>
      <c r="D193" s="89"/>
      <c r="E193" s="90"/>
      <c r="F193" s="91"/>
      <c r="G193" s="92"/>
      <c r="H193" s="92"/>
      <c r="I193" s="88"/>
      <c r="J193" s="88"/>
      <c r="K193" s="88"/>
      <c r="L193" s="88"/>
      <c r="M193" s="94" t="str">
        <f t="shared" si="19"/>
        <v>-</v>
      </c>
      <c r="N193" s="95"/>
      <c r="O193" s="96"/>
      <c r="P193" s="75"/>
      <c r="Q193" s="96"/>
      <c r="R193" s="97"/>
      <c r="S193" s="98"/>
      <c r="T193" s="78"/>
      <c r="U193" s="97"/>
      <c r="V193" s="99"/>
      <c r="W193" s="91"/>
      <c r="X193" s="92"/>
      <c r="Y193" s="93">
        <f t="shared" si="20"/>
        <v>0</v>
      </c>
      <c r="Z193" s="91"/>
      <c r="AA193" s="92"/>
      <c r="AB193" s="93">
        <f t="shared" si="21"/>
        <v>0</v>
      </c>
      <c r="AC193" s="100">
        <f t="shared" si="22"/>
        <v>0</v>
      </c>
      <c r="AD193" s="91"/>
      <c r="AE193" s="105"/>
      <c r="AF193" s="93">
        <f t="shared" si="23"/>
        <v>0</v>
      </c>
      <c r="AG193" s="78"/>
      <c r="AH193" s="78"/>
      <c r="AI193" s="83"/>
      <c r="AJ193" s="106"/>
      <c r="AK193" s="106"/>
      <c r="AL193" s="93">
        <f t="shared" si="24"/>
        <v>0</v>
      </c>
      <c r="AM193" s="100">
        <f t="shared" si="25"/>
        <v>0</v>
      </c>
      <c r="AN193" s="100">
        <f t="shared" si="26"/>
        <v>0</v>
      </c>
      <c r="AO193" s="101"/>
      <c r="AP193" s="101"/>
      <c r="AQ193" s="101"/>
      <c r="AR193" s="102"/>
      <c r="AS193" s="102"/>
      <c r="AT193" s="102"/>
      <c r="AU193" s="91"/>
      <c r="AV193" s="91"/>
      <c r="AW193" s="103">
        <v>0</v>
      </c>
      <c r="AX193" s="104">
        <f t="shared" si="18"/>
        <v>0</v>
      </c>
    </row>
    <row r="194" spans="1:50" ht="120" customHeight="1">
      <c r="A194" s="88"/>
      <c r="B194" s="88"/>
      <c r="C194" s="71"/>
      <c r="D194" s="89"/>
      <c r="E194" s="90"/>
      <c r="F194" s="91"/>
      <c r="G194" s="92"/>
      <c r="H194" s="92"/>
      <c r="I194" s="88"/>
      <c r="J194" s="88"/>
      <c r="K194" s="88"/>
      <c r="L194" s="88"/>
      <c r="M194" s="94" t="str">
        <f t="shared" si="19"/>
        <v>-</v>
      </c>
      <c r="N194" s="95"/>
      <c r="O194" s="96"/>
      <c r="P194" s="75"/>
      <c r="Q194" s="96"/>
      <c r="R194" s="97"/>
      <c r="S194" s="98"/>
      <c r="T194" s="78"/>
      <c r="U194" s="97"/>
      <c r="V194" s="99"/>
      <c r="W194" s="91"/>
      <c r="X194" s="92"/>
      <c r="Y194" s="93">
        <f t="shared" si="20"/>
        <v>0</v>
      </c>
      <c r="Z194" s="91"/>
      <c r="AA194" s="92"/>
      <c r="AB194" s="93">
        <f t="shared" si="21"/>
        <v>0</v>
      </c>
      <c r="AC194" s="100">
        <f t="shared" si="22"/>
        <v>0</v>
      </c>
      <c r="AD194" s="91"/>
      <c r="AE194" s="105"/>
      <c r="AF194" s="93">
        <f t="shared" si="23"/>
        <v>0</v>
      </c>
      <c r="AG194" s="78"/>
      <c r="AH194" s="78"/>
      <c r="AI194" s="83"/>
      <c r="AJ194" s="106"/>
      <c r="AK194" s="106"/>
      <c r="AL194" s="93">
        <f t="shared" si="24"/>
        <v>0</v>
      </c>
      <c r="AM194" s="100">
        <f t="shared" si="25"/>
        <v>0</v>
      </c>
      <c r="AN194" s="100">
        <f t="shared" si="26"/>
        <v>0</v>
      </c>
      <c r="AO194" s="101"/>
      <c r="AP194" s="101"/>
      <c r="AQ194" s="101"/>
      <c r="AR194" s="102"/>
      <c r="AS194" s="102"/>
      <c r="AT194" s="102"/>
      <c r="AU194" s="91"/>
      <c r="AV194" s="91"/>
      <c r="AW194" s="103">
        <v>0</v>
      </c>
      <c r="AX194" s="104">
        <f t="shared" si="18"/>
        <v>0</v>
      </c>
    </row>
    <row r="195" spans="1:50" ht="120" customHeight="1">
      <c r="A195" s="88"/>
      <c r="B195" s="88"/>
      <c r="C195" s="71"/>
      <c r="D195" s="89"/>
      <c r="E195" s="90"/>
      <c r="F195" s="91"/>
      <c r="G195" s="92"/>
      <c r="H195" s="92"/>
      <c r="I195" s="88"/>
      <c r="J195" s="88"/>
      <c r="K195" s="88"/>
      <c r="L195" s="88"/>
      <c r="M195" s="94" t="str">
        <f t="shared" si="19"/>
        <v>-</v>
      </c>
      <c r="N195" s="95"/>
      <c r="O195" s="96"/>
      <c r="P195" s="75"/>
      <c r="Q195" s="96"/>
      <c r="R195" s="97"/>
      <c r="S195" s="98"/>
      <c r="T195" s="78"/>
      <c r="U195" s="97"/>
      <c r="V195" s="99"/>
      <c r="W195" s="91"/>
      <c r="X195" s="92"/>
      <c r="Y195" s="93">
        <f t="shared" si="20"/>
        <v>0</v>
      </c>
      <c r="Z195" s="91"/>
      <c r="AA195" s="92"/>
      <c r="AB195" s="93">
        <f t="shared" si="21"/>
        <v>0</v>
      </c>
      <c r="AC195" s="100">
        <f t="shared" si="22"/>
        <v>0</v>
      </c>
      <c r="AD195" s="91"/>
      <c r="AE195" s="105"/>
      <c r="AF195" s="93">
        <f t="shared" si="23"/>
        <v>0</v>
      </c>
      <c r="AG195" s="78"/>
      <c r="AH195" s="78"/>
      <c r="AI195" s="83"/>
      <c r="AJ195" s="106"/>
      <c r="AK195" s="106"/>
      <c r="AL195" s="93">
        <f t="shared" si="24"/>
        <v>0</v>
      </c>
      <c r="AM195" s="100">
        <f t="shared" si="25"/>
        <v>0</v>
      </c>
      <c r="AN195" s="100">
        <f t="shared" si="26"/>
        <v>0</v>
      </c>
      <c r="AO195" s="101"/>
      <c r="AP195" s="101"/>
      <c r="AQ195" s="101"/>
      <c r="AR195" s="102"/>
      <c r="AS195" s="102"/>
      <c r="AT195" s="102"/>
      <c r="AU195" s="91"/>
      <c r="AV195" s="91"/>
      <c r="AW195" s="103">
        <v>0</v>
      </c>
      <c r="AX195" s="104">
        <f t="shared" si="18"/>
        <v>0</v>
      </c>
    </row>
    <row r="196" spans="1:50" ht="120" customHeight="1">
      <c r="A196" s="88"/>
      <c r="B196" s="88"/>
      <c r="C196" s="71"/>
      <c r="D196" s="89"/>
      <c r="E196" s="90"/>
      <c r="F196" s="91"/>
      <c r="G196" s="92"/>
      <c r="H196" s="92"/>
      <c r="I196" s="88"/>
      <c r="J196" s="88"/>
      <c r="K196" s="88"/>
      <c r="L196" s="88"/>
      <c r="M196" s="94" t="str">
        <f t="shared" si="19"/>
        <v>-</v>
      </c>
      <c r="N196" s="95"/>
      <c r="O196" s="96"/>
      <c r="P196" s="75"/>
      <c r="Q196" s="96"/>
      <c r="R196" s="97"/>
      <c r="S196" s="98"/>
      <c r="T196" s="78"/>
      <c r="U196" s="97"/>
      <c r="V196" s="99"/>
      <c r="W196" s="91"/>
      <c r="X196" s="92"/>
      <c r="Y196" s="93">
        <f t="shared" si="20"/>
        <v>0</v>
      </c>
      <c r="Z196" s="91"/>
      <c r="AA196" s="92"/>
      <c r="AB196" s="93">
        <f t="shared" si="21"/>
        <v>0</v>
      </c>
      <c r="AC196" s="100">
        <f t="shared" si="22"/>
        <v>0</v>
      </c>
      <c r="AD196" s="91"/>
      <c r="AE196" s="105"/>
      <c r="AF196" s="93">
        <f t="shared" si="23"/>
        <v>0</v>
      </c>
      <c r="AG196" s="78"/>
      <c r="AH196" s="78"/>
      <c r="AI196" s="83"/>
      <c r="AJ196" s="106"/>
      <c r="AK196" s="106"/>
      <c r="AL196" s="93">
        <f t="shared" si="24"/>
        <v>0</v>
      </c>
      <c r="AM196" s="100">
        <f t="shared" si="25"/>
        <v>0</v>
      </c>
      <c r="AN196" s="100">
        <f t="shared" si="26"/>
        <v>0</v>
      </c>
      <c r="AO196" s="101"/>
      <c r="AP196" s="101"/>
      <c r="AQ196" s="101"/>
      <c r="AR196" s="102"/>
      <c r="AS196" s="102"/>
      <c r="AT196" s="102"/>
      <c r="AU196" s="91"/>
      <c r="AV196" s="91"/>
      <c r="AW196" s="103">
        <v>0</v>
      </c>
      <c r="AX196" s="104">
        <f t="shared" si="18"/>
        <v>0</v>
      </c>
    </row>
    <row r="197" spans="1:50" ht="120" customHeight="1">
      <c r="A197" s="88"/>
      <c r="B197" s="88"/>
      <c r="C197" s="71"/>
      <c r="D197" s="89"/>
      <c r="E197" s="90"/>
      <c r="F197" s="91"/>
      <c r="G197" s="92"/>
      <c r="H197" s="92"/>
      <c r="I197" s="88"/>
      <c r="J197" s="88"/>
      <c r="K197" s="88"/>
      <c r="L197" s="88"/>
      <c r="M197" s="94" t="str">
        <f t="shared" si="19"/>
        <v>-</v>
      </c>
      <c r="N197" s="95"/>
      <c r="O197" s="96"/>
      <c r="P197" s="75"/>
      <c r="Q197" s="96"/>
      <c r="R197" s="97"/>
      <c r="S197" s="98"/>
      <c r="T197" s="78"/>
      <c r="U197" s="97"/>
      <c r="V197" s="99"/>
      <c r="W197" s="91"/>
      <c r="X197" s="92"/>
      <c r="Y197" s="93">
        <f t="shared" si="20"/>
        <v>0</v>
      </c>
      <c r="Z197" s="91"/>
      <c r="AA197" s="92"/>
      <c r="AB197" s="93">
        <f t="shared" si="21"/>
        <v>0</v>
      </c>
      <c r="AC197" s="100">
        <f t="shared" si="22"/>
        <v>0</v>
      </c>
      <c r="AD197" s="91"/>
      <c r="AE197" s="105"/>
      <c r="AF197" s="93">
        <f t="shared" si="23"/>
        <v>0</v>
      </c>
      <c r="AG197" s="78"/>
      <c r="AH197" s="78"/>
      <c r="AI197" s="83"/>
      <c r="AJ197" s="106"/>
      <c r="AK197" s="106"/>
      <c r="AL197" s="93">
        <f t="shared" si="24"/>
        <v>0</v>
      </c>
      <c r="AM197" s="100">
        <f t="shared" si="25"/>
        <v>0</v>
      </c>
      <c r="AN197" s="100">
        <f t="shared" si="26"/>
        <v>0</v>
      </c>
      <c r="AO197" s="101"/>
      <c r="AP197" s="101"/>
      <c r="AQ197" s="101"/>
      <c r="AR197" s="102"/>
      <c r="AS197" s="102"/>
      <c r="AT197" s="102"/>
      <c r="AU197" s="91"/>
      <c r="AV197" s="91"/>
      <c r="AW197" s="103">
        <v>0</v>
      </c>
      <c r="AX197" s="104">
        <f t="shared" ref="AX197:AX260" si="27">V197*AC197*BC$1</f>
        <v>0</v>
      </c>
    </row>
    <row r="198" spans="1:50" ht="120" customHeight="1">
      <c r="A198" s="88"/>
      <c r="B198" s="88"/>
      <c r="C198" s="71"/>
      <c r="D198" s="89"/>
      <c r="E198" s="90"/>
      <c r="F198" s="91"/>
      <c r="G198" s="92"/>
      <c r="H198" s="92"/>
      <c r="I198" s="88"/>
      <c r="J198" s="88"/>
      <c r="K198" s="88"/>
      <c r="L198" s="88"/>
      <c r="M198" s="94" t="str">
        <f t="shared" ref="M198:M261" si="28">A198&amp;"-"&amp;E198</f>
        <v>-</v>
      </c>
      <c r="N198" s="95"/>
      <c r="O198" s="96"/>
      <c r="P198" s="75"/>
      <c r="Q198" s="96"/>
      <c r="R198" s="97"/>
      <c r="S198" s="98"/>
      <c r="T198" s="78"/>
      <c r="U198" s="97"/>
      <c r="V198" s="99"/>
      <c r="W198" s="91"/>
      <c r="X198" s="92"/>
      <c r="Y198" s="93">
        <f t="shared" ref="Y198:Y261" si="29">W198+X198</f>
        <v>0</v>
      </c>
      <c r="Z198" s="91"/>
      <c r="AA198" s="92"/>
      <c r="AB198" s="93">
        <f t="shared" ref="AB198:AB261" si="30">Z198+AA198</f>
        <v>0</v>
      </c>
      <c r="AC198" s="100">
        <f t="shared" ref="AC198:AC261" si="31">(AB198-Y198)*24*60</f>
        <v>0</v>
      </c>
      <c r="AD198" s="91"/>
      <c r="AE198" s="105"/>
      <c r="AF198" s="93">
        <f t="shared" ref="AF198:AF261" si="32">AD198+AE198</f>
        <v>0</v>
      </c>
      <c r="AG198" s="78"/>
      <c r="AH198" s="78"/>
      <c r="AI198" s="83"/>
      <c r="AJ198" s="106"/>
      <c r="AK198" s="106"/>
      <c r="AL198" s="93">
        <f t="shared" ref="AL198:AL261" si="33">AJ198+AK198</f>
        <v>0</v>
      </c>
      <c r="AM198" s="100">
        <f t="shared" ref="AM198:AM261" si="34">IF(AND(P198&lt;&gt;"D:Arıza Değil",AH198="Bu Arıza Aracın Servise Verilmesine Engel Değil"),IF(Z198-F198&gt;0,(AB198-Y198)*24,IF(OR(AND(G198&gt;AS$1,G198&lt;AT$1),AND(G198&gt;AU$1,G198&lt;AV$1)),(AL198-Y198)*24,0)),AN198)</f>
        <v>0</v>
      </c>
      <c r="AN198" s="100">
        <f t="shared" ref="AN198:AN261" si="35">IF(P198&lt;&gt;"D:Arıza Değil",AC198,0)</f>
        <v>0</v>
      </c>
      <c r="AO198" s="101"/>
      <c r="AP198" s="101"/>
      <c r="AQ198" s="101"/>
      <c r="AR198" s="102"/>
      <c r="AS198" s="102"/>
      <c r="AT198" s="102"/>
      <c r="AU198" s="91"/>
      <c r="AV198" s="91"/>
      <c r="AW198" s="103">
        <v>0</v>
      </c>
      <c r="AX198" s="104">
        <f t="shared" si="27"/>
        <v>0</v>
      </c>
    </row>
    <row r="199" spans="1:50" ht="120" customHeight="1">
      <c r="A199" s="88"/>
      <c r="B199" s="88"/>
      <c r="C199" s="71"/>
      <c r="D199" s="89"/>
      <c r="E199" s="90"/>
      <c r="F199" s="91"/>
      <c r="G199" s="92"/>
      <c r="H199" s="92"/>
      <c r="I199" s="88"/>
      <c r="J199" s="88"/>
      <c r="K199" s="88"/>
      <c r="L199" s="88"/>
      <c r="M199" s="94" t="str">
        <f t="shared" si="28"/>
        <v>-</v>
      </c>
      <c r="N199" s="95"/>
      <c r="O199" s="96"/>
      <c r="P199" s="75"/>
      <c r="Q199" s="96"/>
      <c r="R199" s="97"/>
      <c r="S199" s="98"/>
      <c r="T199" s="78"/>
      <c r="U199" s="97"/>
      <c r="V199" s="99"/>
      <c r="W199" s="91"/>
      <c r="X199" s="92"/>
      <c r="Y199" s="93">
        <f t="shared" si="29"/>
        <v>0</v>
      </c>
      <c r="Z199" s="91"/>
      <c r="AA199" s="92"/>
      <c r="AB199" s="93">
        <f t="shared" si="30"/>
        <v>0</v>
      </c>
      <c r="AC199" s="100">
        <f t="shared" si="31"/>
        <v>0</v>
      </c>
      <c r="AD199" s="91"/>
      <c r="AE199" s="105"/>
      <c r="AF199" s="93">
        <f t="shared" si="32"/>
        <v>0</v>
      </c>
      <c r="AG199" s="78"/>
      <c r="AH199" s="78"/>
      <c r="AI199" s="83"/>
      <c r="AJ199" s="106"/>
      <c r="AK199" s="106"/>
      <c r="AL199" s="93">
        <f t="shared" si="33"/>
        <v>0</v>
      </c>
      <c r="AM199" s="100">
        <f t="shared" si="34"/>
        <v>0</v>
      </c>
      <c r="AN199" s="100">
        <f t="shared" si="35"/>
        <v>0</v>
      </c>
      <c r="AO199" s="101"/>
      <c r="AP199" s="101"/>
      <c r="AQ199" s="101"/>
      <c r="AR199" s="102"/>
      <c r="AS199" s="102"/>
      <c r="AT199" s="102"/>
      <c r="AU199" s="91"/>
      <c r="AV199" s="91"/>
      <c r="AW199" s="103">
        <v>0</v>
      </c>
      <c r="AX199" s="104">
        <f t="shared" si="27"/>
        <v>0</v>
      </c>
    </row>
    <row r="200" spans="1:50" ht="120" customHeight="1">
      <c r="A200" s="88"/>
      <c r="B200" s="88"/>
      <c r="C200" s="71"/>
      <c r="D200" s="89"/>
      <c r="E200" s="90"/>
      <c r="F200" s="91"/>
      <c r="G200" s="92"/>
      <c r="H200" s="92"/>
      <c r="I200" s="88"/>
      <c r="J200" s="88"/>
      <c r="K200" s="88"/>
      <c r="L200" s="88"/>
      <c r="M200" s="94" t="str">
        <f t="shared" si="28"/>
        <v>-</v>
      </c>
      <c r="N200" s="95"/>
      <c r="O200" s="96"/>
      <c r="P200" s="75"/>
      <c r="Q200" s="96"/>
      <c r="R200" s="97"/>
      <c r="S200" s="98"/>
      <c r="T200" s="78"/>
      <c r="U200" s="97"/>
      <c r="V200" s="99"/>
      <c r="W200" s="91"/>
      <c r="X200" s="92"/>
      <c r="Y200" s="93">
        <f t="shared" si="29"/>
        <v>0</v>
      </c>
      <c r="Z200" s="91"/>
      <c r="AA200" s="92"/>
      <c r="AB200" s="93">
        <f t="shared" si="30"/>
        <v>0</v>
      </c>
      <c r="AC200" s="100">
        <f t="shared" si="31"/>
        <v>0</v>
      </c>
      <c r="AD200" s="91"/>
      <c r="AE200" s="105"/>
      <c r="AF200" s="93">
        <f t="shared" si="32"/>
        <v>0</v>
      </c>
      <c r="AG200" s="78"/>
      <c r="AH200" s="78"/>
      <c r="AI200" s="83"/>
      <c r="AJ200" s="106"/>
      <c r="AK200" s="106"/>
      <c r="AL200" s="93">
        <f t="shared" si="33"/>
        <v>0</v>
      </c>
      <c r="AM200" s="100">
        <f t="shared" si="34"/>
        <v>0</v>
      </c>
      <c r="AN200" s="100">
        <f t="shared" si="35"/>
        <v>0</v>
      </c>
      <c r="AO200" s="101"/>
      <c r="AP200" s="101"/>
      <c r="AQ200" s="101"/>
      <c r="AR200" s="102"/>
      <c r="AS200" s="102"/>
      <c r="AT200" s="102"/>
      <c r="AU200" s="91"/>
      <c r="AV200" s="91"/>
      <c r="AW200" s="103">
        <v>0</v>
      </c>
      <c r="AX200" s="104">
        <f t="shared" si="27"/>
        <v>0</v>
      </c>
    </row>
    <row r="201" spans="1:50" ht="120" customHeight="1">
      <c r="A201" s="88"/>
      <c r="B201" s="88"/>
      <c r="C201" s="71"/>
      <c r="D201" s="89"/>
      <c r="E201" s="90"/>
      <c r="F201" s="91"/>
      <c r="G201" s="92"/>
      <c r="H201" s="92"/>
      <c r="I201" s="88"/>
      <c r="J201" s="88"/>
      <c r="K201" s="88"/>
      <c r="L201" s="88"/>
      <c r="M201" s="94" t="str">
        <f t="shared" si="28"/>
        <v>-</v>
      </c>
      <c r="N201" s="95"/>
      <c r="O201" s="96"/>
      <c r="P201" s="75"/>
      <c r="Q201" s="96"/>
      <c r="R201" s="97"/>
      <c r="S201" s="98"/>
      <c r="T201" s="78"/>
      <c r="U201" s="97"/>
      <c r="V201" s="99"/>
      <c r="W201" s="91"/>
      <c r="X201" s="92"/>
      <c r="Y201" s="93">
        <f t="shared" si="29"/>
        <v>0</v>
      </c>
      <c r="Z201" s="91"/>
      <c r="AA201" s="92"/>
      <c r="AB201" s="93">
        <f t="shared" si="30"/>
        <v>0</v>
      </c>
      <c r="AC201" s="100">
        <f t="shared" si="31"/>
        <v>0</v>
      </c>
      <c r="AD201" s="91"/>
      <c r="AE201" s="105"/>
      <c r="AF201" s="93">
        <f t="shared" si="32"/>
        <v>0</v>
      </c>
      <c r="AG201" s="78"/>
      <c r="AH201" s="78"/>
      <c r="AI201" s="83"/>
      <c r="AJ201" s="106"/>
      <c r="AK201" s="106"/>
      <c r="AL201" s="93">
        <f t="shared" si="33"/>
        <v>0</v>
      </c>
      <c r="AM201" s="100">
        <f t="shared" si="34"/>
        <v>0</v>
      </c>
      <c r="AN201" s="100">
        <f t="shared" si="35"/>
        <v>0</v>
      </c>
      <c r="AO201" s="101"/>
      <c r="AP201" s="101"/>
      <c r="AQ201" s="101"/>
      <c r="AR201" s="102"/>
      <c r="AS201" s="102"/>
      <c r="AT201" s="102"/>
      <c r="AU201" s="91"/>
      <c r="AV201" s="91"/>
      <c r="AW201" s="103">
        <v>0</v>
      </c>
      <c r="AX201" s="104">
        <f t="shared" si="27"/>
        <v>0</v>
      </c>
    </row>
    <row r="202" spans="1:50" ht="120" customHeight="1">
      <c r="A202" s="88"/>
      <c r="B202" s="88"/>
      <c r="C202" s="71"/>
      <c r="D202" s="89"/>
      <c r="E202" s="90"/>
      <c r="F202" s="91"/>
      <c r="G202" s="92"/>
      <c r="H202" s="92"/>
      <c r="I202" s="88"/>
      <c r="J202" s="88"/>
      <c r="K202" s="88"/>
      <c r="L202" s="88"/>
      <c r="M202" s="94" t="str">
        <f t="shared" si="28"/>
        <v>-</v>
      </c>
      <c r="N202" s="95"/>
      <c r="O202" s="96"/>
      <c r="P202" s="75"/>
      <c r="Q202" s="96"/>
      <c r="R202" s="97"/>
      <c r="S202" s="98"/>
      <c r="T202" s="78"/>
      <c r="U202" s="97"/>
      <c r="V202" s="99"/>
      <c r="W202" s="91"/>
      <c r="X202" s="92"/>
      <c r="Y202" s="93">
        <f t="shared" si="29"/>
        <v>0</v>
      </c>
      <c r="Z202" s="91"/>
      <c r="AA202" s="92"/>
      <c r="AB202" s="93">
        <f t="shared" si="30"/>
        <v>0</v>
      </c>
      <c r="AC202" s="100">
        <f t="shared" si="31"/>
        <v>0</v>
      </c>
      <c r="AD202" s="91"/>
      <c r="AE202" s="105"/>
      <c r="AF202" s="93">
        <f t="shared" si="32"/>
        <v>0</v>
      </c>
      <c r="AG202" s="78"/>
      <c r="AH202" s="78"/>
      <c r="AI202" s="83"/>
      <c r="AJ202" s="106"/>
      <c r="AK202" s="106"/>
      <c r="AL202" s="93">
        <f t="shared" si="33"/>
        <v>0</v>
      </c>
      <c r="AM202" s="100">
        <f t="shared" si="34"/>
        <v>0</v>
      </c>
      <c r="AN202" s="100">
        <f t="shared" si="35"/>
        <v>0</v>
      </c>
      <c r="AO202" s="101"/>
      <c r="AP202" s="101"/>
      <c r="AQ202" s="101"/>
      <c r="AR202" s="102"/>
      <c r="AS202" s="102"/>
      <c r="AT202" s="102"/>
      <c r="AU202" s="91"/>
      <c r="AV202" s="91"/>
      <c r="AW202" s="103">
        <v>0</v>
      </c>
      <c r="AX202" s="104">
        <f t="shared" si="27"/>
        <v>0</v>
      </c>
    </row>
    <row r="203" spans="1:50" ht="120" customHeight="1">
      <c r="A203" s="88"/>
      <c r="B203" s="88"/>
      <c r="C203" s="71"/>
      <c r="D203" s="89"/>
      <c r="E203" s="90"/>
      <c r="F203" s="91"/>
      <c r="G203" s="92"/>
      <c r="H203" s="92"/>
      <c r="I203" s="88"/>
      <c r="J203" s="88"/>
      <c r="K203" s="88"/>
      <c r="L203" s="88"/>
      <c r="M203" s="94" t="str">
        <f t="shared" si="28"/>
        <v>-</v>
      </c>
      <c r="N203" s="95"/>
      <c r="O203" s="96"/>
      <c r="P203" s="75"/>
      <c r="Q203" s="96"/>
      <c r="R203" s="97"/>
      <c r="S203" s="98"/>
      <c r="T203" s="78"/>
      <c r="U203" s="97"/>
      <c r="V203" s="99"/>
      <c r="W203" s="91"/>
      <c r="X203" s="92"/>
      <c r="Y203" s="93">
        <f t="shared" si="29"/>
        <v>0</v>
      </c>
      <c r="Z203" s="91"/>
      <c r="AA203" s="92"/>
      <c r="AB203" s="93">
        <f t="shared" si="30"/>
        <v>0</v>
      </c>
      <c r="AC203" s="100">
        <f t="shared" si="31"/>
        <v>0</v>
      </c>
      <c r="AD203" s="91"/>
      <c r="AE203" s="105"/>
      <c r="AF203" s="93">
        <f t="shared" si="32"/>
        <v>0</v>
      </c>
      <c r="AG203" s="78"/>
      <c r="AH203" s="78"/>
      <c r="AI203" s="83"/>
      <c r="AJ203" s="106"/>
      <c r="AK203" s="106"/>
      <c r="AL203" s="93">
        <f t="shared" si="33"/>
        <v>0</v>
      </c>
      <c r="AM203" s="100">
        <f t="shared" si="34"/>
        <v>0</v>
      </c>
      <c r="AN203" s="100">
        <f t="shared" si="35"/>
        <v>0</v>
      </c>
      <c r="AO203" s="101"/>
      <c r="AP203" s="101"/>
      <c r="AQ203" s="101"/>
      <c r="AR203" s="102"/>
      <c r="AS203" s="102"/>
      <c r="AT203" s="102"/>
      <c r="AU203" s="91"/>
      <c r="AV203" s="91"/>
      <c r="AW203" s="103">
        <v>0</v>
      </c>
      <c r="AX203" s="104">
        <f t="shared" si="27"/>
        <v>0</v>
      </c>
    </row>
    <row r="204" spans="1:50" ht="120" customHeight="1">
      <c r="A204" s="88"/>
      <c r="B204" s="88"/>
      <c r="C204" s="71"/>
      <c r="D204" s="89"/>
      <c r="E204" s="90"/>
      <c r="F204" s="91"/>
      <c r="G204" s="92"/>
      <c r="H204" s="92"/>
      <c r="I204" s="88"/>
      <c r="J204" s="88"/>
      <c r="K204" s="88"/>
      <c r="L204" s="88"/>
      <c r="M204" s="94" t="str">
        <f t="shared" si="28"/>
        <v>-</v>
      </c>
      <c r="N204" s="95"/>
      <c r="O204" s="96"/>
      <c r="P204" s="75"/>
      <c r="Q204" s="96"/>
      <c r="R204" s="97"/>
      <c r="S204" s="98"/>
      <c r="T204" s="78"/>
      <c r="U204" s="97"/>
      <c r="V204" s="99"/>
      <c r="W204" s="91"/>
      <c r="X204" s="92"/>
      <c r="Y204" s="93">
        <f t="shared" si="29"/>
        <v>0</v>
      </c>
      <c r="Z204" s="91"/>
      <c r="AA204" s="92"/>
      <c r="AB204" s="93">
        <f t="shared" si="30"/>
        <v>0</v>
      </c>
      <c r="AC204" s="100">
        <f t="shared" si="31"/>
        <v>0</v>
      </c>
      <c r="AD204" s="91"/>
      <c r="AE204" s="105"/>
      <c r="AF204" s="93">
        <f t="shared" si="32"/>
        <v>0</v>
      </c>
      <c r="AG204" s="78"/>
      <c r="AH204" s="78"/>
      <c r="AI204" s="83"/>
      <c r="AJ204" s="106"/>
      <c r="AK204" s="106"/>
      <c r="AL204" s="93">
        <f t="shared" si="33"/>
        <v>0</v>
      </c>
      <c r="AM204" s="100">
        <f t="shared" si="34"/>
        <v>0</v>
      </c>
      <c r="AN204" s="100">
        <f t="shared" si="35"/>
        <v>0</v>
      </c>
      <c r="AO204" s="101"/>
      <c r="AP204" s="101"/>
      <c r="AQ204" s="101"/>
      <c r="AR204" s="102"/>
      <c r="AS204" s="102"/>
      <c r="AT204" s="102"/>
      <c r="AU204" s="91"/>
      <c r="AV204" s="91"/>
      <c r="AW204" s="103">
        <v>0</v>
      </c>
      <c r="AX204" s="104">
        <f t="shared" si="27"/>
        <v>0</v>
      </c>
    </row>
    <row r="205" spans="1:50" ht="120" customHeight="1">
      <c r="A205" s="88"/>
      <c r="B205" s="88"/>
      <c r="C205" s="71"/>
      <c r="D205" s="89"/>
      <c r="E205" s="90"/>
      <c r="F205" s="91"/>
      <c r="G205" s="92"/>
      <c r="H205" s="92"/>
      <c r="I205" s="88"/>
      <c r="J205" s="88"/>
      <c r="K205" s="88"/>
      <c r="L205" s="88"/>
      <c r="M205" s="94" t="str">
        <f t="shared" si="28"/>
        <v>-</v>
      </c>
      <c r="N205" s="95"/>
      <c r="O205" s="96"/>
      <c r="P205" s="75"/>
      <c r="Q205" s="96"/>
      <c r="R205" s="97"/>
      <c r="S205" s="98"/>
      <c r="T205" s="78"/>
      <c r="U205" s="97"/>
      <c r="V205" s="99"/>
      <c r="W205" s="91"/>
      <c r="X205" s="92"/>
      <c r="Y205" s="93">
        <f t="shared" si="29"/>
        <v>0</v>
      </c>
      <c r="Z205" s="91"/>
      <c r="AA205" s="92"/>
      <c r="AB205" s="93">
        <f t="shared" si="30"/>
        <v>0</v>
      </c>
      <c r="AC205" s="100">
        <f t="shared" si="31"/>
        <v>0</v>
      </c>
      <c r="AD205" s="91"/>
      <c r="AE205" s="105"/>
      <c r="AF205" s="93">
        <f t="shared" si="32"/>
        <v>0</v>
      </c>
      <c r="AG205" s="78"/>
      <c r="AH205" s="78"/>
      <c r="AI205" s="83"/>
      <c r="AJ205" s="106"/>
      <c r="AK205" s="106"/>
      <c r="AL205" s="93">
        <f t="shared" si="33"/>
        <v>0</v>
      </c>
      <c r="AM205" s="100">
        <f t="shared" si="34"/>
        <v>0</v>
      </c>
      <c r="AN205" s="100">
        <f t="shared" si="35"/>
        <v>0</v>
      </c>
      <c r="AO205" s="101"/>
      <c r="AP205" s="101"/>
      <c r="AQ205" s="101"/>
      <c r="AR205" s="102"/>
      <c r="AS205" s="102"/>
      <c r="AT205" s="102"/>
      <c r="AU205" s="91"/>
      <c r="AV205" s="91"/>
      <c r="AW205" s="103">
        <v>0</v>
      </c>
      <c r="AX205" s="104">
        <f t="shared" si="27"/>
        <v>0</v>
      </c>
    </row>
    <row r="206" spans="1:50" ht="120" customHeight="1">
      <c r="A206" s="88"/>
      <c r="B206" s="88"/>
      <c r="C206" s="71"/>
      <c r="D206" s="89"/>
      <c r="E206" s="90"/>
      <c r="F206" s="91"/>
      <c r="G206" s="92"/>
      <c r="H206" s="92"/>
      <c r="I206" s="88"/>
      <c r="J206" s="88"/>
      <c r="K206" s="88"/>
      <c r="L206" s="88"/>
      <c r="M206" s="94" t="str">
        <f t="shared" si="28"/>
        <v>-</v>
      </c>
      <c r="N206" s="95"/>
      <c r="O206" s="96"/>
      <c r="P206" s="75"/>
      <c r="Q206" s="96"/>
      <c r="R206" s="97"/>
      <c r="S206" s="98"/>
      <c r="T206" s="78"/>
      <c r="U206" s="97"/>
      <c r="V206" s="99"/>
      <c r="W206" s="91"/>
      <c r="X206" s="92"/>
      <c r="Y206" s="93">
        <f t="shared" si="29"/>
        <v>0</v>
      </c>
      <c r="Z206" s="91"/>
      <c r="AA206" s="92"/>
      <c r="AB206" s="93">
        <f t="shared" si="30"/>
        <v>0</v>
      </c>
      <c r="AC206" s="100">
        <f t="shared" si="31"/>
        <v>0</v>
      </c>
      <c r="AD206" s="91"/>
      <c r="AE206" s="105"/>
      <c r="AF206" s="93">
        <f t="shared" si="32"/>
        <v>0</v>
      </c>
      <c r="AG206" s="78"/>
      <c r="AH206" s="78"/>
      <c r="AI206" s="83"/>
      <c r="AJ206" s="106"/>
      <c r="AK206" s="106"/>
      <c r="AL206" s="93">
        <f t="shared" si="33"/>
        <v>0</v>
      </c>
      <c r="AM206" s="100">
        <f t="shared" si="34"/>
        <v>0</v>
      </c>
      <c r="AN206" s="100">
        <f t="shared" si="35"/>
        <v>0</v>
      </c>
      <c r="AO206" s="101"/>
      <c r="AP206" s="101"/>
      <c r="AQ206" s="101"/>
      <c r="AR206" s="102"/>
      <c r="AS206" s="102"/>
      <c r="AT206" s="102"/>
      <c r="AU206" s="91"/>
      <c r="AV206" s="91"/>
      <c r="AW206" s="103">
        <v>0</v>
      </c>
      <c r="AX206" s="104">
        <f t="shared" si="27"/>
        <v>0</v>
      </c>
    </row>
    <row r="207" spans="1:50" ht="120" customHeight="1">
      <c r="A207" s="88"/>
      <c r="B207" s="88"/>
      <c r="C207" s="71"/>
      <c r="D207" s="89"/>
      <c r="E207" s="90"/>
      <c r="F207" s="91"/>
      <c r="G207" s="92"/>
      <c r="H207" s="92"/>
      <c r="I207" s="88"/>
      <c r="J207" s="88"/>
      <c r="K207" s="88"/>
      <c r="L207" s="88"/>
      <c r="M207" s="94" t="str">
        <f t="shared" si="28"/>
        <v>-</v>
      </c>
      <c r="N207" s="95"/>
      <c r="O207" s="96"/>
      <c r="P207" s="75"/>
      <c r="Q207" s="96"/>
      <c r="R207" s="97"/>
      <c r="S207" s="98"/>
      <c r="T207" s="78"/>
      <c r="U207" s="97"/>
      <c r="V207" s="99"/>
      <c r="W207" s="91"/>
      <c r="X207" s="92"/>
      <c r="Y207" s="93">
        <f t="shared" si="29"/>
        <v>0</v>
      </c>
      <c r="Z207" s="91"/>
      <c r="AA207" s="92"/>
      <c r="AB207" s="93">
        <f t="shared" si="30"/>
        <v>0</v>
      </c>
      <c r="AC207" s="100">
        <f t="shared" si="31"/>
        <v>0</v>
      </c>
      <c r="AD207" s="91"/>
      <c r="AE207" s="105"/>
      <c r="AF207" s="93">
        <f t="shared" si="32"/>
        <v>0</v>
      </c>
      <c r="AG207" s="78"/>
      <c r="AH207" s="78"/>
      <c r="AI207" s="83"/>
      <c r="AJ207" s="106"/>
      <c r="AK207" s="106"/>
      <c r="AL207" s="93">
        <f t="shared" si="33"/>
        <v>0</v>
      </c>
      <c r="AM207" s="100">
        <f t="shared" si="34"/>
        <v>0</v>
      </c>
      <c r="AN207" s="100">
        <f t="shared" si="35"/>
        <v>0</v>
      </c>
      <c r="AO207" s="101"/>
      <c r="AP207" s="101"/>
      <c r="AQ207" s="101"/>
      <c r="AR207" s="102"/>
      <c r="AS207" s="102"/>
      <c r="AT207" s="102"/>
      <c r="AU207" s="91"/>
      <c r="AV207" s="91"/>
      <c r="AW207" s="103">
        <v>0</v>
      </c>
      <c r="AX207" s="104">
        <f t="shared" si="27"/>
        <v>0</v>
      </c>
    </row>
    <row r="208" spans="1:50" ht="120" customHeight="1">
      <c r="A208" s="88"/>
      <c r="B208" s="88"/>
      <c r="C208" s="71"/>
      <c r="D208" s="89"/>
      <c r="E208" s="90"/>
      <c r="F208" s="91"/>
      <c r="G208" s="92"/>
      <c r="H208" s="92"/>
      <c r="I208" s="88"/>
      <c r="J208" s="88"/>
      <c r="K208" s="88"/>
      <c r="L208" s="88"/>
      <c r="M208" s="94" t="str">
        <f t="shared" si="28"/>
        <v>-</v>
      </c>
      <c r="N208" s="95"/>
      <c r="O208" s="96"/>
      <c r="P208" s="75"/>
      <c r="Q208" s="96"/>
      <c r="R208" s="97"/>
      <c r="S208" s="98"/>
      <c r="T208" s="78"/>
      <c r="U208" s="97"/>
      <c r="V208" s="99"/>
      <c r="W208" s="91"/>
      <c r="X208" s="92"/>
      <c r="Y208" s="93">
        <f t="shared" si="29"/>
        <v>0</v>
      </c>
      <c r="Z208" s="91"/>
      <c r="AA208" s="92"/>
      <c r="AB208" s="93">
        <f t="shared" si="30"/>
        <v>0</v>
      </c>
      <c r="AC208" s="100">
        <f t="shared" si="31"/>
        <v>0</v>
      </c>
      <c r="AD208" s="91"/>
      <c r="AE208" s="105"/>
      <c r="AF208" s="93">
        <f t="shared" si="32"/>
        <v>0</v>
      </c>
      <c r="AG208" s="78"/>
      <c r="AH208" s="78"/>
      <c r="AI208" s="83"/>
      <c r="AJ208" s="106"/>
      <c r="AK208" s="106"/>
      <c r="AL208" s="93">
        <f t="shared" si="33"/>
        <v>0</v>
      </c>
      <c r="AM208" s="100">
        <f t="shared" si="34"/>
        <v>0</v>
      </c>
      <c r="AN208" s="100">
        <f t="shared" si="35"/>
        <v>0</v>
      </c>
      <c r="AO208" s="101"/>
      <c r="AP208" s="101"/>
      <c r="AQ208" s="101"/>
      <c r="AR208" s="102"/>
      <c r="AS208" s="102"/>
      <c r="AT208" s="102"/>
      <c r="AU208" s="91"/>
      <c r="AV208" s="91"/>
      <c r="AW208" s="103">
        <v>0</v>
      </c>
      <c r="AX208" s="104">
        <f t="shared" si="27"/>
        <v>0</v>
      </c>
    </row>
    <row r="209" spans="1:50" ht="120" customHeight="1">
      <c r="A209" s="88"/>
      <c r="B209" s="88"/>
      <c r="C209" s="71"/>
      <c r="D209" s="89"/>
      <c r="E209" s="90"/>
      <c r="F209" s="91"/>
      <c r="G209" s="92"/>
      <c r="H209" s="92"/>
      <c r="I209" s="88"/>
      <c r="J209" s="88"/>
      <c r="K209" s="88"/>
      <c r="L209" s="88"/>
      <c r="M209" s="94" t="str">
        <f t="shared" si="28"/>
        <v>-</v>
      </c>
      <c r="N209" s="95"/>
      <c r="O209" s="96"/>
      <c r="P209" s="75"/>
      <c r="Q209" s="96"/>
      <c r="R209" s="97"/>
      <c r="S209" s="98"/>
      <c r="T209" s="78"/>
      <c r="U209" s="97"/>
      <c r="V209" s="99"/>
      <c r="W209" s="91"/>
      <c r="X209" s="92"/>
      <c r="Y209" s="93">
        <f t="shared" si="29"/>
        <v>0</v>
      </c>
      <c r="Z209" s="91"/>
      <c r="AA209" s="92"/>
      <c r="AB209" s="93">
        <f t="shared" si="30"/>
        <v>0</v>
      </c>
      <c r="AC209" s="100">
        <f t="shared" si="31"/>
        <v>0</v>
      </c>
      <c r="AD209" s="91"/>
      <c r="AE209" s="105"/>
      <c r="AF209" s="93">
        <f t="shared" si="32"/>
        <v>0</v>
      </c>
      <c r="AG209" s="78"/>
      <c r="AH209" s="78"/>
      <c r="AI209" s="83"/>
      <c r="AJ209" s="106"/>
      <c r="AK209" s="106"/>
      <c r="AL209" s="93">
        <f t="shared" si="33"/>
        <v>0</v>
      </c>
      <c r="AM209" s="100">
        <f t="shared" si="34"/>
        <v>0</v>
      </c>
      <c r="AN209" s="100">
        <f t="shared" si="35"/>
        <v>0</v>
      </c>
      <c r="AO209" s="101"/>
      <c r="AP209" s="101"/>
      <c r="AQ209" s="101"/>
      <c r="AR209" s="102"/>
      <c r="AS209" s="102"/>
      <c r="AT209" s="102"/>
      <c r="AU209" s="91"/>
      <c r="AV209" s="91"/>
      <c r="AW209" s="103">
        <v>0</v>
      </c>
      <c r="AX209" s="104">
        <f t="shared" si="27"/>
        <v>0</v>
      </c>
    </row>
    <row r="210" spans="1:50" ht="120" customHeight="1">
      <c r="A210" s="88"/>
      <c r="B210" s="88"/>
      <c r="C210" s="71"/>
      <c r="D210" s="89"/>
      <c r="E210" s="90"/>
      <c r="F210" s="91"/>
      <c r="G210" s="92"/>
      <c r="H210" s="92"/>
      <c r="I210" s="88"/>
      <c r="J210" s="88"/>
      <c r="K210" s="88"/>
      <c r="L210" s="88"/>
      <c r="M210" s="94" t="str">
        <f t="shared" si="28"/>
        <v>-</v>
      </c>
      <c r="N210" s="95"/>
      <c r="O210" s="96"/>
      <c r="P210" s="75"/>
      <c r="Q210" s="96"/>
      <c r="R210" s="97"/>
      <c r="S210" s="98"/>
      <c r="T210" s="78"/>
      <c r="U210" s="97"/>
      <c r="V210" s="99"/>
      <c r="W210" s="91"/>
      <c r="X210" s="92"/>
      <c r="Y210" s="93">
        <f t="shared" si="29"/>
        <v>0</v>
      </c>
      <c r="Z210" s="91"/>
      <c r="AA210" s="92"/>
      <c r="AB210" s="93">
        <f t="shared" si="30"/>
        <v>0</v>
      </c>
      <c r="AC210" s="100">
        <f t="shared" si="31"/>
        <v>0</v>
      </c>
      <c r="AD210" s="91"/>
      <c r="AE210" s="105"/>
      <c r="AF210" s="93">
        <f t="shared" si="32"/>
        <v>0</v>
      </c>
      <c r="AG210" s="78"/>
      <c r="AH210" s="78"/>
      <c r="AI210" s="83"/>
      <c r="AJ210" s="106"/>
      <c r="AK210" s="106"/>
      <c r="AL210" s="93">
        <f t="shared" si="33"/>
        <v>0</v>
      </c>
      <c r="AM210" s="100">
        <f t="shared" si="34"/>
        <v>0</v>
      </c>
      <c r="AN210" s="100">
        <f t="shared" si="35"/>
        <v>0</v>
      </c>
      <c r="AO210" s="101"/>
      <c r="AP210" s="101"/>
      <c r="AQ210" s="101"/>
      <c r="AR210" s="102"/>
      <c r="AS210" s="102"/>
      <c r="AT210" s="102"/>
      <c r="AU210" s="91"/>
      <c r="AV210" s="91"/>
      <c r="AW210" s="103">
        <v>0</v>
      </c>
      <c r="AX210" s="104">
        <f t="shared" si="27"/>
        <v>0</v>
      </c>
    </row>
    <row r="211" spans="1:50" ht="120" customHeight="1">
      <c r="A211" s="88"/>
      <c r="B211" s="88"/>
      <c r="C211" s="71"/>
      <c r="D211" s="89"/>
      <c r="E211" s="90"/>
      <c r="F211" s="91"/>
      <c r="G211" s="92"/>
      <c r="H211" s="92"/>
      <c r="I211" s="88"/>
      <c r="J211" s="88"/>
      <c r="K211" s="88"/>
      <c r="L211" s="88"/>
      <c r="M211" s="94" t="str">
        <f t="shared" si="28"/>
        <v>-</v>
      </c>
      <c r="N211" s="95"/>
      <c r="O211" s="96"/>
      <c r="P211" s="75"/>
      <c r="Q211" s="96"/>
      <c r="R211" s="97"/>
      <c r="S211" s="98"/>
      <c r="T211" s="78"/>
      <c r="U211" s="97"/>
      <c r="V211" s="99"/>
      <c r="W211" s="91"/>
      <c r="X211" s="92"/>
      <c r="Y211" s="93">
        <f t="shared" si="29"/>
        <v>0</v>
      </c>
      <c r="Z211" s="91"/>
      <c r="AA211" s="92"/>
      <c r="AB211" s="93">
        <f t="shared" si="30"/>
        <v>0</v>
      </c>
      <c r="AC211" s="100">
        <f t="shared" si="31"/>
        <v>0</v>
      </c>
      <c r="AD211" s="91"/>
      <c r="AE211" s="105"/>
      <c r="AF211" s="93">
        <f t="shared" si="32"/>
        <v>0</v>
      </c>
      <c r="AG211" s="78"/>
      <c r="AH211" s="78"/>
      <c r="AI211" s="83"/>
      <c r="AJ211" s="106"/>
      <c r="AK211" s="106"/>
      <c r="AL211" s="93">
        <f t="shared" si="33"/>
        <v>0</v>
      </c>
      <c r="AM211" s="100">
        <f t="shared" si="34"/>
        <v>0</v>
      </c>
      <c r="AN211" s="100">
        <f t="shared" si="35"/>
        <v>0</v>
      </c>
      <c r="AO211" s="101"/>
      <c r="AP211" s="101"/>
      <c r="AQ211" s="101"/>
      <c r="AR211" s="102"/>
      <c r="AS211" s="102"/>
      <c r="AT211" s="102"/>
      <c r="AU211" s="91"/>
      <c r="AV211" s="91"/>
      <c r="AW211" s="103">
        <v>0</v>
      </c>
      <c r="AX211" s="104">
        <f t="shared" si="27"/>
        <v>0</v>
      </c>
    </row>
    <row r="212" spans="1:50" ht="120" customHeight="1">
      <c r="A212" s="88"/>
      <c r="B212" s="88"/>
      <c r="C212" s="71"/>
      <c r="D212" s="89"/>
      <c r="E212" s="90"/>
      <c r="F212" s="91"/>
      <c r="G212" s="92"/>
      <c r="H212" s="92"/>
      <c r="I212" s="88"/>
      <c r="J212" s="88"/>
      <c r="K212" s="88"/>
      <c r="L212" s="88"/>
      <c r="M212" s="94" t="str">
        <f t="shared" si="28"/>
        <v>-</v>
      </c>
      <c r="N212" s="95"/>
      <c r="O212" s="96"/>
      <c r="P212" s="75"/>
      <c r="Q212" s="96"/>
      <c r="R212" s="97"/>
      <c r="S212" s="98"/>
      <c r="T212" s="78"/>
      <c r="U212" s="97"/>
      <c r="V212" s="99"/>
      <c r="W212" s="91"/>
      <c r="X212" s="92"/>
      <c r="Y212" s="93">
        <f t="shared" si="29"/>
        <v>0</v>
      </c>
      <c r="Z212" s="91"/>
      <c r="AA212" s="92"/>
      <c r="AB212" s="93">
        <f t="shared" si="30"/>
        <v>0</v>
      </c>
      <c r="AC212" s="100">
        <f t="shared" si="31"/>
        <v>0</v>
      </c>
      <c r="AD212" s="91"/>
      <c r="AE212" s="105"/>
      <c r="AF212" s="93">
        <f t="shared" si="32"/>
        <v>0</v>
      </c>
      <c r="AG212" s="78"/>
      <c r="AH212" s="78"/>
      <c r="AI212" s="83"/>
      <c r="AJ212" s="106"/>
      <c r="AK212" s="106"/>
      <c r="AL212" s="93">
        <f t="shared" si="33"/>
        <v>0</v>
      </c>
      <c r="AM212" s="100">
        <f t="shared" si="34"/>
        <v>0</v>
      </c>
      <c r="AN212" s="100">
        <f t="shared" si="35"/>
        <v>0</v>
      </c>
      <c r="AO212" s="101"/>
      <c r="AP212" s="101"/>
      <c r="AQ212" s="101"/>
      <c r="AR212" s="102"/>
      <c r="AS212" s="102"/>
      <c r="AT212" s="102"/>
      <c r="AU212" s="91"/>
      <c r="AV212" s="91"/>
      <c r="AW212" s="103">
        <v>0</v>
      </c>
      <c r="AX212" s="104">
        <f t="shared" si="27"/>
        <v>0</v>
      </c>
    </row>
    <row r="213" spans="1:50" ht="120" customHeight="1">
      <c r="A213" s="88"/>
      <c r="B213" s="88"/>
      <c r="C213" s="71"/>
      <c r="D213" s="89"/>
      <c r="E213" s="90"/>
      <c r="F213" s="91"/>
      <c r="G213" s="92"/>
      <c r="H213" s="92"/>
      <c r="I213" s="88"/>
      <c r="J213" s="88"/>
      <c r="K213" s="88"/>
      <c r="L213" s="88"/>
      <c r="M213" s="94" t="str">
        <f t="shared" si="28"/>
        <v>-</v>
      </c>
      <c r="N213" s="95"/>
      <c r="O213" s="96"/>
      <c r="P213" s="75"/>
      <c r="Q213" s="96"/>
      <c r="R213" s="97"/>
      <c r="S213" s="98"/>
      <c r="T213" s="78"/>
      <c r="U213" s="97"/>
      <c r="V213" s="99"/>
      <c r="W213" s="91"/>
      <c r="X213" s="92"/>
      <c r="Y213" s="93">
        <f t="shared" si="29"/>
        <v>0</v>
      </c>
      <c r="Z213" s="91"/>
      <c r="AA213" s="92"/>
      <c r="AB213" s="93">
        <f t="shared" si="30"/>
        <v>0</v>
      </c>
      <c r="AC213" s="100">
        <f t="shared" si="31"/>
        <v>0</v>
      </c>
      <c r="AD213" s="91"/>
      <c r="AE213" s="105"/>
      <c r="AF213" s="93">
        <f t="shared" si="32"/>
        <v>0</v>
      </c>
      <c r="AG213" s="78"/>
      <c r="AH213" s="78"/>
      <c r="AI213" s="83"/>
      <c r="AJ213" s="106"/>
      <c r="AK213" s="106"/>
      <c r="AL213" s="93">
        <f t="shared" si="33"/>
        <v>0</v>
      </c>
      <c r="AM213" s="100">
        <f t="shared" si="34"/>
        <v>0</v>
      </c>
      <c r="AN213" s="100">
        <f t="shared" si="35"/>
        <v>0</v>
      </c>
      <c r="AO213" s="101"/>
      <c r="AP213" s="101"/>
      <c r="AQ213" s="101"/>
      <c r="AR213" s="102"/>
      <c r="AS213" s="102"/>
      <c r="AT213" s="102"/>
      <c r="AU213" s="91"/>
      <c r="AV213" s="91"/>
      <c r="AW213" s="103">
        <v>0</v>
      </c>
      <c r="AX213" s="104">
        <f t="shared" si="27"/>
        <v>0</v>
      </c>
    </row>
    <row r="214" spans="1:50" ht="120" customHeight="1">
      <c r="A214" s="88"/>
      <c r="B214" s="88"/>
      <c r="C214" s="71"/>
      <c r="D214" s="89"/>
      <c r="E214" s="90"/>
      <c r="F214" s="91"/>
      <c r="G214" s="92"/>
      <c r="H214" s="92"/>
      <c r="I214" s="88"/>
      <c r="J214" s="88"/>
      <c r="K214" s="88"/>
      <c r="L214" s="88"/>
      <c r="M214" s="94" t="str">
        <f t="shared" si="28"/>
        <v>-</v>
      </c>
      <c r="N214" s="95"/>
      <c r="O214" s="96"/>
      <c r="P214" s="75"/>
      <c r="Q214" s="96"/>
      <c r="R214" s="97"/>
      <c r="S214" s="98"/>
      <c r="T214" s="78"/>
      <c r="U214" s="97"/>
      <c r="V214" s="99"/>
      <c r="W214" s="91"/>
      <c r="X214" s="92"/>
      <c r="Y214" s="93">
        <f t="shared" si="29"/>
        <v>0</v>
      </c>
      <c r="Z214" s="91"/>
      <c r="AA214" s="92"/>
      <c r="AB214" s="93">
        <f t="shared" si="30"/>
        <v>0</v>
      </c>
      <c r="AC214" s="100">
        <f t="shared" si="31"/>
        <v>0</v>
      </c>
      <c r="AD214" s="91"/>
      <c r="AE214" s="105"/>
      <c r="AF214" s="93">
        <f t="shared" si="32"/>
        <v>0</v>
      </c>
      <c r="AG214" s="78"/>
      <c r="AH214" s="78"/>
      <c r="AI214" s="83"/>
      <c r="AJ214" s="106"/>
      <c r="AK214" s="106"/>
      <c r="AL214" s="93">
        <f t="shared" si="33"/>
        <v>0</v>
      </c>
      <c r="AM214" s="100">
        <f t="shared" si="34"/>
        <v>0</v>
      </c>
      <c r="AN214" s="100">
        <f t="shared" si="35"/>
        <v>0</v>
      </c>
      <c r="AO214" s="101"/>
      <c r="AP214" s="101"/>
      <c r="AQ214" s="101"/>
      <c r="AR214" s="102"/>
      <c r="AS214" s="102"/>
      <c r="AT214" s="102"/>
      <c r="AU214" s="91"/>
      <c r="AV214" s="91"/>
      <c r="AW214" s="103">
        <v>0</v>
      </c>
      <c r="AX214" s="104">
        <f t="shared" si="27"/>
        <v>0</v>
      </c>
    </row>
    <row r="215" spans="1:50" ht="120" customHeight="1">
      <c r="A215" s="88"/>
      <c r="B215" s="88"/>
      <c r="C215" s="71"/>
      <c r="D215" s="89"/>
      <c r="E215" s="90"/>
      <c r="F215" s="91"/>
      <c r="G215" s="92"/>
      <c r="H215" s="92"/>
      <c r="I215" s="88"/>
      <c r="J215" s="88"/>
      <c r="K215" s="88"/>
      <c r="L215" s="88"/>
      <c r="M215" s="94" t="str">
        <f t="shared" si="28"/>
        <v>-</v>
      </c>
      <c r="N215" s="95"/>
      <c r="O215" s="96"/>
      <c r="P215" s="75"/>
      <c r="Q215" s="96"/>
      <c r="R215" s="97"/>
      <c r="S215" s="98"/>
      <c r="T215" s="78"/>
      <c r="U215" s="97"/>
      <c r="V215" s="99"/>
      <c r="W215" s="91"/>
      <c r="X215" s="92"/>
      <c r="Y215" s="93">
        <f t="shared" si="29"/>
        <v>0</v>
      </c>
      <c r="Z215" s="91"/>
      <c r="AA215" s="92"/>
      <c r="AB215" s="93">
        <f t="shared" si="30"/>
        <v>0</v>
      </c>
      <c r="AC215" s="100">
        <f t="shared" si="31"/>
        <v>0</v>
      </c>
      <c r="AD215" s="91"/>
      <c r="AE215" s="105"/>
      <c r="AF215" s="93">
        <f t="shared" si="32"/>
        <v>0</v>
      </c>
      <c r="AG215" s="78"/>
      <c r="AH215" s="78"/>
      <c r="AI215" s="83"/>
      <c r="AJ215" s="106"/>
      <c r="AK215" s="106"/>
      <c r="AL215" s="93">
        <f t="shared" si="33"/>
        <v>0</v>
      </c>
      <c r="AM215" s="100">
        <f t="shared" si="34"/>
        <v>0</v>
      </c>
      <c r="AN215" s="100">
        <f t="shared" si="35"/>
        <v>0</v>
      </c>
      <c r="AO215" s="101"/>
      <c r="AP215" s="101"/>
      <c r="AQ215" s="101"/>
      <c r="AR215" s="102"/>
      <c r="AS215" s="102"/>
      <c r="AT215" s="102"/>
      <c r="AU215" s="91"/>
      <c r="AV215" s="91"/>
      <c r="AW215" s="103">
        <v>0</v>
      </c>
      <c r="AX215" s="104">
        <f t="shared" si="27"/>
        <v>0</v>
      </c>
    </row>
    <row r="216" spans="1:50" ht="120" customHeight="1">
      <c r="A216" s="88"/>
      <c r="B216" s="88"/>
      <c r="C216" s="71"/>
      <c r="D216" s="89"/>
      <c r="E216" s="90"/>
      <c r="F216" s="91"/>
      <c r="G216" s="92"/>
      <c r="H216" s="92"/>
      <c r="I216" s="88"/>
      <c r="J216" s="88"/>
      <c r="K216" s="88"/>
      <c r="L216" s="88"/>
      <c r="M216" s="94" t="str">
        <f t="shared" si="28"/>
        <v>-</v>
      </c>
      <c r="N216" s="95"/>
      <c r="O216" s="96"/>
      <c r="P216" s="75"/>
      <c r="Q216" s="96"/>
      <c r="R216" s="97"/>
      <c r="S216" s="98"/>
      <c r="T216" s="78"/>
      <c r="U216" s="97"/>
      <c r="V216" s="99"/>
      <c r="W216" s="91"/>
      <c r="X216" s="92"/>
      <c r="Y216" s="93">
        <f t="shared" si="29"/>
        <v>0</v>
      </c>
      <c r="Z216" s="91"/>
      <c r="AA216" s="92"/>
      <c r="AB216" s="93">
        <f t="shared" si="30"/>
        <v>0</v>
      </c>
      <c r="AC216" s="100">
        <f t="shared" si="31"/>
        <v>0</v>
      </c>
      <c r="AD216" s="91"/>
      <c r="AE216" s="105"/>
      <c r="AF216" s="93">
        <f t="shared" si="32"/>
        <v>0</v>
      </c>
      <c r="AG216" s="78"/>
      <c r="AH216" s="78"/>
      <c r="AI216" s="83"/>
      <c r="AJ216" s="106"/>
      <c r="AK216" s="106"/>
      <c r="AL216" s="93">
        <f t="shared" si="33"/>
        <v>0</v>
      </c>
      <c r="AM216" s="100">
        <f t="shared" si="34"/>
        <v>0</v>
      </c>
      <c r="AN216" s="100">
        <f t="shared" si="35"/>
        <v>0</v>
      </c>
      <c r="AO216" s="101"/>
      <c r="AP216" s="101"/>
      <c r="AQ216" s="101"/>
      <c r="AR216" s="102"/>
      <c r="AS216" s="102"/>
      <c r="AT216" s="102"/>
      <c r="AU216" s="91"/>
      <c r="AV216" s="91"/>
      <c r="AW216" s="103">
        <v>0</v>
      </c>
      <c r="AX216" s="104">
        <f t="shared" si="27"/>
        <v>0</v>
      </c>
    </row>
    <row r="217" spans="1:50" ht="120" customHeight="1">
      <c r="A217" s="88"/>
      <c r="B217" s="88"/>
      <c r="C217" s="71"/>
      <c r="D217" s="89"/>
      <c r="E217" s="90"/>
      <c r="F217" s="91"/>
      <c r="G217" s="92"/>
      <c r="H217" s="92"/>
      <c r="I217" s="88"/>
      <c r="J217" s="88"/>
      <c r="K217" s="88"/>
      <c r="L217" s="88"/>
      <c r="M217" s="94" t="str">
        <f t="shared" si="28"/>
        <v>-</v>
      </c>
      <c r="N217" s="95"/>
      <c r="O217" s="96"/>
      <c r="P217" s="75"/>
      <c r="Q217" s="96"/>
      <c r="R217" s="97"/>
      <c r="S217" s="98"/>
      <c r="T217" s="78"/>
      <c r="U217" s="97"/>
      <c r="V217" s="99"/>
      <c r="W217" s="91"/>
      <c r="X217" s="92"/>
      <c r="Y217" s="93">
        <f t="shared" si="29"/>
        <v>0</v>
      </c>
      <c r="Z217" s="91"/>
      <c r="AA217" s="92"/>
      <c r="AB217" s="93">
        <f t="shared" si="30"/>
        <v>0</v>
      </c>
      <c r="AC217" s="100">
        <f t="shared" si="31"/>
        <v>0</v>
      </c>
      <c r="AD217" s="91"/>
      <c r="AE217" s="105"/>
      <c r="AF217" s="93">
        <f t="shared" si="32"/>
        <v>0</v>
      </c>
      <c r="AG217" s="78"/>
      <c r="AH217" s="78"/>
      <c r="AI217" s="83"/>
      <c r="AJ217" s="106"/>
      <c r="AK217" s="106"/>
      <c r="AL217" s="93">
        <f t="shared" si="33"/>
        <v>0</v>
      </c>
      <c r="AM217" s="100">
        <f t="shared" si="34"/>
        <v>0</v>
      </c>
      <c r="AN217" s="100">
        <f t="shared" si="35"/>
        <v>0</v>
      </c>
      <c r="AO217" s="101"/>
      <c r="AP217" s="101"/>
      <c r="AQ217" s="101"/>
      <c r="AR217" s="102"/>
      <c r="AS217" s="102"/>
      <c r="AT217" s="102"/>
      <c r="AU217" s="91"/>
      <c r="AV217" s="91"/>
      <c r="AW217" s="103">
        <v>0</v>
      </c>
      <c r="AX217" s="104">
        <f t="shared" si="27"/>
        <v>0</v>
      </c>
    </row>
    <row r="218" spans="1:50" ht="120" customHeight="1">
      <c r="A218" s="88"/>
      <c r="B218" s="88"/>
      <c r="C218" s="71"/>
      <c r="D218" s="89"/>
      <c r="E218" s="90"/>
      <c r="F218" s="91"/>
      <c r="G218" s="92"/>
      <c r="H218" s="92"/>
      <c r="I218" s="88"/>
      <c r="J218" s="88"/>
      <c r="K218" s="88"/>
      <c r="L218" s="88"/>
      <c r="M218" s="94" t="str">
        <f t="shared" si="28"/>
        <v>-</v>
      </c>
      <c r="N218" s="95"/>
      <c r="O218" s="96"/>
      <c r="P218" s="75"/>
      <c r="Q218" s="96"/>
      <c r="R218" s="97"/>
      <c r="S218" s="98"/>
      <c r="T218" s="78"/>
      <c r="U218" s="97"/>
      <c r="V218" s="99"/>
      <c r="W218" s="91"/>
      <c r="X218" s="92"/>
      <c r="Y218" s="93">
        <f t="shared" si="29"/>
        <v>0</v>
      </c>
      <c r="Z218" s="91"/>
      <c r="AA218" s="92"/>
      <c r="AB218" s="93">
        <f t="shared" si="30"/>
        <v>0</v>
      </c>
      <c r="AC218" s="100">
        <f t="shared" si="31"/>
        <v>0</v>
      </c>
      <c r="AD218" s="91"/>
      <c r="AE218" s="105"/>
      <c r="AF218" s="93">
        <f t="shared" si="32"/>
        <v>0</v>
      </c>
      <c r="AG218" s="78"/>
      <c r="AH218" s="78"/>
      <c r="AI218" s="83"/>
      <c r="AJ218" s="106"/>
      <c r="AK218" s="106"/>
      <c r="AL218" s="93">
        <f t="shared" si="33"/>
        <v>0</v>
      </c>
      <c r="AM218" s="100">
        <f t="shared" si="34"/>
        <v>0</v>
      </c>
      <c r="AN218" s="100">
        <f t="shared" si="35"/>
        <v>0</v>
      </c>
      <c r="AO218" s="101"/>
      <c r="AP218" s="101"/>
      <c r="AQ218" s="101"/>
      <c r="AR218" s="102"/>
      <c r="AS218" s="102"/>
      <c r="AT218" s="102"/>
      <c r="AU218" s="91"/>
      <c r="AV218" s="91"/>
      <c r="AW218" s="103">
        <v>0</v>
      </c>
      <c r="AX218" s="104">
        <f t="shared" si="27"/>
        <v>0</v>
      </c>
    </row>
    <row r="219" spans="1:50" ht="120" customHeight="1">
      <c r="A219" s="88"/>
      <c r="B219" s="88"/>
      <c r="C219" s="71"/>
      <c r="D219" s="89"/>
      <c r="E219" s="90"/>
      <c r="F219" s="91"/>
      <c r="G219" s="92"/>
      <c r="H219" s="92"/>
      <c r="I219" s="88"/>
      <c r="J219" s="88"/>
      <c r="K219" s="88"/>
      <c r="L219" s="88"/>
      <c r="M219" s="94" t="str">
        <f t="shared" si="28"/>
        <v>-</v>
      </c>
      <c r="N219" s="95"/>
      <c r="O219" s="96"/>
      <c r="P219" s="75"/>
      <c r="Q219" s="96"/>
      <c r="R219" s="97"/>
      <c r="S219" s="98"/>
      <c r="T219" s="78"/>
      <c r="U219" s="97"/>
      <c r="V219" s="99"/>
      <c r="W219" s="91"/>
      <c r="X219" s="92"/>
      <c r="Y219" s="93">
        <f t="shared" si="29"/>
        <v>0</v>
      </c>
      <c r="Z219" s="91"/>
      <c r="AA219" s="92"/>
      <c r="AB219" s="93">
        <f t="shared" si="30"/>
        <v>0</v>
      </c>
      <c r="AC219" s="100">
        <f t="shared" si="31"/>
        <v>0</v>
      </c>
      <c r="AD219" s="91"/>
      <c r="AE219" s="105"/>
      <c r="AF219" s="93">
        <f t="shared" si="32"/>
        <v>0</v>
      </c>
      <c r="AG219" s="78"/>
      <c r="AH219" s="78"/>
      <c r="AI219" s="83"/>
      <c r="AJ219" s="106"/>
      <c r="AK219" s="106"/>
      <c r="AL219" s="93">
        <f t="shared" si="33"/>
        <v>0</v>
      </c>
      <c r="AM219" s="100">
        <f t="shared" si="34"/>
        <v>0</v>
      </c>
      <c r="AN219" s="100">
        <f t="shared" si="35"/>
        <v>0</v>
      </c>
      <c r="AO219" s="101"/>
      <c r="AP219" s="101"/>
      <c r="AQ219" s="101"/>
      <c r="AR219" s="102"/>
      <c r="AS219" s="102"/>
      <c r="AT219" s="102"/>
      <c r="AU219" s="91"/>
      <c r="AV219" s="91"/>
      <c r="AW219" s="103">
        <v>0</v>
      </c>
      <c r="AX219" s="104">
        <f t="shared" si="27"/>
        <v>0</v>
      </c>
    </row>
    <row r="220" spans="1:50" ht="120" customHeight="1">
      <c r="A220" s="88"/>
      <c r="B220" s="88"/>
      <c r="C220" s="71"/>
      <c r="D220" s="89"/>
      <c r="E220" s="90"/>
      <c r="F220" s="91"/>
      <c r="G220" s="92"/>
      <c r="H220" s="92"/>
      <c r="I220" s="88"/>
      <c r="J220" s="88"/>
      <c r="K220" s="88"/>
      <c r="L220" s="88"/>
      <c r="M220" s="94" t="str">
        <f t="shared" si="28"/>
        <v>-</v>
      </c>
      <c r="N220" s="95"/>
      <c r="O220" s="96"/>
      <c r="P220" s="75"/>
      <c r="Q220" s="96"/>
      <c r="R220" s="97"/>
      <c r="S220" s="98"/>
      <c r="T220" s="78"/>
      <c r="U220" s="97"/>
      <c r="V220" s="99"/>
      <c r="W220" s="91"/>
      <c r="X220" s="92"/>
      <c r="Y220" s="93">
        <f t="shared" si="29"/>
        <v>0</v>
      </c>
      <c r="Z220" s="91"/>
      <c r="AA220" s="92"/>
      <c r="AB220" s="93">
        <f t="shared" si="30"/>
        <v>0</v>
      </c>
      <c r="AC220" s="100">
        <f t="shared" si="31"/>
        <v>0</v>
      </c>
      <c r="AD220" s="91"/>
      <c r="AE220" s="105"/>
      <c r="AF220" s="93">
        <f t="shared" si="32"/>
        <v>0</v>
      </c>
      <c r="AG220" s="78"/>
      <c r="AH220" s="78"/>
      <c r="AI220" s="83"/>
      <c r="AJ220" s="106"/>
      <c r="AK220" s="106"/>
      <c r="AL220" s="93">
        <f t="shared" si="33"/>
        <v>0</v>
      </c>
      <c r="AM220" s="100">
        <f t="shared" si="34"/>
        <v>0</v>
      </c>
      <c r="AN220" s="100">
        <f t="shared" si="35"/>
        <v>0</v>
      </c>
      <c r="AO220" s="101"/>
      <c r="AP220" s="101"/>
      <c r="AQ220" s="101"/>
      <c r="AR220" s="102"/>
      <c r="AS220" s="102"/>
      <c r="AT220" s="102"/>
      <c r="AU220" s="91"/>
      <c r="AV220" s="91"/>
      <c r="AW220" s="103">
        <v>0</v>
      </c>
      <c r="AX220" s="104">
        <f t="shared" si="27"/>
        <v>0</v>
      </c>
    </row>
    <row r="221" spans="1:50" ht="120" customHeight="1">
      <c r="A221" s="88"/>
      <c r="B221" s="88"/>
      <c r="C221" s="71"/>
      <c r="D221" s="89"/>
      <c r="E221" s="90"/>
      <c r="F221" s="91"/>
      <c r="G221" s="92"/>
      <c r="H221" s="92"/>
      <c r="I221" s="88"/>
      <c r="J221" s="88"/>
      <c r="K221" s="88"/>
      <c r="L221" s="88"/>
      <c r="M221" s="94" t="str">
        <f t="shared" si="28"/>
        <v>-</v>
      </c>
      <c r="N221" s="95"/>
      <c r="O221" s="96"/>
      <c r="P221" s="75"/>
      <c r="Q221" s="96"/>
      <c r="R221" s="97"/>
      <c r="S221" s="98"/>
      <c r="T221" s="78"/>
      <c r="U221" s="97"/>
      <c r="V221" s="99"/>
      <c r="W221" s="91"/>
      <c r="X221" s="92"/>
      <c r="Y221" s="93">
        <f t="shared" si="29"/>
        <v>0</v>
      </c>
      <c r="Z221" s="91"/>
      <c r="AA221" s="92"/>
      <c r="AB221" s="93">
        <f t="shared" si="30"/>
        <v>0</v>
      </c>
      <c r="AC221" s="100">
        <f t="shared" si="31"/>
        <v>0</v>
      </c>
      <c r="AD221" s="91"/>
      <c r="AE221" s="105"/>
      <c r="AF221" s="93">
        <f t="shared" si="32"/>
        <v>0</v>
      </c>
      <c r="AG221" s="78"/>
      <c r="AH221" s="78"/>
      <c r="AI221" s="83"/>
      <c r="AJ221" s="106"/>
      <c r="AK221" s="106"/>
      <c r="AL221" s="93">
        <f t="shared" si="33"/>
        <v>0</v>
      </c>
      <c r="AM221" s="100">
        <f t="shared" si="34"/>
        <v>0</v>
      </c>
      <c r="AN221" s="100">
        <f t="shared" si="35"/>
        <v>0</v>
      </c>
      <c r="AO221" s="101"/>
      <c r="AP221" s="101"/>
      <c r="AQ221" s="101"/>
      <c r="AR221" s="102"/>
      <c r="AS221" s="102"/>
      <c r="AT221" s="102"/>
      <c r="AU221" s="91"/>
      <c r="AV221" s="91"/>
      <c r="AW221" s="103">
        <v>0</v>
      </c>
      <c r="AX221" s="104">
        <f t="shared" si="27"/>
        <v>0</v>
      </c>
    </row>
    <row r="222" spans="1:50" ht="120" customHeight="1">
      <c r="A222" s="88"/>
      <c r="B222" s="88"/>
      <c r="C222" s="71"/>
      <c r="D222" s="89"/>
      <c r="E222" s="90"/>
      <c r="F222" s="91"/>
      <c r="G222" s="92"/>
      <c r="H222" s="92"/>
      <c r="I222" s="88"/>
      <c r="J222" s="88"/>
      <c r="K222" s="88"/>
      <c r="L222" s="88"/>
      <c r="M222" s="94" t="str">
        <f t="shared" si="28"/>
        <v>-</v>
      </c>
      <c r="N222" s="95"/>
      <c r="O222" s="96"/>
      <c r="P222" s="75"/>
      <c r="Q222" s="96"/>
      <c r="R222" s="97"/>
      <c r="S222" s="98"/>
      <c r="T222" s="78"/>
      <c r="U222" s="97"/>
      <c r="V222" s="99"/>
      <c r="W222" s="91"/>
      <c r="X222" s="92"/>
      <c r="Y222" s="93">
        <f t="shared" si="29"/>
        <v>0</v>
      </c>
      <c r="Z222" s="91"/>
      <c r="AA222" s="92"/>
      <c r="AB222" s="93">
        <f t="shared" si="30"/>
        <v>0</v>
      </c>
      <c r="AC222" s="100">
        <f t="shared" si="31"/>
        <v>0</v>
      </c>
      <c r="AD222" s="91"/>
      <c r="AE222" s="105"/>
      <c r="AF222" s="93">
        <f t="shared" si="32"/>
        <v>0</v>
      </c>
      <c r="AG222" s="78"/>
      <c r="AH222" s="78"/>
      <c r="AI222" s="83"/>
      <c r="AJ222" s="106"/>
      <c r="AK222" s="106"/>
      <c r="AL222" s="93">
        <f t="shared" si="33"/>
        <v>0</v>
      </c>
      <c r="AM222" s="100">
        <f t="shared" si="34"/>
        <v>0</v>
      </c>
      <c r="AN222" s="100">
        <f t="shared" si="35"/>
        <v>0</v>
      </c>
      <c r="AO222" s="101"/>
      <c r="AP222" s="101"/>
      <c r="AQ222" s="101"/>
      <c r="AR222" s="102"/>
      <c r="AS222" s="102"/>
      <c r="AT222" s="102"/>
      <c r="AU222" s="91"/>
      <c r="AV222" s="91"/>
      <c r="AW222" s="103">
        <v>0</v>
      </c>
      <c r="AX222" s="104">
        <f t="shared" si="27"/>
        <v>0</v>
      </c>
    </row>
    <row r="223" spans="1:50" ht="120" customHeight="1">
      <c r="A223" s="88"/>
      <c r="B223" s="88"/>
      <c r="C223" s="71"/>
      <c r="D223" s="89"/>
      <c r="E223" s="90"/>
      <c r="F223" s="91"/>
      <c r="G223" s="92"/>
      <c r="H223" s="92"/>
      <c r="I223" s="88"/>
      <c r="J223" s="88"/>
      <c r="K223" s="88"/>
      <c r="L223" s="88"/>
      <c r="M223" s="94" t="str">
        <f t="shared" si="28"/>
        <v>-</v>
      </c>
      <c r="N223" s="95"/>
      <c r="O223" s="96"/>
      <c r="P223" s="75"/>
      <c r="Q223" s="96"/>
      <c r="R223" s="97"/>
      <c r="S223" s="98"/>
      <c r="T223" s="78"/>
      <c r="U223" s="97"/>
      <c r="V223" s="99"/>
      <c r="W223" s="91"/>
      <c r="X223" s="92"/>
      <c r="Y223" s="93">
        <f t="shared" si="29"/>
        <v>0</v>
      </c>
      <c r="Z223" s="91"/>
      <c r="AA223" s="92"/>
      <c r="AB223" s="93">
        <f t="shared" si="30"/>
        <v>0</v>
      </c>
      <c r="AC223" s="100">
        <f t="shared" si="31"/>
        <v>0</v>
      </c>
      <c r="AD223" s="91"/>
      <c r="AE223" s="105"/>
      <c r="AF223" s="93">
        <f t="shared" si="32"/>
        <v>0</v>
      </c>
      <c r="AG223" s="78"/>
      <c r="AH223" s="78"/>
      <c r="AI223" s="83"/>
      <c r="AJ223" s="106"/>
      <c r="AK223" s="106"/>
      <c r="AL223" s="93">
        <f t="shared" si="33"/>
        <v>0</v>
      </c>
      <c r="AM223" s="100">
        <f t="shared" si="34"/>
        <v>0</v>
      </c>
      <c r="AN223" s="100">
        <f t="shared" si="35"/>
        <v>0</v>
      </c>
      <c r="AO223" s="101"/>
      <c r="AP223" s="101"/>
      <c r="AQ223" s="101"/>
      <c r="AR223" s="102"/>
      <c r="AS223" s="102"/>
      <c r="AT223" s="102"/>
      <c r="AU223" s="91"/>
      <c r="AV223" s="91"/>
      <c r="AW223" s="103">
        <v>0</v>
      </c>
      <c r="AX223" s="104">
        <f t="shared" si="27"/>
        <v>0</v>
      </c>
    </row>
    <row r="224" spans="1:50" ht="120" customHeight="1">
      <c r="A224" s="88"/>
      <c r="B224" s="88"/>
      <c r="C224" s="71"/>
      <c r="D224" s="89"/>
      <c r="E224" s="90"/>
      <c r="F224" s="91"/>
      <c r="G224" s="92"/>
      <c r="H224" s="92"/>
      <c r="I224" s="88"/>
      <c r="J224" s="88"/>
      <c r="K224" s="88"/>
      <c r="L224" s="88"/>
      <c r="M224" s="94" t="str">
        <f t="shared" si="28"/>
        <v>-</v>
      </c>
      <c r="N224" s="95"/>
      <c r="O224" s="96"/>
      <c r="P224" s="75"/>
      <c r="Q224" s="96"/>
      <c r="R224" s="97"/>
      <c r="S224" s="98"/>
      <c r="T224" s="78"/>
      <c r="U224" s="97"/>
      <c r="V224" s="99"/>
      <c r="W224" s="91"/>
      <c r="X224" s="92"/>
      <c r="Y224" s="93">
        <f t="shared" si="29"/>
        <v>0</v>
      </c>
      <c r="Z224" s="91"/>
      <c r="AA224" s="92"/>
      <c r="AB224" s="93">
        <f t="shared" si="30"/>
        <v>0</v>
      </c>
      <c r="AC224" s="100">
        <f t="shared" si="31"/>
        <v>0</v>
      </c>
      <c r="AD224" s="91"/>
      <c r="AE224" s="105"/>
      <c r="AF224" s="93">
        <f t="shared" si="32"/>
        <v>0</v>
      </c>
      <c r="AG224" s="78"/>
      <c r="AH224" s="78"/>
      <c r="AI224" s="83"/>
      <c r="AJ224" s="106"/>
      <c r="AK224" s="106"/>
      <c r="AL224" s="93">
        <f t="shared" si="33"/>
        <v>0</v>
      </c>
      <c r="AM224" s="100">
        <f t="shared" si="34"/>
        <v>0</v>
      </c>
      <c r="AN224" s="100">
        <f t="shared" si="35"/>
        <v>0</v>
      </c>
      <c r="AO224" s="101"/>
      <c r="AP224" s="101"/>
      <c r="AQ224" s="101"/>
      <c r="AR224" s="102"/>
      <c r="AS224" s="102"/>
      <c r="AT224" s="102"/>
      <c r="AU224" s="91"/>
      <c r="AV224" s="91"/>
      <c r="AW224" s="103">
        <v>0</v>
      </c>
      <c r="AX224" s="104">
        <f t="shared" si="27"/>
        <v>0</v>
      </c>
    </row>
    <row r="225" spans="1:50" ht="120" customHeight="1">
      <c r="A225" s="88"/>
      <c r="B225" s="88"/>
      <c r="C225" s="71"/>
      <c r="D225" s="89"/>
      <c r="E225" s="90"/>
      <c r="F225" s="91"/>
      <c r="G225" s="92"/>
      <c r="H225" s="92"/>
      <c r="I225" s="88"/>
      <c r="J225" s="88"/>
      <c r="K225" s="88"/>
      <c r="L225" s="88"/>
      <c r="M225" s="94" t="str">
        <f t="shared" si="28"/>
        <v>-</v>
      </c>
      <c r="N225" s="95"/>
      <c r="O225" s="96"/>
      <c r="P225" s="75"/>
      <c r="Q225" s="96"/>
      <c r="R225" s="97"/>
      <c r="S225" s="98"/>
      <c r="T225" s="78"/>
      <c r="U225" s="97"/>
      <c r="V225" s="99"/>
      <c r="W225" s="91"/>
      <c r="X225" s="92"/>
      <c r="Y225" s="93">
        <f t="shared" si="29"/>
        <v>0</v>
      </c>
      <c r="Z225" s="91"/>
      <c r="AA225" s="92"/>
      <c r="AB225" s="93">
        <f t="shared" si="30"/>
        <v>0</v>
      </c>
      <c r="AC225" s="100">
        <f t="shared" si="31"/>
        <v>0</v>
      </c>
      <c r="AD225" s="91"/>
      <c r="AE225" s="105"/>
      <c r="AF225" s="93">
        <f t="shared" si="32"/>
        <v>0</v>
      </c>
      <c r="AG225" s="78"/>
      <c r="AH225" s="78"/>
      <c r="AI225" s="83"/>
      <c r="AJ225" s="106"/>
      <c r="AK225" s="106"/>
      <c r="AL225" s="93">
        <f t="shared" si="33"/>
        <v>0</v>
      </c>
      <c r="AM225" s="100">
        <f t="shared" si="34"/>
        <v>0</v>
      </c>
      <c r="AN225" s="100">
        <f t="shared" si="35"/>
        <v>0</v>
      </c>
      <c r="AO225" s="101"/>
      <c r="AP225" s="101"/>
      <c r="AQ225" s="101"/>
      <c r="AR225" s="102"/>
      <c r="AS225" s="102"/>
      <c r="AT225" s="102"/>
      <c r="AU225" s="91"/>
      <c r="AV225" s="91"/>
      <c r="AW225" s="103">
        <v>0</v>
      </c>
      <c r="AX225" s="104">
        <f t="shared" si="27"/>
        <v>0</v>
      </c>
    </row>
    <row r="226" spans="1:50" ht="120" customHeight="1">
      <c r="A226" s="88"/>
      <c r="B226" s="88"/>
      <c r="C226" s="71"/>
      <c r="D226" s="89"/>
      <c r="E226" s="90"/>
      <c r="F226" s="91"/>
      <c r="G226" s="92"/>
      <c r="H226" s="92"/>
      <c r="I226" s="88"/>
      <c r="J226" s="88"/>
      <c r="K226" s="88"/>
      <c r="L226" s="88"/>
      <c r="M226" s="94" t="str">
        <f t="shared" si="28"/>
        <v>-</v>
      </c>
      <c r="N226" s="95"/>
      <c r="O226" s="96"/>
      <c r="P226" s="75"/>
      <c r="Q226" s="96"/>
      <c r="R226" s="97"/>
      <c r="S226" s="98"/>
      <c r="T226" s="78"/>
      <c r="U226" s="97"/>
      <c r="V226" s="99"/>
      <c r="W226" s="91"/>
      <c r="X226" s="92"/>
      <c r="Y226" s="93">
        <f t="shared" si="29"/>
        <v>0</v>
      </c>
      <c r="Z226" s="91"/>
      <c r="AA226" s="92"/>
      <c r="AB226" s="93">
        <f t="shared" si="30"/>
        <v>0</v>
      </c>
      <c r="AC226" s="100">
        <f t="shared" si="31"/>
        <v>0</v>
      </c>
      <c r="AD226" s="91"/>
      <c r="AE226" s="105"/>
      <c r="AF226" s="93">
        <f t="shared" si="32"/>
        <v>0</v>
      </c>
      <c r="AG226" s="78"/>
      <c r="AH226" s="78"/>
      <c r="AI226" s="83"/>
      <c r="AJ226" s="106"/>
      <c r="AK226" s="106"/>
      <c r="AL226" s="93">
        <f t="shared" si="33"/>
        <v>0</v>
      </c>
      <c r="AM226" s="100">
        <f t="shared" si="34"/>
        <v>0</v>
      </c>
      <c r="AN226" s="100">
        <f t="shared" si="35"/>
        <v>0</v>
      </c>
      <c r="AO226" s="101"/>
      <c r="AP226" s="101"/>
      <c r="AQ226" s="101"/>
      <c r="AR226" s="102"/>
      <c r="AS226" s="102"/>
      <c r="AT226" s="102"/>
      <c r="AU226" s="91"/>
      <c r="AV226" s="91"/>
      <c r="AW226" s="103">
        <v>0</v>
      </c>
      <c r="AX226" s="104">
        <f t="shared" si="27"/>
        <v>0</v>
      </c>
    </row>
    <row r="227" spans="1:50" ht="120" customHeight="1">
      <c r="A227" s="88"/>
      <c r="B227" s="88"/>
      <c r="C227" s="71"/>
      <c r="D227" s="89"/>
      <c r="E227" s="90"/>
      <c r="F227" s="91"/>
      <c r="G227" s="92"/>
      <c r="H227" s="92"/>
      <c r="I227" s="88"/>
      <c r="J227" s="88"/>
      <c r="K227" s="88"/>
      <c r="L227" s="88"/>
      <c r="M227" s="94" t="str">
        <f t="shared" si="28"/>
        <v>-</v>
      </c>
      <c r="N227" s="95"/>
      <c r="O227" s="96"/>
      <c r="P227" s="75"/>
      <c r="Q227" s="96"/>
      <c r="R227" s="97"/>
      <c r="S227" s="98"/>
      <c r="T227" s="78"/>
      <c r="U227" s="97"/>
      <c r="V227" s="99"/>
      <c r="W227" s="91"/>
      <c r="X227" s="92"/>
      <c r="Y227" s="93">
        <f t="shared" si="29"/>
        <v>0</v>
      </c>
      <c r="Z227" s="91"/>
      <c r="AA227" s="92"/>
      <c r="AB227" s="93">
        <f t="shared" si="30"/>
        <v>0</v>
      </c>
      <c r="AC227" s="100">
        <f t="shared" si="31"/>
        <v>0</v>
      </c>
      <c r="AD227" s="91"/>
      <c r="AE227" s="105"/>
      <c r="AF227" s="93">
        <f t="shared" si="32"/>
        <v>0</v>
      </c>
      <c r="AG227" s="78"/>
      <c r="AH227" s="78"/>
      <c r="AI227" s="83"/>
      <c r="AJ227" s="106"/>
      <c r="AK227" s="106"/>
      <c r="AL227" s="93">
        <f t="shared" si="33"/>
        <v>0</v>
      </c>
      <c r="AM227" s="100">
        <f t="shared" si="34"/>
        <v>0</v>
      </c>
      <c r="AN227" s="100">
        <f t="shared" si="35"/>
        <v>0</v>
      </c>
      <c r="AO227" s="101"/>
      <c r="AP227" s="101"/>
      <c r="AQ227" s="101"/>
      <c r="AR227" s="102"/>
      <c r="AS227" s="102"/>
      <c r="AT227" s="102"/>
      <c r="AU227" s="91"/>
      <c r="AV227" s="91"/>
      <c r="AW227" s="103">
        <v>0</v>
      </c>
      <c r="AX227" s="104">
        <f t="shared" si="27"/>
        <v>0</v>
      </c>
    </row>
    <row r="228" spans="1:50" ht="120" customHeight="1">
      <c r="A228" s="88"/>
      <c r="B228" s="88"/>
      <c r="C228" s="71"/>
      <c r="D228" s="89"/>
      <c r="E228" s="90"/>
      <c r="F228" s="91"/>
      <c r="G228" s="92"/>
      <c r="H228" s="92"/>
      <c r="I228" s="88"/>
      <c r="J228" s="88"/>
      <c r="K228" s="88"/>
      <c r="L228" s="88"/>
      <c r="M228" s="94" t="str">
        <f t="shared" si="28"/>
        <v>-</v>
      </c>
      <c r="N228" s="95"/>
      <c r="O228" s="96"/>
      <c r="P228" s="75"/>
      <c r="Q228" s="96"/>
      <c r="R228" s="97"/>
      <c r="S228" s="98"/>
      <c r="T228" s="78"/>
      <c r="U228" s="97"/>
      <c r="V228" s="99"/>
      <c r="W228" s="91"/>
      <c r="X228" s="92"/>
      <c r="Y228" s="93">
        <f t="shared" si="29"/>
        <v>0</v>
      </c>
      <c r="Z228" s="91"/>
      <c r="AA228" s="92"/>
      <c r="AB228" s="93">
        <f t="shared" si="30"/>
        <v>0</v>
      </c>
      <c r="AC228" s="100">
        <f t="shared" si="31"/>
        <v>0</v>
      </c>
      <c r="AD228" s="91"/>
      <c r="AE228" s="105"/>
      <c r="AF228" s="93">
        <f t="shared" si="32"/>
        <v>0</v>
      </c>
      <c r="AG228" s="78"/>
      <c r="AH228" s="78"/>
      <c r="AI228" s="83"/>
      <c r="AJ228" s="106"/>
      <c r="AK228" s="106"/>
      <c r="AL228" s="93">
        <f t="shared" si="33"/>
        <v>0</v>
      </c>
      <c r="AM228" s="100">
        <f t="shared" si="34"/>
        <v>0</v>
      </c>
      <c r="AN228" s="100">
        <f t="shared" si="35"/>
        <v>0</v>
      </c>
      <c r="AO228" s="101"/>
      <c r="AP228" s="101"/>
      <c r="AQ228" s="101"/>
      <c r="AR228" s="102"/>
      <c r="AS228" s="102"/>
      <c r="AT228" s="102"/>
      <c r="AU228" s="91"/>
      <c r="AV228" s="91"/>
      <c r="AW228" s="103">
        <v>0</v>
      </c>
      <c r="AX228" s="104">
        <f t="shared" si="27"/>
        <v>0</v>
      </c>
    </row>
    <row r="229" spans="1:50" ht="120" customHeight="1">
      <c r="A229" s="88"/>
      <c r="B229" s="88"/>
      <c r="C229" s="71"/>
      <c r="D229" s="89"/>
      <c r="E229" s="90"/>
      <c r="F229" s="91"/>
      <c r="G229" s="92"/>
      <c r="H229" s="92"/>
      <c r="I229" s="88"/>
      <c r="J229" s="88"/>
      <c r="K229" s="88"/>
      <c r="L229" s="88"/>
      <c r="M229" s="94" t="str">
        <f t="shared" si="28"/>
        <v>-</v>
      </c>
      <c r="N229" s="95"/>
      <c r="O229" s="96"/>
      <c r="P229" s="75"/>
      <c r="Q229" s="96"/>
      <c r="R229" s="97"/>
      <c r="S229" s="98"/>
      <c r="T229" s="78"/>
      <c r="U229" s="97"/>
      <c r="V229" s="99"/>
      <c r="W229" s="91"/>
      <c r="X229" s="92"/>
      <c r="Y229" s="93">
        <f t="shared" si="29"/>
        <v>0</v>
      </c>
      <c r="Z229" s="91"/>
      <c r="AA229" s="92"/>
      <c r="AB229" s="93">
        <f t="shared" si="30"/>
        <v>0</v>
      </c>
      <c r="AC229" s="100">
        <f t="shared" si="31"/>
        <v>0</v>
      </c>
      <c r="AD229" s="91"/>
      <c r="AE229" s="105"/>
      <c r="AF229" s="93">
        <f t="shared" si="32"/>
        <v>0</v>
      </c>
      <c r="AG229" s="78"/>
      <c r="AH229" s="78"/>
      <c r="AI229" s="83"/>
      <c r="AJ229" s="106"/>
      <c r="AK229" s="106"/>
      <c r="AL229" s="93">
        <f t="shared" si="33"/>
        <v>0</v>
      </c>
      <c r="AM229" s="100">
        <f t="shared" si="34"/>
        <v>0</v>
      </c>
      <c r="AN229" s="100">
        <f t="shared" si="35"/>
        <v>0</v>
      </c>
      <c r="AO229" s="101"/>
      <c r="AP229" s="101"/>
      <c r="AQ229" s="101"/>
      <c r="AR229" s="102"/>
      <c r="AS229" s="102"/>
      <c r="AT229" s="102"/>
      <c r="AU229" s="91"/>
      <c r="AV229" s="91"/>
      <c r="AW229" s="103">
        <v>0</v>
      </c>
      <c r="AX229" s="104">
        <f t="shared" si="27"/>
        <v>0</v>
      </c>
    </row>
    <row r="230" spans="1:50" ht="120" customHeight="1">
      <c r="A230" s="88"/>
      <c r="B230" s="88"/>
      <c r="C230" s="71"/>
      <c r="D230" s="89"/>
      <c r="E230" s="90"/>
      <c r="F230" s="91"/>
      <c r="G230" s="92"/>
      <c r="H230" s="92"/>
      <c r="I230" s="88"/>
      <c r="J230" s="88"/>
      <c r="K230" s="88"/>
      <c r="L230" s="88"/>
      <c r="M230" s="94" t="str">
        <f t="shared" si="28"/>
        <v>-</v>
      </c>
      <c r="N230" s="95"/>
      <c r="O230" s="96"/>
      <c r="P230" s="75"/>
      <c r="Q230" s="96"/>
      <c r="R230" s="97"/>
      <c r="S230" s="98"/>
      <c r="T230" s="78"/>
      <c r="U230" s="97"/>
      <c r="V230" s="99"/>
      <c r="W230" s="91"/>
      <c r="X230" s="92"/>
      <c r="Y230" s="93">
        <f t="shared" si="29"/>
        <v>0</v>
      </c>
      <c r="Z230" s="91"/>
      <c r="AA230" s="92"/>
      <c r="AB230" s="93">
        <f t="shared" si="30"/>
        <v>0</v>
      </c>
      <c r="AC230" s="100">
        <f t="shared" si="31"/>
        <v>0</v>
      </c>
      <c r="AD230" s="91"/>
      <c r="AE230" s="105"/>
      <c r="AF230" s="93">
        <f t="shared" si="32"/>
        <v>0</v>
      </c>
      <c r="AG230" s="78"/>
      <c r="AH230" s="78"/>
      <c r="AI230" s="83"/>
      <c r="AJ230" s="106"/>
      <c r="AK230" s="106"/>
      <c r="AL230" s="93">
        <f t="shared" si="33"/>
        <v>0</v>
      </c>
      <c r="AM230" s="100">
        <f t="shared" si="34"/>
        <v>0</v>
      </c>
      <c r="AN230" s="100">
        <f t="shared" si="35"/>
        <v>0</v>
      </c>
      <c r="AO230" s="101"/>
      <c r="AP230" s="101"/>
      <c r="AQ230" s="101"/>
      <c r="AR230" s="102"/>
      <c r="AS230" s="102"/>
      <c r="AT230" s="102"/>
      <c r="AU230" s="91"/>
      <c r="AV230" s="91"/>
      <c r="AW230" s="103">
        <v>0</v>
      </c>
      <c r="AX230" s="104">
        <f t="shared" si="27"/>
        <v>0</v>
      </c>
    </row>
    <row r="231" spans="1:50" ht="120" customHeight="1">
      <c r="A231" s="88"/>
      <c r="B231" s="88"/>
      <c r="C231" s="71"/>
      <c r="D231" s="89"/>
      <c r="E231" s="90"/>
      <c r="F231" s="91"/>
      <c r="G231" s="92"/>
      <c r="H231" s="92"/>
      <c r="I231" s="88"/>
      <c r="J231" s="88"/>
      <c r="K231" s="88"/>
      <c r="L231" s="88"/>
      <c r="M231" s="94" t="str">
        <f t="shared" si="28"/>
        <v>-</v>
      </c>
      <c r="N231" s="95"/>
      <c r="O231" s="96"/>
      <c r="P231" s="75"/>
      <c r="Q231" s="96"/>
      <c r="R231" s="97"/>
      <c r="S231" s="98"/>
      <c r="T231" s="78"/>
      <c r="U231" s="97"/>
      <c r="V231" s="99"/>
      <c r="W231" s="91"/>
      <c r="X231" s="92"/>
      <c r="Y231" s="93">
        <f t="shared" si="29"/>
        <v>0</v>
      </c>
      <c r="Z231" s="91"/>
      <c r="AA231" s="92"/>
      <c r="AB231" s="93">
        <f t="shared" si="30"/>
        <v>0</v>
      </c>
      <c r="AC231" s="100">
        <f t="shared" si="31"/>
        <v>0</v>
      </c>
      <c r="AD231" s="91"/>
      <c r="AE231" s="105"/>
      <c r="AF231" s="93">
        <f t="shared" si="32"/>
        <v>0</v>
      </c>
      <c r="AG231" s="78"/>
      <c r="AH231" s="78"/>
      <c r="AI231" s="83"/>
      <c r="AJ231" s="106"/>
      <c r="AK231" s="106"/>
      <c r="AL231" s="93">
        <f t="shared" si="33"/>
        <v>0</v>
      </c>
      <c r="AM231" s="100">
        <f t="shared" si="34"/>
        <v>0</v>
      </c>
      <c r="AN231" s="100">
        <f t="shared" si="35"/>
        <v>0</v>
      </c>
      <c r="AO231" s="101"/>
      <c r="AP231" s="101"/>
      <c r="AQ231" s="101"/>
      <c r="AR231" s="102"/>
      <c r="AS231" s="102"/>
      <c r="AT231" s="102"/>
      <c r="AU231" s="91"/>
      <c r="AV231" s="91"/>
      <c r="AW231" s="103">
        <v>0</v>
      </c>
      <c r="AX231" s="104">
        <f t="shared" si="27"/>
        <v>0</v>
      </c>
    </row>
    <row r="232" spans="1:50" ht="120" customHeight="1">
      <c r="A232" s="88"/>
      <c r="B232" s="88"/>
      <c r="C232" s="71"/>
      <c r="D232" s="89"/>
      <c r="E232" s="90"/>
      <c r="F232" s="91"/>
      <c r="G232" s="92"/>
      <c r="H232" s="92"/>
      <c r="I232" s="88"/>
      <c r="J232" s="88"/>
      <c r="K232" s="88"/>
      <c r="L232" s="88"/>
      <c r="M232" s="94" t="str">
        <f t="shared" si="28"/>
        <v>-</v>
      </c>
      <c r="N232" s="95"/>
      <c r="O232" s="96"/>
      <c r="P232" s="75"/>
      <c r="Q232" s="96"/>
      <c r="R232" s="97"/>
      <c r="S232" s="98"/>
      <c r="T232" s="78"/>
      <c r="U232" s="97"/>
      <c r="V232" s="99"/>
      <c r="W232" s="91"/>
      <c r="X232" s="92"/>
      <c r="Y232" s="93">
        <f t="shared" si="29"/>
        <v>0</v>
      </c>
      <c r="Z232" s="91"/>
      <c r="AA232" s="92"/>
      <c r="AB232" s="93">
        <f t="shared" si="30"/>
        <v>0</v>
      </c>
      <c r="AC232" s="100">
        <f t="shared" si="31"/>
        <v>0</v>
      </c>
      <c r="AD232" s="91"/>
      <c r="AE232" s="105"/>
      <c r="AF232" s="93">
        <f t="shared" si="32"/>
        <v>0</v>
      </c>
      <c r="AG232" s="78"/>
      <c r="AH232" s="78"/>
      <c r="AI232" s="83"/>
      <c r="AJ232" s="106"/>
      <c r="AK232" s="106"/>
      <c r="AL232" s="93">
        <f t="shared" si="33"/>
        <v>0</v>
      </c>
      <c r="AM232" s="100">
        <f t="shared" si="34"/>
        <v>0</v>
      </c>
      <c r="AN232" s="100">
        <f t="shared" si="35"/>
        <v>0</v>
      </c>
      <c r="AO232" s="101"/>
      <c r="AP232" s="101"/>
      <c r="AQ232" s="101"/>
      <c r="AR232" s="102"/>
      <c r="AS232" s="102"/>
      <c r="AT232" s="102"/>
      <c r="AU232" s="91"/>
      <c r="AV232" s="91"/>
      <c r="AW232" s="103">
        <v>0</v>
      </c>
      <c r="AX232" s="104">
        <f t="shared" si="27"/>
        <v>0</v>
      </c>
    </row>
    <row r="233" spans="1:50" ht="120" customHeight="1">
      <c r="A233" s="88"/>
      <c r="B233" s="88"/>
      <c r="C233" s="71"/>
      <c r="D233" s="89"/>
      <c r="E233" s="90"/>
      <c r="F233" s="91"/>
      <c r="G233" s="92"/>
      <c r="H233" s="92"/>
      <c r="I233" s="88"/>
      <c r="J233" s="88"/>
      <c r="K233" s="88"/>
      <c r="L233" s="88"/>
      <c r="M233" s="94" t="str">
        <f t="shared" si="28"/>
        <v>-</v>
      </c>
      <c r="N233" s="95"/>
      <c r="O233" s="96"/>
      <c r="P233" s="75"/>
      <c r="Q233" s="96"/>
      <c r="R233" s="97"/>
      <c r="S233" s="98"/>
      <c r="T233" s="78"/>
      <c r="U233" s="97"/>
      <c r="V233" s="99"/>
      <c r="W233" s="91"/>
      <c r="X233" s="92"/>
      <c r="Y233" s="93">
        <f t="shared" si="29"/>
        <v>0</v>
      </c>
      <c r="Z233" s="91"/>
      <c r="AA233" s="92"/>
      <c r="AB233" s="93">
        <f t="shared" si="30"/>
        <v>0</v>
      </c>
      <c r="AC233" s="100">
        <f t="shared" si="31"/>
        <v>0</v>
      </c>
      <c r="AD233" s="91"/>
      <c r="AE233" s="105"/>
      <c r="AF233" s="93">
        <f t="shared" si="32"/>
        <v>0</v>
      </c>
      <c r="AG233" s="78"/>
      <c r="AH233" s="78"/>
      <c r="AI233" s="83"/>
      <c r="AJ233" s="106"/>
      <c r="AK233" s="106"/>
      <c r="AL233" s="93">
        <f t="shared" si="33"/>
        <v>0</v>
      </c>
      <c r="AM233" s="100">
        <f t="shared" si="34"/>
        <v>0</v>
      </c>
      <c r="AN233" s="100">
        <f t="shared" si="35"/>
        <v>0</v>
      </c>
      <c r="AO233" s="101"/>
      <c r="AP233" s="101"/>
      <c r="AQ233" s="101"/>
      <c r="AR233" s="102"/>
      <c r="AS233" s="102"/>
      <c r="AT233" s="102"/>
      <c r="AU233" s="91"/>
      <c r="AV233" s="91"/>
      <c r="AW233" s="103">
        <v>0</v>
      </c>
      <c r="AX233" s="104">
        <f t="shared" si="27"/>
        <v>0</v>
      </c>
    </row>
    <row r="234" spans="1:50" ht="120" customHeight="1">
      <c r="A234" s="88"/>
      <c r="B234" s="88"/>
      <c r="C234" s="71"/>
      <c r="D234" s="89"/>
      <c r="E234" s="90"/>
      <c r="F234" s="91"/>
      <c r="G234" s="92"/>
      <c r="H234" s="92"/>
      <c r="I234" s="88"/>
      <c r="J234" s="88"/>
      <c r="K234" s="88"/>
      <c r="L234" s="88"/>
      <c r="M234" s="94" t="str">
        <f t="shared" si="28"/>
        <v>-</v>
      </c>
      <c r="N234" s="95"/>
      <c r="O234" s="96"/>
      <c r="P234" s="75"/>
      <c r="Q234" s="96"/>
      <c r="R234" s="97"/>
      <c r="S234" s="98"/>
      <c r="T234" s="78"/>
      <c r="U234" s="97"/>
      <c r="V234" s="99"/>
      <c r="W234" s="91"/>
      <c r="X234" s="92"/>
      <c r="Y234" s="93">
        <f t="shared" si="29"/>
        <v>0</v>
      </c>
      <c r="Z234" s="91"/>
      <c r="AA234" s="92"/>
      <c r="AB234" s="93">
        <f t="shared" si="30"/>
        <v>0</v>
      </c>
      <c r="AC234" s="100">
        <f t="shared" si="31"/>
        <v>0</v>
      </c>
      <c r="AD234" s="91"/>
      <c r="AE234" s="105"/>
      <c r="AF234" s="93">
        <f t="shared" si="32"/>
        <v>0</v>
      </c>
      <c r="AG234" s="78"/>
      <c r="AH234" s="78"/>
      <c r="AI234" s="83"/>
      <c r="AJ234" s="106"/>
      <c r="AK234" s="106"/>
      <c r="AL234" s="93">
        <f t="shared" si="33"/>
        <v>0</v>
      </c>
      <c r="AM234" s="100">
        <f t="shared" si="34"/>
        <v>0</v>
      </c>
      <c r="AN234" s="100">
        <f t="shared" si="35"/>
        <v>0</v>
      </c>
      <c r="AO234" s="101"/>
      <c r="AP234" s="101"/>
      <c r="AQ234" s="101"/>
      <c r="AR234" s="102"/>
      <c r="AS234" s="102"/>
      <c r="AT234" s="102"/>
      <c r="AU234" s="91"/>
      <c r="AV234" s="91"/>
      <c r="AW234" s="103">
        <v>0</v>
      </c>
      <c r="AX234" s="104">
        <f t="shared" si="27"/>
        <v>0</v>
      </c>
    </row>
    <row r="235" spans="1:50" ht="120" customHeight="1">
      <c r="A235" s="88"/>
      <c r="B235" s="88"/>
      <c r="C235" s="71"/>
      <c r="D235" s="89"/>
      <c r="E235" s="90"/>
      <c r="F235" s="91"/>
      <c r="G235" s="92"/>
      <c r="H235" s="92"/>
      <c r="I235" s="88"/>
      <c r="J235" s="88"/>
      <c r="K235" s="88"/>
      <c r="L235" s="88"/>
      <c r="M235" s="94" t="str">
        <f t="shared" si="28"/>
        <v>-</v>
      </c>
      <c r="N235" s="95"/>
      <c r="O235" s="96"/>
      <c r="P235" s="75"/>
      <c r="Q235" s="96"/>
      <c r="R235" s="97"/>
      <c r="S235" s="98"/>
      <c r="T235" s="78"/>
      <c r="U235" s="97"/>
      <c r="V235" s="99"/>
      <c r="W235" s="91"/>
      <c r="X235" s="92"/>
      <c r="Y235" s="93">
        <f t="shared" si="29"/>
        <v>0</v>
      </c>
      <c r="Z235" s="91"/>
      <c r="AA235" s="92"/>
      <c r="AB235" s="93">
        <f t="shared" si="30"/>
        <v>0</v>
      </c>
      <c r="AC235" s="100">
        <f t="shared" si="31"/>
        <v>0</v>
      </c>
      <c r="AD235" s="91"/>
      <c r="AE235" s="105"/>
      <c r="AF235" s="93">
        <f t="shared" si="32"/>
        <v>0</v>
      </c>
      <c r="AG235" s="78"/>
      <c r="AH235" s="78"/>
      <c r="AI235" s="83"/>
      <c r="AJ235" s="106"/>
      <c r="AK235" s="106"/>
      <c r="AL235" s="93">
        <f t="shared" si="33"/>
        <v>0</v>
      </c>
      <c r="AM235" s="100">
        <f t="shared" si="34"/>
        <v>0</v>
      </c>
      <c r="AN235" s="100">
        <f t="shared" si="35"/>
        <v>0</v>
      </c>
      <c r="AO235" s="101"/>
      <c r="AP235" s="101"/>
      <c r="AQ235" s="101"/>
      <c r="AR235" s="102"/>
      <c r="AS235" s="102"/>
      <c r="AT235" s="102"/>
      <c r="AU235" s="91"/>
      <c r="AV235" s="91"/>
      <c r="AW235" s="103">
        <v>0</v>
      </c>
      <c r="AX235" s="104">
        <f t="shared" si="27"/>
        <v>0</v>
      </c>
    </row>
    <row r="236" spans="1:50" ht="120" customHeight="1">
      <c r="A236" s="88"/>
      <c r="B236" s="88"/>
      <c r="C236" s="71"/>
      <c r="D236" s="89"/>
      <c r="E236" s="90"/>
      <c r="F236" s="91"/>
      <c r="G236" s="92"/>
      <c r="H236" s="92"/>
      <c r="I236" s="88"/>
      <c r="J236" s="88"/>
      <c r="K236" s="88"/>
      <c r="L236" s="88"/>
      <c r="M236" s="94" t="str">
        <f t="shared" si="28"/>
        <v>-</v>
      </c>
      <c r="N236" s="95"/>
      <c r="O236" s="96"/>
      <c r="P236" s="75"/>
      <c r="Q236" s="96"/>
      <c r="R236" s="97"/>
      <c r="S236" s="98"/>
      <c r="T236" s="78"/>
      <c r="U236" s="97"/>
      <c r="V236" s="99"/>
      <c r="W236" s="91"/>
      <c r="X236" s="92"/>
      <c r="Y236" s="93">
        <f t="shared" si="29"/>
        <v>0</v>
      </c>
      <c r="Z236" s="91"/>
      <c r="AA236" s="92"/>
      <c r="AB236" s="93">
        <f t="shared" si="30"/>
        <v>0</v>
      </c>
      <c r="AC236" s="100">
        <f t="shared" si="31"/>
        <v>0</v>
      </c>
      <c r="AD236" s="91"/>
      <c r="AE236" s="105"/>
      <c r="AF236" s="93">
        <f t="shared" si="32"/>
        <v>0</v>
      </c>
      <c r="AG236" s="78"/>
      <c r="AH236" s="78"/>
      <c r="AI236" s="83"/>
      <c r="AJ236" s="106"/>
      <c r="AK236" s="106"/>
      <c r="AL236" s="93">
        <f t="shared" si="33"/>
        <v>0</v>
      </c>
      <c r="AM236" s="100">
        <f t="shared" si="34"/>
        <v>0</v>
      </c>
      <c r="AN236" s="100">
        <f t="shared" si="35"/>
        <v>0</v>
      </c>
      <c r="AO236" s="101"/>
      <c r="AP236" s="101"/>
      <c r="AQ236" s="101"/>
      <c r="AR236" s="102"/>
      <c r="AS236" s="102"/>
      <c r="AT236" s="102"/>
      <c r="AU236" s="91"/>
      <c r="AV236" s="91"/>
      <c r="AW236" s="103">
        <v>0</v>
      </c>
      <c r="AX236" s="104">
        <f t="shared" si="27"/>
        <v>0</v>
      </c>
    </row>
    <row r="237" spans="1:50" ht="120" customHeight="1">
      <c r="A237" s="88"/>
      <c r="B237" s="88"/>
      <c r="C237" s="71"/>
      <c r="D237" s="89"/>
      <c r="E237" s="90"/>
      <c r="F237" s="91"/>
      <c r="G237" s="92"/>
      <c r="H237" s="92"/>
      <c r="I237" s="88"/>
      <c r="J237" s="88"/>
      <c r="K237" s="88"/>
      <c r="L237" s="88"/>
      <c r="M237" s="94" t="str">
        <f t="shared" si="28"/>
        <v>-</v>
      </c>
      <c r="N237" s="95"/>
      <c r="O237" s="96"/>
      <c r="P237" s="75"/>
      <c r="Q237" s="96"/>
      <c r="R237" s="97"/>
      <c r="S237" s="98"/>
      <c r="T237" s="78"/>
      <c r="U237" s="97"/>
      <c r="V237" s="99"/>
      <c r="W237" s="91"/>
      <c r="X237" s="92"/>
      <c r="Y237" s="93">
        <f t="shared" si="29"/>
        <v>0</v>
      </c>
      <c r="Z237" s="91"/>
      <c r="AA237" s="92"/>
      <c r="AB237" s="93">
        <f t="shared" si="30"/>
        <v>0</v>
      </c>
      <c r="AC237" s="100">
        <f t="shared" si="31"/>
        <v>0</v>
      </c>
      <c r="AD237" s="91"/>
      <c r="AE237" s="105"/>
      <c r="AF237" s="93">
        <f t="shared" si="32"/>
        <v>0</v>
      </c>
      <c r="AG237" s="78"/>
      <c r="AH237" s="78"/>
      <c r="AI237" s="83"/>
      <c r="AJ237" s="106"/>
      <c r="AK237" s="106"/>
      <c r="AL237" s="93">
        <f t="shared" si="33"/>
        <v>0</v>
      </c>
      <c r="AM237" s="100">
        <f t="shared" si="34"/>
        <v>0</v>
      </c>
      <c r="AN237" s="100">
        <f t="shared" si="35"/>
        <v>0</v>
      </c>
      <c r="AO237" s="101"/>
      <c r="AP237" s="101"/>
      <c r="AQ237" s="101"/>
      <c r="AR237" s="102"/>
      <c r="AS237" s="102"/>
      <c r="AT237" s="102"/>
      <c r="AU237" s="91"/>
      <c r="AV237" s="91"/>
      <c r="AW237" s="103">
        <v>0</v>
      </c>
      <c r="AX237" s="104">
        <f t="shared" si="27"/>
        <v>0</v>
      </c>
    </row>
    <row r="238" spans="1:50" ht="120" customHeight="1">
      <c r="A238" s="88"/>
      <c r="B238" s="88"/>
      <c r="C238" s="71"/>
      <c r="D238" s="89"/>
      <c r="E238" s="90"/>
      <c r="F238" s="91"/>
      <c r="G238" s="92"/>
      <c r="H238" s="92"/>
      <c r="I238" s="88"/>
      <c r="J238" s="88"/>
      <c r="K238" s="88"/>
      <c r="L238" s="88"/>
      <c r="M238" s="94" t="str">
        <f t="shared" si="28"/>
        <v>-</v>
      </c>
      <c r="N238" s="95"/>
      <c r="O238" s="96"/>
      <c r="P238" s="75"/>
      <c r="Q238" s="96"/>
      <c r="R238" s="97"/>
      <c r="S238" s="98"/>
      <c r="T238" s="78"/>
      <c r="U238" s="97"/>
      <c r="V238" s="99"/>
      <c r="W238" s="91"/>
      <c r="X238" s="92"/>
      <c r="Y238" s="93">
        <f t="shared" si="29"/>
        <v>0</v>
      </c>
      <c r="Z238" s="91"/>
      <c r="AA238" s="92"/>
      <c r="AB238" s="93">
        <f t="shared" si="30"/>
        <v>0</v>
      </c>
      <c r="AC238" s="100">
        <f t="shared" si="31"/>
        <v>0</v>
      </c>
      <c r="AD238" s="91"/>
      <c r="AE238" s="105"/>
      <c r="AF238" s="93">
        <f t="shared" si="32"/>
        <v>0</v>
      </c>
      <c r="AG238" s="78"/>
      <c r="AH238" s="78"/>
      <c r="AI238" s="83"/>
      <c r="AJ238" s="106"/>
      <c r="AK238" s="106"/>
      <c r="AL238" s="93">
        <f t="shared" si="33"/>
        <v>0</v>
      </c>
      <c r="AM238" s="100">
        <f t="shared" si="34"/>
        <v>0</v>
      </c>
      <c r="AN238" s="100">
        <f t="shared" si="35"/>
        <v>0</v>
      </c>
      <c r="AO238" s="101"/>
      <c r="AP238" s="101"/>
      <c r="AQ238" s="101"/>
      <c r="AR238" s="102"/>
      <c r="AS238" s="102"/>
      <c r="AT238" s="102"/>
      <c r="AU238" s="91"/>
      <c r="AV238" s="91"/>
      <c r="AW238" s="103">
        <v>0</v>
      </c>
      <c r="AX238" s="104">
        <f t="shared" si="27"/>
        <v>0</v>
      </c>
    </row>
    <row r="239" spans="1:50" ht="120" customHeight="1">
      <c r="A239" s="88"/>
      <c r="B239" s="88"/>
      <c r="C239" s="71"/>
      <c r="D239" s="89"/>
      <c r="E239" s="90"/>
      <c r="F239" s="91"/>
      <c r="G239" s="92"/>
      <c r="H239" s="92"/>
      <c r="I239" s="88"/>
      <c r="J239" s="88"/>
      <c r="K239" s="88"/>
      <c r="L239" s="88"/>
      <c r="M239" s="94" t="str">
        <f t="shared" si="28"/>
        <v>-</v>
      </c>
      <c r="N239" s="95"/>
      <c r="O239" s="96"/>
      <c r="P239" s="75"/>
      <c r="Q239" s="96"/>
      <c r="R239" s="97"/>
      <c r="S239" s="98"/>
      <c r="T239" s="78"/>
      <c r="U239" s="97"/>
      <c r="V239" s="99"/>
      <c r="W239" s="91"/>
      <c r="X239" s="92"/>
      <c r="Y239" s="93">
        <f t="shared" si="29"/>
        <v>0</v>
      </c>
      <c r="Z239" s="91"/>
      <c r="AA239" s="92"/>
      <c r="AB239" s="93">
        <f t="shared" si="30"/>
        <v>0</v>
      </c>
      <c r="AC239" s="100">
        <f t="shared" si="31"/>
        <v>0</v>
      </c>
      <c r="AD239" s="91"/>
      <c r="AE239" s="105"/>
      <c r="AF239" s="93">
        <f t="shared" si="32"/>
        <v>0</v>
      </c>
      <c r="AG239" s="78"/>
      <c r="AH239" s="78"/>
      <c r="AI239" s="83"/>
      <c r="AJ239" s="106"/>
      <c r="AK239" s="106"/>
      <c r="AL239" s="93">
        <f t="shared" si="33"/>
        <v>0</v>
      </c>
      <c r="AM239" s="100">
        <f t="shared" si="34"/>
        <v>0</v>
      </c>
      <c r="AN239" s="100">
        <f t="shared" si="35"/>
        <v>0</v>
      </c>
      <c r="AO239" s="101"/>
      <c r="AP239" s="101"/>
      <c r="AQ239" s="101"/>
      <c r="AR239" s="102"/>
      <c r="AS239" s="102"/>
      <c r="AT239" s="102"/>
      <c r="AU239" s="91"/>
      <c r="AV239" s="91"/>
      <c r="AW239" s="103">
        <v>0</v>
      </c>
      <c r="AX239" s="104">
        <f t="shared" si="27"/>
        <v>0</v>
      </c>
    </row>
    <row r="240" spans="1:50" ht="120" customHeight="1">
      <c r="A240" s="88"/>
      <c r="B240" s="88"/>
      <c r="C240" s="71"/>
      <c r="D240" s="89"/>
      <c r="E240" s="90"/>
      <c r="F240" s="91"/>
      <c r="G240" s="92"/>
      <c r="H240" s="92"/>
      <c r="I240" s="88"/>
      <c r="J240" s="88"/>
      <c r="K240" s="88"/>
      <c r="L240" s="88"/>
      <c r="M240" s="94" t="str">
        <f t="shared" si="28"/>
        <v>-</v>
      </c>
      <c r="N240" s="95"/>
      <c r="O240" s="96"/>
      <c r="P240" s="75"/>
      <c r="Q240" s="96"/>
      <c r="R240" s="97"/>
      <c r="S240" s="98"/>
      <c r="T240" s="78"/>
      <c r="U240" s="97"/>
      <c r="V240" s="99"/>
      <c r="W240" s="91"/>
      <c r="X240" s="92"/>
      <c r="Y240" s="93">
        <f t="shared" si="29"/>
        <v>0</v>
      </c>
      <c r="Z240" s="91"/>
      <c r="AA240" s="92"/>
      <c r="AB240" s="93">
        <f t="shared" si="30"/>
        <v>0</v>
      </c>
      <c r="AC240" s="100">
        <f t="shared" si="31"/>
        <v>0</v>
      </c>
      <c r="AD240" s="91"/>
      <c r="AE240" s="105"/>
      <c r="AF240" s="93">
        <f t="shared" si="32"/>
        <v>0</v>
      </c>
      <c r="AG240" s="78"/>
      <c r="AH240" s="78"/>
      <c r="AI240" s="83"/>
      <c r="AJ240" s="106"/>
      <c r="AK240" s="106"/>
      <c r="AL240" s="93">
        <f t="shared" si="33"/>
        <v>0</v>
      </c>
      <c r="AM240" s="100">
        <f t="shared" si="34"/>
        <v>0</v>
      </c>
      <c r="AN240" s="100">
        <f t="shared" si="35"/>
        <v>0</v>
      </c>
      <c r="AO240" s="101"/>
      <c r="AP240" s="101"/>
      <c r="AQ240" s="101"/>
      <c r="AR240" s="102"/>
      <c r="AS240" s="102"/>
      <c r="AT240" s="102"/>
      <c r="AU240" s="91"/>
      <c r="AV240" s="91"/>
      <c r="AW240" s="103">
        <v>0</v>
      </c>
      <c r="AX240" s="104">
        <f t="shared" si="27"/>
        <v>0</v>
      </c>
    </row>
    <row r="241" spans="1:50" ht="120" customHeight="1">
      <c r="A241" s="88"/>
      <c r="B241" s="88"/>
      <c r="C241" s="71"/>
      <c r="D241" s="89"/>
      <c r="E241" s="90"/>
      <c r="F241" s="91"/>
      <c r="G241" s="92"/>
      <c r="H241" s="92"/>
      <c r="I241" s="88"/>
      <c r="J241" s="88"/>
      <c r="K241" s="88"/>
      <c r="L241" s="88"/>
      <c r="M241" s="94" t="str">
        <f t="shared" si="28"/>
        <v>-</v>
      </c>
      <c r="N241" s="95"/>
      <c r="O241" s="96"/>
      <c r="P241" s="75"/>
      <c r="Q241" s="96"/>
      <c r="R241" s="97"/>
      <c r="S241" s="98"/>
      <c r="T241" s="78"/>
      <c r="U241" s="97"/>
      <c r="V241" s="99"/>
      <c r="W241" s="91"/>
      <c r="X241" s="92"/>
      <c r="Y241" s="93">
        <f t="shared" si="29"/>
        <v>0</v>
      </c>
      <c r="Z241" s="91"/>
      <c r="AA241" s="92"/>
      <c r="AB241" s="93">
        <f t="shared" si="30"/>
        <v>0</v>
      </c>
      <c r="AC241" s="100">
        <f t="shared" si="31"/>
        <v>0</v>
      </c>
      <c r="AD241" s="91"/>
      <c r="AE241" s="105"/>
      <c r="AF241" s="93">
        <f t="shared" si="32"/>
        <v>0</v>
      </c>
      <c r="AG241" s="78"/>
      <c r="AH241" s="78"/>
      <c r="AI241" s="83"/>
      <c r="AJ241" s="106"/>
      <c r="AK241" s="106"/>
      <c r="AL241" s="93">
        <f t="shared" si="33"/>
        <v>0</v>
      </c>
      <c r="AM241" s="100">
        <f t="shared" si="34"/>
        <v>0</v>
      </c>
      <c r="AN241" s="100">
        <f t="shared" si="35"/>
        <v>0</v>
      </c>
      <c r="AO241" s="101"/>
      <c r="AP241" s="101"/>
      <c r="AQ241" s="101"/>
      <c r="AR241" s="102"/>
      <c r="AS241" s="102"/>
      <c r="AT241" s="102"/>
      <c r="AU241" s="91"/>
      <c r="AV241" s="91"/>
      <c r="AW241" s="103">
        <v>0</v>
      </c>
      <c r="AX241" s="104">
        <f t="shared" si="27"/>
        <v>0</v>
      </c>
    </row>
    <row r="242" spans="1:50" ht="120" customHeight="1">
      <c r="A242" s="88"/>
      <c r="B242" s="88"/>
      <c r="C242" s="71"/>
      <c r="D242" s="89"/>
      <c r="E242" s="90"/>
      <c r="F242" s="91"/>
      <c r="G242" s="92"/>
      <c r="H242" s="92"/>
      <c r="I242" s="88"/>
      <c r="J242" s="88"/>
      <c r="K242" s="88"/>
      <c r="L242" s="88"/>
      <c r="M242" s="94" t="str">
        <f t="shared" si="28"/>
        <v>-</v>
      </c>
      <c r="N242" s="95"/>
      <c r="O242" s="96"/>
      <c r="P242" s="75"/>
      <c r="Q242" s="96"/>
      <c r="R242" s="97"/>
      <c r="S242" s="98"/>
      <c r="T242" s="78"/>
      <c r="U242" s="97"/>
      <c r="V242" s="99"/>
      <c r="W242" s="91"/>
      <c r="X242" s="92"/>
      <c r="Y242" s="93">
        <f t="shared" si="29"/>
        <v>0</v>
      </c>
      <c r="Z242" s="91"/>
      <c r="AA242" s="92"/>
      <c r="AB242" s="93">
        <f t="shared" si="30"/>
        <v>0</v>
      </c>
      <c r="AC242" s="100">
        <f t="shared" si="31"/>
        <v>0</v>
      </c>
      <c r="AD242" s="91"/>
      <c r="AE242" s="105"/>
      <c r="AF242" s="93">
        <f t="shared" si="32"/>
        <v>0</v>
      </c>
      <c r="AG242" s="78"/>
      <c r="AH242" s="78"/>
      <c r="AI242" s="83"/>
      <c r="AJ242" s="106"/>
      <c r="AK242" s="106"/>
      <c r="AL242" s="93">
        <f t="shared" si="33"/>
        <v>0</v>
      </c>
      <c r="AM242" s="100">
        <f t="shared" si="34"/>
        <v>0</v>
      </c>
      <c r="AN242" s="100">
        <f t="shared" si="35"/>
        <v>0</v>
      </c>
      <c r="AO242" s="101"/>
      <c r="AP242" s="101"/>
      <c r="AQ242" s="101"/>
      <c r="AR242" s="102"/>
      <c r="AS242" s="102"/>
      <c r="AT242" s="102"/>
      <c r="AU242" s="91"/>
      <c r="AV242" s="91"/>
      <c r="AW242" s="103">
        <v>0</v>
      </c>
      <c r="AX242" s="104">
        <f t="shared" si="27"/>
        <v>0</v>
      </c>
    </row>
    <row r="243" spans="1:50" ht="120" customHeight="1">
      <c r="A243" s="88"/>
      <c r="B243" s="88"/>
      <c r="C243" s="71"/>
      <c r="D243" s="89"/>
      <c r="E243" s="90"/>
      <c r="F243" s="91"/>
      <c r="G243" s="92"/>
      <c r="H243" s="92"/>
      <c r="I243" s="88"/>
      <c r="J243" s="88"/>
      <c r="K243" s="88"/>
      <c r="L243" s="88"/>
      <c r="M243" s="94" t="str">
        <f t="shared" si="28"/>
        <v>-</v>
      </c>
      <c r="N243" s="95"/>
      <c r="O243" s="96"/>
      <c r="P243" s="75"/>
      <c r="Q243" s="96"/>
      <c r="R243" s="97"/>
      <c r="S243" s="98"/>
      <c r="T243" s="78"/>
      <c r="U243" s="97"/>
      <c r="V243" s="99"/>
      <c r="W243" s="91"/>
      <c r="X243" s="92"/>
      <c r="Y243" s="93">
        <f t="shared" si="29"/>
        <v>0</v>
      </c>
      <c r="Z243" s="91"/>
      <c r="AA243" s="92"/>
      <c r="AB243" s="93">
        <f t="shared" si="30"/>
        <v>0</v>
      </c>
      <c r="AC243" s="100">
        <f t="shared" si="31"/>
        <v>0</v>
      </c>
      <c r="AD243" s="91"/>
      <c r="AE243" s="105"/>
      <c r="AF243" s="93">
        <f t="shared" si="32"/>
        <v>0</v>
      </c>
      <c r="AG243" s="78"/>
      <c r="AH243" s="78"/>
      <c r="AI243" s="83"/>
      <c r="AJ243" s="106"/>
      <c r="AK243" s="106"/>
      <c r="AL243" s="93">
        <f t="shared" si="33"/>
        <v>0</v>
      </c>
      <c r="AM243" s="100">
        <f t="shared" si="34"/>
        <v>0</v>
      </c>
      <c r="AN243" s="100">
        <f t="shared" si="35"/>
        <v>0</v>
      </c>
      <c r="AO243" s="101"/>
      <c r="AP243" s="101"/>
      <c r="AQ243" s="101"/>
      <c r="AR243" s="102"/>
      <c r="AS243" s="102"/>
      <c r="AT243" s="102"/>
      <c r="AU243" s="91"/>
      <c r="AV243" s="91"/>
      <c r="AW243" s="103">
        <v>0</v>
      </c>
      <c r="AX243" s="104">
        <f t="shared" si="27"/>
        <v>0</v>
      </c>
    </row>
    <row r="244" spans="1:50" ht="120" customHeight="1">
      <c r="A244" s="88"/>
      <c r="B244" s="88"/>
      <c r="C244" s="71"/>
      <c r="D244" s="89"/>
      <c r="E244" s="90"/>
      <c r="F244" s="91"/>
      <c r="G244" s="92"/>
      <c r="H244" s="92"/>
      <c r="I244" s="88"/>
      <c r="J244" s="88"/>
      <c r="K244" s="88"/>
      <c r="L244" s="88"/>
      <c r="M244" s="94" t="str">
        <f t="shared" si="28"/>
        <v>-</v>
      </c>
      <c r="N244" s="95"/>
      <c r="O244" s="96"/>
      <c r="P244" s="75"/>
      <c r="Q244" s="96"/>
      <c r="R244" s="97"/>
      <c r="S244" s="98"/>
      <c r="T244" s="78"/>
      <c r="U244" s="97"/>
      <c r="V244" s="99"/>
      <c r="W244" s="91"/>
      <c r="X244" s="92"/>
      <c r="Y244" s="93">
        <f t="shared" si="29"/>
        <v>0</v>
      </c>
      <c r="Z244" s="91"/>
      <c r="AA244" s="92"/>
      <c r="AB244" s="93">
        <f t="shared" si="30"/>
        <v>0</v>
      </c>
      <c r="AC244" s="100">
        <f t="shared" si="31"/>
        <v>0</v>
      </c>
      <c r="AD244" s="91"/>
      <c r="AE244" s="105"/>
      <c r="AF244" s="93">
        <f t="shared" si="32"/>
        <v>0</v>
      </c>
      <c r="AG244" s="78"/>
      <c r="AH244" s="78"/>
      <c r="AI244" s="83"/>
      <c r="AJ244" s="106"/>
      <c r="AK244" s="106"/>
      <c r="AL244" s="93">
        <f t="shared" si="33"/>
        <v>0</v>
      </c>
      <c r="AM244" s="100">
        <f t="shared" si="34"/>
        <v>0</v>
      </c>
      <c r="AN244" s="100">
        <f t="shared" si="35"/>
        <v>0</v>
      </c>
      <c r="AO244" s="101"/>
      <c r="AP244" s="101"/>
      <c r="AQ244" s="101"/>
      <c r="AR244" s="102"/>
      <c r="AS244" s="102"/>
      <c r="AT244" s="102"/>
      <c r="AU244" s="91"/>
      <c r="AV244" s="91"/>
      <c r="AW244" s="103">
        <v>0</v>
      </c>
      <c r="AX244" s="104">
        <f t="shared" si="27"/>
        <v>0</v>
      </c>
    </row>
    <row r="245" spans="1:50" ht="120" customHeight="1">
      <c r="A245" s="88"/>
      <c r="B245" s="88"/>
      <c r="C245" s="71"/>
      <c r="D245" s="89"/>
      <c r="E245" s="90"/>
      <c r="F245" s="91"/>
      <c r="G245" s="92"/>
      <c r="H245" s="92"/>
      <c r="I245" s="88"/>
      <c r="J245" s="88"/>
      <c r="K245" s="88"/>
      <c r="L245" s="88"/>
      <c r="M245" s="94" t="str">
        <f t="shared" si="28"/>
        <v>-</v>
      </c>
      <c r="N245" s="95"/>
      <c r="O245" s="96"/>
      <c r="P245" s="75"/>
      <c r="Q245" s="96"/>
      <c r="R245" s="97"/>
      <c r="S245" s="98"/>
      <c r="T245" s="78"/>
      <c r="U245" s="97"/>
      <c r="V245" s="99"/>
      <c r="W245" s="91"/>
      <c r="X245" s="92"/>
      <c r="Y245" s="93">
        <f t="shared" si="29"/>
        <v>0</v>
      </c>
      <c r="Z245" s="91"/>
      <c r="AA245" s="92"/>
      <c r="AB245" s="93">
        <f t="shared" si="30"/>
        <v>0</v>
      </c>
      <c r="AC245" s="100">
        <f t="shared" si="31"/>
        <v>0</v>
      </c>
      <c r="AD245" s="91"/>
      <c r="AE245" s="105"/>
      <c r="AF245" s="93">
        <f t="shared" si="32"/>
        <v>0</v>
      </c>
      <c r="AG245" s="78"/>
      <c r="AH245" s="78"/>
      <c r="AI245" s="83"/>
      <c r="AJ245" s="106"/>
      <c r="AK245" s="106"/>
      <c r="AL245" s="93">
        <f t="shared" si="33"/>
        <v>0</v>
      </c>
      <c r="AM245" s="100">
        <f t="shared" si="34"/>
        <v>0</v>
      </c>
      <c r="AN245" s="100">
        <f t="shared" si="35"/>
        <v>0</v>
      </c>
      <c r="AO245" s="101"/>
      <c r="AP245" s="101"/>
      <c r="AQ245" s="101"/>
      <c r="AR245" s="102"/>
      <c r="AS245" s="102"/>
      <c r="AT245" s="102"/>
      <c r="AU245" s="91"/>
      <c r="AV245" s="91"/>
      <c r="AW245" s="103">
        <v>0</v>
      </c>
      <c r="AX245" s="104">
        <f t="shared" si="27"/>
        <v>0</v>
      </c>
    </row>
    <row r="246" spans="1:50" ht="120" customHeight="1">
      <c r="A246" s="88"/>
      <c r="B246" s="88"/>
      <c r="C246" s="71"/>
      <c r="D246" s="89"/>
      <c r="E246" s="90"/>
      <c r="F246" s="91"/>
      <c r="G246" s="92"/>
      <c r="H246" s="92"/>
      <c r="I246" s="88"/>
      <c r="J246" s="88"/>
      <c r="K246" s="88"/>
      <c r="L246" s="88"/>
      <c r="M246" s="94" t="str">
        <f t="shared" si="28"/>
        <v>-</v>
      </c>
      <c r="N246" s="95"/>
      <c r="O246" s="96"/>
      <c r="P246" s="75"/>
      <c r="Q246" s="96"/>
      <c r="R246" s="97"/>
      <c r="S246" s="98"/>
      <c r="T246" s="78"/>
      <c r="U246" s="97"/>
      <c r="V246" s="99"/>
      <c r="W246" s="91"/>
      <c r="X246" s="92"/>
      <c r="Y246" s="93">
        <f t="shared" si="29"/>
        <v>0</v>
      </c>
      <c r="Z246" s="91"/>
      <c r="AA246" s="92"/>
      <c r="AB246" s="93">
        <f t="shared" si="30"/>
        <v>0</v>
      </c>
      <c r="AC246" s="100">
        <f t="shared" si="31"/>
        <v>0</v>
      </c>
      <c r="AD246" s="91"/>
      <c r="AE246" s="105"/>
      <c r="AF246" s="93">
        <f t="shared" si="32"/>
        <v>0</v>
      </c>
      <c r="AG246" s="78"/>
      <c r="AH246" s="78"/>
      <c r="AI246" s="83"/>
      <c r="AJ246" s="106"/>
      <c r="AK246" s="106"/>
      <c r="AL246" s="93">
        <f t="shared" si="33"/>
        <v>0</v>
      </c>
      <c r="AM246" s="100">
        <f t="shared" si="34"/>
        <v>0</v>
      </c>
      <c r="AN246" s="100">
        <f t="shared" si="35"/>
        <v>0</v>
      </c>
      <c r="AO246" s="101"/>
      <c r="AP246" s="101"/>
      <c r="AQ246" s="101"/>
      <c r="AR246" s="102"/>
      <c r="AS246" s="102"/>
      <c r="AT246" s="102"/>
      <c r="AU246" s="91"/>
      <c r="AV246" s="91"/>
      <c r="AW246" s="103">
        <v>0</v>
      </c>
      <c r="AX246" s="104">
        <f t="shared" si="27"/>
        <v>0</v>
      </c>
    </row>
    <row r="247" spans="1:50" ht="120" customHeight="1">
      <c r="A247" s="88"/>
      <c r="B247" s="88"/>
      <c r="C247" s="71"/>
      <c r="D247" s="89"/>
      <c r="E247" s="90"/>
      <c r="F247" s="91"/>
      <c r="G247" s="92"/>
      <c r="H247" s="92"/>
      <c r="I247" s="88"/>
      <c r="J247" s="88"/>
      <c r="K247" s="88"/>
      <c r="L247" s="88"/>
      <c r="M247" s="94" t="str">
        <f t="shared" si="28"/>
        <v>-</v>
      </c>
      <c r="N247" s="95"/>
      <c r="O247" s="96"/>
      <c r="P247" s="75"/>
      <c r="Q247" s="96"/>
      <c r="R247" s="97"/>
      <c r="S247" s="98"/>
      <c r="T247" s="78"/>
      <c r="U247" s="97"/>
      <c r="V247" s="99"/>
      <c r="W247" s="91"/>
      <c r="X247" s="92"/>
      <c r="Y247" s="93">
        <f t="shared" si="29"/>
        <v>0</v>
      </c>
      <c r="Z247" s="91"/>
      <c r="AA247" s="92"/>
      <c r="AB247" s="93">
        <f t="shared" si="30"/>
        <v>0</v>
      </c>
      <c r="AC247" s="100">
        <f t="shared" si="31"/>
        <v>0</v>
      </c>
      <c r="AD247" s="91"/>
      <c r="AE247" s="105"/>
      <c r="AF247" s="93">
        <f t="shared" si="32"/>
        <v>0</v>
      </c>
      <c r="AG247" s="78"/>
      <c r="AH247" s="78"/>
      <c r="AI247" s="83"/>
      <c r="AJ247" s="106"/>
      <c r="AK247" s="106"/>
      <c r="AL247" s="93">
        <f t="shared" si="33"/>
        <v>0</v>
      </c>
      <c r="AM247" s="100">
        <f t="shared" si="34"/>
        <v>0</v>
      </c>
      <c r="AN247" s="100">
        <f t="shared" si="35"/>
        <v>0</v>
      </c>
      <c r="AO247" s="101"/>
      <c r="AP247" s="101"/>
      <c r="AQ247" s="101"/>
      <c r="AR247" s="102"/>
      <c r="AS247" s="102"/>
      <c r="AT247" s="102"/>
      <c r="AU247" s="91"/>
      <c r="AV247" s="91"/>
      <c r="AW247" s="103">
        <v>0</v>
      </c>
      <c r="AX247" s="104">
        <f t="shared" si="27"/>
        <v>0</v>
      </c>
    </row>
    <row r="248" spans="1:50" ht="120" customHeight="1">
      <c r="A248" s="88"/>
      <c r="B248" s="88"/>
      <c r="C248" s="71"/>
      <c r="D248" s="89"/>
      <c r="E248" s="90"/>
      <c r="F248" s="91"/>
      <c r="G248" s="92"/>
      <c r="H248" s="92"/>
      <c r="I248" s="88"/>
      <c r="J248" s="88"/>
      <c r="K248" s="88"/>
      <c r="L248" s="88"/>
      <c r="M248" s="94" t="str">
        <f t="shared" si="28"/>
        <v>-</v>
      </c>
      <c r="N248" s="95"/>
      <c r="O248" s="96"/>
      <c r="P248" s="75"/>
      <c r="Q248" s="96"/>
      <c r="R248" s="97"/>
      <c r="S248" s="98"/>
      <c r="T248" s="78"/>
      <c r="U248" s="97"/>
      <c r="V248" s="99"/>
      <c r="W248" s="91"/>
      <c r="X248" s="92"/>
      <c r="Y248" s="93">
        <f t="shared" si="29"/>
        <v>0</v>
      </c>
      <c r="Z248" s="91"/>
      <c r="AA248" s="92"/>
      <c r="AB248" s="93">
        <f t="shared" si="30"/>
        <v>0</v>
      </c>
      <c r="AC248" s="100">
        <f t="shared" si="31"/>
        <v>0</v>
      </c>
      <c r="AD248" s="91"/>
      <c r="AE248" s="105"/>
      <c r="AF248" s="93">
        <f t="shared" si="32"/>
        <v>0</v>
      </c>
      <c r="AG248" s="78"/>
      <c r="AH248" s="78"/>
      <c r="AI248" s="83"/>
      <c r="AJ248" s="106"/>
      <c r="AK248" s="106"/>
      <c r="AL248" s="93">
        <f t="shared" si="33"/>
        <v>0</v>
      </c>
      <c r="AM248" s="100">
        <f t="shared" si="34"/>
        <v>0</v>
      </c>
      <c r="AN248" s="100">
        <f t="shared" si="35"/>
        <v>0</v>
      </c>
      <c r="AO248" s="101"/>
      <c r="AP248" s="101"/>
      <c r="AQ248" s="101"/>
      <c r="AR248" s="102"/>
      <c r="AS248" s="102"/>
      <c r="AT248" s="102"/>
      <c r="AU248" s="91"/>
      <c r="AV248" s="91"/>
      <c r="AW248" s="103">
        <v>0</v>
      </c>
      <c r="AX248" s="104">
        <f t="shared" si="27"/>
        <v>0</v>
      </c>
    </row>
    <row r="249" spans="1:50" ht="120" customHeight="1">
      <c r="A249" s="88"/>
      <c r="B249" s="88"/>
      <c r="C249" s="71"/>
      <c r="D249" s="89"/>
      <c r="E249" s="90"/>
      <c r="F249" s="91"/>
      <c r="G249" s="92"/>
      <c r="H249" s="92"/>
      <c r="I249" s="88"/>
      <c r="J249" s="88"/>
      <c r="K249" s="88"/>
      <c r="L249" s="88"/>
      <c r="M249" s="94" t="str">
        <f t="shared" si="28"/>
        <v>-</v>
      </c>
      <c r="N249" s="95"/>
      <c r="O249" s="96"/>
      <c r="P249" s="75"/>
      <c r="Q249" s="96"/>
      <c r="R249" s="97"/>
      <c r="S249" s="98"/>
      <c r="T249" s="78"/>
      <c r="U249" s="97"/>
      <c r="V249" s="99"/>
      <c r="W249" s="91"/>
      <c r="X249" s="92"/>
      <c r="Y249" s="93">
        <f t="shared" si="29"/>
        <v>0</v>
      </c>
      <c r="Z249" s="91"/>
      <c r="AA249" s="92"/>
      <c r="AB249" s="93">
        <f t="shared" si="30"/>
        <v>0</v>
      </c>
      <c r="AC249" s="100">
        <f t="shared" si="31"/>
        <v>0</v>
      </c>
      <c r="AD249" s="91"/>
      <c r="AE249" s="105"/>
      <c r="AF249" s="93">
        <f t="shared" si="32"/>
        <v>0</v>
      </c>
      <c r="AG249" s="78"/>
      <c r="AH249" s="78"/>
      <c r="AI249" s="83"/>
      <c r="AJ249" s="106"/>
      <c r="AK249" s="106"/>
      <c r="AL249" s="93">
        <f t="shared" si="33"/>
        <v>0</v>
      </c>
      <c r="AM249" s="100">
        <f t="shared" si="34"/>
        <v>0</v>
      </c>
      <c r="AN249" s="100">
        <f t="shared" si="35"/>
        <v>0</v>
      </c>
      <c r="AO249" s="101"/>
      <c r="AP249" s="101"/>
      <c r="AQ249" s="101"/>
      <c r="AR249" s="102"/>
      <c r="AS249" s="102"/>
      <c r="AT249" s="102"/>
      <c r="AU249" s="91"/>
      <c r="AV249" s="91"/>
      <c r="AW249" s="103">
        <v>0</v>
      </c>
      <c r="AX249" s="104">
        <f t="shared" si="27"/>
        <v>0</v>
      </c>
    </row>
    <row r="250" spans="1:50" ht="120" customHeight="1">
      <c r="A250" s="88"/>
      <c r="B250" s="88"/>
      <c r="C250" s="71"/>
      <c r="D250" s="89"/>
      <c r="E250" s="90"/>
      <c r="F250" s="91"/>
      <c r="G250" s="92"/>
      <c r="H250" s="92"/>
      <c r="I250" s="88"/>
      <c r="J250" s="88"/>
      <c r="K250" s="88"/>
      <c r="L250" s="88"/>
      <c r="M250" s="94" t="str">
        <f t="shared" si="28"/>
        <v>-</v>
      </c>
      <c r="N250" s="95"/>
      <c r="O250" s="96"/>
      <c r="P250" s="75"/>
      <c r="Q250" s="96"/>
      <c r="R250" s="97"/>
      <c r="S250" s="98"/>
      <c r="T250" s="78"/>
      <c r="U250" s="97"/>
      <c r="V250" s="99"/>
      <c r="W250" s="91"/>
      <c r="X250" s="92"/>
      <c r="Y250" s="93">
        <f t="shared" si="29"/>
        <v>0</v>
      </c>
      <c r="Z250" s="91"/>
      <c r="AA250" s="92"/>
      <c r="AB250" s="93">
        <f t="shared" si="30"/>
        <v>0</v>
      </c>
      <c r="AC250" s="100">
        <f t="shared" si="31"/>
        <v>0</v>
      </c>
      <c r="AD250" s="91"/>
      <c r="AE250" s="105"/>
      <c r="AF250" s="93">
        <f t="shared" si="32"/>
        <v>0</v>
      </c>
      <c r="AG250" s="78"/>
      <c r="AH250" s="78"/>
      <c r="AI250" s="83"/>
      <c r="AJ250" s="106"/>
      <c r="AK250" s="106"/>
      <c r="AL250" s="93">
        <f t="shared" si="33"/>
        <v>0</v>
      </c>
      <c r="AM250" s="100">
        <f t="shared" si="34"/>
        <v>0</v>
      </c>
      <c r="AN250" s="100">
        <f t="shared" si="35"/>
        <v>0</v>
      </c>
      <c r="AO250" s="101"/>
      <c r="AP250" s="101"/>
      <c r="AQ250" s="101"/>
      <c r="AR250" s="102"/>
      <c r="AS250" s="102"/>
      <c r="AT250" s="102"/>
      <c r="AU250" s="91"/>
      <c r="AV250" s="91"/>
      <c r="AW250" s="103">
        <v>0</v>
      </c>
      <c r="AX250" s="104">
        <f t="shared" si="27"/>
        <v>0</v>
      </c>
    </row>
    <row r="251" spans="1:50" ht="120" customHeight="1">
      <c r="A251" s="88"/>
      <c r="B251" s="88"/>
      <c r="C251" s="71"/>
      <c r="D251" s="89"/>
      <c r="E251" s="90"/>
      <c r="F251" s="91"/>
      <c r="G251" s="92"/>
      <c r="H251" s="92"/>
      <c r="I251" s="88"/>
      <c r="J251" s="88"/>
      <c r="K251" s="88"/>
      <c r="L251" s="88"/>
      <c r="M251" s="94" t="str">
        <f t="shared" si="28"/>
        <v>-</v>
      </c>
      <c r="N251" s="95"/>
      <c r="O251" s="96"/>
      <c r="P251" s="75"/>
      <c r="Q251" s="96"/>
      <c r="R251" s="97"/>
      <c r="S251" s="98"/>
      <c r="T251" s="78"/>
      <c r="U251" s="97"/>
      <c r="V251" s="99"/>
      <c r="W251" s="91"/>
      <c r="X251" s="92"/>
      <c r="Y251" s="93">
        <f t="shared" si="29"/>
        <v>0</v>
      </c>
      <c r="Z251" s="91"/>
      <c r="AA251" s="92"/>
      <c r="AB251" s="93">
        <f t="shared" si="30"/>
        <v>0</v>
      </c>
      <c r="AC251" s="100">
        <f t="shared" si="31"/>
        <v>0</v>
      </c>
      <c r="AD251" s="91"/>
      <c r="AE251" s="105"/>
      <c r="AF251" s="93">
        <f t="shared" si="32"/>
        <v>0</v>
      </c>
      <c r="AG251" s="78"/>
      <c r="AH251" s="78"/>
      <c r="AI251" s="83"/>
      <c r="AJ251" s="106"/>
      <c r="AK251" s="106"/>
      <c r="AL251" s="93">
        <f t="shared" si="33"/>
        <v>0</v>
      </c>
      <c r="AM251" s="100">
        <f t="shared" si="34"/>
        <v>0</v>
      </c>
      <c r="AN251" s="100">
        <f t="shared" si="35"/>
        <v>0</v>
      </c>
      <c r="AO251" s="101"/>
      <c r="AP251" s="101"/>
      <c r="AQ251" s="101"/>
      <c r="AR251" s="102"/>
      <c r="AS251" s="102"/>
      <c r="AT251" s="102"/>
      <c r="AU251" s="91"/>
      <c r="AV251" s="91"/>
      <c r="AW251" s="103">
        <v>0</v>
      </c>
      <c r="AX251" s="104">
        <f t="shared" si="27"/>
        <v>0</v>
      </c>
    </row>
    <row r="252" spans="1:50" ht="120" customHeight="1">
      <c r="A252" s="88"/>
      <c r="B252" s="88"/>
      <c r="C252" s="71"/>
      <c r="D252" s="89"/>
      <c r="E252" s="90"/>
      <c r="F252" s="91"/>
      <c r="G252" s="92"/>
      <c r="H252" s="92"/>
      <c r="I252" s="88"/>
      <c r="J252" s="88"/>
      <c r="K252" s="88"/>
      <c r="L252" s="88"/>
      <c r="M252" s="94" t="str">
        <f t="shared" si="28"/>
        <v>-</v>
      </c>
      <c r="N252" s="95"/>
      <c r="O252" s="96"/>
      <c r="P252" s="75"/>
      <c r="Q252" s="96"/>
      <c r="R252" s="97"/>
      <c r="S252" s="98"/>
      <c r="T252" s="78"/>
      <c r="U252" s="97"/>
      <c r="V252" s="99"/>
      <c r="W252" s="91"/>
      <c r="X252" s="92"/>
      <c r="Y252" s="93">
        <f t="shared" si="29"/>
        <v>0</v>
      </c>
      <c r="Z252" s="91"/>
      <c r="AA252" s="92"/>
      <c r="AB252" s="93">
        <f t="shared" si="30"/>
        <v>0</v>
      </c>
      <c r="AC252" s="100">
        <f t="shared" si="31"/>
        <v>0</v>
      </c>
      <c r="AD252" s="91"/>
      <c r="AE252" s="105"/>
      <c r="AF252" s="93">
        <f t="shared" si="32"/>
        <v>0</v>
      </c>
      <c r="AG252" s="78"/>
      <c r="AH252" s="78"/>
      <c r="AI252" s="83"/>
      <c r="AJ252" s="106"/>
      <c r="AK252" s="106"/>
      <c r="AL252" s="93">
        <f t="shared" si="33"/>
        <v>0</v>
      </c>
      <c r="AM252" s="100">
        <f t="shared" si="34"/>
        <v>0</v>
      </c>
      <c r="AN252" s="100">
        <f t="shared" si="35"/>
        <v>0</v>
      </c>
      <c r="AO252" s="101"/>
      <c r="AP252" s="101"/>
      <c r="AQ252" s="101"/>
      <c r="AR252" s="102"/>
      <c r="AS252" s="102"/>
      <c r="AT252" s="102"/>
      <c r="AU252" s="91"/>
      <c r="AV252" s="91"/>
      <c r="AW252" s="103">
        <v>0</v>
      </c>
      <c r="AX252" s="104">
        <f t="shared" si="27"/>
        <v>0</v>
      </c>
    </row>
    <row r="253" spans="1:50" ht="120" customHeight="1">
      <c r="A253" s="88"/>
      <c r="B253" s="88"/>
      <c r="C253" s="71"/>
      <c r="D253" s="89"/>
      <c r="E253" s="90"/>
      <c r="F253" s="91"/>
      <c r="G253" s="92"/>
      <c r="H253" s="92"/>
      <c r="I253" s="88"/>
      <c r="J253" s="88"/>
      <c r="K253" s="88"/>
      <c r="L253" s="88"/>
      <c r="M253" s="94" t="str">
        <f t="shared" si="28"/>
        <v>-</v>
      </c>
      <c r="N253" s="95"/>
      <c r="O253" s="96"/>
      <c r="P253" s="75"/>
      <c r="Q253" s="96"/>
      <c r="R253" s="97"/>
      <c r="S253" s="98"/>
      <c r="T253" s="78"/>
      <c r="U253" s="97"/>
      <c r="V253" s="99"/>
      <c r="W253" s="91"/>
      <c r="X253" s="92"/>
      <c r="Y253" s="93">
        <f t="shared" si="29"/>
        <v>0</v>
      </c>
      <c r="Z253" s="91"/>
      <c r="AA253" s="92"/>
      <c r="AB253" s="93">
        <f t="shared" si="30"/>
        <v>0</v>
      </c>
      <c r="AC253" s="100">
        <f t="shared" si="31"/>
        <v>0</v>
      </c>
      <c r="AD253" s="91"/>
      <c r="AE253" s="105"/>
      <c r="AF253" s="93">
        <f t="shared" si="32"/>
        <v>0</v>
      </c>
      <c r="AG253" s="78"/>
      <c r="AH253" s="78"/>
      <c r="AI253" s="83"/>
      <c r="AJ253" s="106"/>
      <c r="AK253" s="106"/>
      <c r="AL253" s="93">
        <f t="shared" si="33"/>
        <v>0</v>
      </c>
      <c r="AM253" s="100">
        <f t="shared" si="34"/>
        <v>0</v>
      </c>
      <c r="AN253" s="100">
        <f t="shared" si="35"/>
        <v>0</v>
      </c>
      <c r="AO253" s="101"/>
      <c r="AP253" s="101"/>
      <c r="AQ253" s="101"/>
      <c r="AR253" s="102"/>
      <c r="AS253" s="102"/>
      <c r="AT253" s="102"/>
      <c r="AU253" s="91"/>
      <c r="AV253" s="91"/>
      <c r="AW253" s="103">
        <v>0</v>
      </c>
      <c r="AX253" s="104">
        <f t="shared" si="27"/>
        <v>0</v>
      </c>
    </row>
    <row r="254" spans="1:50" ht="120" customHeight="1">
      <c r="A254" s="88"/>
      <c r="B254" s="88"/>
      <c r="C254" s="71"/>
      <c r="D254" s="89"/>
      <c r="E254" s="90"/>
      <c r="F254" s="91"/>
      <c r="G254" s="92"/>
      <c r="H254" s="92"/>
      <c r="I254" s="88"/>
      <c r="J254" s="88"/>
      <c r="K254" s="88"/>
      <c r="L254" s="88"/>
      <c r="M254" s="94" t="str">
        <f t="shared" si="28"/>
        <v>-</v>
      </c>
      <c r="N254" s="95"/>
      <c r="O254" s="96"/>
      <c r="P254" s="75"/>
      <c r="Q254" s="96"/>
      <c r="R254" s="97"/>
      <c r="S254" s="98"/>
      <c r="T254" s="78"/>
      <c r="U254" s="97"/>
      <c r="V254" s="99"/>
      <c r="W254" s="91"/>
      <c r="X254" s="92"/>
      <c r="Y254" s="93">
        <f t="shared" si="29"/>
        <v>0</v>
      </c>
      <c r="Z254" s="91"/>
      <c r="AA254" s="92"/>
      <c r="AB254" s="93">
        <f t="shared" si="30"/>
        <v>0</v>
      </c>
      <c r="AC254" s="100">
        <f t="shared" si="31"/>
        <v>0</v>
      </c>
      <c r="AD254" s="91"/>
      <c r="AE254" s="105"/>
      <c r="AF254" s="93">
        <f t="shared" si="32"/>
        <v>0</v>
      </c>
      <c r="AG254" s="78"/>
      <c r="AH254" s="78"/>
      <c r="AI254" s="83"/>
      <c r="AJ254" s="106"/>
      <c r="AK254" s="106"/>
      <c r="AL254" s="93">
        <f t="shared" si="33"/>
        <v>0</v>
      </c>
      <c r="AM254" s="100">
        <f t="shared" si="34"/>
        <v>0</v>
      </c>
      <c r="AN254" s="100">
        <f t="shared" si="35"/>
        <v>0</v>
      </c>
      <c r="AO254" s="101"/>
      <c r="AP254" s="101"/>
      <c r="AQ254" s="101"/>
      <c r="AR254" s="102"/>
      <c r="AS254" s="102"/>
      <c r="AT254" s="102"/>
      <c r="AU254" s="91"/>
      <c r="AV254" s="91"/>
      <c r="AW254" s="103">
        <v>0</v>
      </c>
      <c r="AX254" s="104">
        <f t="shared" si="27"/>
        <v>0</v>
      </c>
    </row>
    <row r="255" spans="1:50" ht="120" customHeight="1">
      <c r="A255" s="88"/>
      <c r="B255" s="88"/>
      <c r="C255" s="71"/>
      <c r="D255" s="89"/>
      <c r="E255" s="90"/>
      <c r="F255" s="91"/>
      <c r="G255" s="92"/>
      <c r="H255" s="92"/>
      <c r="I255" s="88"/>
      <c r="J255" s="88"/>
      <c r="K255" s="88"/>
      <c r="L255" s="88"/>
      <c r="M255" s="94" t="str">
        <f t="shared" si="28"/>
        <v>-</v>
      </c>
      <c r="N255" s="95"/>
      <c r="O255" s="96"/>
      <c r="P255" s="75"/>
      <c r="Q255" s="96"/>
      <c r="R255" s="97"/>
      <c r="S255" s="98"/>
      <c r="T255" s="78"/>
      <c r="U255" s="97"/>
      <c r="V255" s="99"/>
      <c r="W255" s="91"/>
      <c r="X255" s="92"/>
      <c r="Y255" s="93">
        <f t="shared" si="29"/>
        <v>0</v>
      </c>
      <c r="Z255" s="91"/>
      <c r="AA255" s="92"/>
      <c r="AB255" s="93">
        <f t="shared" si="30"/>
        <v>0</v>
      </c>
      <c r="AC255" s="100">
        <f t="shared" si="31"/>
        <v>0</v>
      </c>
      <c r="AD255" s="91"/>
      <c r="AE255" s="105"/>
      <c r="AF255" s="93">
        <f t="shared" si="32"/>
        <v>0</v>
      </c>
      <c r="AG255" s="78"/>
      <c r="AH255" s="78"/>
      <c r="AI255" s="83"/>
      <c r="AJ255" s="106"/>
      <c r="AK255" s="106"/>
      <c r="AL255" s="93">
        <f t="shared" si="33"/>
        <v>0</v>
      </c>
      <c r="AM255" s="100">
        <f t="shared" si="34"/>
        <v>0</v>
      </c>
      <c r="AN255" s="100">
        <f t="shared" si="35"/>
        <v>0</v>
      </c>
      <c r="AO255" s="101"/>
      <c r="AP255" s="101"/>
      <c r="AQ255" s="101"/>
      <c r="AR255" s="102"/>
      <c r="AS255" s="102"/>
      <c r="AT255" s="102"/>
      <c r="AU255" s="91"/>
      <c r="AV255" s="91"/>
      <c r="AW255" s="103">
        <v>0</v>
      </c>
      <c r="AX255" s="104">
        <f t="shared" si="27"/>
        <v>0</v>
      </c>
    </row>
    <row r="256" spans="1:50" ht="120" customHeight="1">
      <c r="A256" s="88"/>
      <c r="B256" s="88"/>
      <c r="C256" s="71"/>
      <c r="D256" s="89"/>
      <c r="E256" s="90"/>
      <c r="F256" s="91"/>
      <c r="G256" s="92"/>
      <c r="H256" s="92"/>
      <c r="I256" s="88"/>
      <c r="J256" s="88"/>
      <c r="K256" s="88"/>
      <c r="L256" s="88"/>
      <c r="M256" s="94" t="str">
        <f t="shared" si="28"/>
        <v>-</v>
      </c>
      <c r="N256" s="95"/>
      <c r="O256" s="96"/>
      <c r="P256" s="75"/>
      <c r="Q256" s="96"/>
      <c r="R256" s="97"/>
      <c r="S256" s="98"/>
      <c r="T256" s="78"/>
      <c r="U256" s="97"/>
      <c r="V256" s="99"/>
      <c r="W256" s="91"/>
      <c r="X256" s="92"/>
      <c r="Y256" s="93">
        <f t="shared" si="29"/>
        <v>0</v>
      </c>
      <c r="Z256" s="91"/>
      <c r="AA256" s="92"/>
      <c r="AB256" s="93">
        <f t="shared" si="30"/>
        <v>0</v>
      </c>
      <c r="AC256" s="100">
        <f t="shared" si="31"/>
        <v>0</v>
      </c>
      <c r="AD256" s="91"/>
      <c r="AE256" s="105"/>
      <c r="AF256" s="93">
        <f t="shared" si="32"/>
        <v>0</v>
      </c>
      <c r="AG256" s="78"/>
      <c r="AH256" s="78"/>
      <c r="AI256" s="83"/>
      <c r="AJ256" s="106"/>
      <c r="AK256" s="106"/>
      <c r="AL256" s="93">
        <f t="shared" si="33"/>
        <v>0</v>
      </c>
      <c r="AM256" s="100">
        <f t="shared" si="34"/>
        <v>0</v>
      </c>
      <c r="AN256" s="100">
        <f t="shared" si="35"/>
        <v>0</v>
      </c>
      <c r="AO256" s="101"/>
      <c r="AP256" s="101"/>
      <c r="AQ256" s="101"/>
      <c r="AR256" s="102"/>
      <c r="AS256" s="102"/>
      <c r="AT256" s="102"/>
      <c r="AU256" s="91"/>
      <c r="AV256" s="91"/>
      <c r="AW256" s="103">
        <v>0</v>
      </c>
      <c r="AX256" s="104">
        <f t="shared" si="27"/>
        <v>0</v>
      </c>
    </row>
    <row r="257" spans="1:50" ht="120" customHeight="1">
      <c r="A257" s="88"/>
      <c r="B257" s="88"/>
      <c r="C257" s="71"/>
      <c r="D257" s="89"/>
      <c r="E257" s="90"/>
      <c r="F257" s="91"/>
      <c r="G257" s="92"/>
      <c r="H257" s="92"/>
      <c r="I257" s="88"/>
      <c r="J257" s="88"/>
      <c r="K257" s="88"/>
      <c r="L257" s="88"/>
      <c r="M257" s="94" t="str">
        <f t="shared" si="28"/>
        <v>-</v>
      </c>
      <c r="N257" s="95"/>
      <c r="O257" s="96"/>
      <c r="P257" s="75"/>
      <c r="Q257" s="96"/>
      <c r="R257" s="97"/>
      <c r="S257" s="98"/>
      <c r="T257" s="78"/>
      <c r="U257" s="97"/>
      <c r="V257" s="99"/>
      <c r="W257" s="91"/>
      <c r="X257" s="92"/>
      <c r="Y257" s="93">
        <f t="shared" si="29"/>
        <v>0</v>
      </c>
      <c r="Z257" s="91"/>
      <c r="AA257" s="92"/>
      <c r="AB257" s="93">
        <f t="shared" si="30"/>
        <v>0</v>
      </c>
      <c r="AC257" s="100">
        <f t="shared" si="31"/>
        <v>0</v>
      </c>
      <c r="AD257" s="91"/>
      <c r="AE257" s="105"/>
      <c r="AF257" s="93">
        <f t="shared" si="32"/>
        <v>0</v>
      </c>
      <c r="AG257" s="78"/>
      <c r="AH257" s="78"/>
      <c r="AI257" s="83"/>
      <c r="AJ257" s="106"/>
      <c r="AK257" s="106"/>
      <c r="AL257" s="93">
        <f t="shared" si="33"/>
        <v>0</v>
      </c>
      <c r="AM257" s="100">
        <f t="shared" si="34"/>
        <v>0</v>
      </c>
      <c r="AN257" s="100">
        <f t="shared" si="35"/>
        <v>0</v>
      </c>
      <c r="AO257" s="101"/>
      <c r="AP257" s="101"/>
      <c r="AQ257" s="101"/>
      <c r="AR257" s="102"/>
      <c r="AS257" s="102"/>
      <c r="AT257" s="102"/>
      <c r="AU257" s="91"/>
      <c r="AV257" s="91"/>
      <c r="AW257" s="103">
        <v>0</v>
      </c>
      <c r="AX257" s="104">
        <f t="shared" si="27"/>
        <v>0</v>
      </c>
    </row>
    <row r="258" spans="1:50" ht="120" customHeight="1">
      <c r="A258" s="88"/>
      <c r="B258" s="88"/>
      <c r="C258" s="71"/>
      <c r="D258" s="89"/>
      <c r="E258" s="90"/>
      <c r="F258" s="91"/>
      <c r="G258" s="92"/>
      <c r="H258" s="92"/>
      <c r="I258" s="88"/>
      <c r="J258" s="88"/>
      <c r="K258" s="88"/>
      <c r="L258" s="88"/>
      <c r="M258" s="94" t="str">
        <f t="shared" si="28"/>
        <v>-</v>
      </c>
      <c r="N258" s="95"/>
      <c r="O258" s="96"/>
      <c r="P258" s="75"/>
      <c r="Q258" s="96"/>
      <c r="R258" s="97"/>
      <c r="S258" s="98"/>
      <c r="T258" s="78"/>
      <c r="U258" s="97"/>
      <c r="V258" s="99"/>
      <c r="W258" s="91"/>
      <c r="X258" s="92"/>
      <c r="Y258" s="93">
        <f t="shared" si="29"/>
        <v>0</v>
      </c>
      <c r="Z258" s="91"/>
      <c r="AA258" s="92"/>
      <c r="AB258" s="93">
        <f t="shared" si="30"/>
        <v>0</v>
      </c>
      <c r="AC258" s="100">
        <f t="shared" si="31"/>
        <v>0</v>
      </c>
      <c r="AD258" s="91"/>
      <c r="AE258" s="105"/>
      <c r="AF258" s="93">
        <f t="shared" si="32"/>
        <v>0</v>
      </c>
      <c r="AG258" s="78"/>
      <c r="AH258" s="78"/>
      <c r="AI258" s="83"/>
      <c r="AJ258" s="106"/>
      <c r="AK258" s="106"/>
      <c r="AL258" s="93">
        <f t="shared" si="33"/>
        <v>0</v>
      </c>
      <c r="AM258" s="100">
        <f t="shared" si="34"/>
        <v>0</v>
      </c>
      <c r="AN258" s="100">
        <f t="shared" si="35"/>
        <v>0</v>
      </c>
      <c r="AO258" s="101"/>
      <c r="AP258" s="101"/>
      <c r="AQ258" s="101"/>
      <c r="AR258" s="102"/>
      <c r="AS258" s="102"/>
      <c r="AT258" s="102"/>
      <c r="AU258" s="91"/>
      <c r="AV258" s="91"/>
      <c r="AW258" s="103">
        <v>0</v>
      </c>
      <c r="AX258" s="104">
        <f t="shared" si="27"/>
        <v>0</v>
      </c>
    </row>
    <row r="259" spans="1:50" ht="120" customHeight="1">
      <c r="A259" s="88"/>
      <c r="B259" s="88"/>
      <c r="C259" s="71"/>
      <c r="D259" s="89"/>
      <c r="E259" s="90"/>
      <c r="F259" s="91"/>
      <c r="G259" s="92"/>
      <c r="H259" s="92"/>
      <c r="I259" s="88"/>
      <c r="J259" s="88"/>
      <c r="K259" s="88"/>
      <c r="L259" s="88"/>
      <c r="M259" s="94" t="str">
        <f t="shared" si="28"/>
        <v>-</v>
      </c>
      <c r="N259" s="95"/>
      <c r="O259" s="96"/>
      <c r="P259" s="75"/>
      <c r="Q259" s="96"/>
      <c r="R259" s="97"/>
      <c r="S259" s="98"/>
      <c r="T259" s="78"/>
      <c r="U259" s="97"/>
      <c r="V259" s="99"/>
      <c r="W259" s="91"/>
      <c r="X259" s="92"/>
      <c r="Y259" s="93">
        <f t="shared" si="29"/>
        <v>0</v>
      </c>
      <c r="Z259" s="91"/>
      <c r="AA259" s="92"/>
      <c r="AB259" s="93">
        <f t="shared" si="30"/>
        <v>0</v>
      </c>
      <c r="AC259" s="100">
        <f t="shared" si="31"/>
        <v>0</v>
      </c>
      <c r="AD259" s="91"/>
      <c r="AE259" s="105"/>
      <c r="AF259" s="93">
        <f t="shared" si="32"/>
        <v>0</v>
      </c>
      <c r="AG259" s="78"/>
      <c r="AH259" s="78"/>
      <c r="AI259" s="83"/>
      <c r="AJ259" s="106"/>
      <c r="AK259" s="106"/>
      <c r="AL259" s="93">
        <f t="shared" si="33"/>
        <v>0</v>
      </c>
      <c r="AM259" s="100">
        <f t="shared" si="34"/>
        <v>0</v>
      </c>
      <c r="AN259" s="100">
        <f t="shared" si="35"/>
        <v>0</v>
      </c>
      <c r="AO259" s="101"/>
      <c r="AP259" s="101"/>
      <c r="AQ259" s="101"/>
      <c r="AR259" s="102"/>
      <c r="AS259" s="102"/>
      <c r="AT259" s="102"/>
      <c r="AU259" s="91"/>
      <c r="AV259" s="91"/>
      <c r="AW259" s="103">
        <v>0</v>
      </c>
      <c r="AX259" s="104">
        <f t="shared" si="27"/>
        <v>0</v>
      </c>
    </row>
    <row r="260" spans="1:50" ht="120" customHeight="1">
      <c r="A260" s="88"/>
      <c r="B260" s="88"/>
      <c r="C260" s="71"/>
      <c r="D260" s="89"/>
      <c r="E260" s="90"/>
      <c r="F260" s="91"/>
      <c r="G260" s="92"/>
      <c r="H260" s="92"/>
      <c r="I260" s="88"/>
      <c r="J260" s="88"/>
      <c r="K260" s="88"/>
      <c r="L260" s="88"/>
      <c r="M260" s="94" t="str">
        <f t="shared" si="28"/>
        <v>-</v>
      </c>
      <c r="N260" s="95"/>
      <c r="O260" s="96"/>
      <c r="P260" s="75"/>
      <c r="Q260" s="96"/>
      <c r="R260" s="97"/>
      <c r="S260" s="98"/>
      <c r="T260" s="78"/>
      <c r="U260" s="97"/>
      <c r="V260" s="99"/>
      <c r="W260" s="91"/>
      <c r="X260" s="92"/>
      <c r="Y260" s="93">
        <f t="shared" si="29"/>
        <v>0</v>
      </c>
      <c r="Z260" s="91"/>
      <c r="AA260" s="92"/>
      <c r="AB260" s="93">
        <f t="shared" si="30"/>
        <v>0</v>
      </c>
      <c r="AC260" s="100">
        <f t="shared" si="31"/>
        <v>0</v>
      </c>
      <c r="AD260" s="91"/>
      <c r="AE260" s="105"/>
      <c r="AF260" s="93">
        <f t="shared" si="32"/>
        <v>0</v>
      </c>
      <c r="AG260" s="78"/>
      <c r="AH260" s="78"/>
      <c r="AI260" s="83"/>
      <c r="AJ260" s="106"/>
      <c r="AK260" s="106"/>
      <c r="AL260" s="93">
        <f t="shared" si="33"/>
        <v>0</v>
      </c>
      <c r="AM260" s="100">
        <f t="shared" si="34"/>
        <v>0</v>
      </c>
      <c r="AN260" s="100">
        <f t="shared" si="35"/>
        <v>0</v>
      </c>
      <c r="AO260" s="101"/>
      <c r="AP260" s="101"/>
      <c r="AQ260" s="101"/>
      <c r="AR260" s="102"/>
      <c r="AS260" s="102"/>
      <c r="AT260" s="102"/>
      <c r="AU260" s="91"/>
      <c r="AV260" s="91"/>
      <c r="AW260" s="103">
        <v>0</v>
      </c>
      <c r="AX260" s="104">
        <f t="shared" si="27"/>
        <v>0</v>
      </c>
    </row>
    <row r="261" spans="1:50" ht="120" customHeight="1">
      <c r="A261" s="88"/>
      <c r="B261" s="88"/>
      <c r="C261" s="71"/>
      <c r="D261" s="89"/>
      <c r="E261" s="90"/>
      <c r="F261" s="91"/>
      <c r="G261" s="92"/>
      <c r="H261" s="92"/>
      <c r="I261" s="88"/>
      <c r="J261" s="88"/>
      <c r="K261" s="88"/>
      <c r="L261" s="88"/>
      <c r="M261" s="94" t="str">
        <f t="shared" si="28"/>
        <v>-</v>
      </c>
      <c r="N261" s="95"/>
      <c r="O261" s="96"/>
      <c r="P261" s="75"/>
      <c r="Q261" s="96"/>
      <c r="R261" s="97"/>
      <c r="S261" s="98"/>
      <c r="T261" s="78"/>
      <c r="U261" s="97"/>
      <c r="V261" s="99"/>
      <c r="W261" s="91"/>
      <c r="X261" s="92"/>
      <c r="Y261" s="93">
        <f t="shared" si="29"/>
        <v>0</v>
      </c>
      <c r="Z261" s="91"/>
      <c r="AA261" s="92"/>
      <c r="AB261" s="93">
        <f t="shared" si="30"/>
        <v>0</v>
      </c>
      <c r="AC261" s="100">
        <f t="shared" si="31"/>
        <v>0</v>
      </c>
      <c r="AD261" s="91"/>
      <c r="AE261" s="105"/>
      <c r="AF261" s="93">
        <f t="shared" si="32"/>
        <v>0</v>
      </c>
      <c r="AG261" s="78"/>
      <c r="AH261" s="78"/>
      <c r="AI261" s="83"/>
      <c r="AJ261" s="106"/>
      <c r="AK261" s="106"/>
      <c r="AL261" s="93">
        <f t="shared" si="33"/>
        <v>0</v>
      </c>
      <c r="AM261" s="100">
        <f t="shared" si="34"/>
        <v>0</v>
      </c>
      <c r="AN261" s="100">
        <f t="shared" si="35"/>
        <v>0</v>
      </c>
      <c r="AO261" s="101"/>
      <c r="AP261" s="101"/>
      <c r="AQ261" s="101"/>
      <c r="AR261" s="102"/>
      <c r="AS261" s="102"/>
      <c r="AT261" s="102"/>
      <c r="AU261" s="91"/>
      <c r="AV261" s="91"/>
      <c r="AW261" s="103">
        <v>0</v>
      </c>
      <c r="AX261" s="104">
        <f t="shared" ref="AX261:AX324" si="36">V261*AC261*BC$1</f>
        <v>0</v>
      </c>
    </row>
    <row r="262" spans="1:50" ht="120" customHeight="1">
      <c r="A262" s="88"/>
      <c r="B262" s="88"/>
      <c r="C262" s="71"/>
      <c r="D262" s="89"/>
      <c r="E262" s="90"/>
      <c r="F262" s="91"/>
      <c r="G262" s="92"/>
      <c r="H262" s="92"/>
      <c r="I262" s="88"/>
      <c r="J262" s="88"/>
      <c r="K262" s="88"/>
      <c r="L262" s="88"/>
      <c r="M262" s="94" t="str">
        <f t="shared" ref="M262:M325" si="37">A262&amp;"-"&amp;E262</f>
        <v>-</v>
      </c>
      <c r="N262" s="95"/>
      <c r="O262" s="96"/>
      <c r="P262" s="75"/>
      <c r="Q262" s="96"/>
      <c r="R262" s="97"/>
      <c r="S262" s="98"/>
      <c r="T262" s="78"/>
      <c r="U262" s="97"/>
      <c r="V262" s="99"/>
      <c r="W262" s="91"/>
      <c r="X262" s="92"/>
      <c r="Y262" s="93">
        <f t="shared" ref="Y262:Y325" si="38">W262+X262</f>
        <v>0</v>
      </c>
      <c r="Z262" s="91"/>
      <c r="AA262" s="92"/>
      <c r="AB262" s="93">
        <f t="shared" ref="AB262:AB325" si="39">Z262+AA262</f>
        <v>0</v>
      </c>
      <c r="AC262" s="100">
        <f t="shared" ref="AC262:AC325" si="40">(AB262-Y262)*24*60</f>
        <v>0</v>
      </c>
      <c r="AD262" s="91"/>
      <c r="AE262" s="105"/>
      <c r="AF262" s="93">
        <f t="shared" ref="AF262:AF325" si="41">AD262+AE262</f>
        <v>0</v>
      </c>
      <c r="AG262" s="78"/>
      <c r="AH262" s="78"/>
      <c r="AI262" s="83"/>
      <c r="AJ262" s="106"/>
      <c r="AK262" s="106"/>
      <c r="AL262" s="93">
        <f t="shared" ref="AL262:AL325" si="42">AJ262+AK262</f>
        <v>0</v>
      </c>
      <c r="AM262" s="100">
        <f t="shared" ref="AM262:AM325" si="43">IF(AND(P262&lt;&gt;"D:Arıza Değil",AH262="Bu Arıza Aracın Servise Verilmesine Engel Değil"),IF(Z262-F262&gt;0,(AB262-Y262)*24,IF(OR(AND(G262&gt;AS$1,G262&lt;AT$1),AND(G262&gt;AU$1,G262&lt;AV$1)),(AL262-Y262)*24,0)),AN262)</f>
        <v>0</v>
      </c>
      <c r="AN262" s="100">
        <f t="shared" ref="AN262:AN325" si="44">IF(P262&lt;&gt;"D:Arıza Değil",AC262,0)</f>
        <v>0</v>
      </c>
      <c r="AO262" s="101"/>
      <c r="AP262" s="101"/>
      <c r="AQ262" s="101"/>
      <c r="AR262" s="102"/>
      <c r="AS262" s="102"/>
      <c r="AT262" s="102"/>
      <c r="AU262" s="91"/>
      <c r="AV262" s="91"/>
      <c r="AW262" s="103">
        <v>0</v>
      </c>
      <c r="AX262" s="104">
        <f t="shared" si="36"/>
        <v>0</v>
      </c>
    </row>
    <row r="263" spans="1:50" ht="120" customHeight="1">
      <c r="A263" s="88"/>
      <c r="B263" s="88"/>
      <c r="C263" s="71"/>
      <c r="D263" s="89"/>
      <c r="E263" s="90"/>
      <c r="F263" s="91"/>
      <c r="G263" s="92"/>
      <c r="H263" s="92"/>
      <c r="I263" s="88"/>
      <c r="J263" s="88"/>
      <c r="K263" s="88"/>
      <c r="L263" s="88"/>
      <c r="M263" s="94" t="str">
        <f t="shared" si="37"/>
        <v>-</v>
      </c>
      <c r="N263" s="95"/>
      <c r="O263" s="96"/>
      <c r="P263" s="75"/>
      <c r="Q263" s="96"/>
      <c r="R263" s="97"/>
      <c r="S263" s="98"/>
      <c r="T263" s="78"/>
      <c r="U263" s="97"/>
      <c r="V263" s="99"/>
      <c r="W263" s="91"/>
      <c r="X263" s="92"/>
      <c r="Y263" s="93">
        <f t="shared" si="38"/>
        <v>0</v>
      </c>
      <c r="Z263" s="91"/>
      <c r="AA263" s="92"/>
      <c r="AB263" s="93">
        <f t="shared" si="39"/>
        <v>0</v>
      </c>
      <c r="AC263" s="100">
        <f t="shared" si="40"/>
        <v>0</v>
      </c>
      <c r="AD263" s="91"/>
      <c r="AE263" s="105"/>
      <c r="AF263" s="93">
        <f t="shared" si="41"/>
        <v>0</v>
      </c>
      <c r="AG263" s="78"/>
      <c r="AH263" s="78"/>
      <c r="AI263" s="83"/>
      <c r="AJ263" s="106"/>
      <c r="AK263" s="106"/>
      <c r="AL263" s="93">
        <f t="shared" si="42"/>
        <v>0</v>
      </c>
      <c r="AM263" s="100">
        <f t="shared" si="43"/>
        <v>0</v>
      </c>
      <c r="AN263" s="100">
        <f t="shared" si="44"/>
        <v>0</v>
      </c>
      <c r="AO263" s="101"/>
      <c r="AP263" s="101"/>
      <c r="AQ263" s="101"/>
      <c r="AR263" s="102"/>
      <c r="AS263" s="102"/>
      <c r="AT263" s="102"/>
      <c r="AU263" s="91"/>
      <c r="AV263" s="91"/>
      <c r="AW263" s="103">
        <v>0</v>
      </c>
      <c r="AX263" s="104">
        <f t="shared" si="36"/>
        <v>0</v>
      </c>
    </row>
    <row r="264" spans="1:50" ht="120" customHeight="1">
      <c r="A264" s="88"/>
      <c r="B264" s="88"/>
      <c r="C264" s="71"/>
      <c r="D264" s="89"/>
      <c r="E264" s="90"/>
      <c r="F264" s="91"/>
      <c r="G264" s="92"/>
      <c r="H264" s="92"/>
      <c r="I264" s="88"/>
      <c r="J264" s="88"/>
      <c r="K264" s="88"/>
      <c r="L264" s="88"/>
      <c r="M264" s="94" t="str">
        <f t="shared" si="37"/>
        <v>-</v>
      </c>
      <c r="N264" s="95"/>
      <c r="O264" s="96"/>
      <c r="P264" s="75"/>
      <c r="Q264" s="96"/>
      <c r="R264" s="97"/>
      <c r="S264" s="98"/>
      <c r="T264" s="78"/>
      <c r="U264" s="97"/>
      <c r="V264" s="99"/>
      <c r="W264" s="91"/>
      <c r="X264" s="92"/>
      <c r="Y264" s="93">
        <f t="shared" si="38"/>
        <v>0</v>
      </c>
      <c r="Z264" s="91"/>
      <c r="AA264" s="92"/>
      <c r="AB264" s="93">
        <f t="shared" si="39"/>
        <v>0</v>
      </c>
      <c r="AC264" s="100">
        <f t="shared" si="40"/>
        <v>0</v>
      </c>
      <c r="AD264" s="91"/>
      <c r="AE264" s="105"/>
      <c r="AF264" s="93">
        <f t="shared" si="41"/>
        <v>0</v>
      </c>
      <c r="AG264" s="78"/>
      <c r="AH264" s="78"/>
      <c r="AI264" s="83"/>
      <c r="AJ264" s="106"/>
      <c r="AK264" s="106"/>
      <c r="AL264" s="93">
        <f t="shared" si="42"/>
        <v>0</v>
      </c>
      <c r="AM264" s="100">
        <f t="shared" si="43"/>
        <v>0</v>
      </c>
      <c r="AN264" s="100">
        <f t="shared" si="44"/>
        <v>0</v>
      </c>
      <c r="AO264" s="101"/>
      <c r="AP264" s="101"/>
      <c r="AQ264" s="101"/>
      <c r="AR264" s="102"/>
      <c r="AS264" s="102"/>
      <c r="AT264" s="102"/>
      <c r="AU264" s="91"/>
      <c r="AV264" s="91"/>
      <c r="AW264" s="103">
        <v>0</v>
      </c>
      <c r="AX264" s="104">
        <f t="shared" si="36"/>
        <v>0</v>
      </c>
    </row>
    <row r="265" spans="1:50" ht="120" customHeight="1">
      <c r="A265" s="88"/>
      <c r="B265" s="88"/>
      <c r="C265" s="71"/>
      <c r="D265" s="89"/>
      <c r="E265" s="90"/>
      <c r="F265" s="91"/>
      <c r="G265" s="92"/>
      <c r="H265" s="92"/>
      <c r="I265" s="88"/>
      <c r="J265" s="88"/>
      <c r="K265" s="88"/>
      <c r="L265" s="88"/>
      <c r="M265" s="94" t="str">
        <f t="shared" si="37"/>
        <v>-</v>
      </c>
      <c r="N265" s="95"/>
      <c r="O265" s="96"/>
      <c r="P265" s="75"/>
      <c r="Q265" s="96"/>
      <c r="R265" s="97"/>
      <c r="S265" s="98"/>
      <c r="T265" s="78"/>
      <c r="U265" s="97"/>
      <c r="V265" s="99"/>
      <c r="W265" s="91"/>
      <c r="X265" s="92"/>
      <c r="Y265" s="93">
        <f t="shared" si="38"/>
        <v>0</v>
      </c>
      <c r="Z265" s="91"/>
      <c r="AA265" s="92"/>
      <c r="AB265" s="93">
        <f t="shared" si="39"/>
        <v>0</v>
      </c>
      <c r="AC265" s="100">
        <f t="shared" si="40"/>
        <v>0</v>
      </c>
      <c r="AD265" s="91"/>
      <c r="AE265" s="105"/>
      <c r="AF265" s="93">
        <f t="shared" si="41"/>
        <v>0</v>
      </c>
      <c r="AG265" s="78"/>
      <c r="AH265" s="78"/>
      <c r="AI265" s="83"/>
      <c r="AJ265" s="106"/>
      <c r="AK265" s="106"/>
      <c r="AL265" s="93">
        <f t="shared" si="42"/>
        <v>0</v>
      </c>
      <c r="AM265" s="100">
        <f t="shared" si="43"/>
        <v>0</v>
      </c>
      <c r="AN265" s="100">
        <f t="shared" si="44"/>
        <v>0</v>
      </c>
      <c r="AO265" s="101"/>
      <c r="AP265" s="101"/>
      <c r="AQ265" s="101"/>
      <c r="AR265" s="102"/>
      <c r="AS265" s="102"/>
      <c r="AT265" s="102"/>
      <c r="AU265" s="91"/>
      <c r="AV265" s="91"/>
      <c r="AW265" s="103">
        <v>0</v>
      </c>
      <c r="AX265" s="104">
        <f t="shared" si="36"/>
        <v>0</v>
      </c>
    </row>
    <row r="266" spans="1:50" ht="120" customHeight="1">
      <c r="A266" s="88"/>
      <c r="B266" s="88"/>
      <c r="C266" s="71"/>
      <c r="D266" s="89"/>
      <c r="E266" s="90"/>
      <c r="F266" s="91"/>
      <c r="G266" s="92"/>
      <c r="H266" s="92"/>
      <c r="I266" s="88"/>
      <c r="J266" s="88"/>
      <c r="K266" s="88"/>
      <c r="L266" s="88"/>
      <c r="M266" s="94" t="str">
        <f t="shared" si="37"/>
        <v>-</v>
      </c>
      <c r="N266" s="95"/>
      <c r="O266" s="96"/>
      <c r="P266" s="75"/>
      <c r="Q266" s="96"/>
      <c r="R266" s="97"/>
      <c r="S266" s="98"/>
      <c r="T266" s="78"/>
      <c r="U266" s="97"/>
      <c r="V266" s="99"/>
      <c r="W266" s="91"/>
      <c r="X266" s="92"/>
      <c r="Y266" s="93">
        <f t="shared" si="38"/>
        <v>0</v>
      </c>
      <c r="Z266" s="91"/>
      <c r="AA266" s="92"/>
      <c r="AB266" s="93">
        <f t="shared" si="39"/>
        <v>0</v>
      </c>
      <c r="AC266" s="100">
        <f t="shared" si="40"/>
        <v>0</v>
      </c>
      <c r="AD266" s="91"/>
      <c r="AE266" s="105"/>
      <c r="AF266" s="93">
        <f t="shared" si="41"/>
        <v>0</v>
      </c>
      <c r="AG266" s="78"/>
      <c r="AH266" s="78"/>
      <c r="AI266" s="83"/>
      <c r="AJ266" s="106"/>
      <c r="AK266" s="106"/>
      <c r="AL266" s="93">
        <f t="shared" si="42"/>
        <v>0</v>
      </c>
      <c r="AM266" s="100">
        <f t="shared" si="43"/>
        <v>0</v>
      </c>
      <c r="AN266" s="100">
        <f t="shared" si="44"/>
        <v>0</v>
      </c>
      <c r="AO266" s="101"/>
      <c r="AP266" s="101"/>
      <c r="AQ266" s="101"/>
      <c r="AR266" s="102"/>
      <c r="AS266" s="102"/>
      <c r="AT266" s="102"/>
      <c r="AU266" s="91"/>
      <c r="AV266" s="91"/>
      <c r="AW266" s="103">
        <v>0</v>
      </c>
      <c r="AX266" s="104">
        <f t="shared" si="36"/>
        <v>0</v>
      </c>
    </row>
    <row r="267" spans="1:50" ht="120" customHeight="1">
      <c r="A267" s="88"/>
      <c r="B267" s="88"/>
      <c r="C267" s="71"/>
      <c r="D267" s="89"/>
      <c r="E267" s="90"/>
      <c r="F267" s="91"/>
      <c r="G267" s="92"/>
      <c r="H267" s="92"/>
      <c r="I267" s="88"/>
      <c r="J267" s="88"/>
      <c r="K267" s="88"/>
      <c r="L267" s="88"/>
      <c r="M267" s="94" t="str">
        <f t="shared" si="37"/>
        <v>-</v>
      </c>
      <c r="N267" s="95"/>
      <c r="O267" s="96"/>
      <c r="P267" s="75"/>
      <c r="Q267" s="96"/>
      <c r="R267" s="97"/>
      <c r="S267" s="98"/>
      <c r="T267" s="78"/>
      <c r="U267" s="97"/>
      <c r="V267" s="99"/>
      <c r="W267" s="91"/>
      <c r="X267" s="92"/>
      <c r="Y267" s="93">
        <f t="shared" si="38"/>
        <v>0</v>
      </c>
      <c r="Z267" s="91"/>
      <c r="AA267" s="92"/>
      <c r="AB267" s="93">
        <f t="shared" si="39"/>
        <v>0</v>
      </c>
      <c r="AC267" s="100">
        <f t="shared" si="40"/>
        <v>0</v>
      </c>
      <c r="AD267" s="91"/>
      <c r="AE267" s="105"/>
      <c r="AF267" s="93">
        <f t="shared" si="41"/>
        <v>0</v>
      </c>
      <c r="AG267" s="78"/>
      <c r="AH267" s="78"/>
      <c r="AI267" s="83"/>
      <c r="AJ267" s="106"/>
      <c r="AK267" s="106"/>
      <c r="AL267" s="93">
        <f t="shared" si="42"/>
        <v>0</v>
      </c>
      <c r="AM267" s="100">
        <f t="shared" si="43"/>
        <v>0</v>
      </c>
      <c r="AN267" s="100">
        <f t="shared" si="44"/>
        <v>0</v>
      </c>
      <c r="AO267" s="101"/>
      <c r="AP267" s="101"/>
      <c r="AQ267" s="101"/>
      <c r="AR267" s="102"/>
      <c r="AS267" s="102"/>
      <c r="AT267" s="102"/>
      <c r="AU267" s="91"/>
      <c r="AV267" s="91"/>
      <c r="AW267" s="103">
        <v>0</v>
      </c>
      <c r="AX267" s="104">
        <f t="shared" si="36"/>
        <v>0</v>
      </c>
    </row>
    <row r="268" spans="1:50" ht="120" customHeight="1">
      <c r="A268" s="88"/>
      <c r="B268" s="88"/>
      <c r="C268" s="71"/>
      <c r="D268" s="89"/>
      <c r="E268" s="90"/>
      <c r="F268" s="91"/>
      <c r="G268" s="92"/>
      <c r="H268" s="92"/>
      <c r="I268" s="88"/>
      <c r="J268" s="88"/>
      <c r="K268" s="88"/>
      <c r="L268" s="88"/>
      <c r="M268" s="94" t="str">
        <f t="shared" si="37"/>
        <v>-</v>
      </c>
      <c r="N268" s="95"/>
      <c r="O268" s="96"/>
      <c r="P268" s="75"/>
      <c r="Q268" s="96"/>
      <c r="R268" s="97"/>
      <c r="S268" s="98"/>
      <c r="T268" s="78"/>
      <c r="U268" s="97"/>
      <c r="V268" s="99"/>
      <c r="W268" s="91"/>
      <c r="X268" s="92"/>
      <c r="Y268" s="93">
        <f t="shared" si="38"/>
        <v>0</v>
      </c>
      <c r="Z268" s="91"/>
      <c r="AA268" s="92"/>
      <c r="AB268" s="93">
        <f t="shared" si="39"/>
        <v>0</v>
      </c>
      <c r="AC268" s="100">
        <f t="shared" si="40"/>
        <v>0</v>
      </c>
      <c r="AD268" s="91"/>
      <c r="AE268" s="105"/>
      <c r="AF268" s="93">
        <f t="shared" si="41"/>
        <v>0</v>
      </c>
      <c r="AG268" s="78"/>
      <c r="AH268" s="78"/>
      <c r="AI268" s="83"/>
      <c r="AJ268" s="106"/>
      <c r="AK268" s="106"/>
      <c r="AL268" s="93">
        <f t="shared" si="42"/>
        <v>0</v>
      </c>
      <c r="AM268" s="100">
        <f t="shared" si="43"/>
        <v>0</v>
      </c>
      <c r="AN268" s="100">
        <f t="shared" si="44"/>
        <v>0</v>
      </c>
      <c r="AO268" s="101"/>
      <c r="AP268" s="101"/>
      <c r="AQ268" s="101"/>
      <c r="AR268" s="102"/>
      <c r="AS268" s="102"/>
      <c r="AT268" s="102"/>
      <c r="AU268" s="91"/>
      <c r="AV268" s="91"/>
      <c r="AW268" s="103">
        <v>0</v>
      </c>
      <c r="AX268" s="104">
        <f t="shared" si="36"/>
        <v>0</v>
      </c>
    </row>
    <row r="269" spans="1:50" ht="120" customHeight="1">
      <c r="A269" s="88"/>
      <c r="B269" s="88"/>
      <c r="C269" s="71"/>
      <c r="D269" s="89"/>
      <c r="E269" s="90"/>
      <c r="F269" s="91"/>
      <c r="G269" s="92"/>
      <c r="H269" s="92"/>
      <c r="I269" s="88"/>
      <c r="J269" s="88"/>
      <c r="K269" s="88"/>
      <c r="L269" s="88"/>
      <c r="M269" s="94" t="str">
        <f t="shared" si="37"/>
        <v>-</v>
      </c>
      <c r="N269" s="95"/>
      <c r="O269" s="96"/>
      <c r="P269" s="75"/>
      <c r="Q269" s="96"/>
      <c r="R269" s="97"/>
      <c r="S269" s="98"/>
      <c r="T269" s="78"/>
      <c r="U269" s="97"/>
      <c r="V269" s="99"/>
      <c r="W269" s="91"/>
      <c r="X269" s="92"/>
      <c r="Y269" s="93">
        <f t="shared" si="38"/>
        <v>0</v>
      </c>
      <c r="Z269" s="91"/>
      <c r="AA269" s="92"/>
      <c r="AB269" s="93">
        <f t="shared" si="39"/>
        <v>0</v>
      </c>
      <c r="AC269" s="100">
        <f t="shared" si="40"/>
        <v>0</v>
      </c>
      <c r="AD269" s="91"/>
      <c r="AE269" s="105"/>
      <c r="AF269" s="93">
        <f t="shared" si="41"/>
        <v>0</v>
      </c>
      <c r="AG269" s="78"/>
      <c r="AH269" s="78"/>
      <c r="AI269" s="83"/>
      <c r="AJ269" s="106"/>
      <c r="AK269" s="106"/>
      <c r="AL269" s="93">
        <f t="shared" si="42"/>
        <v>0</v>
      </c>
      <c r="AM269" s="100">
        <f t="shared" si="43"/>
        <v>0</v>
      </c>
      <c r="AN269" s="100">
        <f t="shared" si="44"/>
        <v>0</v>
      </c>
      <c r="AO269" s="101"/>
      <c r="AP269" s="101"/>
      <c r="AQ269" s="101"/>
      <c r="AR269" s="102"/>
      <c r="AS269" s="102"/>
      <c r="AT269" s="102"/>
      <c r="AU269" s="91"/>
      <c r="AV269" s="91"/>
      <c r="AW269" s="103">
        <v>0</v>
      </c>
      <c r="AX269" s="104">
        <f t="shared" si="36"/>
        <v>0</v>
      </c>
    </row>
    <row r="270" spans="1:50" ht="120" customHeight="1">
      <c r="A270" s="88"/>
      <c r="B270" s="88"/>
      <c r="C270" s="71"/>
      <c r="D270" s="89"/>
      <c r="E270" s="90"/>
      <c r="F270" s="91"/>
      <c r="G270" s="92"/>
      <c r="H270" s="92"/>
      <c r="I270" s="88"/>
      <c r="J270" s="88"/>
      <c r="K270" s="88"/>
      <c r="L270" s="88"/>
      <c r="M270" s="94" t="str">
        <f t="shared" si="37"/>
        <v>-</v>
      </c>
      <c r="N270" s="95"/>
      <c r="O270" s="96"/>
      <c r="P270" s="75"/>
      <c r="Q270" s="96"/>
      <c r="R270" s="97"/>
      <c r="S270" s="98"/>
      <c r="T270" s="78"/>
      <c r="U270" s="97"/>
      <c r="V270" s="99"/>
      <c r="W270" s="91"/>
      <c r="X270" s="92"/>
      <c r="Y270" s="93">
        <f t="shared" si="38"/>
        <v>0</v>
      </c>
      <c r="Z270" s="91"/>
      <c r="AA270" s="92"/>
      <c r="AB270" s="93">
        <f t="shared" si="39"/>
        <v>0</v>
      </c>
      <c r="AC270" s="100">
        <f t="shared" si="40"/>
        <v>0</v>
      </c>
      <c r="AD270" s="91"/>
      <c r="AE270" s="105"/>
      <c r="AF270" s="93">
        <f t="shared" si="41"/>
        <v>0</v>
      </c>
      <c r="AG270" s="78"/>
      <c r="AH270" s="78"/>
      <c r="AI270" s="83"/>
      <c r="AJ270" s="106"/>
      <c r="AK270" s="106"/>
      <c r="AL270" s="93">
        <f t="shared" si="42"/>
        <v>0</v>
      </c>
      <c r="AM270" s="100">
        <f t="shared" si="43"/>
        <v>0</v>
      </c>
      <c r="AN270" s="100">
        <f t="shared" si="44"/>
        <v>0</v>
      </c>
      <c r="AO270" s="101"/>
      <c r="AP270" s="101"/>
      <c r="AQ270" s="101"/>
      <c r="AR270" s="102"/>
      <c r="AS270" s="102"/>
      <c r="AT270" s="102"/>
      <c r="AU270" s="91"/>
      <c r="AV270" s="91"/>
      <c r="AW270" s="103">
        <v>0</v>
      </c>
      <c r="AX270" s="104">
        <f t="shared" si="36"/>
        <v>0</v>
      </c>
    </row>
    <row r="271" spans="1:50" ht="120" customHeight="1">
      <c r="A271" s="88"/>
      <c r="B271" s="88"/>
      <c r="C271" s="71"/>
      <c r="D271" s="89"/>
      <c r="E271" s="90"/>
      <c r="F271" s="91"/>
      <c r="G271" s="92"/>
      <c r="H271" s="92"/>
      <c r="I271" s="88"/>
      <c r="J271" s="88"/>
      <c r="K271" s="88"/>
      <c r="L271" s="88"/>
      <c r="M271" s="94" t="str">
        <f t="shared" si="37"/>
        <v>-</v>
      </c>
      <c r="N271" s="95"/>
      <c r="O271" s="96"/>
      <c r="P271" s="75"/>
      <c r="Q271" s="96"/>
      <c r="R271" s="97"/>
      <c r="S271" s="98"/>
      <c r="T271" s="78"/>
      <c r="U271" s="97"/>
      <c r="V271" s="99"/>
      <c r="W271" s="91"/>
      <c r="X271" s="92"/>
      <c r="Y271" s="93">
        <f t="shared" si="38"/>
        <v>0</v>
      </c>
      <c r="Z271" s="91"/>
      <c r="AA271" s="92"/>
      <c r="AB271" s="93">
        <f t="shared" si="39"/>
        <v>0</v>
      </c>
      <c r="AC271" s="100">
        <f t="shared" si="40"/>
        <v>0</v>
      </c>
      <c r="AD271" s="91"/>
      <c r="AE271" s="105"/>
      <c r="AF271" s="93">
        <f t="shared" si="41"/>
        <v>0</v>
      </c>
      <c r="AG271" s="78"/>
      <c r="AH271" s="78"/>
      <c r="AI271" s="83"/>
      <c r="AJ271" s="106"/>
      <c r="AK271" s="106"/>
      <c r="AL271" s="93">
        <f t="shared" si="42"/>
        <v>0</v>
      </c>
      <c r="AM271" s="100">
        <f t="shared" si="43"/>
        <v>0</v>
      </c>
      <c r="AN271" s="100">
        <f t="shared" si="44"/>
        <v>0</v>
      </c>
      <c r="AO271" s="101"/>
      <c r="AP271" s="101"/>
      <c r="AQ271" s="101"/>
      <c r="AR271" s="102"/>
      <c r="AS271" s="102"/>
      <c r="AT271" s="102"/>
      <c r="AU271" s="91"/>
      <c r="AV271" s="91"/>
      <c r="AW271" s="103">
        <v>0</v>
      </c>
      <c r="AX271" s="104">
        <f t="shared" si="36"/>
        <v>0</v>
      </c>
    </row>
    <row r="272" spans="1:50" ht="120" customHeight="1">
      <c r="A272" s="88"/>
      <c r="B272" s="88"/>
      <c r="C272" s="71"/>
      <c r="D272" s="89"/>
      <c r="E272" s="90"/>
      <c r="F272" s="91"/>
      <c r="G272" s="92"/>
      <c r="H272" s="92"/>
      <c r="I272" s="88"/>
      <c r="J272" s="88"/>
      <c r="K272" s="88"/>
      <c r="L272" s="88"/>
      <c r="M272" s="94" t="str">
        <f t="shared" si="37"/>
        <v>-</v>
      </c>
      <c r="N272" s="95"/>
      <c r="O272" s="96"/>
      <c r="P272" s="75"/>
      <c r="Q272" s="96"/>
      <c r="R272" s="97"/>
      <c r="S272" s="98"/>
      <c r="T272" s="78"/>
      <c r="U272" s="97"/>
      <c r="V272" s="99"/>
      <c r="W272" s="91"/>
      <c r="X272" s="92"/>
      <c r="Y272" s="93">
        <f t="shared" si="38"/>
        <v>0</v>
      </c>
      <c r="Z272" s="91"/>
      <c r="AA272" s="92"/>
      <c r="AB272" s="93">
        <f t="shared" si="39"/>
        <v>0</v>
      </c>
      <c r="AC272" s="100">
        <f t="shared" si="40"/>
        <v>0</v>
      </c>
      <c r="AD272" s="91"/>
      <c r="AE272" s="105"/>
      <c r="AF272" s="93">
        <f t="shared" si="41"/>
        <v>0</v>
      </c>
      <c r="AG272" s="78"/>
      <c r="AH272" s="78"/>
      <c r="AI272" s="83"/>
      <c r="AJ272" s="106"/>
      <c r="AK272" s="106"/>
      <c r="AL272" s="93">
        <f t="shared" si="42"/>
        <v>0</v>
      </c>
      <c r="AM272" s="100">
        <f t="shared" si="43"/>
        <v>0</v>
      </c>
      <c r="AN272" s="100">
        <f t="shared" si="44"/>
        <v>0</v>
      </c>
      <c r="AO272" s="101"/>
      <c r="AP272" s="101"/>
      <c r="AQ272" s="101"/>
      <c r="AR272" s="102"/>
      <c r="AS272" s="102"/>
      <c r="AT272" s="102"/>
      <c r="AU272" s="91"/>
      <c r="AV272" s="91"/>
      <c r="AW272" s="103">
        <v>0</v>
      </c>
      <c r="AX272" s="104">
        <f t="shared" si="36"/>
        <v>0</v>
      </c>
    </row>
    <row r="273" spans="1:50" ht="120" customHeight="1">
      <c r="A273" s="88"/>
      <c r="B273" s="88"/>
      <c r="C273" s="71"/>
      <c r="D273" s="89"/>
      <c r="E273" s="90"/>
      <c r="F273" s="91"/>
      <c r="G273" s="92"/>
      <c r="H273" s="92"/>
      <c r="I273" s="88"/>
      <c r="J273" s="88"/>
      <c r="K273" s="88"/>
      <c r="L273" s="88"/>
      <c r="M273" s="94" t="str">
        <f t="shared" si="37"/>
        <v>-</v>
      </c>
      <c r="N273" s="95"/>
      <c r="O273" s="96"/>
      <c r="P273" s="75"/>
      <c r="Q273" s="96"/>
      <c r="R273" s="97"/>
      <c r="S273" s="98"/>
      <c r="T273" s="78"/>
      <c r="U273" s="97"/>
      <c r="V273" s="99"/>
      <c r="W273" s="91"/>
      <c r="X273" s="92"/>
      <c r="Y273" s="93">
        <f t="shared" si="38"/>
        <v>0</v>
      </c>
      <c r="Z273" s="91"/>
      <c r="AA273" s="92"/>
      <c r="AB273" s="93">
        <f t="shared" si="39"/>
        <v>0</v>
      </c>
      <c r="AC273" s="100">
        <f t="shared" si="40"/>
        <v>0</v>
      </c>
      <c r="AD273" s="91"/>
      <c r="AE273" s="105"/>
      <c r="AF273" s="93">
        <f t="shared" si="41"/>
        <v>0</v>
      </c>
      <c r="AG273" s="78"/>
      <c r="AH273" s="78"/>
      <c r="AI273" s="83"/>
      <c r="AJ273" s="106"/>
      <c r="AK273" s="106"/>
      <c r="AL273" s="93">
        <f t="shared" si="42"/>
        <v>0</v>
      </c>
      <c r="AM273" s="100">
        <f t="shared" si="43"/>
        <v>0</v>
      </c>
      <c r="AN273" s="100">
        <f t="shared" si="44"/>
        <v>0</v>
      </c>
      <c r="AO273" s="101"/>
      <c r="AP273" s="101"/>
      <c r="AQ273" s="101"/>
      <c r="AR273" s="102"/>
      <c r="AS273" s="102"/>
      <c r="AT273" s="102"/>
      <c r="AU273" s="91"/>
      <c r="AV273" s="91"/>
      <c r="AW273" s="103">
        <v>0</v>
      </c>
      <c r="AX273" s="104">
        <f t="shared" si="36"/>
        <v>0</v>
      </c>
    </row>
    <row r="274" spans="1:50" ht="120" customHeight="1">
      <c r="A274" s="88"/>
      <c r="B274" s="88"/>
      <c r="C274" s="71"/>
      <c r="D274" s="89"/>
      <c r="E274" s="90"/>
      <c r="F274" s="91"/>
      <c r="G274" s="92"/>
      <c r="H274" s="92"/>
      <c r="I274" s="88"/>
      <c r="J274" s="88"/>
      <c r="K274" s="88"/>
      <c r="L274" s="88"/>
      <c r="M274" s="94" t="str">
        <f t="shared" si="37"/>
        <v>-</v>
      </c>
      <c r="N274" s="95"/>
      <c r="O274" s="96"/>
      <c r="P274" s="75"/>
      <c r="Q274" s="96"/>
      <c r="R274" s="97"/>
      <c r="S274" s="98"/>
      <c r="T274" s="78"/>
      <c r="U274" s="97"/>
      <c r="V274" s="99"/>
      <c r="W274" s="91"/>
      <c r="X274" s="92"/>
      <c r="Y274" s="93">
        <f t="shared" si="38"/>
        <v>0</v>
      </c>
      <c r="Z274" s="91"/>
      <c r="AA274" s="92"/>
      <c r="AB274" s="93">
        <f t="shared" si="39"/>
        <v>0</v>
      </c>
      <c r="AC274" s="100">
        <f t="shared" si="40"/>
        <v>0</v>
      </c>
      <c r="AD274" s="91"/>
      <c r="AE274" s="105"/>
      <c r="AF274" s="93">
        <f t="shared" si="41"/>
        <v>0</v>
      </c>
      <c r="AG274" s="78"/>
      <c r="AH274" s="78"/>
      <c r="AI274" s="83"/>
      <c r="AJ274" s="106"/>
      <c r="AK274" s="106"/>
      <c r="AL274" s="93">
        <f t="shared" si="42"/>
        <v>0</v>
      </c>
      <c r="AM274" s="100">
        <f t="shared" si="43"/>
        <v>0</v>
      </c>
      <c r="AN274" s="100">
        <f t="shared" si="44"/>
        <v>0</v>
      </c>
      <c r="AO274" s="101"/>
      <c r="AP274" s="101"/>
      <c r="AQ274" s="101"/>
      <c r="AR274" s="102"/>
      <c r="AS274" s="102"/>
      <c r="AT274" s="102"/>
      <c r="AU274" s="91"/>
      <c r="AV274" s="91"/>
      <c r="AW274" s="103">
        <v>0</v>
      </c>
      <c r="AX274" s="104">
        <f t="shared" si="36"/>
        <v>0</v>
      </c>
    </row>
    <row r="275" spans="1:50" ht="120" customHeight="1">
      <c r="A275" s="88"/>
      <c r="B275" s="88"/>
      <c r="C275" s="71"/>
      <c r="D275" s="89"/>
      <c r="E275" s="90"/>
      <c r="F275" s="91"/>
      <c r="G275" s="92"/>
      <c r="H275" s="92"/>
      <c r="I275" s="88"/>
      <c r="J275" s="88"/>
      <c r="K275" s="88"/>
      <c r="L275" s="88"/>
      <c r="M275" s="94" t="str">
        <f t="shared" si="37"/>
        <v>-</v>
      </c>
      <c r="N275" s="95"/>
      <c r="O275" s="96"/>
      <c r="P275" s="75"/>
      <c r="Q275" s="96"/>
      <c r="R275" s="97"/>
      <c r="S275" s="98"/>
      <c r="T275" s="78"/>
      <c r="U275" s="97"/>
      <c r="V275" s="99"/>
      <c r="W275" s="91"/>
      <c r="X275" s="92"/>
      <c r="Y275" s="93">
        <f t="shared" si="38"/>
        <v>0</v>
      </c>
      <c r="Z275" s="91"/>
      <c r="AA275" s="92"/>
      <c r="AB275" s="93">
        <f t="shared" si="39"/>
        <v>0</v>
      </c>
      <c r="AC275" s="100">
        <f t="shared" si="40"/>
        <v>0</v>
      </c>
      <c r="AD275" s="91"/>
      <c r="AE275" s="105"/>
      <c r="AF275" s="93">
        <f t="shared" si="41"/>
        <v>0</v>
      </c>
      <c r="AG275" s="78"/>
      <c r="AH275" s="78"/>
      <c r="AI275" s="83"/>
      <c r="AJ275" s="106"/>
      <c r="AK275" s="106"/>
      <c r="AL275" s="93">
        <f t="shared" si="42"/>
        <v>0</v>
      </c>
      <c r="AM275" s="100">
        <f t="shared" si="43"/>
        <v>0</v>
      </c>
      <c r="AN275" s="100">
        <f t="shared" si="44"/>
        <v>0</v>
      </c>
      <c r="AO275" s="101"/>
      <c r="AP275" s="101"/>
      <c r="AQ275" s="101"/>
      <c r="AR275" s="102"/>
      <c r="AS275" s="102"/>
      <c r="AT275" s="102"/>
      <c r="AU275" s="91"/>
      <c r="AV275" s="91"/>
      <c r="AW275" s="103">
        <v>0</v>
      </c>
      <c r="AX275" s="104">
        <f t="shared" si="36"/>
        <v>0</v>
      </c>
    </row>
    <row r="276" spans="1:50" ht="120" customHeight="1">
      <c r="A276" s="88"/>
      <c r="B276" s="88"/>
      <c r="C276" s="71"/>
      <c r="D276" s="89"/>
      <c r="E276" s="90"/>
      <c r="F276" s="91"/>
      <c r="G276" s="92"/>
      <c r="H276" s="92"/>
      <c r="I276" s="88"/>
      <c r="J276" s="88"/>
      <c r="K276" s="88"/>
      <c r="L276" s="88"/>
      <c r="M276" s="94" t="str">
        <f t="shared" si="37"/>
        <v>-</v>
      </c>
      <c r="N276" s="95"/>
      <c r="O276" s="96"/>
      <c r="P276" s="75"/>
      <c r="Q276" s="96"/>
      <c r="R276" s="97"/>
      <c r="S276" s="98"/>
      <c r="T276" s="78"/>
      <c r="U276" s="97"/>
      <c r="V276" s="99"/>
      <c r="W276" s="91"/>
      <c r="X276" s="92"/>
      <c r="Y276" s="93">
        <f t="shared" si="38"/>
        <v>0</v>
      </c>
      <c r="Z276" s="91"/>
      <c r="AA276" s="92"/>
      <c r="AB276" s="93">
        <f t="shared" si="39"/>
        <v>0</v>
      </c>
      <c r="AC276" s="100">
        <f t="shared" si="40"/>
        <v>0</v>
      </c>
      <c r="AD276" s="91"/>
      <c r="AE276" s="105"/>
      <c r="AF276" s="93">
        <f t="shared" si="41"/>
        <v>0</v>
      </c>
      <c r="AG276" s="78"/>
      <c r="AH276" s="78"/>
      <c r="AI276" s="83"/>
      <c r="AJ276" s="106"/>
      <c r="AK276" s="106"/>
      <c r="AL276" s="93">
        <f t="shared" si="42"/>
        <v>0</v>
      </c>
      <c r="AM276" s="100">
        <f t="shared" si="43"/>
        <v>0</v>
      </c>
      <c r="AN276" s="100">
        <f t="shared" si="44"/>
        <v>0</v>
      </c>
      <c r="AO276" s="101"/>
      <c r="AP276" s="101"/>
      <c r="AQ276" s="101"/>
      <c r="AR276" s="102"/>
      <c r="AS276" s="102"/>
      <c r="AT276" s="102"/>
      <c r="AU276" s="91"/>
      <c r="AV276" s="91"/>
      <c r="AW276" s="103">
        <v>0</v>
      </c>
      <c r="AX276" s="104">
        <f t="shared" si="36"/>
        <v>0</v>
      </c>
    </row>
    <row r="277" spans="1:50" ht="120" customHeight="1">
      <c r="A277" s="88"/>
      <c r="B277" s="88"/>
      <c r="C277" s="71"/>
      <c r="D277" s="89"/>
      <c r="E277" s="90"/>
      <c r="F277" s="91"/>
      <c r="G277" s="92"/>
      <c r="H277" s="92"/>
      <c r="I277" s="88"/>
      <c r="J277" s="88"/>
      <c r="K277" s="88"/>
      <c r="L277" s="88"/>
      <c r="M277" s="94" t="str">
        <f t="shared" si="37"/>
        <v>-</v>
      </c>
      <c r="N277" s="95"/>
      <c r="O277" s="96"/>
      <c r="P277" s="75"/>
      <c r="Q277" s="96"/>
      <c r="R277" s="97"/>
      <c r="S277" s="98"/>
      <c r="T277" s="78"/>
      <c r="U277" s="97"/>
      <c r="V277" s="99"/>
      <c r="W277" s="91"/>
      <c r="X277" s="92"/>
      <c r="Y277" s="93">
        <f t="shared" si="38"/>
        <v>0</v>
      </c>
      <c r="Z277" s="91"/>
      <c r="AA277" s="92"/>
      <c r="AB277" s="93">
        <f t="shared" si="39"/>
        <v>0</v>
      </c>
      <c r="AC277" s="100">
        <f t="shared" si="40"/>
        <v>0</v>
      </c>
      <c r="AD277" s="91"/>
      <c r="AE277" s="105"/>
      <c r="AF277" s="93">
        <f t="shared" si="41"/>
        <v>0</v>
      </c>
      <c r="AG277" s="78"/>
      <c r="AH277" s="78"/>
      <c r="AI277" s="83"/>
      <c r="AJ277" s="106"/>
      <c r="AK277" s="106"/>
      <c r="AL277" s="93">
        <f t="shared" si="42"/>
        <v>0</v>
      </c>
      <c r="AM277" s="100">
        <f t="shared" si="43"/>
        <v>0</v>
      </c>
      <c r="AN277" s="100">
        <f t="shared" si="44"/>
        <v>0</v>
      </c>
      <c r="AO277" s="101"/>
      <c r="AP277" s="101"/>
      <c r="AQ277" s="101"/>
      <c r="AR277" s="102"/>
      <c r="AS277" s="102"/>
      <c r="AT277" s="102"/>
      <c r="AU277" s="91"/>
      <c r="AV277" s="91"/>
      <c r="AW277" s="103">
        <v>0</v>
      </c>
      <c r="AX277" s="104">
        <f t="shared" si="36"/>
        <v>0</v>
      </c>
    </row>
    <row r="278" spans="1:50" ht="120" customHeight="1">
      <c r="A278" s="88"/>
      <c r="B278" s="88"/>
      <c r="C278" s="71"/>
      <c r="D278" s="89"/>
      <c r="E278" s="90"/>
      <c r="F278" s="91"/>
      <c r="G278" s="92"/>
      <c r="H278" s="92"/>
      <c r="I278" s="88"/>
      <c r="J278" s="88"/>
      <c r="K278" s="88"/>
      <c r="L278" s="88"/>
      <c r="M278" s="94" t="str">
        <f t="shared" si="37"/>
        <v>-</v>
      </c>
      <c r="N278" s="95"/>
      <c r="O278" s="96"/>
      <c r="P278" s="75"/>
      <c r="Q278" s="96"/>
      <c r="R278" s="97"/>
      <c r="S278" s="98"/>
      <c r="T278" s="78"/>
      <c r="U278" s="97"/>
      <c r="V278" s="99"/>
      <c r="W278" s="91"/>
      <c r="X278" s="92"/>
      <c r="Y278" s="93">
        <f t="shared" si="38"/>
        <v>0</v>
      </c>
      <c r="Z278" s="91"/>
      <c r="AA278" s="92"/>
      <c r="AB278" s="93">
        <f t="shared" si="39"/>
        <v>0</v>
      </c>
      <c r="AC278" s="100">
        <f t="shared" si="40"/>
        <v>0</v>
      </c>
      <c r="AD278" s="91"/>
      <c r="AE278" s="105"/>
      <c r="AF278" s="93">
        <f t="shared" si="41"/>
        <v>0</v>
      </c>
      <c r="AG278" s="78"/>
      <c r="AH278" s="78"/>
      <c r="AI278" s="83"/>
      <c r="AJ278" s="106"/>
      <c r="AK278" s="106"/>
      <c r="AL278" s="93">
        <f t="shared" si="42"/>
        <v>0</v>
      </c>
      <c r="AM278" s="100">
        <f t="shared" si="43"/>
        <v>0</v>
      </c>
      <c r="AN278" s="100">
        <f t="shared" si="44"/>
        <v>0</v>
      </c>
      <c r="AO278" s="101"/>
      <c r="AP278" s="101"/>
      <c r="AQ278" s="101"/>
      <c r="AR278" s="102"/>
      <c r="AS278" s="102"/>
      <c r="AT278" s="102"/>
      <c r="AU278" s="91"/>
      <c r="AV278" s="91"/>
      <c r="AW278" s="103">
        <v>0</v>
      </c>
      <c r="AX278" s="104">
        <f t="shared" si="36"/>
        <v>0</v>
      </c>
    </row>
    <row r="279" spans="1:50" ht="120" customHeight="1">
      <c r="A279" s="88"/>
      <c r="B279" s="88"/>
      <c r="C279" s="71"/>
      <c r="D279" s="89"/>
      <c r="E279" s="90"/>
      <c r="F279" s="91"/>
      <c r="G279" s="92"/>
      <c r="H279" s="92"/>
      <c r="I279" s="88"/>
      <c r="J279" s="88"/>
      <c r="K279" s="88"/>
      <c r="L279" s="88"/>
      <c r="M279" s="94" t="str">
        <f t="shared" si="37"/>
        <v>-</v>
      </c>
      <c r="N279" s="95"/>
      <c r="O279" s="96"/>
      <c r="P279" s="75"/>
      <c r="Q279" s="96"/>
      <c r="R279" s="97"/>
      <c r="S279" s="98"/>
      <c r="T279" s="78"/>
      <c r="U279" s="97"/>
      <c r="V279" s="99"/>
      <c r="W279" s="91"/>
      <c r="X279" s="92"/>
      <c r="Y279" s="93">
        <f t="shared" si="38"/>
        <v>0</v>
      </c>
      <c r="Z279" s="91"/>
      <c r="AA279" s="92"/>
      <c r="AB279" s="93">
        <f t="shared" si="39"/>
        <v>0</v>
      </c>
      <c r="AC279" s="100">
        <f t="shared" si="40"/>
        <v>0</v>
      </c>
      <c r="AD279" s="91"/>
      <c r="AE279" s="105"/>
      <c r="AF279" s="93">
        <f t="shared" si="41"/>
        <v>0</v>
      </c>
      <c r="AG279" s="78"/>
      <c r="AH279" s="78"/>
      <c r="AI279" s="83"/>
      <c r="AJ279" s="106"/>
      <c r="AK279" s="106"/>
      <c r="AL279" s="93">
        <f t="shared" si="42"/>
        <v>0</v>
      </c>
      <c r="AM279" s="100">
        <f t="shared" si="43"/>
        <v>0</v>
      </c>
      <c r="AN279" s="100">
        <f t="shared" si="44"/>
        <v>0</v>
      </c>
      <c r="AO279" s="101"/>
      <c r="AP279" s="101"/>
      <c r="AQ279" s="101"/>
      <c r="AR279" s="102"/>
      <c r="AS279" s="102"/>
      <c r="AT279" s="102"/>
      <c r="AU279" s="91"/>
      <c r="AV279" s="91"/>
      <c r="AW279" s="103">
        <v>0</v>
      </c>
      <c r="AX279" s="104">
        <f t="shared" si="36"/>
        <v>0</v>
      </c>
    </row>
    <row r="280" spans="1:50" ht="120" customHeight="1">
      <c r="A280" s="88"/>
      <c r="B280" s="88"/>
      <c r="C280" s="71"/>
      <c r="D280" s="89"/>
      <c r="E280" s="90"/>
      <c r="F280" s="91"/>
      <c r="G280" s="92"/>
      <c r="H280" s="92"/>
      <c r="I280" s="88"/>
      <c r="J280" s="88"/>
      <c r="K280" s="88"/>
      <c r="L280" s="88"/>
      <c r="M280" s="94" t="str">
        <f t="shared" si="37"/>
        <v>-</v>
      </c>
      <c r="N280" s="95"/>
      <c r="O280" s="96"/>
      <c r="P280" s="75"/>
      <c r="Q280" s="96"/>
      <c r="R280" s="97"/>
      <c r="S280" s="98"/>
      <c r="T280" s="78"/>
      <c r="U280" s="97"/>
      <c r="V280" s="99"/>
      <c r="W280" s="91"/>
      <c r="X280" s="92"/>
      <c r="Y280" s="93">
        <f t="shared" si="38"/>
        <v>0</v>
      </c>
      <c r="Z280" s="91"/>
      <c r="AA280" s="92"/>
      <c r="AB280" s="93">
        <f t="shared" si="39"/>
        <v>0</v>
      </c>
      <c r="AC280" s="100">
        <f t="shared" si="40"/>
        <v>0</v>
      </c>
      <c r="AD280" s="91"/>
      <c r="AE280" s="105"/>
      <c r="AF280" s="93">
        <f t="shared" si="41"/>
        <v>0</v>
      </c>
      <c r="AG280" s="78"/>
      <c r="AH280" s="78"/>
      <c r="AI280" s="83"/>
      <c r="AJ280" s="106"/>
      <c r="AK280" s="106"/>
      <c r="AL280" s="93">
        <f t="shared" si="42"/>
        <v>0</v>
      </c>
      <c r="AM280" s="100">
        <f t="shared" si="43"/>
        <v>0</v>
      </c>
      <c r="AN280" s="100">
        <f t="shared" si="44"/>
        <v>0</v>
      </c>
      <c r="AO280" s="101"/>
      <c r="AP280" s="101"/>
      <c r="AQ280" s="101"/>
      <c r="AR280" s="102"/>
      <c r="AS280" s="102"/>
      <c r="AT280" s="102"/>
      <c r="AU280" s="91"/>
      <c r="AV280" s="91"/>
      <c r="AW280" s="103">
        <v>0</v>
      </c>
      <c r="AX280" s="104">
        <f t="shared" si="36"/>
        <v>0</v>
      </c>
    </row>
    <row r="281" spans="1:50" ht="120" customHeight="1">
      <c r="A281" s="88"/>
      <c r="B281" s="88"/>
      <c r="C281" s="71"/>
      <c r="D281" s="89"/>
      <c r="E281" s="90"/>
      <c r="F281" s="91"/>
      <c r="G281" s="92"/>
      <c r="H281" s="92"/>
      <c r="I281" s="88"/>
      <c r="J281" s="88"/>
      <c r="K281" s="88"/>
      <c r="L281" s="88"/>
      <c r="M281" s="94" t="str">
        <f t="shared" si="37"/>
        <v>-</v>
      </c>
      <c r="N281" s="95"/>
      <c r="O281" s="96"/>
      <c r="P281" s="75"/>
      <c r="Q281" s="96"/>
      <c r="R281" s="97"/>
      <c r="S281" s="98"/>
      <c r="T281" s="78"/>
      <c r="U281" s="97"/>
      <c r="V281" s="99"/>
      <c r="W281" s="91"/>
      <c r="X281" s="92"/>
      <c r="Y281" s="93">
        <f t="shared" si="38"/>
        <v>0</v>
      </c>
      <c r="Z281" s="91"/>
      <c r="AA281" s="92"/>
      <c r="AB281" s="93">
        <f t="shared" si="39"/>
        <v>0</v>
      </c>
      <c r="AC281" s="100">
        <f t="shared" si="40"/>
        <v>0</v>
      </c>
      <c r="AD281" s="91"/>
      <c r="AE281" s="105"/>
      <c r="AF281" s="93">
        <f t="shared" si="41"/>
        <v>0</v>
      </c>
      <c r="AG281" s="78"/>
      <c r="AH281" s="78"/>
      <c r="AI281" s="83"/>
      <c r="AJ281" s="106"/>
      <c r="AK281" s="106"/>
      <c r="AL281" s="93">
        <f t="shared" si="42"/>
        <v>0</v>
      </c>
      <c r="AM281" s="100">
        <f t="shared" si="43"/>
        <v>0</v>
      </c>
      <c r="AN281" s="100">
        <f t="shared" si="44"/>
        <v>0</v>
      </c>
      <c r="AO281" s="101"/>
      <c r="AP281" s="101"/>
      <c r="AQ281" s="101"/>
      <c r="AR281" s="102"/>
      <c r="AS281" s="102"/>
      <c r="AT281" s="102"/>
      <c r="AU281" s="91"/>
      <c r="AV281" s="91"/>
      <c r="AW281" s="103">
        <v>0</v>
      </c>
      <c r="AX281" s="104">
        <f t="shared" si="36"/>
        <v>0</v>
      </c>
    </row>
    <row r="282" spans="1:50" ht="120" customHeight="1">
      <c r="A282" s="88"/>
      <c r="B282" s="88"/>
      <c r="C282" s="71"/>
      <c r="D282" s="89"/>
      <c r="E282" s="90"/>
      <c r="F282" s="91"/>
      <c r="G282" s="92"/>
      <c r="H282" s="92"/>
      <c r="I282" s="88"/>
      <c r="J282" s="88"/>
      <c r="K282" s="88"/>
      <c r="L282" s="88"/>
      <c r="M282" s="94" t="str">
        <f t="shared" si="37"/>
        <v>-</v>
      </c>
      <c r="N282" s="95"/>
      <c r="O282" s="96"/>
      <c r="P282" s="75"/>
      <c r="Q282" s="96"/>
      <c r="R282" s="97"/>
      <c r="S282" s="98"/>
      <c r="T282" s="78"/>
      <c r="U282" s="97"/>
      <c r="V282" s="99"/>
      <c r="W282" s="91"/>
      <c r="X282" s="92"/>
      <c r="Y282" s="93">
        <f t="shared" si="38"/>
        <v>0</v>
      </c>
      <c r="Z282" s="91"/>
      <c r="AA282" s="92"/>
      <c r="AB282" s="93">
        <f t="shared" si="39"/>
        <v>0</v>
      </c>
      <c r="AC282" s="100">
        <f t="shared" si="40"/>
        <v>0</v>
      </c>
      <c r="AD282" s="91"/>
      <c r="AE282" s="105"/>
      <c r="AF282" s="93">
        <f t="shared" si="41"/>
        <v>0</v>
      </c>
      <c r="AG282" s="78"/>
      <c r="AH282" s="78"/>
      <c r="AI282" s="83"/>
      <c r="AJ282" s="106"/>
      <c r="AK282" s="106"/>
      <c r="AL282" s="93">
        <f t="shared" si="42"/>
        <v>0</v>
      </c>
      <c r="AM282" s="100">
        <f t="shared" si="43"/>
        <v>0</v>
      </c>
      <c r="AN282" s="100">
        <f t="shared" si="44"/>
        <v>0</v>
      </c>
      <c r="AO282" s="101"/>
      <c r="AP282" s="101"/>
      <c r="AQ282" s="101"/>
      <c r="AR282" s="102"/>
      <c r="AS282" s="102"/>
      <c r="AT282" s="102"/>
      <c r="AU282" s="91"/>
      <c r="AV282" s="91"/>
      <c r="AW282" s="103">
        <v>0</v>
      </c>
      <c r="AX282" s="104">
        <f t="shared" si="36"/>
        <v>0</v>
      </c>
    </row>
    <row r="283" spans="1:50" ht="120" customHeight="1">
      <c r="A283" s="88"/>
      <c r="B283" s="88"/>
      <c r="C283" s="71"/>
      <c r="D283" s="89"/>
      <c r="E283" s="90"/>
      <c r="F283" s="91"/>
      <c r="G283" s="92"/>
      <c r="H283" s="92"/>
      <c r="I283" s="88"/>
      <c r="J283" s="88"/>
      <c r="K283" s="88"/>
      <c r="L283" s="88"/>
      <c r="M283" s="94" t="str">
        <f t="shared" si="37"/>
        <v>-</v>
      </c>
      <c r="N283" s="95"/>
      <c r="O283" s="96"/>
      <c r="P283" s="75"/>
      <c r="Q283" s="96"/>
      <c r="R283" s="97"/>
      <c r="S283" s="98"/>
      <c r="T283" s="78"/>
      <c r="U283" s="97"/>
      <c r="V283" s="99"/>
      <c r="W283" s="91"/>
      <c r="X283" s="92"/>
      <c r="Y283" s="93">
        <f t="shared" si="38"/>
        <v>0</v>
      </c>
      <c r="Z283" s="91"/>
      <c r="AA283" s="92"/>
      <c r="AB283" s="93">
        <f t="shared" si="39"/>
        <v>0</v>
      </c>
      <c r="AC283" s="100">
        <f t="shared" si="40"/>
        <v>0</v>
      </c>
      <c r="AD283" s="91"/>
      <c r="AE283" s="105"/>
      <c r="AF283" s="93">
        <f t="shared" si="41"/>
        <v>0</v>
      </c>
      <c r="AG283" s="78"/>
      <c r="AH283" s="78"/>
      <c r="AI283" s="83"/>
      <c r="AJ283" s="106"/>
      <c r="AK283" s="106"/>
      <c r="AL283" s="93">
        <f t="shared" si="42"/>
        <v>0</v>
      </c>
      <c r="AM283" s="100">
        <f t="shared" si="43"/>
        <v>0</v>
      </c>
      <c r="AN283" s="100">
        <f t="shared" si="44"/>
        <v>0</v>
      </c>
      <c r="AO283" s="101"/>
      <c r="AP283" s="101"/>
      <c r="AQ283" s="101"/>
      <c r="AR283" s="102"/>
      <c r="AS283" s="102"/>
      <c r="AT283" s="102"/>
      <c r="AU283" s="91"/>
      <c r="AV283" s="91"/>
      <c r="AW283" s="103">
        <v>0</v>
      </c>
      <c r="AX283" s="104">
        <f t="shared" si="36"/>
        <v>0</v>
      </c>
    </row>
    <row r="284" spans="1:50" ht="120" customHeight="1">
      <c r="A284" s="88"/>
      <c r="B284" s="88"/>
      <c r="C284" s="71"/>
      <c r="D284" s="89"/>
      <c r="E284" s="90"/>
      <c r="F284" s="91"/>
      <c r="G284" s="92"/>
      <c r="H284" s="92"/>
      <c r="I284" s="88"/>
      <c r="J284" s="88"/>
      <c r="K284" s="88"/>
      <c r="L284" s="88"/>
      <c r="M284" s="94" t="str">
        <f t="shared" si="37"/>
        <v>-</v>
      </c>
      <c r="N284" s="95"/>
      <c r="O284" s="96"/>
      <c r="P284" s="75"/>
      <c r="Q284" s="96"/>
      <c r="R284" s="97"/>
      <c r="S284" s="98"/>
      <c r="T284" s="78"/>
      <c r="U284" s="97"/>
      <c r="V284" s="99"/>
      <c r="W284" s="91"/>
      <c r="X284" s="92"/>
      <c r="Y284" s="93">
        <f t="shared" si="38"/>
        <v>0</v>
      </c>
      <c r="Z284" s="91"/>
      <c r="AA284" s="92"/>
      <c r="AB284" s="93">
        <f t="shared" si="39"/>
        <v>0</v>
      </c>
      <c r="AC284" s="100">
        <f t="shared" si="40"/>
        <v>0</v>
      </c>
      <c r="AD284" s="91"/>
      <c r="AE284" s="105"/>
      <c r="AF284" s="93">
        <f t="shared" si="41"/>
        <v>0</v>
      </c>
      <c r="AG284" s="78"/>
      <c r="AH284" s="78"/>
      <c r="AI284" s="83"/>
      <c r="AJ284" s="106"/>
      <c r="AK284" s="106"/>
      <c r="AL284" s="93">
        <f t="shared" si="42"/>
        <v>0</v>
      </c>
      <c r="AM284" s="100">
        <f t="shared" si="43"/>
        <v>0</v>
      </c>
      <c r="AN284" s="100">
        <f t="shared" si="44"/>
        <v>0</v>
      </c>
      <c r="AO284" s="101"/>
      <c r="AP284" s="101"/>
      <c r="AQ284" s="101"/>
      <c r="AR284" s="102"/>
      <c r="AS284" s="102"/>
      <c r="AT284" s="102"/>
      <c r="AU284" s="91"/>
      <c r="AV284" s="91"/>
      <c r="AW284" s="103">
        <v>0</v>
      </c>
      <c r="AX284" s="104">
        <f t="shared" si="36"/>
        <v>0</v>
      </c>
    </row>
    <row r="285" spans="1:50" ht="120" customHeight="1">
      <c r="A285" s="88"/>
      <c r="B285" s="88"/>
      <c r="C285" s="71"/>
      <c r="D285" s="89"/>
      <c r="E285" s="90"/>
      <c r="F285" s="91"/>
      <c r="G285" s="92"/>
      <c r="H285" s="92"/>
      <c r="I285" s="88"/>
      <c r="J285" s="88"/>
      <c r="K285" s="88"/>
      <c r="L285" s="88"/>
      <c r="M285" s="94" t="str">
        <f t="shared" si="37"/>
        <v>-</v>
      </c>
      <c r="N285" s="95"/>
      <c r="O285" s="96"/>
      <c r="P285" s="75"/>
      <c r="Q285" s="96"/>
      <c r="R285" s="97"/>
      <c r="S285" s="98"/>
      <c r="T285" s="78"/>
      <c r="U285" s="97"/>
      <c r="V285" s="99"/>
      <c r="W285" s="91"/>
      <c r="X285" s="92"/>
      <c r="Y285" s="93">
        <f t="shared" si="38"/>
        <v>0</v>
      </c>
      <c r="Z285" s="91"/>
      <c r="AA285" s="92"/>
      <c r="AB285" s="93">
        <f t="shared" si="39"/>
        <v>0</v>
      </c>
      <c r="AC285" s="100">
        <f t="shared" si="40"/>
        <v>0</v>
      </c>
      <c r="AD285" s="91"/>
      <c r="AE285" s="105"/>
      <c r="AF285" s="93">
        <f t="shared" si="41"/>
        <v>0</v>
      </c>
      <c r="AG285" s="78"/>
      <c r="AH285" s="78"/>
      <c r="AI285" s="83"/>
      <c r="AJ285" s="106"/>
      <c r="AK285" s="106"/>
      <c r="AL285" s="93">
        <f t="shared" si="42"/>
        <v>0</v>
      </c>
      <c r="AM285" s="100">
        <f t="shared" si="43"/>
        <v>0</v>
      </c>
      <c r="AN285" s="100">
        <f t="shared" si="44"/>
        <v>0</v>
      </c>
      <c r="AO285" s="101"/>
      <c r="AP285" s="101"/>
      <c r="AQ285" s="101"/>
      <c r="AR285" s="102"/>
      <c r="AS285" s="102"/>
      <c r="AT285" s="102"/>
      <c r="AU285" s="91"/>
      <c r="AV285" s="91"/>
      <c r="AW285" s="103">
        <v>0</v>
      </c>
      <c r="AX285" s="104">
        <f t="shared" si="36"/>
        <v>0</v>
      </c>
    </row>
    <row r="286" spans="1:50" ht="120" customHeight="1">
      <c r="A286" s="88"/>
      <c r="B286" s="88"/>
      <c r="C286" s="71"/>
      <c r="D286" s="89"/>
      <c r="E286" s="90"/>
      <c r="F286" s="91"/>
      <c r="G286" s="92"/>
      <c r="H286" s="92"/>
      <c r="I286" s="88"/>
      <c r="J286" s="88"/>
      <c r="K286" s="88"/>
      <c r="L286" s="88"/>
      <c r="M286" s="94" t="str">
        <f t="shared" si="37"/>
        <v>-</v>
      </c>
      <c r="N286" s="95"/>
      <c r="O286" s="96"/>
      <c r="P286" s="75"/>
      <c r="Q286" s="96"/>
      <c r="R286" s="97"/>
      <c r="S286" s="98"/>
      <c r="T286" s="78"/>
      <c r="U286" s="97"/>
      <c r="V286" s="99"/>
      <c r="W286" s="91"/>
      <c r="X286" s="92"/>
      <c r="Y286" s="93">
        <f t="shared" si="38"/>
        <v>0</v>
      </c>
      <c r="Z286" s="91"/>
      <c r="AA286" s="92"/>
      <c r="AB286" s="93">
        <f t="shared" si="39"/>
        <v>0</v>
      </c>
      <c r="AC286" s="100">
        <f t="shared" si="40"/>
        <v>0</v>
      </c>
      <c r="AD286" s="91"/>
      <c r="AE286" s="105"/>
      <c r="AF286" s="93">
        <f t="shared" si="41"/>
        <v>0</v>
      </c>
      <c r="AG286" s="78"/>
      <c r="AH286" s="78"/>
      <c r="AI286" s="83"/>
      <c r="AJ286" s="106"/>
      <c r="AK286" s="106"/>
      <c r="AL286" s="93">
        <f t="shared" si="42"/>
        <v>0</v>
      </c>
      <c r="AM286" s="100">
        <f t="shared" si="43"/>
        <v>0</v>
      </c>
      <c r="AN286" s="100">
        <f t="shared" si="44"/>
        <v>0</v>
      </c>
      <c r="AO286" s="101"/>
      <c r="AP286" s="101"/>
      <c r="AQ286" s="101"/>
      <c r="AR286" s="102"/>
      <c r="AS286" s="102"/>
      <c r="AT286" s="102"/>
      <c r="AU286" s="91"/>
      <c r="AV286" s="91"/>
      <c r="AW286" s="103">
        <v>0</v>
      </c>
      <c r="AX286" s="104">
        <f t="shared" si="36"/>
        <v>0</v>
      </c>
    </row>
    <row r="287" spans="1:50" ht="120" customHeight="1">
      <c r="A287" s="88"/>
      <c r="B287" s="88"/>
      <c r="C287" s="71"/>
      <c r="D287" s="89"/>
      <c r="E287" s="90"/>
      <c r="F287" s="91"/>
      <c r="G287" s="92"/>
      <c r="H287" s="92"/>
      <c r="I287" s="88"/>
      <c r="J287" s="88"/>
      <c r="K287" s="88"/>
      <c r="L287" s="88"/>
      <c r="M287" s="94" t="str">
        <f t="shared" si="37"/>
        <v>-</v>
      </c>
      <c r="N287" s="95"/>
      <c r="O287" s="96"/>
      <c r="P287" s="75"/>
      <c r="Q287" s="96"/>
      <c r="R287" s="97"/>
      <c r="S287" s="98"/>
      <c r="T287" s="78"/>
      <c r="U287" s="97"/>
      <c r="V287" s="99"/>
      <c r="W287" s="91"/>
      <c r="X287" s="92"/>
      <c r="Y287" s="93">
        <f t="shared" si="38"/>
        <v>0</v>
      </c>
      <c r="Z287" s="91"/>
      <c r="AA287" s="92"/>
      <c r="AB287" s="93">
        <f t="shared" si="39"/>
        <v>0</v>
      </c>
      <c r="AC287" s="100">
        <f t="shared" si="40"/>
        <v>0</v>
      </c>
      <c r="AD287" s="91"/>
      <c r="AE287" s="105"/>
      <c r="AF287" s="93">
        <f t="shared" si="41"/>
        <v>0</v>
      </c>
      <c r="AG287" s="78"/>
      <c r="AH287" s="78"/>
      <c r="AI287" s="83"/>
      <c r="AJ287" s="106"/>
      <c r="AK287" s="106"/>
      <c r="AL287" s="93">
        <f t="shared" si="42"/>
        <v>0</v>
      </c>
      <c r="AM287" s="100">
        <f t="shared" si="43"/>
        <v>0</v>
      </c>
      <c r="AN287" s="100">
        <f t="shared" si="44"/>
        <v>0</v>
      </c>
      <c r="AO287" s="101"/>
      <c r="AP287" s="101"/>
      <c r="AQ287" s="101"/>
      <c r="AR287" s="102"/>
      <c r="AS287" s="102"/>
      <c r="AT287" s="102"/>
      <c r="AU287" s="91"/>
      <c r="AV287" s="91"/>
      <c r="AW287" s="103">
        <v>0</v>
      </c>
      <c r="AX287" s="104">
        <f t="shared" si="36"/>
        <v>0</v>
      </c>
    </row>
    <row r="288" spans="1:50" ht="120" customHeight="1">
      <c r="A288" s="88"/>
      <c r="B288" s="88"/>
      <c r="C288" s="71"/>
      <c r="D288" s="89"/>
      <c r="E288" s="90"/>
      <c r="F288" s="91"/>
      <c r="G288" s="92"/>
      <c r="H288" s="92"/>
      <c r="I288" s="88"/>
      <c r="J288" s="88"/>
      <c r="K288" s="88"/>
      <c r="L288" s="88"/>
      <c r="M288" s="94" t="str">
        <f t="shared" si="37"/>
        <v>-</v>
      </c>
      <c r="N288" s="95"/>
      <c r="O288" s="96"/>
      <c r="P288" s="75"/>
      <c r="Q288" s="96"/>
      <c r="R288" s="97"/>
      <c r="S288" s="98"/>
      <c r="T288" s="78"/>
      <c r="U288" s="97"/>
      <c r="V288" s="99"/>
      <c r="W288" s="91"/>
      <c r="X288" s="92"/>
      <c r="Y288" s="93">
        <f t="shared" si="38"/>
        <v>0</v>
      </c>
      <c r="Z288" s="91"/>
      <c r="AA288" s="92"/>
      <c r="AB288" s="93">
        <f t="shared" si="39"/>
        <v>0</v>
      </c>
      <c r="AC288" s="100">
        <f t="shared" si="40"/>
        <v>0</v>
      </c>
      <c r="AD288" s="91"/>
      <c r="AE288" s="105"/>
      <c r="AF288" s="93">
        <f t="shared" si="41"/>
        <v>0</v>
      </c>
      <c r="AG288" s="78"/>
      <c r="AH288" s="78"/>
      <c r="AI288" s="83"/>
      <c r="AJ288" s="106"/>
      <c r="AK288" s="106"/>
      <c r="AL288" s="93">
        <f t="shared" si="42"/>
        <v>0</v>
      </c>
      <c r="AM288" s="100">
        <f t="shared" si="43"/>
        <v>0</v>
      </c>
      <c r="AN288" s="100">
        <f t="shared" si="44"/>
        <v>0</v>
      </c>
      <c r="AO288" s="101"/>
      <c r="AP288" s="101"/>
      <c r="AQ288" s="101"/>
      <c r="AR288" s="102"/>
      <c r="AS288" s="102"/>
      <c r="AT288" s="102"/>
      <c r="AU288" s="91"/>
      <c r="AV288" s="91"/>
      <c r="AW288" s="103">
        <v>0</v>
      </c>
      <c r="AX288" s="104">
        <f t="shared" si="36"/>
        <v>0</v>
      </c>
    </row>
    <row r="289" spans="1:50" ht="120" customHeight="1">
      <c r="A289" s="88"/>
      <c r="B289" s="88"/>
      <c r="C289" s="71"/>
      <c r="D289" s="89"/>
      <c r="E289" s="90"/>
      <c r="F289" s="91"/>
      <c r="G289" s="92"/>
      <c r="H289" s="92"/>
      <c r="I289" s="88"/>
      <c r="J289" s="88"/>
      <c r="K289" s="88"/>
      <c r="L289" s="88"/>
      <c r="M289" s="94" t="str">
        <f t="shared" si="37"/>
        <v>-</v>
      </c>
      <c r="N289" s="95"/>
      <c r="O289" s="96"/>
      <c r="P289" s="75"/>
      <c r="Q289" s="96"/>
      <c r="R289" s="97"/>
      <c r="S289" s="98"/>
      <c r="T289" s="78"/>
      <c r="U289" s="97"/>
      <c r="V289" s="99"/>
      <c r="W289" s="91"/>
      <c r="X289" s="92"/>
      <c r="Y289" s="93">
        <f t="shared" si="38"/>
        <v>0</v>
      </c>
      <c r="Z289" s="91"/>
      <c r="AA289" s="92"/>
      <c r="AB289" s="93">
        <f t="shared" si="39"/>
        <v>0</v>
      </c>
      <c r="AC289" s="100">
        <f t="shared" si="40"/>
        <v>0</v>
      </c>
      <c r="AD289" s="91"/>
      <c r="AE289" s="105"/>
      <c r="AF289" s="93">
        <f t="shared" si="41"/>
        <v>0</v>
      </c>
      <c r="AG289" s="78"/>
      <c r="AH289" s="78"/>
      <c r="AI289" s="83"/>
      <c r="AJ289" s="106"/>
      <c r="AK289" s="106"/>
      <c r="AL289" s="93">
        <f t="shared" si="42"/>
        <v>0</v>
      </c>
      <c r="AM289" s="100">
        <f t="shared" si="43"/>
        <v>0</v>
      </c>
      <c r="AN289" s="100">
        <f t="shared" si="44"/>
        <v>0</v>
      </c>
      <c r="AO289" s="101"/>
      <c r="AP289" s="101"/>
      <c r="AQ289" s="101"/>
      <c r="AR289" s="102"/>
      <c r="AS289" s="102"/>
      <c r="AT289" s="102"/>
      <c r="AU289" s="91"/>
      <c r="AV289" s="91"/>
      <c r="AW289" s="103">
        <v>0</v>
      </c>
      <c r="AX289" s="104">
        <f t="shared" si="36"/>
        <v>0</v>
      </c>
    </row>
    <row r="290" spans="1:50" ht="120" customHeight="1">
      <c r="A290" s="88"/>
      <c r="B290" s="88"/>
      <c r="C290" s="71"/>
      <c r="D290" s="89"/>
      <c r="E290" s="90"/>
      <c r="F290" s="91"/>
      <c r="G290" s="92"/>
      <c r="H290" s="92"/>
      <c r="I290" s="88"/>
      <c r="J290" s="88"/>
      <c r="K290" s="88"/>
      <c r="L290" s="88"/>
      <c r="M290" s="94" t="str">
        <f t="shared" si="37"/>
        <v>-</v>
      </c>
      <c r="N290" s="95"/>
      <c r="O290" s="96"/>
      <c r="P290" s="75"/>
      <c r="Q290" s="96"/>
      <c r="R290" s="97"/>
      <c r="S290" s="98"/>
      <c r="T290" s="78"/>
      <c r="U290" s="97"/>
      <c r="V290" s="99"/>
      <c r="W290" s="91"/>
      <c r="X290" s="92"/>
      <c r="Y290" s="93">
        <f t="shared" si="38"/>
        <v>0</v>
      </c>
      <c r="Z290" s="91"/>
      <c r="AA290" s="92"/>
      <c r="AB290" s="93">
        <f t="shared" si="39"/>
        <v>0</v>
      </c>
      <c r="AC290" s="100">
        <f t="shared" si="40"/>
        <v>0</v>
      </c>
      <c r="AD290" s="91"/>
      <c r="AE290" s="105"/>
      <c r="AF290" s="93">
        <f t="shared" si="41"/>
        <v>0</v>
      </c>
      <c r="AG290" s="78"/>
      <c r="AH290" s="78"/>
      <c r="AI290" s="83"/>
      <c r="AJ290" s="106"/>
      <c r="AK290" s="106"/>
      <c r="AL290" s="93">
        <f t="shared" si="42"/>
        <v>0</v>
      </c>
      <c r="AM290" s="100">
        <f t="shared" si="43"/>
        <v>0</v>
      </c>
      <c r="AN290" s="100">
        <f t="shared" si="44"/>
        <v>0</v>
      </c>
      <c r="AO290" s="101"/>
      <c r="AP290" s="101"/>
      <c r="AQ290" s="101"/>
      <c r="AR290" s="102"/>
      <c r="AS290" s="102"/>
      <c r="AT290" s="102"/>
      <c r="AU290" s="91"/>
      <c r="AV290" s="91"/>
      <c r="AW290" s="103">
        <v>0</v>
      </c>
      <c r="AX290" s="104">
        <f t="shared" si="36"/>
        <v>0</v>
      </c>
    </row>
    <row r="291" spans="1:50" ht="120" customHeight="1">
      <c r="A291" s="88"/>
      <c r="B291" s="88"/>
      <c r="C291" s="71"/>
      <c r="D291" s="89"/>
      <c r="E291" s="90"/>
      <c r="F291" s="91"/>
      <c r="G291" s="92"/>
      <c r="H291" s="92"/>
      <c r="I291" s="88"/>
      <c r="J291" s="88"/>
      <c r="K291" s="88"/>
      <c r="L291" s="88"/>
      <c r="M291" s="94" t="str">
        <f t="shared" si="37"/>
        <v>-</v>
      </c>
      <c r="N291" s="95"/>
      <c r="O291" s="96"/>
      <c r="P291" s="75"/>
      <c r="Q291" s="96"/>
      <c r="R291" s="97"/>
      <c r="S291" s="98"/>
      <c r="T291" s="78"/>
      <c r="U291" s="97"/>
      <c r="V291" s="99"/>
      <c r="W291" s="91"/>
      <c r="X291" s="92"/>
      <c r="Y291" s="93">
        <f t="shared" si="38"/>
        <v>0</v>
      </c>
      <c r="Z291" s="91"/>
      <c r="AA291" s="92"/>
      <c r="AB291" s="93">
        <f t="shared" si="39"/>
        <v>0</v>
      </c>
      <c r="AC291" s="100">
        <f t="shared" si="40"/>
        <v>0</v>
      </c>
      <c r="AD291" s="91"/>
      <c r="AE291" s="105"/>
      <c r="AF291" s="93">
        <f t="shared" si="41"/>
        <v>0</v>
      </c>
      <c r="AG291" s="78"/>
      <c r="AH291" s="78"/>
      <c r="AI291" s="83"/>
      <c r="AJ291" s="106"/>
      <c r="AK291" s="106"/>
      <c r="AL291" s="93">
        <f t="shared" si="42"/>
        <v>0</v>
      </c>
      <c r="AM291" s="100">
        <f t="shared" si="43"/>
        <v>0</v>
      </c>
      <c r="AN291" s="100">
        <f t="shared" si="44"/>
        <v>0</v>
      </c>
      <c r="AO291" s="101"/>
      <c r="AP291" s="101"/>
      <c r="AQ291" s="101"/>
      <c r="AR291" s="102"/>
      <c r="AS291" s="102"/>
      <c r="AT291" s="102"/>
      <c r="AU291" s="91"/>
      <c r="AV291" s="91"/>
      <c r="AW291" s="103">
        <v>0</v>
      </c>
      <c r="AX291" s="104">
        <f t="shared" si="36"/>
        <v>0</v>
      </c>
    </row>
    <row r="292" spans="1:50" ht="120" customHeight="1">
      <c r="A292" s="88"/>
      <c r="B292" s="88"/>
      <c r="C292" s="71"/>
      <c r="D292" s="89"/>
      <c r="E292" s="90"/>
      <c r="F292" s="91"/>
      <c r="G292" s="92"/>
      <c r="H292" s="92"/>
      <c r="I292" s="88"/>
      <c r="J292" s="88"/>
      <c r="K292" s="88"/>
      <c r="L292" s="88"/>
      <c r="M292" s="94" t="str">
        <f t="shared" si="37"/>
        <v>-</v>
      </c>
      <c r="N292" s="95"/>
      <c r="O292" s="96"/>
      <c r="P292" s="75"/>
      <c r="Q292" s="96"/>
      <c r="R292" s="97"/>
      <c r="S292" s="98"/>
      <c r="T292" s="78"/>
      <c r="U292" s="97"/>
      <c r="V292" s="99"/>
      <c r="W292" s="91"/>
      <c r="X292" s="92"/>
      <c r="Y292" s="93">
        <f t="shared" si="38"/>
        <v>0</v>
      </c>
      <c r="Z292" s="91"/>
      <c r="AA292" s="92"/>
      <c r="AB292" s="93">
        <f t="shared" si="39"/>
        <v>0</v>
      </c>
      <c r="AC292" s="100">
        <f t="shared" si="40"/>
        <v>0</v>
      </c>
      <c r="AD292" s="91"/>
      <c r="AE292" s="105"/>
      <c r="AF292" s="93">
        <f t="shared" si="41"/>
        <v>0</v>
      </c>
      <c r="AG292" s="78"/>
      <c r="AH292" s="78"/>
      <c r="AI292" s="83"/>
      <c r="AJ292" s="106"/>
      <c r="AK292" s="106"/>
      <c r="AL292" s="93">
        <f t="shared" si="42"/>
        <v>0</v>
      </c>
      <c r="AM292" s="100">
        <f t="shared" si="43"/>
        <v>0</v>
      </c>
      <c r="AN292" s="100">
        <f t="shared" si="44"/>
        <v>0</v>
      </c>
      <c r="AO292" s="101"/>
      <c r="AP292" s="101"/>
      <c r="AQ292" s="101"/>
      <c r="AR292" s="102"/>
      <c r="AS292" s="102"/>
      <c r="AT292" s="102"/>
      <c r="AU292" s="91"/>
      <c r="AV292" s="91"/>
      <c r="AW292" s="103">
        <v>0</v>
      </c>
      <c r="AX292" s="104">
        <f t="shared" si="36"/>
        <v>0</v>
      </c>
    </row>
    <row r="293" spans="1:50" ht="120" customHeight="1">
      <c r="A293" s="88"/>
      <c r="B293" s="88"/>
      <c r="C293" s="71"/>
      <c r="D293" s="89"/>
      <c r="E293" s="90"/>
      <c r="F293" s="91"/>
      <c r="G293" s="92"/>
      <c r="H293" s="92"/>
      <c r="I293" s="88"/>
      <c r="J293" s="88"/>
      <c r="K293" s="88"/>
      <c r="L293" s="88"/>
      <c r="M293" s="94" t="str">
        <f t="shared" si="37"/>
        <v>-</v>
      </c>
      <c r="N293" s="95"/>
      <c r="O293" s="96"/>
      <c r="P293" s="75"/>
      <c r="Q293" s="96"/>
      <c r="R293" s="97"/>
      <c r="S293" s="98"/>
      <c r="T293" s="78"/>
      <c r="U293" s="97"/>
      <c r="V293" s="99"/>
      <c r="W293" s="91"/>
      <c r="X293" s="92"/>
      <c r="Y293" s="93">
        <f t="shared" si="38"/>
        <v>0</v>
      </c>
      <c r="Z293" s="91"/>
      <c r="AA293" s="92"/>
      <c r="AB293" s="93">
        <f t="shared" si="39"/>
        <v>0</v>
      </c>
      <c r="AC293" s="100">
        <f t="shared" si="40"/>
        <v>0</v>
      </c>
      <c r="AD293" s="91"/>
      <c r="AE293" s="105"/>
      <c r="AF293" s="93">
        <f t="shared" si="41"/>
        <v>0</v>
      </c>
      <c r="AG293" s="78"/>
      <c r="AH293" s="78"/>
      <c r="AI293" s="83"/>
      <c r="AJ293" s="106"/>
      <c r="AK293" s="106"/>
      <c r="AL293" s="93">
        <f t="shared" si="42"/>
        <v>0</v>
      </c>
      <c r="AM293" s="100">
        <f t="shared" si="43"/>
        <v>0</v>
      </c>
      <c r="AN293" s="100">
        <f t="shared" si="44"/>
        <v>0</v>
      </c>
      <c r="AO293" s="101"/>
      <c r="AP293" s="101"/>
      <c r="AQ293" s="101"/>
      <c r="AR293" s="102"/>
      <c r="AS293" s="102"/>
      <c r="AT293" s="102"/>
      <c r="AU293" s="91"/>
      <c r="AV293" s="91"/>
      <c r="AW293" s="103">
        <v>0</v>
      </c>
      <c r="AX293" s="104">
        <f t="shared" si="36"/>
        <v>0</v>
      </c>
    </row>
    <row r="294" spans="1:50" ht="120" customHeight="1">
      <c r="A294" s="88"/>
      <c r="B294" s="88"/>
      <c r="C294" s="71"/>
      <c r="D294" s="89"/>
      <c r="E294" s="90"/>
      <c r="F294" s="91"/>
      <c r="G294" s="92"/>
      <c r="H294" s="92"/>
      <c r="I294" s="88"/>
      <c r="J294" s="88"/>
      <c r="K294" s="88"/>
      <c r="L294" s="88"/>
      <c r="M294" s="94" t="str">
        <f t="shared" si="37"/>
        <v>-</v>
      </c>
      <c r="N294" s="95"/>
      <c r="O294" s="96"/>
      <c r="P294" s="75"/>
      <c r="Q294" s="96"/>
      <c r="R294" s="97"/>
      <c r="S294" s="98"/>
      <c r="T294" s="78"/>
      <c r="U294" s="97"/>
      <c r="V294" s="99"/>
      <c r="W294" s="91"/>
      <c r="X294" s="92"/>
      <c r="Y294" s="93">
        <f t="shared" si="38"/>
        <v>0</v>
      </c>
      <c r="Z294" s="91"/>
      <c r="AA294" s="92"/>
      <c r="AB294" s="93">
        <f t="shared" si="39"/>
        <v>0</v>
      </c>
      <c r="AC294" s="100">
        <f t="shared" si="40"/>
        <v>0</v>
      </c>
      <c r="AD294" s="91"/>
      <c r="AE294" s="105"/>
      <c r="AF294" s="93">
        <f t="shared" si="41"/>
        <v>0</v>
      </c>
      <c r="AG294" s="78"/>
      <c r="AH294" s="78"/>
      <c r="AI294" s="83"/>
      <c r="AJ294" s="106"/>
      <c r="AK294" s="106"/>
      <c r="AL294" s="93">
        <f t="shared" si="42"/>
        <v>0</v>
      </c>
      <c r="AM294" s="100">
        <f t="shared" si="43"/>
        <v>0</v>
      </c>
      <c r="AN294" s="100">
        <f t="shared" si="44"/>
        <v>0</v>
      </c>
      <c r="AO294" s="101"/>
      <c r="AP294" s="101"/>
      <c r="AQ294" s="101"/>
      <c r="AR294" s="102"/>
      <c r="AS294" s="102"/>
      <c r="AT294" s="102"/>
      <c r="AU294" s="91"/>
      <c r="AV294" s="91"/>
      <c r="AW294" s="103">
        <v>0</v>
      </c>
      <c r="AX294" s="104">
        <f t="shared" si="36"/>
        <v>0</v>
      </c>
    </row>
    <row r="295" spans="1:50" ht="120" customHeight="1">
      <c r="A295" s="88"/>
      <c r="B295" s="88"/>
      <c r="C295" s="71"/>
      <c r="D295" s="89"/>
      <c r="E295" s="90"/>
      <c r="F295" s="91"/>
      <c r="G295" s="92"/>
      <c r="H295" s="92"/>
      <c r="I295" s="88"/>
      <c r="J295" s="88"/>
      <c r="K295" s="88"/>
      <c r="L295" s="88"/>
      <c r="M295" s="94" t="str">
        <f t="shared" si="37"/>
        <v>-</v>
      </c>
      <c r="N295" s="95"/>
      <c r="O295" s="96"/>
      <c r="P295" s="75"/>
      <c r="Q295" s="96"/>
      <c r="R295" s="97"/>
      <c r="S295" s="98"/>
      <c r="T295" s="78"/>
      <c r="U295" s="97"/>
      <c r="V295" s="99"/>
      <c r="W295" s="91"/>
      <c r="X295" s="92"/>
      <c r="Y295" s="93">
        <f t="shared" si="38"/>
        <v>0</v>
      </c>
      <c r="Z295" s="91"/>
      <c r="AA295" s="92"/>
      <c r="AB295" s="93">
        <f t="shared" si="39"/>
        <v>0</v>
      </c>
      <c r="AC295" s="100">
        <f t="shared" si="40"/>
        <v>0</v>
      </c>
      <c r="AD295" s="91"/>
      <c r="AE295" s="105"/>
      <c r="AF295" s="93">
        <f t="shared" si="41"/>
        <v>0</v>
      </c>
      <c r="AG295" s="78"/>
      <c r="AH295" s="78"/>
      <c r="AI295" s="83"/>
      <c r="AJ295" s="106"/>
      <c r="AK295" s="106"/>
      <c r="AL295" s="93">
        <f t="shared" si="42"/>
        <v>0</v>
      </c>
      <c r="AM295" s="100">
        <f t="shared" si="43"/>
        <v>0</v>
      </c>
      <c r="AN295" s="100">
        <f t="shared" si="44"/>
        <v>0</v>
      </c>
      <c r="AO295" s="101"/>
      <c r="AP295" s="101"/>
      <c r="AQ295" s="101"/>
      <c r="AR295" s="102"/>
      <c r="AS295" s="102"/>
      <c r="AT295" s="102"/>
      <c r="AU295" s="91"/>
      <c r="AV295" s="91"/>
      <c r="AW295" s="103">
        <v>0</v>
      </c>
      <c r="AX295" s="104">
        <f t="shared" si="36"/>
        <v>0</v>
      </c>
    </row>
    <row r="296" spans="1:50" ht="120" customHeight="1">
      <c r="A296" s="88"/>
      <c r="B296" s="88"/>
      <c r="C296" s="71"/>
      <c r="D296" s="89"/>
      <c r="E296" s="90"/>
      <c r="F296" s="91"/>
      <c r="G296" s="92"/>
      <c r="H296" s="92"/>
      <c r="I296" s="88"/>
      <c r="J296" s="88"/>
      <c r="K296" s="88"/>
      <c r="L296" s="88"/>
      <c r="M296" s="94" t="str">
        <f t="shared" si="37"/>
        <v>-</v>
      </c>
      <c r="N296" s="95"/>
      <c r="O296" s="96"/>
      <c r="P296" s="75"/>
      <c r="Q296" s="96"/>
      <c r="R296" s="97"/>
      <c r="S296" s="98"/>
      <c r="T296" s="78"/>
      <c r="U296" s="97"/>
      <c r="V296" s="99"/>
      <c r="W296" s="91"/>
      <c r="X296" s="92"/>
      <c r="Y296" s="93">
        <f t="shared" si="38"/>
        <v>0</v>
      </c>
      <c r="Z296" s="91"/>
      <c r="AA296" s="92"/>
      <c r="AB296" s="93">
        <f t="shared" si="39"/>
        <v>0</v>
      </c>
      <c r="AC296" s="100">
        <f t="shared" si="40"/>
        <v>0</v>
      </c>
      <c r="AD296" s="91"/>
      <c r="AE296" s="105"/>
      <c r="AF296" s="93">
        <f t="shared" si="41"/>
        <v>0</v>
      </c>
      <c r="AG296" s="78"/>
      <c r="AH296" s="78"/>
      <c r="AI296" s="83"/>
      <c r="AJ296" s="106"/>
      <c r="AK296" s="106"/>
      <c r="AL296" s="93">
        <f t="shared" si="42"/>
        <v>0</v>
      </c>
      <c r="AM296" s="100">
        <f t="shared" si="43"/>
        <v>0</v>
      </c>
      <c r="AN296" s="100">
        <f t="shared" si="44"/>
        <v>0</v>
      </c>
      <c r="AO296" s="101"/>
      <c r="AP296" s="101"/>
      <c r="AQ296" s="101"/>
      <c r="AR296" s="102"/>
      <c r="AS296" s="102"/>
      <c r="AT296" s="102"/>
      <c r="AU296" s="91"/>
      <c r="AV296" s="91"/>
      <c r="AW296" s="103">
        <v>0</v>
      </c>
      <c r="AX296" s="104">
        <f t="shared" si="36"/>
        <v>0</v>
      </c>
    </row>
    <row r="297" spans="1:50" ht="120" customHeight="1">
      <c r="A297" s="88"/>
      <c r="B297" s="88"/>
      <c r="C297" s="71"/>
      <c r="D297" s="89"/>
      <c r="E297" s="90"/>
      <c r="F297" s="91"/>
      <c r="G297" s="92"/>
      <c r="H297" s="92"/>
      <c r="I297" s="88"/>
      <c r="J297" s="88"/>
      <c r="K297" s="88"/>
      <c r="L297" s="88"/>
      <c r="M297" s="94" t="str">
        <f t="shared" si="37"/>
        <v>-</v>
      </c>
      <c r="N297" s="95"/>
      <c r="O297" s="96"/>
      <c r="P297" s="75"/>
      <c r="Q297" s="96"/>
      <c r="R297" s="97"/>
      <c r="S297" s="98"/>
      <c r="T297" s="78"/>
      <c r="U297" s="97"/>
      <c r="V297" s="99"/>
      <c r="W297" s="91"/>
      <c r="X297" s="92"/>
      <c r="Y297" s="93">
        <f t="shared" si="38"/>
        <v>0</v>
      </c>
      <c r="Z297" s="91"/>
      <c r="AA297" s="92"/>
      <c r="AB297" s="93">
        <f t="shared" si="39"/>
        <v>0</v>
      </c>
      <c r="AC297" s="100">
        <f t="shared" si="40"/>
        <v>0</v>
      </c>
      <c r="AD297" s="91"/>
      <c r="AE297" s="105"/>
      <c r="AF297" s="93">
        <f t="shared" si="41"/>
        <v>0</v>
      </c>
      <c r="AG297" s="78"/>
      <c r="AH297" s="78"/>
      <c r="AI297" s="83"/>
      <c r="AJ297" s="106"/>
      <c r="AK297" s="106"/>
      <c r="AL297" s="93">
        <f t="shared" si="42"/>
        <v>0</v>
      </c>
      <c r="AM297" s="100">
        <f t="shared" si="43"/>
        <v>0</v>
      </c>
      <c r="AN297" s="100">
        <f t="shared" si="44"/>
        <v>0</v>
      </c>
      <c r="AO297" s="101"/>
      <c r="AP297" s="101"/>
      <c r="AQ297" s="101"/>
      <c r="AR297" s="102"/>
      <c r="AS297" s="102"/>
      <c r="AT297" s="102"/>
      <c r="AU297" s="91"/>
      <c r="AV297" s="91"/>
      <c r="AW297" s="103">
        <v>0</v>
      </c>
      <c r="AX297" s="104">
        <f t="shared" si="36"/>
        <v>0</v>
      </c>
    </row>
    <row r="298" spans="1:50" ht="120" customHeight="1">
      <c r="A298" s="88"/>
      <c r="B298" s="88"/>
      <c r="C298" s="71"/>
      <c r="D298" s="89"/>
      <c r="E298" s="90"/>
      <c r="F298" s="91"/>
      <c r="G298" s="92"/>
      <c r="H298" s="92"/>
      <c r="I298" s="88"/>
      <c r="J298" s="88"/>
      <c r="K298" s="88"/>
      <c r="L298" s="88"/>
      <c r="M298" s="94" t="str">
        <f t="shared" si="37"/>
        <v>-</v>
      </c>
      <c r="N298" s="95"/>
      <c r="O298" s="96"/>
      <c r="P298" s="75"/>
      <c r="Q298" s="96"/>
      <c r="R298" s="97"/>
      <c r="S298" s="98"/>
      <c r="T298" s="78"/>
      <c r="U298" s="97"/>
      <c r="V298" s="99"/>
      <c r="W298" s="91"/>
      <c r="X298" s="92"/>
      <c r="Y298" s="93">
        <f t="shared" si="38"/>
        <v>0</v>
      </c>
      <c r="Z298" s="91"/>
      <c r="AA298" s="92"/>
      <c r="AB298" s="93">
        <f t="shared" si="39"/>
        <v>0</v>
      </c>
      <c r="AC298" s="100">
        <f t="shared" si="40"/>
        <v>0</v>
      </c>
      <c r="AD298" s="91"/>
      <c r="AE298" s="105"/>
      <c r="AF298" s="93">
        <f t="shared" si="41"/>
        <v>0</v>
      </c>
      <c r="AG298" s="78"/>
      <c r="AH298" s="78"/>
      <c r="AI298" s="83"/>
      <c r="AJ298" s="106"/>
      <c r="AK298" s="106"/>
      <c r="AL298" s="93">
        <f t="shared" si="42"/>
        <v>0</v>
      </c>
      <c r="AM298" s="100">
        <f t="shared" si="43"/>
        <v>0</v>
      </c>
      <c r="AN298" s="100">
        <f t="shared" si="44"/>
        <v>0</v>
      </c>
      <c r="AO298" s="101"/>
      <c r="AP298" s="101"/>
      <c r="AQ298" s="101"/>
      <c r="AR298" s="102"/>
      <c r="AS298" s="102"/>
      <c r="AT298" s="102"/>
      <c r="AU298" s="91"/>
      <c r="AV298" s="91"/>
      <c r="AW298" s="103">
        <v>0</v>
      </c>
      <c r="AX298" s="104">
        <f t="shared" si="36"/>
        <v>0</v>
      </c>
    </row>
    <row r="299" spans="1:50" ht="120" customHeight="1">
      <c r="A299" s="88"/>
      <c r="B299" s="88"/>
      <c r="C299" s="71"/>
      <c r="D299" s="89"/>
      <c r="E299" s="90"/>
      <c r="F299" s="91"/>
      <c r="G299" s="92"/>
      <c r="H299" s="92"/>
      <c r="I299" s="88"/>
      <c r="J299" s="88"/>
      <c r="K299" s="88"/>
      <c r="L299" s="88"/>
      <c r="M299" s="94" t="str">
        <f t="shared" si="37"/>
        <v>-</v>
      </c>
      <c r="N299" s="95"/>
      <c r="O299" s="96"/>
      <c r="P299" s="75"/>
      <c r="Q299" s="96"/>
      <c r="R299" s="97"/>
      <c r="S299" s="98"/>
      <c r="T299" s="78"/>
      <c r="U299" s="97"/>
      <c r="V299" s="99"/>
      <c r="W299" s="91"/>
      <c r="X299" s="92"/>
      <c r="Y299" s="93">
        <f t="shared" si="38"/>
        <v>0</v>
      </c>
      <c r="Z299" s="91"/>
      <c r="AA299" s="92"/>
      <c r="AB299" s="93">
        <f t="shared" si="39"/>
        <v>0</v>
      </c>
      <c r="AC299" s="100">
        <f t="shared" si="40"/>
        <v>0</v>
      </c>
      <c r="AD299" s="91"/>
      <c r="AE299" s="105"/>
      <c r="AF299" s="93">
        <f t="shared" si="41"/>
        <v>0</v>
      </c>
      <c r="AG299" s="78"/>
      <c r="AH299" s="78"/>
      <c r="AI299" s="83"/>
      <c r="AJ299" s="106"/>
      <c r="AK299" s="106"/>
      <c r="AL299" s="93">
        <f t="shared" si="42"/>
        <v>0</v>
      </c>
      <c r="AM299" s="100">
        <f t="shared" si="43"/>
        <v>0</v>
      </c>
      <c r="AN299" s="100">
        <f t="shared" si="44"/>
        <v>0</v>
      </c>
      <c r="AO299" s="101"/>
      <c r="AP299" s="101"/>
      <c r="AQ299" s="101"/>
      <c r="AR299" s="102"/>
      <c r="AS299" s="102"/>
      <c r="AT299" s="102"/>
      <c r="AU299" s="91"/>
      <c r="AV299" s="91"/>
      <c r="AW299" s="103">
        <v>0</v>
      </c>
      <c r="AX299" s="104">
        <f t="shared" si="36"/>
        <v>0</v>
      </c>
    </row>
    <row r="300" spans="1:50" ht="120" customHeight="1">
      <c r="A300" s="88"/>
      <c r="B300" s="88"/>
      <c r="C300" s="71"/>
      <c r="D300" s="89"/>
      <c r="E300" s="90"/>
      <c r="F300" s="91"/>
      <c r="G300" s="92"/>
      <c r="H300" s="92"/>
      <c r="I300" s="88"/>
      <c r="J300" s="88"/>
      <c r="K300" s="88"/>
      <c r="L300" s="88"/>
      <c r="M300" s="94" t="str">
        <f t="shared" si="37"/>
        <v>-</v>
      </c>
      <c r="N300" s="95"/>
      <c r="O300" s="96"/>
      <c r="P300" s="75"/>
      <c r="Q300" s="96"/>
      <c r="R300" s="97"/>
      <c r="S300" s="98"/>
      <c r="T300" s="78"/>
      <c r="U300" s="97"/>
      <c r="V300" s="99"/>
      <c r="W300" s="91"/>
      <c r="X300" s="92"/>
      <c r="Y300" s="93">
        <f t="shared" si="38"/>
        <v>0</v>
      </c>
      <c r="Z300" s="91"/>
      <c r="AA300" s="92"/>
      <c r="AB300" s="93">
        <f t="shared" si="39"/>
        <v>0</v>
      </c>
      <c r="AC300" s="100">
        <f t="shared" si="40"/>
        <v>0</v>
      </c>
      <c r="AD300" s="91"/>
      <c r="AE300" s="105"/>
      <c r="AF300" s="93">
        <f t="shared" si="41"/>
        <v>0</v>
      </c>
      <c r="AG300" s="78"/>
      <c r="AH300" s="78"/>
      <c r="AI300" s="83"/>
      <c r="AJ300" s="106"/>
      <c r="AK300" s="106"/>
      <c r="AL300" s="93">
        <f t="shared" si="42"/>
        <v>0</v>
      </c>
      <c r="AM300" s="100">
        <f t="shared" si="43"/>
        <v>0</v>
      </c>
      <c r="AN300" s="100">
        <f t="shared" si="44"/>
        <v>0</v>
      </c>
      <c r="AO300" s="101"/>
      <c r="AP300" s="101"/>
      <c r="AQ300" s="101"/>
      <c r="AR300" s="102"/>
      <c r="AS300" s="102"/>
      <c r="AT300" s="102"/>
      <c r="AU300" s="91"/>
      <c r="AV300" s="91"/>
      <c r="AW300" s="103">
        <v>0</v>
      </c>
      <c r="AX300" s="104">
        <f t="shared" si="36"/>
        <v>0</v>
      </c>
    </row>
    <row r="301" spans="1:50" ht="120" customHeight="1">
      <c r="A301" s="88"/>
      <c r="B301" s="88"/>
      <c r="C301" s="71"/>
      <c r="D301" s="89"/>
      <c r="E301" s="90"/>
      <c r="F301" s="91"/>
      <c r="G301" s="92"/>
      <c r="H301" s="92"/>
      <c r="I301" s="88"/>
      <c r="J301" s="88"/>
      <c r="K301" s="88"/>
      <c r="L301" s="88"/>
      <c r="M301" s="94" t="str">
        <f t="shared" si="37"/>
        <v>-</v>
      </c>
      <c r="N301" s="95"/>
      <c r="O301" s="96"/>
      <c r="P301" s="75"/>
      <c r="Q301" s="96"/>
      <c r="R301" s="97"/>
      <c r="S301" s="98"/>
      <c r="T301" s="78"/>
      <c r="U301" s="97"/>
      <c r="V301" s="99"/>
      <c r="W301" s="91"/>
      <c r="X301" s="92"/>
      <c r="Y301" s="93">
        <f t="shared" si="38"/>
        <v>0</v>
      </c>
      <c r="Z301" s="91"/>
      <c r="AA301" s="92"/>
      <c r="AB301" s="93">
        <f t="shared" si="39"/>
        <v>0</v>
      </c>
      <c r="AC301" s="100">
        <f t="shared" si="40"/>
        <v>0</v>
      </c>
      <c r="AD301" s="91"/>
      <c r="AE301" s="105"/>
      <c r="AF301" s="93">
        <f t="shared" si="41"/>
        <v>0</v>
      </c>
      <c r="AG301" s="78"/>
      <c r="AH301" s="78"/>
      <c r="AI301" s="83"/>
      <c r="AJ301" s="106"/>
      <c r="AK301" s="106"/>
      <c r="AL301" s="93">
        <f t="shared" si="42"/>
        <v>0</v>
      </c>
      <c r="AM301" s="100">
        <f t="shared" si="43"/>
        <v>0</v>
      </c>
      <c r="AN301" s="100">
        <f t="shared" si="44"/>
        <v>0</v>
      </c>
      <c r="AO301" s="101"/>
      <c r="AP301" s="101"/>
      <c r="AQ301" s="101"/>
      <c r="AR301" s="102"/>
      <c r="AS301" s="102"/>
      <c r="AT301" s="102"/>
      <c r="AU301" s="91"/>
      <c r="AV301" s="91"/>
      <c r="AW301" s="103">
        <v>0</v>
      </c>
      <c r="AX301" s="104">
        <f t="shared" si="36"/>
        <v>0</v>
      </c>
    </row>
    <row r="302" spans="1:50" ht="120" customHeight="1">
      <c r="A302" s="88"/>
      <c r="B302" s="88"/>
      <c r="C302" s="71"/>
      <c r="D302" s="89"/>
      <c r="E302" s="90"/>
      <c r="F302" s="91"/>
      <c r="G302" s="92"/>
      <c r="H302" s="92"/>
      <c r="I302" s="88"/>
      <c r="J302" s="88"/>
      <c r="K302" s="88"/>
      <c r="L302" s="88"/>
      <c r="M302" s="94" t="str">
        <f t="shared" si="37"/>
        <v>-</v>
      </c>
      <c r="N302" s="95"/>
      <c r="O302" s="96"/>
      <c r="P302" s="75"/>
      <c r="Q302" s="96"/>
      <c r="R302" s="97"/>
      <c r="S302" s="98"/>
      <c r="T302" s="78"/>
      <c r="U302" s="97"/>
      <c r="V302" s="99"/>
      <c r="W302" s="91"/>
      <c r="X302" s="92"/>
      <c r="Y302" s="93">
        <f t="shared" si="38"/>
        <v>0</v>
      </c>
      <c r="Z302" s="91"/>
      <c r="AA302" s="92"/>
      <c r="AB302" s="93">
        <f t="shared" si="39"/>
        <v>0</v>
      </c>
      <c r="AC302" s="100">
        <f t="shared" si="40"/>
        <v>0</v>
      </c>
      <c r="AD302" s="91"/>
      <c r="AE302" s="105"/>
      <c r="AF302" s="93">
        <f t="shared" si="41"/>
        <v>0</v>
      </c>
      <c r="AG302" s="78"/>
      <c r="AH302" s="78"/>
      <c r="AI302" s="83"/>
      <c r="AJ302" s="106"/>
      <c r="AK302" s="106"/>
      <c r="AL302" s="93">
        <f t="shared" si="42"/>
        <v>0</v>
      </c>
      <c r="AM302" s="100">
        <f t="shared" si="43"/>
        <v>0</v>
      </c>
      <c r="AN302" s="100">
        <f t="shared" si="44"/>
        <v>0</v>
      </c>
      <c r="AO302" s="101"/>
      <c r="AP302" s="101"/>
      <c r="AQ302" s="101"/>
      <c r="AR302" s="102"/>
      <c r="AS302" s="102"/>
      <c r="AT302" s="102"/>
      <c r="AU302" s="91"/>
      <c r="AV302" s="91"/>
      <c r="AW302" s="103">
        <v>0</v>
      </c>
      <c r="AX302" s="104">
        <f t="shared" si="36"/>
        <v>0</v>
      </c>
    </row>
    <row r="303" spans="1:50" ht="120" customHeight="1">
      <c r="A303" s="88"/>
      <c r="B303" s="88"/>
      <c r="C303" s="71"/>
      <c r="D303" s="89"/>
      <c r="E303" s="90"/>
      <c r="F303" s="91"/>
      <c r="G303" s="92"/>
      <c r="H303" s="92"/>
      <c r="I303" s="88"/>
      <c r="J303" s="88"/>
      <c r="K303" s="88"/>
      <c r="L303" s="88"/>
      <c r="M303" s="94" t="str">
        <f t="shared" si="37"/>
        <v>-</v>
      </c>
      <c r="N303" s="95"/>
      <c r="O303" s="96"/>
      <c r="P303" s="75"/>
      <c r="Q303" s="96"/>
      <c r="R303" s="97"/>
      <c r="S303" s="98"/>
      <c r="T303" s="78"/>
      <c r="U303" s="97"/>
      <c r="V303" s="99"/>
      <c r="W303" s="91"/>
      <c r="X303" s="92"/>
      <c r="Y303" s="93">
        <f t="shared" si="38"/>
        <v>0</v>
      </c>
      <c r="Z303" s="91"/>
      <c r="AA303" s="92"/>
      <c r="AB303" s="93">
        <f t="shared" si="39"/>
        <v>0</v>
      </c>
      <c r="AC303" s="100">
        <f t="shared" si="40"/>
        <v>0</v>
      </c>
      <c r="AD303" s="91"/>
      <c r="AE303" s="105"/>
      <c r="AF303" s="93">
        <f t="shared" si="41"/>
        <v>0</v>
      </c>
      <c r="AG303" s="78"/>
      <c r="AH303" s="78"/>
      <c r="AI303" s="83"/>
      <c r="AJ303" s="106"/>
      <c r="AK303" s="106"/>
      <c r="AL303" s="93">
        <f t="shared" si="42"/>
        <v>0</v>
      </c>
      <c r="AM303" s="100">
        <f t="shared" si="43"/>
        <v>0</v>
      </c>
      <c r="AN303" s="100">
        <f t="shared" si="44"/>
        <v>0</v>
      </c>
      <c r="AO303" s="101"/>
      <c r="AP303" s="101"/>
      <c r="AQ303" s="101"/>
      <c r="AR303" s="102"/>
      <c r="AS303" s="102"/>
      <c r="AT303" s="102"/>
      <c r="AU303" s="91"/>
      <c r="AV303" s="91"/>
      <c r="AW303" s="103">
        <v>0</v>
      </c>
      <c r="AX303" s="104">
        <f t="shared" si="36"/>
        <v>0</v>
      </c>
    </row>
    <row r="304" spans="1:50" ht="120" customHeight="1">
      <c r="A304" s="88"/>
      <c r="B304" s="88"/>
      <c r="C304" s="71"/>
      <c r="D304" s="89"/>
      <c r="E304" s="90"/>
      <c r="F304" s="91"/>
      <c r="G304" s="92"/>
      <c r="H304" s="92"/>
      <c r="I304" s="88"/>
      <c r="J304" s="88"/>
      <c r="K304" s="88"/>
      <c r="L304" s="88"/>
      <c r="M304" s="94" t="str">
        <f t="shared" si="37"/>
        <v>-</v>
      </c>
      <c r="N304" s="95"/>
      <c r="O304" s="96"/>
      <c r="P304" s="75"/>
      <c r="Q304" s="96"/>
      <c r="R304" s="97"/>
      <c r="S304" s="98"/>
      <c r="T304" s="78"/>
      <c r="U304" s="97"/>
      <c r="V304" s="99"/>
      <c r="W304" s="91"/>
      <c r="X304" s="92"/>
      <c r="Y304" s="93">
        <f t="shared" si="38"/>
        <v>0</v>
      </c>
      <c r="Z304" s="91"/>
      <c r="AA304" s="92"/>
      <c r="AB304" s="93">
        <f t="shared" si="39"/>
        <v>0</v>
      </c>
      <c r="AC304" s="100">
        <f t="shared" si="40"/>
        <v>0</v>
      </c>
      <c r="AD304" s="91"/>
      <c r="AE304" s="105"/>
      <c r="AF304" s="93">
        <f t="shared" si="41"/>
        <v>0</v>
      </c>
      <c r="AG304" s="78"/>
      <c r="AH304" s="78"/>
      <c r="AI304" s="83"/>
      <c r="AJ304" s="106"/>
      <c r="AK304" s="106"/>
      <c r="AL304" s="93">
        <f t="shared" si="42"/>
        <v>0</v>
      </c>
      <c r="AM304" s="100">
        <f t="shared" si="43"/>
        <v>0</v>
      </c>
      <c r="AN304" s="100">
        <f t="shared" si="44"/>
        <v>0</v>
      </c>
      <c r="AO304" s="101"/>
      <c r="AP304" s="101"/>
      <c r="AQ304" s="101"/>
      <c r="AR304" s="102"/>
      <c r="AS304" s="102"/>
      <c r="AT304" s="102"/>
      <c r="AU304" s="91"/>
      <c r="AV304" s="91"/>
      <c r="AW304" s="103">
        <v>0</v>
      </c>
      <c r="AX304" s="104">
        <f t="shared" si="36"/>
        <v>0</v>
      </c>
    </row>
    <row r="305" spans="1:50" ht="120" customHeight="1">
      <c r="A305" s="88"/>
      <c r="B305" s="88"/>
      <c r="C305" s="71"/>
      <c r="D305" s="89"/>
      <c r="E305" s="90"/>
      <c r="F305" s="91"/>
      <c r="G305" s="92"/>
      <c r="H305" s="92"/>
      <c r="I305" s="88"/>
      <c r="J305" s="88"/>
      <c r="K305" s="88"/>
      <c r="L305" s="88"/>
      <c r="M305" s="94" t="str">
        <f t="shared" si="37"/>
        <v>-</v>
      </c>
      <c r="N305" s="95"/>
      <c r="O305" s="96"/>
      <c r="P305" s="75"/>
      <c r="Q305" s="96"/>
      <c r="R305" s="97"/>
      <c r="S305" s="98"/>
      <c r="T305" s="78"/>
      <c r="U305" s="97"/>
      <c r="V305" s="99"/>
      <c r="W305" s="91"/>
      <c r="X305" s="92"/>
      <c r="Y305" s="93">
        <f t="shared" si="38"/>
        <v>0</v>
      </c>
      <c r="Z305" s="91"/>
      <c r="AA305" s="92"/>
      <c r="AB305" s="93">
        <f t="shared" si="39"/>
        <v>0</v>
      </c>
      <c r="AC305" s="100">
        <f t="shared" si="40"/>
        <v>0</v>
      </c>
      <c r="AD305" s="91"/>
      <c r="AE305" s="105"/>
      <c r="AF305" s="93">
        <f t="shared" si="41"/>
        <v>0</v>
      </c>
      <c r="AG305" s="78"/>
      <c r="AH305" s="78"/>
      <c r="AI305" s="83"/>
      <c r="AJ305" s="106"/>
      <c r="AK305" s="106"/>
      <c r="AL305" s="93">
        <f t="shared" si="42"/>
        <v>0</v>
      </c>
      <c r="AM305" s="100">
        <f t="shared" si="43"/>
        <v>0</v>
      </c>
      <c r="AN305" s="100">
        <f t="shared" si="44"/>
        <v>0</v>
      </c>
      <c r="AO305" s="101"/>
      <c r="AP305" s="101"/>
      <c r="AQ305" s="101"/>
      <c r="AR305" s="102"/>
      <c r="AS305" s="102"/>
      <c r="AT305" s="102"/>
      <c r="AU305" s="91"/>
      <c r="AV305" s="91"/>
      <c r="AW305" s="103">
        <v>0</v>
      </c>
      <c r="AX305" s="104">
        <f t="shared" si="36"/>
        <v>0</v>
      </c>
    </row>
    <row r="306" spans="1:50" ht="120" customHeight="1">
      <c r="A306" s="88"/>
      <c r="B306" s="88"/>
      <c r="C306" s="71"/>
      <c r="D306" s="89"/>
      <c r="E306" s="90"/>
      <c r="F306" s="91"/>
      <c r="G306" s="92"/>
      <c r="H306" s="92"/>
      <c r="I306" s="88"/>
      <c r="J306" s="88"/>
      <c r="K306" s="88"/>
      <c r="L306" s="88"/>
      <c r="M306" s="94" t="str">
        <f t="shared" si="37"/>
        <v>-</v>
      </c>
      <c r="N306" s="95"/>
      <c r="O306" s="96"/>
      <c r="P306" s="75"/>
      <c r="Q306" s="96"/>
      <c r="R306" s="97"/>
      <c r="S306" s="98"/>
      <c r="T306" s="78"/>
      <c r="U306" s="97"/>
      <c r="V306" s="99"/>
      <c r="W306" s="91"/>
      <c r="X306" s="92"/>
      <c r="Y306" s="93">
        <f t="shared" si="38"/>
        <v>0</v>
      </c>
      <c r="Z306" s="91"/>
      <c r="AA306" s="92"/>
      <c r="AB306" s="93">
        <f t="shared" si="39"/>
        <v>0</v>
      </c>
      <c r="AC306" s="100">
        <f t="shared" si="40"/>
        <v>0</v>
      </c>
      <c r="AD306" s="91"/>
      <c r="AE306" s="105"/>
      <c r="AF306" s="93">
        <f t="shared" si="41"/>
        <v>0</v>
      </c>
      <c r="AG306" s="78"/>
      <c r="AH306" s="78"/>
      <c r="AI306" s="83"/>
      <c r="AJ306" s="106"/>
      <c r="AK306" s="106"/>
      <c r="AL306" s="93">
        <f t="shared" si="42"/>
        <v>0</v>
      </c>
      <c r="AM306" s="100">
        <f t="shared" si="43"/>
        <v>0</v>
      </c>
      <c r="AN306" s="100">
        <f t="shared" si="44"/>
        <v>0</v>
      </c>
      <c r="AO306" s="101"/>
      <c r="AP306" s="101"/>
      <c r="AQ306" s="101"/>
      <c r="AR306" s="102"/>
      <c r="AS306" s="102"/>
      <c r="AT306" s="102"/>
      <c r="AU306" s="91"/>
      <c r="AV306" s="91"/>
      <c r="AW306" s="103">
        <v>0</v>
      </c>
      <c r="AX306" s="104">
        <f t="shared" si="36"/>
        <v>0</v>
      </c>
    </row>
    <row r="307" spans="1:50" ht="120" customHeight="1">
      <c r="A307" s="88"/>
      <c r="B307" s="88"/>
      <c r="C307" s="71"/>
      <c r="D307" s="89"/>
      <c r="E307" s="90"/>
      <c r="F307" s="91"/>
      <c r="G307" s="92"/>
      <c r="H307" s="92"/>
      <c r="I307" s="88"/>
      <c r="J307" s="88"/>
      <c r="K307" s="88"/>
      <c r="L307" s="88"/>
      <c r="M307" s="94" t="str">
        <f t="shared" si="37"/>
        <v>-</v>
      </c>
      <c r="N307" s="95"/>
      <c r="O307" s="96"/>
      <c r="P307" s="75"/>
      <c r="Q307" s="96"/>
      <c r="R307" s="97"/>
      <c r="S307" s="98"/>
      <c r="T307" s="78"/>
      <c r="U307" s="97"/>
      <c r="V307" s="99"/>
      <c r="W307" s="91"/>
      <c r="X307" s="92"/>
      <c r="Y307" s="93">
        <f t="shared" si="38"/>
        <v>0</v>
      </c>
      <c r="Z307" s="91"/>
      <c r="AA307" s="92"/>
      <c r="AB307" s="93">
        <f t="shared" si="39"/>
        <v>0</v>
      </c>
      <c r="AC307" s="100">
        <f t="shared" si="40"/>
        <v>0</v>
      </c>
      <c r="AD307" s="91"/>
      <c r="AE307" s="105"/>
      <c r="AF307" s="93">
        <f t="shared" si="41"/>
        <v>0</v>
      </c>
      <c r="AG307" s="78"/>
      <c r="AH307" s="78"/>
      <c r="AI307" s="83"/>
      <c r="AJ307" s="106"/>
      <c r="AK307" s="106"/>
      <c r="AL307" s="93">
        <f t="shared" si="42"/>
        <v>0</v>
      </c>
      <c r="AM307" s="100">
        <f t="shared" si="43"/>
        <v>0</v>
      </c>
      <c r="AN307" s="100">
        <f t="shared" si="44"/>
        <v>0</v>
      </c>
      <c r="AO307" s="101"/>
      <c r="AP307" s="101"/>
      <c r="AQ307" s="101"/>
      <c r="AR307" s="102"/>
      <c r="AS307" s="102"/>
      <c r="AT307" s="102"/>
      <c r="AU307" s="91"/>
      <c r="AV307" s="91"/>
      <c r="AW307" s="103">
        <v>0</v>
      </c>
      <c r="AX307" s="104">
        <f t="shared" si="36"/>
        <v>0</v>
      </c>
    </row>
    <row r="308" spans="1:50" ht="120" customHeight="1">
      <c r="A308" s="88"/>
      <c r="B308" s="88"/>
      <c r="C308" s="71"/>
      <c r="D308" s="89"/>
      <c r="E308" s="90"/>
      <c r="F308" s="91"/>
      <c r="G308" s="92"/>
      <c r="H308" s="92"/>
      <c r="I308" s="88"/>
      <c r="J308" s="88"/>
      <c r="K308" s="88"/>
      <c r="L308" s="88"/>
      <c r="M308" s="94" t="str">
        <f t="shared" si="37"/>
        <v>-</v>
      </c>
      <c r="N308" s="95"/>
      <c r="O308" s="96"/>
      <c r="P308" s="75"/>
      <c r="Q308" s="96"/>
      <c r="R308" s="97"/>
      <c r="S308" s="98"/>
      <c r="T308" s="78"/>
      <c r="U308" s="97"/>
      <c r="V308" s="99"/>
      <c r="W308" s="91"/>
      <c r="X308" s="92"/>
      <c r="Y308" s="93">
        <f t="shared" si="38"/>
        <v>0</v>
      </c>
      <c r="Z308" s="91"/>
      <c r="AA308" s="92"/>
      <c r="AB308" s="93">
        <f t="shared" si="39"/>
        <v>0</v>
      </c>
      <c r="AC308" s="100">
        <f t="shared" si="40"/>
        <v>0</v>
      </c>
      <c r="AD308" s="91"/>
      <c r="AE308" s="105"/>
      <c r="AF308" s="93">
        <f t="shared" si="41"/>
        <v>0</v>
      </c>
      <c r="AG308" s="78"/>
      <c r="AH308" s="78"/>
      <c r="AI308" s="83"/>
      <c r="AJ308" s="106"/>
      <c r="AK308" s="106"/>
      <c r="AL308" s="93">
        <f t="shared" si="42"/>
        <v>0</v>
      </c>
      <c r="AM308" s="100">
        <f t="shared" si="43"/>
        <v>0</v>
      </c>
      <c r="AN308" s="100">
        <f t="shared" si="44"/>
        <v>0</v>
      </c>
      <c r="AO308" s="101"/>
      <c r="AP308" s="101"/>
      <c r="AQ308" s="101"/>
      <c r="AR308" s="102"/>
      <c r="AS308" s="102"/>
      <c r="AT308" s="102"/>
      <c r="AU308" s="91"/>
      <c r="AV308" s="91"/>
      <c r="AW308" s="103">
        <v>0</v>
      </c>
      <c r="AX308" s="104">
        <f t="shared" si="36"/>
        <v>0</v>
      </c>
    </row>
    <row r="309" spans="1:50" ht="120" customHeight="1">
      <c r="A309" s="88"/>
      <c r="B309" s="88"/>
      <c r="C309" s="71"/>
      <c r="D309" s="89"/>
      <c r="E309" s="90"/>
      <c r="F309" s="91"/>
      <c r="G309" s="92"/>
      <c r="H309" s="92"/>
      <c r="I309" s="88"/>
      <c r="J309" s="88"/>
      <c r="K309" s="88"/>
      <c r="L309" s="88"/>
      <c r="M309" s="94" t="str">
        <f t="shared" si="37"/>
        <v>-</v>
      </c>
      <c r="N309" s="95"/>
      <c r="O309" s="96"/>
      <c r="P309" s="75"/>
      <c r="Q309" s="96"/>
      <c r="R309" s="97"/>
      <c r="S309" s="98"/>
      <c r="T309" s="78"/>
      <c r="U309" s="97"/>
      <c r="V309" s="99"/>
      <c r="W309" s="91"/>
      <c r="X309" s="92"/>
      <c r="Y309" s="93">
        <f t="shared" si="38"/>
        <v>0</v>
      </c>
      <c r="Z309" s="91"/>
      <c r="AA309" s="92"/>
      <c r="AB309" s="93">
        <f t="shared" si="39"/>
        <v>0</v>
      </c>
      <c r="AC309" s="100">
        <f t="shared" si="40"/>
        <v>0</v>
      </c>
      <c r="AD309" s="91"/>
      <c r="AE309" s="105"/>
      <c r="AF309" s="93">
        <f t="shared" si="41"/>
        <v>0</v>
      </c>
      <c r="AG309" s="78"/>
      <c r="AH309" s="78"/>
      <c r="AI309" s="83"/>
      <c r="AJ309" s="106"/>
      <c r="AK309" s="106"/>
      <c r="AL309" s="93">
        <f t="shared" si="42"/>
        <v>0</v>
      </c>
      <c r="AM309" s="100">
        <f t="shared" si="43"/>
        <v>0</v>
      </c>
      <c r="AN309" s="100">
        <f t="shared" si="44"/>
        <v>0</v>
      </c>
      <c r="AO309" s="101"/>
      <c r="AP309" s="101"/>
      <c r="AQ309" s="101"/>
      <c r="AR309" s="102"/>
      <c r="AS309" s="102"/>
      <c r="AT309" s="102"/>
      <c r="AU309" s="91"/>
      <c r="AV309" s="91"/>
      <c r="AW309" s="103">
        <v>0</v>
      </c>
      <c r="AX309" s="104">
        <f t="shared" si="36"/>
        <v>0</v>
      </c>
    </row>
    <row r="310" spans="1:50" ht="120" customHeight="1">
      <c r="A310" s="88"/>
      <c r="B310" s="88"/>
      <c r="C310" s="71"/>
      <c r="D310" s="89"/>
      <c r="E310" s="90"/>
      <c r="F310" s="91"/>
      <c r="G310" s="92"/>
      <c r="H310" s="92"/>
      <c r="I310" s="88"/>
      <c r="J310" s="88"/>
      <c r="K310" s="88"/>
      <c r="L310" s="88"/>
      <c r="M310" s="94" t="str">
        <f t="shared" si="37"/>
        <v>-</v>
      </c>
      <c r="N310" s="95"/>
      <c r="O310" s="96"/>
      <c r="P310" s="75"/>
      <c r="Q310" s="96"/>
      <c r="R310" s="97"/>
      <c r="S310" s="98"/>
      <c r="T310" s="78"/>
      <c r="U310" s="97"/>
      <c r="V310" s="99"/>
      <c r="W310" s="91"/>
      <c r="X310" s="92"/>
      <c r="Y310" s="93">
        <f t="shared" si="38"/>
        <v>0</v>
      </c>
      <c r="Z310" s="91"/>
      <c r="AA310" s="92"/>
      <c r="AB310" s="93">
        <f t="shared" si="39"/>
        <v>0</v>
      </c>
      <c r="AC310" s="100">
        <f t="shared" si="40"/>
        <v>0</v>
      </c>
      <c r="AD310" s="91"/>
      <c r="AE310" s="105"/>
      <c r="AF310" s="93">
        <f t="shared" si="41"/>
        <v>0</v>
      </c>
      <c r="AG310" s="78"/>
      <c r="AH310" s="78"/>
      <c r="AI310" s="83"/>
      <c r="AJ310" s="106"/>
      <c r="AK310" s="106"/>
      <c r="AL310" s="93">
        <f t="shared" si="42"/>
        <v>0</v>
      </c>
      <c r="AM310" s="100">
        <f t="shared" si="43"/>
        <v>0</v>
      </c>
      <c r="AN310" s="100">
        <f t="shared" si="44"/>
        <v>0</v>
      </c>
      <c r="AO310" s="101"/>
      <c r="AP310" s="101"/>
      <c r="AQ310" s="101"/>
      <c r="AR310" s="102"/>
      <c r="AS310" s="102"/>
      <c r="AT310" s="102"/>
      <c r="AU310" s="91"/>
      <c r="AV310" s="91"/>
      <c r="AW310" s="103">
        <v>0</v>
      </c>
      <c r="AX310" s="104">
        <f t="shared" si="36"/>
        <v>0</v>
      </c>
    </row>
    <row r="311" spans="1:50" ht="120" customHeight="1">
      <c r="A311" s="88"/>
      <c r="B311" s="88"/>
      <c r="C311" s="71"/>
      <c r="D311" s="89"/>
      <c r="E311" s="90"/>
      <c r="F311" s="91"/>
      <c r="G311" s="92"/>
      <c r="H311" s="92"/>
      <c r="I311" s="88"/>
      <c r="J311" s="88"/>
      <c r="K311" s="88"/>
      <c r="L311" s="88"/>
      <c r="M311" s="94" t="str">
        <f t="shared" si="37"/>
        <v>-</v>
      </c>
      <c r="N311" s="95"/>
      <c r="O311" s="96"/>
      <c r="P311" s="75"/>
      <c r="Q311" s="96"/>
      <c r="R311" s="97"/>
      <c r="S311" s="98"/>
      <c r="T311" s="78"/>
      <c r="U311" s="97"/>
      <c r="V311" s="99"/>
      <c r="W311" s="91"/>
      <c r="X311" s="92"/>
      <c r="Y311" s="93">
        <f t="shared" si="38"/>
        <v>0</v>
      </c>
      <c r="Z311" s="91"/>
      <c r="AA311" s="92"/>
      <c r="AB311" s="93">
        <f t="shared" si="39"/>
        <v>0</v>
      </c>
      <c r="AC311" s="100">
        <f t="shared" si="40"/>
        <v>0</v>
      </c>
      <c r="AD311" s="91"/>
      <c r="AE311" s="105"/>
      <c r="AF311" s="93">
        <f t="shared" si="41"/>
        <v>0</v>
      </c>
      <c r="AG311" s="78"/>
      <c r="AH311" s="78"/>
      <c r="AI311" s="83"/>
      <c r="AJ311" s="106"/>
      <c r="AK311" s="106"/>
      <c r="AL311" s="93">
        <f t="shared" si="42"/>
        <v>0</v>
      </c>
      <c r="AM311" s="100">
        <f t="shared" si="43"/>
        <v>0</v>
      </c>
      <c r="AN311" s="100">
        <f t="shared" si="44"/>
        <v>0</v>
      </c>
      <c r="AO311" s="101"/>
      <c r="AP311" s="101"/>
      <c r="AQ311" s="101"/>
      <c r="AR311" s="102"/>
      <c r="AS311" s="102"/>
      <c r="AT311" s="102"/>
      <c r="AU311" s="91"/>
      <c r="AV311" s="91"/>
      <c r="AW311" s="103">
        <v>0</v>
      </c>
      <c r="AX311" s="104">
        <f t="shared" si="36"/>
        <v>0</v>
      </c>
    </row>
    <row r="312" spans="1:50" ht="120" customHeight="1">
      <c r="A312" s="88"/>
      <c r="B312" s="88"/>
      <c r="C312" s="71"/>
      <c r="D312" s="89"/>
      <c r="E312" s="90"/>
      <c r="F312" s="91"/>
      <c r="G312" s="92"/>
      <c r="H312" s="92"/>
      <c r="I312" s="88"/>
      <c r="J312" s="88"/>
      <c r="K312" s="88"/>
      <c r="L312" s="88"/>
      <c r="M312" s="94" t="str">
        <f t="shared" si="37"/>
        <v>-</v>
      </c>
      <c r="N312" s="95"/>
      <c r="O312" s="96"/>
      <c r="P312" s="75"/>
      <c r="Q312" s="96"/>
      <c r="R312" s="97"/>
      <c r="S312" s="98"/>
      <c r="T312" s="78"/>
      <c r="U312" s="97"/>
      <c r="V312" s="99"/>
      <c r="W312" s="91"/>
      <c r="X312" s="92"/>
      <c r="Y312" s="93">
        <f t="shared" si="38"/>
        <v>0</v>
      </c>
      <c r="Z312" s="91"/>
      <c r="AA312" s="92"/>
      <c r="AB312" s="93">
        <f t="shared" si="39"/>
        <v>0</v>
      </c>
      <c r="AC312" s="100">
        <f t="shared" si="40"/>
        <v>0</v>
      </c>
      <c r="AD312" s="91"/>
      <c r="AE312" s="105"/>
      <c r="AF312" s="93">
        <f t="shared" si="41"/>
        <v>0</v>
      </c>
      <c r="AG312" s="78"/>
      <c r="AH312" s="78"/>
      <c r="AI312" s="83"/>
      <c r="AJ312" s="106"/>
      <c r="AK312" s="106"/>
      <c r="AL312" s="93">
        <f t="shared" si="42"/>
        <v>0</v>
      </c>
      <c r="AM312" s="100">
        <f t="shared" si="43"/>
        <v>0</v>
      </c>
      <c r="AN312" s="100">
        <f t="shared" si="44"/>
        <v>0</v>
      </c>
      <c r="AO312" s="101"/>
      <c r="AP312" s="101"/>
      <c r="AQ312" s="101"/>
      <c r="AR312" s="102"/>
      <c r="AS312" s="102"/>
      <c r="AT312" s="102"/>
      <c r="AU312" s="91"/>
      <c r="AV312" s="91"/>
      <c r="AW312" s="103">
        <v>0</v>
      </c>
      <c r="AX312" s="104">
        <f t="shared" si="36"/>
        <v>0</v>
      </c>
    </row>
    <row r="313" spans="1:50" ht="120" customHeight="1">
      <c r="A313" s="88"/>
      <c r="B313" s="88"/>
      <c r="C313" s="71"/>
      <c r="D313" s="89"/>
      <c r="E313" s="90"/>
      <c r="F313" s="91"/>
      <c r="G313" s="92"/>
      <c r="H313" s="92"/>
      <c r="I313" s="88"/>
      <c r="J313" s="88"/>
      <c r="K313" s="88"/>
      <c r="L313" s="88"/>
      <c r="M313" s="94" t="str">
        <f t="shared" si="37"/>
        <v>-</v>
      </c>
      <c r="N313" s="95"/>
      <c r="O313" s="96"/>
      <c r="P313" s="75"/>
      <c r="Q313" s="96"/>
      <c r="R313" s="97"/>
      <c r="S313" s="98"/>
      <c r="T313" s="78"/>
      <c r="U313" s="97"/>
      <c r="V313" s="99"/>
      <c r="W313" s="91"/>
      <c r="X313" s="92"/>
      <c r="Y313" s="93">
        <f t="shared" si="38"/>
        <v>0</v>
      </c>
      <c r="Z313" s="91"/>
      <c r="AA313" s="92"/>
      <c r="AB313" s="93">
        <f t="shared" si="39"/>
        <v>0</v>
      </c>
      <c r="AC313" s="100">
        <f t="shared" si="40"/>
        <v>0</v>
      </c>
      <c r="AD313" s="91"/>
      <c r="AE313" s="105"/>
      <c r="AF313" s="93">
        <f t="shared" si="41"/>
        <v>0</v>
      </c>
      <c r="AG313" s="78"/>
      <c r="AH313" s="78"/>
      <c r="AI313" s="83"/>
      <c r="AJ313" s="106"/>
      <c r="AK313" s="106"/>
      <c r="AL313" s="93">
        <f t="shared" si="42"/>
        <v>0</v>
      </c>
      <c r="AM313" s="100">
        <f t="shared" si="43"/>
        <v>0</v>
      </c>
      <c r="AN313" s="100">
        <f t="shared" si="44"/>
        <v>0</v>
      </c>
      <c r="AO313" s="101"/>
      <c r="AP313" s="101"/>
      <c r="AQ313" s="101"/>
      <c r="AR313" s="102"/>
      <c r="AS313" s="102"/>
      <c r="AT313" s="102"/>
      <c r="AU313" s="91"/>
      <c r="AV313" s="91"/>
      <c r="AW313" s="103">
        <v>0</v>
      </c>
      <c r="AX313" s="104">
        <f t="shared" si="36"/>
        <v>0</v>
      </c>
    </row>
    <row r="314" spans="1:50" ht="120" customHeight="1">
      <c r="A314" s="88"/>
      <c r="B314" s="88"/>
      <c r="C314" s="71"/>
      <c r="D314" s="89"/>
      <c r="E314" s="90"/>
      <c r="F314" s="91"/>
      <c r="G314" s="92"/>
      <c r="H314" s="92"/>
      <c r="I314" s="88"/>
      <c r="J314" s="88"/>
      <c r="K314" s="88"/>
      <c r="L314" s="88"/>
      <c r="M314" s="94" t="str">
        <f t="shared" si="37"/>
        <v>-</v>
      </c>
      <c r="N314" s="95"/>
      <c r="O314" s="96"/>
      <c r="P314" s="75"/>
      <c r="Q314" s="96"/>
      <c r="R314" s="97"/>
      <c r="S314" s="98"/>
      <c r="T314" s="78"/>
      <c r="U314" s="97"/>
      <c r="V314" s="99"/>
      <c r="W314" s="91"/>
      <c r="X314" s="92"/>
      <c r="Y314" s="93">
        <f t="shared" si="38"/>
        <v>0</v>
      </c>
      <c r="Z314" s="91"/>
      <c r="AA314" s="92"/>
      <c r="AB314" s="93">
        <f t="shared" si="39"/>
        <v>0</v>
      </c>
      <c r="AC314" s="100">
        <f t="shared" si="40"/>
        <v>0</v>
      </c>
      <c r="AD314" s="91"/>
      <c r="AE314" s="105"/>
      <c r="AF314" s="93">
        <f t="shared" si="41"/>
        <v>0</v>
      </c>
      <c r="AG314" s="78"/>
      <c r="AH314" s="78"/>
      <c r="AI314" s="83"/>
      <c r="AJ314" s="106"/>
      <c r="AK314" s="106"/>
      <c r="AL314" s="93">
        <f t="shared" si="42"/>
        <v>0</v>
      </c>
      <c r="AM314" s="100">
        <f t="shared" si="43"/>
        <v>0</v>
      </c>
      <c r="AN314" s="100">
        <f t="shared" si="44"/>
        <v>0</v>
      </c>
      <c r="AO314" s="101"/>
      <c r="AP314" s="101"/>
      <c r="AQ314" s="101"/>
      <c r="AR314" s="102"/>
      <c r="AS314" s="102"/>
      <c r="AT314" s="102"/>
      <c r="AU314" s="91"/>
      <c r="AV314" s="91"/>
      <c r="AW314" s="103">
        <v>0</v>
      </c>
      <c r="AX314" s="104">
        <f t="shared" si="36"/>
        <v>0</v>
      </c>
    </row>
    <row r="315" spans="1:50" ht="120" customHeight="1">
      <c r="A315" s="88"/>
      <c r="B315" s="88"/>
      <c r="C315" s="71"/>
      <c r="D315" s="89"/>
      <c r="E315" s="90"/>
      <c r="F315" s="91"/>
      <c r="G315" s="92"/>
      <c r="H315" s="92"/>
      <c r="I315" s="88"/>
      <c r="J315" s="88"/>
      <c r="K315" s="88"/>
      <c r="L315" s="88"/>
      <c r="M315" s="94" t="str">
        <f t="shared" si="37"/>
        <v>-</v>
      </c>
      <c r="N315" s="95"/>
      <c r="O315" s="96"/>
      <c r="P315" s="75"/>
      <c r="Q315" s="96"/>
      <c r="R315" s="97"/>
      <c r="S315" s="98"/>
      <c r="T315" s="78"/>
      <c r="U315" s="97"/>
      <c r="V315" s="99"/>
      <c r="W315" s="91"/>
      <c r="X315" s="92"/>
      <c r="Y315" s="93">
        <f t="shared" si="38"/>
        <v>0</v>
      </c>
      <c r="Z315" s="91"/>
      <c r="AA315" s="92"/>
      <c r="AB315" s="93">
        <f t="shared" si="39"/>
        <v>0</v>
      </c>
      <c r="AC315" s="100">
        <f t="shared" si="40"/>
        <v>0</v>
      </c>
      <c r="AD315" s="91"/>
      <c r="AE315" s="105"/>
      <c r="AF315" s="93">
        <f t="shared" si="41"/>
        <v>0</v>
      </c>
      <c r="AG315" s="78"/>
      <c r="AH315" s="78"/>
      <c r="AI315" s="83"/>
      <c r="AJ315" s="106"/>
      <c r="AK315" s="106"/>
      <c r="AL315" s="93">
        <f t="shared" si="42"/>
        <v>0</v>
      </c>
      <c r="AM315" s="100">
        <f t="shared" si="43"/>
        <v>0</v>
      </c>
      <c r="AN315" s="100">
        <f t="shared" si="44"/>
        <v>0</v>
      </c>
      <c r="AO315" s="101"/>
      <c r="AP315" s="101"/>
      <c r="AQ315" s="101"/>
      <c r="AR315" s="102"/>
      <c r="AS315" s="102"/>
      <c r="AT315" s="102"/>
      <c r="AU315" s="91"/>
      <c r="AV315" s="91"/>
      <c r="AW315" s="103">
        <v>0</v>
      </c>
      <c r="AX315" s="104">
        <f t="shared" si="36"/>
        <v>0</v>
      </c>
    </row>
    <row r="316" spans="1:50" ht="120" customHeight="1">
      <c r="A316" s="88"/>
      <c r="B316" s="88"/>
      <c r="C316" s="71"/>
      <c r="D316" s="89"/>
      <c r="E316" s="90"/>
      <c r="F316" s="91"/>
      <c r="G316" s="92"/>
      <c r="H316" s="92"/>
      <c r="I316" s="88"/>
      <c r="J316" s="88"/>
      <c r="K316" s="88"/>
      <c r="L316" s="88"/>
      <c r="M316" s="94" t="str">
        <f t="shared" si="37"/>
        <v>-</v>
      </c>
      <c r="N316" s="95"/>
      <c r="O316" s="96"/>
      <c r="P316" s="75"/>
      <c r="Q316" s="96"/>
      <c r="R316" s="97"/>
      <c r="S316" s="98"/>
      <c r="T316" s="78"/>
      <c r="U316" s="97"/>
      <c r="V316" s="99"/>
      <c r="W316" s="91"/>
      <c r="X316" s="92"/>
      <c r="Y316" s="93">
        <f t="shared" si="38"/>
        <v>0</v>
      </c>
      <c r="Z316" s="91"/>
      <c r="AA316" s="92"/>
      <c r="AB316" s="93">
        <f t="shared" si="39"/>
        <v>0</v>
      </c>
      <c r="AC316" s="100">
        <f t="shared" si="40"/>
        <v>0</v>
      </c>
      <c r="AD316" s="91"/>
      <c r="AE316" s="105"/>
      <c r="AF316" s="93">
        <f t="shared" si="41"/>
        <v>0</v>
      </c>
      <c r="AG316" s="78"/>
      <c r="AH316" s="78"/>
      <c r="AI316" s="83"/>
      <c r="AJ316" s="106"/>
      <c r="AK316" s="106"/>
      <c r="AL316" s="93">
        <f t="shared" si="42"/>
        <v>0</v>
      </c>
      <c r="AM316" s="100">
        <f t="shared" si="43"/>
        <v>0</v>
      </c>
      <c r="AN316" s="100">
        <f t="shared" si="44"/>
        <v>0</v>
      </c>
      <c r="AO316" s="101"/>
      <c r="AP316" s="101"/>
      <c r="AQ316" s="101"/>
      <c r="AR316" s="102"/>
      <c r="AS316" s="102"/>
      <c r="AT316" s="102"/>
      <c r="AU316" s="91"/>
      <c r="AV316" s="91"/>
      <c r="AW316" s="103">
        <v>0</v>
      </c>
      <c r="AX316" s="104">
        <f t="shared" si="36"/>
        <v>0</v>
      </c>
    </row>
    <row r="317" spans="1:50" ht="120" customHeight="1">
      <c r="A317" s="88"/>
      <c r="B317" s="88"/>
      <c r="C317" s="71"/>
      <c r="D317" s="89"/>
      <c r="E317" s="90"/>
      <c r="F317" s="91"/>
      <c r="G317" s="92"/>
      <c r="H317" s="92"/>
      <c r="I317" s="88"/>
      <c r="J317" s="88"/>
      <c r="K317" s="88"/>
      <c r="L317" s="88"/>
      <c r="M317" s="94" t="str">
        <f t="shared" si="37"/>
        <v>-</v>
      </c>
      <c r="N317" s="95"/>
      <c r="O317" s="96"/>
      <c r="P317" s="75"/>
      <c r="Q317" s="96"/>
      <c r="R317" s="97"/>
      <c r="S317" s="98"/>
      <c r="T317" s="78"/>
      <c r="U317" s="97"/>
      <c r="V317" s="99"/>
      <c r="W317" s="91"/>
      <c r="X317" s="92"/>
      <c r="Y317" s="93">
        <f t="shared" si="38"/>
        <v>0</v>
      </c>
      <c r="Z317" s="91"/>
      <c r="AA317" s="92"/>
      <c r="AB317" s="93">
        <f t="shared" si="39"/>
        <v>0</v>
      </c>
      <c r="AC317" s="100">
        <f t="shared" si="40"/>
        <v>0</v>
      </c>
      <c r="AD317" s="91"/>
      <c r="AE317" s="105"/>
      <c r="AF317" s="93">
        <f t="shared" si="41"/>
        <v>0</v>
      </c>
      <c r="AG317" s="78"/>
      <c r="AH317" s="78"/>
      <c r="AI317" s="83"/>
      <c r="AJ317" s="106"/>
      <c r="AK317" s="106"/>
      <c r="AL317" s="93">
        <f t="shared" si="42"/>
        <v>0</v>
      </c>
      <c r="AM317" s="100">
        <f t="shared" si="43"/>
        <v>0</v>
      </c>
      <c r="AN317" s="100">
        <f t="shared" si="44"/>
        <v>0</v>
      </c>
      <c r="AO317" s="101"/>
      <c r="AP317" s="101"/>
      <c r="AQ317" s="101"/>
      <c r="AR317" s="102"/>
      <c r="AS317" s="102"/>
      <c r="AT317" s="102"/>
      <c r="AU317" s="91"/>
      <c r="AV317" s="91"/>
      <c r="AW317" s="103">
        <v>0</v>
      </c>
      <c r="AX317" s="104">
        <f t="shared" si="36"/>
        <v>0</v>
      </c>
    </row>
    <row r="318" spans="1:50" ht="120" customHeight="1">
      <c r="A318" s="88"/>
      <c r="B318" s="88"/>
      <c r="C318" s="71"/>
      <c r="D318" s="89"/>
      <c r="E318" s="90"/>
      <c r="F318" s="91"/>
      <c r="G318" s="92"/>
      <c r="H318" s="92"/>
      <c r="I318" s="88"/>
      <c r="J318" s="88"/>
      <c r="K318" s="88"/>
      <c r="L318" s="88"/>
      <c r="M318" s="94" t="str">
        <f t="shared" si="37"/>
        <v>-</v>
      </c>
      <c r="N318" s="95"/>
      <c r="O318" s="96"/>
      <c r="P318" s="75"/>
      <c r="Q318" s="96"/>
      <c r="R318" s="97"/>
      <c r="S318" s="98"/>
      <c r="T318" s="78"/>
      <c r="U318" s="97"/>
      <c r="V318" s="99"/>
      <c r="W318" s="91"/>
      <c r="X318" s="92"/>
      <c r="Y318" s="93">
        <f t="shared" si="38"/>
        <v>0</v>
      </c>
      <c r="Z318" s="91"/>
      <c r="AA318" s="92"/>
      <c r="AB318" s="93">
        <f t="shared" si="39"/>
        <v>0</v>
      </c>
      <c r="AC318" s="100">
        <f t="shared" si="40"/>
        <v>0</v>
      </c>
      <c r="AD318" s="91"/>
      <c r="AE318" s="105"/>
      <c r="AF318" s="93">
        <f t="shared" si="41"/>
        <v>0</v>
      </c>
      <c r="AG318" s="78"/>
      <c r="AH318" s="78"/>
      <c r="AI318" s="83"/>
      <c r="AJ318" s="106"/>
      <c r="AK318" s="106"/>
      <c r="AL318" s="93">
        <f t="shared" si="42"/>
        <v>0</v>
      </c>
      <c r="AM318" s="100">
        <f t="shared" si="43"/>
        <v>0</v>
      </c>
      <c r="AN318" s="100">
        <f t="shared" si="44"/>
        <v>0</v>
      </c>
      <c r="AO318" s="101"/>
      <c r="AP318" s="101"/>
      <c r="AQ318" s="101"/>
      <c r="AR318" s="102"/>
      <c r="AS318" s="102"/>
      <c r="AT318" s="102"/>
      <c r="AU318" s="91"/>
      <c r="AV318" s="91"/>
      <c r="AW318" s="103">
        <v>0</v>
      </c>
      <c r="AX318" s="104">
        <f t="shared" si="36"/>
        <v>0</v>
      </c>
    </row>
    <row r="319" spans="1:50" ht="120" customHeight="1">
      <c r="A319" s="88"/>
      <c r="B319" s="88"/>
      <c r="C319" s="71"/>
      <c r="D319" s="89"/>
      <c r="E319" s="90"/>
      <c r="F319" s="91"/>
      <c r="G319" s="92"/>
      <c r="H319" s="92"/>
      <c r="I319" s="88"/>
      <c r="J319" s="88"/>
      <c r="K319" s="88"/>
      <c r="L319" s="88"/>
      <c r="M319" s="94" t="str">
        <f t="shared" si="37"/>
        <v>-</v>
      </c>
      <c r="N319" s="95"/>
      <c r="O319" s="96"/>
      <c r="P319" s="75"/>
      <c r="Q319" s="96"/>
      <c r="R319" s="97"/>
      <c r="S319" s="98"/>
      <c r="T319" s="78"/>
      <c r="U319" s="97"/>
      <c r="V319" s="99"/>
      <c r="W319" s="91"/>
      <c r="X319" s="92"/>
      <c r="Y319" s="93">
        <f t="shared" si="38"/>
        <v>0</v>
      </c>
      <c r="Z319" s="91"/>
      <c r="AA319" s="92"/>
      <c r="AB319" s="93">
        <f t="shared" si="39"/>
        <v>0</v>
      </c>
      <c r="AC319" s="100">
        <f t="shared" si="40"/>
        <v>0</v>
      </c>
      <c r="AD319" s="91"/>
      <c r="AE319" s="105"/>
      <c r="AF319" s="93">
        <f t="shared" si="41"/>
        <v>0</v>
      </c>
      <c r="AG319" s="78"/>
      <c r="AH319" s="78"/>
      <c r="AI319" s="83"/>
      <c r="AJ319" s="106"/>
      <c r="AK319" s="106"/>
      <c r="AL319" s="93">
        <f t="shared" si="42"/>
        <v>0</v>
      </c>
      <c r="AM319" s="100">
        <f t="shared" si="43"/>
        <v>0</v>
      </c>
      <c r="AN319" s="100">
        <f t="shared" si="44"/>
        <v>0</v>
      </c>
      <c r="AO319" s="101"/>
      <c r="AP319" s="101"/>
      <c r="AQ319" s="101"/>
      <c r="AR319" s="102"/>
      <c r="AS319" s="102"/>
      <c r="AT319" s="102"/>
      <c r="AU319" s="91"/>
      <c r="AV319" s="91"/>
      <c r="AW319" s="103">
        <v>0</v>
      </c>
      <c r="AX319" s="104">
        <f t="shared" si="36"/>
        <v>0</v>
      </c>
    </row>
    <row r="320" spans="1:50" ht="120" customHeight="1">
      <c r="A320" s="88"/>
      <c r="B320" s="88"/>
      <c r="C320" s="71"/>
      <c r="D320" s="89"/>
      <c r="E320" s="90"/>
      <c r="F320" s="91"/>
      <c r="G320" s="92"/>
      <c r="H320" s="92"/>
      <c r="I320" s="88"/>
      <c r="J320" s="88"/>
      <c r="K320" s="88"/>
      <c r="L320" s="88"/>
      <c r="M320" s="94" t="str">
        <f t="shared" si="37"/>
        <v>-</v>
      </c>
      <c r="N320" s="95"/>
      <c r="O320" s="96"/>
      <c r="P320" s="75"/>
      <c r="Q320" s="96"/>
      <c r="R320" s="97"/>
      <c r="S320" s="98"/>
      <c r="T320" s="78"/>
      <c r="U320" s="97"/>
      <c r="V320" s="99"/>
      <c r="W320" s="91"/>
      <c r="X320" s="92"/>
      <c r="Y320" s="93">
        <f t="shared" si="38"/>
        <v>0</v>
      </c>
      <c r="Z320" s="91"/>
      <c r="AA320" s="92"/>
      <c r="AB320" s="93">
        <f t="shared" si="39"/>
        <v>0</v>
      </c>
      <c r="AC320" s="100">
        <f t="shared" si="40"/>
        <v>0</v>
      </c>
      <c r="AD320" s="91"/>
      <c r="AE320" s="105"/>
      <c r="AF320" s="93">
        <f t="shared" si="41"/>
        <v>0</v>
      </c>
      <c r="AG320" s="78"/>
      <c r="AH320" s="78"/>
      <c r="AI320" s="83"/>
      <c r="AJ320" s="106"/>
      <c r="AK320" s="106"/>
      <c r="AL320" s="93">
        <f t="shared" si="42"/>
        <v>0</v>
      </c>
      <c r="AM320" s="100">
        <f t="shared" si="43"/>
        <v>0</v>
      </c>
      <c r="AN320" s="100">
        <f t="shared" si="44"/>
        <v>0</v>
      </c>
      <c r="AO320" s="101"/>
      <c r="AP320" s="101"/>
      <c r="AQ320" s="101"/>
      <c r="AR320" s="102"/>
      <c r="AS320" s="102"/>
      <c r="AT320" s="102"/>
      <c r="AU320" s="91"/>
      <c r="AV320" s="91"/>
      <c r="AW320" s="103">
        <v>0</v>
      </c>
      <c r="AX320" s="104">
        <f t="shared" si="36"/>
        <v>0</v>
      </c>
    </row>
    <row r="321" spans="1:50" ht="120" customHeight="1">
      <c r="A321" s="88"/>
      <c r="B321" s="88"/>
      <c r="C321" s="71"/>
      <c r="D321" s="89"/>
      <c r="E321" s="90"/>
      <c r="F321" s="91"/>
      <c r="G321" s="92"/>
      <c r="H321" s="92"/>
      <c r="I321" s="88"/>
      <c r="J321" s="88"/>
      <c r="K321" s="88"/>
      <c r="L321" s="88"/>
      <c r="M321" s="94" t="str">
        <f t="shared" si="37"/>
        <v>-</v>
      </c>
      <c r="N321" s="95"/>
      <c r="O321" s="96"/>
      <c r="P321" s="75"/>
      <c r="Q321" s="96"/>
      <c r="R321" s="97"/>
      <c r="S321" s="98"/>
      <c r="T321" s="78"/>
      <c r="U321" s="97"/>
      <c r="V321" s="99"/>
      <c r="W321" s="91"/>
      <c r="X321" s="92"/>
      <c r="Y321" s="93">
        <f t="shared" si="38"/>
        <v>0</v>
      </c>
      <c r="Z321" s="91"/>
      <c r="AA321" s="92"/>
      <c r="AB321" s="93">
        <f t="shared" si="39"/>
        <v>0</v>
      </c>
      <c r="AC321" s="100">
        <f t="shared" si="40"/>
        <v>0</v>
      </c>
      <c r="AD321" s="91"/>
      <c r="AE321" s="105"/>
      <c r="AF321" s="93">
        <f t="shared" si="41"/>
        <v>0</v>
      </c>
      <c r="AG321" s="78"/>
      <c r="AH321" s="78"/>
      <c r="AI321" s="83"/>
      <c r="AJ321" s="106"/>
      <c r="AK321" s="106"/>
      <c r="AL321" s="93">
        <f t="shared" si="42"/>
        <v>0</v>
      </c>
      <c r="AM321" s="100">
        <f t="shared" si="43"/>
        <v>0</v>
      </c>
      <c r="AN321" s="100">
        <f t="shared" si="44"/>
        <v>0</v>
      </c>
      <c r="AO321" s="101"/>
      <c r="AP321" s="101"/>
      <c r="AQ321" s="101"/>
      <c r="AR321" s="102"/>
      <c r="AS321" s="102"/>
      <c r="AT321" s="102"/>
      <c r="AU321" s="91"/>
      <c r="AV321" s="91"/>
      <c r="AW321" s="103">
        <v>0</v>
      </c>
      <c r="AX321" s="104">
        <f t="shared" si="36"/>
        <v>0</v>
      </c>
    </row>
    <row r="322" spans="1:50" ht="120" customHeight="1">
      <c r="A322" s="88"/>
      <c r="B322" s="88"/>
      <c r="C322" s="71"/>
      <c r="D322" s="89"/>
      <c r="E322" s="90"/>
      <c r="F322" s="91"/>
      <c r="G322" s="92"/>
      <c r="H322" s="92"/>
      <c r="I322" s="88"/>
      <c r="J322" s="88"/>
      <c r="K322" s="88"/>
      <c r="L322" s="88"/>
      <c r="M322" s="94" t="str">
        <f t="shared" si="37"/>
        <v>-</v>
      </c>
      <c r="N322" s="95"/>
      <c r="O322" s="96"/>
      <c r="P322" s="75"/>
      <c r="Q322" s="96"/>
      <c r="R322" s="97"/>
      <c r="S322" s="98"/>
      <c r="T322" s="78"/>
      <c r="U322" s="97"/>
      <c r="V322" s="99"/>
      <c r="W322" s="91"/>
      <c r="X322" s="92"/>
      <c r="Y322" s="93">
        <f t="shared" si="38"/>
        <v>0</v>
      </c>
      <c r="Z322" s="91"/>
      <c r="AA322" s="92"/>
      <c r="AB322" s="93">
        <f t="shared" si="39"/>
        <v>0</v>
      </c>
      <c r="AC322" s="100">
        <f t="shared" si="40"/>
        <v>0</v>
      </c>
      <c r="AD322" s="91"/>
      <c r="AE322" s="105"/>
      <c r="AF322" s="93">
        <f t="shared" si="41"/>
        <v>0</v>
      </c>
      <c r="AG322" s="78"/>
      <c r="AH322" s="78"/>
      <c r="AI322" s="83"/>
      <c r="AJ322" s="106"/>
      <c r="AK322" s="106"/>
      <c r="AL322" s="93">
        <f t="shared" si="42"/>
        <v>0</v>
      </c>
      <c r="AM322" s="100">
        <f t="shared" si="43"/>
        <v>0</v>
      </c>
      <c r="AN322" s="100">
        <f t="shared" si="44"/>
        <v>0</v>
      </c>
      <c r="AO322" s="101"/>
      <c r="AP322" s="101"/>
      <c r="AQ322" s="101"/>
      <c r="AR322" s="102"/>
      <c r="AS322" s="102"/>
      <c r="AT322" s="102"/>
      <c r="AU322" s="91"/>
      <c r="AV322" s="91"/>
      <c r="AW322" s="103">
        <v>0</v>
      </c>
      <c r="AX322" s="104">
        <f t="shared" si="36"/>
        <v>0</v>
      </c>
    </row>
    <row r="323" spans="1:50" ht="120" customHeight="1">
      <c r="A323" s="88"/>
      <c r="B323" s="88"/>
      <c r="C323" s="71"/>
      <c r="D323" s="89"/>
      <c r="E323" s="90"/>
      <c r="F323" s="91"/>
      <c r="G323" s="92"/>
      <c r="H323" s="92"/>
      <c r="I323" s="88"/>
      <c r="J323" s="88"/>
      <c r="K323" s="88"/>
      <c r="L323" s="88"/>
      <c r="M323" s="94" t="str">
        <f t="shared" si="37"/>
        <v>-</v>
      </c>
      <c r="N323" s="95"/>
      <c r="O323" s="96"/>
      <c r="P323" s="75"/>
      <c r="Q323" s="96"/>
      <c r="R323" s="97"/>
      <c r="S323" s="98"/>
      <c r="T323" s="78"/>
      <c r="U323" s="97"/>
      <c r="V323" s="99"/>
      <c r="W323" s="91"/>
      <c r="X323" s="92"/>
      <c r="Y323" s="93">
        <f t="shared" si="38"/>
        <v>0</v>
      </c>
      <c r="Z323" s="91"/>
      <c r="AA323" s="92"/>
      <c r="AB323" s="93">
        <f t="shared" si="39"/>
        <v>0</v>
      </c>
      <c r="AC323" s="100">
        <f t="shared" si="40"/>
        <v>0</v>
      </c>
      <c r="AD323" s="91"/>
      <c r="AE323" s="105"/>
      <c r="AF323" s="93">
        <f t="shared" si="41"/>
        <v>0</v>
      </c>
      <c r="AG323" s="78"/>
      <c r="AH323" s="78"/>
      <c r="AI323" s="83"/>
      <c r="AJ323" s="106"/>
      <c r="AK323" s="106"/>
      <c r="AL323" s="93">
        <f t="shared" si="42"/>
        <v>0</v>
      </c>
      <c r="AM323" s="100">
        <f t="shared" si="43"/>
        <v>0</v>
      </c>
      <c r="AN323" s="100">
        <f t="shared" si="44"/>
        <v>0</v>
      </c>
      <c r="AO323" s="101"/>
      <c r="AP323" s="101"/>
      <c r="AQ323" s="101"/>
      <c r="AR323" s="102"/>
      <c r="AS323" s="102"/>
      <c r="AT323" s="102"/>
      <c r="AU323" s="91"/>
      <c r="AV323" s="91"/>
      <c r="AW323" s="103">
        <v>0</v>
      </c>
      <c r="AX323" s="104">
        <f t="shared" si="36"/>
        <v>0</v>
      </c>
    </row>
    <row r="324" spans="1:50" ht="120" customHeight="1">
      <c r="A324" s="88"/>
      <c r="B324" s="88"/>
      <c r="C324" s="71"/>
      <c r="D324" s="89"/>
      <c r="E324" s="90"/>
      <c r="F324" s="91"/>
      <c r="G324" s="92"/>
      <c r="H324" s="92"/>
      <c r="I324" s="88"/>
      <c r="J324" s="88"/>
      <c r="K324" s="88"/>
      <c r="L324" s="88"/>
      <c r="M324" s="94" t="str">
        <f t="shared" si="37"/>
        <v>-</v>
      </c>
      <c r="N324" s="95"/>
      <c r="O324" s="96"/>
      <c r="P324" s="75"/>
      <c r="Q324" s="96"/>
      <c r="R324" s="97"/>
      <c r="S324" s="98"/>
      <c r="T324" s="78"/>
      <c r="U324" s="97"/>
      <c r="V324" s="99"/>
      <c r="W324" s="91"/>
      <c r="X324" s="92"/>
      <c r="Y324" s="93">
        <f t="shared" si="38"/>
        <v>0</v>
      </c>
      <c r="Z324" s="91"/>
      <c r="AA324" s="92"/>
      <c r="AB324" s="93">
        <f t="shared" si="39"/>
        <v>0</v>
      </c>
      <c r="AC324" s="100">
        <f t="shared" si="40"/>
        <v>0</v>
      </c>
      <c r="AD324" s="91"/>
      <c r="AE324" s="105"/>
      <c r="AF324" s="93">
        <f t="shared" si="41"/>
        <v>0</v>
      </c>
      <c r="AG324" s="78"/>
      <c r="AH324" s="78"/>
      <c r="AI324" s="83"/>
      <c r="AJ324" s="106"/>
      <c r="AK324" s="106"/>
      <c r="AL324" s="93">
        <f t="shared" si="42"/>
        <v>0</v>
      </c>
      <c r="AM324" s="100">
        <f t="shared" si="43"/>
        <v>0</v>
      </c>
      <c r="AN324" s="100">
        <f t="shared" si="44"/>
        <v>0</v>
      </c>
      <c r="AO324" s="101"/>
      <c r="AP324" s="101"/>
      <c r="AQ324" s="101"/>
      <c r="AR324" s="102"/>
      <c r="AS324" s="102"/>
      <c r="AT324" s="102"/>
      <c r="AU324" s="91"/>
      <c r="AV324" s="91"/>
      <c r="AW324" s="103">
        <v>0</v>
      </c>
      <c r="AX324" s="104">
        <f t="shared" si="36"/>
        <v>0</v>
      </c>
    </row>
    <row r="325" spans="1:50" ht="120" customHeight="1">
      <c r="A325" s="88"/>
      <c r="B325" s="88"/>
      <c r="C325" s="71"/>
      <c r="D325" s="89"/>
      <c r="E325" s="90"/>
      <c r="F325" s="91"/>
      <c r="G325" s="92"/>
      <c r="H325" s="92"/>
      <c r="I325" s="88"/>
      <c r="J325" s="88"/>
      <c r="K325" s="88"/>
      <c r="L325" s="88"/>
      <c r="M325" s="94" t="str">
        <f t="shared" si="37"/>
        <v>-</v>
      </c>
      <c r="N325" s="95"/>
      <c r="O325" s="96"/>
      <c r="P325" s="75"/>
      <c r="Q325" s="96"/>
      <c r="R325" s="97"/>
      <c r="S325" s="98"/>
      <c r="T325" s="78"/>
      <c r="U325" s="97"/>
      <c r="V325" s="99"/>
      <c r="W325" s="91"/>
      <c r="X325" s="92"/>
      <c r="Y325" s="93">
        <f t="shared" si="38"/>
        <v>0</v>
      </c>
      <c r="Z325" s="91"/>
      <c r="AA325" s="92"/>
      <c r="AB325" s="93">
        <f t="shared" si="39"/>
        <v>0</v>
      </c>
      <c r="AC325" s="100">
        <f t="shared" si="40"/>
        <v>0</v>
      </c>
      <c r="AD325" s="91"/>
      <c r="AE325" s="105"/>
      <c r="AF325" s="93">
        <f t="shared" si="41"/>
        <v>0</v>
      </c>
      <c r="AG325" s="78"/>
      <c r="AH325" s="78"/>
      <c r="AI325" s="83"/>
      <c r="AJ325" s="106"/>
      <c r="AK325" s="106"/>
      <c r="AL325" s="93">
        <f t="shared" si="42"/>
        <v>0</v>
      </c>
      <c r="AM325" s="100">
        <f t="shared" si="43"/>
        <v>0</v>
      </c>
      <c r="AN325" s="100">
        <f t="shared" si="44"/>
        <v>0</v>
      </c>
      <c r="AO325" s="101"/>
      <c r="AP325" s="101"/>
      <c r="AQ325" s="101"/>
      <c r="AR325" s="102"/>
      <c r="AS325" s="102"/>
      <c r="AT325" s="102"/>
      <c r="AU325" s="91"/>
      <c r="AV325" s="91"/>
      <c r="AW325" s="103">
        <v>0</v>
      </c>
      <c r="AX325" s="104">
        <f t="shared" ref="AX325:AX388" si="45">V325*AC325*BC$1</f>
        <v>0</v>
      </c>
    </row>
    <row r="326" spans="1:50" ht="120" customHeight="1">
      <c r="A326" s="88"/>
      <c r="B326" s="88"/>
      <c r="C326" s="71"/>
      <c r="D326" s="89"/>
      <c r="E326" s="90"/>
      <c r="F326" s="91"/>
      <c r="G326" s="92"/>
      <c r="H326" s="92"/>
      <c r="I326" s="88"/>
      <c r="J326" s="88"/>
      <c r="K326" s="88"/>
      <c r="L326" s="88"/>
      <c r="M326" s="94" t="str">
        <f t="shared" ref="M326:M389" si="46">A326&amp;"-"&amp;E326</f>
        <v>-</v>
      </c>
      <c r="N326" s="95"/>
      <c r="O326" s="96"/>
      <c r="P326" s="75"/>
      <c r="Q326" s="96"/>
      <c r="R326" s="97"/>
      <c r="S326" s="98"/>
      <c r="T326" s="78"/>
      <c r="U326" s="97"/>
      <c r="V326" s="99"/>
      <c r="W326" s="91"/>
      <c r="X326" s="92"/>
      <c r="Y326" s="93">
        <f t="shared" ref="Y326:Y389" si="47">W326+X326</f>
        <v>0</v>
      </c>
      <c r="Z326" s="91"/>
      <c r="AA326" s="92"/>
      <c r="AB326" s="93">
        <f t="shared" ref="AB326:AB389" si="48">Z326+AA326</f>
        <v>0</v>
      </c>
      <c r="AC326" s="100">
        <f t="shared" ref="AC326:AC389" si="49">(AB326-Y326)*24*60</f>
        <v>0</v>
      </c>
      <c r="AD326" s="91"/>
      <c r="AE326" s="105"/>
      <c r="AF326" s="93">
        <f t="shared" ref="AF326:AF389" si="50">AD326+AE326</f>
        <v>0</v>
      </c>
      <c r="AG326" s="78"/>
      <c r="AH326" s="78"/>
      <c r="AI326" s="83"/>
      <c r="AJ326" s="106"/>
      <c r="AK326" s="106"/>
      <c r="AL326" s="93">
        <f t="shared" ref="AL326:AL389" si="51">AJ326+AK326</f>
        <v>0</v>
      </c>
      <c r="AM326" s="100">
        <f t="shared" ref="AM326:AM389" si="52">IF(AND(P326&lt;&gt;"D:Arıza Değil",AH326="Bu Arıza Aracın Servise Verilmesine Engel Değil"),IF(Z326-F326&gt;0,(AB326-Y326)*24,IF(OR(AND(G326&gt;AS$1,G326&lt;AT$1),AND(G326&gt;AU$1,G326&lt;AV$1)),(AL326-Y326)*24,0)),AN326)</f>
        <v>0</v>
      </c>
      <c r="AN326" s="100">
        <f t="shared" ref="AN326:AN389" si="53">IF(P326&lt;&gt;"D:Arıza Değil",AC326,0)</f>
        <v>0</v>
      </c>
      <c r="AO326" s="101"/>
      <c r="AP326" s="101"/>
      <c r="AQ326" s="101"/>
      <c r="AR326" s="102"/>
      <c r="AS326" s="102"/>
      <c r="AT326" s="102"/>
      <c r="AU326" s="91"/>
      <c r="AV326" s="91"/>
      <c r="AW326" s="103">
        <v>0</v>
      </c>
      <c r="AX326" s="104">
        <f t="shared" si="45"/>
        <v>0</v>
      </c>
    </row>
    <row r="327" spans="1:50" ht="120" customHeight="1">
      <c r="A327" s="88"/>
      <c r="B327" s="88"/>
      <c r="C327" s="71"/>
      <c r="D327" s="89"/>
      <c r="E327" s="90"/>
      <c r="F327" s="91"/>
      <c r="G327" s="92"/>
      <c r="H327" s="92"/>
      <c r="I327" s="88"/>
      <c r="J327" s="88"/>
      <c r="K327" s="88"/>
      <c r="L327" s="88"/>
      <c r="M327" s="94" t="str">
        <f t="shared" si="46"/>
        <v>-</v>
      </c>
      <c r="N327" s="95"/>
      <c r="O327" s="96"/>
      <c r="P327" s="75"/>
      <c r="Q327" s="96"/>
      <c r="R327" s="97"/>
      <c r="S327" s="98"/>
      <c r="T327" s="78"/>
      <c r="U327" s="97"/>
      <c r="V327" s="99"/>
      <c r="W327" s="91"/>
      <c r="X327" s="92"/>
      <c r="Y327" s="93">
        <f t="shared" si="47"/>
        <v>0</v>
      </c>
      <c r="Z327" s="91"/>
      <c r="AA327" s="92"/>
      <c r="AB327" s="93">
        <f t="shared" si="48"/>
        <v>0</v>
      </c>
      <c r="AC327" s="100">
        <f t="shared" si="49"/>
        <v>0</v>
      </c>
      <c r="AD327" s="91"/>
      <c r="AE327" s="105"/>
      <c r="AF327" s="93">
        <f t="shared" si="50"/>
        <v>0</v>
      </c>
      <c r="AG327" s="78"/>
      <c r="AH327" s="78"/>
      <c r="AI327" s="83"/>
      <c r="AJ327" s="106"/>
      <c r="AK327" s="106"/>
      <c r="AL327" s="93">
        <f t="shared" si="51"/>
        <v>0</v>
      </c>
      <c r="AM327" s="100">
        <f t="shared" si="52"/>
        <v>0</v>
      </c>
      <c r="AN327" s="100">
        <f t="shared" si="53"/>
        <v>0</v>
      </c>
      <c r="AO327" s="101"/>
      <c r="AP327" s="101"/>
      <c r="AQ327" s="101"/>
      <c r="AR327" s="102"/>
      <c r="AS327" s="102"/>
      <c r="AT327" s="102"/>
      <c r="AU327" s="91"/>
      <c r="AV327" s="91"/>
      <c r="AW327" s="103">
        <v>0</v>
      </c>
      <c r="AX327" s="104">
        <f t="shared" si="45"/>
        <v>0</v>
      </c>
    </row>
    <row r="328" spans="1:50" ht="120" customHeight="1">
      <c r="A328" s="88"/>
      <c r="B328" s="88"/>
      <c r="C328" s="71"/>
      <c r="D328" s="89"/>
      <c r="E328" s="90"/>
      <c r="F328" s="91"/>
      <c r="G328" s="92"/>
      <c r="H328" s="92"/>
      <c r="I328" s="88"/>
      <c r="J328" s="88"/>
      <c r="K328" s="88"/>
      <c r="L328" s="88"/>
      <c r="M328" s="94" t="str">
        <f t="shared" si="46"/>
        <v>-</v>
      </c>
      <c r="N328" s="95"/>
      <c r="O328" s="96"/>
      <c r="P328" s="75"/>
      <c r="Q328" s="96"/>
      <c r="R328" s="97"/>
      <c r="S328" s="98"/>
      <c r="T328" s="78"/>
      <c r="U328" s="97"/>
      <c r="V328" s="99"/>
      <c r="W328" s="91"/>
      <c r="X328" s="92"/>
      <c r="Y328" s="93">
        <f t="shared" si="47"/>
        <v>0</v>
      </c>
      <c r="Z328" s="91"/>
      <c r="AA328" s="92"/>
      <c r="AB328" s="93">
        <f t="shared" si="48"/>
        <v>0</v>
      </c>
      <c r="AC328" s="100">
        <f t="shared" si="49"/>
        <v>0</v>
      </c>
      <c r="AD328" s="91"/>
      <c r="AE328" s="105"/>
      <c r="AF328" s="93">
        <f t="shared" si="50"/>
        <v>0</v>
      </c>
      <c r="AG328" s="78"/>
      <c r="AH328" s="78"/>
      <c r="AI328" s="83"/>
      <c r="AJ328" s="106"/>
      <c r="AK328" s="106"/>
      <c r="AL328" s="93">
        <f t="shared" si="51"/>
        <v>0</v>
      </c>
      <c r="AM328" s="100">
        <f t="shared" si="52"/>
        <v>0</v>
      </c>
      <c r="AN328" s="100">
        <f t="shared" si="53"/>
        <v>0</v>
      </c>
      <c r="AO328" s="101"/>
      <c r="AP328" s="101"/>
      <c r="AQ328" s="101"/>
      <c r="AR328" s="102"/>
      <c r="AS328" s="102"/>
      <c r="AT328" s="102"/>
      <c r="AU328" s="91"/>
      <c r="AV328" s="91"/>
      <c r="AW328" s="103">
        <v>0</v>
      </c>
      <c r="AX328" s="104">
        <f t="shared" si="45"/>
        <v>0</v>
      </c>
    </row>
    <row r="329" spans="1:50" ht="120" customHeight="1">
      <c r="A329" s="88"/>
      <c r="B329" s="88"/>
      <c r="C329" s="71"/>
      <c r="D329" s="89"/>
      <c r="E329" s="90"/>
      <c r="F329" s="91"/>
      <c r="G329" s="92"/>
      <c r="H329" s="92"/>
      <c r="I329" s="88"/>
      <c r="J329" s="88"/>
      <c r="K329" s="88"/>
      <c r="L329" s="88"/>
      <c r="M329" s="94" t="str">
        <f t="shared" si="46"/>
        <v>-</v>
      </c>
      <c r="N329" s="95"/>
      <c r="O329" s="96"/>
      <c r="P329" s="75"/>
      <c r="Q329" s="96"/>
      <c r="R329" s="97"/>
      <c r="S329" s="98"/>
      <c r="T329" s="78"/>
      <c r="U329" s="97"/>
      <c r="V329" s="99"/>
      <c r="W329" s="91"/>
      <c r="X329" s="92"/>
      <c r="Y329" s="93">
        <f t="shared" si="47"/>
        <v>0</v>
      </c>
      <c r="Z329" s="91"/>
      <c r="AA329" s="92"/>
      <c r="AB329" s="93">
        <f t="shared" si="48"/>
        <v>0</v>
      </c>
      <c r="AC329" s="100">
        <f t="shared" si="49"/>
        <v>0</v>
      </c>
      <c r="AD329" s="91"/>
      <c r="AE329" s="105"/>
      <c r="AF329" s="93">
        <f t="shared" si="50"/>
        <v>0</v>
      </c>
      <c r="AG329" s="78"/>
      <c r="AH329" s="78"/>
      <c r="AI329" s="83"/>
      <c r="AJ329" s="106"/>
      <c r="AK329" s="106"/>
      <c r="AL329" s="93">
        <f t="shared" si="51"/>
        <v>0</v>
      </c>
      <c r="AM329" s="100">
        <f t="shared" si="52"/>
        <v>0</v>
      </c>
      <c r="AN329" s="100">
        <f t="shared" si="53"/>
        <v>0</v>
      </c>
      <c r="AO329" s="101"/>
      <c r="AP329" s="101"/>
      <c r="AQ329" s="101"/>
      <c r="AR329" s="102"/>
      <c r="AS329" s="102"/>
      <c r="AT329" s="102"/>
      <c r="AU329" s="91"/>
      <c r="AV329" s="91"/>
      <c r="AW329" s="103">
        <v>0</v>
      </c>
      <c r="AX329" s="104">
        <f t="shared" si="45"/>
        <v>0</v>
      </c>
    </row>
    <row r="330" spans="1:50" ht="120" customHeight="1">
      <c r="A330" s="88"/>
      <c r="B330" s="88"/>
      <c r="C330" s="71"/>
      <c r="D330" s="89"/>
      <c r="E330" s="90"/>
      <c r="F330" s="91"/>
      <c r="G330" s="92"/>
      <c r="H330" s="92"/>
      <c r="I330" s="88"/>
      <c r="J330" s="88"/>
      <c r="K330" s="88"/>
      <c r="L330" s="88"/>
      <c r="M330" s="94" t="str">
        <f t="shared" si="46"/>
        <v>-</v>
      </c>
      <c r="N330" s="95"/>
      <c r="O330" s="96"/>
      <c r="P330" s="75"/>
      <c r="Q330" s="96"/>
      <c r="R330" s="97"/>
      <c r="S330" s="98"/>
      <c r="T330" s="78"/>
      <c r="U330" s="97"/>
      <c r="V330" s="99"/>
      <c r="W330" s="91"/>
      <c r="X330" s="92"/>
      <c r="Y330" s="93">
        <f t="shared" si="47"/>
        <v>0</v>
      </c>
      <c r="Z330" s="91"/>
      <c r="AA330" s="92"/>
      <c r="AB330" s="93">
        <f t="shared" si="48"/>
        <v>0</v>
      </c>
      <c r="AC330" s="100">
        <f t="shared" si="49"/>
        <v>0</v>
      </c>
      <c r="AD330" s="91"/>
      <c r="AE330" s="105"/>
      <c r="AF330" s="93">
        <f t="shared" si="50"/>
        <v>0</v>
      </c>
      <c r="AG330" s="78"/>
      <c r="AH330" s="78"/>
      <c r="AI330" s="83"/>
      <c r="AJ330" s="106"/>
      <c r="AK330" s="106"/>
      <c r="AL330" s="93">
        <f t="shared" si="51"/>
        <v>0</v>
      </c>
      <c r="AM330" s="100">
        <f t="shared" si="52"/>
        <v>0</v>
      </c>
      <c r="AN330" s="100">
        <f t="shared" si="53"/>
        <v>0</v>
      </c>
      <c r="AO330" s="101"/>
      <c r="AP330" s="101"/>
      <c r="AQ330" s="101"/>
      <c r="AR330" s="102"/>
      <c r="AS330" s="102"/>
      <c r="AT330" s="102"/>
      <c r="AU330" s="91"/>
      <c r="AV330" s="91"/>
      <c r="AW330" s="103">
        <v>0</v>
      </c>
      <c r="AX330" s="104">
        <f t="shared" si="45"/>
        <v>0</v>
      </c>
    </row>
    <row r="331" spans="1:50" ht="120" customHeight="1">
      <c r="A331" s="88"/>
      <c r="B331" s="88"/>
      <c r="C331" s="71"/>
      <c r="D331" s="89"/>
      <c r="E331" s="90"/>
      <c r="F331" s="91"/>
      <c r="G331" s="92"/>
      <c r="H331" s="92"/>
      <c r="I331" s="88"/>
      <c r="J331" s="88"/>
      <c r="K331" s="88"/>
      <c r="L331" s="88"/>
      <c r="M331" s="94" t="str">
        <f t="shared" si="46"/>
        <v>-</v>
      </c>
      <c r="N331" s="95"/>
      <c r="O331" s="96"/>
      <c r="P331" s="75"/>
      <c r="Q331" s="96"/>
      <c r="R331" s="97"/>
      <c r="S331" s="98"/>
      <c r="T331" s="78"/>
      <c r="U331" s="97"/>
      <c r="V331" s="99"/>
      <c r="W331" s="91"/>
      <c r="X331" s="92"/>
      <c r="Y331" s="93">
        <f t="shared" si="47"/>
        <v>0</v>
      </c>
      <c r="Z331" s="91"/>
      <c r="AA331" s="92"/>
      <c r="AB331" s="93">
        <f t="shared" si="48"/>
        <v>0</v>
      </c>
      <c r="AC331" s="100">
        <f t="shared" si="49"/>
        <v>0</v>
      </c>
      <c r="AD331" s="91"/>
      <c r="AE331" s="105"/>
      <c r="AF331" s="93">
        <f t="shared" si="50"/>
        <v>0</v>
      </c>
      <c r="AG331" s="78"/>
      <c r="AH331" s="78"/>
      <c r="AI331" s="83"/>
      <c r="AJ331" s="106"/>
      <c r="AK331" s="106"/>
      <c r="AL331" s="93">
        <f t="shared" si="51"/>
        <v>0</v>
      </c>
      <c r="AM331" s="100">
        <f t="shared" si="52"/>
        <v>0</v>
      </c>
      <c r="AN331" s="100">
        <f t="shared" si="53"/>
        <v>0</v>
      </c>
      <c r="AO331" s="101"/>
      <c r="AP331" s="101"/>
      <c r="AQ331" s="101"/>
      <c r="AR331" s="102"/>
      <c r="AS331" s="102"/>
      <c r="AT331" s="102"/>
      <c r="AU331" s="91"/>
      <c r="AV331" s="91"/>
      <c r="AW331" s="103">
        <v>0</v>
      </c>
      <c r="AX331" s="104">
        <f t="shared" si="45"/>
        <v>0</v>
      </c>
    </row>
    <row r="332" spans="1:50" ht="120" customHeight="1">
      <c r="A332" s="88"/>
      <c r="B332" s="88"/>
      <c r="C332" s="71"/>
      <c r="D332" s="89"/>
      <c r="E332" s="90"/>
      <c r="F332" s="91"/>
      <c r="G332" s="92"/>
      <c r="H332" s="92"/>
      <c r="I332" s="88"/>
      <c r="J332" s="88"/>
      <c r="K332" s="88"/>
      <c r="L332" s="88"/>
      <c r="M332" s="94" t="str">
        <f t="shared" si="46"/>
        <v>-</v>
      </c>
      <c r="N332" s="95"/>
      <c r="O332" s="96"/>
      <c r="P332" s="75"/>
      <c r="Q332" s="96"/>
      <c r="R332" s="97"/>
      <c r="S332" s="98"/>
      <c r="T332" s="78"/>
      <c r="U332" s="97"/>
      <c r="V332" s="99"/>
      <c r="W332" s="91"/>
      <c r="X332" s="92"/>
      <c r="Y332" s="93">
        <f t="shared" si="47"/>
        <v>0</v>
      </c>
      <c r="Z332" s="91"/>
      <c r="AA332" s="92"/>
      <c r="AB332" s="93">
        <f t="shared" si="48"/>
        <v>0</v>
      </c>
      <c r="AC332" s="100">
        <f t="shared" si="49"/>
        <v>0</v>
      </c>
      <c r="AD332" s="91"/>
      <c r="AE332" s="105"/>
      <c r="AF332" s="93">
        <f t="shared" si="50"/>
        <v>0</v>
      </c>
      <c r="AG332" s="78"/>
      <c r="AH332" s="78"/>
      <c r="AI332" s="83"/>
      <c r="AJ332" s="106"/>
      <c r="AK332" s="106"/>
      <c r="AL332" s="93">
        <f t="shared" si="51"/>
        <v>0</v>
      </c>
      <c r="AM332" s="100">
        <f t="shared" si="52"/>
        <v>0</v>
      </c>
      <c r="AN332" s="100">
        <f t="shared" si="53"/>
        <v>0</v>
      </c>
      <c r="AO332" s="101"/>
      <c r="AP332" s="101"/>
      <c r="AQ332" s="101"/>
      <c r="AR332" s="102"/>
      <c r="AS332" s="102"/>
      <c r="AT332" s="102"/>
      <c r="AU332" s="91"/>
      <c r="AV332" s="91"/>
      <c r="AW332" s="103">
        <v>0</v>
      </c>
      <c r="AX332" s="104">
        <f t="shared" si="45"/>
        <v>0</v>
      </c>
    </row>
    <row r="333" spans="1:50" ht="120" customHeight="1">
      <c r="A333" s="88"/>
      <c r="B333" s="88"/>
      <c r="C333" s="71"/>
      <c r="D333" s="89"/>
      <c r="E333" s="90"/>
      <c r="F333" s="91"/>
      <c r="G333" s="92"/>
      <c r="H333" s="92"/>
      <c r="I333" s="88"/>
      <c r="J333" s="88"/>
      <c r="K333" s="88"/>
      <c r="L333" s="88"/>
      <c r="M333" s="94" t="str">
        <f t="shared" si="46"/>
        <v>-</v>
      </c>
      <c r="N333" s="95"/>
      <c r="O333" s="96"/>
      <c r="P333" s="75"/>
      <c r="Q333" s="96"/>
      <c r="R333" s="97"/>
      <c r="S333" s="98"/>
      <c r="T333" s="78"/>
      <c r="U333" s="97"/>
      <c r="V333" s="99"/>
      <c r="W333" s="91"/>
      <c r="X333" s="92"/>
      <c r="Y333" s="93">
        <f t="shared" si="47"/>
        <v>0</v>
      </c>
      <c r="Z333" s="91"/>
      <c r="AA333" s="92"/>
      <c r="AB333" s="93">
        <f t="shared" si="48"/>
        <v>0</v>
      </c>
      <c r="AC333" s="100">
        <f t="shared" si="49"/>
        <v>0</v>
      </c>
      <c r="AD333" s="91"/>
      <c r="AE333" s="105"/>
      <c r="AF333" s="93">
        <f t="shared" si="50"/>
        <v>0</v>
      </c>
      <c r="AG333" s="78"/>
      <c r="AH333" s="78"/>
      <c r="AI333" s="83"/>
      <c r="AJ333" s="106"/>
      <c r="AK333" s="106"/>
      <c r="AL333" s="93">
        <f t="shared" si="51"/>
        <v>0</v>
      </c>
      <c r="AM333" s="100">
        <f t="shared" si="52"/>
        <v>0</v>
      </c>
      <c r="AN333" s="100">
        <f t="shared" si="53"/>
        <v>0</v>
      </c>
      <c r="AO333" s="101"/>
      <c r="AP333" s="101"/>
      <c r="AQ333" s="101"/>
      <c r="AR333" s="102"/>
      <c r="AS333" s="102"/>
      <c r="AT333" s="102"/>
      <c r="AU333" s="91"/>
      <c r="AV333" s="91"/>
      <c r="AW333" s="103">
        <v>0</v>
      </c>
      <c r="AX333" s="104">
        <f t="shared" si="45"/>
        <v>0</v>
      </c>
    </row>
    <row r="334" spans="1:50" ht="120" customHeight="1">
      <c r="A334" s="88"/>
      <c r="B334" s="88"/>
      <c r="C334" s="71"/>
      <c r="D334" s="89"/>
      <c r="E334" s="90"/>
      <c r="F334" s="91"/>
      <c r="G334" s="92"/>
      <c r="H334" s="92"/>
      <c r="I334" s="88"/>
      <c r="J334" s="88"/>
      <c r="K334" s="88"/>
      <c r="L334" s="88"/>
      <c r="M334" s="94" t="str">
        <f t="shared" si="46"/>
        <v>-</v>
      </c>
      <c r="N334" s="95"/>
      <c r="O334" s="96"/>
      <c r="P334" s="75"/>
      <c r="Q334" s="96"/>
      <c r="R334" s="97"/>
      <c r="S334" s="98"/>
      <c r="T334" s="78"/>
      <c r="U334" s="97"/>
      <c r="V334" s="99"/>
      <c r="W334" s="91"/>
      <c r="X334" s="92"/>
      <c r="Y334" s="93">
        <f t="shared" si="47"/>
        <v>0</v>
      </c>
      <c r="Z334" s="91"/>
      <c r="AA334" s="92"/>
      <c r="AB334" s="93">
        <f t="shared" si="48"/>
        <v>0</v>
      </c>
      <c r="AC334" s="100">
        <f t="shared" si="49"/>
        <v>0</v>
      </c>
      <c r="AD334" s="91"/>
      <c r="AE334" s="105"/>
      <c r="AF334" s="93">
        <f t="shared" si="50"/>
        <v>0</v>
      </c>
      <c r="AG334" s="78"/>
      <c r="AH334" s="78"/>
      <c r="AI334" s="83"/>
      <c r="AJ334" s="106"/>
      <c r="AK334" s="106"/>
      <c r="AL334" s="93">
        <f t="shared" si="51"/>
        <v>0</v>
      </c>
      <c r="AM334" s="100">
        <f t="shared" si="52"/>
        <v>0</v>
      </c>
      <c r="AN334" s="100">
        <f t="shared" si="53"/>
        <v>0</v>
      </c>
      <c r="AO334" s="101"/>
      <c r="AP334" s="101"/>
      <c r="AQ334" s="101"/>
      <c r="AR334" s="102"/>
      <c r="AS334" s="102"/>
      <c r="AT334" s="102"/>
      <c r="AU334" s="91"/>
      <c r="AV334" s="91"/>
      <c r="AW334" s="103">
        <v>0</v>
      </c>
      <c r="AX334" s="104">
        <f t="shared" si="45"/>
        <v>0</v>
      </c>
    </row>
    <row r="335" spans="1:50" ht="120" customHeight="1">
      <c r="A335" s="88"/>
      <c r="B335" s="88"/>
      <c r="C335" s="71"/>
      <c r="D335" s="89"/>
      <c r="E335" s="90"/>
      <c r="F335" s="91"/>
      <c r="G335" s="92"/>
      <c r="H335" s="92"/>
      <c r="I335" s="88"/>
      <c r="J335" s="88"/>
      <c r="K335" s="88"/>
      <c r="L335" s="88"/>
      <c r="M335" s="94" t="str">
        <f t="shared" si="46"/>
        <v>-</v>
      </c>
      <c r="N335" s="95"/>
      <c r="O335" s="96"/>
      <c r="P335" s="75"/>
      <c r="Q335" s="96"/>
      <c r="R335" s="97"/>
      <c r="S335" s="98"/>
      <c r="T335" s="78"/>
      <c r="U335" s="97"/>
      <c r="V335" s="99"/>
      <c r="W335" s="91"/>
      <c r="X335" s="92"/>
      <c r="Y335" s="93">
        <f t="shared" si="47"/>
        <v>0</v>
      </c>
      <c r="Z335" s="91"/>
      <c r="AA335" s="92"/>
      <c r="AB335" s="93">
        <f t="shared" si="48"/>
        <v>0</v>
      </c>
      <c r="AC335" s="100">
        <f t="shared" si="49"/>
        <v>0</v>
      </c>
      <c r="AD335" s="91"/>
      <c r="AE335" s="105"/>
      <c r="AF335" s="93">
        <f t="shared" si="50"/>
        <v>0</v>
      </c>
      <c r="AG335" s="78"/>
      <c r="AH335" s="78"/>
      <c r="AI335" s="83"/>
      <c r="AJ335" s="106"/>
      <c r="AK335" s="106"/>
      <c r="AL335" s="93">
        <f t="shared" si="51"/>
        <v>0</v>
      </c>
      <c r="AM335" s="100">
        <f t="shared" si="52"/>
        <v>0</v>
      </c>
      <c r="AN335" s="100">
        <f t="shared" si="53"/>
        <v>0</v>
      </c>
      <c r="AO335" s="101"/>
      <c r="AP335" s="101"/>
      <c r="AQ335" s="101"/>
      <c r="AR335" s="102"/>
      <c r="AS335" s="102"/>
      <c r="AT335" s="102"/>
      <c r="AU335" s="91"/>
      <c r="AV335" s="91"/>
      <c r="AW335" s="103">
        <v>0</v>
      </c>
      <c r="AX335" s="104">
        <f t="shared" si="45"/>
        <v>0</v>
      </c>
    </row>
    <row r="336" spans="1:50" ht="120" customHeight="1">
      <c r="A336" s="88"/>
      <c r="B336" s="88"/>
      <c r="C336" s="71"/>
      <c r="D336" s="89"/>
      <c r="E336" s="90"/>
      <c r="F336" s="91"/>
      <c r="G336" s="92"/>
      <c r="H336" s="92"/>
      <c r="I336" s="88"/>
      <c r="J336" s="88"/>
      <c r="K336" s="88"/>
      <c r="L336" s="88"/>
      <c r="M336" s="94" t="str">
        <f t="shared" si="46"/>
        <v>-</v>
      </c>
      <c r="N336" s="95"/>
      <c r="O336" s="96"/>
      <c r="P336" s="75"/>
      <c r="Q336" s="96"/>
      <c r="R336" s="97"/>
      <c r="S336" s="98"/>
      <c r="T336" s="78"/>
      <c r="U336" s="97"/>
      <c r="V336" s="99"/>
      <c r="W336" s="91"/>
      <c r="X336" s="92"/>
      <c r="Y336" s="93">
        <f t="shared" si="47"/>
        <v>0</v>
      </c>
      <c r="Z336" s="91"/>
      <c r="AA336" s="92"/>
      <c r="AB336" s="93">
        <f t="shared" si="48"/>
        <v>0</v>
      </c>
      <c r="AC336" s="100">
        <f t="shared" si="49"/>
        <v>0</v>
      </c>
      <c r="AD336" s="91"/>
      <c r="AE336" s="105"/>
      <c r="AF336" s="93">
        <f t="shared" si="50"/>
        <v>0</v>
      </c>
      <c r="AG336" s="78"/>
      <c r="AH336" s="78"/>
      <c r="AI336" s="83"/>
      <c r="AJ336" s="106"/>
      <c r="AK336" s="106"/>
      <c r="AL336" s="93">
        <f t="shared" si="51"/>
        <v>0</v>
      </c>
      <c r="AM336" s="100">
        <f t="shared" si="52"/>
        <v>0</v>
      </c>
      <c r="AN336" s="100">
        <f t="shared" si="53"/>
        <v>0</v>
      </c>
      <c r="AO336" s="101"/>
      <c r="AP336" s="101"/>
      <c r="AQ336" s="101"/>
      <c r="AR336" s="102"/>
      <c r="AS336" s="102"/>
      <c r="AT336" s="102"/>
      <c r="AU336" s="91"/>
      <c r="AV336" s="91"/>
      <c r="AW336" s="103">
        <v>0</v>
      </c>
      <c r="AX336" s="104">
        <f t="shared" si="45"/>
        <v>0</v>
      </c>
    </row>
    <row r="337" spans="1:50" ht="120" customHeight="1">
      <c r="A337" s="88"/>
      <c r="B337" s="88"/>
      <c r="C337" s="71"/>
      <c r="D337" s="89"/>
      <c r="E337" s="90"/>
      <c r="F337" s="91"/>
      <c r="G337" s="92"/>
      <c r="H337" s="92"/>
      <c r="I337" s="88"/>
      <c r="J337" s="88"/>
      <c r="K337" s="88"/>
      <c r="L337" s="88"/>
      <c r="M337" s="94" t="str">
        <f t="shared" si="46"/>
        <v>-</v>
      </c>
      <c r="N337" s="95"/>
      <c r="O337" s="96"/>
      <c r="P337" s="75"/>
      <c r="Q337" s="96"/>
      <c r="R337" s="97"/>
      <c r="S337" s="98"/>
      <c r="T337" s="78"/>
      <c r="U337" s="97"/>
      <c r="V337" s="99"/>
      <c r="W337" s="91"/>
      <c r="X337" s="92"/>
      <c r="Y337" s="93">
        <f t="shared" si="47"/>
        <v>0</v>
      </c>
      <c r="Z337" s="91"/>
      <c r="AA337" s="92"/>
      <c r="AB337" s="93">
        <f t="shared" si="48"/>
        <v>0</v>
      </c>
      <c r="AC337" s="100">
        <f t="shared" si="49"/>
        <v>0</v>
      </c>
      <c r="AD337" s="91"/>
      <c r="AE337" s="105"/>
      <c r="AF337" s="93">
        <f t="shared" si="50"/>
        <v>0</v>
      </c>
      <c r="AG337" s="78"/>
      <c r="AH337" s="78"/>
      <c r="AI337" s="83"/>
      <c r="AJ337" s="106"/>
      <c r="AK337" s="106"/>
      <c r="AL337" s="93">
        <f t="shared" si="51"/>
        <v>0</v>
      </c>
      <c r="AM337" s="100">
        <f t="shared" si="52"/>
        <v>0</v>
      </c>
      <c r="AN337" s="100">
        <f t="shared" si="53"/>
        <v>0</v>
      </c>
      <c r="AO337" s="101"/>
      <c r="AP337" s="101"/>
      <c r="AQ337" s="101"/>
      <c r="AR337" s="102"/>
      <c r="AS337" s="102"/>
      <c r="AT337" s="102"/>
      <c r="AU337" s="91"/>
      <c r="AV337" s="91"/>
      <c r="AW337" s="103">
        <v>0</v>
      </c>
      <c r="AX337" s="104">
        <f t="shared" si="45"/>
        <v>0</v>
      </c>
    </row>
    <row r="338" spans="1:50" ht="120" customHeight="1">
      <c r="A338" s="88"/>
      <c r="B338" s="88"/>
      <c r="C338" s="71"/>
      <c r="D338" s="89"/>
      <c r="E338" s="90"/>
      <c r="F338" s="91"/>
      <c r="G338" s="92"/>
      <c r="H338" s="92"/>
      <c r="I338" s="88"/>
      <c r="J338" s="88"/>
      <c r="K338" s="88"/>
      <c r="L338" s="88"/>
      <c r="M338" s="94" t="str">
        <f t="shared" si="46"/>
        <v>-</v>
      </c>
      <c r="N338" s="95"/>
      <c r="O338" s="96"/>
      <c r="P338" s="75"/>
      <c r="Q338" s="96"/>
      <c r="R338" s="97"/>
      <c r="S338" s="98"/>
      <c r="T338" s="78"/>
      <c r="U338" s="97"/>
      <c r="V338" s="99"/>
      <c r="W338" s="91"/>
      <c r="X338" s="92"/>
      <c r="Y338" s="93">
        <f t="shared" si="47"/>
        <v>0</v>
      </c>
      <c r="Z338" s="91"/>
      <c r="AA338" s="92"/>
      <c r="AB338" s="93">
        <f t="shared" si="48"/>
        <v>0</v>
      </c>
      <c r="AC338" s="100">
        <f t="shared" si="49"/>
        <v>0</v>
      </c>
      <c r="AD338" s="91"/>
      <c r="AE338" s="105"/>
      <c r="AF338" s="93">
        <f t="shared" si="50"/>
        <v>0</v>
      </c>
      <c r="AG338" s="78"/>
      <c r="AH338" s="78"/>
      <c r="AI338" s="83"/>
      <c r="AJ338" s="106"/>
      <c r="AK338" s="106"/>
      <c r="AL338" s="93">
        <f t="shared" si="51"/>
        <v>0</v>
      </c>
      <c r="AM338" s="100">
        <f t="shared" si="52"/>
        <v>0</v>
      </c>
      <c r="AN338" s="100">
        <f t="shared" si="53"/>
        <v>0</v>
      </c>
      <c r="AO338" s="101"/>
      <c r="AP338" s="101"/>
      <c r="AQ338" s="101"/>
      <c r="AR338" s="102"/>
      <c r="AS338" s="102"/>
      <c r="AT338" s="102"/>
      <c r="AU338" s="91"/>
      <c r="AV338" s="91"/>
      <c r="AW338" s="103">
        <v>0</v>
      </c>
      <c r="AX338" s="104">
        <f t="shared" si="45"/>
        <v>0</v>
      </c>
    </row>
    <row r="339" spans="1:50" ht="120" customHeight="1">
      <c r="A339" s="88"/>
      <c r="B339" s="88"/>
      <c r="C339" s="71"/>
      <c r="D339" s="89"/>
      <c r="E339" s="90"/>
      <c r="F339" s="91"/>
      <c r="G339" s="92"/>
      <c r="H339" s="92"/>
      <c r="I339" s="88"/>
      <c r="J339" s="88"/>
      <c r="K339" s="88"/>
      <c r="L339" s="88"/>
      <c r="M339" s="94" t="str">
        <f t="shared" si="46"/>
        <v>-</v>
      </c>
      <c r="N339" s="95"/>
      <c r="O339" s="96"/>
      <c r="P339" s="75"/>
      <c r="Q339" s="96"/>
      <c r="R339" s="97"/>
      <c r="S339" s="98"/>
      <c r="T339" s="78"/>
      <c r="U339" s="97"/>
      <c r="V339" s="99"/>
      <c r="W339" s="91"/>
      <c r="X339" s="92"/>
      <c r="Y339" s="93">
        <f t="shared" si="47"/>
        <v>0</v>
      </c>
      <c r="Z339" s="91"/>
      <c r="AA339" s="92"/>
      <c r="AB339" s="93">
        <f t="shared" si="48"/>
        <v>0</v>
      </c>
      <c r="AC339" s="100">
        <f t="shared" si="49"/>
        <v>0</v>
      </c>
      <c r="AD339" s="91"/>
      <c r="AE339" s="105"/>
      <c r="AF339" s="93">
        <f t="shared" si="50"/>
        <v>0</v>
      </c>
      <c r="AG339" s="78"/>
      <c r="AH339" s="78"/>
      <c r="AI339" s="83"/>
      <c r="AJ339" s="106"/>
      <c r="AK339" s="106"/>
      <c r="AL339" s="93">
        <f t="shared" si="51"/>
        <v>0</v>
      </c>
      <c r="AM339" s="100">
        <f t="shared" si="52"/>
        <v>0</v>
      </c>
      <c r="AN339" s="100">
        <f t="shared" si="53"/>
        <v>0</v>
      </c>
      <c r="AO339" s="101"/>
      <c r="AP339" s="101"/>
      <c r="AQ339" s="101"/>
      <c r="AR339" s="102"/>
      <c r="AS339" s="102"/>
      <c r="AT339" s="102"/>
      <c r="AU339" s="91"/>
      <c r="AV339" s="91"/>
      <c r="AW339" s="103">
        <v>0</v>
      </c>
      <c r="AX339" s="104">
        <f t="shared" si="45"/>
        <v>0</v>
      </c>
    </row>
    <row r="340" spans="1:50" ht="120" customHeight="1">
      <c r="A340" s="88"/>
      <c r="B340" s="88"/>
      <c r="C340" s="71"/>
      <c r="D340" s="89"/>
      <c r="E340" s="90"/>
      <c r="F340" s="91"/>
      <c r="G340" s="92"/>
      <c r="H340" s="92"/>
      <c r="I340" s="88"/>
      <c r="J340" s="88"/>
      <c r="K340" s="88"/>
      <c r="L340" s="88"/>
      <c r="M340" s="94" t="str">
        <f t="shared" si="46"/>
        <v>-</v>
      </c>
      <c r="N340" s="95"/>
      <c r="O340" s="96"/>
      <c r="P340" s="75"/>
      <c r="Q340" s="96"/>
      <c r="R340" s="97"/>
      <c r="S340" s="98"/>
      <c r="T340" s="78"/>
      <c r="U340" s="97"/>
      <c r="V340" s="99"/>
      <c r="W340" s="91"/>
      <c r="X340" s="92"/>
      <c r="Y340" s="93">
        <f t="shared" si="47"/>
        <v>0</v>
      </c>
      <c r="Z340" s="91"/>
      <c r="AA340" s="92"/>
      <c r="AB340" s="93">
        <f t="shared" si="48"/>
        <v>0</v>
      </c>
      <c r="AC340" s="100">
        <f t="shared" si="49"/>
        <v>0</v>
      </c>
      <c r="AD340" s="91"/>
      <c r="AE340" s="105"/>
      <c r="AF340" s="93">
        <f t="shared" si="50"/>
        <v>0</v>
      </c>
      <c r="AG340" s="78"/>
      <c r="AH340" s="78"/>
      <c r="AI340" s="83"/>
      <c r="AJ340" s="106"/>
      <c r="AK340" s="106"/>
      <c r="AL340" s="93">
        <f t="shared" si="51"/>
        <v>0</v>
      </c>
      <c r="AM340" s="100">
        <f t="shared" si="52"/>
        <v>0</v>
      </c>
      <c r="AN340" s="100">
        <f t="shared" si="53"/>
        <v>0</v>
      </c>
      <c r="AO340" s="101"/>
      <c r="AP340" s="101"/>
      <c r="AQ340" s="101"/>
      <c r="AR340" s="102"/>
      <c r="AS340" s="102"/>
      <c r="AT340" s="102"/>
      <c r="AU340" s="91"/>
      <c r="AV340" s="91"/>
      <c r="AW340" s="103">
        <v>0</v>
      </c>
      <c r="AX340" s="104">
        <f t="shared" si="45"/>
        <v>0</v>
      </c>
    </row>
    <row r="341" spans="1:50" ht="120" customHeight="1">
      <c r="A341" s="88"/>
      <c r="B341" s="88"/>
      <c r="C341" s="71"/>
      <c r="D341" s="89"/>
      <c r="E341" s="90"/>
      <c r="F341" s="91"/>
      <c r="G341" s="92"/>
      <c r="H341" s="92"/>
      <c r="I341" s="88"/>
      <c r="J341" s="88"/>
      <c r="K341" s="88"/>
      <c r="L341" s="88"/>
      <c r="M341" s="94" t="str">
        <f t="shared" si="46"/>
        <v>-</v>
      </c>
      <c r="N341" s="95"/>
      <c r="O341" s="96"/>
      <c r="P341" s="75"/>
      <c r="Q341" s="96"/>
      <c r="R341" s="97"/>
      <c r="S341" s="98"/>
      <c r="T341" s="78"/>
      <c r="U341" s="97"/>
      <c r="V341" s="99"/>
      <c r="W341" s="91"/>
      <c r="X341" s="92"/>
      <c r="Y341" s="93">
        <f t="shared" si="47"/>
        <v>0</v>
      </c>
      <c r="Z341" s="91"/>
      <c r="AA341" s="92"/>
      <c r="AB341" s="93">
        <f t="shared" si="48"/>
        <v>0</v>
      </c>
      <c r="AC341" s="100">
        <f t="shared" si="49"/>
        <v>0</v>
      </c>
      <c r="AD341" s="91"/>
      <c r="AE341" s="105"/>
      <c r="AF341" s="93">
        <f t="shared" si="50"/>
        <v>0</v>
      </c>
      <c r="AG341" s="78"/>
      <c r="AH341" s="78"/>
      <c r="AI341" s="83"/>
      <c r="AJ341" s="106"/>
      <c r="AK341" s="106"/>
      <c r="AL341" s="93">
        <f t="shared" si="51"/>
        <v>0</v>
      </c>
      <c r="AM341" s="100">
        <f t="shared" si="52"/>
        <v>0</v>
      </c>
      <c r="AN341" s="100">
        <f t="shared" si="53"/>
        <v>0</v>
      </c>
      <c r="AO341" s="101"/>
      <c r="AP341" s="101"/>
      <c r="AQ341" s="101"/>
      <c r="AR341" s="102"/>
      <c r="AS341" s="102"/>
      <c r="AT341" s="102"/>
      <c r="AU341" s="91"/>
      <c r="AV341" s="91"/>
      <c r="AW341" s="103">
        <v>0</v>
      </c>
      <c r="AX341" s="104">
        <f t="shared" si="45"/>
        <v>0</v>
      </c>
    </row>
    <row r="342" spans="1:50" ht="120" customHeight="1">
      <c r="A342" s="88"/>
      <c r="B342" s="88"/>
      <c r="C342" s="71"/>
      <c r="D342" s="89"/>
      <c r="E342" s="90"/>
      <c r="F342" s="91"/>
      <c r="G342" s="92"/>
      <c r="H342" s="92"/>
      <c r="I342" s="88"/>
      <c r="J342" s="88"/>
      <c r="K342" s="88"/>
      <c r="L342" s="88"/>
      <c r="M342" s="94" t="str">
        <f t="shared" si="46"/>
        <v>-</v>
      </c>
      <c r="N342" s="95"/>
      <c r="O342" s="96"/>
      <c r="P342" s="75"/>
      <c r="Q342" s="96"/>
      <c r="R342" s="97"/>
      <c r="S342" s="98"/>
      <c r="T342" s="78"/>
      <c r="U342" s="97"/>
      <c r="V342" s="99"/>
      <c r="W342" s="91"/>
      <c r="X342" s="92"/>
      <c r="Y342" s="93">
        <f t="shared" si="47"/>
        <v>0</v>
      </c>
      <c r="Z342" s="91"/>
      <c r="AA342" s="92"/>
      <c r="AB342" s="93">
        <f t="shared" si="48"/>
        <v>0</v>
      </c>
      <c r="AC342" s="100">
        <f t="shared" si="49"/>
        <v>0</v>
      </c>
      <c r="AD342" s="91"/>
      <c r="AE342" s="105"/>
      <c r="AF342" s="93">
        <f t="shared" si="50"/>
        <v>0</v>
      </c>
      <c r="AG342" s="78"/>
      <c r="AH342" s="78"/>
      <c r="AI342" s="83"/>
      <c r="AJ342" s="106"/>
      <c r="AK342" s="106"/>
      <c r="AL342" s="93">
        <f t="shared" si="51"/>
        <v>0</v>
      </c>
      <c r="AM342" s="100">
        <f t="shared" si="52"/>
        <v>0</v>
      </c>
      <c r="AN342" s="100">
        <f t="shared" si="53"/>
        <v>0</v>
      </c>
      <c r="AO342" s="101"/>
      <c r="AP342" s="101"/>
      <c r="AQ342" s="101"/>
      <c r="AR342" s="102"/>
      <c r="AS342" s="102"/>
      <c r="AT342" s="102"/>
      <c r="AU342" s="91"/>
      <c r="AV342" s="91"/>
      <c r="AW342" s="103">
        <v>0</v>
      </c>
      <c r="AX342" s="104">
        <f t="shared" si="45"/>
        <v>0</v>
      </c>
    </row>
    <row r="343" spans="1:50" ht="120" customHeight="1">
      <c r="A343" s="88"/>
      <c r="B343" s="88"/>
      <c r="C343" s="71"/>
      <c r="D343" s="89"/>
      <c r="E343" s="90"/>
      <c r="F343" s="91"/>
      <c r="G343" s="92"/>
      <c r="H343" s="92"/>
      <c r="I343" s="88"/>
      <c r="J343" s="88"/>
      <c r="K343" s="88"/>
      <c r="L343" s="88"/>
      <c r="M343" s="94" t="str">
        <f t="shared" si="46"/>
        <v>-</v>
      </c>
      <c r="N343" s="95"/>
      <c r="O343" s="96"/>
      <c r="P343" s="75"/>
      <c r="Q343" s="96"/>
      <c r="R343" s="97"/>
      <c r="S343" s="98"/>
      <c r="T343" s="78"/>
      <c r="U343" s="97"/>
      <c r="V343" s="99"/>
      <c r="W343" s="91"/>
      <c r="X343" s="92"/>
      <c r="Y343" s="93">
        <f t="shared" si="47"/>
        <v>0</v>
      </c>
      <c r="Z343" s="91"/>
      <c r="AA343" s="92"/>
      <c r="AB343" s="93">
        <f t="shared" si="48"/>
        <v>0</v>
      </c>
      <c r="AC343" s="100">
        <f t="shared" si="49"/>
        <v>0</v>
      </c>
      <c r="AD343" s="91"/>
      <c r="AE343" s="105"/>
      <c r="AF343" s="93">
        <f t="shared" si="50"/>
        <v>0</v>
      </c>
      <c r="AG343" s="78"/>
      <c r="AH343" s="78"/>
      <c r="AI343" s="83"/>
      <c r="AJ343" s="106"/>
      <c r="AK343" s="106"/>
      <c r="AL343" s="93">
        <f t="shared" si="51"/>
        <v>0</v>
      </c>
      <c r="AM343" s="100">
        <f t="shared" si="52"/>
        <v>0</v>
      </c>
      <c r="AN343" s="100">
        <f t="shared" si="53"/>
        <v>0</v>
      </c>
      <c r="AO343" s="101"/>
      <c r="AP343" s="101"/>
      <c r="AQ343" s="101"/>
      <c r="AR343" s="102"/>
      <c r="AS343" s="102"/>
      <c r="AT343" s="102"/>
      <c r="AU343" s="91"/>
      <c r="AV343" s="91"/>
      <c r="AW343" s="103">
        <v>0</v>
      </c>
      <c r="AX343" s="104">
        <f t="shared" si="45"/>
        <v>0</v>
      </c>
    </row>
    <row r="344" spans="1:50" ht="120" customHeight="1">
      <c r="A344" s="88"/>
      <c r="B344" s="88"/>
      <c r="C344" s="71"/>
      <c r="D344" s="89"/>
      <c r="E344" s="90"/>
      <c r="F344" s="91"/>
      <c r="G344" s="92"/>
      <c r="H344" s="92"/>
      <c r="I344" s="88"/>
      <c r="J344" s="88"/>
      <c r="K344" s="88"/>
      <c r="L344" s="88"/>
      <c r="M344" s="94" t="str">
        <f t="shared" si="46"/>
        <v>-</v>
      </c>
      <c r="N344" s="95"/>
      <c r="O344" s="96"/>
      <c r="P344" s="75"/>
      <c r="Q344" s="96"/>
      <c r="R344" s="97"/>
      <c r="S344" s="98"/>
      <c r="T344" s="78"/>
      <c r="U344" s="97"/>
      <c r="V344" s="99"/>
      <c r="W344" s="91"/>
      <c r="X344" s="92"/>
      <c r="Y344" s="93">
        <f t="shared" si="47"/>
        <v>0</v>
      </c>
      <c r="Z344" s="91"/>
      <c r="AA344" s="92"/>
      <c r="AB344" s="93">
        <f t="shared" si="48"/>
        <v>0</v>
      </c>
      <c r="AC344" s="100">
        <f t="shared" si="49"/>
        <v>0</v>
      </c>
      <c r="AD344" s="91"/>
      <c r="AE344" s="105"/>
      <c r="AF344" s="93">
        <f t="shared" si="50"/>
        <v>0</v>
      </c>
      <c r="AG344" s="78"/>
      <c r="AH344" s="78"/>
      <c r="AI344" s="83"/>
      <c r="AJ344" s="106"/>
      <c r="AK344" s="106"/>
      <c r="AL344" s="93">
        <f t="shared" si="51"/>
        <v>0</v>
      </c>
      <c r="AM344" s="100">
        <f t="shared" si="52"/>
        <v>0</v>
      </c>
      <c r="AN344" s="100">
        <f t="shared" si="53"/>
        <v>0</v>
      </c>
      <c r="AO344" s="101"/>
      <c r="AP344" s="101"/>
      <c r="AQ344" s="101"/>
      <c r="AR344" s="102"/>
      <c r="AS344" s="102"/>
      <c r="AT344" s="102"/>
      <c r="AU344" s="91"/>
      <c r="AV344" s="91"/>
      <c r="AW344" s="103">
        <v>0</v>
      </c>
      <c r="AX344" s="104">
        <f t="shared" si="45"/>
        <v>0</v>
      </c>
    </row>
    <row r="345" spans="1:50" ht="120" customHeight="1">
      <c r="A345" s="88"/>
      <c r="B345" s="88"/>
      <c r="C345" s="71"/>
      <c r="D345" s="89"/>
      <c r="E345" s="90"/>
      <c r="F345" s="91"/>
      <c r="G345" s="92"/>
      <c r="H345" s="92"/>
      <c r="I345" s="88"/>
      <c r="J345" s="88"/>
      <c r="K345" s="88"/>
      <c r="L345" s="88"/>
      <c r="M345" s="94" t="str">
        <f t="shared" si="46"/>
        <v>-</v>
      </c>
      <c r="N345" s="95"/>
      <c r="O345" s="96"/>
      <c r="P345" s="75"/>
      <c r="Q345" s="96"/>
      <c r="R345" s="97"/>
      <c r="S345" s="98"/>
      <c r="T345" s="78"/>
      <c r="U345" s="97"/>
      <c r="V345" s="99"/>
      <c r="W345" s="91"/>
      <c r="X345" s="92"/>
      <c r="Y345" s="93">
        <f t="shared" si="47"/>
        <v>0</v>
      </c>
      <c r="Z345" s="91"/>
      <c r="AA345" s="92"/>
      <c r="AB345" s="93">
        <f t="shared" si="48"/>
        <v>0</v>
      </c>
      <c r="AC345" s="100">
        <f t="shared" si="49"/>
        <v>0</v>
      </c>
      <c r="AD345" s="91"/>
      <c r="AE345" s="105"/>
      <c r="AF345" s="93">
        <f t="shared" si="50"/>
        <v>0</v>
      </c>
      <c r="AG345" s="78"/>
      <c r="AH345" s="78"/>
      <c r="AI345" s="83"/>
      <c r="AJ345" s="106"/>
      <c r="AK345" s="106"/>
      <c r="AL345" s="93">
        <f t="shared" si="51"/>
        <v>0</v>
      </c>
      <c r="AM345" s="100">
        <f t="shared" si="52"/>
        <v>0</v>
      </c>
      <c r="AN345" s="100">
        <f t="shared" si="53"/>
        <v>0</v>
      </c>
      <c r="AO345" s="101"/>
      <c r="AP345" s="101"/>
      <c r="AQ345" s="101"/>
      <c r="AR345" s="102"/>
      <c r="AS345" s="102"/>
      <c r="AT345" s="102"/>
      <c r="AU345" s="91"/>
      <c r="AV345" s="91"/>
      <c r="AW345" s="103">
        <v>0</v>
      </c>
      <c r="AX345" s="104">
        <f t="shared" si="45"/>
        <v>0</v>
      </c>
    </row>
    <row r="346" spans="1:50" ht="120" customHeight="1">
      <c r="A346" s="88"/>
      <c r="B346" s="88"/>
      <c r="C346" s="71"/>
      <c r="D346" s="89"/>
      <c r="E346" s="90"/>
      <c r="F346" s="91"/>
      <c r="G346" s="92"/>
      <c r="H346" s="92"/>
      <c r="I346" s="88"/>
      <c r="J346" s="88"/>
      <c r="K346" s="88"/>
      <c r="L346" s="88"/>
      <c r="M346" s="94" t="str">
        <f t="shared" si="46"/>
        <v>-</v>
      </c>
      <c r="N346" s="95"/>
      <c r="O346" s="96"/>
      <c r="P346" s="75"/>
      <c r="Q346" s="96"/>
      <c r="R346" s="97"/>
      <c r="S346" s="98"/>
      <c r="T346" s="78"/>
      <c r="U346" s="97"/>
      <c r="V346" s="99"/>
      <c r="W346" s="91"/>
      <c r="X346" s="92"/>
      <c r="Y346" s="93">
        <f t="shared" si="47"/>
        <v>0</v>
      </c>
      <c r="Z346" s="91"/>
      <c r="AA346" s="92"/>
      <c r="AB346" s="93">
        <f t="shared" si="48"/>
        <v>0</v>
      </c>
      <c r="AC346" s="100">
        <f t="shared" si="49"/>
        <v>0</v>
      </c>
      <c r="AD346" s="91"/>
      <c r="AE346" s="105"/>
      <c r="AF346" s="93">
        <f t="shared" si="50"/>
        <v>0</v>
      </c>
      <c r="AG346" s="78"/>
      <c r="AH346" s="78"/>
      <c r="AI346" s="83"/>
      <c r="AJ346" s="106"/>
      <c r="AK346" s="106"/>
      <c r="AL346" s="93">
        <f t="shared" si="51"/>
        <v>0</v>
      </c>
      <c r="AM346" s="100">
        <f t="shared" si="52"/>
        <v>0</v>
      </c>
      <c r="AN346" s="100">
        <f t="shared" si="53"/>
        <v>0</v>
      </c>
      <c r="AO346" s="101"/>
      <c r="AP346" s="101"/>
      <c r="AQ346" s="101"/>
      <c r="AR346" s="102"/>
      <c r="AS346" s="102"/>
      <c r="AT346" s="102"/>
      <c r="AU346" s="91"/>
      <c r="AV346" s="91"/>
      <c r="AW346" s="103">
        <v>0</v>
      </c>
      <c r="AX346" s="104">
        <f t="shared" si="45"/>
        <v>0</v>
      </c>
    </row>
    <row r="347" spans="1:50" ht="120" customHeight="1">
      <c r="A347" s="88"/>
      <c r="B347" s="88"/>
      <c r="C347" s="71"/>
      <c r="D347" s="89"/>
      <c r="E347" s="90"/>
      <c r="F347" s="91"/>
      <c r="G347" s="92"/>
      <c r="H347" s="92"/>
      <c r="I347" s="88"/>
      <c r="J347" s="88"/>
      <c r="K347" s="88"/>
      <c r="L347" s="88"/>
      <c r="M347" s="94" t="str">
        <f t="shared" si="46"/>
        <v>-</v>
      </c>
      <c r="N347" s="95"/>
      <c r="O347" s="96"/>
      <c r="P347" s="75"/>
      <c r="Q347" s="96"/>
      <c r="R347" s="97"/>
      <c r="S347" s="98"/>
      <c r="T347" s="78"/>
      <c r="U347" s="97"/>
      <c r="V347" s="99"/>
      <c r="W347" s="91"/>
      <c r="X347" s="92"/>
      <c r="Y347" s="93">
        <f t="shared" si="47"/>
        <v>0</v>
      </c>
      <c r="Z347" s="91"/>
      <c r="AA347" s="92"/>
      <c r="AB347" s="93">
        <f t="shared" si="48"/>
        <v>0</v>
      </c>
      <c r="AC347" s="100">
        <f t="shared" si="49"/>
        <v>0</v>
      </c>
      <c r="AD347" s="91"/>
      <c r="AE347" s="105"/>
      <c r="AF347" s="93">
        <f t="shared" si="50"/>
        <v>0</v>
      </c>
      <c r="AG347" s="78"/>
      <c r="AH347" s="78"/>
      <c r="AI347" s="83"/>
      <c r="AJ347" s="106"/>
      <c r="AK347" s="106"/>
      <c r="AL347" s="93">
        <f t="shared" si="51"/>
        <v>0</v>
      </c>
      <c r="AM347" s="100">
        <f t="shared" si="52"/>
        <v>0</v>
      </c>
      <c r="AN347" s="100">
        <f t="shared" si="53"/>
        <v>0</v>
      </c>
      <c r="AO347" s="101"/>
      <c r="AP347" s="101"/>
      <c r="AQ347" s="101"/>
      <c r="AR347" s="102"/>
      <c r="AS347" s="102"/>
      <c r="AT347" s="102"/>
      <c r="AU347" s="91"/>
      <c r="AV347" s="91"/>
      <c r="AW347" s="103">
        <v>0</v>
      </c>
      <c r="AX347" s="104">
        <f t="shared" si="45"/>
        <v>0</v>
      </c>
    </row>
    <row r="348" spans="1:50" ht="120" customHeight="1">
      <c r="A348" s="88"/>
      <c r="B348" s="88"/>
      <c r="C348" s="71"/>
      <c r="D348" s="89"/>
      <c r="E348" s="90"/>
      <c r="F348" s="91"/>
      <c r="G348" s="92"/>
      <c r="H348" s="92"/>
      <c r="I348" s="88"/>
      <c r="J348" s="88"/>
      <c r="K348" s="88"/>
      <c r="L348" s="88"/>
      <c r="M348" s="94" t="str">
        <f t="shared" si="46"/>
        <v>-</v>
      </c>
      <c r="N348" s="95"/>
      <c r="O348" s="96"/>
      <c r="P348" s="75"/>
      <c r="Q348" s="96"/>
      <c r="R348" s="97"/>
      <c r="S348" s="98"/>
      <c r="T348" s="78"/>
      <c r="U348" s="97"/>
      <c r="V348" s="99"/>
      <c r="W348" s="91"/>
      <c r="X348" s="92"/>
      <c r="Y348" s="93">
        <f t="shared" si="47"/>
        <v>0</v>
      </c>
      <c r="Z348" s="91"/>
      <c r="AA348" s="92"/>
      <c r="AB348" s="93">
        <f t="shared" si="48"/>
        <v>0</v>
      </c>
      <c r="AC348" s="100">
        <f t="shared" si="49"/>
        <v>0</v>
      </c>
      <c r="AD348" s="91"/>
      <c r="AE348" s="105"/>
      <c r="AF348" s="93">
        <f t="shared" si="50"/>
        <v>0</v>
      </c>
      <c r="AG348" s="78"/>
      <c r="AH348" s="78"/>
      <c r="AI348" s="83"/>
      <c r="AJ348" s="106"/>
      <c r="AK348" s="106"/>
      <c r="AL348" s="93">
        <f t="shared" si="51"/>
        <v>0</v>
      </c>
      <c r="AM348" s="100">
        <f t="shared" si="52"/>
        <v>0</v>
      </c>
      <c r="AN348" s="100">
        <f t="shared" si="53"/>
        <v>0</v>
      </c>
      <c r="AO348" s="101"/>
      <c r="AP348" s="101"/>
      <c r="AQ348" s="101"/>
      <c r="AR348" s="102"/>
      <c r="AS348" s="102"/>
      <c r="AT348" s="102"/>
      <c r="AU348" s="91"/>
      <c r="AV348" s="91"/>
      <c r="AW348" s="103">
        <v>0</v>
      </c>
      <c r="AX348" s="104">
        <f t="shared" si="45"/>
        <v>0</v>
      </c>
    </row>
    <row r="349" spans="1:50" ht="120" customHeight="1">
      <c r="A349" s="88"/>
      <c r="B349" s="88"/>
      <c r="C349" s="71"/>
      <c r="D349" s="89"/>
      <c r="E349" s="90"/>
      <c r="F349" s="91"/>
      <c r="G349" s="92"/>
      <c r="H349" s="92"/>
      <c r="I349" s="88"/>
      <c r="J349" s="88"/>
      <c r="K349" s="88"/>
      <c r="L349" s="88"/>
      <c r="M349" s="94" t="str">
        <f t="shared" si="46"/>
        <v>-</v>
      </c>
      <c r="N349" s="95"/>
      <c r="O349" s="96"/>
      <c r="P349" s="75"/>
      <c r="Q349" s="96"/>
      <c r="R349" s="97"/>
      <c r="S349" s="98"/>
      <c r="T349" s="78"/>
      <c r="U349" s="97"/>
      <c r="V349" s="99"/>
      <c r="W349" s="91"/>
      <c r="X349" s="92"/>
      <c r="Y349" s="93">
        <f t="shared" si="47"/>
        <v>0</v>
      </c>
      <c r="Z349" s="91"/>
      <c r="AA349" s="92"/>
      <c r="AB349" s="93">
        <f t="shared" si="48"/>
        <v>0</v>
      </c>
      <c r="AC349" s="100">
        <f t="shared" si="49"/>
        <v>0</v>
      </c>
      <c r="AD349" s="91"/>
      <c r="AE349" s="105"/>
      <c r="AF349" s="93">
        <f t="shared" si="50"/>
        <v>0</v>
      </c>
      <c r="AG349" s="78"/>
      <c r="AH349" s="78"/>
      <c r="AI349" s="83"/>
      <c r="AJ349" s="106"/>
      <c r="AK349" s="106"/>
      <c r="AL349" s="93">
        <f t="shared" si="51"/>
        <v>0</v>
      </c>
      <c r="AM349" s="100">
        <f t="shared" si="52"/>
        <v>0</v>
      </c>
      <c r="AN349" s="100">
        <f t="shared" si="53"/>
        <v>0</v>
      </c>
      <c r="AO349" s="101"/>
      <c r="AP349" s="101"/>
      <c r="AQ349" s="101"/>
      <c r="AR349" s="102"/>
      <c r="AS349" s="102"/>
      <c r="AT349" s="102"/>
      <c r="AU349" s="91"/>
      <c r="AV349" s="91"/>
      <c r="AW349" s="103">
        <v>0</v>
      </c>
      <c r="AX349" s="104">
        <f t="shared" si="45"/>
        <v>0</v>
      </c>
    </row>
    <row r="350" spans="1:50" ht="120" customHeight="1">
      <c r="A350" s="88"/>
      <c r="B350" s="88"/>
      <c r="C350" s="71"/>
      <c r="D350" s="89"/>
      <c r="E350" s="90"/>
      <c r="F350" s="91"/>
      <c r="G350" s="92"/>
      <c r="H350" s="92"/>
      <c r="I350" s="88"/>
      <c r="J350" s="88"/>
      <c r="K350" s="88"/>
      <c r="L350" s="88"/>
      <c r="M350" s="94" t="str">
        <f t="shared" si="46"/>
        <v>-</v>
      </c>
      <c r="N350" s="95"/>
      <c r="O350" s="96"/>
      <c r="P350" s="75"/>
      <c r="Q350" s="96"/>
      <c r="R350" s="97"/>
      <c r="S350" s="98"/>
      <c r="T350" s="78"/>
      <c r="U350" s="97"/>
      <c r="V350" s="99"/>
      <c r="W350" s="91"/>
      <c r="X350" s="92"/>
      <c r="Y350" s="93">
        <f t="shared" si="47"/>
        <v>0</v>
      </c>
      <c r="Z350" s="91"/>
      <c r="AA350" s="92"/>
      <c r="AB350" s="93">
        <f t="shared" si="48"/>
        <v>0</v>
      </c>
      <c r="AC350" s="100">
        <f t="shared" si="49"/>
        <v>0</v>
      </c>
      <c r="AD350" s="91"/>
      <c r="AE350" s="105"/>
      <c r="AF350" s="93">
        <f t="shared" si="50"/>
        <v>0</v>
      </c>
      <c r="AG350" s="78"/>
      <c r="AH350" s="78"/>
      <c r="AI350" s="83"/>
      <c r="AJ350" s="106"/>
      <c r="AK350" s="106"/>
      <c r="AL350" s="93">
        <f t="shared" si="51"/>
        <v>0</v>
      </c>
      <c r="AM350" s="100">
        <f t="shared" si="52"/>
        <v>0</v>
      </c>
      <c r="AN350" s="100">
        <f t="shared" si="53"/>
        <v>0</v>
      </c>
      <c r="AO350" s="101"/>
      <c r="AP350" s="101"/>
      <c r="AQ350" s="101"/>
      <c r="AR350" s="102"/>
      <c r="AS350" s="102"/>
      <c r="AT350" s="102"/>
      <c r="AU350" s="91"/>
      <c r="AV350" s="91"/>
      <c r="AW350" s="103">
        <v>0</v>
      </c>
      <c r="AX350" s="104">
        <f t="shared" si="45"/>
        <v>0</v>
      </c>
    </row>
    <row r="351" spans="1:50" ht="120" customHeight="1">
      <c r="A351" s="88"/>
      <c r="B351" s="88"/>
      <c r="C351" s="71"/>
      <c r="D351" s="89"/>
      <c r="E351" s="90"/>
      <c r="F351" s="91"/>
      <c r="G351" s="92"/>
      <c r="H351" s="92"/>
      <c r="I351" s="88"/>
      <c r="J351" s="88"/>
      <c r="K351" s="88"/>
      <c r="L351" s="88"/>
      <c r="M351" s="94" t="str">
        <f t="shared" si="46"/>
        <v>-</v>
      </c>
      <c r="N351" s="95"/>
      <c r="O351" s="96"/>
      <c r="P351" s="75"/>
      <c r="Q351" s="96"/>
      <c r="R351" s="97"/>
      <c r="S351" s="98"/>
      <c r="T351" s="78"/>
      <c r="U351" s="97"/>
      <c r="V351" s="99"/>
      <c r="W351" s="91"/>
      <c r="X351" s="92"/>
      <c r="Y351" s="93">
        <f t="shared" si="47"/>
        <v>0</v>
      </c>
      <c r="Z351" s="91"/>
      <c r="AA351" s="92"/>
      <c r="AB351" s="93">
        <f t="shared" si="48"/>
        <v>0</v>
      </c>
      <c r="AC351" s="100">
        <f t="shared" si="49"/>
        <v>0</v>
      </c>
      <c r="AD351" s="91"/>
      <c r="AE351" s="105"/>
      <c r="AF351" s="93">
        <f t="shared" si="50"/>
        <v>0</v>
      </c>
      <c r="AG351" s="78"/>
      <c r="AH351" s="78"/>
      <c r="AI351" s="83"/>
      <c r="AJ351" s="106"/>
      <c r="AK351" s="106"/>
      <c r="AL351" s="93">
        <f t="shared" si="51"/>
        <v>0</v>
      </c>
      <c r="AM351" s="100">
        <f t="shared" si="52"/>
        <v>0</v>
      </c>
      <c r="AN351" s="100">
        <f t="shared" si="53"/>
        <v>0</v>
      </c>
      <c r="AO351" s="101"/>
      <c r="AP351" s="101"/>
      <c r="AQ351" s="101"/>
      <c r="AR351" s="102"/>
      <c r="AS351" s="102"/>
      <c r="AT351" s="102"/>
      <c r="AU351" s="91"/>
      <c r="AV351" s="91"/>
      <c r="AW351" s="103">
        <v>0</v>
      </c>
      <c r="AX351" s="104">
        <f t="shared" si="45"/>
        <v>0</v>
      </c>
    </row>
    <row r="352" spans="1:50" ht="120" customHeight="1">
      <c r="A352" s="88"/>
      <c r="B352" s="88"/>
      <c r="C352" s="71"/>
      <c r="D352" s="89"/>
      <c r="E352" s="90"/>
      <c r="F352" s="91"/>
      <c r="G352" s="92"/>
      <c r="H352" s="92"/>
      <c r="I352" s="88"/>
      <c r="J352" s="88"/>
      <c r="K352" s="88"/>
      <c r="L352" s="88"/>
      <c r="M352" s="94" t="str">
        <f t="shared" si="46"/>
        <v>-</v>
      </c>
      <c r="N352" s="95"/>
      <c r="O352" s="96"/>
      <c r="P352" s="75"/>
      <c r="Q352" s="96"/>
      <c r="R352" s="97"/>
      <c r="S352" s="98"/>
      <c r="T352" s="78"/>
      <c r="U352" s="97"/>
      <c r="V352" s="99"/>
      <c r="W352" s="91"/>
      <c r="X352" s="92"/>
      <c r="Y352" s="93">
        <f t="shared" si="47"/>
        <v>0</v>
      </c>
      <c r="Z352" s="91"/>
      <c r="AA352" s="92"/>
      <c r="AB352" s="93">
        <f t="shared" si="48"/>
        <v>0</v>
      </c>
      <c r="AC352" s="100">
        <f t="shared" si="49"/>
        <v>0</v>
      </c>
      <c r="AD352" s="91"/>
      <c r="AE352" s="105"/>
      <c r="AF352" s="93">
        <f t="shared" si="50"/>
        <v>0</v>
      </c>
      <c r="AG352" s="78"/>
      <c r="AH352" s="78"/>
      <c r="AI352" s="83"/>
      <c r="AJ352" s="106"/>
      <c r="AK352" s="106"/>
      <c r="AL352" s="93">
        <f t="shared" si="51"/>
        <v>0</v>
      </c>
      <c r="AM352" s="100">
        <f t="shared" si="52"/>
        <v>0</v>
      </c>
      <c r="AN352" s="100">
        <f t="shared" si="53"/>
        <v>0</v>
      </c>
      <c r="AO352" s="101"/>
      <c r="AP352" s="101"/>
      <c r="AQ352" s="101"/>
      <c r="AR352" s="102"/>
      <c r="AS352" s="102"/>
      <c r="AT352" s="102"/>
      <c r="AU352" s="91"/>
      <c r="AV352" s="91"/>
      <c r="AW352" s="103">
        <v>0</v>
      </c>
      <c r="AX352" s="104">
        <f t="shared" si="45"/>
        <v>0</v>
      </c>
    </row>
    <row r="353" spans="1:50" ht="120" customHeight="1">
      <c r="A353" s="88"/>
      <c r="B353" s="88"/>
      <c r="C353" s="71"/>
      <c r="D353" s="89"/>
      <c r="E353" s="90"/>
      <c r="F353" s="91"/>
      <c r="G353" s="92"/>
      <c r="H353" s="92"/>
      <c r="I353" s="88"/>
      <c r="J353" s="88"/>
      <c r="K353" s="88"/>
      <c r="L353" s="88"/>
      <c r="M353" s="94" t="str">
        <f t="shared" si="46"/>
        <v>-</v>
      </c>
      <c r="N353" s="95"/>
      <c r="O353" s="96"/>
      <c r="P353" s="75"/>
      <c r="Q353" s="96"/>
      <c r="R353" s="97"/>
      <c r="S353" s="98"/>
      <c r="T353" s="78"/>
      <c r="U353" s="97"/>
      <c r="V353" s="99"/>
      <c r="W353" s="91"/>
      <c r="X353" s="92"/>
      <c r="Y353" s="93">
        <f t="shared" si="47"/>
        <v>0</v>
      </c>
      <c r="Z353" s="91"/>
      <c r="AA353" s="92"/>
      <c r="AB353" s="93">
        <f t="shared" si="48"/>
        <v>0</v>
      </c>
      <c r="AC353" s="100">
        <f t="shared" si="49"/>
        <v>0</v>
      </c>
      <c r="AD353" s="91"/>
      <c r="AE353" s="105"/>
      <c r="AF353" s="93">
        <f t="shared" si="50"/>
        <v>0</v>
      </c>
      <c r="AG353" s="78"/>
      <c r="AH353" s="78"/>
      <c r="AI353" s="83"/>
      <c r="AJ353" s="106"/>
      <c r="AK353" s="106"/>
      <c r="AL353" s="93">
        <f t="shared" si="51"/>
        <v>0</v>
      </c>
      <c r="AM353" s="100">
        <f t="shared" si="52"/>
        <v>0</v>
      </c>
      <c r="AN353" s="100">
        <f t="shared" si="53"/>
        <v>0</v>
      </c>
      <c r="AO353" s="101"/>
      <c r="AP353" s="101"/>
      <c r="AQ353" s="101"/>
      <c r="AR353" s="102"/>
      <c r="AS353" s="102"/>
      <c r="AT353" s="102"/>
      <c r="AU353" s="91"/>
      <c r="AV353" s="91"/>
      <c r="AW353" s="103">
        <v>0</v>
      </c>
      <c r="AX353" s="104">
        <f t="shared" si="45"/>
        <v>0</v>
      </c>
    </row>
    <row r="354" spans="1:50" ht="120" customHeight="1">
      <c r="A354" s="88"/>
      <c r="B354" s="88"/>
      <c r="C354" s="71"/>
      <c r="D354" s="89"/>
      <c r="E354" s="90"/>
      <c r="F354" s="91"/>
      <c r="G354" s="92"/>
      <c r="H354" s="92"/>
      <c r="I354" s="88"/>
      <c r="J354" s="88"/>
      <c r="K354" s="88"/>
      <c r="L354" s="88"/>
      <c r="M354" s="94" t="str">
        <f t="shared" si="46"/>
        <v>-</v>
      </c>
      <c r="N354" s="95"/>
      <c r="O354" s="96"/>
      <c r="P354" s="75"/>
      <c r="Q354" s="96"/>
      <c r="R354" s="97"/>
      <c r="S354" s="98"/>
      <c r="T354" s="78"/>
      <c r="U354" s="97"/>
      <c r="V354" s="99"/>
      <c r="W354" s="91"/>
      <c r="X354" s="92"/>
      <c r="Y354" s="93">
        <f t="shared" si="47"/>
        <v>0</v>
      </c>
      <c r="Z354" s="91"/>
      <c r="AA354" s="92"/>
      <c r="AB354" s="93">
        <f t="shared" si="48"/>
        <v>0</v>
      </c>
      <c r="AC354" s="100">
        <f t="shared" si="49"/>
        <v>0</v>
      </c>
      <c r="AD354" s="91"/>
      <c r="AE354" s="105"/>
      <c r="AF354" s="93">
        <f t="shared" si="50"/>
        <v>0</v>
      </c>
      <c r="AG354" s="78"/>
      <c r="AH354" s="78"/>
      <c r="AI354" s="83"/>
      <c r="AJ354" s="106"/>
      <c r="AK354" s="106"/>
      <c r="AL354" s="93">
        <f t="shared" si="51"/>
        <v>0</v>
      </c>
      <c r="AM354" s="100">
        <f t="shared" si="52"/>
        <v>0</v>
      </c>
      <c r="AN354" s="100">
        <f t="shared" si="53"/>
        <v>0</v>
      </c>
      <c r="AO354" s="101"/>
      <c r="AP354" s="101"/>
      <c r="AQ354" s="101"/>
      <c r="AR354" s="102"/>
      <c r="AS354" s="102"/>
      <c r="AT354" s="102"/>
      <c r="AU354" s="91"/>
      <c r="AV354" s="91"/>
      <c r="AW354" s="103">
        <v>0</v>
      </c>
      <c r="AX354" s="104">
        <f t="shared" si="45"/>
        <v>0</v>
      </c>
    </row>
    <row r="355" spans="1:50" ht="120" customHeight="1">
      <c r="A355" s="88"/>
      <c r="B355" s="88"/>
      <c r="C355" s="71"/>
      <c r="D355" s="89"/>
      <c r="E355" s="90"/>
      <c r="F355" s="91"/>
      <c r="G355" s="92"/>
      <c r="H355" s="92"/>
      <c r="I355" s="88"/>
      <c r="J355" s="88"/>
      <c r="K355" s="88"/>
      <c r="L355" s="88"/>
      <c r="M355" s="94" t="str">
        <f t="shared" si="46"/>
        <v>-</v>
      </c>
      <c r="N355" s="95"/>
      <c r="O355" s="96"/>
      <c r="P355" s="75"/>
      <c r="Q355" s="96"/>
      <c r="R355" s="97"/>
      <c r="S355" s="98"/>
      <c r="T355" s="78"/>
      <c r="U355" s="97"/>
      <c r="V355" s="99"/>
      <c r="W355" s="91"/>
      <c r="X355" s="92"/>
      <c r="Y355" s="93">
        <f t="shared" si="47"/>
        <v>0</v>
      </c>
      <c r="Z355" s="91"/>
      <c r="AA355" s="92"/>
      <c r="AB355" s="93">
        <f t="shared" si="48"/>
        <v>0</v>
      </c>
      <c r="AC355" s="100">
        <f t="shared" si="49"/>
        <v>0</v>
      </c>
      <c r="AD355" s="91"/>
      <c r="AE355" s="105"/>
      <c r="AF355" s="93">
        <f t="shared" si="50"/>
        <v>0</v>
      </c>
      <c r="AG355" s="78"/>
      <c r="AH355" s="78"/>
      <c r="AI355" s="83"/>
      <c r="AJ355" s="106"/>
      <c r="AK355" s="106"/>
      <c r="AL355" s="93">
        <f t="shared" si="51"/>
        <v>0</v>
      </c>
      <c r="AM355" s="100">
        <f t="shared" si="52"/>
        <v>0</v>
      </c>
      <c r="AN355" s="100">
        <f t="shared" si="53"/>
        <v>0</v>
      </c>
      <c r="AO355" s="101"/>
      <c r="AP355" s="101"/>
      <c r="AQ355" s="101"/>
      <c r="AR355" s="102"/>
      <c r="AS355" s="102"/>
      <c r="AT355" s="102"/>
      <c r="AU355" s="91"/>
      <c r="AV355" s="91"/>
      <c r="AW355" s="103">
        <v>0</v>
      </c>
      <c r="AX355" s="104">
        <f t="shared" si="45"/>
        <v>0</v>
      </c>
    </row>
    <row r="356" spans="1:50" ht="120" customHeight="1">
      <c r="A356" s="88"/>
      <c r="B356" s="88"/>
      <c r="C356" s="71"/>
      <c r="D356" s="89"/>
      <c r="E356" s="90"/>
      <c r="F356" s="91"/>
      <c r="G356" s="92"/>
      <c r="H356" s="92"/>
      <c r="I356" s="88"/>
      <c r="J356" s="88"/>
      <c r="K356" s="88"/>
      <c r="L356" s="88"/>
      <c r="M356" s="94" t="str">
        <f t="shared" si="46"/>
        <v>-</v>
      </c>
      <c r="N356" s="95"/>
      <c r="O356" s="96"/>
      <c r="P356" s="75"/>
      <c r="Q356" s="96"/>
      <c r="R356" s="97"/>
      <c r="S356" s="98"/>
      <c r="T356" s="78"/>
      <c r="U356" s="97"/>
      <c r="V356" s="99"/>
      <c r="W356" s="91"/>
      <c r="X356" s="92"/>
      <c r="Y356" s="93">
        <f t="shared" si="47"/>
        <v>0</v>
      </c>
      <c r="Z356" s="91"/>
      <c r="AA356" s="92"/>
      <c r="AB356" s="93">
        <f t="shared" si="48"/>
        <v>0</v>
      </c>
      <c r="AC356" s="100">
        <f t="shared" si="49"/>
        <v>0</v>
      </c>
      <c r="AD356" s="91"/>
      <c r="AE356" s="105"/>
      <c r="AF356" s="93">
        <f t="shared" si="50"/>
        <v>0</v>
      </c>
      <c r="AG356" s="78"/>
      <c r="AH356" s="78"/>
      <c r="AI356" s="83"/>
      <c r="AJ356" s="106"/>
      <c r="AK356" s="106"/>
      <c r="AL356" s="93">
        <f t="shared" si="51"/>
        <v>0</v>
      </c>
      <c r="AM356" s="100">
        <f t="shared" si="52"/>
        <v>0</v>
      </c>
      <c r="AN356" s="100">
        <f t="shared" si="53"/>
        <v>0</v>
      </c>
      <c r="AO356" s="101"/>
      <c r="AP356" s="101"/>
      <c r="AQ356" s="101"/>
      <c r="AR356" s="102"/>
      <c r="AS356" s="102"/>
      <c r="AT356" s="102"/>
      <c r="AU356" s="91"/>
      <c r="AV356" s="91"/>
      <c r="AW356" s="103">
        <v>0</v>
      </c>
      <c r="AX356" s="104">
        <f t="shared" si="45"/>
        <v>0</v>
      </c>
    </row>
    <row r="357" spans="1:50" ht="120" customHeight="1">
      <c r="A357" s="88"/>
      <c r="B357" s="88"/>
      <c r="C357" s="71"/>
      <c r="D357" s="89"/>
      <c r="E357" s="90"/>
      <c r="F357" s="91"/>
      <c r="G357" s="92"/>
      <c r="H357" s="92"/>
      <c r="I357" s="88"/>
      <c r="J357" s="88"/>
      <c r="K357" s="88"/>
      <c r="L357" s="88"/>
      <c r="M357" s="94" t="str">
        <f t="shared" si="46"/>
        <v>-</v>
      </c>
      <c r="N357" s="95"/>
      <c r="O357" s="96"/>
      <c r="P357" s="75"/>
      <c r="Q357" s="96"/>
      <c r="R357" s="97"/>
      <c r="S357" s="98"/>
      <c r="T357" s="78"/>
      <c r="U357" s="97"/>
      <c r="V357" s="99"/>
      <c r="W357" s="91"/>
      <c r="X357" s="92"/>
      <c r="Y357" s="93">
        <f t="shared" si="47"/>
        <v>0</v>
      </c>
      <c r="Z357" s="91"/>
      <c r="AA357" s="92"/>
      <c r="AB357" s="93">
        <f t="shared" si="48"/>
        <v>0</v>
      </c>
      <c r="AC357" s="100">
        <f t="shared" si="49"/>
        <v>0</v>
      </c>
      <c r="AD357" s="91"/>
      <c r="AE357" s="105"/>
      <c r="AF357" s="93">
        <f t="shared" si="50"/>
        <v>0</v>
      </c>
      <c r="AG357" s="78"/>
      <c r="AH357" s="78"/>
      <c r="AI357" s="83"/>
      <c r="AJ357" s="106"/>
      <c r="AK357" s="106"/>
      <c r="AL357" s="93">
        <f t="shared" si="51"/>
        <v>0</v>
      </c>
      <c r="AM357" s="100">
        <f t="shared" si="52"/>
        <v>0</v>
      </c>
      <c r="AN357" s="100">
        <f t="shared" si="53"/>
        <v>0</v>
      </c>
      <c r="AO357" s="101"/>
      <c r="AP357" s="101"/>
      <c r="AQ357" s="101"/>
      <c r="AR357" s="102"/>
      <c r="AS357" s="102"/>
      <c r="AT357" s="102"/>
      <c r="AU357" s="91"/>
      <c r="AV357" s="91"/>
      <c r="AW357" s="103">
        <v>0</v>
      </c>
      <c r="AX357" s="104">
        <f t="shared" si="45"/>
        <v>0</v>
      </c>
    </row>
    <row r="358" spans="1:50" ht="120" customHeight="1">
      <c r="A358" s="88"/>
      <c r="B358" s="88"/>
      <c r="C358" s="71"/>
      <c r="D358" s="89"/>
      <c r="E358" s="90"/>
      <c r="F358" s="91"/>
      <c r="G358" s="92"/>
      <c r="H358" s="92"/>
      <c r="I358" s="88"/>
      <c r="J358" s="88"/>
      <c r="K358" s="88"/>
      <c r="L358" s="88"/>
      <c r="M358" s="94" t="str">
        <f t="shared" si="46"/>
        <v>-</v>
      </c>
      <c r="N358" s="95"/>
      <c r="O358" s="96"/>
      <c r="P358" s="75"/>
      <c r="Q358" s="96"/>
      <c r="R358" s="97"/>
      <c r="S358" s="98"/>
      <c r="T358" s="78"/>
      <c r="U358" s="97"/>
      <c r="V358" s="99"/>
      <c r="W358" s="91"/>
      <c r="X358" s="92"/>
      <c r="Y358" s="93">
        <f t="shared" si="47"/>
        <v>0</v>
      </c>
      <c r="Z358" s="91"/>
      <c r="AA358" s="92"/>
      <c r="AB358" s="93">
        <f t="shared" si="48"/>
        <v>0</v>
      </c>
      <c r="AC358" s="100">
        <f t="shared" si="49"/>
        <v>0</v>
      </c>
      <c r="AD358" s="91"/>
      <c r="AE358" s="105"/>
      <c r="AF358" s="93">
        <f t="shared" si="50"/>
        <v>0</v>
      </c>
      <c r="AG358" s="78"/>
      <c r="AH358" s="78"/>
      <c r="AI358" s="83"/>
      <c r="AJ358" s="106"/>
      <c r="AK358" s="106"/>
      <c r="AL358" s="93">
        <f t="shared" si="51"/>
        <v>0</v>
      </c>
      <c r="AM358" s="100">
        <f t="shared" si="52"/>
        <v>0</v>
      </c>
      <c r="AN358" s="100">
        <f t="shared" si="53"/>
        <v>0</v>
      </c>
      <c r="AO358" s="101"/>
      <c r="AP358" s="101"/>
      <c r="AQ358" s="101"/>
      <c r="AR358" s="102"/>
      <c r="AS358" s="102"/>
      <c r="AT358" s="102"/>
      <c r="AU358" s="91"/>
      <c r="AV358" s="91"/>
      <c r="AW358" s="103">
        <v>0</v>
      </c>
      <c r="AX358" s="104">
        <f t="shared" si="45"/>
        <v>0</v>
      </c>
    </row>
    <row r="359" spans="1:50" ht="120" customHeight="1">
      <c r="A359" s="88"/>
      <c r="B359" s="88"/>
      <c r="C359" s="71"/>
      <c r="D359" s="89"/>
      <c r="E359" s="90"/>
      <c r="F359" s="91"/>
      <c r="G359" s="92"/>
      <c r="H359" s="92"/>
      <c r="I359" s="88"/>
      <c r="J359" s="88"/>
      <c r="K359" s="88"/>
      <c r="L359" s="88"/>
      <c r="M359" s="94" t="str">
        <f t="shared" si="46"/>
        <v>-</v>
      </c>
      <c r="N359" s="95"/>
      <c r="O359" s="96"/>
      <c r="P359" s="75"/>
      <c r="Q359" s="96"/>
      <c r="R359" s="97"/>
      <c r="S359" s="98"/>
      <c r="T359" s="78"/>
      <c r="U359" s="97"/>
      <c r="V359" s="99"/>
      <c r="W359" s="91"/>
      <c r="X359" s="92"/>
      <c r="Y359" s="93">
        <f t="shared" si="47"/>
        <v>0</v>
      </c>
      <c r="Z359" s="91"/>
      <c r="AA359" s="92"/>
      <c r="AB359" s="93">
        <f t="shared" si="48"/>
        <v>0</v>
      </c>
      <c r="AC359" s="100">
        <f t="shared" si="49"/>
        <v>0</v>
      </c>
      <c r="AD359" s="91"/>
      <c r="AE359" s="105"/>
      <c r="AF359" s="93">
        <f t="shared" si="50"/>
        <v>0</v>
      </c>
      <c r="AG359" s="78"/>
      <c r="AH359" s="78"/>
      <c r="AI359" s="83"/>
      <c r="AJ359" s="106"/>
      <c r="AK359" s="106"/>
      <c r="AL359" s="93">
        <f t="shared" si="51"/>
        <v>0</v>
      </c>
      <c r="AM359" s="100">
        <f t="shared" si="52"/>
        <v>0</v>
      </c>
      <c r="AN359" s="100">
        <f t="shared" si="53"/>
        <v>0</v>
      </c>
      <c r="AO359" s="101"/>
      <c r="AP359" s="101"/>
      <c r="AQ359" s="101"/>
      <c r="AR359" s="102"/>
      <c r="AS359" s="102"/>
      <c r="AT359" s="102"/>
      <c r="AU359" s="91"/>
      <c r="AV359" s="91"/>
      <c r="AW359" s="103">
        <v>0</v>
      </c>
      <c r="AX359" s="104">
        <f t="shared" si="45"/>
        <v>0</v>
      </c>
    </row>
    <row r="360" spans="1:50" ht="120" customHeight="1">
      <c r="A360" s="88"/>
      <c r="B360" s="88"/>
      <c r="C360" s="71"/>
      <c r="D360" s="89"/>
      <c r="E360" s="90"/>
      <c r="F360" s="91"/>
      <c r="G360" s="92"/>
      <c r="H360" s="92"/>
      <c r="I360" s="88"/>
      <c r="J360" s="88"/>
      <c r="K360" s="88"/>
      <c r="L360" s="88"/>
      <c r="M360" s="94" t="str">
        <f t="shared" si="46"/>
        <v>-</v>
      </c>
      <c r="N360" s="95"/>
      <c r="O360" s="96"/>
      <c r="P360" s="75"/>
      <c r="Q360" s="96"/>
      <c r="R360" s="97"/>
      <c r="S360" s="98"/>
      <c r="T360" s="78"/>
      <c r="U360" s="97"/>
      <c r="V360" s="99"/>
      <c r="W360" s="91"/>
      <c r="X360" s="92"/>
      <c r="Y360" s="93">
        <f t="shared" si="47"/>
        <v>0</v>
      </c>
      <c r="Z360" s="91"/>
      <c r="AA360" s="92"/>
      <c r="AB360" s="93">
        <f t="shared" si="48"/>
        <v>0</v>
      </c>
      <c r="AC360" s="100">
        <f t="shared" si="49"/>
        <v>0</v>
      </c>
      <c r="AD360" s="91"/>
      <c r="AE360" s="105"/>
      <c r="AF360" s="93">
        <f t="shared" si="50"/>
        <v>0</v>
      </c>
      <c r="AG360" s="78"/>
      <c r="AH360" s="78"/>
      <c r="AI360" s="83"/>
      <c r="AJ360" s="106"/>
      <c r="AK360" s="106"/>
      <c r="AL360" s="93">
        <f t="shared" si="51"/>
        <v>0</v>
      </c>
      <c r="AM360" s="100">
        <f t="shared" si="52"/>
        <v>0</v>
      </c>
      <c r="AN360" s="100">
        <f t="shared" si="53"/>
        <v>0</v>
      </c>
      <c r="AO360" s="101"/>
      <c r="AP360" s="101"/>
      <c r="AQ360" s="101"/>
      <c r="AR360" s="102"/>
      <c r="AS360" s="102"/>
      <c r="AT360" s="102"/>
      <c r="AU360" s="91"/>
      <c r="AV360" s="91"/>
      <c r="AW360" s="103">
        <v>0</v>
      </c>
      <c r="AX360" s="104">
        <f t="shared" si="45"/>
        <v>0</v>
      </c>
    </row>
    <row r="361" spans="1:50" ht="120" customHeight="1">
      <c r="A361" s="88"/>
      <c r="B361" s="88"/>
      <c r="C361" s="71"/>
      <c r="D361" s="89"/>
      <c r="E361" s="90"/>
      <c r="F361" s="91"/>
      <c r="G361" s="92"/>
      <c r="H361" s="92"/>
      <c r="I361" s="88"/>
      <c r="J361" s="88"/>
      <c r="K361" s="88"/>
      <c r="L361" s="88"/>
      <c r="M361" s="94" t="str">
        <f t="shared" si="46"/>
        <v>-</v>
      </c>
      <c r="N361" s="95"/>
      <c r="O361" s="96"/>
      <c r="P361" s="75"/>
      <c r="Q361" s="96"/>
      <c r="R361" s="97"/>
      <c r="S361" s="98"/>
      <c r="T361" s="78"/>
      <c r="U361" s="97"/>
      <c r="V361" s="99"/>
      <c r="W361" s="91"/>
      <c r="X361" s="92"/>
      <c r="Y361" s="93">
        <f t="shared" si="47"/>
        <v>0</v>
      </c>
      <c r="Z361" s="91"/>
      <c r="AA361" s="92"/>
      <c r="AB361" s="93">
        <f t="shared" si="48"/>
        <v>0</v>
      </c>
      <c r="AC361" s="100">
        <f t="shared" si="49"/>
        <v>0</v>
      </c>
      <c r="AD361" s="91"/>
      <c r="AE361" s="105"/>
      <c r="AF361" s="93">
        <f t="shared" si="50"/>
        <v>0</v>
      </c>
      <c r="AG361" s="78"/>
      <c r="AH361" s="78"/>
      <c r="AI361" s="83"/>
      <c r="AJ361" s="106"/>
      <c r="AK361" s="106"/>
      <c r="AL361" s="93">
        <f t="shared" si="51"/>
        <v>0</v>
      </c>
      <c r="AM361" s="100">
        <f t="shared" si="52"/>
        <v>0</v>
      </c>
      <c r="AN361" s="100">
        <f t="shared" si="53"/>
        <v>0</v>
      </c>
      <c r="AO361" s="101"/>
      <c r="AP361" s="101"/>
      <c r="AQ361" s="101"/>
      <c r="AR361" s="102"/>
      <c r="AS361" s="102"/>
      <c r="AT361" s="102"/>
      <c r="AU361" s="91"/>
      <c r="AV361" s="91"/>
      <c r="AW361" s="103">
        <v>0</v>
      </c>
      <c r="AX361" s="104">
        <f t="shared" si="45"/>
        <v>0</v>
      </c>
    </row>
    <row r="362" spans="1:50" ht="120" customHeight="1">
      <c r="A362" s="88"/>
      <c r="B362" s="88"/>
      <c r="C362" s="71"/>
      <c r="D362" s="89"/>
      <c r="E362" s="90"/>
      <c r="F362" s="91"/>
      <c r="G362" s="92"/>
      <c r="H362" s="92"/>
      <c r="I362" s="88"/>
      <c r="J362" s="88"/>
      <c r="K362" s="88"/>
      <c r="L362" s="88"/>
      <c r="M362" s="94" t="str">
        <f t="shared" si="46"/>
        <v>-</v>
      </c>
      <c r="N362" s="95"/>
      <c r="O362" s="96"/>
      <c r="P362" s="75"/>
      <c r="Q362" s="96"/>
      <c r="R362" s="97"/>
      <c r="S362" s="98"/>
      <c r="T362" s="78"/>
      <c r="U362" s="97"/>
      <c r="V362" s="99"/>
      <c r="W362" s="91"/>
      <c r="X362" s="92"/>
      <c r="Y362" s="93">
        <f t="shared" si="47"/>
        <v>0</v>
      </c>
      <c r="Z362" s="91"/>
      <c r="AA362" s="92"/>
      <c r="AB362" s="93">
        <f t="shared" si="48"/>
        <v>0</v>
      </c>
      <c r="AC362" s="100">
        <f t="shared" si="49"/>
        <v>0</v>
      </c>
      <c r="AD362" s="91"/>
      <c r="AE362" s="105"/>
      <c r="AF362" s="93">
        <f t="shared" si="50"/>
        <v>0</v>
      </c>
      <c r="AG362" s="78"/>
      <c r="AH362" s="78"/>
      <c r="AI362" s="83"/>
      <c r="AJ362" s="106"/>
      <c r="AK362" s="106"/>
      <c r="AL362" s="93">
        <f t="shared" si="51"/>
        <v>0</v>
      </c>
      <c r="AM362" s="100">
        <f t="shared" si="52"/>
        <v>0</v>
      </c>
      <c r="AN362" s="100">
        <f t="shared" si="53"/>
        <v>0</v>
      </c>
      <c r="AO362" s="101"/>
      <c r="AP362" s="101"/>
      <c r="AQ362" s="101"/>
      <c r="AR362" s="102"/>
      <c r="AS362" s="102"/>
      <c r="AT362" s="102"/>
      <c r="AU362" s="91"/>
      <c r="AV362" s="91"/>
      <c r="AW362" s="103">
        <v>0</v>
      </c>
      <c r="AX362" s="104">
        <f t="shared" si="45"/>
        <v>0</v>
      </c>
    </row>
    <row r="363" spans="1:50" ht="120" customHeight="1">
      <c r="A363" s="88"/>
      <c r="B363" s="88"/>
      <c r="C363" s="71"/>
      <c r="D363" s="89"/>
      <c r="E363" s="90"/>
      <c r="F363" s="91"/>
      <c r="G363" s="92"/>
      <c r="H363" s="92"/>
      <c r="I363" s="88"/>
      <c r="J363" s="88"/>
      <c r="K363" s="88"/>
      <c r="L363" s="88"/>
      <c r="M363" s="94" t="str">
        <f t="shared" si="46"/>
        <v>-</v>
      </c>
      <c r="N363" s="95"/>
      <c r="O363" s="96"/>
      <c r="P363" s="75"/>
      <c r="Q363" s="96"/>
      <c r="R363" s="97"/>
      <c r="S363" s="98"/>
      <c r="T363" s="78"/>
      <c r="U363" s="97"/>
      <c r="V363" s="99"/>
      <c r="W363" s="91"/>
      <c r="X363" s="92"/>
      <c r="Y363" s="93">
        <f t="shared" si="47"/>
        <v>0</v>
      </c>
      <c r="Z363" s="91"/>
      <c r="AA363" s="92"/>
      <c r="AB363" s="93">
        <f t="shared" si="48"/>
        <v>0</v>
      </c>
      <c r="AC363" s="100">
        <f t="shared" si="49"/>
        <v>0</v>
      </c>
      <c r="AD363" s="91"/>
      <c r="AE363" s="105"/>
      <c r="AF363" s="93">
        <f t="shared" si="50"/>
        <v>0</v>
      </c>
      <c r="AG363" s="78"/>
      <c r="AH363" s="78"/>
      <c r="AI363" s="83"/>
      <c r="AJ363" s="106"/>
      <c r="AK363" s="106"/>
      <c r="AL363" s="93">
        <f t="shared" si="51"/>
        <v>0</v>
      </c>
      <c r="AM363" s="100">
        <f t="shared" si="52"/>
        <v>0</v>
      </c>
      <c r="AN363" s="100">
        <f t="shared" si="53"/>
        <v>0</v>
      </c>
      <c r="AO363" s="101"/>
      <c r="AP363" s="101"/>
      <c r="AQ363" s="101"/>
      <c r="AR363" s="102"/>
      <c r="AS363" s="102"/>
      <c r="AT363" s="102"/>
      <c r="AU363" s="91"/>
      <c r="AV363" s="91"/>
      <c r="AW363" s="103">
        <v>0</v>
      </c>
      <c r="AX363" s="104">
        <f t="shared" si="45"/>
        <v>0</v>
      </c>
    </row>
    <row r="364" spans="1:50" ht="120" customHeight="1">
      <c r="A364" s="88"/>
      <c r="B364" s="88"/>
      <c r="C364" s="71"/>
      <c r="D364" s="89"/>
      <c r="E364" s="90"/>
      <c r="F364" s="91"/>
      <c r="G364" s="92"/>
      <c r="H364" s="92"/>
      <c r="I364" s="88"/>
      <c r="J364" s="88"/>
      <c r="K364" s="88"/>
      <c r="L364" s="88"/>
      <c r="M364" s="94" t="str">
        <f t="shared" si="46"/>
        <v>-</v>
      </c>
      <c r="N364" s="95"/>
      <c r="O364" s="96"/>
      <c r="P364" s="75"/>
      <c r="Q364" s="96"/>
      <c r="R364" s="97"/>
      <c r="S364" s="98"/>
      <c r="T364" s="78"/>
      <c r="U364" s="97"/>
      <c r="V364" s="99"/>
      <c r="W364" s="91"/>
      <c r="X364" s="92"/>
      <c r="Y364" s="93">
        <f t="shared" si="47"/>
        <v>0</v>
      </c>
      <c r="Z364" s="91"/>
      <c r="AA364" s="92"/>
      <c r="AB364" s="93">
        <f t="shared" si="48"/>
        <v>0</v>
      </c>
      <c r="AC364" s="100">
        <f t="shared" si="49"/>
        <v>0</v>
      </c>
      <c r="AD364" s="91"/>
      <c r="AE364" s="105"/>
      <c r="AF364" s="93">
        <f t="shared" si="50"/>
        <v>0</v>
      </c>
      <c r="AG364" s="78"/>
      <c r="AH364" s="78"/>
      <c r="AI364" s="83"/>
      <c r="AJ364" s="106"/>
      <c r="AK364" s="106"/>
      <c r="AL364" s="93">
        <f t="shared" si="51"/>
        <v>0</v>
      </c>
      <c r="AM364" s="100">
        <f t="shared" si="52"/>
        <v>0</v>
      </c>
      <c r="AN364" s="100">
        <f t="shared" si="53"/>
        <v>0</v>
      </c>
      <c r="AO364" s="101"/>
      <c r="AP364" s="101"/>
      <c r="AQ364" s="101"/>
      <c r="AR364" s="102"/>
      <c r="AS364" s="102"/>
      <c r="AT364" s="102"/>
      <c r="AU364" s="91"/>
      <c r="AV364" s="91"/>
      <c r="AW364" s="103">
        <v>0</v>
      </c>
      <c r="AX364" s="104">
        <f t="shared" si="45"/>
        <v>0</v>
      </c>
    </row>
    <row r="365" spans="1:50" ht="120" customHeight="1">
      <c r="A365" s="88"/>
      <c r="B365" s="88"/>
      <c r="C365" s="71"/>
      <c r="D365" s="89"/>
      <c r="E365" s="90"/>
      <c r="F365" s="91"/>
      <c r="G365" s="92"/>
      <c r="H365" s="92"/>
      <c r="I365" s="88"/>
      <c r="J365" s="88"/>
      <c r="K365" s="88"/>
      <c r="L365" s="88"/>
      <c r="M365" s="94" t="str">
        <f t="shared" si="46"/>
        <v>-</v>
      </c>
      <c r="N365" s="95"/>
      <c r="O365" s="96"/>
      <c r="P365" s="75"/>
      <c r="Q365" s="96"/>
      <c r="R365" s="97"/>
      <c r="S365" s="98"/>
      <c r="T365" s="78"/>
      <c r="U365" s="97"/>
      <c r="V365" s="99"/>
      <c r="W365" s="91"/>
      <c r="X365" s="92"/>
      <c r="Y365" s="93">
        <f t="shared" si="47"/>
        <v>0</v>
      </c>
      <c r="Z365" s="91"/>
      <c r="AA365" s="92"/>
      <c r="AB365" s="93">
        <f t="shared" si="48"/>
        <v>0</v>
      </c>
      <c r="AC365" s="100">
        <f t="shared" si="49"/>
        <v>0</v>
      </c>
      <c r="AD365" s="91"/>
      <c r="AE365" s="105"/>
      <c r="AF365" s="93">
        <f t="shared" si="50"/>
        <v>0</v>
      </c>
      <c r="AG365" s="78"/>
      <c r="AH365" s="78"/>
      <c r="AI365" s="83"/>
      <c r="AJ365" s="106"/>
      <c r="AK365" s="106"/>
      <c r="AL365" s="93">
        <f t="shared" si="51"/>
        <v>0</v>
      </c>
      <c r="AM365" s="100">
        <f t="shared" si="52"/>
        <v>0</v>
      </c>
      <c r="AN365" s="100">
        <f t="shared" si="53"/>
        <v>0</v>
      </c>
      <c r="AO365" s="101"/>
      <c r="AP365" s="101"/>
      <c r="AQ365" s="101"/>
      <c r="AR365" s="102"/>
      <c r="AS365" s="102"/>
      <c r="AT365" s="102"/>
      <c r="AU365" s="91"/>
      <c r="AV365" s="91"/>
      <c r="AW365" s="103">
        <v>0</v>
      </c>
      <c r="AX365" s="104">
        <f t="shared" si="45"/>
        <v>0</v>
      </c>
    </row>
    <row r="366" spans="1:50" ht="120" customHeight="1">
      <c r="A366" s="88"/>
      <c r="B366" s="88"/>
      <c r="C366" s="71"/>
      <c r="D366" s="89"/>
      <c r="E366" s="90"/>
      <c r="F366" s="91"/>
      <c r="G366" s="92"/>
      <c r="H366" s="92"/>
      <c r="I366" s="88"/>
      <c r="J366" s="88"/>
      <c r="K366" s="88"/>
      <c r="L366" s="88"/>
      <c r="M366" s="94" t="str">
        <f t="shared" si="46"/>
        <v>-</v>
      </c>
      <c r="N366" s="95"/>
      <c r="O366" s="96"/>
      <c r="P366" s="75"/>
      <c r="Q366" s="96"/>
      <c r="R366" s="97"/>
      <c r="S366" s="98"/>
      <c r="T366" s="78"/>
      <c r="U366" s="97"/>
      <c r="V366" s="99"/>
      <c r="W366" s="91"/>
      <c r="X366" s="92"/>
      <c r="Y366" s="93">
        <f t="shared" si="47"/>
        <v>0</v>
      </c>
      <c r="Z366" s="91"/>
      <c r="AA366" s="92"/>
      <c r="AB366" s="93">
        <f t="shared" si="48"/>
        <v>0</v>
      </c>
      <c r="AC366" s="100">
        <f t="shared" si="49"/>
        <v>0</v>
      </c>
      <c r="AD366" s="91"/>
      <c r="AE366" s="105"/>
      <c r="AF366" s="93">
        <f t="shared" si="50"/>
        <v>0</v>
      </c>
      <c r="AG366" s="78"/>
      <c r="AH366" s="78"/>
      <c r="AI366" s="83"/>
      <c r="AJ366" s="106"/>
      <c r="AK366" s="106"/>
      <c r="AL366" s="93">
        <f t="shared" si="51"/>
        <v>0</v>
      </c>
      <c r="AM366" s="100">
        <f t="shared" si="52"/>
        <v>0</v>
      </c>
      <c r="AN366" s="100">
        <f t="shared" si="53"/>
        <v>0</v>
      </c>
      <c r="AO366" s="101"/>
      <c r="AP366" s="101"/>
      <c r="AQ366" s="101"/>
      <c r="AR366" s="102"/>
      <c r="AS366" s="102"/>
      <c r="AT366" s="102"/>
      <c r="AU366" s="91"/>
      <c r="AV366" s="91"/>
      <c r="AW366" s="103">
        <v>0</v>
      </c>
      <c r="AX366" s="104">
        <f t="shared" si="45"/>
        <v>0</v>
      </c>
    </row>
    <row r="367" spans="1:50" ht="120" customHeight="1">
      <c r="A367" s="88"/>
      <c r="B367" s="88"/>
      <c r="C367" s="71"/>
      <c r="D367" s="89"/>
      <c r="E367" s="90"/>
      <c r="F367" s="91"/>
      <c r="G367" s="92"/>
      <c r="H367" s="92"/>
      <c r="I367" s="88"/>
      <c r="J367" s="88"/>
      <c r="K367" s="88"/>
      <c r="L367" s="88"/>
      <c r="M367" s="94" t="str">
        <f t="shared" si="46"/>
        <v>-</v>
      </c>
      <c r="N367" s="95"/>
      <c r="O367" s="96"/>
      <c r="P367" s="75"/>
      <c r="Q367" s="96"/>
      <c r="R367" s="97"/>
      <c r="S367" s="98"/>
      <c r="T367" s="78"/>
      <c r="U367" s="97"/>
      <c r="V367" s="99"/>
      <c r="W367" s="91"/>
      <c r="X367" s="92"/>
      <c r="Y367" s="93">
        <f t="shared" si="47"/>
        <v>0</v>
      </c>
      <c r="Z367" s="91"/>
      <c r="AA367" s="92"/>
      <c r="AB367" s="93">
        <f t="shared" si="48"/>
        <v>0</v>
      </c>
      <c r="AC367" s="100">
        <f t="shared" si="49"/>
        <v>0</v>
      </c>
      <c r="AD367" s="91"/>
      <c r="AE367" s="105"/>
      <c r="AF367" s="93">
        <f t="shared" si="50"/>
        <v>0</v>
      </c>
      <c r="AG367" s="78"/>
      <c r="AH367" s="78"/>
      <c r="AI367" s="83"/>
      <c r="AJ367" s="106"/>
      <c r="AK367" s="106"/>
      <c r="AL367" s="93">
        <f t="shared" si="51"/>
        <v>0</v>
      </c>
      <c r="AM367" s="100">
        <f t="shared" si="52"/>
        <v>0</v>
      </c>
      <c r="AN367" s="100">
        <f t="shared" si="53"/>
        <v>0</v>
      </c>
      <c r="AO367" s="101"/>
      <c r="AP367" s="101"/>
      <c r="AQ367" s="101"/>
      <c r="AR367" s="102"/>
      <c r="AS367" s="102"/>
      <c r="AT367" s="102"/>
      <c r="AU367" s="91"/>
      <c r="AV367" s="91"/>
      <c r="AW367" s="103">
        <v>0</v>
      </c>
      <c r="AX367" s="104">
        <f t="shared" si="45"/>
        <v>0</v>
      </c>
    </row>
    <row r="368" spans="1:50" ht="120" customHeight="1">
      <c r="A368" s="88"/>
      <c r="B368" s="88"/>
      <c r="C368" s="71"/>
      <c r="D368" s="89"/>
      <c r="E368" s="90"/>
      <c r="F368" s="91"/>
      <c r="G368" s="92"/>
      <c r="H368" s="92"/>
      <c r="I368" s="88"/>
      <c r="J368" s="88"/>
      <c r="K368" s="88"/>
      <c r="L368" s="88"/>
      <c r="M368" s="94" t="str">
        <f t="shared" si="46"/>
        <v>-</v>
      </c>
      <c r="N368" s="95"/>
      <c r="O368" s="96"/>
      <c r="P368" s="75"/>
      <c r="Q368" s="96"/>
      <c r="R368" s="97"/>
      <c r="S368" s="98"/>
      <c r="T368" s="78"/>
      <c r="U368" s="97"/>
      <c r="V368" s="99"/>
      <c r="W368" s="91"/>
      <c r="X368" s="92"/>
      <c r="Y368" s="93">
        <f t="shared" si="47"/>
        <v>0</v>
      </c>
      <c r="Z368" s="91"/>
      <c r="AA368" s="92"/>
      <c r="AB368" s="93">
        <f t="shared" si="48"/>
        <v>0</v>
      </c>
      <c r="AC368" s="100">
        <f t="shared" si="49"/>
        <v>0</v>
      </c>
      <c r="AD368" s="91"/>
      <c r="AE368" s="105"/>
      <c r="AF368" s="93">
        <f t="shared" si="50"/>
        <v>0</v>
      </c>
      <c r="AG368" s="78"/>
      <c r="AH368" s="78"/>
      <c r="AI368" s="83"/>
      <c r="AJ368" s="106"/>
      <c r="AK368" s="106"/>
      <c r="AL368" s="93">
        <f t="shared" si="51"/>
        <v>0</v>
      </c>
      <c r="AM368" s="100">
        <f t="shared" si="52"/>
        <v>0</v>
      </c>
      <c r="AN368" s="100">
        <f t="shared" si="53"/>
        <v>0</v>
      </c>
      <c r="AO368" s="101"/>
      <c r="AP368" s="101"/>
      <c r="AQ368" s="101"/>
      <c r="AR368" s="102"/>
      <c r="AS368" s="102"/>
      <c r="AT368" s="102"/>
      <c r="AU368" s="91"/>
      <c r="AV368" s="91"/>
      <c r="AW368" s="103">
        <v>0</v>
      </c>
      <c r="AX368" s="104">
        <f t="shared" si="45"/>
        <v>0</v>
      </c>
    </row>
    <row r="369" spans="1:50" ht="120" customHeight="1">
      <c r="A369" s="88"/>
      <c r="B369" s="88"/>
      <c r="C369" s="71"/>
      <c r="D369" s="89"/>
      <c r="E369" s="90"/>
      <c r="F369" s="91"/>
      <c r="G369" s="92"/>
      <c r="H369" s="92"/>
      <c r="I369" s="88"/>
      <c r="J369" s="88"/>
      <c r="K369" s="88"/>
      <c r="L369" s="88"/>
      <c r="M369" s="94" t="str">
        <f t="shared" si="46"/>
        <v>-</v>
      </c>
      <c r="N369" s="95"/>
      <c r="O369" s="96"/>
      <c r="P369" s="75"/>
      <c r="Q369" s="96"/>
      <c r="R369" s="97"/>
      <c r="S369" s="98"/>
      <c r="T369" s="78"/>
      <c r="U369" s="97"/>
      <c r="V369" s="99"/>
      <c r="W369" s="91"/>
      <c r="X369" s="92"/>
      <c r="Y369" s="93">
        <f t="shared" si="47"/>
        <v>0</v>
      </c>
      <c r="Z369" s="91"/>
      <c r="AA369" s="92"/>
      <c r="AB369" s="93">
        <f t="shared" si="48"/>
        <v>0</v>
      </c>
      <c r="AC369" s="100">
        <f t="shared" si="49"/>
        <v>0</v>
      </c>
      <c r="AD369" s="91"/>
      <c r="AE369" s="105"/>
      <c r="AF369" s="93">
        <f t="shared" si="50"/>
        <v>0</v>
      </c>
      <c r="AG369" s="78"/>
      <c r="AH369" s="78"/>
      <c r="AI369" s="83"/>
      <c r="AJ369" s="106"/>
      <c r="AK369" s="106"/>
      <c r="AL369" s="93">
        <f t="shared" si="51"/>
        <v>0</v>
      </c>
      <c r="AM369" s="100">
        <f t="shared" si="52"/>
        <v>0</v>
      </c>
      <c r="AN369" s="100">
        <f t="shared" si="53"/>
        <v>0</v>
      </c>
      <c r="AO369" s="101"/>
      <c r="AP369" s="101"/>
      <c r="AQ369" s="101"/>
      <c r="AR369" s="102"/>
      <c r="AS369" s="102"/>
      <c r="AT369" s="102"/>
      <c r="AU369" s="91"/>
      <c r="AV369" s="91"/>
      <c r="AW369" s="103">
        <v>0</v>
      </c>
      <c r="AX369" s="104">
        <f t="shared" si="45"/>
        <v>0</v>
      </c>
    </row>
    <row r="370" spans="1:50" ht="120" customHeight="1">
      <c r="A370" s="88"/>
      <c r="B370" s="88"/>
      <c r="C370" s="71"/>
      <c r="D370" s="89"/>
      <c r="E370" s="90"/>
      <c r="F370" s="91"/>
      <c r="G370" s="92"/>
      <c r="H370" s="92"/>
      <c r="I370" s="88"/>
      <c r="J370" s="88"/>
      <c r="K370" s="88"/>
      <c r="L370" s="88"/>
      <c r="M370" s="94" t="str">
        <f t="shared" si="46"/>
        <v>-</v>
      </c>
      <c r="N370" s="95"/>
      <c r="O370" s="96"/>
      <c r="P370" s="75"/>
      <c r="Q370" s="96"/>
      <c r="R370" s="97"/>
      <c r="S370" s="98"/>
      <c r="T370" s="78"/>
      <c r="U370" s="97"/>
      <c r="V370" s="99"/>
      <c r="W370" s="91"/>
      <c r="X370" s="92"/>
      <c r="Y370" s="93">
        <f t="shared" si="47"/>
        <v>0</v>
      </c>
      <c r="Z370" s="91"/>
      <c r="AA370" s="92"/>
      <c r="AB370" s="93">
        <f t="shared" si="48"/>
        <v>0</v>
      </c>
      <c r="AC370" s="100">
        <f t="shared" si="49"/>
        <v>0</v>
      </c>
      <c r="AD370" s="91"/>
      <c r="AE370" s="105"/>
      <c r="AF370" s="93">
        <f t="shared" si="50"/>
        <v>0</v>
      </c>
      <c r="AG370" s="78"/>
      <c r="AH370" s="78"/>
      <c r="AI370" s="83"/>
      <c r="AJ370" s="106"/>
      <c r="AK370" s="106"/>
      <c r="AL370" s="93">
        <f t="shared" si="51"/>
        <v>0</v>
      </c>
      <c r="AM370" s="100">
        <f t="shared" si="52"/>
        <v>0</v>
      </c>
      <c r="AN370" s="100">
        <f t="shared" si="53"/>
        <v>0</v>
      </c>
      <c r="AO370" s="101"/>
      <c r="AP370" s="101"/>
      <c r="AQ370" s="101"/>
      <c r="AR370" s="102"/>
      <c r="AS370" s="102"/>
      <c r="AT370" s="102"/>
      <c r="AU370" s="91"/>
      <c r="AV370" s="91"/>
      <c r="AW370" s="103">
        <v>0</v>
      </c>
      <c r="AX370" s="104">
        <f t="shared" si="45"/>
        <v>0</v>
      </c>
    </row>
    <row r="371" spans="1:50" ht="120" customHeight="1">
      <c r="A371" s="88"/>
      <c r="B371" s="88"/>
      <c r="C371" s="71"/>
      <c r="D371" s="89"/>
      <c r="E371" s="90"/>
      <c r="F371" s="91"/>
      <c r="G371" s="92"/>
      <c r="H371" s="92"/>
      <c r="I371" s="88"/>
      <c r="J371" s="88"/>
      <c r="K371" s="88"/>
      <c r="L371" s="88"/>
      <c r="M371" s="94" t="str">
        <f t="shared" si="46"/>
        <v>-</v>
      </c>
      <c r="N371" s="95"/>
      <c r="O371" s="96"/>
      <c r="P371" s="75"/>
      <c r="Q371" s="96"/>
      <c r="R371" s="97"/>
      <c r="S371" s="98"/>
      <c r="T371" s="78"/>
      <c r="U371" s="97"/>
      <c r="V371" s="99"/>
      <c r="W371" s="91"/>
      <c r="X371" s="92"/>
      <c r="Y371" s="93">
        <f t="shared" si="47"/>
        <v>0</v>
      </c>
      <c r="Z371" s="91"/>
      <c r="AA371" s="92"/>
      <c r="AB371" s="93">
        <f t="shared" si="48"/>
        <v>0</v>
      </c>
      <c r="AC371" s="100">
        <f t="shared" si="49"/>
        <v>0</v>
      </c>
      <c r="AD371" s="91"/>
      <c r="AE371" s="105"/>
      <c r="AF371" s="93">
        <f t="shared" si="50"/>
        <v>0</v>
      </c>
      <c r="AG371" s="78"/>
      <c r="AH371" s="78"/>
      <c r="AI371" s="83"/>
      <c r="AJ371" s="106"/>
      <c r="AK371" s="106"/>
      <c r="AL371" s="93">
        <f t="shared" si="51"/>
        <v>0</v>
      </c>
      <c r="AM371" s="100">
        <f t="shared" si="52"/>
        <v>0</v>
      </c>
      <c r="AN371" s="100">
        <f t="shared" si="53"/>
        <v>0</v>
      </c>
      <c r="AO371" s="101"/>
      <c r="AP371" s="101"/>
      <c r="AQ371" s="101"/>
      <c r="AR371" s="102"/>
      <c r="AS371" s="102"/>
      <c r="AT371" s="102"/>
      <c r="AU371" s="91"/>
      <c r="AV371" s="91"/>
      <c r="AW371" s="103">
        <v>0</v>
      </c>
      <c r="AX371" s="104">
        <f t="shared" si="45"/>
        <v>0</v>
      </c>
    </row>
    <row r="372" spans="1:50" ht="120" customHeight="1">
      <c r="A372" s="88"/>
      <c r="B372" s="88"/>
      <c r="C372" s="71"/>
      <c r="D372" s="89"/>
      <c r="E372" s="90"/>
      <c r="F372" s="91"/>
      <c r="G372" s="92"/>
      <c r="H372" s="92"/>
      <c r="I372" s="88"/>
      <c r="J372" s="88"/>
      <c r="K372" s="88"/>
      <c r="L372" s="88"/>
      <c r="M372" s="94" t="str">
        <f t="shared" si="46"/>
        <v>-</v>
      </c>
      <c r="N372" s="95"/>
      <c r="O372" s="96"/>
      <c r="P372" s="75"/>
      <c r="Q372" s="96"/>
      <c r="R372" s="97"/>
      <c r="S372" s="98"/>
      <c r="T372" s="78"/>
      <c r="U372" s="97"/>
      <c r="V372" s="99"/>
      <c r="W372" s="91"/>
      <c r="X372" s="92"/>
      <c r="Y372" s="93">
        <f t="shared" si="47"/>
        <v>0</v>
      </c>
      <c r="Z372" s="91"/>
      <c r="AA372" s="92"/>
      <c r="AB372" s="93">
        <f t="shared" si="48"/>
        <v>0</v>
      </c>
      <c r="AC372" s="100">
        <f t="shared" si="49"/>
        <v>0</v>
      </c>
      <c r="AD372" s="91"/>
      <c r="AE372" s="105"/>
      <c r="AF372" s="93">
        <f t="shared" si="50"/>
        <v>0</v>
      </c>
      <c r="AG372" s="78"/>
      <c r="AH372" s="78"/>
      <c r="AI372" s="83"/>
      <c r="AJ372" s="106"/>
      <c r="AK372" s="106"/>
      <c r="AL372" s="93">
        <f t="shared" si="51"/>
        <v>0</v>
      </c>
      <c r="AM372" s="100">
        <f t="shared" si="52"/>
        <v>0</v>
      </c>
      <c r="AN372" s="100">
        <f t="shared" si="53"/>
        <v>0</v>
      </c>
      <c r="AO372" s="101"/>
      <c r="AP372" s="101"/>
      <c r="AQ372" s="101"/>
      <c r="AR372" s="102"/>
      <c r="AS372" s="102"/>
      <c r="AT372" s="102"/>
      <c r="AU372" s="91"/>
      <c r="AV372" s="91"/>
      <c r="AW372" s="103">
        <v>0</v>
      </c>
      <c r="AX372" s="104">
        <f t="shared" si="45"/>
        <v>0</v>
      </c>
    </row>
    <row r="373" spans="1:50" ht="120" customHeight="1">
      <c r="A373" s="88"/>
      <c r="B373" s="88"/>
      <c r="C373" s="71"/>
      <c r="D373" s="89"/>
      <c r="E373" s="90"/>
      <c r="F373" s="91"/>
      <c r="G373" s="92"/>
      <c r="H373" s="92"/>
      <c r="I373" s="88"/>
      <c r="J373" s="88"/>
      <c r="K373" s="88"/>
      <c r="L373" s="88"/>
      <c r="M373" s="94" t="str">
        <f t="shared" si="46"/>
        <v>-</v>
      </c>
      <c r="N373" s="95"/>
      <c r="O373" s="96"/>
      <c r="P373" s="75"/>
      <c r="Q373" s="96"/>
      <c r="R373" s="97"/>
      <c r="S373" s="98"/>
      <c r="T373" s="78"/>
      <c r="U373" s="97"/>
      <c r="V373" s="99"/>
      <c r="W373" s="91"/>
      <c r="X373" s="92"/>
      <c r="Y373" s="93">
        <f t="shared" si="47"/>
        <v>0</v>
      </c>
      <c r="Z373" s="91"/>
      <c r="AA373" s="92"/>
      <c r="AB373" s="93">
        <f t="shared" si="48"/>
        <v>0</v>
      </c>
      <c r="AC373" s="100">
        <f t="shared" si="49"/>
        <v>0</v>
      </c>
      <c r="AD373" s="91"/>
      <c r="AE373" s="105"/>
      <c r="AF373" s="93">
        <f t="shared" si="50"/>
        <v>0</v>
      </c>
      <c r="AG373" s="78"/>
      <c r="AH373" s="78"/>
      <c r="AI373" s="83"/>
      <c r="AJ373" s="106"/>
      <c r="AK373" s="106"/>
      <c r="AL373" s="93">
        <f t="shared" si="51"/>
        <v>0</v>
      </c>
      <c r="AM373" s="100">
        <f t="shared" si="52"/>
        <v>0</v>
      </c>
      <c r="AN373" s="100">
        <f t="shared" si="53"/>
        <v>0</v>
      </c>
      <c r="AO373" s="101"/>
      <c r="AP373" s="101"/>
      <c r="AQ373" s="101"/>
      <c r="AR373" s="102"/>
      <c r="AS373" s="102"/>
      <c r="AT373" s="102"/>
      <c r="AU373" s="91"/>
      <c r="AV373" s="91"/>
      <c r="AW373" s="103">
        <v>0</v>
      </c>
      <c r="AX373" s="104">
        <f t="shared" si="45"/>
        <v>0</v>
      </c>
    </row>
    <row r="374" spans="1:50" ht="120" customHeight="1">
      <c r="A374" s="88"/>
      <c r="B374" s="88"/>
      <c r="C374" s="71"/>
      <c r="D374" s="89"/>
      <c r="E374" s="90"/>
      <c r="F374" s="91"/>
      <c r="G374" s="92"/>
      <c r="H374" s="92"/>
      <c r="I374" s="88"/>
      <c r="J374" s="88"/>
      <c r="K374" s="88"/>
      <c r="L374" s="88"/>
      <c r="M374" s="94" t="str">
        <f t="shared" si="46"/>
        <v>-</v>
      </c>
      <c r="N374" s="95"/>
      <c r="O374" s="96"/>
      <c r="P374" s="75"/>
      <c r="Q374" s="96"/>
      <c r="R374" s="97"/>
      <c r="S374" s="98"/>
      <c r="T374" s="78"/>
      <c r="U374" s="97"/>
      <c r="V374" s="99"/>
      <c r="W374" s="91"/>
      <c r="X374" s="92"/>
      <c r="Y374" s="93">
        <f t="shared" si="47"/>
        <v>0</v>
      </c>
      <c r="Z374" s="91"/>
      <c r="AA374" s="92"/>
      <c r="AB374" s="93">
        <f t="shared" si="48"/>
        <v>0</v>
      </c>
      <c r="AC374" s="100">
        <f t="shared" si="49"/>
        <v>0</v>
      </c>
      <c r="AD374" s="91"/>
      <c r="AE374" s="105"/>
      <c r="AF374" s="93">
        <f t="shared" si="50"/>
        <v>0</v>
      </c>
      <c r="AG374" s="78"/>
      <c r="AH374" s="78"/>
      <c r="AI374" s="83"/>
      <c r="AJ374" s="106"/>
      <c r="AK374" s="106"/>
      <c r="AL374" s="93">
        <f t="shared" si="51"/>
        <v>0</v>
      </c>
      <c r="AM374" s="100">
        <f t="shared" si="52"/>
        <v>0</v>
      </c>
      <c r="AN374" s="100">
        <f t="shared" si="53"/>
        <v>0</v>
      </c>
      <c r="AO374" s="101"/>
      <c r="AP374" s="101"/>
      <c r="AQ374" s="101"/>
      <c r="AR374" s="102"/>
      <c r="AS374" s="102"/>
      <c r="AT374" s="102"/>
      <c r="AU374" s="91"/>
      <c r="AV374" s="91"/>
      <c r="AW374" s="103">
        <v>0</v>
      </c>
      <c r="AX374" s="104">
        <f t="shared" si="45"/>
        <v>0</v>
      </c>
    </row>
    <row r="375" spans="1:50" ht="120" customHeight="1">
      <c r="A375" s="88"/>
      <c r="B375" s="88"/>
      <c r="C375" s="71"/>
      <c r="D375" s="89"/>
      <c r="E375" s="90"/>
      <c r="F375" s="91"/>
      <c r="G375" s="92"/>
      <c r="H375" s="92"/>
      <c r="I375" s="88"/>
      <c r="J375" s="88"/>
      <c r="K375" s="88"/>
      <c r="L375" s="88"/>
      <c r="M375" s="94" t="str">
        <f t="shared" si="46"/>
        <v>-</v>
      </c>
      <c r="N375" s="95"/>
      <c r="O375" s="96"/>
      <c r="P375" s="75"/>
      <c r="Q375" s="96"/>
      <c r="R375" s="97"/>
      <c r="S375" s="98"/>
      <c r="T375" s="78"/>
      <c r="U375" s="97"/>
      <c r="V375" s="99"/>
      <c r="W375" s="91"/>
      <c r="X375" s="92"/>
      <c r="Y375" s="93">
        <f t="shared" si="47"/>
        <v>0</v>
      </c>
      <c r="Z375" s="91"/>
      <c r="AA375" s="92"/>
      <c r="AB375" s="93">
        <f t="shared" si="48"/>
        <v>0</v>
      </c>
      <c r="AC375" s="100">
        <f t="shared" si="49"/>
        <v>0</v>
      </c>
      <c r="AD375" s="91"/>
      <c r="AE375" s="105"/>
      <c r="AF375" s="93">
        <f t="shared" si="50"/>
        <v>0</v>
      </c>
      <c r="AG375" s="78"/>
      <c r="AH375" s="78"/>
      <c r="AI375" s="83"/>
      <c r="AJ375" s="106"/>
      <c r="AK375" s="106"/>
      <c r="AL375" s="93">
        <f t="shared" si="51"/>
        <v>0</v>
      </c>
      <c r="AM375" s="100">
        <f t="shared" si="52"/>
        <v>0</v>
      </c>
      <c r="AN375" s="100">
        <f t="shared" si="53"/>
        <v>0</v>
      </c>
      <c r="AO375" s="101"/>
      <c r="AP375" s="101"/>
      <c r="AQ375" s="101"/>
      <c r="AR375" s="102"/>
      <c r="AS375" s="102"/>
      <c r="AT375" s="102"/>
      <c r="AU375" s="91"/>
      <c r="AV375" s="91"/>
      <c r="AW375" s="103">
        <v>0</v>
      </c>
      <c r="AX375" s="104">
        <f t="shared" si="45"/>
        <v>0</v>
      </c>
    </row>
    <row r="376" spans="1:50" ht="120" customHeight="1">
      <c r="A376" s="88"/>
      <c r="B376" s="88"/>
      <c r="C376" s="71"/>
      <c r="D376" s="89"/>
      <c r="E376" s="90"/>
      <c r="F376" s="91"/>
      <c r="G376" s="92"/>
      <c r="H376" s="92"/>
      <c r="I376" s="88"/>
      <c r="J376" s="88"/>
      <c r="K376" s="88"/>
      <c r="L376" s="88"/>
      <c r="M376" s="94" t="str">
        <f t="shared" si="46"/>
        <v>-</v>
      </c>
      <c r="N376" s="95"/>
      <c r="O376" s="96"/>
      <c r="P376" s="75"/>
      <c r="Q376" s="96"/>
      <c r="R376" s="97"/>
      <c r="S376" s="98"/>
      <c r="T376" s="78"/>
      <c r="U376" s="97"/>
      <c r="V376" s="99"/>
      <c r="W376" s="91"/>
      <c r="X376" s="92"/>
      <c r="Y376" s="93">
        <f t="shared" si="47"/>
        <v>0</v>
      </c>
      <c r="Z376" s="91"/>
      <c r="AA376" s="92"/>
      <c r="AB376" s="93">
        <f t="shared" si="48"/>
        <v>0</v>
      </c>
      <c r="AC376" s="100">
        <f t="shared" si="49"/>
        <v>0</v>
      </c>
      <c r="AD376" s="91"/>
      <c r="AE376" s="105"/>
      <c r="AF376" s="93">
        <f t="shared" si="50"/>
        <v>0</v>
      </c>
      <c r="AG376" s="78"/>
      <c r="AH376" s="78"/>
      <c r="AI376" s="83"/>
      <c r="AJ376" s="106"/>
      <c r="AK376" s="106"/>
      <c r="AL376" s="93">
        <f t="shared" si="51"/>
        <v>0</v>
      </c>
      <c r="AM376" s="100">
        <f t="shared" si="52"/>
        <v>0</v>
      </c>
      <c r="AN376" s="100">
        <f t="shared" si="53"/>
        <v>0</v>
      </c>
      <c r="AO376" s="101"/>
      <c r="AP376" s="101"/>
      <c r="AQ376" s="101"/>
      <c r="AR376" s="102"/>
      <c r="AS376" s="102"/>
      <c r="AT376" s="102"/>
      <c r="AU376" s="91"/>
      <c r="AV376" s="91"/>
      <c r="AW376" s="103">
        <v>0</v>
      </c>
      <c r="AX376" s="104">
        <f t="shared" si="45"/>
        <v>0</v>
      </c>
    </row>
    <row r="377" spans="1:50" ht="120" customHeight="1">
      <c r="A377" s="88"/>
      <c r="B377" s="88"/>
      <c r="C377" s="71"/>
      <c r="D377" s="89"/>
      <c r="E377" s="90"/>
      <c r="F377" s="91"/>
      <c r="G377" s="92"/>
      <c r="H377" s="92"/>
      <c r="I377" s="88"/>
      <c r="J377" s="88"/>
      <c r="K377" s="88"/>
      <c r="L377" s="88"/>
      <c r="M377" s="94" t="str">
        <f t="shared" si="46"/>
        <v>-</v>
      </c>
      <c r="N377" s="95"/>
      <c r="O377" s="96"/>
      <c r="P377" s="75"/>
      <c r="Q377" s="96"/>
      <c r="R377" s="97"/>
      <c r="S377" s="98"/>
      <c r="T377" s="78"/>
      <c r="U377" s="97"/>
      <c r="V377" s="99"/>
      <c r="W377" s="91"/>
      <c r="X377" s="92"/>
      <c r="Y377" s="93">
        <f t="shared" si="47"/>
        <v>0</v>
      </c>
      <c r="Z377" s="91"/>
      <c r="AA377" s="92"/>
      <c r="AB377" s="93">
        <f t="shared" si="48"/>
        <v>0</v>
      </c>
      <c r="AC377" s="100">
        <f t="shared" si="49"/>
        <v>0</v>
      </c>
      <c r="AD377" s="91"/>
      <c r="AE377" s="105"/>
      <c r="AF377" s="93">
        <f t="shared" si="50"/>
        <v>0</v>
      </c>
      <c r="AG377" s="78"/>
      <c r="AH377" s="78"/>
      <c r="AI377" s="83"/>
      <c r="AJ377" s="106"/>
      <c r="AK377" s="106"/>
      <c r="AL377" s="93">
        <f t="shared" si="51"/>
        <v>0</v>
      </c>
      <c r="AM377" s="100">
        <f t="shared" si="52"/>
        <v>0</v>
      </c>
      <c r="AN377" s="100">
        <f t="shared" si="53"/>
        <v>0</v>
      </c>
      <c r="AO377" s="101"/>
      <c r="AP377" s="101"/>
      <c r="AQ377" s="101"/>
      <c r="AR377" s="102"/>
      <c r="AS377" s="102"/>
      <c r="AT377" s="102"/>
      <c r="AU377" s="91"/>
      <c r="AV377" s="91"/>
      <c r="AW377" s="103">
        <v>0</v>
      </c>
      <c r="AX377" s="104">
        <f t="shared" si="45"/>
        <v>0</v>
      </c>
    </row>
    <row r="378" spans="1:50" ht="120" customHeight="1">
      <c r="A378" s="88"/>
      <c r="B378" s="88"/>
      <c r="C378" s="71"/>
      <c r="D378" s="89"/>
      <c r="E378" s="90"/>
      <c r="F378" s="91"/>
      <c r="G378" s="92"/>
      <c r="H378" s="92"/>
      <c r="I378" s="88"/>
      <c r="J378" s="88"/>
      <c r="K378" s="88"/>
      <c r="L378" s="88"/>
      <c r="M378" s="94" t="str">
        <f t="shared" si="46"/>
        <v>-</v>
      </c>
      <c r="N378" s="95"/>
      <c r="O378" s="96"/>
      <c r="P378" s="75"/>
      <c r="Q378" s="96"/>
      <c r="R378" s="97"/>
      <c r="S378" s="98"/>
      <c r="T378" s="78"/>
      <c r="U378" s="97"/>
      <c r="V378" s="99"/>
      <c r="W378" s="91"/>
      <c r="X378" s="92"/>
      <c r="Y378" s="93">
        <f t="shared" si="47"/>
        <v>0</v>
      </c>
      <c r="Z378" s="91"/>
      <c r="AA378" s="92"/>
      <c r="AB378" s="93">
        <f t="shared" si="48"/>
        <v>0</v>
      </c>
      <c r="AC378" s="100">
        <f t="shared" si="49"/>
        <v>0</v>
      </c>
      <c r="AD378" s="91"/>
      <c r="AE378" s="105"/>
      <c r="AF378" s="93">
        <f t="shared" si="50"/>
        <v>0</v>
      </c>
      <c r="AG378" s="78"/>
      <c r="AH378" s="78"/>
      <c r="AI378" s="83"/>
      <c r="AJ378" s="106"/>
      <c r="AK378" s="106"/>
      <c r="AL378" s="93">
        <f t="shared" si="51"/>
        <v>0</v>
      </c>
      <c r="AM378" s="100">
        <f t="shared" si="52"/>
        <v>0</v>
      </c>
      <c r="AN378" s="100">
        <f t="shared" si="53"/>
        <v>0</v>
      </c>
      <c r="AO378" s="101"/>
      <c r="AP378" s="101"/>
      <c r="AQ378" s="101"/>
      <c r="AR378" s="102"/>
      <c r="AS378" s="102"/>
      <c r="AT378" s="102"/>
      <c r="AU378" s="91"/>
      <c r="AV378" s="91"/>
      <c r="AW378" s="103">
        <v>0</v>
      </c>
      <c r="AX378" s="104">
        <f t="shared" si="45"/>
        <v>0</v>
      </c>
    </row>
    <row r="379" spans="1:50" ht="120" customHeight="1">
      <c r="A379" s="88"/>
      <c r="B379" s="88"/>
      <c r="C379" s="71"/>
      <c r="D379" s="89"/>
      <c r="E379" s="90"/>
      <c r="F379" s="91"/>
      <c r="G379" s="92"/>
      <c r="H379" s="92"/>
      <c r="I379" s="88"/>
      <c r="J379" s="88"/>
      <c r="K379" s="88"/>
      <c r="L379" s="88"/>
      <c r="M379" s="94" t="str">
        <f t="shared" si="46"/>
        <v>-</v>
      </c>
      <c r="N379" s="95"/>
      <c r="O379" s="96"/>
      <c r="P379" s="75"/>
      <c r="Q379" s="96"/>
      <c r="R379" s="97"/>
      <c r="S379" s="98"/>
      <c r="T379" s="78"/>
      <c r="U379" s="97"/>
      <c r="V379" s="99"/>
      <c r="W379" s="91"/>
      <c r="X379" s="92"/>
      <c r="Y379" s="93">
        <f t="shared" si="47"/>
        <v>0</v>
      </c>
      <c r="Z379" s="91"/>
      <c r="AA379" s="92"/>
      <c r="AB379" s="93">
        <f t="shared" si="48"/>
        <v>0</v>
      </c>
      <c r="AC379" s="100">
        <f t="shared" si="49"/>
        <v>0</v>
      </c>
      <c r="AD379" s="91"/>
      <c r="AE379" s="105"/>
      <c r="AF379" s="93">
        <f t="shared" si="50"/>
        <v>0</v>
      </c>
      <c r="AG379" s="78"/>
      <c r="AH379" s="78"/>
      <c r="AI379" s="83"/>
      <c r="AJ379" s="106"/>
      <c r="AK379" s="106"/>
      <c r="AL379" s="93">
        <f t="shared" si="51"/>
        <v>0</v>
      </c>
      <c r="AM379" s="100">
        <f t="shared" si="52"/>
        <v>0</v>
      </c>
      <c r="AN379" s="100">
        <f t="shared" si="53"/>
        <v>0</v>
      </c>
      <c r="AO379" s="101"/>
      <c r="AP379" s="101"/>
      <c r="AQ379" s="101"/>
      <c r="AR379" s="102"/>
      <c r="AS379" s="102"/>
      <c r="AT379" s="102"/>
      <c r="AU379" s="91"/>
      <c r="AV379" s="91"/>
      <c r="AW379" s="103">
        <v>0</v>
      </c>
      <c r="AX379" s="104">
        <f t="shared" si="45"/>
        <v>0</v>
      </c>
    </row>
    <row r="380" spans="1:50" ht="120" customHeight="1">
      <c r="A380" s="88"/>
      <c r="B380" s="88"/>
      <c r="C380" s="71"/>
      <c r="D380" s="89"/>
      <c r="E380" s="90"/>
      <c r="F380" s="91"/>
      <c r="G380" s="92"/>
      <c r="H380" s="92"/>
      <c r="I380" s="88"/>
      <c r="J380" s="88"/>
      <c r="K380" s="88"/>
      <c r="L380" s="88"/>
      <c r="M380" s="94" t="str">
        <f t="shared" si="46"/>
        <v>-</v>
      </c>
      <c r="N380" s="95"/>
      <c r="O380" s="96"/>
      <c r="P380" s="75"/>
      <c r="Q380" s="96"/>
      <c r="R380" s="97"/>
      <c r="S380" s="98"/>
      <c r="T380" s="78"/>
      <c r="U380" s="97"/>
      <c r="V380" s="99"/>
      <c r="W380" s="91"/>
      <c r="X380" s="92"/>
      <c r="Y380" s="93">
        <f t="shared" si="47"/>
        <v>0</v>
      </c>
      <c r="Z380" s="91"/>
      <c r="AA380" s="92"/>
      <c r="AB380" s="93">
        <f t="shared" si="48"/>
        <v>0</v>
      </c>
      <c r="AC380" s="100">
        <f t="shared" si="49"/>
        <v>0</v>
      </c>
      <c r="AD380" s="91"/>
      <c r="AE380" s="105"/>
      <c r="AF380" s="93">
        <f t="shared" si="50"/>
        <v>0</v>
      </c>
      <c r="AG380" s="78"/>
      <c r="AH380" s="78"/>
      <c r="AI380" s="83"/>
      <c r="AJ380" s="106"/>
      <c r="AK380" s="106"/>
      <c r="AL380" s="93">
        <f t="shared" si="51"/>
        <v>0</v>
      </c>
      <c r="AM380" s="100">
        <f t="shared" si="52"/>
        <v>0</v>
      </c>
      <c r="AN380" s="100">
        <f t="shared" si="53"/>
        <v>0</v>
      </c>
      <c r="AO380" s="101"/>
      <c r="AP380" s="101"/>
      <c r="AQ380" s="101"/>
      <c r="AR380" s="102"/>
      <c r="AS380" s="102"/>
      <c r="AT380" s="102"/>
      <c r="AU380" s="91"/>
      <c r="AV380" s="91"/>
      <c r="AW380" s="103">
        <v>0</v>
      </c>
      <c r="AX380" s="104">
        <f t="shared" si="45"/>
        <v>0</v>
      </c>
    </row>
    <row r="381" spans="1:50" ht="120" customHeight="1">
      <c r="A381" s="88"/>
      <c r="B381" s="88"/>
      <c r="C381" s="71"/>
      <c r="D381" s="89"/>
      <c r="E381" s="90"/>
      <c r="F381" s="91"/>
      <c r="G381" s="92"/>
      <c r="H381" s="92"/>
      <c r="I381" s="88"/>
      <c r="J381" s="88"/>
      <c r="K381" s="88"/>
      <c r="L381" s="88"/>
      <c r="M381" s="94" t="str">
        <f t="shared" si="46"/>
        <v>-</v>
      </c>
      <c r="N381" s="95"/>
      <c r="O381" s="96"/>
      <c r="P381" s="75"/>
      <c r="Q381" s="96"/>
      <c r="R381" s="97"/>
      <c r="S381" s="98"/>
      <c r="T381" s="78"/>
      <c r="U381" s="97"/>
      <c r="V381" s="99"/>
      <c r="W381" s="91"/>
      <c r="X381" s="92"/>
      <c r="Y381" s="93">
        <f t="shared" si="47"/>
        <v>0</v>
      </c>
      <c r="Z381" s="91"/>
      <c r="AA381" s="92"/>
      <c r="AB381" s="93">
        <f t="shared" si="48"/>
        <v>0</v>
      </c>
      <c r="AC381" s="100">
        <f t="shared" si="49"/>
        <v>0</v>
      </c>
      <c r="AD381" s="91"/>
      <c r="AE381" s="105"/>
      <c r="AF381" s="93">
        <f t="shared" si="50"/>
        <v>0</v>
      </c>
      <c r="AG381" s="78"/>
      <c r="AH381" s="78"/>
      <c r="AI381" s="83"/>
      <c r="AJ381" s="106"/>
      <c r="AK381" s="106"/>
      <c r="AL381" s="93">
        <f t="shared" si="51"/>
        <v>0</v>
      </c>
      <c r="AM381" s="100">
        <f t="shared" si="52"/>
        <v>0</v>
      </c>
      <c r="AN381" s="100">
        <f t="shared" si="53"/>
        <v>0</v>
      </c>
      <c r="AO381" s="101"/>
      <c r="AP381" s="101"/>
      <c r="AQ381" s="101"/>
      <c r="AR381" s="102"/>
      <c r="AS381" s="102"/>
      <c r="AT381" s="102"/>
      <c r="AU381" s="91"/>
      <c r="AV381" s="91"/>
      <c r="AW381" s="103">
        <v>0</v>
      </c>
      <c r="AX381" s="104">
        <f t="shared" si="45"/>
        <v>0</v>
      </c>
    </row>
    <row r="382" spans="1:50" ht="120" customHeight="1">
      <c r="A382" s="88"/>
      <c r="B382" s="88"/>
      <c r="C382" s="71"/>
      <c r="D382" s="89"/>
      <c r="E382" s="90"/>
      <c r="F382" s="91"/>
      <c r="G382" s="92"/>
      <c r="H382" s="92"/>
      <c r="I382" s="88"/>
      <c r="J382" s="88"/>
      <c r="K382" s="88"/>
      <c r="L382" s="88"/>
      <c r="M382" s="94" t="str">
        <f t="shared" si="46"/>
        <v>-</v>
      </c>
      <c r="N382" s="95"/>
      <c r="O382" s="96"/>
      <c r="P382" s="75"/>
      <c r="Q382" s="96"/>
      <c r="R382" s="97"/>
      <c r="S382" s="98"/>
      <c r="T382" s="78"/>
      <c r="U382" s="97"/>
      <c r="V382" s="99"/>
      <c r="W382" s="91"/>
      <c r="X382" s="92"/>
      <c r="Y382" s="93">
        <f t="shared" si="47"/>
        <v>0</v>
      </c>
      <c r="Z382" s="91"/>
      <c r="AA382" s="92"/>
      <c r="AB382" s="93">
        <f t="shared" si="48"/>
        <v>0</v>
      </c>
      <c r="AC382" s="100">
        <f t="shared" si="49"/>
        <v>0</v>
      </c>
      <c r="AD382" s="91"/>
      <c r="AE382" s="105"/>
      <c r="AF382" s="93">
        <f t="shared" si="50"/>
        <v>0</v>
      </c>
      <c r="AG382" s="78"/>
      <c r="AH382" s="78"/>
      <c r="AI382" s="83"/>
      <c r="AJ382" s="106"/>
      <c r="AK382" s="106"/>
      <c r="AL382" s="93">
        <f t="shared" si="51"/>
        <v>0</v>
      </c>
      <c r="AM382" s="100">
        <f t="shared" si="52"/>
        <v>0</v>
      </c>
      <c r="AN382" s="100">
        <f t="shared" si="53"/>
        <v>0</v>
      </c>
      <c r="AO382" s="101"/>
      <c r="AP382" s="101"/>
      <c r="AQ382" s="101"/>
      <c r="AR382" s="102"/>
      <c r="AS382" s="102"/>
      <c r="AT382" s="102"/>
      <c r="AU382" s="91"/>
      <c r="AV382" s="91"/>
      <c r="AW382" s="103">
        <v>0</v>
      </c>
      <c r="AX382" s="104">
        <f t="shared" si="45"/>
        <v>0</v>
      </c>
    </row>
    <row r="383" spans="1:50" ht="120" customHeight="1">
      <c r="A383" s="88"/>
      <c r="B383" s="88"/>
      <c r="C383" s="71"/>
      <c r="D383" s="89"/>
      <c r="E383" s="90"/>
      <c r="F383" s="91"/>
      <c r="G383" s="92"/>
      <c r="H383" s="92"/>
      <c r="I383" s="88"/>
      <c r="J383" s="88"/>
      <c r="K383" s="88"/>
      <c r="L383" s="88"/>
      <c r="M383" s="94" t="str">
        <f t="shared" si="46"/>
        <v>-</v>
      </c>
      <c r="N383" s="95"/>
      <c r="O383" s="96"/>
      <c r="P383" s="75"/>
      <c r="Q383" s="96"/>
      <c r="R383" s="97"/>
      <c r="S383" s="98"/>
      <c r="T383" s="78"/>
      <c r="U383" s="97"/>
      <c r="V383" s="99"/>
      <c r="W383" s="91"/>
      <c r="X383" s="92"/>
      <c r="Y383" s="93">
        <f t="shared" si="47"/>
        <v>0</v>
      </c>
      <c r="Z383" s="91"/>
      <c r="AA383" s="92"/>
      <c r="AB383" s="93">
        <f t="shared" si="48"/>
        <v>0</v>
      </c>
      <c r="AC383" s="100">
        <f t="shared" si="49"/>
        <v>0</v>
      </c>
      <c r="AD383" s="91"/>
      <c r="AE383" s="105"/>
      <c r="AF383" s="93">
        <f t="shared" si="50"/>
        <v>0</v>
      </c>
      <c r="AG383" s="78"/>
      <c r="AH383" s="78"/>
      <c r="AI383" s="83"/>
      <c r="AJ383" s="106"/>
      <c r="AK383" s="106"/>
      <c r="AL383" s="93">
        <f t="shared" si="51"/>
        <v>0</v>
      </c>
      <c r="AM383" s="100">
        <f t="shared" si="52"/>
        <v>0</v>
      </c>
      <c r="AN383" s="100">
        <f t="shared" si="53"/>
        <v>0</v>
      </c>
      <c r="AO383" s="101"/>
      <c r="AP383" s="101"/>
      <c r="AQ383" s="101"/>
      <c r="AR383" s="102"/>
      <c r="AS383" s="102"/>
      <c r="AT383" s="102"/>
      <c r="AU383" s="91"/>
      <c r="AV383" s="91"/>
      <c r="AW383" s="103">
        <v>0</v>
      </c>
      <c r="AX383" s="104">
        <f t="shared" si="45"/>
        <v>0</v>
      </c>
    </row>
    <row r="384" spans="1:50" ht="120" customHeight="1">
      <c r="A384" s="88"/>
      <c r="B384" s="88"/>
      <c r="C384" s="71"/>
      <c r="D384" s="89"/>
      <c r="E384" s="90"/>
      <c r="F384" s="91"/>
      <c r="G384" s="92"/>
      <c r="H384" s="92"/>
      <c r="I384" s="88"/>
      <c r="J384" s="88"/>
      <c r="K384" s="88"/>
      <c r="L384" s="88"/>
      <c r="M384" s="94" t="str">
        <f t="shared" si="46"/>
        <v>-</v>
      </c>
      <c r="N384" s="95"/>
      <c r="O384" s="96"/>
      <c r="P384" s="75"/>
      <c r="Q384" s="96"/>
      <c r="R384" s="97"/>
      <c r="S384" s="98"/>
      <c r="T384" s="78"/>
      <c r="U384" s="97"/>
      <c r="V384" s="99"/>
      <c r="W384" s="91"/>
      <c r="X384" s="92"/>
      <c r="Y384" s="93">
        <f t="shared" si="47"/>
        <v>0</v>
      </c>
      <c r="Z384" s="91"/>
      <c r="AA384" s="92"/>
      <c r="AB384" s="93">
        <f t="shared" si="48"/>
        <v>0</v>
      </c>
      <c r="AC384" s="100">
        <f t="shared" si="49"/>
        <v>0</v>
      </c>
      <c r="AD384" s="91"/>
      <c r="AE384" s="105"/>
      <c r="AF384" s="93">
        <f t="shared" si="50"/>
        <v>0</v>
      </c>
      <c r="AG384" s="78"/>
      <c r="AH384" s="78"/>
      <c r="AI384" s="83"/>
      <c r="AJ384" s="106"/>
      <c r="AK384" s="106"/>
      <c r="AL384" s="93">
        <f t="shared" si="51"/>
        <v>0</v>
      </c>
      <c r="AM384" s="100">
        <f t="shared" si="52"/>
        <v>0</v>
      </c>
      <c r="AN384" s="100">
        <f t="shared" si="53"/>
        <v>0</v>
      </c>
      <c r="AO384" s="101"/>
      <c r="AP384" s="101"/>
      <c r="AQ384" s="101"/>
      <c r="AR384" s="102"/>
      <c r="AS384" s="102"/>
      <c r="AT384" s="102"/>
      <c r="AU384" s="91"/>
      <c r="AV384" s="91"/>
      <c r="AW384" s="103">
        <v>0</v>
      </c>
      <c r="AX384" s="104">
        <f t="shared" si="45"/>
        <v>0</v>
      </c>
    </row>
    <row r="385" spans="1:50" ht="120" customHeight="1">
      <c r="A385" s="88"/>
      <c r="B385" s="88"/>
      <c r="C385" s="71"/>
      <c r="D385" s="89"/>
      <c r="E385" s="90"/>
      <c r="F385" s="91"/>
      <c r="G385" s="92"/>
      <c r="H385" s="92"/>
      <c r="I385" s="88"/>
      <c r="J385" s="88"/>
      <c r="K385" s="88"/>
      <c r="L385" s="88"/>
      <c r="M385" s="94" t="str">
        <f t="shared" si="46"/>
        <v>-</v>
      </c>
      <c r="N385" s="95"/>
      <c r="O385" s="96"/>
      <c r="P385" s="75"/>
      <c r="Q385" s="96"/>
      <c r="R385" s="97"/>
      <c r="S385" s="98"/>
      <c r="T385" s="78"/>
      <c r="U385" s="97"/>
      <c r="V385" s="99"/>
      <c r="W385" s="91"/>
      <c r="X385" s="92"/>
      <c r="Y385" s="93">
        <f t="shared" si="47"/>
        <v>0</v>
      </c>
      <c r="Z385" s="91"/>
      <c r="AA385" s="92"/>
      <c r="AB385" s="93">
        <f t="shared" si="48"/>
        <v>0</v>
      </c>
      <c r="AC385" s="100">
        <f t="shared" si="49"/>
        <v>0</v>
      </c>
      <c r="AD385" s="91"/>
      <c r="AE385" s="105"/>
      <c r="AF385" s="93">
        <f t="shared" si="50"/>
        <v>0</v>
      </c>
      <c r="AG385" s="78"/>
      <c r="AH385" s="78"/>
      <c r="AI385" s="83"/>
      <c r="AJ385" s="106"/>
      <c r="AK385" s="106"/>
      <c r="AL385" s="93">
        <f t="shared" si="51"/>
        <v>0</v>
      </c>
      <c r="AM385" s="100">
        <f t="shared" si="52"/>
        <v>0</v>
      </c>
      <c r="AN385" s="100">
        <f t="shared" si="53"/>
        <v>0</v>
      </c>
      <c r="AO385" s="101"/>
      <c r="AP385" s="101"/>
      <c r="AQ385" s="101"/>
      <c r="AR385" s="102"/>
      <c r="AS385" s="102"/>
      <c r="AT385" s="102"/>
      <c r="AU385" s="91"/>
      <c r="AV385" s="91"/>
      <c r="AW385" s="103">
        <v>0</v>
      </c>
      <c r="AX385" s="104">
        <f t="shared" si="45"/>
        <v>0</v>
      </c>
    </row>
    <row r="386" spans="1:50" ht="120" customHeight="1">
      <c r="A386" s="88"/>
      <c r="B386" s="88"/>
      <c r="C386" s="71"/>
      <c r="D386" s="89"/>
      <c r="E386" s="90"/>
      <c r="F386" s="91"/>
      <c r="G386" s="92"/>
      <c r="H386" s="92"/>
      <c r="I386" s="88"/>
      <c r="J386" s="88"/>
      <c r="K386" s="88"/>
      <c r="L386" s="88"/>
      <c r="M386" s="94" t="str">
        <f t="shared" si="46"/>
        <v>-</v>
      </c>
      <c r="N386" s="95"/>
      <c r="O386" s="96"/>
      <c r="P386" s="75"/>
      <c r="Q386" s="96"/>
      <c r="R386" s="97"/>
      <c r="S386" s="98"/>
      <c r="T386" s="78"/>
      <c r="U386" s="97"/>
      <c r="V386" s="99"/>
      <c r="W386" s="91"/>
      <c r="X386" s="92"/>
      <c r="Y386" s="93">
        <f t="shared" si="47"/>
        <v>0</v>
      </c>
      <c r="Z386" s="91"/>
      <c r="AA386" s="92"/>
      <c r="AB386" s="93">
        <f t="shared" si="48"/>
        <v>0</v>
      </c>
      <c r="AC386" s="100">
        <f t="shared" si="49"/>
        <v>0</v>
      </c>
      <c r="AD386" s="91"/>
      <c r="AE386" s="105"/>
      <c r="AF386" s="93">
        <f t="shared" si="50"/>
        <v>0</v>
      </c>
      <c r="AG386" s="78"/>
      <c r="AH386" s="78"/>
      <c r="AI386" s="83"/>
      <c r="AJ386" s="106"/>
      <c r="AK386" s="106"/>
      <c r="AL386" s="93">
        <f t="shared" si="51"/>
        <v>0</v>
      </c>
      <c r="AM386" s="100">
        <f t="shared" si="52"/>
        <v>0</v>
      </c>
      <c r="AN386" s="100">
        <f t="shared" si="53"/>
        <v>0</v>
      </c>
      <c r="AO386" s="101"/>
      <c r="AP386" s="101"/>
      <c r="AQ386" s="101"/>
      <c r="AR386" s="102"/>
      <c r="AS386" s="102"/>
      <c r="AT386" s="102"/>
      <c r="AU386" s="91"/>
      <c r="AV386" s="91"/>
      <c r="AW386" s="103">
        <v>0</v>
      </c>
      <c r="AX386" s="104">
        <f t="shared" si="45"/>
        <v>0</v>
      </c>
    </row>
    <row r="387" spans="1:50" ht="120" customHeight="1">
      <c r="A387" s="88"/>
      <c r="B387" s="88"/>
      <c r="C387" s="71"/>
      <c r="D387" s="89"/>
      <c r="E387" s="90"/>
      <c r="F387" s="91"/>
      <c r="G387" s="92"/>
      <c r="H387" s="92"/>
      <c r="I387" s="88"/>
      <c r="J387" s="88"/>
      <c r="K387" s="88"/>
      <c r="L387" s="88"/>
      <c r="M387" s="94" t="str">
        <f t="shared" si="46"/>
        <v>-</v>
      </c>
      <c r="N387" s="95"/>
      <c r="O387" s="96"/>
      <c r="P387" s="75"/>
      <c r="Q387" s="96"/>
      <c r="R387" s="97"/>
      <c r="S387" s="98"/>
      <c r="T387" s="78"/>
      <c r="U387" s="97"/>
      <c r="V387" s="99"/>
      <c r="W387" s="91"/>
      <c r="X387" s="92"/>
      <c r="Y387" s="93">
        <f t="shared" si="47"/>
        <v>0</v>
      </c>
      <c r="Z387" s="91"/>
      <c r="AA387" s="92"/>
      <c r="AB387" s="93">
        <f t="shared" si="48"/>
        <v>0</v>
      </c>
      <c r="AC387" s="100">
        <f t="shared" si="49"/>
        <v>0</v>
      </c>
      <c r="AD387" s="91"/>
      <c r="AE387" s="105"/>
      <c r="AF387" s="93">
        <f t="shared" si="50"/>
        <v>0</v>
      </c>
      <c r="AG387" s="78"/>
      <c r="AH387" s="78"/>
      <c r="AI387" s="83"/>
      <c r="AJ387" s="106"/>
      <c r="AK387" s="106"/>
      <c r="AL387" s="93">
        <f t="shared" si="51"/>
        <v>0</v>
      </c>
      <c r="AM387" s="100">
        <f t="shared" si="52"/>
        <v>0</v>
      </c>
      <c r="AN387" s="100">
        <f t="shared" si="53"/>
        <v>0</v>
      </c>
      <c r="AO387" s="101"/>
      <c r="AP387" s="101"/>
      <c r="AQ387" s="101"/>
      <c r="AR387" s="102"/>
      <c r="AS387" s="102"/>
      <c r="AT387" s="102"/>
      <c r="AU387" s="91"/>
      <c r="AV387" s="91"/>
      <c r="AW387" s="103">
        <v>0</v>
      </c>
      <c r="AX387" s="104">
        <f t="shared" si="45"/>
        <v>0</v>
      </c>
    </row>
    <row r="388" spans="1:50" ht="120" customHeight="1">
      <c r="A388" s="88"/>
      <c r="B388" s="88"/>
      <c r="C388" s="71"/>
      <c r="D388" s="89"/>
      <c r="E388" s="90"/>
      <c r="F388" s="91"/>
      <c r="G388" s="92"/>
      <c r="H388" s="92"/>
      <c r="I388" s="88"/>
      <c r="J388" s="88"/>
      <c r="K388" s="88"/>
      <c r="L388" s="88"/>
      <c r="M388" s="94" t="str">
        <f t="shared" si="46"/>
        <v>-</v>
      </c>
      <c r="N388" s="95"/>
      <c r="O388" s="96"/>
      <c r="P388" s="75"/>
      <c r="Q388" s="96"/>
      <c r="R388" s="97"/>
      <c r="S388" s="98"/>
      <c r="T388" s="78"/>
      <c r="U388" s="97"/>
      <c r="V388" s="99"/>
      <c r="W388" s="91"/>
      <c r="X388" s="92"/>
      <c r="Y388" s="93">
        <f t="shared" si="47"/>
        <v>0</v>
      </c>
      <c r="Z388" s="91"/>
      <c r="AA388" s="92"/>
      <c r="AB388" s="93">
        <f t="shared" si="48"/>
        <v>0</v>
      </c>
      <c r="AC388" s="100">
        <f t="shared" si="49"/>
        <v>0</v>
      </c>
      <c r="AD388" s="91"/>
      <c r="AE388" s="105"/>
      <c r="AF388" s="93">
        <f t="shared" si="50"/>
        <v>0</v>
      </c>
      <c r="AG388" s="78"/>
      <c r="AH388" s="78"/>
      <c r="AI388" s="83"/>
      <c r="AJ388" s="106"/>
      <c r="AK388" s="106"/>
      <c r="AL388" s="93">
        <f t="shared" si="51"/>
        <v>0</v>
      </c>
      <c r="AM388" s="100">
        <f t="shared" si="52"/>
        <v>0</v>
      </c>
      <c r="AN388" s="100">
        <f t="shared" si="53"/>
        <v>0</v>
      </c>
      <c r="AO388" s="101"/>
      <c r="AP388" s="101"/>
      <c r="AQ388" s="101"/>
      <c r="AR388" s="102"/>
      <c r="AS388" s="102"/>
      <c r="AT388" s="102"/>
      <c r="AU388" s="91"/>
      <c r="AV388" s="91"/>
      <c r="AW388" s="103">
        <v>0</v>
      </c>
      <c r="AX388" s="104">
        <f t="shared" si="45"/>
        <v>0</v>
      </c>
    </row>
    <row r="389" spans="1:50" ht="120" customHeight="1">
      <c r="A389" s="88"/>
      <c r="B389" s="88"/>
      <c r="C389" s="71"/>
      <c r="D389" s="89"/>
      <c r="E389" s="90"/>
      <c r="F389" s="91"/>
      <c r="G389" s="92"/>
      <c r="H389" s="92"/>
      <c r="I389" s="88"/>
      <c r="J389" s="88"/>
      <c r="K389" s="88"/>
      <c r="L389" s="88"/>
      <c r="M389" s="94" t="str">
        <f t="shared" si="46"/>
        <v>-</v>
      </c>
      <c r="N389" s="95"/>
      <c r="O389" s="96"/>
      <c r="P389" s="75"/>
      <c r="Q389" s="96"/>
      <c r="R389" s="97"/>
      <c r="S389" s="98"/>
      <c r="T389" s="78"/>
      <c r="U389" s="97"/>
      <c r="V389" s="99"/>
      <c r="W389" s="91"/>
      <c r="X389" s="92"/>
      <c r="Y389" s="93">
        <f t="shared" si="47"/>
        <v>0</v>
      </c>
      <c r="Z389" s="91"/>
      <c r="AA389" s="92"/>
      <c r="AB389" s="93">
        <f t="shared" si="48"/>
        <v>0</v>
      </c>
      <c r="AC389" s="100">
        <f t="shared" si="49"/>
        <v>0</v>
      </c>
      <c r="AD389" s="91"/>
      <c r="AE389" s="105"/>
      <c r="AF389" s="93">
        <f t="shared" si="50"/>
        <v>0</v>
      </c>
      <c r="AG389" s="78"/>
      <c r="AH389" s="78"/>
      <c r="AI389" s="83"/>
      <c r="AJ389" s="106"/>
      <c r="AK389" s="106"/>
      <c r="AL389" s="93">
        <f t="shared" si="51"/>
        <v>0</v>
      </c>
      <c r="AM389" s="100">
        <f t="shared" si="52"/>
        <v>0</v>
      </c>
      <c r="AN389" s="100">
        <f t="shared" si="53"/>
        <v>0</v>
      </c>
      <c r="AO389" s="101"/>
      <c r="AP389" s="101"/>
      <c r="AQ389" s="101"/>
      <c r="AR389" s="102"/>
      <c r="AS389" s="102"/>
      <c r="AT389" s="102"/>
      <c r="AU389" s="91"/>
      <c r="AV389" s="91"/>
      <c r="AW389" s="103">
        <v>0</v>
      </c>
      <c r="AX389" s="104">
        <f t="shared" ref="AX389:AX452" si="54">V389*AC389*BC$1</f>
        <v>0</v>
      </c>
    </row>
    <row r="390" spans="1:50" ht="120" customHeight="1">
      <c r="A390" s="88"/>
      <c r="B390" s="88"/>
      <c r="C390" s="71"/>
      <c r="D390" s="89"/>
      <c r="E390" s="90"/>
      <c r="F390" s="91"/>
      <c r="G390" s="92"/>
      <c r="H390" s="92"/>
      <c r="I390" s="88"/>
      <c r="J390" s="88"/>
      <c r="K390" s="88"/>
      <c r="L390" s="88"/>
      <c r="M390" s="94" t="str">
        <f t="shared" ref="M390:M453" si="55">A390&amp;"-"&amp;E390</f>
        <v>-</v>
      </c>
      <c r="N390" s="95"/>
      <c r="O390" s="96"/>
      <c r="P390" s="75"/>
      <c r="Q390" s="96"/>
      <c r="R390" s="97"/>
      <c r="S390" s="98"/>
      <c r="T390" s="78"/>
      <c r="U390" s="97"/>
      <c r="V390" s="99"/>
      <c r="W390" s="91"/>
      <c r="X390" s="92"/>
      <c r="Y390" s="93">
        <f t="shared" ref="Y390:Y453" si="56">W390+X390</f>
        <v>0</v>
      </c>
      <c r="Z390" s="91"/>
      <c r="AA390" s="92"/>
      <c r="AB390" s="93">
        <f t="shared" ref="AB390:AB453" si="57">Z390+AA390</f>
        <v>0</v>
      </c>
      <c r="AC390" s="100">
        <f t="shared" ref="AC390:AC453" si="58">(AB390-Y390)*24*60</f>
        <v>0</v>
      </c>
      <c r="AD390" s="91"/>
      <c r="AE390" s="105"/>
      <c r="AF390" s="93">
        <f t="shared" ref="AF390:AF453" si="59">AD390+AE390</f>
        <v>0</v>
      </c>
      <c r="AG390" s="78"/>
      <c r="AH390" s="78"/>
      <c r="AI390" s="83"/>
      <c r="AJ390" s="106"/>
      <c r="AK390" s="106"/>
      <c r="AL390" s="93">
        <f t="shared" ref="AL390:AL453" si="60">AJ390+AK390</f>
        <v>0</v>
      </c>
      <c r="AM390" s="100">
        <f t="shared" ref="AM390:AM453" si="61">IF(AND(P390&lt;&gt;"D:Arıza Değil",AH390="Bu Arıza Aracın Servise Verilmesine Engel Değil"),IF(Z390-F390&gt;0,(AB390-Y390)*24,IF(OR(AND(G390&gt;AS$1,G390&lt;AT$1),AND(G390&gt;AU$1,G390&lt;AV$1)),(AL390-Y390)*24,0)),AN390)</f>
        <v>0</v>
      </c>
      <c r="AN390" s="100">
        <f t="shared" ref="AN390:AN453" si="62">IF(P390&lt;&gt;"D:Arıza Değil",AC390,0)</f>
        <v>0</v>
      </c>
      <c r="AO390" s="101"/>
      <c r="AP390" s="101"/>
      <c r="AQ390" s="101"/>
      <c r="AR390" s="102"/>
      <c r="AS390" s="102"/>
      <c r="AT390" s="102"/>
      <c r="AU390" s="91"/>
      <c r="AV390" s="91"/>
      <c r="AW390" s="103">
        <v>0</v>
      </c>
      <c r="AX390" s="104">
        <f t="shared" si="54"/>
        <v>0</v>
      </c>
    </row>
    <row r="391" spans="1:50" ht="120" customHeight="1">
      <c r="A391" s="88"/>
      <c r="B391" s="88"/>
      <c r="C391" s="71"/>
      <c r="D391" s="89"/>
      <c r="E391" s="90"/>
      <c r="F391" s="91"/>
      <c r="G391" s="92"/>
      <c r="H391" s="92"/>
      <c r="I391" s="88"/>
      <c r="J391" s="88"/>
      <c r="K391" s="88"/>
      <c r="L391" s="88"/>
      <c r="M391" s="94" t="str">
        <f t="shared" si="55"/>
        <v>-</v>
      </c>
      <c r="N391" s="95"/>
      <c r="O391" s="96"/>
      <c r="P391" s="75"/>
      <c r="Q391" s="96"/>
      <c r="R391" s="97"/>
      <c r="S391" s="98"/>
      <c r="T391" s="78"/>
      <c r="U391" s="97"/>
      <c r="V391" s="99"/>
      <c r="W391" s="91"/>
      <c r="X391" s="92"/>
      <c r="Y391" s="93">
        <f t="shared" si="56"/>
        <v>0</v>
      </c>
      <c r="Z391" s="91"/>
      <c r="AA391" s="92"/>
      <c r="AB391" s="93">
        <f t="shared" si="57"/>
        <v>0</v>
      </c>
      <c r="AC391" s="100">
        <f t="shared" si="58"/>
        <v>0</v>
      </c>
      <c r="AD391" s="91"/>
      <c r="AE391" s="105"/>
      <c r="AF391" s="93">
        <f t="shared" si="59"/>
        <v>0</v>
      </c>
      <c r="AG391" s="78"/>
      <c r="AH391" s="78"/>
      <c r="AI391" s="83"/>
      <c r="AJ391" s="106"/>
      <c r="AK391" s="106"/>
      <c r="AL391" s="93">
        <f t="shared" si="60"/>
        <v>0</v>
      </c>
      <c r="AM391" s="100">
        <f t="shared" si="61"/>
        <v>0</v>
      </c>
      <c r="AN391" s="100">
        <f t="shared" si="62"/>
        <v>0</v>
      </c>
      <c r="AO391" s="101"/>
      <c r="AP391" s="101"/>
      <c r="AQ391" s="101"/>
      <c r="AR391" s="102"/>
      <c r="AS391" s="102"/>
      <c r="AT391" s="102"/>
      <c r="AU391" s="91"/>
      <c r="AV391" s="91"/>
      <c r="AW391" s="103">
        <v>0</v>
      </c>
      <c r="AX391" s="104">
        <f t="shared" si="54"/>
        <v>0</v>
      </c>
    </row>
    <row r="392" spans="1:50" ht="120" customHeight="1">
      <c r="A392" s="88"/>
      <c r="B392" s="88"/>
      <c r="C392" s="71"/>
      <c r="D392" s="89"/>
      <c r="E392" s="90"/>
      <c r="F392" s="91"/>
      <c r="G392" s="92"/>
      <c r="H392" s="92"/>
      <c r="I392" s="88"/>
      <c r="J392" s="88"/>
      <c r="K392" s="88"/>
      <c r="L392" s="88"/>
      <c r="M392" s="94" t="str">
        <f t="shared" si="55"/>
        <v>-</v>
      </c>
      <c r="N392" s="95"/>
      <c r="O392" s="96"/>
      <c r="P392" s="75"/>
      <c r="Q392" s="96"/>
      <c r="R392" s="97"/>
      <c r="S392" s="98"/>
      <c r="T392" s="78"/>
      <c r="U392" s="97"/>
      <c r="V392" s="99"/>
      <c r="W392" s="91"/>
      <c r="X392" s="92"/>
      <c r="Y392" s="93">
        <f t="shared" si="56"/>
        <v>0</v>
      </c>
      <c r="Z392" s="91"/>
      <c r="AA392" s="92"/>
      <c r="AB392" s="93">
        <f t="shared" si="57"/>
        <v>0</v>
      </c>
      <c r="AC392" s="100">
        <f t="shared" si="58"/>
        <v>0</v>
      </c>
      <c r="AD392" s="91"/>
      <c r="AE392" s="105"/>
      <c r="AF392" s="93">
        <f t="shared" si="59"/>
        <v>0</v>
      </c>
      <c r="AG392" s="78"/>
      <c r="AH392" s="78"/>
      <c r="AI392" s="83"/>
      <c r="AJ392" s="106"/>
      <c r="AK392" s="106"/>
      <c r="AL392" s="93">
        <f t="shared" si="60"/>
        <v>0</v>
      </c>
      <c r="AM392" s="100">
        <f t="shared" si="61"/>
        <v>0</v>
      </c>
      <c r="AN392" s="100">
        <f t="shared" si="62"/>
        <v>0</v>
      </c>
      <c r="AO392" s="101"/>
      <c r="AP392" s="101"/>
      <c r="AQ392" s="101"/>
      <c r="AR392" s="102"/>
      <c r="AS392" s="102"/>
      <c r="AT392" s="102"/>
      <c r="AU392" s="91"/>
      <c r="AV392" s="91"/>
      <c r="AW392" s="103">
        <v>0</v>
      </c>
      <c r="AX392" s="104">
        <f t="shared" si="54"/>
        <v>0</v>
      </c>
    </row>
    <row r="393" spans="1:50" ht="120" customHeight="1">
      <c r="A393" s="88"/>
      <c r="B393" s="88"/>
      <c r="C393" s="71"/>
      <c r="D393" s="89"/>
      <c r="E393" s="90"/>
      <c r="F393" s="91"/>
      <c r="G393" s="92"/>
      <c r="H393" s="92"/>
      <c r="I393" s="88"/>
      <c r="J393" s="88"/>
      <c r="K393" s="88"/>
      <c r="L393" s="88"/>
      <c r="M393" s="94" t="str">
        <f t="shared" si="55"/>
        <v>-</v>
      </c>
      <c r="N393" s="95"/>
      <c r="O393" s="96"/>
      <c r="P393" s="75"/>
      <c r="Q393" s="96"/>
      <c r="R393" s="97"/>
      <c r="S393" s="98"/>
      <c r="T393" s="78"/>
      <c r="U393" s="97"/>
      <c r="V393" s="99"/>
      <c r="W393" s="91"/>
      <c r="X393" s="92"/>
      <c r="Y393" s="93">
        <f t="shared" si="56"/>
        <v>0</v>
      </c>
      <c r="Z393" s="91"/>
      <c r="AA393" s="92"/>
      <c r="AB393" s="93">
        <f t="shared" si="57"/>
        <v>0</v>
      </c>
      <c r="AC393" s="100">
        <f t="shared" si="58"/>
        <v>0</v>
      </c>
      <c r="AD393" s="91"/>
      <c r="AE393" s="105"/>
      <c r="AF393" s="93">
        <f t="shared" si="59"/>
        <v>0</v>
      </c>
      <c r="AG393" s="78"/>
      <c r="AH393" s="78"/>
      <c r="AI393" s="83"/>
      <c r="AJ393" s="106"/>
      <c r="AK393" s="106"/>
      <c r="AL393" s="93">
        <f t="shared" si="60"/>
        <v>0</v>
      </c>
      <c r="AM393" s="100">
        <f t="shared" si="61"/>
        <v>0</v>
      </c>
      <c r="AN393" s="100">
        <f t="shared" si="62"/>
        <v>0</v>
      </c>
      <c r="AO393" s="101"/>
      <c r="AP393" s="101"/>
      <c r="AQ393" s="101"/>
      <c r="AR393" s="102"/>
      <c r="AS393" s="102"/>
      <c r="AT393" s="102"/>
      <c r="AU393" s="91"/>
      <c r="AV393" s="91"/>
      <c r="AW393" s="103">
        <v>0</v>
      </c>
      <c r="AX393" s="104">
        <f t="shared" si="54"/>
        <v>0</v>
      </c>
    </row>
    <row r="394" spans="1:50" ht="120" customHeight="1">
      <c r="A394" s="88"/>
      <c r="B394" s="88"/>
      <c r="C394" s="71"/>
      <c r="D394" s="89"/>
      <c r="E394" s="90"/>
      <c r="F394" s="91"/>
      <c r="G394" s="92"/>
      <c r="H394" s="92"/>
      <c r="I394" s="88"/>
      <c r="J394" s="88"/>
      <c r="K394" s="88"/>
      <c r="L394" s="88"/>
      <c r="M394" s="94" t="str">
        <f t="shared" si="55"/>
        <v>-</v>
      </c>
      <c r="N394" s="95"/>
      <c r="O394" s="96"/>
      <c r="P394" s="75"/>
      <c r="Q394" s="96"/>
      <c r="R394" s="97"/>
      <c r="S394" s="98"/>
      <c r="T394" s="78"/>
      <c r="U394" s="97"/>
      <c r="V394" s="99"/>
      <c r="W394" s="91"/>
      <c r="X394" s="92"/>
      <c r="Y394" s="93">
        <f t="shared" si="56"/>
        <v>0</v>
      </c>
      <c r="Z394" s="91"/>
      <c r="AA394" s="92"/>
      <c r="AB394" s="93">
        <f t="shared" si="57"/>
        <v>0</v>
      </c>
      <c r="AC394" s="100">
        <f t="shared" si="58"/>
        <v>0</v>
      </c>
      <c r="AD394" s="91"/>
      <c r="AE394" s="105"/>
      <c r="AF394" s="93">
        <f t="shared" si="59"/>
        <v>0</v>
      </c>
      <c r="AG394" s="78"/>
      <c r="AH394" s="78"/>
      <c r="AI394" s="83"/>
      <c r="AJ394" s="106"/>
      <c r="AK394" s="106"/>
      <c r="AL394" s="93">
        <f t="shared" si="60"/>
        <v>0</v>
      </c>
      <c r="AM394" s="100">
        <f t="shared" si="61"/>
        <v>0</v>
      </c>
      <c r="AN394" s="100">
        <f t="shared" si="62"/>
        <v>0</v>
      </c>
      <c r="AO394" s="101"/>
      <c r="AP394" s="101"/>
      <c r="AQ394" s="101"/>
      <c r="AR394" s="102"/>
      <c r="AS394" s="102"/>
      <c r="AT394" s="102"/>
      <c r="AU394" s="91"/>
      <c r="AV394" s="91"/>
      <c r="AW394" s="103">
        <v>0</v>
      </c>
      <c r="AX394" s="104">
        <f t="shared" si="54"/>
        <v>0</v>
      </c>
    </row>
    <row r="395" spans="1:50" ht="120" customHeight="1">
      <c r="A395" s="88"/>
      <c r="B395" s="88"/>
      <c r="C395" s="71"/>
      <c r="D395" s="89"/>
      <c r="E395" s="90"/>
      <c r="F395" s="91"/>
      <c r="G395" s="92"/>
      <c r="H395" s="92"/>
      <c r="I395" s="88"/>
      <c r="J395" s="88"/>
      <c r="K395" s="88"/>
      <c r="L395" s="88"/>
      <c r="M395" s="94" t="str">
        <f t="shared" si="55"/>
        <v>-</v>
      </c>
      <c r="N395" s="95"/>
      <c r="O395" s="96"/>
      <c r="P395" s="75"/>
      <c r="Q395" s="96"/>
      <c r="R395" s="97"/>
      <c r="S395" s="98"/>
      <c r="T395" s="78"/>
      <c r="U395" s="97"/>
      <c r="V395" s="99"/>
      <c r="W395" s="91"/>
      <c r="X395" s="92"/>
      <c r="Y395" s="93">
        <f t="shared" si="56"/>
        <v>0</v>
      </c>
      <c r="Z395" s="91"/>
      <c r="AA395" s="92"/>
      <c r="AB395" s="93">
        <f t="shared" si="57"/>
        <v>0</v>
      </c>
      <c r="AC395" s="100">
        <f t="shared" si="58"/>
        <v>0</v>
      </c>
      <c r="AD395" s="91"/>
      <c r="AE395" s="105"/>
      <c r="AF395" s="93">
        <f t="shared" si="59"/>
        <v>0</v>
      </c>
      <c r="AG395" s="78"/>
      <c r="AH395" s="78"/>
      <c r="AI395" s="83"/>
      <c r="AJ395" s="106"/>
      <c r="AK395" s="106"/>
      <c r="AL395" s="93">
        <f t="shared" si="60"/>
        <v>0</v>
      </c>
      <c r="AM395" s="100">
        <f t="shared" si="61"/>
        <v>0</v>
      </c>
      <c r="AN395" s="100">
        <f t="shared" si="62"/>
        <v>0</v>
      </c>
      <c r="AO395" s="101"/>
      <c r="AP395" s="101"/>
      <c r="AQ395" s="101"/>
      <c r="AR395" s="102"/>
      <c r="AS395" s="102"/>
      <c r="AT395" s="102"/>
      <c r="AU395" s="91"/>
      <c r="AV395" s="91"/>
      <c r="AW395" s="103">
        <v>0</v>
      </c>
      <c r="AX395" s="104">
        <f t="shared" si="54"/>
        <v>0</v>
      </c>
    </row>
    <row r="396" spans="1:50" ht="120" customHeight="1">
      <c r="A396" s="88"/>
      <c r="B396" s="88"/>
      <c r="C396" s="71"/>
      <c r="D396" s="89"/>
      <c r="E396" s="90"/>
      <c r="F396" s="91"/>
      <c r="G396" s="92"/>
      <c r="H396" s="92"/>
      <c r="I396" s="88"/>
      <c r="J396" s="88"/>
      <c r="K396" s="88"/>
      <c r="L396" s="88"/>
      <c r="M396" s="94" t="str">
        <f t="shared" si="55"/>
        <v>-</v>
      </c>
      <c r="N396" s="95"/>
      <c r="O396" s="96"/>
      <c r="P396" s="75"/>
      <c r="Q396" s="96"/>
      <c r="R396" s="97"/>
      <c r="S396" s="98"/>
      <c r="T396" s="78"/>
      <c r="U396" s="97"/>
      <c r="V396" s="99"/>
      <c r="W396" s="91"/>
      <c r="X396" s="92"/>
      <c r="Y396" s="93">
        <f t="shared" si="56"/>
        <v>0</v>
      </c>
      <c r="Z396" s="91"/>
      <c r="AA396" s="92"/>
      <c r="AB396" s="93">
        <f t="shared" si="57"/>
        <v>0</v>
      </c>
      <c r="AC396" s="100">
        <f t="shared" si="58"/>
        <v>0</v>
      </c>
      <c r="AD396" s="91"/>
      <c r="AE396" s="105"/>
      <c r="AF396" s="93">
        <f t="shared" si="59"/>
        <v>0</v>
      </c>
      <c r="AG396" s="78"/>
      <c r="AH396" s="78"/>
      <c r="AI396" s="83"/>
      <c r="AJ396" s="106"/>
      <c r="AK396" s="106"/>
      <c r="AL396" s="93">
        <f t="shared" si="60"/>
        <v>0</v>
      </c>
      <c r="AM396" s="100">
        <f t="shared" si="61"/>
        <v>0</v>
      </c>
      <c r="AN396" s="100">
        <f t="shared" si="62"/>
        <v>0</v>
      </c>
      <c r="AO396" s="101"/>
      <c r="AP396" s="101"/>
      <c r="AQ396" s="101"/>
      <c r="AR396" s="102"/>
      <c r="AS396" s="102"/>
      <c r="AT396" s="102"/>
      <c r="AU396" s="91"/>
      <c r="AV396" s="91"/>
      <c r="AW396" s="103">
        <v>0</v>
      </c>
      <c r="AX396" s="104">
        <f t="shared" si="54"/>
        <v>0</v>
      </c>
    </row>
    <row r="397" spans="1:50" ht="120" customHeight="1">
      <c r="A397" s="88"/>
      <c r="B397" s="88"/>
      <c r="C397" s="71"/>
      <c r="D397" s="89"/>
      <c r="E397" s="90"/>
      <c r="F397" s="91"/>
      <c r="G397" s="92"/>
      <c r="H397" s="92"/>
      <c r="I397" s="88"/>
      <c r="J397" s="88"/>
      <c r="K397" s="88"/>
      <c r="L397" s="88"/>
      <c r="M397" s="94" t="str">
        <f t="shared" si="55"/>
        <v>-</v>
      </c>
      <c r="N397" s="95"/>
      <c r="O397" s="96"/>
      <c r="P397" s="75"/>
      <c r="Q397" s="96"/>
      <c r="R397" s="97"/>
      <c r="S397" s="98"/>
      <c r="T397" s="78"/>
      <c r="U397" s="97"/>
      <c r="V397" s="99"/>
      <c r="W397" s="91"/>
      <c r="X397" s="92"/>
      <c r="Y397" s="93">
        <f t="shared" si="56"/>
        <v>0</v>
      </c>
      <c r="Z397" s="91"/>
      <c r="AA397" s="92"/>
      <c r="AB397" s="93">
        <f t="shared" si="57"/>
        <v>0</v>
      </c>
      <c r="AC397" s="100">
        <f t="shared" si="58"/>
        <v>0</v>
      </c>
      <c r="AD397" s="91"/>
      <c r="AE397" s="105"/>
      <c r="AF397" s="93">
        <f t="shared" si="59"/>
        <v>0</v>
      </c>
      <c r="AG397" s="78"/>
      <c r="AH397" s="78"/>
      <c r="AI397" s="83"/>
      <c r="AJ397" s="106"/>
      <c r="AK397" s="106"/>
      <c r="AL397" s="93">
        <f t="shared" si="60"/>
        <v>0</v>
      </c>
      <c r="AM397" s="100">
        <f t="shared" si="61"/>
        <v>0</v>
      </c>
      <c r="AN397" s="100">
        <f t="shared" si="62"/>
        <v>0</v>
      </c>
      <c r="AO397" s="101"/>
      <c r="AP397" s="101"/>
      <c r="AQ397" s="101"/>
      <c r="AR397" s="102"/>
      <c r="AS397" s="102"/>
      <c r="AT397" s="102"/>
      <c r="AU397" s="91"/>
      <c r="AV397" s="91"/>
      <c r="AW397" s="103">
        <v>0</v>
      </c>
      <c r="AX397" s="104">
        <f t="shared" si="54"/>
        <v>0</v>
      </c>
    </row>
    <row r="398" spans="1:50" ht="120" customHeight="1">
      <c r="A398" s="88"/>
      <c r="B398" s="88"/>
      <c r="C398" s="71"/>
      <c r="D398" s="89"/>
      <c r="E398" s="90"/>
      <c r="F398" s="91"/>
      <c r="G398" s="92"/>
      <c r="H398" s="92"/>
      <c r="I398" s="88"/>
      <c r="J398" s="88"/>
      <c r="K398" s="88"/>
      <c r="L398" s="88"/>
      <c r="M398" s="94" t="str">
        <f t="shared" si="55"/>
        <v>-</v>
      </c>
      <c r="N398" s="95"/>
      <c r="O398" s="96"/>
      <c r="P398" s="75"/>
      <c r="Q398" s="96"/>
      <c r="R398" s="97"/>
      <c r="S398" s="98"/>
      <c r="T398" s="78"/>
      <c r="U398" s="97"/>
      <c r="V398" s="99"/>
      <c r="W398" s="91"/>
      <c r="X398" s="92"/>
      <c r="Y398" s="93">
        <f t="shared" si="56"/>
        <v>0</v>
      </c>
      <c r="Z398" s="91"/>
      <c r="AA398" s="92"/>
      <c r="AB398" s="93">
        <f t="shared" si="57"/>
        <v>0</v>
      </c>
      <c r="AC398" s="100">
        <f t="shared" si="58"/>
        <v>0</v>
      </c>
      <c r="AD398" s="91"/>
      <c r="AE398" s="105"/>
      <c r="AF398" s="93">
        <f t="shared" si="59"/>
        <v>0</v>
      </c>
      <c r="AG398" s="78"/>
      <c r="AH398" s="78"/>
      <c r="AI398" s="83"/>
      <c r="AJ398" s="106"/>
      <c r="AK398" s="106"/>
      <c r="AL398" s="93">
        <f t="shared" si="60"/>
        <v>0</v>
      </c>
      <c r="AM398" s="100">
        <f t="shared" si="61"/>
        <v>0</v>
      </c>
      <c r="AN398" s="100">
        <f t="shared" si="62"/>
        <v>0</v>
      </c>
      <c r="AO398" s="101"/>
      <c r="AP398" s="101"/>
      <c r="AQ398" s="101"/>
      <c r="AR398" s="102"/>
      <c r="AS398" s="102"/>
      <c r="AT398" s="102"/>
      <c r="AU398" s="91"/>
      <c r="AV398" s="91"/>
      <c r="AW398" s="103">
        <v>0</v>
      </c>
      <c r="AX398" s="104">
        <f t="shared" si="54"/>
        <v>0</v>
      </c>
    </row>
    <row r="399" spans="1:50" ht="120" customHeight="1">
      <c r="A399" s="88"/>
      <c r="B399" s="88"/>
      <c r="C399" s="71"/>
      <c r="D399" s="89"/>
      <c r="E399" s="90"/>
      <c r="F399" s="91"/>
      <c r="G399" s="92"/>
      <c r="H399" s="92"/>
      <c r="I399" s="88"/>
      <c r="J399" s="88"/>
      <c r="K399" s="88"/>
      <c r="L399" s="88"/>
      <c r="M399" s="94" t="str">
        <f t="shared" si="55"/>
        <v>-</v>
      </c>
      <c r="N399" s="95"/>
      <c r="O399" s="96"/>
      <c r="P399" s="75"/>
      <c r="Q399" s="96"/>
      <c r="R399" s="97"/>
      <c r="S399" s="98"/>
      <c r="T399" s="78"/>
      <c r="U399" s="97"/>
      <c r="V399" s="99"/>
      <c r="W399" s="91"/>
      <c r="X399" s="92"/>
      <c r="Y399" s="93">
        <f t="shared" si="56"/>
        <v>0</v>
      </c>
      <c r="Z399" s="91"/>
      <c r="AA399" s="92"/>
      <c r="AB399" s="93">
        <f t="shared" si="57"/>
        <v>0</v>
      </c>
      <c r="AC399" s="100">
        <f t="shared" si="58"/>
        <v>0</v>
      </c>
      <c r="AD399" s="91"/>
      <c r="AE399" s="105"/>
      <c r="AF399" s="93">
        <f t="shared" si="59"/>
        <v>0</v>
      </c>
      <c r="AG399" s="78"/>
      <c r="AH399" s="78"/>
      <c r="AI399" s="83"/>
      <c r="AJ399" s="106"/>
      <c r="AK399" s="106"/>
      <c r="AL399" s="93">
        <f t="shared" si="60"/>
        <v>0</v>
      </c>
      <c r="AM399" s="100">
        <f t="shared" si="61"/>
        <v>0</v>
      </c>
      <c r="AN399" s="100">
        <f t="shared" si="62"/>
        <v>0</v>
      </c>
      <c r="AO399" s="101"/>
      <c r="AP399" s="101"/>
      <c r="AQ399" s="101"/>
      <c r="AR399" s="102"/>
      <c r="AS399" s="102"/>
      <c r="AT399" s="102"/>
      <c r="AU399" s="91"/>
      <c r="AV399" s="91"/>
      <c r="AW399" s="103">
        <v>0</v>
      </c>
      <c r="AX399" s="104">
        <f t="shared" si="54"/>
        <v>0</v>
      </c>
    </row>
    <row r="400" spans="1:50" ht="120" customHeight="1">
      <c r="A400" s="88"/>
      <c r="B400" s="88"/>
      <c r="C400" s="71"/>
      <c r="D400" s="89"/>
      <c r="E400" s="90"/>
      <c r="F400" s="91"/>
      <c r="G400" s="92"/>
      <c r="H400" s="92"/>
      <c r="I400" s="88"/>
      <c r="J400" s="88"/>
      <c r="K400" s="88"/>
      <c r="L400" s="88"/>
      <c r="M400" s="94" t="str">
        <f t="shared" si="55"/>
        <v>-</v>
      </c>
      <c r="N400" s="95"/>
      <c r="O400" s="96"/>
      <c r="P400" s="75"/>
      <c r="Q400" s="96"/>
      <c r="R400" s="97"/>
      <c r="S400" s="98"/>
      <c r="T400" s="78"/>
      <c r="U400" s="97"/>
      <c r="V400" s="99"/>
      <c r="W400" s="91"/>
      <c r="X400" s="92"/>
      <c r="Y400" s="93">
        <f t="shared" si="56"/>
        <v>0</v>
      </c>
      <c r="Z400" s="91"/>
      <c r="AA400" s="92"/>
      <c r="AB400" s="93">
        <f t="shared" si="57"/>
        <v>0</v>
      </c>
      <c r="AC400" s="100">
        <f t="shared" si="58"/>
        <v>0</v>
      </c>
      <c r="AD400" s="91"/>
      <c r="AE400" s="105"/>
      <c r="AF400" s="93">
        <f t="shared" si="59"/>
        <v>0</v>
      </c>
      <c r="AG400" s="78"/>
      <c r="AH400" s="78"/>
      <c r="AI400" s="83"/>
      <c r="AJ400" s="106"/>
      <c r="AK400" s="106"/>
      <c r="AL400" s="93">
        <f t="shared" si="60"/>
        <v>0</v>
      </c>
      <c r="AM400" s="100">
        <f t="shared" si="61"/>
        <v>0</v>
      </c>
      <c r="AN400" s="100">
        <f t="shared" si="62"/>
        <v>0</v>
      </c>
      <c r="AO400" s="101"/>
      <c r="AP400" s="101"/>
      <c r="AQ400" s="101"/>
      <c r="AR400" s="102"/>
      <c r="AS400" s="102"/>
      <c r="AT400" s="102"/>
      <c r="AU400" s="91"/>
      <c r="AV400" s="91"/>
      <c r="AW400" s="103">
        <v>0</v>
      </c>
      <c r="AX400" s="104">
        <f t="shared" si="54"/>
        <v>0</v>
      </c>
    </row>
    <row r="401" spans="1:50" ht="120" customHeight="1">
      <c r="A401" s="88"/>
      <c r="B401" s="88"/>
      <c r="C401" s="71"/>
      <c r="D401" s="89"/>
      <c r="E401" s="90"/>
      <c r="F401" s="91"/>
      <c r="G401" s="92"/>
      <c r="H401" s="92"/>
      <c r="I401" s="88"/>
      <c r="J401" s="88"/>
      <c r="K401" s="88"/>
      <c r="L401" s="88"/>
      <c r="M401" s="94" t="str">
        <f t="shared" si="55"/>
        <v>-</v>
      </c>
      <c r="N401" s="95"/>
      <c r="O401" s="96"/>
      <c r="P401" s="75"/>
      <c r="Q401" s="96"/>
      <c r="R401" s="97"/>
      <c r="S401" s="98"/>
      <c r="T401" s="78"/>
      <c r="U401" s="97"/>
      <c r="V401" s="99"/>
      <c r="W401" s="91"/>
      <c r="X401" s="92"/>
      <c r="Y401" s="93">
        <f t="shared" si="56"/>
        <v>0</v>
      </c>
      <c r="Z401" s="91"/>
      <c r="AA401" s="92"/>
      <c r="AB401" s="93">
        <f t="shared" si="57"/>
        <v>0</v>
      </c>
      <c r="AC401" s="100">
        <f t="shared" si="58"/>
        <v>0</v>
      </c>
      <c r="AD401" s="91"/>
      <c r="AE401" s="105"/>
      <c r="AF401" s="93">
        <f t="shared" si="59"/>
        <v>0</v>
      </c>
      <c r="AG401" s="78"/>
      <c r="AH401" s="78"/>
      <c r="AI401" s="83"/>
      <c r="AJ401" s="106"/>
      <c r="AK401" s="106"/>
      <c r="AL401" s="93">
        <f t="shared" si="60"/>
        <v>0</v>
      </c>
      <c r="AM401" s="100">
        <f t="shared" si="61"/>
        <v>0</v>
      </c>
      <c r="AN401" s="100">
        <f t="shared" si="62"/>
        <v>0</v>
      </c>
      <c r="AO401" s="101"/>
      <c r="AP401" s="101"/>
      <c r="AQ401" s="101"/>
      <c r="AR401" s="102"/>
      <c r="AS401" s="102"/>
      <c r="AT401" s="102"/>
      <c r="AU401" s="91"/>
      <c r="AV401" s="91"/>
      <c r="AW401" s="103">
        <v>0</v>
      </c>
      <c r="AX401" s="104">
        <f t="shared" si="54"/>
        <v>0</v>
      </c>
    </row>
    <row r="402" spans="1:50" ht="120" customHeight="1">
      <c r="A402" s="88"/>
      <c r="B402" s="88"/>
      <c r="C402" s="71"/>
      <c r="D402" s="89"/>
      <c r="E402" s="90"/>
      <c r="F402" s="91"/>
      <c r="G402" s="92"/>
      <c r="H402" s="92"/>
      <c r="I402" s="88"/>
      <c r="J402" s="88"/>
      <c r="K402" s="88"/>
      <c r="L402" s="88"/>
      <c r="M402" s="94" t="str">
        <f t="shared" si="55"/>
        <v>-</v>
      </c>
      <c r="N402" s="95"/>
      <c r="O402" s="96"/>
      <c r="P402" s="75"/>
      <c r="Q402" s="96"/>
      <c r="R402" s="97"/>
      <c r="S402" s="98"/>
      <c r="T402" s="78"/>
      <c r="U402" s="97"/>
      <c r="V402" s="99"/>
      <c r="W402" s="91"/>
      <c r="X402" s="92"/>
      <c r="Y402" s="93">
        <f t="shared" si="56"/>
        <v>0</v>
      </c>
      <c r="Z402" s="91"/>
      <c r="AA402" s="92"/>
      <c r="AB402" s="93">
        <f t="shared" si="57"/>
        <v>0</v>
      </c>
      <c r="AC402" s="100">
        <f t="shared" si="58"/>
        <v>0</v>
      </c>
      <c r="AD402" s="91"/>
      <c r="AE402" s="105"/>
      <c r="AF402" s="93">
        <f t="shared" si="59"/>
        <v>0</v>
      </c>
      <c r="AG402" s="78"/>
      <c r="AH402" s="78"/>
      <c r="AI402" s="83"/>
      <c r="AJ402" s="106"/>
      <c r="AK402" s="106"/>
      <c r="AL402" s="93">
        <f t="shared" si="60"/>
        <v>0</v>
      </c>
      <c r="AM402" s="100">
        <f t="shared" si="61"/>
        <v>0</v>
      </c>
      <c r="AN402" s="100">
        <f t="shared" si="62"/>
        <v>0</v>
      </c>
      <c r="AO402" s="101"/>
      <c r="AP402" s="101"/>
      <c r="AQ402" s="101"/>
      <c r="AR402" s="102"/>
      <c r="AS402" s="102"/>
      <c r="AT402" s="102"/>
      <c r="AU402" s="91"/>
      <c r="AV402" s="91"/>
      <c r="AW402" s="103">
        <v>0</v>
      </c>
      <c r="AX402" s="104">
        <f t="shared" si="54"/>
        <v>0</v>
      </c>
    </row>
    <row r="403" spans="1:50" ht="120" customHeight="1">
      <c r="A403" s="88"/>
      <c r="B403" s="88"/>
      <c r="C403" s="71"/>
      <c r="D403" s="89"/>
      <c r="E403" s="90"/>
      <c r="F403" s="91"/>
      <c r="G403" s="92"/>
      <c r="H403" s="92"/>
      <c r="I403" s="88"/>
      <c r="J403" s="88"/>
      <c r="K403" s="88"/>
      <c r="L403" s="88"/>
      <c r="M403" s="94" t="str">
        <f t="shared" si="55"/>
        <v>-</v>
      </c>
      <c r="N403" s="95"/>
      <c r="O403" s="96"/>
      <c r="P403" s="75"/>
      <c r="Q403" s="96"/>
      <c r="R403" s="97"/>
      <c r="S403" s="98"/>
      <c r="T403" s="78"/>
      <c r="U403" s="97"/>
      <c r="V403" s="99"/>
      <c r="W403" s="91"/>
      <c r="X403" s="92"/>
      <c r="Y403" s="93">
        <f t="shared" si="56"/>
        <v>0</v>
      </c>
      <c r="Z403" s="91"/>
      <c r="AA403" s="92"/>
      <c r="AB403" s="93">
        <f t="shared" si="57"/>
        <v>0</v>
      </c>
      <c r="AC403" s="100">
        <f t="shared" si="58"/>
        <v>0</v>
      </c>
      <c r="AD403" s="91"/>
      <c r="AE403" s="105"/>
      <c r="AF403" s="93">
        <f t="shared" si="59"/>
        <v>0</v>
      </c>
      <c r="AG403" s="78"/>
      <c r="AH403" s="78"/>
      <c r="AI403" s="83"/>
      <c r="AJ403" s="106"/>
      <c r="AK403" s="106"/>
      <c r="AL403" s="93">
        <f t="shared" si="60"/>
        <v>0</v>
      </c>
      <c r="AM403" s="100">
        <f t="shared" si="61"/>
        <v>0</v>
      </c>
      <c r="AN403" s="100">
        <f t="shared" si="62"/>
        <v>0</v>
      </c>
      <c r="AO403" s="101"/>
      <c r="AP403" s="101"/>
      <c r="AQ403" s="101"/>
      <c r="AR403" s="102"/>
      <c r="AS403" s="102"/>
      <c r="AT403" s="102"/>
      <c r="AU403" s="91"/>
      <c r="AV403" s="91"/>
      <c r="AW403" s="103">
        <v>0</v>
      </c>
      <c r="AX403" s="104">
        <f t="shared" si="54"/>
        <v>0</v>
      </c>
    </row>
    <row r="404" spans="1:50" ht="120" customHeight="1">
      <c r="A404" s="88"/>
      <c r="B404" s="88"/>
      <c r="C404" s="71"/>
      <c r="D404" s="89"/>
      <c r="E404" s="90"/>
      <c r="F404" s="91"/>
      <c r="G404" s="92"/>
      <c r="H404" s="92"/>
      <c r="I404" s="88"/>
      <c r="J404" s="88"/>
      <c r="K404" s="88"/>
      <c r="L404" s="88"/>
      <c r="M404" s="94" t="str">
        <f t="shared" si="55"/>
        <v>-</v>
      </c>
      <c r="N404" s="95"/>
      <c r="O404" s="96"/>
      <c r="P404" s="75"/>
      <c r="Q404" s="96"/>
      <c r="R404" s="97"/>
      <c r="S404" s="98"/>
      <c r="T404" s="78"/>
      <c r="U404" s="97"/>
      <c r="V404" s="99"/>
      <c r="W404" s="91"/>
      <c r="X404" s="92"/>
      <c r="Y404" s="93">
        <f t="shared" si="56"/>
        <v>0</v>
      </c>
      <c r="Z404" s="91"/>
      <c r="AA404" s="92"/>
      <c r="AB404" s="93">
        <f t="shared" si="57"/>
        <v>0</v>
      </c>
      <c r="AC404" s="100">
        <f t="shared" si="58"/>
        <v>0</v>
      </c>
      <c r="AD404" s="91"/>
      <c r="AE404" s="105"/>
      <c r="AF404" s="93">
        <f t="shared" si="59"/>
        <v>0</v>
      </c>
      <c r="AG404" s="78"/>
      <c r="AH404" s="78"/>
      <c r="AI404" s="83"/>
      <c r="AJ404" s="106"/>
      <c r="AK404" s="106"/>
      <c r="AL404" s="93">
        <f t="shared" si="60"/>
        <v>0</v>
      </c>
      <c r="AM404" s="100">
        <f t="shared" si="61"/>
        <v>0</v>
      </c>
      <c r="AN404" s="100">
        <f t="shared" si="62"/>
        <v>0</v>
      </c>
      <c r="AO404" s="101"/>
      <c r="AP404" s="101"/>
      <c r="AQ404" s="101"/>
      <c r="AR404" s="102"/>
      <c r="AS404" s="102"/>
      <c r="AT404" s="102"/>
      <c r="AU404" s="91"/>
      <c r="AV404" s="91"/>
      <c r="AW404" s="103">
        <v>0</v>
      </c>
      <c r="AX404" s="104">
        <f t="shared" si="54"/>
        <v>0</v>
      </c>
    </row>
    <row r="405" spans="1:50" ht="120" customHeight="1">
      <c r="A405" s="88"/>
      <c r="B405" s="88"/>
      <c r="C405" s="71"/>
      <c r="D405" s="89"/>
      <c r="E405" s="90"/>
      <c r="F405" s="91"/>
      <c r="G405" s="92"/>
      <c r="H405" s="92"/>
      <c r="I405" s="88"/>
      <c r="J405" s="88"/>
      <c r="K405" s="88"/>
      <c r="L405" s="88"/>
      <c r="M405" s="94" t="str">
        <f t="shared" si="55"/>
        <v>-</v>
      </c>
      <c r="N405" s="95"/>
      <c r="O405" s="96"/>
      <c r="P405" s="75"/>
      <c r="Q405" s="96"/>
      <c r="R405" s="97"/>
      <c r="S405" s="98"/>
      <c r="T405" s="78"/>
      <c r="U405" s="97"/>
      <c r="V405" s="99"/>
      <c r="W405" s="91"/>
      <c r="X405" s="92"/>
      <c r="Y405" s="93">
        <f t="shared" si="56"/>
        <v>0</v>
      </c>
      <c r="Z405" s="91"/>
      <c r="AA405" s="92"/>
      <c r="AB405" s="93">
        <f t="shared" si="57"/>
        <v>0</v>
      </c>
      <c r="AC405" s="100">
        <f t="shared" si="58"/>
        <v>0</v>
      </c>
      <c r="AD405" s="91"/>
      <c r="AE405" s="105"/>
      <c r="AF405" s="93">
        <f t="shared" si="59"/>
        <v>0</v>
      </c>
      <c r="AG405" s="78"/>
      <c r="AH405" s="78"/>
      <c r="AI405" s="83"/>
      <c r="AJ405" s="106"/>
      <c r="AK405" s="106"/>
      <c r="AL405" s="93">
        <f t="shared" si="60"/>
        <v>0</v>
      </c>
      <c r="AM405" s="100">
        <f t="shared" si="61"/>
        <v>0</v>
      </c>
      <c r="AN405" s="100">
        <f t="shared" si="62"/>
        <v>0</v>
      </c>
      <c r="AO405" s="101"/>
      <c r="AP405" s="101"/>
      <c r="AQ405" s="101"/>
      <c r="AR405" s="102"/>
      <c r="AS405" s="102"/>
      <c r="AT405" s="102"/>
      <c r="AU405" s="91"/>
      <c r="AV405" s="91"/>
      <c r="AW405" s="103">
        <v>0</v>
      </c>
      <c r="AX405" s="104">
        <f t="shared" si="54"/>
        <v>0</v>
      </c>
    </row>
    <row r="406" spans="1:50" ht="120" customHeight="1">
      <c r="A406" s="88"/>
      <c r="B406" s="88"/>
      <c r="C406" s="71"/>
      <c r="D406" s="89"/>
      <c r="E406" s="90"/>
      <c r="F406" s="91"/>
      <c r="G406" s="92"/>
      <c r="H406" s="92"/>
      <c r="I406" s="88"/>
      <c r="J406" s="88"/>
      <c r="K406" s="88"/>
      <c r="L406" s="88"/>
      <c r="M406" s="94" t="str">
        <f t="shared" si="55"/>
        <v>-</v>
      </c>
      <c r="N406" s="95"/>
      <c r="O406" s="96"/>
      <c r="P406" s="75"/>
      <c r="Q406" s="96"/>
      <c r="R406" s="97"/>
      <c r="S406" s="98"/>
      <c r="T406" s="78"/>
      <c r="U406" s="97"/>
      <c r="V406" s="99"/>
      <c r="W406" s="91"/>
      <c r="X406" s="92"/>
      <c r="Y406" s="93">
        <f t="shared" si="56"/>
        <v>0</v>
      </c>
      <c r="Z406" s="91"/>
      <c r="AA406" s="92"/>
      <c r="AB406" s="93">
        <f t="shared" si="57"/>
        <v>0</v>
      </c>
      <c r="AC406" s="100">
        <f t="shared" si="58"/>
        <v>0</v>
      </c>
      <c r="AD406" s="91"/>
      <c r="AE406" s="105"/>
      <c r="AF406" s="93">
        <f t="shared" si="59"/>
        <v>0</v>
      </c>
      <c r="AG406" s="78"/>
      <c r="AH406" s="78"/>
      <c r="AI406" s="83"/>
      <c r="AJ406" s="106"/>
      <c r="AK406" s="106"/>
      <c r="AL406" s="93">
        <f t="shared" si="60"/>
        <v>0</v>
      </c>
      <c r="AM406" s="100">
        <f t="shared" si="61"/>
        <v>0</v>
      </c>
      <c r="AN406" s="100">
        <f t="shared" si="62"/>
        <v>0</v>
      </c>
      <c r="AO406" s="101"/>
      <c r="AP406" s="101"/>
      <c r="AQ406" s="101"/>
      <c r="AR406" s="102"/>
      <c r="AS406" s="102"/>
      <c r="AT406" s="102"/>
      <c r="AU406" s="91"/>
      <c r="AV406" s="91"/>
      <c r="AW406" s="103">
        <v>0</v>
      </c>
      <c r="AX406" s="104">
        <f t="shared" si="54"/>
        <v>0</v>
      </c>
    </row>
    <row r="407" spans="1:50" ht="120" customHeight="1">
      <c r="A407" s="88"/>
      <c r="B407" s="88"/>
      <c r="C407" s="71"/>
      <c r="D407" s="89"/>
      <c r="E407" s="90"/>
      <c r="F407" s="91"/>
      <c r="G407" s="92"/>
      <c r="H407" s="92"/>
      <c r="I407" s="88"/>
      <c r="J407" s="88"/>
      <c r="K407" s="88"/>
      <c r="L407" s="88"/>
      <c r="M407" s="94" t="str">
        <f t="shared" si="55"/>
        <v>-</v>
      </c>
      <c r="N407" s="95"/>
      <c r="O407" s="96"/>
      <c r="P407" s="75"/>
      <c r="Q407" s="96"/>
      <c r="R407" s="97"/>
      <c r="S407" s="98"/>
      <c r="T407" s="78"/>
      <c r="U407" s="97"/>
      <c r="V407" s="99"/>
      <c r="W407" s="91"/>
      <c r="X407" s="92"/>
      <c r="Y407" s="93">
        <f t="shared" si="56"/>
        <v>0</v>
      </c>
      <c r="Z407" s="91"/>
      <c r="AA407" s="92"/>
      <c r="AB407" s="93">
        <f t="shared" si="57"/>
        <v>0</v>
      </c>
      <c r="AC407" s="100">
        <f t="shared" si="58"/>
        <v>0</v>
      </c>
      <c r="AD407" s="91"/>
      <c r="AE407" s="105"/>
      <c r="AF407" s="93">
        <f t="shared" si="59"/>
        <v>0</v>
      </c>
      <c r="AG407" s="78"/>
      <c r="AH407" s="78"/>
      <c r="AI407" s="83"/>
      <c r="AJ407" s="106"/>
      <c r="AK407" s="106"/>
      <c r="AL407" s="93">
        <f t="shared" si="60"/>
        <v>0</v>
      </c>
      <c r="AM407" s="100">
        <f t="shared" si="61"/>
        <v>0</v>
      </c>
      <c r="AN407" s="100">
        <f t="shared" si="62"/>
        <v>0</v>
      </c>
      <c r="AO407" s="101"/>
      <c r="AP407" s="101"/>
      <c r="AQ407" s="101"/>
      <c r="AR407" s="102"/>
      <c r="AS407" s="102"/>
      <c r="AT407" s="102"/>
      <c r="AU407" s="91"/>
      <c r="AV407" s="91"/>
      <c r="AW407" s="103">
        <v>0</v>
      </c>
      <c r="AX407" s="104">
        <f t="shared" si="54"/>
        <v>0</v>
      </c>
    </row>
    <row r="408" spans="1:50" ht="120" customHeight="1">
      <c r="A408" s="88"/>
      <c r="B408" s="88"/>
      <c r="C408" s="71"/>
      <c r="D408" s="89"/>
      <c r="E408" s="90"/>
      <c r="F408" s="91"/>
      <c r="G408" s="92"/>
      <c r="H408" s="92"/>
      <c r="I408" s="88"/>
      <c r="J408" s="88"/>
      <c r="K408" s="88"/>
      <c r="L408" s="88"/>
      <c r="M408" s="94" t="str">
        <f t="shared" si="55"/>
        <v>-</v>
      </c>
      <c r="N408" s="95"/>
      <c r="O408" s="96"/>
      <c r="P408" s="75"/>
      <c r="Q408" s="96"/>
      <c r="R408" s="97"/>
      <c r="S408" s="98"/>
      <c r="T408" s="78"/>
      <c r="U408" s="97"/>
      <c r="V408" s="99"/>
      <c r="W408" s="91"/>
      <c r="X408" s="92"/>
      <c r="Y408" s="93">
        <f t="shared" si="56"/>
        <v>0</v>
      </c>
      <c r="Z408" s="91"/>
      <c r="AA408" s="92"/>
      <c r="AB408" s="93">
        <f t="shared" si="57"/>
        <v>0</v>
      </c>
      <c r="AC408" s="100">
        <f t="shared" si="58"/>
        <v>0</v>
      </c>
      <c r="AD408" s="91"/>
      <c r="AE408" s="105"/>
      <c r="AF408" s="93">
        <f t="shared" si="59"/>
        <v>0</v>
      </c>
      <c r="AG408" s="78"/>
      <c r="AH408" s="78"/>
      <c r="AI408" s="83"/>
      <c r="AJ408" s="106"/>
      <c r="AK408" s="106"/>
      <c r="AL408" s="93">
        <f t="shared" si="60"/>
        <v>0</v>
      </c>
      <c r="AM408" s="100">
        <f t="shared" si="61"/>
        <v>0</v>
      </c>
      <c r="AN408" s="100">
        <f t="shared" si="62"/>
        <v>0</v>
      </c>
      <c r="AO408" s="101"/>
      <c r="AP408" s="101"/>
      <c r="AQ408" s="101"/>
      <c r="AR408" s="102"/>
      <c r="AS408" s="102"/>
      <c r="AT408" s="102"/>
      <c r="AU408" s="91"/>
      <c r="AV408" s="91"/>
      <c r="AW408" s="103">
        <v>0</v>
      </c>
      <c r="AX408" s="104">
        <f t="shared" si="54"/>
        <v>0</v>
      </c>
    </row>
    <row r="409" spans="1:50" ht="120" customHeight="1">
      <c r="A409" s="88"/>
      <c r="B409" s="88"/>
      <c r="C409" s="71"/>
      <c r="D409" s="89"/>
      <c r="E409" s="90"/>
      <c r="F409" s="91"/>
      <c r="G409" s="92"/>
      <c r="H409" s="92"/>
      <c r="I409" s="88"/>
      <c r="J409" s="88"/>
      <c r="K409" s="88"/>
      <c r="L409" s="88"/>
      <c r="M409" s="94" t="str">
        <f t="shared" si="55"/>
        <v>-</v>
      </c>
      <c r="N409" s="95"/>
      <c r="O409" s="96"/>
      <c r="P409" s="75"/>
      <c r="Q409" s="96"/>
      <c r="R409" s="97"/>
      <c r="S409" s="98"/>
      <c r="T409" s="78"/>
      <c r="U409" s="97"/>
      <c r="V409" s="99"/>
      <c r="W409" s="91"/>
      <c r="X409" s="92"/>
      <c r="Y409" s="93">
        <f t="shared" si="56"/>
        <v>0</v>
      </c>
      <c r="Z409" s="91"/>
      <c r="AA409" s="92"/>
      <c r="AB409" s="93">
        <f t="shared" si="57"/>
        <v>0</v>
      </c>
      <c r="AC409" s="100">
        <f t="shared" si="58"/>
        <v>0</v>
      </c>
      <c r="AD409" s="91"/>
      <c r="AE409" s="105"/>
      <c r="AF409" s="93">
        <f t="shared" si="59"/>
        <v>0</v>
      </c>
      <c r="AG409" s="78"/>
      <c r="AH409" s="78"/>
      <c r="AI409" s="83"/>
      <c r="AJ409" s="106"/>
      <c r="AK409" s="106"/>
      <c r="AL409" s="93">
        <f t="shared" si="60"/>
        <v>0</v>
      </c>
      <c r="AM409" s="100">
        <f t="shared" si="61"/>
        <v>0</v>
      </c>
      <c r="AN409" s="100">
        <f t="shared" si="62"/>
        <v>0</v>
      </c>
      <c r="AO409" s="101"/>
      <c r="AP409" s="101"/>
      <c r="AQ409" s="101"/>
      <c r="AR409" s="102"/>
      <c r="AS409" s="102"/>
      <c r="AT409" s="102"/>
      <c r="AU409" s="91"/>
      <c r="AV409" s="91"/>
      <c r="AW409" s="103">
        <v>0</v>
      </c>
      <c r="AX409" s="104">
        <f t="shared" si="54"/>
        <v>0</v>
      </c>
    </row>
    <row r="410" spans="1:50" ht="120" customHeight="1">
      <c r="A410" s="88"/>
      <c r="B410" s="88"/>
      <c r="C410" s="71"/>
      <c r="D410" s="89"/>
      <c r="E410" s="90"/>
      <c r="F410" s="91"/>
      <c r="G410" s="92"/>
      <c r="H410" s="92"/>
      <c r="I410" s="88"/>
      <c r="J410" s="88"/>
      <c r="K410" s="88"/>
      <c r="L410" s="88"/>
      <c r="M410" s="94" t="str">
        <f t="shared" si="55"/>
        <v>-</v>
      </c>
      <c r="N410" s="95"/>
      <c r="O410" s="96"/>
      <c r="P410" s="75"/>
      <c r="Q410" s="96"/>
      <c r="R410" s="97"/>
      <c r="S410" s="98"/>
      <c r="T410" s="78"/>
      <c r="U410" s="97"/>
      <c r="V410" s="99"/>
      <c r="W410" s="91"/>
      <c r="X410" s="92"/>
      <c r="Y410" s="93">
        <f t="shared" si="56"/>
        <v>0</v>
      </c>
      <c r="Z410" s="91"/>
      <c r="AA410" s="92"/>
      <c r="AB410" s="93">
        <f t="shared" si="57"/>
        <v>0</v>
      </c>
      <c r="AC410" s="100">
        <f t="shared" si="58"/>
        <v>0</v>
      </c>
      <c r="AD410" s="91"/>
      <c r="AE410" s="105"/>
      <c r="AF410" s="93">
        <f t="shared" si="59"/>
        <v>0</v>
      </c>
      <c r="AG410" s="78"/>
      <c r="AH410" s="78"/>
      <c r="AI410" s="83"/>
      <c r="AJ410" s="106"/>
      <c r="AK410" s="106"/>
      <c r="AL410" s="93">
        <f t="shared" si="60"/>
        <v>0</v>
      </c>
      <c r="AM410" s="100">
        <f t="shared" si="61"/>
        <v>0</v>
      </c>
      <c r="AN410" s="100">
        <f t="shared" si="62"/>
        <v>0</v>
      </c>
      <c r="AO410" s="101"/>
      <c r="AP410" s="101"/>
      <c r="AQ410" s="101"/>
      <c r="AR410" s="102"/>
      <c r="AS410" s="102"/>
      <c r="AT410" s="102"/>
      <c r="AU410" s="91"/>
      <c r="AV410" s="91"/>
      <c r="AW410" s="103">
        <v>0</v>
      </c>
      <c r="AX410" s="104">
        <f t="shared" si="54"/>
        <v>0</v>
      </c>
    </row>
    <row r="411" spans="1:50" ht="120" customHeight="1">
      <c r="A411" s="88"/>
      <c r="B411" s="88"/>
      <c r="C411" s="71"/>
      <c r="D411" s="89"/>
      <c r="E411" s="90"/>
      <c r="F411" s="91"/>
      <c r="G411" s="92"/>
      <c r="H411" s="92"/>
      <c r="I411" s="88"/>
      <c r="J411" s="88"/>
      <c r="K411" s="88"/>
      <c r="L411" s="88"/>
      <c r="M411" s="94" t="str">
        <f t="shared" si="55"/>
        <v>-</v>
      </c>
      <c r="N411" s="95"/>
      <c r="O411" s="96"/>
      <c r="P411" s="75"/>
      <c r="Q411" s="96"/>
      <c r="R411" s="97"/>
      <c r="S411" s="98"/>
      <c r="T411" s="78"/>
      <c r="U411" s="97"/>
      <c r="V411" s="99"/>
      <c r="W411" s="91"/>
      <c r="X411" s="92"/>
      <c r="Y411" s="93">
        <f t="shared" si="56"/>
        <v>0</v>
      </c>
      <c r="Z411" s="91"/>
      <c r="AA411" s="92"/>
      <c r="AB411" s="93">
        <f t="shared" si="57"/>
        <v>0</v>
      </c>
      <c r="AC411" s="100">
        <f t="shared" si="58"/>
        <v>0</v>
      </c>
      <c r="AD411" s="91"/>
      <c r="AE411" s="105"/>
      <c r="AF411" s="93">
        <f t="shared" si="59"/>
        <v>0</v>
      </c>
      <c r="AG411" s="78"/>
      <c r="AH411" s="78"/>
      <c r="AI411" s="83"/>
      <c r="AJ411" s="106"/>
      <c r="AK411" s="106"/>
      <c r="AL411" s="93">
        <f t="shared" si="60"/>
        <v>0</v>
      </c>
      <c r="AM411" s="100">
        <f t="shared" si="61"/>
        <v>0</v>
      </c>
      <c r="AN411" s="100">
        <f t="shared" si="62"/>
        <v>0</v>
      </c>
      <c r="AO411" s="101"/>
      <c r="AP411" s="101"/>
      <c r="AQ411" s="101"/>
      <c r="AR411" s="102"/>
      <c r="AS411" s="102"/>
      <c r="AT411" s="102"/>
      <c r="AU411" s="91"/>
      <c r="AV411" s="91"/>
      <c r="AW411" s="103">
        <v>0</v>
      </c>
      <c r="AX411" s="104">
        <f t="shared" si="54"/>
        <v>0</v>
      </c>
    </row>
    <row r="412" spans="1:50" ht="120" customHeight="1">
      <c r="A412" s="88"/>
      <c r="B412" s="88"/>
      <c r="C412" s="71"/>
      <c r="D412" s="89"/>
      <c r="E412" s="90"/>
      <c r="F412" s="91"/>
      <c r="G412" s="92"/>
      <c r="H412" s="92"/>
      <c r="I412" s="88"/>
      <c r="J412" s="88"/>
      <c r="K412" s="88"/>
      <c r="L412" s="88"/>
      <c r="M412" s="94" t="str">
        <f t="shared" si="55"/>
        <v>-</v>
      </c>
      <c r="N412" s="95"/>
      <c r="O412" s="96"/>
      <c r="P412" s="75"/>
      <c r="Q412" s="96"/>
      <c r="R412" s="97"/>
      <c r="S412" s="98"/>
      <c r="T412" s="78"/>
      <c r="U412" s="97"/>
      <c r="V412" s="99"/>
      <c r="W412" s="91"/>
      <c r="X412" s="92"/>
      <c r="Y412" s="93">
        <f t="shared" si="56"/>
        <v>0</v>
      </c>
      <c r="Z412" s="91"/>
      <c r="AA412" s="92"/>
      <c r="AB412" s="93">
        <f t="shared" si="57"/>
        <v>0</v>
      </c>
      <c r="AC412" s="100">
        <f t="shared" si="58"/>
        <v>0</v>
      </c>
      <c r="AD412" s="91"/>
      <c r="AE412" s="105"/>
      <c r="AF412" s="93">
        <f t="shared" si="59"/>
        <v>0</v>
      </c>
      <c r="AG412" s="78"/>
      <c r="AH412" s="78"/>
      <c r="AI412" s="83"/>
      <c r="AJ412" s="106"/>
      <c r="AK412" s="106"/>
      <c r="AL412" s="93">
        <f t="shared" si="60"/>
        <v>0</v>
      </c>
      <c r="AM412" s="100">
        <f t="shared" si="61"/>
        <v>0</v>
      </c>
      <c r="AN412" s="100">
        <f t="shared" si="62"/>
        <v>0</v>
      </c>
      <c r="AO412" s="101"/>
      <c r="AP412" s="101"/>
      <c r="AQ412" s="101"/>
      <c r="AR412" s="102"/>
      <c r="AS412" s="102"/>
      <c r="AT412" s="102"/>
      <c r="AU412" s="91"/>
      <c r="AV412" s="91"/>
      <c r="AW412" s="103">
        <v>0</v>
      </c>
      <c r="AX412" s="104">
        <f t="shared" si="54"/>
        <v>0</v>
      </c>
    </row>
    <row r="413" spans="1:50" ht="120" customHeight="1">
      <c r="A413" s="88"/>
      <c r="B413" s="88"/>
      <c r="C413" s="71"/>
      <c r="D413" s="89"/>
      <c r="E413" s="90"/>
      <c r="F413" s="91"/>
      <c r="G413" s="92"/>
      <c r="H413" s="92"/>
      <c r="I413" s="88"/>
      <c r="J413" s="88"/>
      <c r="K413" s="88"/>
      <c r="L413" s="88"/>
      <c r="M413" s="94" t="str">
        <f t="shared" si="55"/>
        <v>-</v>
      </c>
      <c r="N413" s="95"/>
      <c r="O413" s="96"/>
      <c r="P413" s="75"/>
      <c r="Q413" s="96"/>
      <c r="R413" s="97"/>
      <c r="S413" s="98"/>
      <c r="T413" s="78"/>
      <c r="U413" s="97"/>
      <c r="V413" s="99"/>
      <c r="W413" s="91"/>
      <c r="X413" s="92"/>
      <c r="Y413" s="93">
        <f t="shared" si="56"/>
        <v>0</v>
      </c>
      <c r="Z413" s="91"/>
      <c r="AA413" s="92"/>
      <c r="AB413" s="93">
        <f t="shared" si="57"/>
        <v>0</v>
      </c>
      <c r="AC413" s="100">
        <f t="shared" si="58"/>
        <v>0</v>
      </c>
      <c r="AD413" s="91"/>
      <c r="AE413" s="105"/>
      <c r="AF413" s="93">
        <f t="shared" si="59"/>
        <v>0</v>
      </c>
      <c r="AG413" s="78"/>
      <c r="AH413" s="78"/>
      <c r="AI413" s="83"/>
      <c r="AJ413" s="106"/>
      <c r="AK413" s="106"/>
      <c r="AL413" s="93">
        <f t="shared" si="60"/>
        <v>0</v>
      </c>
      <c r="AM413" s="100">
        <f t="shared" si="61"/>
        <v>0</v>
      </c>
      <c r="AN413" s="100">
        <f t="shared" si="62"/>
        <v>0</v>
      </c>
      <c r="AO413" s="101"/>
      <c r="AP413" s="101"/>
      <c r="AQ413" s="101"/>
      <c r="AR413" s="102"/>
      <c r="AS413" s="102"/>
      <c r="AT413" s="102"/>
      <c r="AU413" s="91"/>
      <c r="AV413" s="91"/>
      <c r="AW413" s="103">
        <v>0</v>
      </c>
      <c r="AX413" s="104">
        <f t="shared" si="54"/>
        <v>0</v>
      </c>
    </row>
    <row r="414" spans="1:50" ht="120" customHeight="1">
      <c r="A414" s="88"/>
      <c r="B414" s="88"/>
      <c r="C414" s="71"/>
      <c r="D414" s="89"/>
      <c r="E414" s="90"/>
      <c r="F414" s="91"/>
      <c r="G414" s="92"/>
      <c r="H414" s="92"/>
      <c r="I414" s="88"/>
      <c r="J414" s="88"/>
      <c r="K414" s="88"/>
      <c r="L414" s="88"/>
      <c r="M414" s="94" t="str">
        <f t="shared" si="55"/>
        <v>-</v>
      </c>
      <c r="N414" s="95"/>
      <c r="O414" s="96"/>
      <c r="P414" s="75"/>
      <c r="Q414" s="96"/>
      <c r="R414" s="97"/>
      <c r="S414" s="98"/>
      <c r="T414" s="78"/>
      <c r="U414" s="97"/>
      <c r="V414" s="99"/>
      <c r="W414" s="91"/>
      <c r="X414" s="92"/>
      <c r="Y414" s="93">
        <f t="shared" si="56"/>
        <v>0</v>
      </c>
      <c r="Z414" s="91"/>
      <c r="AA414" s="92"/>
      <c r="AB414" s="93">
        <f t="shared" si="57"/>
        <v>0</v>
      </c>
      <c r="AC414" s="100">
        <f t="shared" si="58"/>
        <v>0</v>
      </c>
      <c r="AD414" s="91"/>
      <c r="AE414" s="105"/>
      <c r="AF414" s="93">
        <f t="shared" si="59"/>
        <v>0</v>
      </c>
      <c r="AG414" s="78"/>
      <c r="AH414" s="78"/>
      <c r="AI414" s="83"/>
      <c r="AJ414" s="106"/>
      <c r="AK414" s="106"/>
      <c r="AL414" s="93">
        <f t="shared" si="60"/>
        <v>0</v>
      </c>
      <c r="AM414" s="100">
        <f t="shared" si="61"/>
        <v>0</v>
      </c>
      <c r="AN414" s="100">
        <f t="shared" si="62"/>
        <v>0</v>
      </c>
      <c r="AO414" s="101"/>
      <c r="AP414" s="101"/>
      <c r="AQ414" s="101"/>
      <c r="AR414" s="102"/>
      <c r="AS414" s="102"/>
      <c r="AT414" s="102"/>
      <c r="AU414" s="91"/>
      <c r="AV414" s="91"/>
      <c r="AW414" s="103">
        <v>0</v>
      </c>
      <c r="AX414" s="104">
        <f t="shared" si="54"/>
        <v>0</v>
      </c>
    </row>
    <row r="415" spans="1:50" ht="120" customHeight="1">
      <c r="A415" s="88"/>
      <c r="B415" s="88"/>
      <c r="C415" s="71"/>
      <c r="D415" s="89"/>
      <c r="E415" s="90"/>
      <c r="F415" s="91"/>
      <c r="G415" s="92"/>
      <c r="H415" s="92"/>
      <c r="I415" s="88"/>
      <c r="J415" s="88"/>
      <c r="K415" s="88"/>
      <c r="L415" s="88"/>
      <c r="M415" s="94" t="str">
        <f t="shared" si="55"/>
        <v>-</v>
      </c>
      <c r="N415" s="95"/>
      <c r="O415" s="96"/>
      <c r="P415" s="75"/>
      <c r="Q415" s="96"/>
      <c r="R415" s="97"/>
      <c r="S415" s="98"/>
      <c r="T415" s="78"/>
      <c r="U415" s="97"/>
      <c r="V415" s="99"/>
      <c r="W415" s="91"/>
      <c r="X415" s="92"/>
      <c r="Y415" s="93">
        <f t="shared" si="56"/>
        <v>0</v>
      </c>
      <c r="Z415" s="91"/>
      <c r="AA415" s="92"/>
      <c r="AB415" s="93">
        <f t="shared" si="57"/>
        <v>0</v>
      </c>
      <c r="AC415" s="100">
        <f t="shared" si="58"/>
        <v>0</v>
      </c>
      <c r="AD415" s="91"/>
      <c r="AE415" s="105"/>
      <c r="AF415" s="93">
        <f t="shared" si="59"/>
        <v>0</v>
      </c>
      <c r="AG415" s="78"/>
      <c r="AH415" s="78"/>
      <c r="AI415" s="83"/>
      <c r="AJ415" s="106"/>
      <c r="AK415" s="106"/>
      <c r="AL415" s="93">
        <f t="shared" si="60"/>
        <v>0</v>
      </c>
      <c r="AM415" s="100">
        <f t="shared" si="61"/>
        <v>0</v>
      </c>
      <c r="AN415" s="100">
        <f t="shared" si="62"/>
        <v>0</v>
      </c>
      <c r="AO415" s="101"/>
      <c r="AP415" s="101"/>
      <c r="AQ415" s="101"/>
      <c r="AR415" s="102"/>
      <c r="AS415" s="102"/>
      <c r="AT415" s="102"/>
      <c r="AU415" s="91"/>
      <c r="AV415" s="91"/>
      <c r="AW415" s="103">
        <v>0</v>
      </c>
      <c r="AX415" s="104">
        <f t="shared" si="54"/>
        <v>0</v>
      </c>
    </row>
    <row r="416" spans="1:50" ht="120" customHeight="1">
      <c r="A416" s="88"/>
      <c r="B416" s="88"/>
      <c r="C416" s="71"/>
      <c r="D416" s="89"/>
      <c r="E416" s="90"/>
      <c r="F416" s="91"/>
      <c r="G416" s="92"/>
      <c r="H416" s="92"/>
      <c r="I416" s="88"/>
      <c r="J416" s="88"/>
      <c r="K416" s="88"/>
      <c r="L416" s="88"/>
      <c r="M416" s="94" t="str">
        <f t="shared" si="55"/>
        <v>-</v>
      </c>
      <c r="N416" s="95"/>
      <c r="O416" s="96"/>
      <c r="P416" s="75"/>
      <c r="Q416" s="96"/>
      <c r="R416" s="97"/>
      <c r="S416" s="98"/>
      <c r="T416" s="78"/>
      <c r="U416" s="97"/>
      <c r="V416" s="99"/>
      <c r="W416" s="91"/>
      <c r="X416" s="92"/>
      <c r="Y416" s="93">
        <f t="shared" si="56"/>
        <v>0</v>
      </c>
      <c r="Z416" s="91"/>
      <c r="AA416" s="92"/>
      <c r="AB416" s="93">
        <f t="shared" si="57"/>
        <v>0</v>
      </c>
      <c r="AC416" s="100">
        <f t="shared" si="58"/>
        <v>0</v>
      </c>
      <c r="AD416" s="91"/>
      <c r="AE416" s="105"/>
      <c r="AF416" s="93">
        <f t="shared" si="59"/>
        <v>0</v>
      </c>
      <c r="AG416" s="78"/>
      <c r="AH416" s="78"/>
      <c r="AI416" s="83"/>
      <c r="AJ416" s="106"/>
      <c r="AK416" s="106"/>
      <c r="AL416" s="93">
        <f t="shared" si="60"/>
        <v>0</v>
      </c>
      <c r="AM416" s="100">
        <f t="shared" si="61"/>
        <v>0</v>
      </c>
      <c r="AN416" s="100">
        <f t="shared" si="62"/>
        <v>0</v>
      </c>
      <c r="AO416" s="101"/>
      <c r="AP416" s="101"/>
      <c r="AQ416" s="101"/>
      <c r="AR416" s="102"/>
      <c r="AS416" s="102"/>
      <c r="AT416" s="102"/>
      <c r="AU416" s="91"/>
      <c r="AV416" s="91"/>
      <c r="AW416" s="103">
        <v>0</v>
      </c>
      <c r="AX416" s="104">
        <f t="shared" si="54"/>
        <v>0</v>
      </c>
    </row>
    <row r="417" spans="1:50" ht="120" customHeight="1">
      <c r="A417" s="88"/>
      <c r="B417" s="88"/>
      <c r="C417" s="71"/>
      <c r="D417" s="89"/>
      <c r="E417" s="90"/>
      <c r="F417" s="91"/>
      <c r="G417" s="92"/>
      <c r="H417" s="92"/>
      <c r="I417" s="88"/>
      <c r="J417" s="88"/>
      <c r="K417" s="88"/>
      <c r="L417" s="88"/>
      <c r="M417" s="94" t="str">
        <f t="shared" si="55"/>
        <v>-</v>
      </c>
      <c r="N417" s="95"/>
      <c r="O417" s="96"/>
      <c r="P417" s="75"/>
      <c r="Q417" s="96"/>
      <c r="R417" s="97"/>
      <c r="S417" s="98"/>
      <c r="T417" s="78"/>
      <c r="U417" s="97"/>
      <c r="V417" s="99"/>
      <c r="W417" s="91"/>
      <c r="X417" s="92"/>
      <c r="Y417" s="93">
        <f t="shared" si="56"/>
        <v>0</v>
      </c>
      <c r="Z417" s="91"/>
      <c r="AA417" s="92"/>
      <c r="AB417" s="93">
        <f t="shared" si="57"/>
        <v>0</v>
      </c>
      <c r="AC417" s="100">
        <f t="shared" si="58"/>
        <v>0</v>
      </c>
      <c r="AD417" s="91"/>
      <c r="AE417" s="105"/>
      <c r="AF417" s="93">
        <f t="shared" si="59"/>
        <v>0</v>
      </c>
      <c r="AG417" s="78"/>
      <c r="AH417" s="78"/>
      <c r="AI417" s="83"/>
      <c r="AJ417" s="106"/>
      <c r="AK417" s="106"/>
      <c r="AL417" s="93">
        <f t="shared" si="60"/>
        <v>0</v>
      </c>
      <c r="AM417" s="100">
        <f t="shared" si="61"/>
        <v>0</v>
      </c>
      <c r="AN417" s="100">
        <f t="shared" si="62"/>
        <v>0</v>
      </c>
      <c r="AO417" s="101"/>
      <c r="AP417" s="101"/>
      <c r="AQ417" s="101"/>
      <c r="AR417" s="102"/>
      <c r="AS417" s="102"/>
      <c r="AT417" s="102"/>
      <c r="AU417" s="91"/>
      <c r="AV417" s="91"/>
      <c r="AW417" s="103">
        <v>0</v>
      </c>
      <c r="AX417" s="104">
        <f t="shared" si="54"/>
        <v>0</v>
      </c>
    </row>
    <row r="418" spans="1:50" ht="120" customHeight="1">
      <c r="A418" s="88"/>
      <c r="B418" s="88"/>
      <c r="C418" s="71"/>
      <c r="D418" s="89"/>
      <c r="E418" s="90"/>
      <c r="F418" s="91"/>
      <c r="G418" s="92"/>
      <c r="H418" s="92"/>
      <c r="I418" s="88"/>
      <c r="J418" s="88"/>
      <c r="K418" s="88"/>
      <c r="L418" s="88"/>
      <c r="M418" s="94" t="str">
        <f t="shared" si="55"/>
        <v>-</v>
      </c>
      <c r="N418" s="95"/>
      <c r="O418" s="96"/>
      <c r="P418" s="75"/>
      <c r="Q418" s="96"/>
      <c r="R418" s="97"/>
      <c r="S418" s="98"/>
      <c r="T418" s="78"/>
      <c r="U418" s="97"/>
      <c r="V418" s="99"/>
      <c r="W418" s="91"/>
      <c r="X418" s="92"/>
      <c r="Y418" s="93">
        <f t="shared" si="56"/>
        <v>0</v>
      </c>
      <c r="Z418" s="91"/>
      <c r="AA418" s="92"/>
      <c r="AB418" s="93">
        <f t="shared" si="57"/>
        <v>0</v>
      </c>
      <c r="AC418" s="100">
        <f t="shared" si="58"/>
        <v>0</v>
      </c>
      <c r="AD418" s="91"/>
      <c r="AE418" s="105"/>
      <c r="AF418" s="93">
        <f t="shared" si="59"/>
        <v>0</v>
      </c>
      <c r="AG418" s="78"/>
      <c r="AH418" s="78"/>
      <c r="AI418" s="83"/>
      <c r="AJ418" s="106"/>
      <c r="AK418" s="106"/>
      <c r="AL418" s="93">
        <f t="shared" si="60"/>
        <v>0</v>
      </c>
      <c r="AM418" s="100">
        <f t="shared" si="61"/>
        <v>0</v>
      </c>
      <c r="AN418" s="100">
        <f t="shared" si="62"/>
        <v>0</v>
      </c>
      <c r="AO418" s="101"/>
      <c r="AP418" s="101"/>
      <c r="AQ418" s="101"/>
      <c r="AR418" s="102"/>
      <c r="AS418" s="102"/>
      <c r="AT418" s="102"/>
      <c r="AU418" s="91"/>
      <c r="AV418" s="91"/>
      <c r="AW418" s="103">
        <v>0</v>
      </c>
      <c r="AX418" s="104">
        <f t="shared" si="54"/>
        <v>0</v>
      </c>
    </row>
    <row r="419" spans="1:50" ht="120" customHeight="1">
      <c r="A419" s="88"/>
      <c r="B419" s="88"/>
      <c r="C419" s="71"/>
      <c r="D419" s="89"/>
      <c r="E419" s="90"/>
      <c r="F419" s="91"/>
      <c r="G419" s="92"/>
      <c r="H419" s="92"/>
      <c r="I419" s="88"/>
      <c r="J419" s="88"/>
      <c r="K419" s="88"/>
      <c r="L419" s="88"/>
      <c r="M419" s="94" t="str">
        <f t="shared" si="55"/>
        <v>-</v>
      </c>
      <c r="N419" s="95"/>
      <c r="O419" s="96"/>
      <c r="P419" s="75"/>
      <c r="Q419" s="96"/>
      <c r="R419" s="97"/>
      <c r="S419" s="98"/>
      <c r="T419" s="78"/>
      <c r="U419" s="97"/>
      <c r="V419" s="99"/>
      <c r="W419" s="91"/>
      <c r="X419" s="92"/>
      <c r="Y419" s="93">
        <f t="shared" si="56"/>
        <v>0</v>
      </c>
      <c r="Z419" s="91"/>
      <c r="AA419" s="92"/>
      <c r="AB419" s="93">
        <f t="shared" si="57"/>
        <v>0</v>
      </c>
      <c r="AC419" s="100">
        <f t="shared" si="58"/>
        <v>0</v>
      </c>
      <c r="AD419" s="91"/>
      <c r="AE419" s="105"/>
      <c r="AF419" s="93">
        <f t="shared" si="59"/>
        <v>0</v>
      </c>
      <c r="AG419" s="78"/>
      <c r="AH419" s="78"/>
      <c r="AI419" s="83"/>
      <c r="AJ419" s="106"/>
      <c r="AK419" s="106"/>
      <c r="AL419" s="93">
        <f t="shared" si="60"/>
        <v>0</v>
      </c>
      <c r="AM419" s="100">
        <f t="shared" si="61"/>
        <v>0</v>
      </c>
      <c r="AN419" s="100">
        <f t="shared" si="62"/>
        <v>0</v>
      </c>
      <c r="AO419" s="101"/>
      <c r="AP419" s="101"/>
      <c r="AQ419" s="101"/>
      <c r="AR419" s="102"/>
      <c r="AS419" s="102"/>
      <c r="AT419" s="102"/>
      <c r="AU419" s="91"/>
      <c r="AV419" s="91"/>
      <c r="AW419" s="103">
        <v>0</v>
      </c>
      <c r="AX419" s="104">
        <f t="shared" si="54"/>
        <v>0</v>
      </c>
    </row>
    <row r="420" spans="1:50" ht="120" customHeight="1">
      <c r="A420" s="88"/>
      <c r="B420" s="88"/>
      <c r="C420" s="71"/>
      <c r="D420" s="89"/>
      <c r="E420" s="90"/>
      <c r="F420" s="91"/>
      <c r="G420" s="92"/>
      <c r="H420" s="92"/>
      <c r="I420" s="88"/>
      <c r="J420" s="88"/>
      <c r="K420" s="88"/>
      <c r="L420" s="88"/>
      <c r="M420" s="94" t="str">
        <f t="shared" si="55"/>
        <v>-</v>
      </c>
      <c r="N420" s="95"/>
      <c r="O420" s="96"/>
      <c r="P420" s="75"/>
      <c r="Q420" s="96"/>
      <c r="R420" s="97"/>
      <c r="S420" s="98"/>
      <c r="T420" s="78"/>
      <c r="U420" s="97"/>
      <c r="V420" s="99"/>
      <c r="W420" s="91"/>
      <c r="X420" s="92"/>
      <c r="Y420" s="93">
        <f t="shared" si="56"/>
        <v>0</v>
      </c>
      <c r="Z420" s="91"/>
      <c r="AA420" s="92"/>
      <c r="AB420" s="93">
        <f t="shared" si="57"/>
        <v>0</v>
      </c>
      <c r="AC420" s="100">
        <f t="shared" si="58"/>
        <v>0</v>
      </c>
      <c r="AD420" s="91"/>
      <c r="AE420" s="105"/>
      <c r="AF420" s="93">
        <f t="shared" si="59"/>
        <v>0</v>
      </c>
      <c r="AG420" s="78"/>
      <c r="AH420" s="78"/>
      <c r="AI420" s="83"/>
      <c r="AJ420" s="106"/>
      <c r="AK420" s="106"/>
      <c r="AL420" s="93">
        <f t="shared" si="60"/>
        <v>0</v>
      </c>
      <c r="AM420" s="100">
        <f t="shared" si="61"/>
        <v>0</v>
      </c>
      <c r="AN420" s="100">
        <f t="shared" si="62"/>
        <v>0</v>
      </c>
      <c r="AO420" s="101"/>
      <c r="AP420" s="101"/>
      <c r="AQ420" s="101"/>
      <c r="AR420" s="102"/>
      <c r="AS420" s="102"/>
      <c r="AT420" s="102"/>
      <c r="AU420" s="91"/>
      <c r="AV420" s="91"/>
      <c r="AW420" s="103">
        <v>0</v>
      </c>
      <c r="AX420" s="104">
        <f t="shared" si="54"/>
        <v>0</v>
      </c>
    </row>
    <row r="421" spans="1:50" ht="120" customHeight="1">
      <c r="A421" s="88"/>
      <c r="B421" s="88"/>
      <c r="C421" s="71"/>
      <c r="D421" s="89"/>
      <c r="E421" s="90"/>
      <c r="F421" s="91"/>
      <c r="G421" s="92"/>
      <c r="H421" s="92"/>
      <c r="I421" s="88"/>
      <c r="J421" s="88"/>
      <c r="K421" s="88"/>
      <c r="L421" s="88"/>
      <c r="M421" s="94" t="str">
        <f t="shared" si="55"/>
        <v>-</v>
      </c>
      <c r="N421" s="95"/>
      <c r="O421" s="96"/>
      <c r="P421" s="75"/>
      <c r="Q421" s="96"/>
      <c r="R421" s="97"/>
      <c r="S421" s="98"/>
      <c r="T421" s="78"/>
      <c r="U421" s="97"/>
      <c r="V421" s="99"/>
      <c r="W421" s="91"/>
      <c r="X421" s="92"/>
      <c r="Y421" s="93">
        <f t="shared" si="56"/>
        <v>0</v>
      </c>
      <c r="Z421" s="91"/>
      <c r="AA421" s="92"/>
      <c r="AB421" s="93">
        <f t="shared" si="57"/>
        <v>0</v>
      </c>
      <c r="AC421" s="100">
        <f t="shared" si="58"/>
        <v>0</v>
      </c>
      <c r="AD421" s="91"/>
      <c r="AE421" s="105"/>
      <c r="AF421" s="93">
        <f t="shared" si="59"/>
        <v>0</v>
      </c>
      <c r="AG421" s="78"/>
      <c r="AH421" s="78"/>
      <c r="AI421" s="83"/>
      <c r="AJ421" s="106"/>
      <c r="AK421" s="106"/>
      <c r="AL421" s="93">
        <f t="shared" si="60"/>
        <v>0</v>
      </c>
      <c r="AM421" s="100">
        <f t="shared" si="61"/>
        <v>0</v>
      </c>
      <c r="AN421" s="100">
        <f t="shared" si="62"/>
        <v>0</v>
      </c>
      <c r="AO421" s="101"/>
      <c r="AP421" s="101"/>
      <c r="AQ421" s="101"/>
      <c r="AR421" s="102"/>
      <c r="AS421" s="102"/>
      <c r="AT421" s="102"/>
      <c r="AU421" s="91"/>
      <c r="AV421" s="91"/>
      <c r="AW421" s="103">
        <v>0</v>
      </c>
      <c r="AX421" s="104">
        <f t="shared" si="54"/>
        <v>0</v>
      </c>
    </row>
    <row r="422" spans="1:50" ht="120" customHeight="1">
      <c r="A422" s="88"/>
      <c r="B422" s="88"/>
      <c r="C422" s="71"/>
      <c r="D422" s="89"/>
      <c r="E422" s="90"/>
      <c r="F422" s="91"/>
      <c r="G422" s="92"/>
      <c r="H422" s="92"/>
      <c r="I422" s="88"/>
      <c r="J422" s="88"/>
      <c r="K422" s="88"/>
      <c r="L422" s="88"/>
      <c r="M422" s="94" t="str">
        <f t="shared" si="55"/>
        <v>-</v>
      </c>
      <c r="N422" s="95"/>
      <c r="O422" s="96"/>
      <c r="P422" s="75"/>
      <c r="Q422" s="96"/>
      <c r="R422" s="97"/>
      <c r="S422" s="98"/>
      <c r="T422" s="78"/>
      <c r="U422" s="97"/>
      <c r="V422" s="99"/>
      <c r="W422" s="91"/>
      <c r="X422" s="92"/>
      <c r="Y422" s="93">
        <f t="shared" si="56"/>
        <v>0</v>
      </c>
      <c r="Z422" s="91"/>
      <c r="AA422" s="92"/>
      <c r="AB422" s="93">
        <f t="shared" si="57"/>
        <v>0</v>
      </c>
      <c r="AC422" s="100">
        <f t="shared" si="58"/>
        <v>0</v>
      </c>
      <c r="AD422" s="91"/>
      <c r="AE422" s="105"/>
      <c r="AF422" s="93">
        <f t="shared" si="59"/>
        <v>0</v>
      </c>
      <c r="AG422" s="78"/>
      <c r="AH422" s="78"/>
      <c r="AI422" s="83"/>
      <c r="AJ422" s="106"/>
      <c r="AK422" s="106"/>
      <c r="AL422" s="93">
        <f t="shared" si="60"/>
        <v>0</v>
      </c>
      <c r="AM422" s="100">
        <f t="shared" si="61"/>
        <v>0</v>
      </c>
      <c r="AN422" s="100">
        <f t="shared" si="62"/>
        <v>0</v>
      </c>
      <c r="AO422" s="101"/>
      <c r="AP422" s="101"/>
      <c r="AQ422" s="101"/>
      <c r="AR422" s="102"/>
      <c r="AS422" s="102"/>
      <c r="AT422" s="102"/>
      <c r="AU422" s="91"/>
      <c r="AV422" s="91"/>
      <c r="AW422" s="103">
        <v>0</v>
      </c>
      <c r="AX422" s="104">
        <f t="shared" si="54"/>
        <v>0</v>
      </c>
    </row>
    <row r="423" spans="1:50" ht="120" customHeight="1">
      <c r="A423" s="88"/>
      <c r="B423" s="88"/>
      <c r="C423" s="71"/>
      <c r="D423" s="89"/>
      <c r="E423" s="90"/>
      <c r="F423" s="91"/>
      <c r="G423" s="92"/>
      <c r="H423" s="92"/>
      <c r="I423" s="88"/>
      <c r="J423" s="88"/>
      <c r="K423" s="88"/>
      <c r="L423" s="88"/>
      <c r="M423" s="94" t="str">
        <f t="shared" si="55"/>
        <v>-</v>
      </c>
      <c r="N423" s="95"/>
      <c r="O423" s="96"/>
      <c r="P423" s="75"/>
      <c r="Q423" s="96"/>
      <c r="R423" s="97"/>
      <c r="S423" s="98"/>
      <c r="T423" s="78"/>
      <c r="U423" s="97"/>
      <c r="V423" s="99"/>
      <c r="W423" s="91"/>
      <c r="X423" s="92"/>
      <c r="Y423" s="93">
        <f t="shared" si="56"/>
        <v>0</v>
      </c>
      <c r="Z423" s="91"/>
      <c r="AA423" s="92"/>
      <c r="AB423" s="93">
        <f t="shared" si="57"/>
        <v>0</v>
      </c>
      <c r="AC423" s="100">
        <f t="shared" si="58"/>
        <v>0</v>
      </c>
      <c r="AD423" s="91"/>
      <c r="AE423" s="105"/>
      <c r="AF423" s="93">
        <f t="shared" si="59"/>
        <v>0</v>
      </c>
      <c r="AG423" s="78"/>
      <c r="AH423" s="78"/>
      <c r="AI423" s="83"/>
      <c r="AJ423" s="106"/>
      <c r="AK423" s="106"/>
      <c r="AL423" s="93">
        <f t="shared" si="60"/>
        <v>0</v>
      </c>
      <c r="AM423" s="100">
        <f t="shared" si="61"/>
        <v>0</v>
      </c>
      <c r="AN423" s="100">
        <f t="shared" si="62"/>
        <v>0</v>
      </c>
      <c r="AO423" s="101"/>
      <c r="AP423" s="101"/>
      <c r="AQ423" s="101"/>
      <c r="AR423" s="102"/>
      <c r="AS423" s="102"/>
      <c r="AT423" s="102"/>
      <c r="AU423" s="91"/>
      <c r="AV423" s="91"/>
      <c r="AW423" s="103">
        <v>0</v>
      </c>
      <c r="AX423" s="104">
        <f t="shared" si="54"/>
        <v>0</v>
      </c>
    </row>
    <row r="424" spans="1:50" ht="120" customHeight="1">
      <c r="A424" s="88"/>
      <c r="B424" s="88"/>
      <c r="C424" s="71"/>
      <c r="D424" s="89"/>
      <c r="E424" s="90"/>
      <c r="F424" s="91"/>
      <c r="G424" s="92"/>
      <c r="H424" s="92"/>
      <c r="I424" s="88"/>
      <c r="J424" s="88"/>
      <c r="K424" s="88"/>
      <c r="L424" s="88"/>
      <c r="M424" s="94" t="str">
        <f t="shared" si="55"/>
        <v>-</v>
      </c>
      <c r="N424" s="95"/>
      <c r="O424" s="96"/>
      <c r="P424" s="75"/>
      <c r="Q424" s="96"/>
      <c r="R424" s="97"/>
      <c r="S424" s="98"/>
      <c r="T424" s="78"/>
      <c r="U424" s="97"/>
      <c r="V424" s="99"/>
      <c r="W424" s="91"/>
      <c r="X424" s="92"/>
      <c r="Y424" s="93">
        <f t="shared" si="56"/>
        <v>0</v>
      </c>
      <c r="Z424" s="91"/>
      <c r="AA424" s="92"/>
      <c r="AB424" s="93">
        <f t="shared" si="57"/>
        <v>0</v>
      </c>
      <c r="AC424" s="100">
        <f t="shared" si="58"/>
        <v>0</v>
      </c>
      <c r="AD424" s="91"/>
      <c r="AE424" s="105"/>
      <c r="AF424" s="93">
        <f t="shared" si="59"/>
        <v>0</v>
      </c>
      <c r="AG424" s="78"/>
      <c r="AH424" s="78"/>
      <c r="AI424" s="83"/>
      <c r="AJ424" s="106"/>
      <c r="AK424" s="106"/>
      <c r="AL424" s="93">
        <f t="shared" si="60"/>
        <v>0</v>
      </c>
      <c r="AM424" s="100">
        <f t="shared" si="61"/>
        <v>0</v>
      </c>
      <c r="AN424" s="100">
        <f t="shared" si="62"/>
        <v>0</v>
      </c>
      <c r="AO424" s="101"/>
      <c r="AP424" s="101"/>
      <c r="AQ424" s="101"/>
      <c r="AR424" s="102"/>
      <c r="AS424" s="102"/>
      <c r="AT424" s="102"/>
      <c r="AU424" s="91"/>
      <c r="AV424" s="91"/>
      <c r="AW424" s="103">
        <v>0</v>
      </c>
      <c r="AX424" s="104">
        <f t="shared" si="54"/>
        <v>0</v>
      </c>
    </row>
    <row r="425" spans="1:50" ht="120" customHeight="1">
      <c r="A425" s="88"/>
      <c r="B425" s="88"/>
      <c r="C425" s="71"/>
      <c r="D425" s="89"/>
      <c r="E425" s="90"/>
      <c r="F425" s="91"/>
      <c r="G425" s="92"/>
      <c r="H425" s="92"/>
      <c r="I425" s="88"/>
      <c r="J425" s="88"/>
      <c r="K425" s="88"/>
      <c r="L425" s="88"/>
      <c r="M425" s="94" t="str">
        <f t="shared" si="55"/>
        <v>-</v>
      </c>
      <c r="N425" s="95"/>
      <c r="O425" s="96"/>
      <c r="P425" s="75"/>
      <c r="Q425" s="96"/>
      <c r="R425" s="97"/>
      <c r="S425" s="98"/>
      <c r="T425" s="78"/>
      <c r="U425" s="97"/>
      <c r="V425" s="99"/>
      <c r="W425" s="91"/>
      <c r="X425" s="92"/>
      <c r="Y425" s="93">
        <f t="shared" si="56"/>
        <v>0</v>
      </c>
      <c r="Z425" s="91"/>
      <c r="AA425" s="92"/>
      <c r="AB425" s="93">
        <f t="shared" si="57"/>
        <v>0</v>
      </c>
      <c r="AC425" s="100">
        <f t="shared" si="58"/>
        <v>0</v>
      </c>
      <c r="AD425" s="91"/>
      <c r="AE425" s="105"/>
      <c r="AF425" s="93">
        <f t="shared" si="59"/>
        <v>0</v>
      </c>
      <c r="AG425" s="78"/>
      <c r="AH425" s="78"/>
      <c r="AI425" s="83"/>
      <c r="AJ425" s="106"/>
      <c r="AK425" s="106"/>
      <c r="AL425" s="93">
        <f t="shared" si="60"/>
        <v>0</v>
      </c>
      <c r="AM425" s="100">
        <f t="shared" si="61"/>
        <v>0</v>
      </c>
      <c r="AN425" s="100">
        <f t="shared" si="62"/>
        <v>0</v>
      </c>
      <c r="AO425" s="101"/>
      <c r="AP425" s="101"/>
      <c r="AQ425" s="101"/>
      <c r="AR425" s="102"/>
      <c r="AS425" s="102"/>
      <c r="AT425" s="102"/>
      <c r="AU425" s="91"/>
      <c r="AV425" s="91"/>
      <c r="AW425" s="103">
        <v>0</v>
      </c>
      <c r="AX425" s="104">
        <f t="shared" si="54"/>
        <v>0</v>
      </c>
    </row>
    <row r="426" spans="1:50" ht="120" customHeight="1">
      <c r="A426" s="88"/>
      <c r="B426" s="88"/>
      <c r="C426" s="71"/>
      <c r="D426" s="89"/>
      <c r="E426" s="90"/>
      <c r="F426" s="91"/>
      <c r="G426" s="92"/>
      <c r="H426" s="92"/>
      <c r="I426" s="88"/>
      <c r="J426" s="88"/>
      <c r="K426" s="88"/>
      <c r="L426" s="88"/>
      <c r="M426" s="94" t="str">
        <f t="shared" si="55"/>
        <v>-</v>
      </c>
      <c r="N426" s="95"/>
      <c r="O426" s="96"/>
      <c r="P426" s="75"/>
      <c r="Q426" s="96"/>
      <c r="R426" s="97"/>
      <c r="S426" s="98"/>
      <c r="T426" s="78"/>
      <c r="U426" s="97"/>
      <c r="V426" s="99"/>
      <c r="W426" s="91"/>
      <c r="X426" s="92"/>
      <c r="Y426" s="93">
        <f t="shared" si="56"/>
        <v>0</v>
      </c>
      <c r="Z426" s="91"/>
      <c r="AA426" s="92"/>
      <c r="AB426" s="93">
        <f t="shared" si="57"/>
        <v>0</v>
      </c>
      <c r="AC426" s="100">
        <f t="shared" si="58"/>
        <v>0</v>
      </c>
      <c r="AD426" s="91"/>
      <c r="AE426" s="105"/>
      <c r="AF426" s="93">
        <f t="shared" si="59"/>
        <v>0</v>
      </c>
      <c r="AG426" s="78"/>
      <c r="AH426" s="78"/>
      <c r="AI426" s="83"/>
      <c r="AJ426" s="106"/>
      <c r="AK426" s="106"/>
      <c r="AL426" s="93">
        <f t="shared" si="60"/>
        <v>0</v>
      </c>
      <c r="AM426" s="100">
        <f t="shared" si="61"/>
        <v>0</v>
      </c>
      <c r="AN426" s="100">
        <f t="shared" si="62"/>
        <v>0</v>
      </c>
      <c r="AO426" s="101"/>
      <c r="AP426" s="101"/>
      <c r="AQ426" s="101"/>
      <c r="AR426" s="102"/>
      <c r="AS426" s="102"/>
      <c r="AT426" s="102"/>
      <c r="AU426" s="91"/>
      <c r="AV426" s="91"/>
      <c r="AW426" s="103">
        <v>0</v>
      </c>
      <c r="AX426" s="104">
        <f t="shared" si="54"/>
        <v>0</v>
      </c>
    </row>
    <row r="427" spans="1:50" ht="120" customHeight="1">
      <c r="A427" s="88"/>
      <c r="B427" s="88"/>
      <c r="C427" s="71"/>
      <c r="D427" s="89"/>
      <c r="E427" s="90"/>
      <c r="F427" s="91"/>
      <c r="G427" s="92"/>
      <c r="H427" s="92"/>
      <c r="I427" s="88"/>
      <c r="J427" s="88"/>
      <c r="K427" s="88"/>
      <c r="L427" s="88"/>
      <c r="M427" s="94" t="str">
        <f t="shared" si="55"/>
        <v>-</v>
      </c>
      <c r="N427" s="95"/>
      <c r="O427" s="96"/>
      <c r="P427" s="75"/>
      <c r="Q427" s="96"/>
      <c r="R427" s="97"/>
      <c r="S427" s="98"/>
      <c r="T427" s="78"/>
      <c r="U427" s="97"/>
      <c r="V427" s="99"/>
      <c r="W427" s="91"/>
      <c r="X427" s="92"/>
      <c r="Y427" s="93">
        <f t="shared" si="56"/>
        <v>0</v>
      </c>
      <c r="Z427" s="91"/>
      <c r="AA427" s="92"/>
      <c r="AB427" s="93">
        <f t="shared" si="57"/>
        <v>0</v>
      </c>
      <c r="AC427" s="100">
        <f t="shared" si="58"/>
        <v>0</v>
      </c>
      <c r="AD427" s="91"/>
      <c r="AE427" s="105"/>
      <c r="AF427" s="93">
        <f t="shared" si="59"/>
        <v>0</v>
      </c>
      <c r="AG427" s="78"/>
      <c r="AH427" s="78"/>
      <c r="AI427" s="83"/>
      <c r="AJ427" s="106"/>
      <c r="AK427" s="106"/>
      <c r="AL427" s="93">
        <f t="shared" si="60"/>
        <v>0</v>
      </c>
      <c r="AM427" s="100">
        <f t="shared" si="61"/>
        <v>0</v>
      </c>
      <c r="AN427" s="100">
        <f t="shared" si="62"/>
        <v>0</v>
      </c>
      <c r="AO427" s="101"/>
      <c r="AP427" s="101"/>
      <c r="AQ427" s="101"/>
      <c r="AR427" s="102"/>
      <c r="AS427" s="102"/>
      <c r="AT427" s="102"/>
      <c r="AU427" s="91"/>
      <c r="AV427" s="91"/>
      <c r="AW427" s="103">
        <v>0</v>
      </c>
      <c r="AX427" s="104">
        <f t="shared" si="54"/>
        <v>0</v>
      </c>
    </row>
    <row r="428" spans="1:50" ht="120" customHeight="1">
      <c r="A428" s="88"/>
      <c r="B428" s="88"/>
      <c r="C428" s="71"/>
      <c r="D428" s="89"/>
      <c r="E428" s="90"/>
      <c r="F428" s="91"/>
      <c r="G428" s="92"/>
      <c r="H428" s="92"/>
      <c r="I428" s="88"/>
      <c r="J428" s="88"/>
      <c r="K428" s="88"/>
      <c r="L428" s="88"/>
      <c r="M428" s="94" t="str">
        <f t="shared" si="55"/>
        <v>-</v>
      </c>
      <c r="N428" s="95"/>
      <c r="O428" s="96"/>
      <c r="P428" s="75"/>
      <c r="Q428" s="96"/>
      <c r="R428" s="97"/>
      <c r="S428" s="98"/>
      <c r="T428" s="78"/>
      <c r="U428" s="97"/>
      <c r="V428" s="99"/>
      <c r="W428" s="91"/>
      <c r="X428" s="92"/>
      <c r="Y428" s="93">
        <f t="shared" si="56"/>
        <v>0</v>
      </c>
      <c r="Z428" s="91"/>
      <c r="AA428" s="92"/>
      <c r="AB428" s="93">
        <f t="shared" si="57"/>
        <v>0</v>
      </c>
      <c r="AC428" s="100">
        <f t="shared" si="58"/>
        <v>0</v>
      </c>
      <c r="AD428" s="91"/>
      <c r="AE428" s="105"/>
      <c r="AF428" s="93">
        <f t="shared" si="59"/>
        <v>0</v>
      </c>
      <c r="AG428" s="78"/>
      <c r="AH428" s="78"/>
      <c r="AI428" s="83"/>
      <c r="AJ428" s="106"/>
      <c r="AK428" s="106"/>
      <c r="AL428" s="93">
        <f t="shared" si="60"/>
        <v>0</v>
      </c>
      <c r="AM428" s="100">
        <f t="shared" si="61"/>
        <v>0</v>
      </c>
      <c r="AN428" s="100">
        <f t="shared" si="62"/>
        <v>0</v>
      </c>
      <c r="AO428" s="101"/>
      <c r="AP428" s="101"/>
      <c r="AQ428" s="101"/>
      <c r="AR428" s="102"/>
      <c r="AS428" s="102"/>
      <c r="AT428" s="102"/>
      <c r="AU428" s="91"/>
      <c r="AV428" s="91"/>
      <c r="AW428" s="103">
        <v>0</v>
      </c>
      <c r="AX428" s="104">
        <f t="shared" si="54"/>
        <v>0</v>
      </c>
    </row>
    <row r="429" spans="1:50" ht="120" customHeight="1">
      <c r="A429" s="88"/>
      <c r="B429" s="88"/>
      <c r="C429" s="71"/>
      <c r="D429" s="89"/>
      <c r="E429" s="90"/>
      <c r="F429" s="91"/>
      <c r="G429" s="92"/>
      <c r="H429" s="92"/>
      <c r="I429" s="88"/>
      <c r="J429" s="88"/>
      <c r="K429" s="88"/>
      <c r="L429" s="88"/>
      <c r="M429" s="94" t="str">
        <f t="shared" si="55"/>
        <v>-</v>
      </c>
      <c r="N429" s="95"/>
      <c r="O429" s="96"/>
      <c r="P429" s="75"/>
      <c r="Q429" s="96"/>
      <c r="R429" s="97"/>
      <c r="S429" s="98"/>
      <c r="T429" s="78"/>
      <c r="U429" s="97"/>
      <c r="V429" s="99"/>
      <c r="W429" s="91"/>
      <c r="X429" s="92"/>
      <c r="Y429" s="93">
        <f t="shared" si="56"/>
        <v>0</v>
      </c>
      <c r="Z429" s="91"/>
      <c r="AA429" s="92"/>
      <c r="AB429" s="93">
        <f t="shared" si="57"/>
        <v>0</v>
      </c>
      <c r="AC429" s="100">
        <f t="shared" si="58"/>
        <v>0</v>
      </c>
      <c r="AD429" s="91"/>
      <c r="AE429" s="105"/>
      <c r="AF429" s="93">
        <f t="shared" si="59"/>
        <v>0</v>
      </c>
      <c r="AG429" s="78"/>
      <c r="AH429" s="78"/>
      <c r="AI429" s="83"/>
      <c r="AJ429" s="106"/>
      <c r="AK429" s="106"/>
      <c r="AL429" s="93">
        <f t="shared" si="60"/>
        <v>0</v>
      </c>
      <c r="AM429" s="100">
        <f t="shared" si="61"/>
        <v>0</v>
      </c>
      <c r="AN429" s="100">
        <f t="shared" si="62"/>
        <v>0</v>
      </c>
      <c r="AO429" s="101"/>
      <c r="AP429" s="101"/>
      <c r="AQ429" s="101"/>
      <c r="AR429" s="102"/>
      <c r="AS429" s="102"/>
      <c r="AT429" s="102"/>
      <c r="AU429" s="91"/>
      <c r="AV429" s="91"/>
      <c r="AW429" s="103">
        <v>0</v>
      </c>
      <c r="AX429" s="104">
        <f t="shared" si="54"/>
        <v>0</v>
      </c>
    </row>
    <row r="430" spans="1:50" ht="120" customHeight="1">
      <c r="A430" s="88"/>
      <c r="B430" s="88"/>
      <c r="C430" s="71"/>
      <c r="D430" s="89"/>
      <c r="E430" s="90"/>
      <c r="F430" s="91"/>
      <c r="G430" s="92"/>
      <c r="H430" s="92"/>
      <c r="I430" s="88"/>
      <c r="J430" s="88"/>
      <c r="K430" s="88"/>
      <c r="L430" s="88"/>
      <c r="M430" s="94" t="str">
        <f t="shared" si="55"/>
        <v>-</v>
      </c>
      <c r="N430" s="95"/>
      <c r="O430" s="96"/>
      <c r="P430" s="75"/>
      <c r="Q430" s="96"/>
      <c r="R430" s="97"/>
      <c r="S430" s="98"/>
      <c r="T430" s="78"/>
      <c r="U430" s="97"/>
      <c r="V430" s="99"/>
      <c r="W430" s="91"/>
      <c r="X430" s="92"/>
      <c r="Y430" s="93">
        <f t="shared" si="56"/>
        <v>0</v>
      </c>
      <c r="Z430" s="91"/>
      <c r="AA430" s="92"/>
      <c r="AB430" s="93">
        <f t="shared" si="57"/>
        <v>0</v>
      </c>
      <c r="AC430" s="100">
        <f t="shared" si="58"/>
        <v>0</v>
      </c>
      <c r="AD430" s="91"/>
      <c r="AE430" s="105"/>
      <c r="AF430" s="93">
        <f t="shared" si="59"/>
        <v>0</v>
      </c>
      <c r="AG430" s="78"/>
      <c r="AH430" s="78"/>
      <c r="AI430" s="83"/>
      <c r="AJ430" s="106"/>
      <c r="AK430" s="106"/>
      <c r="AL430" s="93">
        <f t="shared" si="60"/>
        <v>0</v>
      </c>
      <c r="AM430" s="100">
        <f t="shared" si="61"/>
        <v>0</v>
      </c>
      <c r="AN430" s="100">
        <f t="shared" si="62"/>
        <v>0</v>
      </c>
      <c r="AO430" s="101"/>
      <c r="AP430" s="101"/>
      <c r="AQ430" s="101"/>
      <c r="AR430" s="102"/>
      <c r="AS430" s="102"/>
      <c r="AT430" s="102"/>
      <c r="AU430" s="91"/>
      <c r="AV430" s="91"/>
      <c r="AW430" s="103">
        <v>0</v>
      </c>
      <c r="AX430" s="104">
        <f t="shared" si="54"/>
        <v>0</v>
      </c>
    </row>
    <row r="431" spans="1:50" ht="120" customHeight="1">
      <c r="A431" s="88"/>
      <c r="B431" s="88"/>
      <c r="C431" s="71"/>
      <c r="D431" s="89"/>
      <c r="E431" s="90"/>
      <c r="F431" s="91"/>
      <c r="G431" s="92"/>
      <c r="H431" s="92"/>
      <c r="I431" s="88"/>
      <c r="J431" s="88"/>
      <c r="K431" s="88"/>
      <c r="L431" s="88"/>
      <c r="M431" s="94" t="str">
        <f t="shared" si="55"/>
        <v>-</v>
      </c>
      <c r="N431" s="95"/>
      <c r="O431" s="96"/>
      <c r="P431" s="75"/>
      <c r="Q431" s="96"/>
      <c r="R431" s="97"/>
      <c r="S431" s="98"/>
      <c r="T431" s="78"/>
      <c r="U431" s="97"/>
      <c r="V431" s="99"/>
      <c r="W431" s="91"/>
      <c r="X431" s="92"/>
      <c r="Y431" s="93">
        <f t="shared" si="56"/>
        <v>0</v>
      </c>
      <c r="Z431" s="91"/>
      <c r="AA431" s="92"/>
      <c r="AB431" s="93">
        <f t="shared" si="57"/>
        <v>0</v>
      </c>
      <c r="AC431" s="100">
        <f t="shared" si="58"/>
        <v>0</v>
      </c>
      <c r="AD431" s="91"/>
      <c r="AE431" s="105"/>
      <c r="AF431" s="93">
        <f t="shared" si="59"/>
        <v>0</v>
      </c>
      <c r="AG431" s="78"/>
      <c r="AH431" s="78"/>
      <c r="AI431" s="83"/>
      <c r="AJ431" s="106"/>
      <c r="AK431" s="106"/>
      <c r="AL431" s="93">
        <f t="shared" si="60"/>
        <v>0</v>
      </c>
      <c r="AM431" s="100">
        <f t="shared" si="61"/>
        <v>0</v>
      </c>
      <c r="AN431" s="100">
        <f t="shared" si="62"/>
        <v>0</v>
      </c>
      <c r="AO431" s="101"/>
      <c r="AP431" s="101"/>
      <c r="AQ431" s="101"/>
      <c r="AR431" s="102"/>
      <c r="AS431" s="102"/>
      <c r="AT431" s="102"/>
      <c r="AU431" s="91"/>
      <c r="AV431" s="91"/>
      <c r="AW431" s="103">
        <v>0</v>
      </c>
      <c r="AX431" s="104">
        <f t="shared" si="54"/>
        <v>0</v>
      </c>
    </row>
    <row r="432" spans="1:50" ht="120" customHeight="1">
      <c r="A432" s="88"/>
      <c r="B432" s="88"/>
      <c r="C432" s="71"/>
      <c r="D432" s="89"/>
      <c r="E432" s="90"/>
      <c r="F432" s="91"/>
      <c r="G432" s="92"/>
      <c r="H432" s="92"/>
      <c r="I432" s="88"/>
      <c r="J432" s="88"/>
      <c r="K432" s="88"/>
      <c r="L432" s="88"/>
      <c r="M432" s="94" t="str">
        <f t="shared" si="55"/>
        <v>-</v>
      </c>
      <c r="N432" s="95"/>
      <c r="O432" s="96"/>
      <c r="P432" s="75"/>
      <c r="Q432" s="96"/>
      <c r="R432" s="97"/>
      <c r="S432" s="98"/>
      <c r="T432" s="78"/>
      <c r="U432" s="97"/>
      <c r="V432" s="99"/>
      <c r="W432" s="91"/>
      <c r="X432" s="92"/>
      <c r="Y432" s="93">
        <f t="shared" si="56"/>
        <v>0</v>
      </c>
      <c r="Z432" s="91"/>
      <c r="AA432" s="92"/>
      <c r="AB432" s="93">
        <f t="shared" si="57"/>
        <v>0</v>
      </c>
      <c r="AC432" s="100">
        <f t="shared" si="58"/>
        <v>0</v>
      </c>
      <c r="AD432" s="91"/>
      <c r="AE432" s="105"/>
      <c r="AF432" s="93">
        <f t="shared" si="59"/>
        <v>0</v>
      </c>
      <c r="AG432" s="78"/>
      <c r="AH432" s="78"/>
      <c r="AI432" s="83"/>
      <c r="AJ432" s="106"/>
      <c r="AK432" s="106"/>
      <c r="AL432" s="93">
        <f t="shared" si="60"/>
        <v>0</v>
      </c>
      <c r="AM432" s="100">
        <f t="shared" si="61"/>
        <v>0</v>
      </c>
      <c r="AN432" s="100">
        <f t="shared" si="62"/>
        <v>0</v>
      </c>
      <c r="AO432" s="101"/>
      <c r="AP432" s="101"/>
      <c r="AQ432" s="101"/>
      <c r="AR432" s="102"/>
      <c r="AS432" s="102"/>
      <c r="AT432" s="102"/>
      <c r="AU432" s="91"/>
      <c r="AV432" s="91"/>
      <c r="AW432" s="103">
        <v>0</v>
      </c>
      <c r="AX432" s="104">
        <f t="shared" si="54"/>
        <v>0</v>
      </c>
    </row>
    <row r="433" spans="1:50" ht="120" customHeight="1">
      <c r="A433" s="88"/>
      <c r="B433" s="88"/>
      <c r="C433" s="71"/>
      <c r="D433" s="89"/>
      <c r="E433" s="90"/>
      <c r="F433" s="91"/>
      <c r="G433" s="92"/>
      <c r="H433" s="92"/>
      <c r="I433" s="88"/>
      <c r="J433" s="88"/>
      <c r="K433" s="88"/>
      <c r="L433" s="88"/>
      <c r="M433" s="94" t="str">
        <f t="shared" si="55"/>
        <v>-</v>
      </c>
      <c r="N433" s="95"/>
      <c r="O433" s="96"/>
      <c r="P433" s="75"/>
      <c r="Q433" s="96"/>
      <c r="R433" s="97"/>
      <c r="S433" s="98"/>
      <c r="T433" s="78"/>
      <c r="U433" s="97"/>
      <c r="V433" s="99"/>
      <c r="W433" s="91"/>
      <c r="X433" s="92"/>
      <c r="Y433" s="93">
        <f t="shared" si="56"/>
        <v>0</v>
      </c>
      <c r="Z433" s="91"/>
      <c r="AA433" s="92"/>
      <c r="AB433" s="93">
        <f t="shared" si="57"/>
        <v>0</v>
      </c>
      <c r="AC433" s="100">
        <f t="shared" si="58"/>
        <v>0</v>
      </c>
      <c r="AD433" s="91"/>
      <c r="AE433" s="105"/>
      <c r="AF433" s="93">
        <f t="shared" si="59"/>
        <v>0</v>
      </c>
      <c r="AG433" s="78"/>
      <c r="AH433" s="78"/>
      <c r="AI433" s="83"/>
      <c r="AJ433" s="106"/>
      <c r="AK433" s="106"/>
      <c r="AL433" s="93">
        <f t="shared" si="60"/>
        <v>0</v>
      </c>
      <c r="AM433" s="100">
        <f t="shared" si="61"/>
        <v>0</v>
      </c>
      <c r="AN433" s="100">
        <f t="shared" si="62"/>
        <v>0</v>
      </c>
      <c r="AO433" s="101"/>
      <c r="AP433" s="101"/>
      <c r="AQ433" s="101"/>
      <c r="AR433" s="102"/>
      <c r="AS433" s="102"/>
      <c r="AT433" s="102"/>
      <c r="AU433" s="91"/>
      <c r="AV433" s="91"/>
      <c r="AW433" s="103">
        <v>0</v>
      </c>
      <c r="AX433" s="104">
        <f t="shared" si="54"/>
        <v>0</v>
      </c>
    </row>
    <row r="434" spans="1:50" ht="120" customHeight="1">
      <c r="A434" s="88"/>
      <c r="B434" s="88"/>
      <c r="C434" s="71"/>
      <c r="D434" s="89"/>
      <c r="E434" s="90"/>
      <c r="F434" s="91"/>
      <c r="G434" s="92"/>
      <c r="H434" s="92"/>
      <c r="I434" s="88"/>
      <c r="J434" s="88"/>
      <c r="K434" s="88"/>
      <c r="L434" s="88"/>
      <c r="M434" s="94" t="str">
        <f t="shared" si="55"/>
        <v>-</v>
      </c>
      <c r="N434" s="95"/>
      <c r="O434" s="96"/>
      <c r="P434" s="75"/>
      <c r="Q434" s="96"/>
      <c r="R434" s="97"/>
      <c r="S434" s="98"/>
      <c r="T434" s="78"/>
      <c r="U434" s="97"/>
      <c r="V434" s="99"/>
      <c r="W434" s="91"/>
      <c r="X434" s="92"/>
      <c r="Y434" s="93">
        <f t="shared" si="56"/>
        <v>0</v>
      </c>
      <c r="Z434" s="91"/>
      <c r="AA434" s="92"/>
      <c r="AB434" s="93">
        <f t="shared" si="57"/>
        <v>0</v>
      </c>
      <c r="AC434" s="100">
        <f t="shared" si="58"/>
        <v>0</v>
      </c>
      <c r="AD434" s="91"/>
      <c r="AE434" s="105"/>
      <c r="AF434" s="93">
        <f t="shared" si="59"/>
        <v>0</v>
      </c>
      <c r="AG434" s="78"/>
      <c r="AH434" s="78"/>
      <c r="AI434" s="83"/>
      <c r="AJ434" s="106"/>
      <c r="AK434" s="106"/>
      <c r="AL434" s="93">
        <f t="shared" si="60"/>
        <v>0</v>
      </c>
      <c r="AM434" s="100">
        <f t="shared" si="61"/>
        <v>0</v>
      </c>
      <c r="AN434" s="100">
        <f t="shared" si="62"/>
        <v>0</v>
      </c>
      <c r="AO434" s="101"/>
      <c r="AP434" s="101"/>
      <c r="AQ434" s="101"/>
      <c r="AR434" s="102"/>
      <c r="AS434" s="102"/>
      <c r="AT434" s="102"/>
      <c r="AU434" s="91"/>
      <c r="AV434" s="91"/>
      <c r="AW434" s="103">
        <v>0</v>
      </c>
      <c r="AX434" s="104">
        <f t="shared" si="54"/>
        <v>0</v>
      </c>
    </row>
    <row r="435" spans="1:50" ht="120" customHeight="1">
      <c r="A435" s="88"/>
      <c r="B435" s="88"/>
      <c r="C435" s="71"/>
      <c r="D435" s="89"/>
      <c r="E435" s="90"/>
      <c r="F435" s="91"/>
      <c r="G435" s="92"/>
      <c r="H435" s="92"/>
      <c r="I435" s="88"/>
      <c r="J435" s="88"/>
      <c r="K435" s="88"/>
      <c r="L435" s="88"/>
      <c r="M435" s="94" t="str">
        <f t="shared" si="55"/>
        <v>-</v>
      </c>
      <c r="N435" s="95"/>
      <c r="O435" s="96"/>
      <c r="P435" s="75"/>
      <c r="Q435" s="96"/>
      <c r="R435" s="97"/>
      <c r="S435" s="98"/>
      <c r="T435" s="78"/>
      <c r="U435" s="97"/>
      <c r="V435" s="99"/>
      <c r="W435" s="91"/>
      <c r="X435" s="92"/>
      <c r="Y435" s="93">
        <f t="shared" si="56"/>
        <v>0</v>
      </c>
      <c r="Z435" s="91"/>
      <c r="AA435" s="92"/>
      <c r="AB435" s="93">
        <f t="shared" si="57"/>
        <v>0</v>
      </c>
      <c r="AC435" s="100">
        <f t="shared" si="58"/>
        <v>0</v>
      </c>
      <c r="AD435" s="91"/>
      <c r="AE435" s="105"/>
      <c r="AF435" s="93">
        <f t="shared" si="59"/>
        <v>0</v>
      </c>
      <c r="AG435" s="78"/>
      <c r="AH435" s="78"/>
      <c r="AI435" s="83"/>
      <c r="AJ435" s="106"/>
      <c r="AK435" s="106"/>
      <c r="AL435" s="93">
        <f t="shared" si="60"/>
        <v>0</v>
      </c>
      <c r="AM435" s="100">
        <f t="shared" si="61"/>
        <v>0</v>
      </c>
      <c r="AN435" s="100">
        <f t="shared" si="62"/>
        <v>0</v>
      </c>
      <c r="AO435" s="101"/>
      <c r="AP435" s="101"/>
      <c r="AQ435" s="101"/>
      <c r="AR435" s="102"/>
      <c r="AS435" s="102"/>
      <c r="AT435" s="102"/>
      <c r="AU435" s="91"/>
      <c r="AV435" s="91"/>
      <c r="AW435" s="103">
        <v>0</v>
      </c>
      <c r="AX435" s="104">
        <f t="shared" si="54"/>
        <v>0</v>
      </c>
    </row>
    <row r="436" spans="1:50" ht="120" customHeight="1">
      <c r="A436" s="88"/>
      <c r="B436" s="88"/>
      <c r="C436" s="71"/>
      <c r="D436" s="89"/>
      <c r="E436" s="90"/>
      <c r="F436" s="91"/>
      <c r="G436" s="92"/>
      <c r="H436" s="92"/>
      <c r="I436" s="88"/>
      <c r="J436" s="88"/>
      <c r="K436" s="88"/>
      <c r="L436" s="88"/>
      <c r="M436" s="94" t="str">
        <f t="shared" si="55"/>
        <v>-</v>
      </c>
      <c r="N436" s="95"/>
      <c r="O436" s="96"/>
      <c r="P436" s="75"/>
      <c r="Q436" s="96"/>
      <c r="R436" s="97"/>
      <c r="S436" s="98"/>
      <c r="T436" s="78"/>
      <c r="U436" s="97"/>
      <c r="V436" s="99"/>
      <c r="W436" s="91"/>
      <c r="X436" s="92"/>
      <c r="Y436" s="93">
        <f t="shared" si="56"/>
        <v>0</v>
      </c>
      <c r="Z436" s="91"/>
      <c r="AA436" s="92"/>
      <c r="AB436" s="93">
        <f t="shared" si="57"/>
        <v>0</v>
      </c>
      <c r="AC436" s="100">
        <f t="shared" si="58"/>
        <v>0</v>
      </c>
      <c r="AD436" s="91"/>
      <c r="AE436" s="105"/>
      <c r="AF436" s="93">
        <f t="shared" si="59"/>
        <v>0</v>
      </c>
      <c r="AG436" s="78"/>
      <c r="AH436" s="78"/>
      <c r="AI436" s="83"/>
      <c r="AJ436" s="106"/>
      <c r="AK436" s="106"/>
      <c r="AL436" s="93">
        <f t="shared" si="60"/>
        <v>0</v>
      </c>
      <c r="AM436" s="100">
        <f t="shared" si="61"/>
        <v>0</v>
      </c>
      <c r="AN436" s="100">
        <f t="shared" si="62"/>
        <v>0</v>
      </c>
      <c r="AO436" s="101"/>
      <c r="AP436" s="101"/>
      <c r="AQ436" s="101"/>
      <c r="AR436" s="102"/>
      <c r="AS436" s="102"/>
      <c r="AT436" s="102"/>
      <c r="AU436" s="91"/>
      <c r="AV436" s="91"/>
      <c r="AW436" s="103">
        <v>0</v>
      </c>
      <c r="AX436" s="104">
        <f t="shared" si="54"/>
        <v>0</v>
      </c>
    </row>
    <row r="437" spans="1:50" ht="120" customHeight="1">
      <c r="A437" s="88"/>
      <c r="B437" s="88"/>
      <c r="C437" s="71"/>
      <c r="D437" s="89"/>
      <c r="E437" s="90"/>
      <c r="F437" s="91"/>
      <c r="G437" s="92"/>
      <c r="H437" s="92"/>
      <c r="I437" s="88"/>
      <c r="J437" s="88"/>
      <c r="K437" s="88"/>
      <c r="L437" s="88"/>
      <c r="M437" s="94" t="str">
        <f t="shared" si="55"/>
        <v>-</v>
      </c>
      <c r="N437" s="95"/>
      <c r="O437" s="96"/>
      <c r="P437" s="75"/>
      <c r="Q437" s="96"/>
      <c r="R437" s="97"/>
      <c r="S437" s="98"/>
      <c r="T437" s="78"/>
      <c r="U437" s="97"/>
      <c r="V437" s="99"/>
      <c r="W437" s="91"/>
      <c r="X437" s="92"/>
      <c r="Y437" s="93">
        <f t="shared" si="56"/>
        <v>0</v>
      </c>
      <c r="Z437" s="91"/>
      <c r="AA437" s="92"/>
      <c r="AB437" s="93">
        <f t="shared" si="57"/>
        <v>0</v>
      </c>
      <c r="AC437" s="100">
        <f t="shared" si="58"/>
        <v>0</v>
      </c>
      <c r="AD437" s="91"/>
      <c r="AE437" s="105"/>
      <c r="AF437" s="93">
        <f t="shared" si="59"/>
        <v>0</v>
      </c>
      <c r="AG437" s="78"/>
      <c r="AH437" s="78"/>
      <c r="AI437" s="83"/>
      <c r="AJ437" s="106"/>
      <c r="AK437" s="106"/>
      <c r="AL437" s="93">
        <f t="shared" si="60"/>
        <v>0</v>
      </c>
      <c r="AM437" s="100">
        <f t="shared" si="61"/>
        <v>0</v>
      </c>
      <c r="AN437" s="100">
        <f t="shared" si="62"/>
        <v>0</v>
      </c>
      <c r="AO437" s="101"/>
      <c r="AP437" s="101"/>
      <c r="AQ437" s="101"/>
      <c r="AR437" s="102"/>
      <c r="AS437" s="102"/>
      <c r="AT437" s="102"/>
      <c r="AU437" s="91"/>
      <c r="AV437" s="91"/>
      <c r="AW437" s="103">
        <v>0</v>
      </c>
      <c r="AX437" s="104">
        <f t="shared" si="54"/>
        <v>0</v>
      </c>
    </row>
    <row r="438" spans="1:50" ht="120" customHeight="1">
      <c r="A438" s="88"/>
      <c r="B438" s="88"/>
      <c r="C438" s="71"/>
      <c r="D438" s="89"/>
      <c r="E438" s="90"/>
      <c r="F438" s="91"/>
      <c r="G438" s="92"/>
      <c r="H438" s="92"/>
      <c r="I438" s="88"/>
      <c r="J438" s="88"/>
      <c r="K438" s="88"/>
      <c r="L438" s="88"/>
      <c r="M438" s="94" t="str">
        <f t="shared" si="55"/>
        <v>-</v>
      </c>
      <c r="N438" s="95"/>
      <c r="O438" s="96"/>
      <c r="P438" s="75"/>
      <c r="Q438" s="96"/>
      <c r="R438" s="97"/>
      <c r="S438" s="98"/>
      <c r="T438" s="78"/>
      <c r="U438" s="97"/>
      <c r="V438" s="99"/>
      <c r="W438" s="91"/>
      <c r="X438" s="92"/>
      <c r="Y438" s="93">
        <f t="shared" si="56"/>
        <v>0</v>
      </c>
      <c r="Z438" s="91"/>
      <c r="AA438" s="92"/>
      <c r="AB438" s="93">
        <f t="shared" si="57"/>
        <v>0</v>
      </c>
      <c r="AC438" s="100">
        <f t="shared" si="58"/>
        <v>0</v>
      </c>
      <c r="AD438" s="91"/>
      <c r="AE438" s="105"/>
      <c r="AF438" s="93">
        <f t="shared" si="59"/>
        <v>0</v>
      </c>
      <c r="AG438" s="78"/>
      <c r="AH438" s="78"/>
      <c r="AI438" s="83"/>
      <c r="AJ438" s="106"/>
      <c r="AK438" s="106"/>
      <c r="AL438" s="93">
        <f t="shared" si="60"/>
        <v>0</v>
      </c>
      <c r="AM438" s="100">
        <f t="shared" si="61"/>
        <v>0</v>
      </c>
      <c r="AN438" s="100">
        <f t="shared" si="62"/>
        <v>0</v>
      </c>
      <c r="AO438" s="101"/>
      <c r="AP438" s="101"/>
      <c r="AQ438" s="101"/>
      <c r="AR438" s="102"/>
      <c r="AS438" s="102"/>
      <c r="AT438" s="102"/>
      <c r="AU438" s="91"/>
      <c r="AV438" s="91"/>
      <c r="AW438" s="103">
        <v>0</v>
      </c>
      <c r="AX438" s="104">
        <f t="shared" si="54"/>
        <v>0</v>
      </c>
    </row>
    <row r="439" spans="1:50" ht="120" customHeight="1">
      <c r="A439" s="88"/>
      <c r="B439" s="88"/>
      <c r="C439" s="71"/>
      <c r="D439" s="89"/>
      <c r="E439" s="90"/>
      <c r="F439" s="91"/>
      <c r="G439" s="92"/>
      <c r="H439" s="92"/>
      <c r="I439" s="88"/>
      <c r="J439" s="88"/>
      <c r="K439" s="88"/>
      <c r="L439" s="88"/>
      <c r="M439" s="94" t="str">
        <f t="shared" si="55"/>
        <v>-</v>
      </c>
      <c r="N439" s="95"/>
      <c r="O439" s="96"/>
      <c r="P439" s="75"/>
      <c r="Q439" s="96"/>
      <c r="R439" s="97"/>
      <c r="S439" s="98"/>
      <c r="T439" s="78"/>
      <c r="U439" s="97"/>
      <c r="V439" s="99"/>
      <c r="W439" s="91"/>
      <c r="X439" s="92"/>
      <c r="Y439" s="93">
        <f t="shared" si="56"/>
        <v>0</v>
      </c>
      <c r="Z439" s="91"/>
      <c r="AA439" s="92"/>
      <c r="AB439" s="93">
        <f t="shared" si="57"/>
        <v>0</v>
      </c>
      <c r="AC439" s="100">
        <f t="shared" si="58"/>
        <v>0</v>
      </c>
      <c r="AD439" s="91"/>
      <c r="AE439" s="105"/>
      <c r="AF439" s="93">
        <f t="shared" si="59"/>
        <v>0</v>
      </c>
      <c r="AG439" s="78"/>
      <c r="AH439" s="78"/>
      <c r="AI439" s="83"/>
      <c r="AJ439" s="106"/>
      <c r="AK439" s="106"/>
      <c r="AL439" s="93">
        <f t="shared" si="60"/>
        <v>0</v>
      </c>
      <c r="AM439" s="100">
        <f t="shared" si="61"/>
        <v>0</v>
      </c>
      <c r="AN439" s="100">
        <f t="shared" si="62"/>
        <v>0</v>
      </c>
      <c r="AO439" s="101"/>
      <c r="AP439" s="101"/>
      <c r="AQ439" s="101"/>
      <c r="AR439" s="102"/>
      <c r="AS439" s="102"/>
      <c r="AT439" s="102"/>
      <c r="AU439" s="91"/>
      <c r="AV439" s="91"/>
      <c r="AW439" s="103">
        <v>0</v>
      </c>
      <c r="AX439" s="104">
        <f t="shared" si="54"/>
        <v>0</v>
      </c>
    </row>
    <row r="440" spans="1:50" ht="120" customHeight="1">
      <c r="A440" s="88"/>
      <c r="B440" s="88"/>
      <c r="C440" s="71"/>
      <c r="D440" s="89"/>
      <c r="E440" s="90"/>
      <c r="F440" s="91"/>
      <c r="G440" s="92"/>
      <c r="H440" s="92"/>
      <c r="I440" s="88"/>
      <c r="J440" s="88"/>
      <c r="K440" s="88"/>
      <c r="L440" s="88"/>
      <c r="M440" s="94" t="str">
        <f t="shared" si="55"/>
        <v>-</v>
      </c>
      <c r="N440" s="95"/>
      <c r="O440" s="96"/>
      <c r="P440" s="75"/>
      <c r="Q440" s="96"/>
      <c r="R440" s="97"/>
      <c r="S440" s="98"/>
      <c r="T440" s="78"/>
      <c r="U440" s="97"/>
      <c r="V440" s="99"/>
      <c r="W440" s="91"/>
      <c r="X440" s="92"/>
      <c r="Y440" s="93">
        <f t="shared" si="56"/>
        <v>0</v>
      </c>
      <c r="Z440" s="91"/>
      <c r="AA440" s="92"/>
      <c r="AB440" s="93">
        <f t="shared" si="57"/>
        <v>0</v>
      </c>
      <c r="AC440" s="100">
        <f t="shared" si="58"/>
        <v>0</v>
      </c>
      <c r="AD440" s="91"/>
      <c r="AE440" s="105"/>
      <c r="AF440" s="93">
        <f t="shared" si="59"/>
        <v>0</v>
      </c>
      <c r="AG440" s="78"/>
      <c r="AH440" s="78"/>
      <c r="AI440" s="83"/>
      <c r="AJ440" s="106"/>
      <c r="AK440" s="106"/>
      <c r="AL440" s="93">
        <f t="shared" si="60"/>
        <v>0</v>
      </c>
      <c r="AM440" s="100">
        <f t="shared" si="61"/>
        <v>0</v>
      </c>
      <c r="AN440" s="100">
        <f t="shared" si="62"/>
        <v>0</v>
      </c>
      <c r="AO440" s="101"/>
      <c r="AP440" s="101"/>
      <c r="AQ440" s="101"/>
      <c r="AR440" s="102"/>
      <c r="AS440" s="102"/>
      <c r="AT440" s="102"/>
      <c r="AU440" s="91"/>
      <c r="AV440" s="91"/>
      <c r="AW440" s="103">
        <v>0</v>
      </c>
      <c r="AX440" s="104">
        <f t="shared" si="54"/>
        <v>0</v>
      </c>
    </row>
    <row r="441" spans="1:50" ht="120" customHeight="1">
      <c r="A441" s="88"/>
      <c r="B441" s="88"/>
      <c r="C441" s="71"/>
      <c r="D441" s="89"/>
      <c r="E441" s="90"/>
      <c r="F441" s="91"/>
      <c r="G441" s="92"/>
      <c r="H441" s="92"/>
      <c r="I441" s="88"/>
      <c r="J441" s="88"/>
      <c r="K441" s="88"/>
      <c r="L441" s="88"/>
      <c r="M441" s="94" t="str">
        <f t="shared" si="55"/>
        <v>-</v>
      </c>
      <c r="N441" s="95"/>
      <c r="O441" s="96"/>
      <c r="P441" s="75"/>
      <c r="Q441" s="96"/>
      <c r="R441" s="97"/>
      <c r="S441" s="98"/>
      <c r="T441" s="78"/>
      <c r="U441" s="97"/>
      <c r="V441" s="99"/>
      <c r="W441" s="91"/>
      <c r="X441" s="92"/>
      <c r="Y441" s="93">
        <f t="shared" si="56"/>
        <v>0</v>
      </c>
      <c r="Z441" s="91"/>
      <c r="AA441" s="92"/>
      <c r="AB441" s="93">
        <f t="shared" si="57"/>
        <v>0</v>
      </c>
      <c r="AC441" s="100">
        <f t="shared" si="58"/>
        <v>0</v>
      </c>
      <c r="AD441" s="91"/>
      <c r="AE441" s="105"/>
      <c r="AF441" s="93">
        <f t="shared" si="59"/>
        <v>0</v>
      </c>
      <c r="AG441" s="78"/>
      <c r="AH441" s="78"/>
      <c r="AI441" s="83"/>
      <c r="AJ441" s="106"/>
      <c r="AK441" s="106"/>
      <c r="AL441" s="93">
        <f t="shared" si="60"/>
        <v>0</v>
      </c>
      <c r="AM441" s="100">
        <f t="shared" si="61"/>
        <v>0</v>
      </c>
      <c r="AN441" s="100">
        <f t="shared" si="62"/>
        <v>0</v>
      </c>
      <c r="AO441" s="101"/>
      <c r="AP441" s="101"/>
      <c r="AQ441" s="101"/>
      <c r="AR441" s="102"/>
      <c r="AS441" s="102"/>
      <c r="AT441" s="102"/>
      <c r="AU441" s="91"/>
      <c r="AV441" s="91"/>
      <c r="AW441" s="103">
        <v>0</v>
      </c>
      <c r="AX441" s="104">
        <f t="shared" si="54"/>
        <v>0</v>
      </c>
    </row>
    <row r="442" spans="1:50" ht="120" customHeight="1">
      <c r="A442" s="88"/>
      <c r="B442" s="88"/>
      <c r="C442" s="71"/>
      <c r="D442" s="89"/>
      <c r="E442" s="90"/>
      <c r="F442" s="91"/>
      <c r="G442" s="92"/>
      <c r="H442" s="92"/>
      <c r="I442" s="88"/>
      <c r="J442" s="88"/>
      <c r="K442" s="88"/>
      <c r="L442" s="88"/>
      <c r="M442" s="94" t="str">
        <f t="shared" si="55"/>
        <v>-</v>
      </c>
      <c r="N442" s="95"/>
      <c r="O442" s="96"/>
      <c r="P442" s="75"/>
      <c r="Q442" s="96"/>
      <c r="R442" s="97"/>
      <c r="S442" s="98"/>
      <c r="T442" s="78"/>
      <c r="U442" s="97"/>
      <c r="V442" s="99"/>
      <c r="W442" s="91"/>
      <c r="X442" s="92"/>
      <c r="Y442" s="93">
        <f t="shared" si="56"/>
        <v>0</v>
      </c>
      <c r="Z442" s="91"/>
      <c r="AA442" s="92"/>
      <c r="AB442" s="93">
        <f t="shared" si="57"/>
        <v>0</v>
      </c>
      <c r="AC442" s="100">
        <f t="shared" si="58"/>
        <v>0</v>
      </c>
      <c r="AD442" s="91"/>
      <c r="AE442" s="105"/>
      <c r="AF442" s="93">
        <f t="shared" si="59"/>
        <v>0</v>
      </c>
      <c r="AG442" s="78"/>
      <c r="AH442" s="78"/>
      <c r="AI442" s="83"/>
      <c r="AJ442" s="106"/>
      <c r="AK442" s="106"/>
      <c r="AL442" s="93">
        <f t="shared" si="60"/>
        <v>0</v>
      </c>
      <c r="AM442" s="100">
        <f t="shared" si="61"/>
        <v>0</v>
      </c>
      <c r="AN442" s="100">
        <f t="shared" si="62"/>
        <v>0</v>
      </c>
      <c r="AO442" s="101"/>
      <c r="AP442" s="101"/>
      <c r="AQ442" s="101"/>
      <c r="AR442" s="102"/>
      <c r="AS442" s="102"/>
      <c r="AT442" s="102"/>
      <c r="AU442" s="91"/>
      <c r="AV442" s="91"/>
      <c r="AW442" s="103">
        <v>0</v>
      </c>
      <c r="AX442" s="104">
        <f t="shared" si="54"/>
        <v>0</v>
      </c>
    </row>
    <row r="443" spans="1:50" ht="120" customHeight="1">
      <c r="A443" s="88"/>
      <c r="B443" s="88"/>
      <c r="C443" s="71"/>
      <c r="D443" s="89"/>
      <c r="E443" s="90"/>
      <c r="F443" s="91"/>
      <c r="G443" s="92"/>
      <c r="H443" s="92"/>
      <c r="I443" s="88"/>
      <c r="J443" s="88"/>
      <c r="K443" s="88"/>
      <c r="L443" s="88"/>
      <c r="M443" s="94" t="str">
        <f t="shared" si="55"/>
        <v>-</v>
      </c>
      <c r="N443" s="95"/>
      <c r="O443" s="96"/>
      <c r="P443" s="75"/>
      <c r="Q443" s="96"/>
      <c r="R443" s="97"/>
      <c r="S443" s="98"/>
      <c r="T443" s="78"/>
      <c r="U443" s="97"/>
      <c r="V443" s="99"/>
      <c r="W443" s="91"/>
      <c r="X443" s="92"/>
      <c r="Y443" s="93">
        <f t="shared" si="56"/>
        <v>0</v>
      </c>
      <c r="Z443" s="91"/>
      <c r="AA443" s="92"/>
      <c r="AB443" s="93">
        <f t="shared" si="57"/>
        <v>0</v>
      </c>
      <c r="AC443" s="100">
        <f t="shared" si="58"/>
        <v>0</v>
      </c>
      <c r="AD443" s="91"/>
      <c r="AE443" s="105"/>
      <c r="AF443" s="93">
        <f t="shared" si="59"/>
        <v>0</v>
      </c>
      <c r="AG443" s="78"/>
      <c r="AH443" s="78"/>
      <c r="AI443" s="83"/>
      <c r="AJ443" s="106"/>
      <c r="AK443" s="106"/>
      <c r="AL443" s="93">
        <f t="shared" si="60"/>
        <v>0</v>
      </c>
      <c r="AM443" s="100">
        <f t="shared" si="61"/>
        <v>0</v>
      </c>
      <c r="AN443" s="100">
        <f t="shared" si="62"/>
        <v>0</v>
      </c>
      <c r="AO443" s="101"/>
      <c r="AP443" s="101"/>
      <c r="AQ443" s="101"/>
      <c r="AR443" s="102"/>
      <c r="AS443" s="102"/>
      <c r="AT443" s="102"/>
      <c r="AU443" s="91"/>
      <c r="AV443" s="91"/>
      <c r="AW443" s="103">
        <v>0</v>
      </c>
      <c r="AX443" s="104">
        <f t="shared" si="54"/>
        <v>0</v>
      </c>
    </row>
    <row r="444" spans="1:50" ht="120" customHeight="1">
      <c r="A444" s="88"/>
      <c r="B444" s="88"/>
      <c r="C444" s="71"/>
      <c r="D444" s="89"/>
      <c r="E444" s="90"/>
      <c r="F444" s="91"/>
      <c r="G444" s="92"/>
      <c r="H444" s="92"/>
      <c r="I444" s="88"/>
      <c r="J444" s="88"/>
      <c r="K444" s="88"/>
      <c r="L444" s="88"/>
      <c r="M444" s="94" t="str">
        <f t="shared" si="55"/>
        <v>-</v>
      </c>
      <c r="N444" s="95"/>
      <c r="O444" s="96"/>
      <c r="P444" s="75"/>
      <c r="Q444" s="96"/>
      <c r="R444" s="97"/>
      <c r="S444" s="98"/>
      <c r="T444" s="78"/>
      <c r="U444" s="97"/>
      <c r="V444" s="99"/>
      <c r="W444" s="91"/>
      <c r="X444" s="92"/>
      <c r="Y444" s="93">
        <f t="shared" si="56"/>
        <v>0</v>
      </c>
      <c r="Z444" s="91"/>
      <c r="AA444" s="92"/>
      <c r="AB444" s="93">
        <f t="shared" si="57"/>
        <v>0</v>
      </c>
      <c r="AC444" s="100">
        <f t="shared" si="58"/>
        <v>0</v>
      </c>
      <c r="AD444" s="91"/>
      <c r="AE444" s="105"/>
      <c r="AF444" s="93">
        <f t="shared" si="59"/>
        <v>0</v>
      </c>
      <c r="AG444" s="78"/>
      <c r="AH444" s="78"/>
      <c r="AI444" s="83"/>
      <c r="AJ444" s="106"/>
      <c r="AK444" s="106"/>
      <c r="AL444" s="93">
        <f t="shared" si="60"/>
        <v>0</v>
      </c>
      <c r="AM444" s="100">
        <f t="shared" si="61"/>
        <v>0</v>
      </c>
      <c r="AN444" s="100">
        <f t="shared" si="62"/>
        <v>0</v>
      </c>
      <c r="AO444" s="101"/>
      <c r="AP444" s="101"/>
      <c r="AQ444" s="101"/>
      <c r="AR444" s="102"/>
      <c r="AS444" s="102"/>
      <c r="AT444" s="102"/>
      <c r="AU444" s="91"/>
      <c r="AV444" s="91"/>
      <c r="AW444" s="103">
        <v>0</v>
      </c>
      <c r="AX444" s="104">
        <f t="shared" si="54"/>
        <v>0</v>
      </c>
    </row>
    <row r="445" spans="1:50" ht="120" customHeight="1">
      <c r="A445" s="88"/>
      <c r="B445" s="88"/>
      <c r="C445" s="71"/>
      <c r="D445" s="89"/>
      <c r="E445" s="90"/>
      <c r="F445" s="91"/>
      <c r="G445" s="92"/>
      <c r="H445" s="92"/>
      <c r="I445" s="88"/>
      <c r="J445" s="88"/>
      <c r="K445" s="88"/>
      <c r="L445" s="88"/>
      <c r="M445" s="94" t="str">
        <f t="shared" si="55"/>
        <v>-</v>
      </c>
      <c r="N445" s="95"/>
      <c r="O445" s="96"/>
      <c r="P445" s="75"/>
      <c r="Q445" s="96"/>
      <c r="R445" s="97"/>
      <c r="S445" s="98"/>
      <c r="T445" s="78"/>
      <c r="U445" s="97"/>
      <c r="V445" s="99"/>
      <c r="W445" s="91"/>
      <c r="X445" s="92"/>
      <c r="Y445" s="93">
        <f t="shared" si="56"/>
        <v>0</v>
      </c>
      <c r="Z445" s="91"/>
      <c r="AA445" s="92"/>
      <c r="AB445" s="93">
        <f t="shared" si="57"/>
        <v>0</v>
      </c>
      <c r="AC445" s="100">
        <f t="shared" si="58"/>
        <v>0</v>
      </c>
      <c r="AD445" s="91"/>
      <c r="AE445" s="105"/>
      <c r="AF445" s="93">
        <f t="shared" si="59"/>
        <v>0</v>
      </c>
      <c r="AG445" s="78"/>
      <c r="AH445" s="78"/>
      <c r="AI445" s="83"/>
      <c r="AJ445" s="106"/>
      <c r="AK445" s="106"/>
      <c r="AL445" s="93">
        <f t="shared" si="60"/>
        <v>0</v>
      </c>
      <c r="AM445" s="100">
        <f t="shared" si="61"/>
        <v>0</v>
      </c>
      <c r="AN445" s="100">
        <f t="shared" si="62"/>
        <v>0</v>
      </c>
      <c r="AO445" s="101"/>
      <c r="AP445" s="101"/>
      <c r="AQ445" s="101"/>
      <c r="AR445" s="102"/>
      <c r="AS445" s="102"/>
      <c r="AT445" s="102"/>
      <c r="AU445" s="91"/>
      <c r="AV445" s="91"/>
      <c r="AW445" s="103">
        <v>0</v>
      </c>
      <c r="AX445" s="104">
        <f t="shared" si="54"/>
        <v>0</v>
      </c>
    </row>
    <row r="446" spans="1:50" ht="120" customHeight="1">
      <c r="A446" s="88"/>
      <c r="B446" s="88"/>
      <c r="C446" s="71"/>
      <c r="D446" s="89"/>
      <c r="E446" s="90"/>
      <c r="F446" s="91"/>
      <c r="G446" s="92"/>
      <c r="H446" s="92"/>
      <c r="I446" s="88"/>
      <c r="J446" s="88"/>
      <c r="K446" s="88"/>
      <c r="L446" s="88"/>
      <c r="M446" s="94" t="str">
        <f t="shared" si="55"/>
        <v>-</v>
      </c>
      <c r="N446" s="95"/>
      <c r="O446" s="96"/>
      <c r="P446" s="75"/>
      <c r="Q446" s="96"/>
      <c r="R446" s="97"/>
      <c r="S446" s="98"/>
      <c r="T446" s="78"/>
      <c r="U446" s="97"/>
      <c r="V446" s="99"/>
      <c r="W446" s="91"/>
      <c r="X446" s="92"/>
      <c r="Y446" s="93">
        <f t="shared" si="56"/>
        <v>0</v>
      </c>
      <c r="Z446" s="91"/>
      <c r="AA446" s="92"/>
      <c r="AB446" s="93">
        <f t="shared" si="57"/>
        <v>0</v>
      </c>
      <c r="AC446" s="100">
        <f t="shared" si="58"/>
        <v>0</v>
      </c>
      <c r="AD446" s="91"/>
      <c r="AE446" s="105"/>
      <c r="AF446" s="93">
        <f t="shared" si="59"/>
        <v>0</v>
      </c>
      <c r="AG446" s="78"/>
      <c r="AH446" s="78"/>
      <c r="AI446" s="83"/>
      <c r="AJ446" s="106"/>
      <c r="AK446" s="106"/>
      <c r="AL446" s="93">
        <f t="shared" si="60"/>
        <v>0</v>
      </c>
      <c r="AM446" s="100">
        <f t="shared" si="61"/>
        <v>0</v>
      </c>
      <c r="AN446" s="100">
        <f t="shared" si="62"/>
        <v>0</v>
      </c>
      <c r="AO446" s="101"/>
      <c r="AP446" s="101"/>
      <c r="AQ446" s="101"/>
      <c r="AR446" s="102"/>
      <c r="AS446" s="102"/>
      <c r="AT446" s="102"/>
      <c r="AU446" s="91"/>
      <c r="AV446" s="91"/>
      <c r="AW446" s="103">
        <v>0</v>
      </c>
      <c r="AX446" s="104">
        <f t="shared" si="54"/>
        <v>0</v>
      </c>
    </row>
    <row r="447" spans="1:50" ht="120" customHeight="1">
      <c r="A447" s="88"/>
      <c r="B447" s="88"/>
      <c r="C447" s="71"/>
      <c r="D447" s="89"/>
      <c r="E447" s="90"/>
      <c r="F447" s="91"/>
      <c r="G447" s="92"/>
      <c r="H447" s="92"/>
      <c r="I447" s="88"/>
      <c r="J447" s="88"/>
      <c r="K447" s="88"/>
      <c r="L447" s="88"/>
      <c r="M447" s="94" t="str">
        <f t="shared" si="55"/>
        <v>-</v>
      </c>
      <c r="N447" s="95"/>
      <c r="O447" s="96"/>
      <c r="P447" s="75"/>
      <c r="Q447" s="96"/>
      <c r="R447" s="97"/>
      <c r="S447" s="98"/>
      <c r="T447" s="78"/>
      <c r="U447" s="97"/>
      <c r="V447" s="99"/>
      <c r="W447" s="91"/>
      <c r="X447" s="92"/>
      <c r="Y447" s="93">
        <f t="shared" si="56"/>
        <v>0</v>
      </c>
      <c r="Z447" s="91"/>
      <c r="AA447" s="92"/>
      <c r="AB447" s="93">
        <f t="shared" si="57"/>
        <v>0</v>
      </c>
      <c r="AC447" s="100">
        <f t="shared" si="58"/>
        <v>0</v>
      </c>
      <c r="AD447" s="91"/>
      <c r="AE447" s="105"/>
      <c r="AF447" s="93">
        <f t="shared" si="59"/>
        <v>0</v>
      </c>
      <c r="AG447" s="78"/>
      <c r="AH447" s="78"/>
      <c r="AI447" s="83"/>
      <c r="AJ447" s="106"/>
      <c r="AK447" s="106"/>
      <c r="AL447" s="93">
        <f t="shared" si="60"/>
        <v>0</v>
      </c>
      <c r="AM447" s="100">
        <f t="shared" si="61"/>
        <v>0</v>
      </c>
      <c r="AN447" s="100">
        <f t="shared" si="62"/>
        <v>0</v>
      </c>
      <c r="AO447" s="101"/>
      <c r="AP447" s="101"/>
      <c r="AQ447" s="101"/>
      <c r="AR447" s="102"/>
      <c r="AS447" s="102"/>
      <c r="AT447" s="102"/>
      <c r="AU447" s="91"/>
      <c r="AV447" s="91"/>
      <c r="AW447" s="103">
        <v>0</v>
      </c>
      <c r="AX447" s="104">
        <f t="shared" si="54"/>
        <v>0</v>
      </c>
    </row>
    <row r="448" spans="1:50" ht="120" customHeight="1">
      <c r="A448" s="88"/>
      <c r="B448" s="88"/>
      <c r="C448" s="71"/>
      <c r="D448" s="89"/>
      <c r="E448" s="90"/>
      <c r="F448" s="91"/>
      <c r="G448" s="92"/>
      <c r="H448" s="92"/>
      <c r="I448" s="88"/>
      <c r="J448" s="88"/>
      <c r="K448" s="88"/>
      <c r="L448" s="88"/>
      <c r="M448" s="94" t="str">
        <f t="shared" si="55"/>
        <v>-</v>
      </c>
      <c r="N448" s="95"/>
      <c r="O448" s="96"/>
      <c r="P448" s="75"/>
      <c r="Q448" s="96"/>
      <c r="R448" s="97"/>
      <c r="S448" s="98"/>
      <c r="T448" s="78"/>
      <c r="U448" s="97"/>
      <c r="V448" s="99"/>
      <c r="W448" s="91"/>
      <c r="X448" s="92"/>
      <c r="Y448" s="93">
        <f t="shared" si="56"/>
        <v>0</v>
      </c>
      <c r="Z448" s="91"/>
      <c r="AA448" s="92"/>
      <c r="AB448" s="93">
        <f t="shared" si="57"/>
        <v>0</v>
      </c>
      <c r="AC448" s="100">
        <f t="shared" si="58"/>
        <v>0</v>
      </c>
      <c r="AD448" s="91"/>
      <c r="AE448" s="105"/>
      <c r="AF448" s="93">
        <f t="shared" si="59"/>
        <v>0</v>
      </c>
      <c r="AG448" s="78"/>
      <c r="AH448" s="78"/>
      <c r="AI448" s="83"/>
      <c r="AJ448" s="106"/>
      <c r="AK448" s="106"/>
      <c r="AL448" s="93">
        <f t="shared" si="60"/>
        <v>0</v>
      </c>
      <c r="AM448" s="100">
        <f t="shared" si="61"/>
        <v>0</v>
      </c>
      <c r="AN448" s="100">
        <f t="shared" si="62"/>
        <v>0</v>
      </c>
      <c r="AO448" s="101"/>
      <c r="AP448" s="101"/>
      <c r="AQ448" s="101"/>
      <c r="AR448" s="102"/>
      <c r="AS448" s="102"/>
      <c r="AT448" s="102"/>
      <c r="AU448" s="91"/>
      <c r="AV448" s="91"/>
      <c r="AW448" s="103">
        <v>0</v>
      </c>
      <c r="AX448" s="104">
        <f t="shared" si="54"/>
        <v>0</v>
      </c>
    </row>
    <row r="449" spans="1:50" ht="120" customHeight="1">
      <c r="A449" s="88"/>
      <c r="B449" s="88"/>
      <c r="C449" s="71"/>
      <c r="D449" s="89"/>
      <c r="E449" s="90"/>
      <c r="F449" s="91"/>
      <c r="G449" s="92"/>
      <c r="H449" s="92"/>
      <c r="I449" s="88"/>
      <c r="J449" s="88"/>
      <c r="K449" s="88"/>
      <c r="L449" s="88"/>
      <c r="M449" s="94" t="str">
        <f t="shared" si="55"/>
        <v>-</v>
      </c>
      <c r="N449" s="95"/>
      <c r="O449" s="96"/>
      <c r="P449" s="75"/>
      <c r="Q449" s="96"/>
      <c r="R449" s="97"/>
      <c r="S449" s="98"/>
      <c r="T449" s="78"/>
      <c r="U449" s="97"/>
      <c r="V449" s="99"/>
      <c r="W449" s="91"/>
      <c r="X449" s="92"/>
      <c r="Y449" s="93">
        <f t="shared" si="56"/>
        <v>0</v>
      </c>
      <c r="Z449" s="91"/>
      <c r="AA449" s="92"/>
      <c r="AB449" s="93">
        <f t="shared" si="57"/>
        <v>0</v>
      </c>
      <c r="AC449" s="100">
        <f t="shared" si="58"/>
        <v>0</v>
      </c>
      <c r="AD449" s="91"/>
      <c r="AE449" s="105"/>
      <c r="AF449" s="93">
        <f t="shared" si="59"/>
        <v>0</v>
      </c>
      <c r="AG449" s="78"/>
      <c r="AH449" s="78"/>
      <c r="AI449" s="83"/>
      <c r="AJ449" s="106"/>
      <c r="AK449" s="106"/>
      <c r="AL449" s="93">
        <f t="shared" si="60"/>
        <v>0</v>
      </c>
      <c r="AM449" s="100">
        <f t="shared" si="61"/>
        <v>0</v>
      </c>
      <c r="AN449" s="100">
        <f t="shared" si="62"/>
        <v>0</v>
      </c>
      <c r="AO449" s="101"/>
      <c r="AP449" s="101"/>
      <c r="AQ449" s="101"/>
      <c r="AR449" s="102"/>
      <c r="AS449" s="102"/>
      <c r="AT449" s="102"/>
      <c r="AU449" s="91"/>
      <c r="AV449" s="91"/>
      <c r="AW449" s="103">
        <v>0</v>
      </c>
      <c r="AX449" s="104">
        <f t="shared" si="54"/>
        <v>0</v>
      </c>
    </row>
    <row r="450" spans="1:50" ht="120" customHeight="1">
      <c r="A450" s="88"/>
      <c r="B450" s="88"/>
      <c r="C450" s="71"/>
      <c r="D450" s="89"/>
      <c r="E450" s="90"/>
      <c r="F450" s="91"/>
      <c r="G450" s="92"/>
      <c r="H450" s="92"/>
      <c r="I450" s="88"/>
      <c r="J450" s="88"/>
      <c r="K450" s="88"/>
      <c r="L450" s="88"/>
      <c r="M450" s="94" t="str">
        <f t="shared" si="55"/>
        <v>-</v>
      </c>
      <c r="N450" s="95"/>
      <c r="O450" s="96"/>
      <c r="P450" s="75"/>
      <c r="Q450" s="96"/>
      <c r="R450" s="97"/>
      <c r="S450" s="98"/>
      <c r="T450" s="78"/>
      <c r="U450" s="97"/>
      <c r="V450" s="99"/>
      <c r="W450" s="91"/>
      <c r="X450" s="92"/>
      <c r="Y450" s="93">
        <f t="shared" si="56"/>
        <v>0</v>
      </c>
      <c r="Z450" s="91"/>
      <c r="AA450" s="92"/>
      <c r="AB450" s="93">
        <f t="shared" si="57"/>
        <v>0</v>
      </c>
      <c r="AC450" s="100">
        <f t="shared" si="58"/>
        <v>0</v>
      </c>
      <c r="AD450" s="91"/>
      <c r="AE450" s="105"/>
      <c r="AF450" s="93">
        <f t="shared" si="59"/>
        <v>0</v>
      </c>
      <c r="AG450" s="78"/>
      <c r="AH450" s="78"/>
      <c r="AI450" s="83"/>
      <c r="AJ450" s="106"/>
      <c r="AK450" s="106"/>
      <c r="AL450" s="93">
        <f t="shared" si="60"/>
        <v>0</v>
      </c>
      <c r="AM450" s="100">
        <f t="shared" si="61"/>
        <v>0</v>
      </c>
      <c r="AN450" s="100">
        <f t="shared" si="62"/>
        <v>0</v>
      </c>
      <c r="AO450" s="101"/>
      <c r="AP450" s="101"/>
      <c r="AQ450" s="101"/>
      <c r="AR450" s="102"/>
      <c r="AS450" s="102"/>
      <c r="AT450" s="102"/>
      <c r="AU450" s="91"/>
      <c r="AV450" s="91"/>
      <c r="AW450" s="103">
        <v>0</v>
      </c>
      <c r="AX450" s="104">
        <f t="shared" si="54"/>
        <v>0</v>
      </c>
    </row>
    <row r="451" spans="1:50" ht="120" customHeight="1">
      <c r="A451" s="88"/>
      <c r="B451" s="88"/>
      <c r="C451" s="71"/>
      <c r="D451" s="89"/>
      <c r="E451" s="90"/>
      <c r="F451" s="91"/>
      <c r="G451" s="92"/>
      <c r="H451" s="92"/>
      <c r="I451" s="88"/>
      <c r="J451" s="88"/>
      <c r="K451" s="88"/>
      <c r="L451" s="88"/>
      <c r="M451" s="94" t="str">
        <f t="shared" si="55"/>
        <v>-</v>
      </c>
      <c r="N451" s="95"/>
      <c r="O451" s="96"/>
      <c r="P451" s="75"/>
      <c r="Q451" s="96"/>
      <c r="R451" s="97"/>
      <c r="S451" s="98"/>
      <c r="T451" s="78"/>
      <c r="U451" s="97"/>
      <c r="V451" s="99"/>
      <c r="W451" s="91"/>
      <c r="X451" s="92"/>
      <c r="Y451" s="93">
        <f t="shared" si="56"/>
        <v>0</v>
      </c>
      <c r="Z451" s="91"/>
      <c r="AA451" s="92"/>
      <c r="AB451" s="93">
        <f t="shared" si="57"/>
        <v>0</v>
      </c>
      <c r="AC451" s="100">
        <f t="shared" si="58"/>
        <v>0</v>
      </c>
      <c r="AD451" s="91"/>
      <c r="AE451" s="105"/>
      <c r="AF451" s="93">
        <f t="shared" si="59"/>
        <v>0</v>
      </c>
      <c r="AG451" s="78"/>
      <c r="AH451" s="78"/>
      <c r="AI451" s="83"/>
      <c r="AJ451" s="106"/>
      <c r="AK451" s="106"/>
      <c r="AL451" s="93">
        <f t="shared" si="60"/>
        <v>0</v>
      </c>
      <c r="AM451" s="100">
        <f t="shared" si="61"/>
        <v>0</v>
      </c>
      <c r="AN451" s="100">
        <f t="shared" si="62"/>
        <v>0</v>
      </c>
      <c r="AO451" s="101"/>
      <c r="AP451" s="101"/>
      <c r="AQ451" s="101"/>
      <c r="AR451" s="102"/>
      <c r="AS451" s="102"/>
      <c r="AT451" s="102"/>
      <c r="AU451" s="91"/>
      <c r="AV451" s="91"/>
      <c r="AW451" s="103">
        <v>0</v>
      </c>
      <c r="AX451" s="104">
        <f t="shared" si="54"/>
        <v>0</v>
      </c>
    </row>
    <row r="452" spans="1:50" ht="120" customHeight="1">
      <c r="A452" s="88"/>
      <c r="B452" s="88"/>
      <c r="C452" s="71"/>
      <c r="D452" s="89"/>
      <c r="E452" s="90"/>
      <c r="F452" s="91"/>
      <c r="G452" s="92"/>
      <c r="H452" s="92"/>
      <c r="I452" s="88"/>
      <c r="J452" s="88"/>
      <c r="K452" s="88"/>
      <c r="L452" s="88"/>
      <c r="M452" s="94" t="str">
        <f t="shared" si="55"/>
        <v>-</v>
      </c>
      <c r="N452" s="95"/>
      <c r="O452" s="96"/>
      <c r="P452" s="75"/>
      <c r="Q452" s="96"/>
      <c r="R452" s="97"/>
      <c r="S452" s="98"/>
      <c r="T452" s="78"/>
      <c r="U452" s="97"/>
      <c r="V452" s="99"/>
      <c r="W452" s="91"/>
      <c r="X452" s="92"/>
      <c r="Y452" s="93">
        <f t="shared" si="56"/>
        <v>0</v>
      </c>
      <c r="Z452" s="91"/>
      <c r="AA452" s="92"/>
      <c r="AB452" s="93">
        <f t="shared" si="57"/>
        <v>0</v>
      </c>
      <c r="AC452" s="100">
        <f t="shared" si="58"/>
        <v>0</v>
      </c>
      <c r="AD452" s="91"/>
      <c r="AE452" s="105"/>
      <c r="AF452" s="93">
        <f t="shared" si="59"/>
        <v>0</v>
      </c>
      <c r="AG452" s="78"/>
      <c r="AH452" s="78"/>
      <c r="AI452" s="83"/>
      <c r="AJ452" s="106"/>
      <c r="AK452" s="106"/>
      <c r="AL452" s="93">
        <f t="shared" si="60"/>
        <v>0</v>
      </c>
      <c r="AM452" s="100">
        <f t="shared" si="61"/>
        <v>0</v>
      </c>
      <c r="AN452" s="100">
        <f t="shared" si="62"/>
        <v>0</v>
      </c>
      <c r="AO452" s="101"/>
      <c r="AP452" s="101"/>
      <c r="AQ452" s="101"/>
      <c r="AR452" s="102"/>
      <c r="AS452" s="102"/>
      <c r="AT452" s="102"/>
      <c r="AU452" s="91"/>
      <c r="AV452" s="91"/>
      <c r="AW452" s="103">
        <v>0</v>
      </c>
      <c r="AX452" s="104">
        <f t="shared" si="54"/>
        <v>0</v>
      </c>
    </row>
    <row r="453" spans="1:50" ht="120" customHeight="1">
      <c r="A453" s="88"/>
      <c r="B453" s="88"/>
      <c r="C453" s="71"/>
      <c r="D453" s="89"/>
      <c r="E453" s="90"/>
      <c r="F453" s="91"/>
      <c r="G453" s="92"/>
      <c r="H453" s="92"/>
      <c r="I453" s="88"/>
      <c r="J453" s="88"/>
      <c r="K453" s="88"/>
      <c r="L453" s="88"/>
      <c r="M453" s="94" t="str">
        <f t="shared" si="55"/>
        <v>-</v>
      </c>
      <c r="N453" s="95"/>
      <c r="O453" s="96"/>
      <c r="P453" s="75"/>
      <c r="Q453" s="96"/>
      <c r="R453" s="97"/>
      <c r="S453" s="98"/>
      <c r="T453" s="78"/>
      <c r="U453" s="97"/>
      <c r="V453" s="99"/>
      <c r="W453" s="91"/>
      <c r="X453" s="92"/>
      <c r="Y453" s="93">
        <f t="shared" si="56"/>
        <v>0</v>
      </c>
      <c r="Z453" s="91"/>
      <c r="AA453" s="92"/>
      <c r="AB453" s="93">
        <f t="shared" si="57"/>
        <v>0</v>
      </c>
      <c r="AC453" s="100">
        <f t="shared" si="58"/>
        <v>0</v>
      </c>
      <c r="AD453" s="91"/>
      <c r="AE453" s="105"/>
      <c r="AF453" s="93">
        <f t="shared" si="59"/>
        <v>0</v>
      </c>
      <c r="AG453" s="78"/>
      <c r="AH453" s="78"/>
      <c r="AI453" s="83"/>
      <c r="AJ453" s="106"/>
      <c r="AK453" s="106"/>
      <c r="AL453" s="93">
        <f t="shared" si="60"/>
        <v>0</v>
      </c>
      <c r="AM453" s="100">
        <f t="shared" si="61"/>
        <v>0</v>
      </c>
      <c r="AN453" s="100">
        <f t="shared" si="62"/>
        <v>0</v>
      </c>
      <c r="AO453" s="101"/>
      <c r="AP453" s="101"/>
      <c r="AQ453" s="101"/>
      <c r="AR453" s="102"/>
      <c r="AS453" s="102"/>
      <c r="AT453" s="102"/>
      <c r="AU453" s="91"/>
      <c r="AV453" s="91"/>
      <c r="AW453" s="103">
        <v>0</v>
      </c>
      <c r="AX453" s="104">
        <f t="shared" ref="AX453:AX516" si="63">V453*AC453*BC$1</f>
        <v>0</v>
      </c>
    </row>
    <row r="454" spans="1:50" ht="120" customHeight="1">
      <c r="A454" s="88"/>
      <c r="B454" s="88"/>
      <c r="C454" s="71"/>
      <c r="D454" s="89"/>
      <c r="E454" s="90"/>
      <c r="F454" s="91"/>
      <c r="G454" s="92"/>
      <c r="H454" s="92"/>
      <c r="I454" s="88"/>
      <c r="J454" s="88"/>
      <c r="K454" s="88"/>
      <c r="L454" s="88"/>
      <c r="M454" s="94" t="str">
        <f t="shared" ref="M454:M517" si="64">A454&amp;"-"&amp;E454</f>
        <v>-</v>
      </c>
      <c r="N454" s="95"/>
      <c r="O454" s="96"/>
      <c r="P454" s="75"/>
      <c r="Q454" s="96"/>
      <c r="R454" s="97"/>
      <c r="S454" s="98"/>
      <c r="T454" s="78"/>
      <c r="U454" s="97"/>
      <c r="V454" s="99"/>
      <c r="W454" s="91"/>
      <c r="X454" s="92"/>
      <c r="Y454" s="93">
        <f t="shared" ref="Y454:Y517" si="65">W454+X454</f>
        <v>0</v>
      </c>
      <c r="Z454" s="91"/>
      <c r="AA454" s="92"/>
      <c r="AB454" s="93">
        <f t="shared" ref="AB454:AB517" si="66">Z454+AA454</f>
        <v>0</v>
      </c>
      <c r="AC454" s="100">
        <f t="shared" ref="AC454:AC517" si="67">(AB454-Y454)*24*60</f>
        <v>0</v>
      </c>
      <c r="AD454" s="91"/>
      <c r="AE454" s="105"/>
      <c r="AF454" s="93">
        <f t="shared" ref="AF454:AF517" si="68">AD454+AE454</f>
        <v>0</v>
      </c>
      <c r="AG454" s="78"/>
      <c r="AH454" s="78"/>
      <c r="AI454" s="83"/>
      <c r="AJ454" s="106"/>
      <c r="AK454" s="106"/>
      <c r="AL454" s="93">
        <f t="shared" ref="AL454:AL517" si="69">AJ454+AK454</f>
        <v>0</v>
      </c>
      <c r="AM454" s="100">
        <f t="shared" ref="AM454:AM517" si="70">IF(AND(P454&lt;&gt;"D:Arıza Değil",AH454="Bu Arıza Aracın Servise Verilmesine Engel Değil"),IF(Z454-F454&gt;0,(AB454-Y454)*24,IF(OR(AND(G454&gt;AS$1,G454&lt;AT$1),AND(G454&gt;AU$1,G454&lt;AV$1)),(AL454-Y454)*24,0)),AN454)</f>
        <v>0</v>
      </c>
      <c r="AN454" s="100">
        <f t="shared" ref="AN454:AN517" si="71">IF(P454&lt;&gt;"D:Arıza Değil",AC454,0)</f>
        <v>0</v>
      </c>
      <c r="AO454" s="101"/>
      <c r="AP454" s="101"/>
      <c r="AQ454" s="101"/>
      <c r="AR454" s="102"/>
      <c r="AS454" s="102"/>
      <c r="AT454" s="102"/>
      <c r="AU454" s="91"/>
      <c r="AV454" s="91"/>
      <c r="AW454" s="103">
        <v>0</v>
      </c>
      <c r="AX454" s="104">
        <f t="shared" si="63"/>
        <v>0</v>
      </c>
    </row>
    <row r="455" spans="1:50" ht="120" customHeight="1">
      <c r="A455" s="88"/>
      <c r="B455" s="88"/>
      <c r="C455" s="71"/>
      <c r="D455" s="89"/>
      <c r="E455" s="90"/>
      <c r="F455" s="91"/>
      <c r="G455" s="92"/>
      <c r="H455" s="92"/>
      <c r="I455" s="88"/>
      <c r="J455" s="88"/>
      <c r="K455" s="88"/>
      <c r="L455" s="88"/>
      <c r="M455" s="94" t="str">
        <f t="shared" si="64"/>
        <v>-</v>
      </c>
      <c r="N455" s="95"/>
      <c r="O455" s="96"/>
      <c r="P455" s="75"/>
      <c r="Q455" s="96"/>
      <c r="R455" s="97"/>
      <c r="S455" s="98"/>
      <c r="T455" s="78"/>
      <c r="U455" s="97"/>
      <c r="V455" s="99"/>
      <c r="W455" s="91"/>
      <c r="X455" s="92"/>
      <c r="Y455" s="93">
        <f t="shared" si="65"/>
        <v>0</v>
      </c>
      <c r="Z455" s="91"/>
      <c r="AA455" s="92"/>
      <c r="AB455" s="93">
        <f t="shared" si="66"/>
        <v>0</v>
      </c>
      <c r="AC455" s="100">
        <f t="shared" si="67"/>
        <v>0</v>
      </c>
      <c r="AD455" s="91"/>
      <c r="AE455" s="105"/>
      <c r="AF455" s="93">
        <f t="shared" si="68"/>
        <v>0</v>
      </c>
      <c r="AG455" s="78"/>
      <c r="AH455" s="78"/>
      <c r="AI455" s="83"/>
      <c r="AJ455" s="106"/>
      <c r="AK455" s="106"/>
      <c r="AL455" s="93">
        <f t="shared" si="69"/>
        <v>0</v>
      </c>
      <c r="AM455" s="100">
        <f t="shared" si="70"/>
        <v>0</v>
      </c>
      <c r="AN455" s="100">
        <f t="shared" si="71"/>
        <v>0</v>
      </c>
      <c r="AO455" s="101"/>
      <c r="AP455" s="101"/>
      <c r="AQ455" s="101"/>
      <c r="AR455" s="102"/>
      <c r="AS455" s="102"/>
      <c r="AT455" s="102"/>
      <c r="AU455" s="91"/>
      <c r="AV455" s="91"/>
      <c r="AW455" s="103">
        <v>0</v>
      </c>
      <c r="AX455" s="104">
        <f t="shared" si="63"/>
        <v>0</v>
      </c>
    </row>
    <row r="456" spans="1:50" ht="120" customHeight="1">
      <c r="A456" s="88"/>
      <c r="B456" s="88"/>
      <c r="C456" s="71"/>
      <c r="D456" s="89"/>
      <c r="E456" s="90"/>
      <c r="F456" s="91"/>
      <c r="G456" s="92"/>
      <c r="H456" s="92"/>
      <c r="I456" s="88"/>
      <c r="J456" s="88"/>
      <c r="K456" s="88"/>
      <c r="L456" s="88"/>
      <c r="M456" s="94" t="str">
        <f t="shared" si="64"/>
        <v>-</v>
      </c>
      <c r="N456" s="95"/>
      <c r="O456" s="96"/>
      <c r="P456" s="75"/>
      <c r="Q456" s="96"/>
      <c r="R456" s="97"/>
      <c r="S456" s="98"/>
      <c r="T456" s="78"/>
      <c r="U456" s="97"/>
      <c r="V456" s="99"/>
      <c r="W456" s="91"/>
      <c r="X456" s="92"/>
      <c r="Y456" s="93">
        <f t="shared" si="65"/>
        <v>0</v>
      </c>
      <c r="Z456" s="91"/>
      <c r="AA456" s="92"/>
      <c r="AB456" s="93">
        <f t="shared" si="66"/>
        <v>0</v>
      </c>
      <c r="AC456" s="100">
        <f t="shared" si="67"/>
        <v>0</v>
      </c>
      <c r="AD456" s="91"/>
      <c r="AE456" s="105"/>
      <c r="AF456" s="93">
        <f t="shared" si="68"/>
        <v>0</v>
      </c>
      <c r="AG456" s="78"/>
      <c r="AH456" s="78"/>
      <c r="AI456" s="83"/>
      <c r="AJ456" s="106"/>
      <c r="AK456" s="106"/>
      <c r="AL456" s="93">
        <f t="shared" si="69"/>
        <v>0</v>
      </c>
      <c r="AM456" s="100">
        <f t="shared" si="70"/>
        <v>0</v>
      </c>
      <c r="AN456" s="100">
        <f t="shared" si="71"/>
        <v>0</v>
      </c>
      <c r="AO456" s="101"/>
      <c r="AP456" s="101"/>
      <c r="AQ456" s="101"/>
      <c r="AR456" s="102"/>
      <c r="AS456" s="102"/>
      <c r="AT456" s="102"/>
      <c r="AU456" s="91"/>
      <c r="AV456" s="91"/>
      <c r="AW456" s="103">
        <v>0</v>
      </c>
      <c r="AX456" s="104">
        <f t="shared" si="63"/>
        <v>0</v>
      </c>
    </row>
    <row r="457" spans="1:50" ht="120" customHeight="1">
      <c r="A457" s="88"/>
      <c r="B457" s="88"/>
      <c r="C457" s="71"/>
      <c r="D457" s="89"/>
      <c r="E457" s="90"/>
      <c r="F457" s="91"/>
      <c r="G457" s="92"/>
      <c r="H457" s="92"/>
      <c r="I457" s="88"/>
      <c r="J457" s="88"/>
      <c r="K457" s="88"/>
      <c r="L457" s="88"/>
      <c r="M457" s="94" t="str">
        <f t="shared" si="64"/>
        <v>-</v>
      </c>
      <c r="N457" s="95"/>
      <c r="O457" s="96"/>
      <c r="P457" s="75"/>
      <c r="Q457" s="96"/>
      <c r="R457" s="97"/>
      <c r="S457" s="98"/>
      <c r="T457" s="78"/>
      <c r="U457" s="97"/>
      <c r="V457" s="99"/>
      <c r="W457" s="91"/>
      <c r="X457" s="92"/>
      <c r="Y457" s="93">
        <f t="shared" si="65"/>
        <v>0</v>
      </c>
      <c r="Z457" s="91"/>
      <c r="AA457" s="92"/>
      <c r="AB457" s="93">
        <f t="shared" si="66"/>
        <v>0</v>
      </c>
      <c r="AC457" s="100">
        <f t="shared" si="67"/>
        <v>0</v>
      </c>
      <c r="AD457" s="91"/>
      <c r="AE457" s="105"/>
      <c r="AF457" s="93">
        <f t="shared" si="68"/>
        <v>0</v>
      </c>
      <c r="AG457" s="78"/>
      <c r="AH457" s="78"/>
      <c r="AI457" s="83"/>
      <c r="AJ457" s="106"/>
      <c r="AK457" s="106"/>
      <c r="AL457" s="93">
        <f t="shared" si="69"/>
        <v>0</v>
      </c>
      <c r="AM457" s="100">
        <f t="shared" si="70"/>
        <v>0</v>
      </c>
      <c r="AN457" s="100">
        <f t="shared" si="71"/>
        <v>0</v>
      </c>
      <c r="AO457" s="101"/>
      <c r="AP457" s="101"/>
      <c r="AQ457" s="101"/>
      <c r="AR457" s="102"/>
      <c r="AS457" s="102"/>
      <c r="AT457" s="102"/>
      <c r="AU457" s="91"/>
      <c r="AV457" s="91"/>
      <c r="AW457" s="103">
        <v>0</v>
      </c>
      <c r="AX457" s="104">
        <f t="shared" si="63"/>
        <v>0</v>
      </c>
    </row>
    <row r="458" spans="1:50" ht="120" customHeight="1">
      <c r="A458" s="88"/>
      <c r="B458" s="88"/>
      <c r="C458" s="71"/>
      <c r="D458" s="89"/>
      <c r="E458" s="90"/>
      <c r="F458" s="91"/>
      <c r="G458" s="92"/>
      <c r="H458" s="92"/>
      <c r="I458" s="88"/>
      <c r="J458" s="88"/>
      <c r="K458" s="88"/>
      <c r="L458" s="88"/>
      <c r="M458" s="94" t="str">
        <f t="shared" si="64"/>
        <v>-</v>
      </c>
      <c r="N458" s="95"/>
      <c r="O458" s="96"/>
      <c r="P458" s="75"/>
      <c r="Q458" s="96"/>
      <c r="R458" s="97"/>
      <c r="S458" s="98"/>
      <c r="T458" s="78"/>
      <c r="U458" s="97"/>
      <c r="V458" s="99"/>
      <c r="W458" s="91"/>
      <c r="X458" s="92"/>
      <c r="Y458" s="93">
        <f t="shared" si="65"/>
        <v>0</v>
      </c>
      <c r="Z458" s="91"/>
      <c r="AA458" s="92"/>
      <c r="AB458" s="93">
        <f t="shared" si="66"/>
        <v>0</v>
      </c>
      <c r="AC458" s="100">
        <f t="shared" si="67"/>
        <v>0</v>
      </c>
      <c r="AD458" s="91"/>
      <c r="AE458" s="105"/>
      <c r="AF458" s="93">
        <f t="shared" si="68"/>
        <v>0</v>
      </c>
      <c r="AG458" s="78"/>
      <c r="AH458" s="78"/>
      <c r="AI458" s="83"/>
      <c r="AJ458" s="106"/>
      <c r="AK458" s="106"/>
      <c r="AL458" s="93">
        <f t="shared" si="69"/>
        <v>0</v>
      </c>
      <c r="AM458" s="100">
        <f t="shared" si="70"/>
        <v>0</v>
      </c>
      <c r="AN458" s="100">
        <f t="shared" si="71"/>
        <v>0</v>
      </c>
      <c r="AO458" s="101"/>
      <c r="AP458" s="101"/>
      <c r="AQ458" s="101"/>
      <c r="AR458" s="102"/>
      <c r="AS458" s="102"/>
      <c r="AT458" s="102"/>
      <c r="AU458" s="91"/>
      <c r="AV458" s="91"/>
      <c r="AW458" s="103">
        <v>0</v>
      </c>
      <c r="AX458" s="104">
        <f t="shared" si="63"/>
        <v>0</v>
      </c>
    </row>
    <row r="459" spans="1:50" ht="120" customHeight="1">
      <c r="A459" s="88"/>
      <c r="B459" s="88"/>
      <c r="C459" s="71"/>
      <c r="D459" s="89"/>
      <c r="E459" s="90"/>
      <c r="F459" s="91"/>
      <c r="G459" s="92"/>
      <c r="H459" s="92"/>
      <c r="I459" s="88"/>
      <c r="J459" s="88"/>
      <c r="K459" s="88"/>
      <c r="L459" s="88"/>
      <c r="M459" s="94" t="str">
        <f t="shared" si="64"/>
        <v>-</v>
      </c>
      <c r="N459" s="95"/>
      <c r="O459" s="96"/>
      <c r="P459" s="75"/>
      <c r="Q459" s="96"/>
      <c r="R459" s="97"/>
      <c r="S459" s="98"/>
      <c r="T459" s="78"/>
      <c r="U459" s="97"/>
      <c r="V459" s="99"/>
      <c r="W459" s="91"/>
      <c r="X459" s="92"/>
      <c r="Y459" s="93">
        <f t="shared" si="65"/>
        <v>0</v>
      </c>
      <c r="Z459" s="91"/>
      <c r="AA459" s="92"/>
      <c r="AB459" s="93">
        <f t="shared" si="66"/>
        <v>0</v>
      </c>
      <c r="AC459" s="100">
        <f t="shared" si="67"/>
        <v>0</v>
      </c>
      <c r="AD459" s="91"/>
      <c r="AE459" s="105"/>
      <c r="AF459" s="93">
        <f t="shared" si="68"/>
        <v>0</v>
      </c>
      <c r="AG459" s="78"/>
      <c r="AH459" s="78"/>
      <c r="AI459" s="83"/>
      <c r="AJ459" s="106"/>
      <c r="AK459" s="106"/>
      <c r="AL459" s="93">
        <f t="shared" si="69"/>
        <v>0</v>
      </c>
      <c r="AM459" s="100">
        <f t="shared" si="70"/>
        <v>0</v>
      </c>
      <c r="AN459" s="100">
        <f t="shared" si="71"/>
        <v>0</v>
      </c>
      <c r="AO459" s="101"/>
      <c r="AP459" s="101"/>
      <c r="AQ459" s="101"/>
      <c r="AR459" s="102"/>
      <c r="AS459" s="102"/>
      <c r="AT459" s="102"/>
      <c r="AU459" s="91"/>
      <c r="AV459" s="91"/>
      <c r="AW459" s="103">
        <v>0</v>
      </c>
      <c r="AX459" s="104">
        <f t="shared" si="63"/>
        <v>0</v>
      </c>
    </row>
    <row r="460" spans="1:50" ht="120" customHeight="1">
      <c r="A460" s="88"/>
      <c r="B460" s="88"/>
      <c r="C460" s="71"/>
      <c r="D460" s="89"/>
      <c r="E460" s="90"/>
      <c r="F460" s="91"/>
      <c r="G460" s="92"/>
      <c r="H460" s="92"/>
      <c r="I460" s="88"/>
      <c r="J460" s="88"/>
      <c r="K460" s="88"/>
      <c r="L460" s="88"/>
      <c r="M460" s="94" t="str">
        <f t="shared" si="64"/>
        <v>-</v>
      </c>
      <c r="N460" s="95"/>
      <c r="O460" s="96"/>
      <c r="P460" s="75"/>
      <c r="Q460" s="96"/>
      <c r="R460" s="97"/>
      <c r="S460" s="98"/>
      <c r="T460" s="78"/>
      <c r="U460" s="97"/>
      <c r="V460" s="99"/>
      <c r="W460" s="91"/>
      <c r="X460" s="92"/>
      <c r="Y460" s="93">
        <f t="shared" si="65"/>
        <v>0</v>
      </c>
      <c r="Z460" s="91"/>
      <c r="AA460" s="92"/>
      <c r="AB460" s="93">
        <f t="shared" si="66"/>
        <v>0</v>
      </c>
      <c r="AC460" s="100">
        <f t="shared" si="67"/>
        <v>0</v>
      </c>
      <c r="AD460" s="91"/>
      <c r="AE460" s="105"/>
      <c r="AF460" s="93">
        <f t="shared" si="68"/>
        <v>0</v>
      </c>
      <c r="AG460" s="78"/>
      <c r="AH460" s="78"/>
      <c r="AI460" s="83"/>
      <c r="AJ460" s="106"/>
      <c r="AK460" s="106"/>
      <c r="AL460" s="93">
        <f t="shared" si="69"/>
        <v>0</v>
      </c>
      <c r="AM460" s="100">
        <f t="shared" si="70"/>
        <v>0</v>
      </c>
      <c r="AN460" s="100">
        <f t="shared" si="71"/>
        <v>0</v>
      </c>
      <c r="AO460" s="101"/>
      <c r="AP460" s="101"/>
      <c r="AQ460" s="101"/>
      <c r="AR460" s="102"/>
      <c r="AS460" s="102"/>
      <c r="AT460" s="102"/>
      <c r="AU460" s="91"/>
      <c r="AV460" s="91"/>
      <c r="AW460" s="103">
        <v>0</v>
      </c>
      <c r="AX460" s="104">
        <f t="shared" si="63"/>
        <v>0</v>
      </c>
    </row>
    <row r="461" spans="1:50" ht="120" customHeight="1">
      <c r="A461" s="88"/>
      <c r="B461" s="88"/>
      <c r="C461" s="71"/>
      <c r="D461" s="89"/>
      <c r="E461" s="90"/>
      <c r="F461" s="91"/>
      <c r="G461" s="92"/>
      <c r="H461" s="92"/>
      <c r="I461" s="88"/>
      <c r="J461" s="88"/>
      <c r="K461" s="88"/>
      <c r="L461" s="88"/>
      <c r="M461" s="94" t="str">
        <f t="shared" si="64"/>
        <v>-</v>
      </c>
      <c r="N461" s="95"/>
      <c r="O461" s="96"/>
      <c r="P461" s="75"/>
      <c r="Q461" s="96"/>
      <c r="R461" s="97"/>
      <c r="S461" s="98"/>
      <c r="T461" s="78"/>
      <c r="U461" s="97"/>
      <c r="V461" s="99"/>
      <c r="W461" s="91"/>
      <c r="X461" s="92"/>
      <c r="Y461" s="93">
        <f t="shared" si="65"/>
        <v>0</v>
      </c>
      <c r="Z461" s="91"/>
      <c r="AA461" s="92"/>
      <c r="AB461" s="93">
        <f t="shared" si="66"/>
        <v>0</v>
      </c>
      <c r="AC461" s="100">
        <f t="shared" si="67"/>
        <v>0</v>
      </c>
      <c r="AD461" s="91"/>
      <c r="AE461" s="105"/>
      <c r="AF461" s="93">
        <f t="shared" si="68"/>
        <v>0</v>
      </c>
      <c r="AG461" s="78"/>
      <c r="AH461" s="78"/>
      <c r="AI461" s="83"/>
      <c r="AJ461" s="106"/>
      <c r="AK461" s="106"/>
      <c r="AL461" s="93">
        <f t="shared" si="69"/>
        <v>0</v>
      </c>
      <c r="AM461" s="100">
        <f t="shared" si="70"/>
        <v>0</v>
      </c>
      <c r="AN461" s="100">
        <f t="shared" si="71"/>
        <v>0</v>
      </c>
      <c r="AO461" s="101"/>
      <c r="AP461" s="101"/>
      <c r="AQ461" s="101"/>
      <c r="AR461" s="102"/>
      <c r="AS461" s="102"/>
      <c r="AT461" s="102"/>
      <c r="AU461" s="91"/>
      <c r="AV461" s="91"/>
      <c r="AW461" s="103">
        <v>0</v>
      </c>
      <c r="AX461" s="104">
        <f t="shared" si="63"/>
        <v>0</v>
      </c>
    </row>
    <row r="462" spans="1:50" ht="120" customHeight="1">
      <c r="A462" s="88"/>
      <c r="B462" s="88"/>
      <c r="C462" s="71"/>
      <c r="D462" s="89"/>
      <c r="E462" s="90"/>
      <c r="F462" s="91"/>
      <c r="G462" s="92"/>
      <c r="H462" s="92"/>
      <c r="I462" s="88"/>
      <c r="J462" s="88"/>
      <c r="K462" s="88"/>
      <c r="L462" s="88"/>
      <c r="M462" s="94" t="str">
        <f t="shared" si="64"/>
        <v>-</v>
      </c>
      <c r="N462" s="95"/>
      <c r="O462" s="96"/>
      <c r="P462" s="75"/>
      <c r="Q462" s="96"/>
      <c r="R462" s="97"/>
      <c r="S462" s="98"/>
      <c r="T462" s="78"/>
      <c r="U462" s="97"/>
      <c r="V462" s="99"/>
      <c r="W462" s="91"/>
      <c r="X462" s="92"/>
      <c r="Y462" s="93">
        <f t="shared" si="65"/>
        <v>0</v>
      </c>
      <c r="Z462" s="91"/>
      <c r="AA462" s="92"/>
      <c r="AB462" s="93">
        <f t="shared" si="66"/>
        <v>0</v>
      </c>
      <c r="AC462" s="100">
        <f t="shared" si="67"/>
        <v>0</v>
      </c>
      <c r="AD462" s="91"/>
      <c r="AE462" s="105"/>
      <c r="AF462" s="93">
        <f t="shared" si="68"/>
        <v>0</v>
      </c>
      <c r="AG462" s="78"/>
      <c r="AH462" s="78"/>
      <c r="AI462" s="83"/>
      <c r="AJ462" s="106"/>
      <c r="AK462" s="106"/>
      <c r="AL462" s="93">
        <f t="shared" si="69"/>
        <v>0</v>
      </c>
      <c r="AM462" s="100">
        <f t="shared" si="70"/>
        <v>0</v>
      </c>
      <c r="AN462" s="100">
        <f t="shared" si="71"/>
        <v>0</v>
      </c>
      <c r="AO462" s="101"/>
      <c r="AP462" s="101"/>
      <c r="AQ462" s="101"/>
      <c r="AR462" s="102"/>
      <c r="AS462" s="102"/>
      <c r="AT462" s="102"/>
      <c r="AU462" s="91"/>
      <c r="AV462" s="91"/>
      <c r="AW462" s="103">
        <v>0</v>
      </c>
      <c r="AX462" s="104">
        <f t="shared" si="63"/>
        <v>0</v>
      </c>
    </row>
    <row r="463" spans="1:50" ht="120" customHeight="1">
      <c r="A463" s="88"/>
      <c r="B463" s="88"/>
      <c r="C463" s="71"/>
      <c r="D463" s="89"/>
      <c r="E463" s="90"/>
      <c r="F463" s="91"/>
      <c r="G463" s="92"/>
      <c r="H463" s="92"/>
      <c r="I463" s="88"/>
      <c r="J463" s="88"/>
      <c r="K463" s="88"/>
      <c r="L463" s="88"/>
      <c r="M463" s="94" t="str">
        <f t="shared" si="64"/>
        <v>-</v>
      </c>
      <c r="N463" s="95"/>
      <c r="O463" s="96"/>
      <c r="P463" s="75"/>
      <c r="Q463" s="96"/>
      <c r="R463" s="97"/>
      <c r="S463" s="98"/>
      <c r="T463" s="78"/>
      <c r="U463" s="97"/>
      <c r="V463" s="99"/>
      <c r="W463" s="91"/>
      <c r="X463" s="92"/>
      <c r="Y463" s="93">
        <f t="shared" si="65"/>
        <v>0</v>
      </c>
      <c r="Z463" s="91"/>
      <c r="AA463" s="92"/>
      <c r="AB463" s="93">
        <f t="shared" si="66"/>
        <v>0</v>
      </c>
      <c r="AC463" s="100">
        <f t="shared" si="67"/>
        <v>0</v>
      </c>
      <c r="AD463" s="91"/>
      <c r="AE463" s="105"/>
      <c r="AF463" s="93">
        <f t="shared" si="68"/>
        <v>0</v>
      </c>
      <c r="AG463" s="78"/>
      <c r="AH463" s="78"/>
      <c r="AI463" s="83"/>
      <c r="AJ463" s="106"/>
      <c r="AK463" s="106"/>
      <c r="AL463" s="93">
        <f t="shared" si="69"/>
        <v>0</v>
      </c>
      <c r="AM463" s="100">
        <f t="shared" si="70"/>
        <v>0</v>
      </c>
      <c r="AN463" s="100">
        <f t="shared" si="71"/>
        <v>0</v>
      </c>
      <c r="AO463" s="101"/>
      <c r="AP463" s="101"/>
      <c r="AQ463" s="101"/>
      <c r="AR463" s="102"/>
      <c r="AS463" s="102"/>
      <c r="AT463" s="102"/>
      <c r="AU463" s="91"/>
      <c r="AV463" s="91"/>
      <c r="AW463" s="103">
        <v>0</v>
      </c>
      <c r="AX463" s="104">
        <f t="shared" si="63"/>
        <v>0</v>
      </c>
    </row>
    <row r="464" spans="1:50" ht="120" customHeight="1">
      <c r="A464" s="88"/>
      <c r="B464" s="88"/>
      <c r="C464" s="71"/>
      <c r="D464" s="89"/>
      <c r="E464" s="90"/>
      <c r="F464" s="91"/>
      <c r="G464" s="92"/>
      <c r="H464" s="92"/>
      <c r="I464" s="88"/>
      <c r="J464" s="88"/>
      <c r="K464" s="88"/>
      <c r="L464" s="88"/>
      <c r="M464" s="94" t="str">
        <f t="shared" si="64"/>
        <v>-</v>
      </c>
      <c r="N464" s="95"/>
      <c r="O464" s="96"/>
      <c r="P464" s="75"/>
      <c r="Q464" s="96"/>
      <c r="R464" s="97"/>
      <c r="S464" s="98"/>
      <c r="T464" s="78"/>
      <c r="U464" s="97"/>
      <c r="V464" s="99"/>
      <c r="W464" s="91"/>
      <c r="X464" s="92"/>
      <c r="Y464" s="93">
        <f t="shared" si="65"/>
        <v>0</v>
      </c>
      <c r="Z464" s="91"/>
      <c r="AA464" s="92"/>
      <c r="AB464" s="93">
        <f t="shared" si="66"/>
        <v>0</v>
      </c>
      <c r="AC464" s="100">
        <f t="shared" si="67"/>
        <v>0</v>
      </c>
      <c r="AD464" s="91"/>
      <c r="AE464" s="105"/>
      <c r="AF464" s="93">
        <f t="shared" si="68"/>
        <v>0</v>
      </c>
      <c r="AG464" s="78"/>
      <c r="AH464" s="78"/>
      <c r="AI464" s="83"/>
      <c r="AJ464" s="106"/>
      <c r="AK464" s="106"/>
      <c r="AL464" s="93">
        <f t="shared" si="69"/>
        <v>0</v>
      </c>
      <c r="AM464" s="100">
        <f t="shared" si="70"/>
        <v>0</v>
      </c>
      <c r="AN464" s="100">
        <f t="shared" si="71"/>
        <v>0</v>
      </c>
      <c r="AO464" s="101"/>
      <c r="AP464" s="101"/>
      <c r="AQ464" s="101"/>
      <c r="AR464" s="102"/>
      <c r="AS464" s="102"/>
      <c r="AT464" s="102"/>
      <c r="AU464" s="91"/>
      <c r="AV464" s="91"/>
      <c r="AW464" s="103">
        <v>0</v>
      </c>
      <c r="AX464" s="104">
        <f t="shared" si="63"/>
        <v>0</v>
      </c>
    </row>
    <row r="465" spans="1:50" ht="120" customHeight="1">
      <c r="A465" s="88"/>
      <c r="B465" s="88"/>
      <c r="C465" s="71"/>
      <c r="D465" s="89"/>
      <c r="E465" s="90"/>
      <c r="F465" s="91"/>
      <c r="G465" s="92"/>
      <c r="H465" s="92"/>
      <c r="I465" s="88"/>
      <c r="J465" s="88"/>
      <c r="K465" s="88"/>
      <c r="L465" s="88"/>
      <c r="M465" s="94" t="str">
        <f t="shared" si="64"/>
        <v>-</v>
      </c>
      <c r="N465" s="95"/>
      <c r="O465" s="96"/>
      <c r="P465" s="75"/>
      <c r="Q465" s="96"/>
      <c r="R465" s="97"/>
      <c r="S465" s="98"/>
      <c r="T465" s="78"/>
      <c r="U465" s="97"/>
      <c r="V465" s="99"/>
      <c r="W465" s="91"/>
      <c r="X465" s="92"/>
      <c r="Y465" s="93">
        <f t="shared" si="65"/>
        <v>0</v>
      </c>
      <c r="Z465" s="91"/>
      <c r="AA465" s="92"/>
      <c r="AB465" s="93">
        <f t="shared" si="66"/>
        <v>0</v>
      </c>
      <c r="AC465" s="100">
        <f t="shared" si="67"/>
        <v>0</v>
      </c>
      <c r="AD465" s="91"/>
      <c r="AE465" s="105"/>
      <c r="AF465" s="93">
        <f t="shared" si="68"/>
        <v>0</v>
      </c>
      <c r="AG465" s="78"/>
      <c r="AH465" s="78"/>
      <c r="AI465" s="83"/>
      <c r="AJ465" s="106"/>
      <c r="AK465" s="106"/>
      <c r="AL465" s="93">
        <f t="shared" si="69"/>
        <v>0</v>
      </c>
      <c r="AM465" s="100">
        <f t="shared" si="70"/>
        <v>0</v>
      </c>
      <c r="AN465" s="100">
        <f t="shared" si="71"/>
        <v>0</v>
      </c>
      <c r="AO465" s="101"/>
      <c r="AP465" s="101"/>
      <c r="AQ465" s="101"/>
      <c r="AR465" s="102"/>
      <c r="AS465" s="102"/>
      <c r="AT465" s="102"/>
      <c r="AU465" s="91"/>
      <c r="AV465" s="91"/>
      <c r="AW465" s="103">
        <v>0</v>
      </c>
      <c r="AX465" s="104">
        <f t="shared" si="63"/>
        <v>0</v>
      </c>
    </row>
    <row r="466" spans="1:50" ht="120" customHeight="1">
      <c r="A466" s="88"/>
      <c r="B466" s="88"/>
      <c r="C466" s="71"/>
      <c r="D466" s="89"/>
      <c r="E466" s="90"/>
      <c r="F466" s="91"/>
      <c r="G466" s="92"/>
      <c r="H466" s="92"/>
      <c r="I466" s="88"/>
      <c r="J466" s="88"/>
      <c r="K466" s="88"/>
      <c r="L466" s="88"/>
      <c r="M466" s="94" t="str">
        <f t="shared" si="64"/>
        <v>-</v>
      </c>
      <c r="N466" s="95"/>
      <c r="O466" s="96"/>
      <c r="P466" s="75"/>
      <c r="Q466" s="96"/>
      <c r="R466" s="97"/>
      <c r="S466" s="98"/>
      <c r="T466" s="78"/>
      <c r="U466" s="97"/>
      <c r="V466" s="99"/>
      <c r="W466" s="91"/>
      <c r="X466" s="92"/>
      <c r="Y466" s="93">
        <f t="shared" si="65"/>
        <v>0</v>
      </c>
      <c r="Z466" s="91"/>
      <c r="AA466" s="92"/>
      <c r="AB466" s="93">
        <f t="shared" si="66"/>
        <v>0</v>
      </c>
      <c r="AC466" s="100">
        <f t="shared" si="67"/>
        <v>0</v>
      </c>
      <c r="AD466" s="91"/>
      <c r="AE466" s="105"/>
      <c r="AF466" s="93">
        <f t="shared" si="68"/>
        <v>0</v>
      </c>
      <c r="AG466" s="78"/>
      <c r="AH466" s="78"/>
      <c r="AI466" s="83"/>
      <c r="AJ466" s="106"/>
      <c r="AK466" s="106"/>
      <c r="AL466" s="93">
        <f t="shared" si="69"/>
        <v>0</v>
      </c>
      <c r="AM466" s="100">
        <f t="shared" si="70"/>
        <v>0</v>
      </c>
      <c r="AN466" s="100">
        <f t="shared" si="71"/>
        <v>0</v>
      </c>
      <c r="AO466" s="101"/>
      <c r="AP466" s="101"/>
      <c r="AQ466" s="101"/>
      <c r="AR466" s="102"/>
      <c r="AS466" s="102"/>
      <c r="AT466" s="102"/>
      <c r="AU466" s="91"/>
      <c r="AV466" s="91"/>
      <c r="AW466" s="103">
        <v>0</v>
      </c>
      <c r="AX466" s="104">
        <f t="shared" si="63"/>
        <v>0</v>
      </c>
    </row>
    <row r="467" spans="1:50" ht="120" customHeight="1">
      <c r="A467" s="88"/>
      <c r="B467" s="88"/>
      <c r="C467" s="71"/>
      <c r="D467" s="89"/>
      <c r="E467" s="90"/>
      <c r="F467" s="91"/>
      <c r="G467" s="92"/>
      <c r="H467" s="92"/>
      <c r="I467" s="88"/>
      <c r="J467" s="88"/>
      <c r="K467" s="88"/>
      <c r="L467" s="88"/>
      <c r="M467" s="94" t="str">
        <f t="shared" si="64"/>
        <v>-</v>
      </c>
      <c r="N467" s="95"/>
      <c r="O467" s="96"/>
      <c r="P467" s="75"/>
      <c r="Q467" s="96"/>
      <c r="R467" s="97"/>
      <c r="S467" s="98"/>
      <c r="T467" s="78"/>
      <c r="U467" s="97"/>
      <c r="V467" s="99"/>
      <c r="W467" s="91"/>
      <c r="X467" s="92"/>
      <c r="Y467" s="93">
        <f t="shared" si="65"/>
        <v>0</v>
      </c>
      <c r="Z467" s="91"/>
      <c r="AA467" s="92"/>
      <c r="AB467" s="93">
        <f t="shared" si="66"/>
        <v>0</v>
      </c>
      <c r="AC467" s="100">
        <f t="shared" si="67"/>
        <v>0</v>
      </c>
      <c r="AD467" s="91"/>
      <c r="AE467" s="105"/>
      <c r="AF467" s="93">
        <f t="shared" si="68"/>
        <v>0</v>
      </c>
      <c r="AG467" s="78"/>
      <c r="AH467" s="78"/>
      <c r="AI467" s="83"/>
      <c r="AJ467" s="106"/>
      <c r="AK467" s="106"/>
      <c r="AL467" s="93">
        <f t="shared" si="69"/>
        <v>0</v>
      </c>
      <c r="AM467" s="100">
        <f t="shared" si="70"/>
        <v>0</v>
      </c>
      <c r="AN467" s="100">
        <f t="shared" si="71"/>
        <v>0</v>
      </c>
      <c r="AO467" s="101"/>
      <c r="AP467" s="101"/>
      <c r="AQ467" s="101"/>
      <c r="AR467" s="102"/>
      <c r="AS467" s="102"/>
      <c r="AT467" s="102"/>
      <c r="AU467" s="91"/>
      <c r="AV467" s="91"/>
      <c r="AW467" s="103">
        <v>0</v>
      </c>
      <c r="AX467" s="104">
        <f t="shared" si="63"/>
        <v>0</v>
      </c>
    </row>
    <row r="468" spans="1:50" ht="120" customHeight="1">
      <c r="A468" s="88"/>
      <c r="B468" s="88"/>
      <c r="C468" s="71"/>
      <c r="D468" s="89"/>
      <c r="E468" s="90"/>
      <c r="F468" s="91"/>
      <c r="G468" s="92"/>
      <c r="H468" s="92"/>
      <c r="I468" s="88"/>
      <c r="J468" s="88"/>
      <c r="K468" s="88"/>
      <c r="L468" s="88"/>
      <c r="M468" s="94" t="str">
        <f t="shared" si="64"/>
        <v>-</v>
      </c>
      <c r="N468" s="95"/>
      <c r="O468" s="96"/>
      <c r="P468" s="75"/>
      <c r="Q468" s="96"/>
      <c r="R468" s="97"/>
      <c r="S468" s="98"/>
      <c r="T468" s="78"/>
      <c r="U468" s="97"/>
      <c r="V468" s="99"/>
      <c r="W468" s="91"/>
      <c r="X468" s="92"/>
      <c r="Y468" s="93">
        <f t="shared" si="65"/>
        <v>0</v>
      </c>
      <c r="Z468" s="91"/>
      <c r="AA468" s="92"/>
      <c r="AB468" s="93">
        <f t="shared" si="66"/>
        <v>0</v>
      </c>
      <c r="AC468" s="100">
        <f t="shared" si="67"/>
        <v>0</v>
      </c>
      <c r="AD468" s="91"/>
      <c r="AE468" s="105"/>
      <c r="AF468" s="93">
        <f t="shared" si="68"/>
        <v>0</v>
      </c>
      <c r="AG468" s="78"/>
      <c r="AH468" s="78"/>
      <c r="AI468" s="83"/>
      <c r="AJ468" s="106"/>
      <c r="AK468" s="106"/>
      <c r="AL468" s="93">
        <f t="shared" si="69"/>
        <v>0</v>
      </c>
      <c r="AM468" s="100">
        <f t="shared" si="70"/>
        <v>0</v>
      </c>
      <c r="AN468" s="100">
        <f t="shared" si="71"/>
        <v>0</v>
      </c>
      <c r="AO468" s="101"/>
      <c r="AP468" s="101"/>
      <c r="AQ468" s="101"/>
      <c r="AR468" s="102"/>
      <c r="AS468" s="102"/>
      <c r="AT468" s="102"/>
      <c r="AU468" s="91"/>
      <c r="AV468" s="91"/>
      <c r="AW468" s="103">
        <v>0</v>
      </c>
      <c r="AX468" s="104">
        <f t="shared" si="63"/>
        <v>0</v>
      </c>
    </row>
    <row r="469" spans="1:50" ht="120" customHeight="1">
      <c r="A469" s="88"/>
      <c r="B469" s="88"/>
      <c r="C469" s="71"/>
      <c r="D469" s="89"/>
      <c r="E469" s="90"/>
      <c r="F469" s="91"/>
      <c r="G469" s="92"/>
      <c r="H469" s="92"/>
      <c r="I469" s="88"/>
      <c r="J469" s="88"/>
      <c r="K469" s="88"/>
      <c r="L469" s="88"/>
      <c r="M469" s="94" t="str">
        <f t="shared" si="64"/>
        <v>-</v>
      </c>
      <c r="N469" s="95"/>
      <c r="O469" s="96"/>
      <c r="P469" s="75"/>
      <c r="Q469" s="96"/>
      <c r="R469" s="97"/>
      <c r="S469" s="98"/>
      <c r="T469" s="78"/>
      <c r="U469" s="97"/>
      <c r="V469" s="99"/>
      <c r="W469" s="91"/>
      <c r="X469" s="92"/>
      <c r="Y469" s="93">
        <f t="shared" si="65"/>
        <v>0</v>
      </c>
      <c r="Z469" s="91"/>
      <c r="AA469" s="92"/>
      <c r="AB469" s="93">
        <f t="shared" si="66"/>
        <v>0</v>
      </c>
      <c r="AC469" s="100">
        <f t="shared" si="67"/>
        <v>0</v>
      </c>
      <c r="AD469" s="91"/>
      <c r="AE469" s="105"/>
      <c r="AF469" s="93">
        <f t="shared" si="68"/>
        <v>0</v>
      </c>
      <c r="AG469" s="78"/>
      <c r="AH469" s="78"/>
      <c r="AI469" s="83"/>
      <c r="AJ469" s="106"/>
      <c r="AK469" s="106"/>
      <c r="AL469" s="93">
        <f t="shared" si="69"/>
        <v>0</v>
      </c>
      <c r="AM469" s="100">
        <f t="shared" si="70"/>
        <v>0</v>
      </c>
      <c r="AN469" s="100">
        <f t="shared" si="71"/>
        <v>0</v>
      </c>
      <c r="AO469" s="101"/>
      <c r="AP469" s="101"/>
      <c r="AQ469" s="101"/>
      <c r="AR469" s="102"/>
      <c r="AS469" s="102"/>
      <c r="AT469" s="102"/>
      <c r="AU469" s="91"/>
      <c r="AV469" s="91"/>
      <c r="AW469" s="103">
        <v>0</v>
      </c>
      <c r="AX469" s="104">
        <f t="shared" si="63"/>
        <v>0</v>
      </c>
    </row>
    <row r="470" spans="1:50" ht="120" customHeight="1">
      <c r="A470" s="88"/>
      <c r="B470" s="88"/>
      <c r="C470" s="71"/>
      <c r="D470" s="89"/>
      <c r="E470" s="90"/>
      <c r="F470" s="91"/>
      <c r="G470" s="92"/>
      <c r="H470" s="92"/>
      <c r="I470" s="88"/>
      <c r="J470" s="88"/>
      <c r="K470" s="88"/>
      <c r="L470" s="88"/>
      <c r="M470" s="94" t="str">
        <f t="shared" si="64"/>
        <v>-</v>
      </c>
      <c r="N470" s="95"/>
      <c r="O470" s="96"/>
      <c r="P470" s="75"/>
      <c r="Q470" s="96"/>
      <c r="R470" s="97"/>
      <c r="S470" s="98"/>
      <c r="T470" s="78"/>
      <c r="U470" s="97"/>
      <c r="V470" s="99"/>
      <c r="W470" s="91"/>
      <c r="X470" s="92"/>
      <c r="Y470" s="93">
        <f t="shared" si="65"/>
        <v>0</v>
      </c>
      <c r="Z470" s="91"/>
      <c r="AA470" s="92"/>
      <c r="AB470" s="93">
        <f t="shared" si="66"/>
        <v>0</v>
      </c>
      <c r="AC470" s="100">
        <f t="shared" si="67"/>
        <v>0</v>
      </c>
      <c r="AD470" s="91"/>
      <c r="AE470" s="105"/>
      <c r="AF470" s="93">
        <f t="shared" si="68"/>
        <v>0</v>
      </c>
      <c r="AG470" s="78"/>
      <c r="AH470" s="78"/>
      <c r="AI470" s="83"/>
      <c r="AJ470" s="106"/>
      <c r="AK470" s="106"/>
      <c r="AL470" s="93">
        <f t="shared" si="69"/>
        <v>0</v>
      </c>
      <c r="AM470" s="100">
        <f t="shared" si="70"/>
        <v>0</v>
      </c>
      <c r="AN470" s="100">
        <f t="shared" si="71"/>
        <v>0</v>
      </c>
      <c r="AO470" s="101"/>
      <c r="AP470" s="101"/>
      <c r="AQ470" s="101"/>
      <c r="AR470" s="102"/>
      <c r="AS470" s="102"/>
      <c r="AT470" s="102"/>
      <c r="AU470" s="91"/>
      <c r="AV470" s="91"/>
      <c r="AW470" s="103">
        <v>0</v>
      </c>
      <c r="AX470" s="104">
        <f t="shared" si="63"/>
        <v>0</v>
      </c>
    </row>
    <row r="471" spans="1:50" ht="120" customHeight="1">
      <c r="A471" s="88"/>
      <c r="B471" s="88"/>
      <c r="C471" s="71"/>
      <c r="D471" s="89"/>
      <c r="E471" s="90"/>
      <c r="F471" s="91"/>
      <c r="G471" s="92"/>
      <c r="H471" s="92"/>
      <c r="I471" s="88"/>
      <c r="J471" s="88"/>
      <c r="K471" s="88"/>
      <c r="L471" s="88"/>
      <c r="M471" s="94" t="str">
        <f t="shared" si="64"/>
        <v>-</v>
      </c>
      <c r="N471" s="95"/>
      <c r="O471" s="96"/>
      <c r="P471" s="75"/>
      <c r="Q471" s="96"/>
      <c r="R471" s="97"/>
      <c r="S471" s="98"/>
      <c r="T471" s="78"/>
      <c r="U471" s="97"/>
      <c r="V471" s="99"/>
      <c r="W471" s="91"/>
      <c r="X471" s="92"/>
      <c r="Y471" s="93">
        <f t="shared" si="65"/>
        <v>0</v>
      </c>
      <c r="Z471" s="91"/>
      <c r="AA471" s="92"/>
      <c r="AB471" s="93">
        <f t="shared" si="66"/>
        <v>0</v>
      </c>
      <c r="AC471" s="100">
        <f t="shared" si="67"/>
        <v>0</v>
      </c>
      <c r="AD471" s="91"/>
      <c r="AE471" s="105"/>
      <c r="AF471" s="93">
        <f t="shared" si="68"/>
        <v>0</v>
      </c>
      <c r="AG471" s="78"/>
      <c r="AH471" s="78"/>
      <c r="AI471" s="83"/>
      <c r="AJ471" s="106"/>
      <c r="AK471" s="106"/>
      <c r="AL471" s="93">
        <f t="shared" si="69"/>
        <v>0</v>
      </c>
      <c r="AM471" s="100">
        <f t="shared" si="70"/>
        <v>0</v>
      </c>
      <c r="AN471" s="100">
        <f t="shared" si="71"/>
        <v>0</v>
      </c>
      <c r="AO471" s="101"/>
      <c r="AP471" s="101"/>
      <c r="AQ471" s="101"/>
      <c r="AR471" s="102"/>
      <c r="AS471" s="102"/>
      <c r="AT471" s="102"/>
      <c r="AU471" s="91"/>
      <c r="AV471" s="91"/>
      <c r="AW471" s="103">
        <v>0</v>
      </c>
      <c r="AX471" s="104">
        <f t="shared" si="63"/>
        <v>0</v>
      </c>
    </row>
    <row r="472" spans="1:50" ht="120" customHeight="1">
      <c r="A472" s="88"/>
      <c r="B472" s="88"/>
      <c r="C472" s="71"/>
      <c r="D472" s="89"/>
      <c r="E472" s="90"/>
      <c r="F472" s="91"/>
      <c r="G472" s="92"/>
      <c r="H472" s="92"/>
      <c r="I472" s="88"/>
      <c r="J472" s="88"/>
      <c r="K472" s="88"/>
      <c r="L472" s="88"/>
      <c r="M472" s="94" t="str">
        <f t="shared" si="64"/>
        <v>-</v>
      </c>
      <c r="N472" s="95"/>
      <c r="O472" s="96"/>
      <c r="P472" s="75"/>
      <c r="Q472" s="96"/>
      <c r="R472" s="97"/>
      <c r="S472" s="98"/>
      <c r="T472" s="78"/>
      <c r="U472" s="97"/>
      <c r="V472" s="99"/>
      <c r="W472" s="91"/>
      <c r="X472" s="92"/>
      <c r="Y472" s="93">
        <f t="shared" si="65"/>
        <v>0</v>
      </c>
      <c r="Z472" s="91"/>
      <c r="AA472" s="92"/>
      <c r="AB472" s="93">
        <f t="shared" si="66"/>
        <v>0</v>
      </c>
      <c r="AC472" s="100">
        <f t="shared" si="67"/>
        <v>0</v>
      </c>
      <c r="AD472" s="91"/>
      <c r="AE472" s="105"/>
      <c r="AF472" s="93">
        <f t="shared" si="68"/>
        <v>0</v>
      </c>
      <c r="AG472" s="78"/>
      <c r="AH472" s="78"/>
      <c r="AI472" s="83"/>
      <c r="AJ472" s="106"/>
      <c r="AK472" s="106"/>
      <c r="AL472" s="93">
        <f t="shared" si="69"/>
        <v>0</v>
      </c>
      <c r="AM472" s="100">
        <f t="shared" si="70"/>
        <v>0</v>
      </c>
      <c r="AN472" s="100">
        <f t="shared" si="71"/>
        <v>0</v>
      </c>
      <c r="AO472" s="101"/>
      <c r="AP472" s="101"/>
      <c r="AQ472" s="101"/>
      <c r="AR472" s="102"/>
      <c r="AS472" s="102"/>
      <c r="AT472" s="102"/>
      <c r="AU472" s="91"/>
      <c r="AV472" s="91"/>
      <c r="AW472" s="103">
        <v>0</v>
      </c>
      <c r="AX472" s="104">
        <f t="shared" si="63"/>
        <v>0</v>
      </c>
    </row>
    <row r="473" spans="1:50" ht="120" customHeight="1">
      <c r="A473" s="88"/>
      <c r="B473" s="88"/>
      <c r="C473" s="71"/>
      <c r="D473" s="89"/>
      <c r="E473" s="90"/>
      <c r="F473" s="91"/>
      <c r="G473" s="92"/>
      <c r="H473" s="92"/>
      <c r="I473" s="88"/>
      <c r="J473" s="88"/>
      <c r="K473" s="88"/>
      <c r="L473" s="88"/>
      <c r="M473" s="94" t="str">
        <f t="shared" si="64"/>
        <v>-</v>
      </c>
      <c r="N473" s="95"/>
      <c r="O473" s="96"/>
      <c r="P473" s="75"/>
      <c r="Q473" s="96"/>
      <c r="R473" s="97"/>
      <c r="S473" s="98"/>
      <c r="T473" s="78"/>
      <c r="U473" s="97"/>
      <c r="V473" s="99"/>
      <c r="W473" s="91"/>
      <c r="X473" s="92"/>
      <c r="Y473" s="93">
        <f t="shared" si="65"/>
        <v>0</v>
      </c>
      <c r="Z473" s="91"/>
      <c r="AA473" s="92"/>
      <c r="AB473" s="93">
        <f t="shared" si="66"/>
        <v>0</v>
      </c>
      <c r="AC473" s="100">
        <f t="shared" si="67"/>
        <v>0</v>
      </c>
      <c r="AD473" s="91"/>
      <c r="AE473" s="105"/>
      <c r="AF473" s="93">
        <f t="shared" si="68"/>
        <v>0</v>
      </c>
      <c r="AG473" s="78"/>
      <c r="AH473" s="78"/>
      <c r="AI473" s="83"/>
      <c r="AJ473" s="106"/>
      <c r="AK473" s="106"/>
      <c r="AL473" s="93">
        <f t="shared" si="69"/>
        <v>0</v>
      </c>
      <c r="AM473" s="100">
        <f t="shared" si="70"/>
        <v>0</v>
      </c>
      <c r="AN473" s="100">
        <f t="shared" si="71"/>
        <v>0</v>
      </c>
      <c r="AO473" s="101"/>
      <c r="AP473" s="101"/>
      <c r="AQ473" s="101"/>
      <c r="AR473" s="102"/>
      <c r="AS473" s="102"/>
      <c r="AT473" s="102"/>
      <c r="AU473" s="91"/>
      <c r="AV473" s="91"/>
      <c r="AW473" s="103">
        <v>0</v>
      </c>
      <c r="AX473" s="104">
        <f t="shared" si="63"/>
        <v>0</v>
      </c>
    </row>
    <row r="474" spans="1:50" ht="120" customHeight="1">
      <c r="A474" s="88"/>
      <c r="B474" s="88"/>
      <c r="C474" s="71"/>
      <c r="D474" s="89"/>
      <c r="E474" s="90"/>
      <c r="F474" s="91"/>
      <c r="G474" s="92"/>
      <c r="H474" s="92"/>
      <c r="I474" s="88"/>
      <c r="J474" s="88"/>
      <c r="K474" s="88"/>
      <c r="L474" s="88"/>
      <c r="M474" s="94" t="str">
        <f t="shared" si="64"/>
        <v>-</v>
      </c>
      <c r="N474" s="95"/>
      <c r="O474" s="96"/>
      <c r="P474" s="75"/>
      <c r="Q474" s="96"/>
      <c r="R474" s="97"/>
      <c r="S474" s="98"/>
      <c r="T474" s="78"/>
      <c r="U474" s="97"/>
      <c r="V474" s="99"/>
      <c r="W474" s="91"/>
      <c r="X474" s="92"/>
      <c r="Y474" s="93">
        <f t="shared" si="65"/>
        <v>0</v>
      </c>
      <c r="Z474" s="91"/>
      <c r="AA474" s="92"/>
      <c r="AB474" s="93">
        <f t="shared" si="66"/>
        <v>0</v>
      </c>
      <c r="AC474" s="100">
        <f t="shared" si="67"/>
        <v>0</v>
      </c>
      <c r="AD474" s="91"/>
      <c r="AE474" s="105"/>
      <c r="AF474" s="93">
        <f t="shared" si="68"/>
        <v>0</v>
      </c>
      <c r="AG474" s="78"/>
      <c r="AH474" s="78"/>
      <c r="AI474" s="83"/>
      <c r="AJ474" s="106"/>
      <c r="AK474" s="106"/>
      <c r="AL474" s="93">
        <f t="shared" si="69"/>
        <v>0</v>
      </c>
      <c r="AM474" s="100">
        <f t="shared" si="70"/>
        <v>0</v>
      </c>
      <c r="AN474" s="100">
        <f t="shared" si="71"/>
        <v>0</v>
      </c>
      <c r="AO474" s="101"/>
      <c r="AP474" s="101"/>
      <c r="AQ474" s="101"/>
      <c r="AR474" s="102"/>
      <c r="AS474" s="102"/>
      <c r="AT474" s="102"/>
      <c r="AU474" s="91"/>
      <c r="AV474" s="91"/>
      <c r="AW474" s="103">
        <v>0</v>
      </c>
      <c r="AX474" s="104">
        <f t="shared" si="63"/>
        <v>0</v>
      </c>
    </row>
    <row r="475" spans="1:50" ht="120" customHeight="1">
      <c r="A475" s="88"/>
      <c r="B475" s="88"/>
      <c r="C475" s="71"/>
      <c r="D475" s="89"/>
      <c r="E475" s="90"/>
      <c r="F475" s="91"/>
      <c r="G475" s="92"/>
      <c r="H475" s="92"/>
      <c r="I475" s="88"/>
      <c r="J475" s="88"/>
      <c r="K475" s="88"/>
      <c r="L475" s="88"/>
      <c r="M475" s="94" t="str">
        <f t="shared" si="64"/>
        <v>-</v>
      </c>
      <c r="N475" s="95"/>
      <c r="O475" s="96"/>
      <c r="P475" s="75"/>
      <c r="Q475" s="96"/>
      <c r="R475" s="97"/>
      <c r="S475" s="98"/>
      <c r="T475" s="78"/>
      <c r="U475" s="97"/>
      <c r="V475" s="99"/>
      <c r="W475" s="91"/>
      <c r="X475" s="92"/>
      <c r="Y475" s="93">
        <f t="shared" si="65"/>
        <v>0</v>
      </c>
      <c r="Z475" s="91"/>
      <c r="AA475" s="92"/>
      <c r="AB475" s="93">
        <f t="shared" si="66"/>
        <v>0</v>
      </c>
      <c r="AC475" s="100">
        <f t="shared" si="67"/>
        <v>0</v>
      </c>
      <c r="AD475" s="91"/>
      <c r="AE475" s="105"/>
      <c r="AF475" s="93">
        <f t="shared" si="68"/>
        <v>0</v>
      </c>
      <c r="AG475" s="78"/>
      <c r="AH475" s="78"/>
      <c r="AI475" s="83"/>
      <c r="AJ475" s="106"/>
      <c r="AK475" s="106"/>
      <c r="AL475" s="93">
        <f t="shared" si="69"/>
        <v>0</v>
      </c>
      <c r="AM475" s="100">
        <f t="shared" si="70"/>
        <v>0</v>
      </c>
      <c r="AN475" s="100">
        <f t="shared" si="71"/>
        <v>0</v>
      </c>
      <c r="AO475" s="101"/>
      <c r="AP475" s="101"/>
      <c r="AQ475" s="101"/>
      <c r="AR475" s="102"/>
      <c r="AS475" s="102"/>
      <c r="AT475" s="102"/>
      <c r="AU475" s="91"/>
      <c r="AV475" s="91"/>
      <c r="AW475" s="103">
        <v>0</v>
      </c>
      <c r="AX475" s="104">
        <f t="shared" si="63"/>
        <v>0</v>
      </c>
    </row>
    <row r="476" spans="1:50" ht="120" customHeight="1">
      <c r="A476" s="88"/>
      <c r="B476" s="88"/>
      <c r="C476" s="71"/>
      <c r="D476" s="89"/>
      <c r="E476" s="90"/>
      <c r="F476" s="91"/>
      <c r="G476" s="92"/>
      <c r="H476" s="92"/>
      <c r="I476" s="88"/>
      <c r="J476" s="88"/>
      <c r="K476" s="88"/>
      <c r="L476" s="88"/>
      <c r="M476" s="94" t="str">
        <f t="shared" si="64"/>
        <v>-</v>
      </c>
      <c r="N476" s="95"/>
      <c r="O476" s="96"/>
      <c r="P476" s="75"/>
      <c r="Q476" s="96"/>
      <c r="R476" s="97"/>
      <c r="S476" s="98"/>
      <c r="T476" s="78"/>
      <c r="U476" s="97"/>
      <c r="V476" s="99"/>
      <c r="W476" s="91"/>
      <c r="X476" s="92"/>
      <c r="Y476" s="93">
        <f t="shared" si="65"/>
        <v>0</v>
      </c>
      <c r="Z476" s="91"/>
      <c r="AA476" s="92"/>
      <c r="AB476" s="93">
        <f t="shared" si="66"/>
        <v>0</v>
      </c>
      <c r="AC476" s="100">
        <f t="shared" si="67"/>
        <v>0</v>
      </c>
      <c r="AD476" s="91"/>
      <c r="AE476" s="105"/>
      <c r="AF476" s="93">
        <f t="shared" si="68"/>
        <v>0</v>
      </c>
      <c r="AG476" s="78"/>
      <c r="AH476" s="78"/>
      <c r="AI476" s="83"/>
      <c r="AJ476" s="106"/>
      <c r="AK476" s="106"/>
      <c r="AL476" s="93">
        <f t="shared" si="69"/>
        <v>0</v>
      </c>
      <c r="AM476" s="100">
        <f t="shared" si="70"/>
        <v>0</v>
      </c>
      <c r="AN476" s="100">
        <f t="shared" si="71"/>
        <v>0</v>
      </c>
      <c r="AO476" s="101"/>
      <c r="AP476" s="101"/>
      <c r="AQ476" s="101"/>
      <c r="AR476" s="102"/>
      <c r="AS476" s="102"/>
      <c r="AT476" s="102"/>
      <c r="AU476" s="91"/>
      <c r="AV476" s="91"/>
      <c r="AW476" s="103">
        <v>0</v>
      </c>
      <c r="AX476" s="104">
        <f t="shared" si="63"/>
        <v>0</v>
      </c>
    </row>
    <row r="477" spans="1:50" ht="120" customHeight="1">
      <c r="A477" s="88"/>
      <c r="B477" s="88"/>
      <c r="C477" s="71"/>
      <c r="D477" s="89"/>
      <c r="E477" s="90"/>
      <c r="F477" s="91"/>
      <c r="G477" s="92"/>
      <c r="H477" s="92"/>
      <c r="I477" s="88"/>
      <c r="J477" s="88"/>
      <c r="K477" s="88"/>
      <c r="L477" s="88"/>
      <c r="M477" s="94" t="str">
        <f t="shared" si="64"/>
        <v>-</v>
      </c>
      <c r="N477" s="95"/>
      <c r="O477" s="96"/>
      <c r="P477" s="75"/>
      <c r="Q477" s="96"/>
      <c r="R477" s="97"/>
      <c r="S477" s="98"/>
      <c r="T477" s="78"/>
      <c r="U477" s="97"/>
      <c r="V477" s="99"/>
      <c r="W477" s="91"/>
      <c r="X477" s="92"/>
      <c r="Y477" s="93">
        <f t="shared" si="65"/>
        <v>0</v>
      </c>
      <c r="Z477" s="91"/>
      <c r="AA477" s="92"/>
      <c r="AB477" s="93">
        <f t="shared" si="66"/>
        <v>0</v>
      </c>
      <c r="AC477" s="100">
        <f t="shared" si="67"/>
        <v>0</v>
      </c>
      <c r="AD477" s="91"/>
      <c r="AE477" s="105"/>
      <c r="AF477" s="93">
        <f t="shared" si="68"/>
        <v>0</v>
      </c>
      <c r="AG477" s="78"/>
      <c r="AH477" s="78"/>
      <c r="AI477" s="83"/>
      <c r="AJ477" s="106"/>
      <c r="AK477" s="106"/>
      <c r="AL477" s="93">
        <f t="shared" si="69"/>
        <v>0</v>
      </c>
      <c r="AM477" s="100">
        <f t="shared" si="70"/>
        <v>0</v>
      </c>
      <c r="AN477" s="100">
        <f t="shared" si="71"/>
        <v>0</v>
      </c>
      <c r="AO477" s="101"/>
      <c r="AP477" s="101"/>
      <c r="AQ477" s="101"/>
      <c r="AR477" s="102"/>
      <c r="AS477" s="102"/>
      <c r="AT477" s="102"/>
      <c r="AU477" s="91"/>
      <c r="AV477" s="91"/>
      <c r="AW477" s="103">
        <v>0</v>
      </c>
      <c r="AX477" s="104">
        <f t="shared" si="63"/>
        <v>0</v>
      </c>
    </row>
    <row r="478" spans="1:50" ht="120" customHeight="1">
      <c r="A478" s="88"/>
      <c r="B478" s="88"/>
      <c r="C478" s="71"/>
      <c r="D478" s="89"/>
      <c r="E478" s="90"/>
      <c r="F478" s="91"/>
      <c r="G478" s="92"/>
      <c r="H478" s="92"/>
      <c r="I478" s="88"/>
      <c r="J478" s="88"/>
      <c r="K478" s="88"/>
      <c r="L478" s="88"/>
      <c r="M478" s="94" t="str">
        <f t="shared" si="64"/>
        <v>-</v>
      </c>
      <c r="N478" s="95"/>
      <c r="O478" s="96"/>
      <c r="P478" s="75"/>
      <c r="Q478" s="96"/>
      <c r="R478" s="97"/>
      <c r="S478" s="98"/>
      <c r="T478" s="78"/>
      <c r="U478" s="97"/>
      <c r="V478" s="99"/>
      <c r="W478" s="91"/>
      <c r="X478" s="92"/>
      <c r="Y478" s="93">
        <f t="shared" si="65"/>
        <v>0</v>
      </c>
      <c r="Z478" s="91"/>
      <c r="AA478" s="92"/>
      <c r="AB478" s="93">
        <f t="shared" si="66"/>
        <v>0</v>
      </c>
      <c r="AC478" s="100">
        <f t="shared" si="67"/>
        <v>0</v>
      </c>
      <c r="AD478" s="91"/>
      <c r="AE478" s="105"/>
      <c r="AF478" s="93">
        <f t="shared" si="68"/>
        <v>0</v>
      </c>
      <c r="AG478" s="78"/>
      <c r="AH478" s="78"/>
      <c r="AI478" s="83"/>
      <c r="AJ478" s="106"/>
      <c r="AK478" s="106"/>
      <c r="AL478" s="93">
        <f t="shared" si="69"/>
        <v>0</v>
      </c>
      <c r="AM478" s="100">
        <f t="shared" si="70"/>
        <v>0</v>
      </c>
      <c r="AN478" s="100">
        <f t="shared" si="71"/>
        <v>0</v>
      </c>
      <c r="AO478" s="101"/>
      <c r="AP478" s="101"/>
      <c r="AQ478" s="101"/>
      <c r="AR478" s="102"/>
      <c r="AS478" s="102"/>
      <c r="AT478" s="102"/>
      <c r="AU478" s="91"/>
      <c r="AV478" s="91"/>
      <c r="AW478" s="103">
        <v>0</v>
      </c>
      <c r="AX478" s="104">
        <f t="shared" si="63"/>
        <v>0</v>
      </c>
    </row>
    <row r="479" spans="1:50" ht="120" customHeight="1">
      <c r="A479" s="88"/>
      <c r="B479" s="88"/>
      <c r="C479" s="71"/>
      <c r="D479" s="89"/>
      <c r="E479" s="90"/>
      <c r="F479" s="91"/>
      <c r="G479" s="92"/>
      <c r="H479" s="92"/>
      <c r="I479" s="88"/>
      <c r="J479" s="88"/>
      <c r="K479" s="88"/>
      <c r="L479" s="88"/>
      <c r="M479" s="94" t="str">
        <f t="shared" si="64"/>
        <v>-</v>
      </c>
      <c r="N479" s="95"/>
      <c r="O479" s="96"/>
      <c r="P479" s="75"/>
      <c r="Q479" s="96"/>
      <c r="R479" s="97"/>
      <c r="S479" s="98"/>
      <c r="T479" s="78"/>
      <c r="U479" s="97"/>
      <c r="V479" s="99"/>
      <c r="W479" s="91"/>
      <c r="X479" s="92"/>
      <c r="Y479" s="93">
        <f t="shared" si="65"/>
        <v>0</v>
      </c>
      <c r="Z479" s="91"/>
      <c r="AA479" s="92"/>
      <c r="AB479" s="93">
        <f t="shared" si="66"/>
        <v>0</v>
      </c>
      <c r="AC479" s="100">
        <f t="shared" si="67"/>
        <v>0</v>
      </c>
      <c r="AD479" s="91"/>
      <c r="AE479" s="105"/>
      <c r="AF479" s="93">
        <f t="shared" si="68"/>
        <v>0</v>
      </c>
      <c r="AG479" s="78"/>
      <c r="AH479" s="78"/>
      <c r="AI479" s="83"/>
      <c r="AJ479" s="106"/>
      <c r="AK479" s="106"/>
      <c r="AL479" s="93">
        <f t="shared" si="69"/>
        <v>0</v>
      </c>
      <c r="AM479" s="100">
        <f t="shared" si="70"/>
        <v>0</v>
      </c>
      <c r="AN479" s="100">
        <f t="shared" si="71"/>
        <v>0</v>
      </c>
      <c r="AO479" s="101"/>
      <c r="AP479" s="101"/>
      <c r="AQ479" s="101"/>
      <c r="AR479" s="102"/>
      <c r="AS479" s="102"/>
      <c r="AT479" s="102"/>
      <c r="AU479" s="91"/>
      <c r="AV479" s="91"/>
      <c r="AW479" s="103">
        <v>0</v>
      </c>
      <c r="AX479" s="104">
        <f t="shared" si="63"/>
        <v>0</v>
      </c>
    </row>
    <row r="480" spans="1:50" ht="120" customHeight="1">
      <c r="A480" s="88"/>
      <c r="B480" s="88"/>
      <c r="C480" s="71"/>
      <c r="D480" s="89"/>
      <c r="E480" s="90"/>
      <c r="F480" s="91"/>
      <c r="G480" s="92"/>
      <c r="H480" s="92"/>
      <c r="I480" s="88"/>
      <c r="J480" s="88"/>
      <c r="K480" s="88"/>
      <c r="L480" s="88"/>
      <c r="M480" s="94" t="str">
        <f t="shared" si="64"/>
        <v>-</v>
      </c>
      <c r="N480" s="95"/>
      <c r="O480" s="96"/>
      <c r="P480" s="75"/>
      <c r="Q480" s="96"/>
      <c r="R480" s="97"/>
      <c r="S480" s="98"/>
      <c r="T480" s="78"/>
      <c r="U480" s="97"/>
      <c r="V480" s="99"/>
      <c r="W480" s="91"/>
      <c r="X480" s="92"/>
      <c r="Y480" s="93">
        <f t="shared" si="65"/>
        <v>0</v>
      </c>
      <c r="Z480" s="91"/>
      <c r="AA480" s="92"/>
      <c r="AB480" s="93">
        <f t="shared" si="66"/>
        <v>0</v>
      </c>
      <c r="AC480" s="100">
        <f t="shared" si="67"/>
        <v>0</v>
      </c>
      <c r="AD480" s="91"/>
      <c r="AE480" s="105"/>
      <c r="AF480" s="93">
        <f t="shared" si="68"/>
        <v>0</v>
      </c>
      <c r="AG480" s="78"/>
      <c r="AH480" s="78"/>
      <c r="AI480" s="83"/>
      <c r="AJ480" s="106"/>
      <c r="AK480" s="106"/>
      <c r="AL480" s="93">
        <f t="shared" si="69"/>
        <v>0</v>
      </c>
      <c r="AM480" s="100">
        <f t="shared" si="70"/>
        <v>0</v>
      </c>
      <c r="AN480" s="100">
        <f t="shared" si="71"/>
        <v>0</v>
      </c>
      <c r="AO480" s="101"/>
      <c r="AP480" s="101"/>
      <c r="AQ480" s="101"/>
      <c r="AR480" s="102"/>
      <c r="AS480" s="102"/>
      <c r="AT480" s="102"/>
      <c r="AU480" s="91"/>
      <c r="AV480" s="91"/>
      <c r="AW480" s="103">
        <v>0</v>
      </c>
      <c r="AX480" s="104">
        <f t="shared" si="63"/>
        <v>0</v>
      </c>
    </row>
    <row r="481" spans="1:50" ht="120" customHeight="1">
      <c r="A481" s="88"/>
      <c r="B481" s="88"/>
      <c r="C481" s="71"/>
      <c r="D481" s="89"/>
      <c r="E481" s="90"/>
      <c r="F481" s="91"/>
      <c r="G481" s="92"/>
      <c r="H481" s="92"/>
      <c r="I481" s="88"/>
      <c r="J481" s="88"/>
      <c r="K481" s="88"/>
      <c r="L481" s="88"/>
      <c r="M481" s="94" t="str">
        <f t="shared" si="64"/>
        <v>-</v>
      </c>
      <c r="N481" s="95"/>
      <c r="O481" s="96"/>
      <c r="P481" s="75"/>
      <c r="Q481" s="96"/>
      <c r="R481" s="97"/>
      <c r="S481" s="98"/>
      <c r="T481" s="78"/>
      <c r="U481" s="97"/>
      <c r="V481" s="99"/>
      <c r="W481" s="91"/>
      <c r="X481" s="92"/>
      <c r="Y481" s="93">
        <f t="shared" si="65"/>
        <v>0</v>
      </c>
      <c r="Z481" s="91"/>
      <c r="AA481" s="92"/>
      <c r="AB481" s="93">
        <f t="shared" si="66"/>
        <v>0</v>
      </c>
      <c r="AC481" s="100">
        <f t="shared" si="67"/>
        <v>0</v>
      </c>
      <c r="AD481" s="91"/>
      <c r="AE481" s="105"/>
      <c r="AF481" s="93">
        <f t="shared" si="68"/>
        <v>0</v>
      </c>
      <c r="AG481" s="78"/>
      <c r="AH481" s="78"/>
      <c r="AI481" s="83"/>
      <c r="AJ481" s="106"/>
      <c r="AK481" s="106"/>
      <c r="AL481" s="93">
        <f t="shared" si="69"/>
        <v>0</v>
      </c>
      <c r="AM481" s="100">
        <f t="shared" si="70"/>
        <v>0</v>
      </c>
      <c r="AN481" s="100">
        <f t="shared" si="71"/>
        <v>0</v>
      </c>
      <c r="AO481" s="101"/>
      <c r="AP481" s="101"/>
      <c r="AQ481" s="101"/>
      <c r="AR481" s="102"/>
      <c r="AS481" s="102"/>
      <c r="AT481" s="102"/>
      <c r="AU481" s="91"/>
      <c r="AV481" s="91"/>
      <c r="AW481" s="103">
        <v>0</v>
      </c>
      <c r="AX481" s="104">
        <f t="shared" si="63"/>
        <v>0</v>
      </c>
    </row>
    <row r="482" spans="1:50" ht="120" customHeight="1">
      <c r="A482" s="88"/>
      <c r="B482" s="88"/>
      <c r="C482" s="71"/>
      <c r="D482" s="89"/>
      <c r="E482" s="90"/>
      <c r="F482" s="91"/>
      <c r="G482" s="92"/>
      <c r="H482" s="92"/>
      <c r="I482" s="88"/>
      <c r="J482" s="88"/>
      <c r="K482" s="88"/>
      <c r="L482" s="88"/>
      <c r="M482" s="94" t="str">
        <f t="shared" si="64"/>
        <v>-</v>
      </c>
      <c r="N482" s="95"/>
      <c r="O482" s="96"/>
      <c r="P482" s="75"/>
      <c r="Q482" s="96"/>
      <c r="R482" s="97"/>
      <c r="S482" s="98"/>
      <c r="T482" s="78"/>
      <c r="U482" s="97"/>
      <c r="V482" s="99"/>
      <c r="W482" s="91"/>
      <c r="X482" s="92"/>
      <c r="Y482" s="93">
        <f t="shared" si="65"/>
        <v>0</v>
      </c>
      <c r="Z482" s="91"/>
      <c r="AA482" s="92"/>
      <c r="AB482" s="93">
        <f t="shared" si="66"/>
        <v>0</v>
      </c>
      <c r="AC482" s="100">
        <f t="shared" si="67"/>
        <v>0</v>
      </c>
      <c r="AD482" s="91"/>
      <c r="AE482" s="105"/>
      <c r="AF482" s="93">
        <f t="shared" si="68"/>
        <v>0</v>
      </c>
      <c r="AG482" s="78"/>
      <c r="AH482" s="78"/>
      <c r="AI482" s="83"/>
      <c r="AJ482" s="106"/>
      <c r="AK482" s="106"/>
      <c r="AL482" s="93">
        <f t="shared" si="69"/>
        <v>0</v>
      </c>
      <c r="AM482" s="100">
        <f t="shared" si="70"/>
        <v>0</v>
      </c>
      <c r="AN482" s="100">
        <f t="shared" si="71"/>
        <v>0</v>
      </c>
      <c r="AO482" s="101"/>
      <c r="AP482" s="101"/>
      <c r="AQ482" s="101"/>
      <c r="AR482" s="102"/>
      <c r="AS482" s="102"/>
      <c r="AT482" s="102"/>
      <c r="AU482" s="91"/>
      <c r="AV482" s="91"/>
      <c r="AW482" s="103">
        <v>0</v>
      </c>
      <c r="AX482" s="104">
        <f t="shared" si="63"/>
        <v>0</v>
      </c>
    </row>
    <row r="483" spans="1:50" ht="120" customHeight="1">
      <c r="A483" s="88"/>
      <c r="B483" s="88"/>
      <c r="C483" s="71"/>
      <c r="D483" s="89"/>
      <c r="E483" s="90"/>
      <c r="F483" s="91"/>
      <c r="G483" s="92"/>
      <c r="H483" s="92"/>
      <c r="I483" s="88"/>
      <c r="J483" s="88"/>
      <c r="K483" s="88"/>
      <c r="L483" s="88"/>
      <c r="M483" s="94" t="str">
        <f t="shared" si="64"/>
        <v>-</v>
      </c>
      <c r="N483" s="95"/>
      <c r="O483" s="96"/>
      <c r="P483" s="75"/>
      <c r="Q483" s="96"/>
      <c r="R483" s="97"/>
      <c r="S483" s="98"/>
      <c r="T483" s="78"/>
      <c r="U483" s="97"/>
      <c r="V483" s="99"/>
      <c r="W483" s="91"/>
      <c r="X483" s="92"/>
      <c r="Y483" s="93">
        <f t="shared" si="65"/>
        <v>0</v>
      </c>
      <c r="Z483" s="91"/>
      <c r="AA483" s="92"/>
      <c r="AB483" s="93">
        <f t="shared" si="66"/>
        <v>0</v>
      </c>
      <c r="AC483" s="100">
        <f t="shared" si="67"/>
        <v>0</v>
      </c>
      <c r="AD483" s="91"/>
      <c r="AE483" s="105"/>
      <c r="AF483" s="93">
        <f t="shared" si="68"/>
        <v>0</v>
      </c>
      <c r="AG483" s="78"/>
      <c r="AH483" s="78"/>
      <c r="AI483" s="83"/>
      <c r="AJ483" s="106"/>
      <c r="AK483" s="106"/>
      <c r="AL483" s="93">
        <f t="shared" si="69"/>
        <v>0</v>
      </c>
      <c r="AM483" s="100">
        <f t="shared" si="70"/>
        <v>0</v>
      </c>
      <c r="AN483" s="100">
        <f t="shared" si="71"/>
        <v>0</v>
      </c>
      <c r="AO483" s="101"/>
      <c r="AP483" s="101"/>
      <c r="AQ483" s="101"/>
      <c r="AR483" s="102"/>
      <c r="AS483" s="102"/>
      <c r="AT483" s="102"/>
      <c r="AU483" s="91"/>
      <c r="AV483" s="91"/>
      <c r="AW483" s="103">
        <v>0</v>
      </c>
      <c r="AX483" s="104">
        <f t="shared" si="63"/>
        <v>0</v>
      </c>
    </row>
    <row r="484" spans="1:50" ht="120" customHeight="1">
      <c r="A484" s="88"/>
      <c r="B484" s="88"/>
      <c r="C484" s="71"/>
      <c r="D484" s="89"/>
      <c r="E484" s="90"/>
      <c r="F484" s="91"/>
      <c r="G484" s="92"/>
      <c r="H484" s="92"/>
      <c r="I484" s="88"/>
      <c r="J484" s="88"/>
      <c r="K484" s="88"/>
      <c r="L484" s="88"/>
      <c r="M484" s="94" t="str">
        <f t="shared" si="64"/>
        <v>-</v>
      </c>
      <c r="N484" s="95"/>
      <c r="O484" s="96"/>
      <c r="P484" s="75"/>
      <c r="Q484" s="96"/>
      <c r="R484" s="97"/>
      <c r="S484" s="98"/>
      <c r="T484" s="78"/>
      <c r="U484" s="97"/>
      <c r="V484" s="99"/>
      <c r="W484" s="91"/>
      <c r="X484" s="92"/>
      <c r="Y484" s="93">
        <f t="shared" si="65"/>
        <v>0</v>
      </c>
      <c r="Z484" s="91"/>
      <c r="AA484" s="92"/>
      <c r="AB484" s="93">
        <f t="shared" si="66"/>
        <v>0</v>
      </c>
      <c r="AC484" s="100">
        <f t="shared" si="67"/>
        <v>0</v>
      </c>
      <c r="AD484" s="91"/>
      <c r="AE484" s="105"/>
      <c r="AF484" s="93">
        <f t="shared" si="68"/>
        <v>0</v>
      </c>
      <c r="AG484" s="78"/>
      <c r="AH484" s="78"/>
      <c r="AI484" s="83"/>
      <c r="AJ484" s="106"/>
      <c r="AK484" s="106"/>
      <c r="AL484" s="93">
        <f t="shared" si="69"/>
        <v>0</v>
      </c>
      <c r="AM484" s="100">
        <f t="shared" si="70"/>
        <v>0</v>
      </c>
      <c r="AN484" s="100">
        <f t="shared" si="71"/>
        <v>0</v>
      </c>
      <c r="AO484" s="101"/>
      <c r="AP484" s="101"/>
      <c r="AQ484" s="101"/>
      <c r="AR484" s="102"/>
      <c r="AS484" s="102"/>
      <c r="AT484" s="102"/>
      <c r="AU484" s="91"/>
      <c r="AV484" s="91"/>
      <c r="AW484" s="103">
        <v>0</v>
      </c>
      <c r="AX484" s="104">
        <f t="shared" si="63"/>
        <v>0</v>
      </c>
    </row>
    <row r="485" spans="1:50" ht="120" customHeight="1">
      <c r="A485" s="88"/>
      <c r="B485" s="88"/>
      <c r="C485" s="71"/>
      <c r="D485" s="89"/>
      <c r="E485" s="90"/>
      <c r="F485" s="91"/>
      <c r="G485" s="92"/>
      <c r="H485" s="92"/>
      <c r="I485" s="88"/>
      <c r="J485" s="88"/>
      <c r="K485" s="88"/>
      <c r="L485" s="88"/>
      <c r="M485" s="94" t="str">
        <f t="shared" si="64"/>
        <v>-</v>
      </c>
      <c r="N485" s="95"/>
      <c r="O485" s="96"/>
      <c r="P485" s="75"/>
      <c r="Q485" s="96"/>
      <c r="R485" s="97"/>
      <c r="S485" s="98"/>
      <c r="T485" s="78"/>
      <c r="U485" s="97"/>
      <c r="V485" s="99"/>
      <c r="W485" s="91"/>
      <c r="X485" s="92"/>
      <c r="Y485" s="93">
        <f t="shared" si="65"/>
        <v>0</v>
      </c>
      <c r="Z485" s="91"/>
      <c r="AA485" s="92"/>
      <c r="AB485" s="93">
        <f t="shared" si="66"/>
        <v>0</v>
      </c>
      <c r="AC485" s="100">
        <f t="shared" si="67"/>
        <v>0</v>
      </c>
      <c r="AD485" s="91"/>
      <c r="AE485" s="105"/>
      <c r="AF485" s="93">
        <f t="shared" si="68"/>
        <v>0</v>
      </c>
      <c r="AG485" s="78"/>
      <c r="AH485" s="78"/>
      <c r="AI485" s="83"/>
      <c r="AJ485" s="106"/>
      <c r="AK485" s="106"/>
      <c r="AL485" s="93">
        <f t="shared" si="69"/>
        <v>0</v>
      </c>
      <c r="AM485" s="100">
        <f t="shared" si="70"/>
        <v>0</v>
      </c>
      <c r="AN485" s="100">
        <f t="shared" si="71"/>
        <v>0</v>
      </c>
      <c r="AO485" s="101"/>
      <c r="AP485" s="101"/>
      <c r="AQ485" s="101"/>
      <c r="AR485" s="102"/>
      <c r="AS485" s="102"/>
      <c r="AT485" s="102"/>
      <c r="AU485" s="91"/>
      <c r="AV485" s="91"/>
      <c r="AW485" s="103">
        <v>0</v>
      </c>
      <c r="AX485" s="104">
        <f t="shared" si="63"/>
        <v>0</v>
      </c>
    </row>
    <row r="486" spans="1:50" ht="120" customHeight="1">
      <c r="A486" s="88"/>
      <c r="B486" s="88"/>
      <c r="C486" s="71"/>
      <c r="D486" s="89"/>
      <c r="E486" s="90"/>
      <c r="F486" s="91"/>
      <c r="G486" s="92"/>
      <c r="H486" s="92"/>
      <c r="I486" s="88"/>
      <c r="J486" s="88"/>
      <c r="K486" s="88"/>
      <c r="L486" s="88"/>
      <c r="M486" s="94" t="str">
        <f t="shared" si="64"/>
        <v>-</v>
      </c>
      <c r="N486" s="95"/>
      <c r="O486" s="96"/>
      <c r="P486" s="75"/>
      <c r="Q486" s="96"/>
      <c r="R486" s="97"/>
      <c r="S486" s="98"/>
      <c r="T486" s="78"/>
      <c r="U486" s="97"/>
      <c r="V486" s="99"/>
      <c r="W486" s="91"/>
      <c r="X486" s="92"/>
      <c r="Y486" s="93">
        <f t="shared" si="65"/>
        <v>0</v>
      </c>
      <c r="Z486" s="91"/>
      <c r="AA486" s="92"/>
      <c r="AB486" s="93">
        <f t="shared" si="66"/>
        <v>0</v>
      </c>
      <c r="AC486" s="100">
        <f t="shared" si="67"/>
        <v>0</v>
      </c>
      <c r="AD486" s="91"/>
      <c r="AE486" s="105"/>
      <c r="AF486" s="93">
        <f t="shared" si="68"/>
        <v>0</v>
      </c>
      <c r="AG486" s="78"/>
      <c r="AH486" s="78"/>
      <c r="AI486" s="83"/>
      <c r="AJ486" s="106"/>
      <c r="AK486" s="106"/>
      <c r="AL486" s="93">
        <f t="shared" si="69"/>
        <v>0</v>
      </c>
      <c r="AM486" s="100">
        <f t="shared" si="70"/>
        <v>0</v>
      </c>
      <c r="AN486" s="100">
        <f t="shared" si="71"/>
        <v>0</v>
      </c>
      <c r="AO486" s="101"/>
      <c r="AP486" s="101"/>
      <c r="AQ486" s="101"/>
      <c r="AR486" s="102"/>
      <c r="AS486" s="102"/>
      <c r="AT486" s="102"/>
      <c r="AU486" s="91"/>
      <c r="AV486" s="91"/>
      <c r="AW486" s="103">
        <v>0</v>
      </c>
      <c r="AX486" s="104">
        <f t="shared" si="63"/>
        <v>0</v>
      </c>
    </row>
    <row r="487" spans="1:50" ht="120" customHeight="1">
      <c r="A487" s="88"/>
      <c r="B487" s="88"/>
      <c r="C487" s="71"/>
      <c r="D487" s="89"/>
      <c r="E487" s="90"/>
      <c r="F487" s="91"/>
      <c r="G487" s="92"/>
      <c r="H487" s="92"/>
      <c r="I487" s="88"/>
      <c r="J487" s="88"/>
      <c r="K487" s="88"/>
      <c r="L487" s="88"/>
      <c r="M487" s="94" t="str">
        <f t="shared" si="64"/>
        <v>-</v>
      </c>
      <c r="N487" s="95"/>
      <c r="O487" s="96"/>
      <c r="P487" s="75"/>
      <c r="Q487" s="96"/>
      <c r="R487" s="97"/>
      <c r="S487" s="98"/>
      <c r="T487" s="78"/>
      <c r="U487" s="97"/>
      <c r="V487" s="99"/>
      <c r="W487" s="91"/>
      <c r="X487" s="92"/>
      <c r="Y487" s="93">
        <f t="shared" si="65"/>
        <v>0</v>
      </c>
      <c r="Z487" s="91"/>
      <c r="AA487" s="92"/>
      <c r="AB487" s="93">
        <f t="shared" si="66"/>
        <v>0</v>
      </c>
      <c r="AC487" s="100">
        <f t="shared" si="67"/>
        <v>0</v>
      </c>
      <c r="AD487" s="91"/>
      <c r="AE487" s="105"/>
      <c r="AF487" s="93">
        <f t="shared" si="68"/>
        <v>0</v>
      </c>
      <c r="AG487" s="78"/>
      <c r="AH487" s="78"/>
      <c r="AI487" s="83"/>
      <c r="AJ487" s="106"/>
      <c r="AK487" s="106"/>
      <c r="AL487" s="93">
        <f t="shared" si="69"/>
        <v>0</v>
      </c>
      <c r="AM487" s="100">
        <f t="shared" si="70"/>
        <v>0</v>
      </c>
      <c r="AN487" s="100">
        <f t="shared" si="71"/>
        <v>0</v>
      </c>
      <c r="AO487" s="101"/>
      <c r="AP487" s="101"/>
      <c r="AQ487" s="101"/>
      <c r="AR487" s="102"/>
      <c r="AS487" s="102"/>
      <c r="AT487" s="102"/>
      <c r="AU487" s="91"/>
      <c r="AV487" s="91"/>
      <c r="AW487" s="103">
        <v>0</v>
      </c>
      <c r="AX487" s="104">
        <f t="shared" si="63"/>
        <v>0</v>
      </c>
    </row>
    <row r="488" spans="1:50" ht="120" customHeight="1">
      <c r="A488" s="88"/>
      <c r="B488" s="88"/>
      <c r="C488" s="71"/>
      <c r="D488" s="89"/>
      <c r="E488" s="90"/>
      <c r="F488" s="91"/>
      <c r="G488" s="92"/>
      <c r="H488" s="92"/>
      <c r="I488" s="88"/>
      <c r="J488" s="88"/>
      <c r="K488" s="88"/>
      <c r="L488" s="88"/>
      <c r="M488" s="94" t="str">
        <f t="shared" si="64"/>
        <v>-</v>
      </c>
      <c r="N488" s="95"/>
      <c r="O488" s="96"/>
      <c r="P488" s="75"/>
      <c r="Q488" s="96"/>
      <c r="R488" s="97"/>
      <c r="S488" s="98"/>
      <c r="T488" s="78"/>
      <c r="U488" s="97"/>
      <c r="V488" s="99"/>
      <c r="W488" s="91"/>
      <c r="X488" s="92"/>
      <c r="Y488" s="93">
        <f t="shared" si="65"/>
        <v>0</v>
      </c>
      <c r="Z488" s="91"/>
      <c r="AA488" s="92"/>
      <c r="AB488" s="93">
        <f t="shared" si="66"/>
        <v>0</v>
      </c>
      <c r="AC488" s="100">
        <f t="shared" si="67"/>
        <v>0</v>
      </c>
      <c r="AD488" s="91"/>
      <c r="AE488" s="105"/>
      <c r="AF488" s="93">
        <f t="shared" si="68"/>
        <v>0</v>
      </c>
      <c r="AG488" s="78"/>
      <c r="AH488" s="78"/>
      <c r="AI488" s="83"/>
      <c r="AJ488" s="106"/>
      <c r="AK488" s="106"/>
      <c r="AL488" s="93">
        <f t="shared" si="69"/>
        <v>0</v>
      </c>
      <c r="AM488" s="100">
        <f t="shared" si="70"/>
        <v>0</v>
      </c>
      <c r="AN488" s="100">
        <f t="shared" si="71"/>
        <v>0</v>
      </c>
      <c r="AO488" s="101"/>
      <c r="AP488" s="101"/>
      <c r="AQ488" s="101"/>
      <c r="AR488" s="102"/>
      <c r="AS488" s="102"/>
      <c r="AT488" s="102"/>
      <c r="AU488" s="91"/>
      <c r="AV488" s="91"/>
      <c r="AW488" s="103">
        <v>0</v>
      </c>
      <c r="AX488" s="104">
        <f t="shared" si="63"/>
        <v>0</v>
      </c>
    </row>
    <row r="489" spans="1:50" ht="120" customHeight="1">
      <c r="A489" s="88"/>
      <c r="B489" s="88"/>
      <c r="C489" s="71"/>
      <c r="D489" s="89"/>
      <c r="E489" s="90"/>
      <c r="F489" s="91"/>
      <c r="G489" s="92"/>
      <c r="H489" s="92"/>
      <c r="I489" s="88"/>
      <c r="J489" s="88"/>
      <c r="K489" s="88"/>
      <c r="L489" s="88"/>
      <c r="M489" s="94" t="str">
        <f t="shared" si="64"/>
        <v>-</v>
      </c>
      <c r="N489" s="95"/>
      <c r="O489" s="96"/>
      <c r="P489" s="75"/>
      <c r="Q489" s="96"/>
      <c r="R489" s="97"/>
      <c r="S489" s="98"/>
      <c r="T489" s="78"/>
      <c r="U489" s="97"/>
      <c r="V489" s="99"/>
      <c r="W489" s="91"/>
      <c r="X489" s="92"/>
      <c r="Y489" s="93">
        <f t="shared" si="65"/>
        <v>0</v>
      </c>
      <c r="Z489" s="91"/>
      <c r="AA489" s="92"/>
      <c r="AB489" s="93">
        <f t="shared" si="66"/>
        <v>0</v>
      </c>
      <c r="AC489" s="100">
        <f t="shared" si="67"/>
        <v>0</v>
      </c>
      <c r="AD489" s="91"/>
      <c r="AE489" s="105"/>
      <c r="AF489" s="93">
        <f t="shared" si="68"/>
        <v>0</v>
      </c>
      <c r="AG489" s="78"/>
      <c r="AH489" s="78"/>
      <c r="AI489" s="83"/>
      <c r="AJ489" s="106"/>
      <c r="AK489" s="106"/>
      <c r="AL489" s="93">
        <f t="shared" si="69"/>
        <v>0</v>
      </c>
      <c r="AM489" s="100">
        <f t="shared" si="70"/>
        <v>0</v>
      </c>
      <c r="AN489" s="100">
        <f t="shared" si="71"/>
        <v>0</v>
      </c>
      <c r="AO489" s="101"/>
      <c r="AP489" s="101"/>
      <c r="AQ489" s="101"/>
      <c r="AR489" s="102"/>
      <c r="AS489" s="102"/>
      <c r="AT489" s="102"/>
      <c r="AU489" s="91"/>
      <c r="AV489" s="91"/>
      <c r="AW489" s="103">
        <v>0</v>
      </c>
      <c r="AX489" s="104">
        <f t="shared" si="63"/>
        <v>0</v>
      </c>
    </row>
    <row r="490" spans="1:50" ht="120" customHeight="1">
      <c r="A490" s="88"/>
      <c r="B490" s="88"/>
      <c r="C490" s="71"/>
      <c r="D490" s="89"/>
      <c r="E490" s="90"/>
      <c r="F490" s="91"/>
      <c r="G490" s="92"/>
      <c r="H490" s="92"/>
      <c r="I490" s="88"/>
      <c r="J490" s="88"/>
      <c r="K490" s="88"/>
      <c r="L490" s="88"/>
      <c r="M490" s="94" t="str">
        <f t="shared" si="64"/>
        <v>-</v>
      </c>
      <c r="N490" s="95"/>
      <c r="O490" s="96"/>
      <c r="P490" s="75"/>
      <c r="Q490" s="96"/>
      <c r="R490" s="97"/>
      <c r="S490" s="98"/>
      <c r="T490" s="78"/>
      <c r="U490" s="97"/>
      <c r="V490" s="99"/>
      <c r="W490" s="91"/>
      <c r="X490" s="92"/>
      <c r="Y490" s="93">
        <f t="shared" si="65"/>
        <v>0</v>
      </c>
      <c r="Z490" s="91"/>
      <c r="AA490" s="92"/>
      <c r="AB490" s="93">
        <f t="shared" si="66"/>
        <v>0</v>
      </c>
      <c r="AC490" s="100">
        <f t="shared" si="67"/>
        <v>0</v>
      </c>
      <c r="AD490" s="91"/>
      <c r="AE490" s="105"/>
      <c r="AF490" s="93">
        <f t="shared" si="68"/>
        <v>0</v>
      </c>
      <c r="AG490" s="78"/>
      <c r="AH490" s="78"/>
      <c r="AI490" s="83"/>
      <c r="AJ490" s="106"/>
      <c r="AK490" s="106"/>
      <c r="AL490" s="93">
        <f t="shared" si="69"/>
        <v>0</v>
      </c>
      <c r="AM490" s="100">
        <f t="shared" si="70"/>
        <v>0</v>
      </c>
      <c r="AN490" s="100">
        <f t="shared" si="71"/>
        <v>0</v>
      </c>
      <c r="AO490" s="101"/>
      <c r="AP490" s="101"/>
      <c r="AQ490" s="101"/>
      <c r="AR490" s="102"/>
      <c r="AS490" s="102"/>
      <c r="AT490" s="102"/>
      <c r="AU490" s="91"/>
      <c r="AV490" s="91"/>
      <c r="AW490" s="103">
        <v>0</v>
      </c>
      <c r="AX490" s="104">
        <f t="shared" si="63"/>
        <v>0</v>
      </c>
    </row>
    <row r="491" spans="1:50" ht="120" customHeight="1">
      <c r="A491" s="88"/>
      <c r="B491" s="88"/>
      <c r="C491" s="71"/>
      <c r="D491" s="89"/>
      <c r="E491" s="90"/>
      <c r="F491" s="91"/>
      <c r="G491" s="92"/>
      <c r="H491" s="92"/>
      <c r="I491" s="88"/>
      <c r="J491" s="88"/>
      <c r="K491" s="88"/>
      <c r="L491" s="88"/>
      <c r="M491" s="94" t="str">
        <f t="shared" si="64"/>
        <v>-</v>
      </c>
      <c r="N491" s="95"/>
      <c r="O491" s="96"/>
      <c r="P491" s="75"/>
      <c r="Q491" s="96"/>
      <c r="R491" s="97"/>
      <c r="S491" s="98"/>
      <c r="T491" s="78"/>
      <c r="U491" s="97"/>
      <c r="V491" s="99"/>
      <c r="W491" s="91"/>
      <c r="X491" s="92"/>
      <c r="Y491" s="93">
        <f t="shared" si="65"/>
        <v>0</v>
      </c>
      <c r="Z491" s="91"/>
      <c r="AA491" s="92"/>
      <c r="AB491" s="93">
        <f t="shared" si="66"/>
        <v>0</v>
      </c>
      <c r="AC491" s="100">
        <f t="shared" si="67"/>
        <v>0</v>
      </c>
      <c r="AD491" s="91"/>
      <c r="AE491" s="105"/>
      <c r="AF491" s="93">
        <f t="shared" si="68"/>
        <v>0</v>
      </c>
      <c r="AG491" s="78"/>
      <c r="AH491" s="78"/>
      <c r="AI491" s="83"/>
      <c r="AJ491" s="106"/>
      <c r="AK491" s="106"/>
      <c r="AL491" s="93">
        <f t="shared" si="69"/>
        <v>0</v>
      </c>
      <c r="AM491" s="100">
        <f t="shared" si="70"/>
        <v>0</v>
      </c>
      <c r="AN491" s="100">
        <f t="shared" si="71"/>
        <v>0</v>
      </c>
      <c r="AO491" s="101"/>
      <c r="AP491" s="101"/>
      <c r="AQ491" s="101"/>
      <c r="AR491" s="102"/>
      <c r="AS491" s="102"/>
      <c r="AT491" s="102"/>
      <c r="AU491" s="91"/>
      <c r="AV491" s="91"/>
      <c r="AW491" s="103">
        <v>0</v>
      </c>
      <c r="AX491" s="104">
        <f t="shared" si="63"/>
        <v>0</v>
      </c>
    </row>
    <row r="492" spans="1:50" ht="120" customHeight="1">
      <c r="A492" s="88"/>
      <c r="B492" s="88"/>
      <c r="C492" s="71"/>
      <c r="D492" s="89"/>
      <c r="E492" s="90"/>
      <c r="F492" s="91"/>
      <c r="G492" s="92"/>
      <c r="H492" s="92"/>
      <c r="I492" s="88"/>
      <c r="J492" s="88"/>
      <c r="K492" s="88"/>
      <c r="L492" s="88"/>
      <c r="M492" s="94" t="str">
        <f t="shared" si="64"/>
        <v>-</v>
      </c>
      <c r="N492" s="95"/>
      <c r="O492" s="96"/>
      <c r="P492" s="75"/>
      <c r="Q492" s="96"/>
      <c r="R492" s="97"/>
      <c r="S492" s="98"/>
      <c r="T492" s="78"/>
      <c r="U492" s="97"/>
      <c r="V492" s="99"/>
      <c r="W492" s="91"/>
      <c r="X492" s="92"/>
      <c r="Y492" s="93">
        <f t="shared" si="65"/>
        <v>0</v>
      </c>
      <c r="Z492" s="91"/>
      <c r="AA492" s="92"/>
      <c r="AB492" s="93">
        <f t="shared" si="66"/>
        <v>0</v>
      </c>
      <c r="AC492" s="100">
        <f t="shared" si="67"/>
        <v>0</v>
      </c>
      <c r="AD492" s="91"/>
      <c r="AE492" s="105"/>
      <c r="AF492" s="93">
        <f t="shared" si="68"/>
        <v>0</v>
      </c>
      <c r="AG492" s="78"/>
      <c r="AH492" s="78"/>
      <c r="AI492" s="83"/>
      <c r="AJ492" s="106"/>
      <c r="AK492" s="106"/>
      <c r="AL492" s="93">
        <f t="shared" si="69"/>
        <v>0</v>
      </c>
      <c r="AM492" s="100">
        <f t="shared" si="70"/>
        <v>0</v>
      </c>
      <c r="AN492" s="100">
        <f t="shared" si="71"/>
        <v>0</v>
      </c>
      <c r="AO492" s="101"/>
      <c r="AP492" s="101"/>
      <c r="AQ492" s="101"/>
      <c r="AR492" s="102"/>
      <c r="AS492" s="102"/>
      <c r="AT492" s="102"/>
      <c r="AU492" s="91"/>
      <c r="AV492" s="91"/>
      <c r="AW492" s="103">
        <v>0</v>
      </c>
      <c r="AX492" s="104">
        <f t="shared" si="63"/>
        <v>0</v>
      </c>
    </row>
    <row r="493" spans="1:50" ht="120" customHeight="1">
      <c r="A493" s="88"/>
      <c r="B493" s="88"/>
      <c r="C493" s="71"/>
      <c r="D493" s="89"/>
      <c r="E493" s="90"/>
      <c r="F493" s="91"/>
      <c r="G493" s="92"/>
      <c r="H493" s="92"/>
      <c r="I493" s="88"/>
      <c r="J493" s="88"/>
      <c r="K493" s="88"/>
      <c r="L493" s="88"/>
      <c r="M493" s="94" t="str">
        <f t="shared" si="64"/>
        <v>-</v>
      </c>
      <c r="N493" s="95"/>
      <c r="O493" s="96"/>
      <c r="P493" s="75"/>
      <c r="Q493" s="96"/>
      <c r="R493" s="97"/>
      <c r="S493" s="98"/>
      <c r="T493" s="78"/>
      <c r="U493" s="97"/>
      <c r="V493" s="99"/>
      <c r="W493" s="91"/>
      <c r="X493" s="92"/>
      <c r="Y493" s="93">
        <f t="shared" si="65"/>
        <v>0</v>
      </c>
      <c r="Z493" s="91"/>
      <c r="AA493" s="92"/>
      <c r="AB493" s="93">
        <f t="shared" si="66"/>
        <v>0</v>
      </c>
      <c r="AC493" s="100">
        <f t="shared" si="67"/>
        <v>0</v>
      </c>
      <c r="AD493" s="91"/>
      <c r="AE493" s="105"/>
      <c r="AF493" s="93">
        <f t="shared" si="68"/>
        <v>0</v>
      </c>
      <c r="AG493" s="78"/>
      <c r="AH493" s="78"/>
      <c r="AI493" s="83"/>
      <c r="AJ493" s="106"/>
      <c r="AK493" s="106"/>
      <c r="AL493" s="93">
        <f t="shared" si="69"/>
        <v>0</v>
      </c>
      <c r="AM493" s="100">
        <f t="shared" si="70"/>
        <v>0</v>
      </c>
      <c r="AN493" s="100">
        <f t="shared" si="71"/>
        <v>0</v>
      </c>
      <c r="AO493" s="101"/>
      <c r="AP493" s="101"/>
      <c r="AQ493" s="101"/>
      <c r="AR493" s="102"/>
      <c r="AS493" s="102"/>
      <c r="AT493" s="102"/>
      <c r="AU493" s="91"/>
      <c r="AV493" s="91"/>
      <c r="AW493" s="103">
        <v>0</v>
      </c>
      <c r="AX493" s="104">
        <f t="shared" si="63"/>
        <v>0</v>
      </c>
    </row>
    <row r="494" spans="1:50" ht="120" customHeight="1">
      <c r="A494" s="88"/>
      <c r="B494" s="88"/>
      <c r="C494" s="71"/>
      <c r="D494" s="89"/>
      <c r="E494" s="90"/>
      <c r="F494" s="91"/>
      <c r="G494" s="92"/>
      <c r="H494" s="92"/>
      <c r="I494" s="88"/>
      <c r="J494" s="88"/>
      <c r="K494" s="88"/>
      <c r="L494" s="88"/>
      <c r="M494" s="94" t="str">
        <f t="shared" si="64"/>
        <v>-</v>
      </c>
      <c r="N494" s="95"/>
      <c r="O494" s="96"/>
      <c r="P494" s="75"/>
      <c r="Q494" s="96"/>
      <c r="R494" s="97"/>
      <c r="S494" s="98"/>
      <c r="T494" s="78"/>
      <c r="U494" s="97"/>
      <c r="V494" s="99"/>
      <c r="W494" s="91"/>
      <c r="X494" s="92"/>
      <c r="Y494" s="93">
        <f t="shared" si="65"/>
        <v>0</v>
      </c>
      <c r="Z494" s="91"/>
      <c r="AA494" s="92"/>
      <c r="AB494" s="93">
        <f t="shared" si="66"/>
        <v>0</v>
      </c>
      <c r="AC494" s="100">
        <f t="shared" si="67"/>
        <v>0</v>
      </c>
      <c r="AD494" s="91"/>
      <c r="AE494" s="105"/>
      <c r="AF494" s="93">
        <f t="shared" si="68"/>
        <v>0</v>
      </c>
      <c r="AG494" s="78"/>
      <c r="AH494" s="78"/>
      <c r="AI494" s="83"/>
      <c r="AJ494" s="106"/>
      <c r="AK494" s="106"/>
      <c r="AL494" s="93">
        <f t="shared" si="69"/>
        <v>0</v>
      </c>
      <c r="AM494" s="100">
        <f t="shared" si="70"/>
        <v>0</v>
      </c>
      <c r="AN494" s="100">
        <f t="shared" si="71"/>
        <v>0</v>
      </c>
      <c r="AO494" s="101"/>
      <c r="AP494" s="101"/>
      <c r="AQ494" s="101"/>
      <c r="AR494" s="102"/>
      <c r="AS494" s="102"/>
      <c r="AT494" s="102"/>
      <c r="AU494" s="91"/>
      <c r="AV494" s="91"/>
      <c r="AW494" s="103">
        <v>0</v>
      </c>
      <c r="AX494" s="104">
        <f t="shared" si="63"/>
        <v>0</v>
      </c>
    </row>
    <row r="495" spans="1:50" ht="120" customHeight="1">
      <c r="A495" s="88"/>
      <c r="B495" s="88"/>
      <c r="C495" s="71"/>
      <c r="D495" s="89"/>
      <c r="E495" s="90"/>
      <c r="F495" s="91"/>
      <c r="G495" s="92"/>
      <c r="H495" s="92"/>
      <c r="I495" s="88"/>
      <c r="J495" s="88"/>
      <c r="K495" s="88"/>
      <c r="L495" s="88"/>
      <c r="M495" s="94" t="str">
        <f t="shared" si="64"/>
        <v>-</v>
      </c>
      <c r="N495" s="95"/>
      <c r="O495" s="96"/>
      <c r="P495" s="75"/>
      <c r="Q495" s="96"/>
      <c r="R495" s="97"/>
      <c r="S495" s="98"/>
      <c r="T495" s="78"/>
      <c r="U495" s="97"/>
      <c r="V495" s="99"/>
      <c r="W495" s="91"/>
      <c r="X495" s="92"/>
      <c r="Y495" s="93">
        <f t="shared" si="65"/>
        <v>0</v>
      </c>
      <c r="Z495" s="91"/>
      <c r="AA495" s="92"/>
      <c r="AB495" s="93">
        <f t="shared" si="66"/>
        <v>0</v>
      </c>
      <c r="AC495" s="100">
        <f t="shared" si="67"/>
        <v>0</v>
      </c>
      <c r="AD495" s="91"/>
      <c r="AE495" s="105"/>
      <c r="AF495" s="93">
        <f t="shared" si="68"/>
        <v>0</v>
      </c>
      <c r="AG495" s="78"/>
      <c r="AH495" s="78"/>
      <c r="AI495" s="83"/>
      <c r="AJ495" s="106"/>
      <c r="AK495" s="106"/>
      <c r="AL495" s="93">
        <f t="shared" si="69"/>
        <v>0</v>
      </c>
      <c r="AM495" s="100">
        <f t="shared" si="70"/>
        <v>0</v>
      </c>
      <c r="AN495" s="100">
        <f t="shared" si="71"/>
        <v>0</v>
      </c>
      <c r="AO495" s="101"/>
      <c r="AP495" s="101"/>
      <c r="AQ495" s="101"/>
      <c r="AR495" s="102"/>
      <c r="AS495" s="102"/>
      <c r="AT495" s="102"/>
      <c r="AU495" s="91"/>
      <c r="AV495" s="91"/>
      <c r="AW495" s="103">
        <v>0</v>
      </c>
      <c r="AX495" s="104">
        <f t="shared" si="63"/>
        <v>0</v>
      </c>
    </row>
    <row r="496" spans="1:50" ht="120" customHeight="1">
      <c r="A496" s="88"/>
      <c r="B496" s="88"/>
      <c r="C496" s="71"/>
      <c r="D496" s="89"/>
      <c r="E496" s="90"/>
      <c r="F496" s="91"/>
      <c r="G496" s="92"/>
      <c r="H496" s="92"/>
      <c r="I496" s="88"/>
      <c r="J496" s="88"/>
      <c r="K496" s="88"/>
      <c r="L496" s="88"/>
      <c r="M496" s="94" t="str">
        <f t="shared" si="64"/>
        <v>-</v>
      </c>
      <c r="N496" s="95"/>
      <c r="O496" s="96"/>
      <c r="P496" s="75"/>
      <c r="Q496" s="96"/>
      <c r="R496" s="97"/>
      <c r="S496" s="98"/>
      <c r="T496" s="78"/>
      <c r="U496" s="97"/>
      <c r="V496" s="99"/>
      <c r="W496" s="91"/>
      <c r="X496" s="92"/>
      <c r="Y496" s="93">
        <f t="shared" si="65"/>
        <v>0</v>
      </c>
      <c r="Z496" s="91"/>
      <c r="AA496" s="92"/>
      <c r="AB496" s="93">
        <f t="shared" si="66"/>
        <v>0</v>
      </c>
      <c r="AC496" s="100">
        <f t="shared" si="67"/>
        <v>0</v>
      </c>
      <c r="AD496" s="91"/>
      <c r="AE496" s="105"/>
      <c r="AF496" s="93">
        <f t="shared" si="68"/>
        <v>0</v>
      </c>
      <c r="AG496" s="78"/>
      <c r="AH496" s="78"/>
      <c r="AI496" s="83"/>
      <c r="AJ496" s="106"/>
      <c r="AK496" s="106"/>
      <c r="AL496" s="93">
        <f t="shared" si="69"/>
        <v>0</v>
      </c>
      <c r="AM496" s="100">
        <f t="shared" si="70"/>
        <v>0</v>
      </c>
      <c r="AN496" s="100">
        <f t="shared" si="71"/>
        <v>0</v>
      </c>
      <c r="AO496" s="101"/>
      <c r="AP496" s="101"/>
      <c r="AQ496" s="101"/>
      <c r="AR496" s="102"/>
      <c r="AS496" s="102"/>
      <c r="AT496" s="102"/>
      <c r="AU496" s="91"/>
      <c r="AV496" s="91"/>
      <c r="AW496" s="103">
        <v>0</v>
      </c>
      <c r="AX496" s="104">
        <f t="shared" si="63"/>
        <v>0</v>
      </c>
    </row>
    <row r="497" spans="1:50" ht="120" customHeight="1">
      <c r="A497" s="88"/>
      <c r="B497" s="88"/>
      <c r="C497" s="71"/>
      <c r="D497" s="89"/>
      <c r="E497" s="90"/>
      <c r="F497" s="91"/>
      <c r="G497" s="92"/>
      <c r="H497" s="92"/>
      <c r="I497" s="88"/>
      <c r="J497" s="88"/>
      <c r="K497" s="88"/>
      <c r="L497" s="88"/>
      <c r="M497" s="94" t="str">
        <f t="shared" si="64"/>
        <v>-</v>
      </c>
      <c r="N497" s="95"/>
      <c r="O497" s="96"/>
      <c r="P497" s="75"/>
      <c r="Q497" s="96"/>
      <c r="R497" s="97"/>
      <c r="S497" s="98"/>
      <c r="T497" s="78"/>
      <c r="U497" s="97"/>
      <c r="V497" s="99"/>
      <c r="W497" s="91"/>
      <c r="X497" s="92"/>
      <c r="Y497" s="93">
        <f t="shared" si="65"/>
        <v>0</v>
      </c>
      <c r="Z497" s="91"/>
      <c r="AA497" s="92"/>
      <c r="AB497" s="93">
        <f t="shared" si="66"/>
        <v>0</v>
      </c>
      <c r="AC497" s="100">
        <f t="shared" si="67"/>
        <v>0</v>
      </c>
      <c r="AD497" s="91"/>
      <c r="AE497" s="105"/>
      <c r="AF497" s="93">
        <f t="shared" si="68"/>
        <v>0</v>
      </c>
      <c r="AG497" s="78"/>
      <c r="AH497" s="78"/>
      <c r="AI497" s="83"/>
      <c r="AJ497" s="106"/>
      <c r="AK497" s="106"/>
      <c r="AL497" s="93">
        <f t="shared" si="69"/>
        <v>0</v>
      </c>
      <c r="AM497" s="100">
        <f t="shared" si="70"/>
        <v>0</v>
      </c>
      <c r="AN497" s="100">
        <f t="shared" si="71"/>
        <v>0</v>
      </c>
      <c r="AO497" s="101"/>
      <c r="AP497" s="101"/>
      <c r="AQ497" s="101"/>
      <c r="AR497" s="102"/>
      <c r="AS497" s="102"/>
      <c r="AT497" s="102"/>
      <c r="AU497" s="91"/>
      <c r="AV497" s="91"/>
      <c r="AW497" s="103">
        <v>0</v>
      </c>
      <c r="AX497" s="104">
        <f t="shared" si="63"/>
        <v>0</v>
      </c>
    </row>
    <row r="498" spans="1:50" ht="120" customHeight="1">
      <c r="A498" s="88"/>
      <c r="B498" s="88"/>
      <c r="C498" s="71"/>
      <c r="D498" s="89"/>
      <c r="E498" s="90"/>
      <c r="F498" s="91"/>
      <c r="G498" s="92"/>
      <c r="H498" s="92"/>
      <c r="I498" s="88"/>
      <c r="J498" s="88"/>
      <c r="K498" s="88"/>
      <c r="L498" s="88"/>
      <c r="M498" s="94" t="str">
        <f t="shared" si="64"/>
        <v>-</v>
      </c>
      <c r="N498" s="95"/>
      <c r="O498" s="96"/>
      <c r="P498" s="75"/>
      <c r="Q498" s="96"/>
      <c r="R498" s="97"/>
      <c r="S498" s="98"/>
      <c r="T498" s="78"/>
      <c r="U498" s="97"/>
      <c r="V498" s="99"/>
      <c r="W498" s="91"/>
      <c r="X498" s="92"/>
      <c r="Y498" s="93">
        <f t="shared" si="65"/>
        <v>0</v>
      </c>
      <c r="Z498" s="91"/>
      <c r="AA498" s="92"/>
      <c r="AB498" s="93">
        <f t="shared" si="66"/>
        <v>0</v>
      </c>
      <c r="AC498" s="100">
        <f t="shared" si="67"/>
        <v>0</v>
      </c>
      <c r="AD498" s="91"/>
      <c r="AE498" s="105"/>
      <c r="AF498" s="93">
        <f t="shared" si="68"/>
        <v>0</v>
      </c>
      <c r="AG498" s="78"/>
      <c r="AH498" s="78"/>
      <c r="AI498" s="83"/>
      <c r="AJ498" s="106"/>
      <c r="AK498" s="106"/>
      <c r="AL498" s="93">
        <f t="shared" si="69"/>
        <v>0</v>
      </c>
      <c r="AM498" s="100">
        <f t="shared" si="70"/>
        <v>0</v>
      </c>
      <c r="AN498" s="100">
        <f t="shared" si="71"/>
        <v>0</v>
      </c>
      <c r="AO498" s="101"/>
      <c r="AP498" s="101"/>
      <c r="AQ498" s="101"/>
      <c r="AR498" s="102"/>
      <c r="AS498" s="102"/>
      <c r="AT498" s="102"/>
      <c r="AU498" s="91"/>
      <c r="AV498" s="91"/>
      <c r="AW498" s="103">
        <v>0</v>
      </c>
      <c r="AX498" s="104">
        <f t="shared" si="63"/>
        <v>0</v>
      </c>
    </row>
    <row r="499" spans="1:50" ht="120" customHeight="1">
      <c r="A499" s="88"/>
      <c r="B499" s="88"/>
      <c r="C499" s="71"/>
      <c r="D499" s="89"/>
      <c r="E499" s="90"/>
      <c r="F499" s="91"/>
      <c r="G499" s="92"/>
      <c r="H499" s="92"/>
      <c r="I499" s="88"/>
      <c r="J499" s="88"/>
      <c r="K499" s="88"/>
      <c r="L499" s="88"/>
      <c r="M499" s="94" t="str">
        <f t="shared" si="64"/>
        <v>-</v>
      </c>
      <c r="N499" s="95"/>
      <c r="O499" s="96"/>
      <c r="P499" s="75"/>
      <c r="Q499" s="96"/>
      <c r="R499" s="97"/>
      <c r="S499" s="98"/>
      <c r="T499" s="78"/>
      <c r="U499" s="97"/>
      <c r="V499" s="99"/>
      <c r="W499" s="91"/>
      <c r="X499" s="92"/>
      <c r="Y499" s="93">
        <f t="shared" si="65"/>
        <v>0</v>
      </c>
      <c r="Z499" s="91"/>
      <c r="AA499" s="92"/>
      <c r="AB499" s="93">
        <f t="shared" si="66"/>
        <v>0</v>
      </c>
      <c r="AC499" s="100">
        <f t="shared" si="67"/>
        <v>0</v>
      </c>
      <c r="AD499" s="91"/>
      <c r="AE499" s="105"/>
      <c r="AF499" s="93">
        <f t="shared" si="68"/>
        <v>0</v>
      </c>
      <c r="AG499" s="78"/>
      <c r="AH499" s="78"/>
      <c r="AI499" s="83"/>
      <c r="AJ499" s="106"/>
      <c r="AK499" s="106"/>
      <c r="AL499" s="93">
        <f t="shared" si="69"/>
        <v>0</v>
      </c>
      <c r="AM499" s="100">
        <f t="shared" si="70"/>
        <v>0</v>
      </c>
      <c r="AN499" s="100">
        <f t="shared" si="71"/>
        <v>0</v>
      </c>
      <c r="AO499" s="101"/>
      <c r="AP499" s="101"/>
      <c r="AQ499" s="101"/>
      <c r="AR499" s="102"/>
      <c r="AS499" s="102"/>
      <c r="AT499" s="102"/>
      <c r="AU499" s="91"/>
      <c r="AV499" s="91"/>
      <c r="AW499" s="103">
        <v>0</v>
      </c>
      <c r="AX499" s="104">
        <f t="shared" si="63"/>
        <v>0</v>
      </c>
    </row>
    <row r="500" spans="1:50" ht="120" customHeight="1">
      <c r="A500" s="88"/>
      <c r="B500" s="88"/>
      <c r="C500" s="71"/>
      <c r="D500" s="89"/>
      <c r="E500" s="90"/>
      <c r="F500" s="91"/>
      <c r="G500" s="92"/>
      <c r="H500" s="92"/>
      <c r="I500" s="88"/>
      <c r="J500" s="88"/>
      <c r="K500" s="88"/>
      <c r="L500" s="88"/>
      <c r="M500" s="94" t="str">
        <f t="shared" si="64"/>
        <v>-</v>
      </c>
      <c r="N500" s="95"/>
      <c r="O500" s="96"/>
      <c r="P500" s="75"/>
      <c r="Q500" s="96"/>
      <c r="R500" s="97"/>
      <c r="S500" s="98"/>
      <c r="T500" s="78"/>
      <c r="U500" s="97"/>
      <c r="V500" s="99"/>
      <c r="W500" s="91"/>
      <c r="X500" s="92"/>
      <c r="Y500" s="93">
        <f t="shared" si="65"/>
        <v>0</v>
      </c>
      <c r="Z500" s="91"/>
      <c r="AA500" s="92"/>
      <c r="AB500" s="93">
        <f t="shared" si="66"/>
        <v>0</v>
      </c>
      <c r="AC500" s="100">
        <f t="shared" si="67"/>
        <v>0</v>
      </c>
      <c r="AD500" s="91"/>
      <c r="AE500" s="105"/>
      <c r="AF500" s="93">
        <f t="shared" si="68"/>
        <v>0</v>
      </c>
      <c r="AG500" s="78"/>
      <c r="AH500" s="78"/>
      <c r="AI500" s="83"/>
      <c r="AJ500" s="106"/>
      <c r="AK500" s="106"/>
      <c r="AL500" s="93">
        <f t="shared" si="69"/>
        <v>0</v>
      </c>
      <c r="AM500" s="100">
        <f t="shared" si="70"/>
        <v>0</v>
      </c>
      <c r="AN500" s="100">
        <f t="shared" si="71"/>
        <v>0</v>
      </c>
      <c r="AO500" s="101"/>
      <c r="AP500" s="101"/>
      <c r="AQ500" s="101"/>
      <c r="AR500" s="102"/>
      <c r="AS500" s="102"/>
      <c r="AT500" s="102"/>
      <c r="AU500" s="91"/>
      <c r="AV500" s="91"/>
      <c r="AW500" s="103">
        <v>0</v>
      </c>
      <c r="AX500" s="104">
        <f t="shared" si="63"/>
        <v>0</v>
      </c>
    </row>
    <row r="501" spans="1:50" ht="120" customHeight="1">
      <c r="A501" s="88"/>
      <c r="B501" s="88"/>
      <c r="C501" s="71"/>
      <c r="D501" s="89"/>
      <c r="E501" s="90"/>
      <c r="F501" s="91"/>
      <c r="G501" s="92"/>
      <c r="H501" s="92"/>
      <c r="I501" s="88"/>
      <c r="J501" s="88"/>
      <c r="K501" s="88"/>
      <c r="L501" s="88"/>
      <c r="M501" s="94" t="str">
        <f t="shared" si="64"/>
        <v>-</v>
      </c>
      <c r="N501" s="95"/>
      <c r="O501" s="96"/>
      <c r="P501" s="75"/>
      <c r="Q501" s="96"/>
      <c r="R501" s="97"/>
      <c r="S501" s="98"/>
      <c r="T501" s="78"/>
      <c r="U501" s="97"/>
      <c r="V501" s="99"/>
      <c r="W501" s="91"/>
      <c r="X501" s="92"/>
      <c r="Y501" s="93">
        <f t="shared" si="65"/>
        <v>0</v>
      </c>
      <c r="Z501" s="91"/>
      <c r="AA501" s="92"/>
      <c r="AB501" s="93">
        <f t="shared" si="66"/>
        <v>0</v>
      </c>
      <c r="AC501" s="100">
        <f t="shared" si="67"/>
        <v>0</v>
      </c>
      <c r="AD501" s="91"/>
      <c r="AE501" s="105"/>
      <c r="AF501" s="93">
        <f t="shared" si="68"/>
        <v>0</v>
      </c>
      <c r="AG501" s="78"/>
      <c r="AH501" s="78"/>
      <c r="AI501" s="83"/>
      <c r="AJ501" s="106"/>
      <c r="AK501" s="106"/>
      <c r="AL501" s="93">
        <f t="shared" si="69"/>
        <v>0</v>
      </c>
      <c r="AM501" s="100">
        <f t="shared" si="70"/>
        <v>0</v>
      </c>
      <c r="AN501" s="100">
        <f t="shared" si="71"/>
        <v>0</v>
      </c>
      <c r="AO501" s="101"/>
      <c r="AP501" s="101"/>
      <c r="AQ501" s="101"/>
      <c r="AR501" s="102"/>
      <c r="AS501" s="102"/>
      <c r="AT501" s="102"/>
      <c r="AU501" s="91"/>
      <c r="AV501" s="91"/>
      <c r="AW501" s="103">
        <v>0</v>
      </c>
      <c r="AX501" s="104">
        <f t="shared" si="63"/>
        <v>0</v>
      </c>
    </row>
    <row r="502" spans="1:50" ht="120" customHeight="1">
      <c r="A502" s="88"/>
      <c r="B502" s="88"/>
      <c r="C502" s="71"/>
      <c r="D502" s="89"/>
      <c r="E502" s="90"/>
      <c r="F502" s="91"/>
      <c r="G502" s="92"/>
      <c r="H502" s="92"/>
      <c r="I502" s="88"/>
      <c r="J502" s="88"/>
      <c r="K502" s="88"/>
      <c r="L502" s="88"/>
      <c r="M502" s="94" t="str">
        <f t="shared" si="64"/>
        <v>-</v>
      </c>
      <c r="N502" s="95"/>
      <c r="O502" s="96"/>
      <c r="P502" s="75"/>
      <c r="Q502" s="96"/>
      <c r="R502" s="97"/>
      <c r="S502" s="98"/>
      <c r="T502" s="78"/>
      <c r="U502" s="97"/>
      <c r="V502" s="99"/>
      <c r="W502" s="91"/>
      <c r="X502" s="92"/>
      <c r="Y502" s="93">
        <f t="shared" si="65"/>
        <v>0</v>
      </c>
      <c r="Z502" s="91"/>
      <c r="AA502" s="92"/>
      <c r="AB502" s="93">
        <f t="shared" si="66"/>
        <v>0</v>
      </c>
      <c r="AC502" s="100">
        <f t="shared" si="67"/>
        <v>0</v>
      </c>
      <c r="AD502" s="91"/>
      <c r="AE502" s="105"/>
      <c r="AF502" s="93">
        <f t="shared" si="68"/>
        <v>0</v>
      </c>
      <c r="AG502" s="78"/>
      <c r="AH502" s="78"/>
      <c r="AI502" s="83"/>
      <c r="AJ502" s="106"/>
      <c r="AK502" s="106"/>
      <c r="AL502" s="93">
        <f t="shared" si="69"/>
        <v>0</v>
      </c>
      <c r="AM502" s="100">
        <f t="shared" si="70"/>
        <v>0</v>
      </c>
      <c r="AN502" s="100">
        <f t="shared" si="71"/>
        <v>0</v>
      </c>
      <c r="AO502" s="101"/>
      <c r="AP502" s="101"/>
      <c r="AQ502" s="101"/>
      <c r="AR502" s="102"/>
      <c r="AS502" s="102"/>
      <c r="AT502" s="102"/>
      <c r="AU502" s="91"/>
      <c r="AV502" s="91"/>
      <c r="AW502" s="103">
        <v>0</v>
      </c>
      <c r="AX502" s="104">
        <f t="shared" si="63"/>
        <v>0</v>
      </c>
    </row>
    <row r="503" spans="1:50" ht="120" customHeight="1">
      <c r="A503" s="88"/>
      <c r="B503" s="88"/>
      <c r="C503" s="71"/>
      <c r="D503" s="89"/>
      <c r="E503" s="90"/>
      <c r="F503" s="91"/>
      <c r="G503" s="92"/>
      <c r="H503" s="92"/>
      <c r="I503" s="88"/>
      <c r="J503" s="88"/>
      <c r="K503" s="88"/>
      <c r="L503" s="88"/>
      <c r="M503" s="94" t="str">
        <f t="shared" si="64"/>
        <v>-</v>
      </c>
      <c r="N503" s="95"/>
      <c r="O503" s="96"/>
      <c r="P503" s="75"/>
      <c r="Q503" s="96"/>
      <c r="R503" s="97"/>
      <c r="S503" s="98"/>
      <c r="T503" s="78"/>
      <c r="U503" s="97"/>
      <c r="V503" s="99"/>
      <c r="W503" s="91"/>
      <c r="X503" s="92"/>
      <c r="Y503" s="93">
        <f t="shared" si="65"/>
        <v>0</v>
      </c>
      <c r="Z503" s="91"/>
      <c r="AA503" s="92"/>
      <c r="AB503" s="93">
        <f t="shared" si="66"/>
        <v>0</v>
      </c>
      <c r="AC503" s="100">
        <f t="shared" si="67"/>
        <v>0</v>
      </c>
      <c r="AD503" s="91"/>
      <c r="AE503" s="105"/>
      <c r="AF503" s="93">
        <f t="shared" si="68"/>
        <v>0</v>
      </c>
      <c r="AG503" s="78"/>
      <c r="AH503" s="78"/>
      <c r="AI503" s="83"/>
      <c r="AJ503" s="106"/>
      <c r="AK503" s="106"/>
      <c r="AL503" s="93">
        <f t="shared" si="69"/>
        <v>0</v>
      </c>
      <c r="AM503" s="100">
        <f t="shared" si="70"/>
        <v>0</v>
      </c>
      <c r="AN503" s="100">
        <f t="shared" si="71"/>
        <v>0</v>
      </c>
      <c r="AO503" s="101"/>
      <c r="AP503" s="101"/>
      <c r="AQ503" s="101"/>
      <c r="AR503" s="102"/>
      <c r="AS503" s="102"/>
      <c r="AT503" s="102"/>
      <c r="AU503" s="91"/>
      <c r="AV503" s="91"/>
      <c r="AW503" s="103">
        <v>0</v>
      </c>
      <c r="AX503" s="104">
        <f t="shared" si="63"/>
        <v>0</v>
      </c>
    </row>
    <row r="504" spans="1:50" ht="120" customHeight="1">
      <c r="A504" s="88"/>
      <c r="B504" s="88"/>
      <c r="C504" s="71"/>
      <c r="D504" s="89"/>
      <c r="E504" s="90"/>
      <c r="F504" s="91"/>
      <c r="G504" s="92"/>
      <c r="H504" s="92"/>
      <c r="I504" s="88"/>
      <c r="J504" s="88"/>
      <c r="K504" s="88"/>
      <c r="L504" s="88"/>
      <c r="M504" s="94" t="str">
        <f t="shared" si="64"/>
        <v>-</v>
      </c>
      <c r="N504" s="95"/>
      <c r="O504" s="96"/>
      <c r="P504" s="75"/>
      <c r="Q504" s="96"/>
      <c r="R504" s="97"/>
      <c r="S504" s="98"/>
      <c r="T504" s="78"/>
      <c r="U504" s="97"/>
      <c r="V504" s="99"/>
      <c r="W504" s="91"/>
      <c r="X504" s="92"/>
      <c r="Y504" s="93">
        <f t="shared" si="65"/>
        <v>0</v>
      </c>
      <c r="Z504" s="91"/>
      <c r="AA504" s="92"/>
      <c r="AB504" s="93">
        <f t="shared" si="66"/>
        <v>0</v>
      </c>
      <c r="AC504" s="100">
        <f t="shared" si="67"/>
        <v>0</v>
      </c>
      <c r="AD504" s="91"/>
      <c r="AE504" s="105"/>
      <c r="AF504" s="93">
        <f t="shared" si="68"/>
        <v>0</v>
      </c>
      <c r="AG504" s="78"/>
      <c r="AH504" s="78"/>
      <c r="AI504" s="83"/>
      <c r="AJ504" s="106"/>
      <c r="AK504" s="106"/>
      <c r="AL504" s="93">
        <f t="shared" si="69"/>
        <v>0</v>
      </c>
      <c r="AM504" s="100">
        <f t="shared" si="70"/>
        <v>0</v>
      </c>
      <c r="AN504" s="100">
        <f t="shared" si="71"/>
        <v>0</v>
      </c>
      <c r="AO504" s="101"/>
      <c r="AP504" s="101"/>
      <c r="AQ504" s="101"/>
      <c r="AR504" s="102"/>
      <c r="AS504" s="102"/>
      <c r="AT504" s="102"/>
      <c r="AU504" s="91"/>
      <c r="AV504" s="91"/>
      <c r="AW504" s="103">
        <v>0</v>
      </c>
      <c r="AX504" s="104">
        <f t="shared" si="63"/>
        <v>0</v>
      </c>
    </row>
    <row r="505" spans="1:50" ht="120" customHeight="1">
      <c r="A505" s="88"/>
      <c r="B505" s="88"/>
      <c r="C505" s="71"/>
      <c r="D505" s="89"/>
      <c r="E505" s="90"/>
      <c r="F505" s="91"/>
      <c r="G505" s="92"/>
      <c r="H505" s="92"/>
      <c r="I505" s="88"/>
      <c r="J505" s="88"/>
      <c r="K505" s="88"/>
      <c r="L505" s="88"/>
      <c r="M505" s="94" t="str">
        <f t="shared" si="64"/>
        <v>-</v>
      </c>
      <c r="N505" s="95"/>
      <c r="O505" s="96"/>
      <c r="P505" s="75"/>
      <c r="Q505" s="96"/>
      <c r="R505" s="97"/>
      <c r="S505" s="98"/>
      <c r="T505" s="78"/>
      <c r="U505" s="97"/>
      <c r="V505" s="99"/>
      <c r="W505" s="91"/>
      <c r="X505" s="92"/>
      <c r="Y505" s="93">
        <f t="shared" si="65"/>
        <v>0</v>
      </c>
      <c r="Z505" s="91"/>
      <c r="AA505" s="92"/>
      <c r="AB505" s="93">
        <f t="shared" si="66"/>
        <v>0</v>
      </c>
      <c r="AC505" s="100">
        <f t="shared" si="67"/>
        <v>0</v>
      </c>
      <c r="AD505" s="91"/>
      <c r="AE505" s="105"/>
      <c r="AF505" s="93">
        <f t="shared" si="68"/>
        <v>0</v>
      </c>
      <c r="AG505" s="78"/>
      <c r="AH505" s="78"/>
      <c r="AI505" s="83"/>
      <c r="AJ505" s="106"/>
      <c r="AK505" s="106"/>
      <c r="AL505" s="93">
        <f t="shared" si="69"/>
        <v>0</v>
      </c>
      <c r="AM505" s="100">
        <f t="shared" si="70"/>
        <v>0</v>
      </c>
      <c r="AN505" s="100">
        <f t="shared" si="71"/>
        <v>0</v>
      </c>
      <c r="AO505" s="101"/>
      <c r="AP505" s="101"/>
      <c r="AQ505" s="101"/>
      <c r="AR505" s="102"/>
      <c r="AS505" s="102"/>
      <c r="AT505" s="102"/>
      <c r="AU505" s="91"/>
      <c r="AV505" s="91"/>
      <c r="AW505" s="103">
        <v>0</v>
      </c>
      <c r="AX505" s="104">
        <f t="shared" si="63"/>
        <v>0</v>
      </c>
    </row>
    <row r="506" spans="1:50" ht="120" customHeight="1">
      <c r="A506" s="88"/>
      <c r="B506" s="88"/>
      <c r="C506" s="71"/>
      <c r="D506" s="89"/>
      <c r="E506" s="90"/>
      <c r="F506" s="91"/>
      <c r="G506" s="92"/>
      <c r="H506" s="92"/>
      <c r="I506" s="88"/>
      <c r="J506" s="88"/>
      <c r="K506" s="88"/>
      <c r="L506" s="88"/>
      <c r="M506" s="94" t="str">
        <f t="shared" si="64"/>
        <v>-</v>
      </c>
      <c r="N506" s="95"/>
      <c r="O506" s="96"/>
      <c r="P506" s="75"/>
      <c r="Q506" s="96"/>
      <c r="R506" s="97"/>
      <c r="S506" s="98"/>
      <c r="T506" s="78"/>
      <c r="U506" s="97"/>
      <c r="V506" s="99"/>
      <c r="W506" s="91"/>
      <c r="X506" s="92"/>
      <c r="Y506" s="93">
        <f t="shared" si="65"/>
        <v>0</v>
      </c>
      <c r="Z506" s="91"/>
      <c r="AA506" s="92"/>
      <c r="AB506" s="93">
        <f t="shared" si="66"/>
        <v>0</v>
      </c>
      <c r="AC506" s="100">
        <f t="shared" si="67"/>
        <v>0</v>
      </c>
      <c r="AD506" s="91"/>
      <c r="AE506" s="105"/>
      <c r="AF506" s="93">
        <f t="shared" si="68"/>
        <v>0</v>
      </c>
      <c r="AG506" s="78"/>
      <c r="AH506" s="78"/>
      <c r="AI506" s="83"/>
      <c r="AJ506" s="106"/>
      <c r="AK506" s="106"/>
      <c r="AL506" s="93">
        <f t="shared" si="69"/>
        <v>0</v>
      </c>
      <c r="AM506" s="100">
        <f t="shared" si="70"/>
        <v>0</v>
      </c>
      <c r="AN506" s="100">
        <f t="shared" si="71"/>
        <v>0</v>
      </c>
      <c r="AO506" s="101"/>
      <c r="AP506" s="101"/>
      <c r="AQ506" s="101"/>
      <c r="AR506" s="102"/>
      <c r="AS506" s="102"/>
      <c r="AT506" s="102"/>
      <c r="AU506" s="91"/>
      <c r="AV506" s="91"/>
      <c r="AW506" s="103">
        <v>0</v>
      </c>
      <c r="AX506" s="104">
        <f t="shared" si="63"/>
        <v>0</v>
      </c>
    </row>
    <row r="507" spans="1:50" ht="120" customHeight="1">
      <c r="A507" s="88"/>
      <c r="B507" s="88"/>
      <c r="C507" s="71"/>
      <c r="D507" s="89"/>
      <c r="E507" s="90"/>
      <c r="F507" s="91"/>
      <c r="G507" s="92"/>
      <c r="H507" s="92"/>
      <c r="I507" s="88"/>
      <c r="J507" s="88"/>
      <c r="K507" s="88"/>
      <c r="L507" s="88"/>
      <c r="M507" s="94" t="str">
        <f t="shared" si="64"/>
        <v>-</v>
      </c>
      <c r="N507" s="95"/>
      <c r="O507" s="96"/>
      <c r="P507" s="75"/>
      <c r="Q507" s="96"/>
      <c r="R507" s="97"/>
      <c r="S507" s="98"/>
      <c r="T507" s="78"/>
      <c r="U507" s="97"/>
      <c r="V507" s="99"/>
      <c r="W507" s="91"/>
      <c r="X507" s="92"/>
      <c r="Y507" s="93">
        <f t="shared" si="65"/>
        <v>0</v>
      </c>
      <c r="Z507" s="91"/>
      <c r="AA507" s="92"/>
      <c r="AB507" s="93">
        <f t="shared" si="66"/>
        <v>0</v>
      </c>
      <c r="AC507" s="100">
        <f t="shared" si="67"/>
        <v>0</v>
      </c>
      <c r="AD507" s="91"/>
      <c r="AE507" s="105"/>
      <c r="AF507" s="93">
        <f t="shared" si="68"/>
        <v>0</v>
      </c>
      <c r="AG507" s="78"/>
      <c r="AH507" s="78"/>
      <c r="AI507" s="83"/>
      <c r="AJ507" s="106"/>
      <c r="AK507" s="106"/>
      <c r="AL507" s="93">
        <f t="shared" si="69"/>
        <v>0</v>
      </c>
      <c r="AM507" s="100">
        <f t="shared" si="70"/>
        <v>0</v>
      </c>
      <c r="AN507" s="100">
        <f t="shared" si="71"/>
        <v>0</v>
      </c>
      <c r="AO507" s="101"/>
      <c r="AP507" s="101"/>
      <c r="AQ507" s="101"/>
      <c r="AR507" s="102"/>
      <c r="AS507" s="102"/>
      <c r="AT507" s="102"/>
      <c r="AU507" s="91"/>
      <c r="AV507" s="91"/>
      <c r="AW507" s="103">
        <v>0</v>
      </c>
      <c r="AX507" s="104">
        <f t="shared" si="63"/>
        <v>0</v>
      </c>
    </row>
    <row r="508" spans="1:50" ht="120" customHeight="1">
      <c r="A508" s="88"/>
      <c r="B508" s="88"/>
      <c r="C508" s="71"/>
      <c r="D508" s="89"/>
      <c r="E508" s="90"/>
      <c r="F508" s="91"/>
      <c r="G508" s="92"/>
      <c r="H508" s="92"/>
      <c r="I508" s="88"/>
      <c r="J508" s="88"/>
      <c r="K508" s="88"/>
      <c r="L508" s="88"/>
      <c r="M508" s="94" t="str">
        <f t="shared" si="64"/>
        <v>-</v>
      </c>
      <c r="N508" s="95"/>
      <c r="O508" s="96"/>
      <c r="P508" s="75"/>
      <c r="Q508" s="96"/>
      <c r="R508" s="97"/>
      <c r="S508" s="98"/>
      <c r="T508" s="78"/>
      <c r="U508" s="97"/>
      <c r="V508" s="99"/>
      <c r="W508" s="91"/>
      <c r="X508" s="92"/>
      <c r="Y508" s="93">
        <f t="shared" si="65"/>
        <v>0</v>
      </c>
      <c r="Z508" s="91"/>
      <c r="AA508" s="92"/>
      <c r="AB508" s="93">
        <f t="shared" si="66"/>
        <v>0</v>
      </c>
      <c r="AC508" s="100">
        <f t="shared" si="67"/>
        <v>0</v>
      </c>
      <c r="AD508" s="91"/>
      <c r="AE508" s="105"/>
      <c r="AF508" s="93">
        <f t="shared" si="68"/>
        <v>0</v>
      </c>
      <c r="AG508" s="78"/>
      <c r="AH508" s="78"/>
      <c r="AI508" s="83"/>
      <c r="AJ508" s="106"/>
      <c r="AK508" s="106"/>
      <c r="AL508" s="93">
        <f t="shared" si="69"/>
        <v>0</v>
      </c>
      <c r="AM508" s="100">
        <f t="shared" si="70"/>
        <v>0</v>
      </c>
      <c r="AN508" s="100">
        <f t="shared" si="71"/>
        <v>0</v>
      </c>
      <c r="AO508" s="101"/>
      <c r="AP508" s="101"/>
      <c r="AQ508" s="101"/>
      <c r="AR508" s="102"/>
      <c r="AS508" s="102"/>
      <c r="AT508" s="102"/>
      <c r="AU508" s="91"/>
      <c r="AV508" s="91"/>
      <c r="AW508" s="103">
        <v>0</v>
      </c>
      <c r="AX508" s="104">
        <f t="shared" si="63"/>
        <v>0</v>
      </c>
    </row>
    <row r="509" spans="1:50" ht="120" customHeight="1">
      <c r="A509" s="88"/>
      <c r="B509" s="88"/>
      <c r="C509" s="71"/>
      <c r="D509" s="89"/>
      <c r="E509" s="90"/>
      <c r="F509" s="91"/>
      <c r="G509" s="92"/>
      <c r="H509" s="92"/>
      <c r="I509" s="88"/>
      <c r="J509" s="88"/>
      <c r="K509" s="88"/>
      <c r="L509" s="88"/>
      <c r="M509" s="94" t="str">
        <f t="shared" si="64"/>
        <v>-</v>
      </c>
      <c r="N509" s="95"/>
      <c r="O509" s="96"/>
      <c r="P509" s="75"/>
      <c r="Q509" s="96"/>
      <c r="R509" s="97"/>
      <c r="S509" s="98"/>
      <c r="T509" s="78"/>
      <c r="U509" s="97"/>
      <c r="V509" s="99"/>
      <c r="W509" s="91"/>
      <c r="X509" s="92"/>
      <c r="Y509" s="93">
        <f t="shared" si="65"/>
        <v>0</v>
      </c>
      <c r="Z509" s="91"/>
      <c r="AA509" s="92"/>
      <c r="AB509" s="93">
        <f t="shared" si="66"/>
        <v>0</v>
      </c>
      <c r="AC509" s="100">
        <f t="shared" si="67"/>
        <v>0</v>
      </c>
      <c r="AD509" s="91"/>
      <c r="AE509" s="105"/>
      <c r="AF509" s="93">
        <f t="shared" si="68"/>
        <v>0</v>
      </c>
      <c r="AG509" s="78"/>
      <c r="AH509" s="78"/>
      <c r="AI509" s="83"/>
      <c r="AJ509" s="106"/>
      <c r="AK509" s="106"/>
      <c r="AL509" s="93">
        <f t="shared" si="69"/>
        <v>0</v>
      </c>
      <c r="AM509" s="100">
        <f t="shared" si="70"/>
        <v>0</v>
      </c>
      <c r="AN509" s="100">
        <f t="shared" si="71"/>
        <v>0</v>
      </c>
      <c r="AO509" s="101"/>
      <c r="AP509" s="101"/>
      <c r="AQ509" s="101"/>
      <c r="AR509" s="102"/>
      <c r="AS509" s="102"/>
      <c r="AT509" s="102"/>
      <c r="AU509" s="91"/>
      <c r="AV509" s="91"/>
      <c r="AW509" s="103">
        <v>0</v>
      </c>
      <c r="AX509" s="104">
        <f t="shared" si="63"/>
        <v>0</v>
      </c>
    </row>
    <row r="510" spans="1:50" ht="120" customHeight="1">
      <c r="A510" s="88"/>
      <c r="B510" s="88"/>
      <c r="C510" s="71"/>
      <c r="D510" s="89"/>
      <c r="E510" s="90"/>
      <c r="F510" s="91"/>
      <c r="G510" s="92"/>
      <c r="H510" s="92"/>
      <c r="I510" s="88"/>
      <c r="J510" s="88"/>
      <c r="K510" s="88"/>
      <c r="L510" s="88"/>
      <c r="M510" s="94" t="str">
        <f t="shared" si="64"/>
        <v>-</v>
      </c>
      <c r="N510" s="95"/>
      <c r="O510" s="96"/>
      <c r="P510" s="75"/>
      <c r="Q510" s="96"/>
      <c r="R510" s="97"/>
      <c r="S510" s="98"/>
      <c r="T510" s="78"/>
      <c r="U510" s="97"/>
      <c r="V510" s="99"/>
      <c r="W510" s="91"/>
      <c r="X510" s="92"/>
      <c r="Y510" s="93">
        <f t="shared" si="65"/>
        <v>0</v>
      </c>
      <c r="Z510" s="91"/>
      <c r="AA510" s="92"/>
      <c r="AB510" s="93">
        <f t="shared" si="66"/>
        <v>0</v>
      </c>
      <c r="AC510" s="100">
        <f t="shared" si="67"/>
        <v>0</v>
      </c>
      <c r="AD510" s="91"/>
      <c r="AE510" s="105"/>
      <c r="AF510" s="93">
        <f t="shared" si="68"/>
        <v>0</v>
      </c>
      <c r="AG510" s="78"/>
      <c r="AH510" s="78"/>
      <c r="AI510" s="83"/>
      <c r="AJ510" s="106"/>
      <c r="AK510" s="106"/>
      <c r="AL510" s="93">
        <f t="shared" si="69"/>
        <v>0</v>
      </c>
      <c r="AM510" s="100">
        <f t="shared" si="70"/>
        <v>0</v>
      </c>
      <c r="AN510" s="100">
        <f t="shared" si="71"/>
        <v>0</v>
      </c>
      <c r="AO510" s="101"/>
      <c r="AP510" s="101"/>
      <c r="AQ510" s="101"/>
      <c r="AR510" s="102"/>
      <c r="AS510" s="102"/>
      <c r="AT510" s="102"/>
      <c r="AU510" s="91"/>
      <c r="AV510" s="91"/>
      <c r="AW510" s="103">
        <v>0</v>
      </c>
      <c r="AX510" s="104">
        <f t="shared" si="63"/>
        <v>0</v>
      </c>
    </row>
    <row r="511" spans="1:50" ht="120" customHeight="1">
      <c r="A511" s="88"/>
      <c r="B511" s="88"/>
      <c r="C511" s="71"/>
      <c r="D511" s="89"/>
      <c r="E511" s="90"/>
      <c r="F511" s="91"/>
      <c r="G511" s="92"/>
      <c r="H511" s="92"/>
      <c r="I511" s="88"/>
      <c r="J511" s="88"/>
      <c r="K511" s="88"/>
      <c r="L511" s="88"/>
      <c r="M511" s="94" t="str">
        <f t="shared" si="64"/>
        <v>-</v>
      </c>
      <c r="N511" s="95"/>
      <c r="O511" s="96"/>
      <c r="P511" s="75"/>
      <c r="Q511" s="96"/>
      <c r="R511" s="97"/>
      <c r="S511" s="98"/>
      <c r="T511" s="78"/>
      <c r="U511" s="97"/>
      <c r="V511" s="99"/>
      <c r="W511" s="91"/>
      <c r="X511" s="92"/>
      <c r="Y511" s="93">
        <f t="shared" si="65"/>
        <v>0</v>
      </c>
      <c r="Z511" s="91"/>
      <c r="AA511" s="92"/>
      <c r="AB511" s="93">
        <f t="shared" si="66"/>
        <v>0</v>
      </c>
      <c r="AC511" s="100">
        <f t="shared" si="67"/>
        <v>0</v>
      </c>
      <c r="AD511" s="91"/>
      <c r="AE511" s="105"/>
      <c r="AF511" s="93">
        <f t="shared" si="68"/>
        <v>0</v>
      </c>
      <c r="AG511" s="78"/>
      <c r="AH511" s="78"/>
      <c r="AI511" s="83"/>
      <c r="AJ511" s="106"/>
      <c r="AK511" s="106"/>
      <c r="AL511" s="93">
        <f t="shared" si="69"/>
        <v>0</v>
      </c>
      <c r="AM511" s="100">
        <f t="shared" si="70"/>
        <v>0</v>
      </c>
      <c r="AN511" s="100">
        <f t="shared" si="71"/>
        <v>0</v>
      </c>
      <c r="AO511" s="101"/>
      <c r="AP511" s="101"/>
      <c r="AQ511" s="101"/>
      <c r="AR511" s="102"/>
      <c r="AS511" s="102"/>
      <c r="AT511" s="102"/>
      <c r="AU511" s="91"/>
      <c r="AV511" s="91"/>
      <c r="AW511" s="103">
        <v>0</v>
      </c>
      <c r="AX511" s="104">
        <f t="shared" si="63"/>
        <v>0</v>
      </c>
    </row>
    <row r="512" spans="1:50" ht="120" customHeight="1">
      <c r="A512" s="88"/>
      <c r="B512" s="88"/>
      <c r="C512" s="71"/>
      <c r="D512" s="89"/>
      <c r="E512" s="90"/>
      <c r="F512" s="91"/>
      <c r="G512" s="92"/>
      <c r="H512" s="92"/>
      <c r="I512" s="88"/>
      <c r="J512" s="88"/>
      <c r="K512" s="88"/>
      <c r="L512" s="88"/>
      <c r="M512" s="94" t="str">
        <f t="shared" si="64"/>
        <v>-</v>
      </c>
      <c r="N512" s="95"/>
      <c r="O512" s="96"/>
      <c r="P512" s="75"/>
      <c r="Q512" s="96"/>
      <c r="R512" s="97"/>
      <c r="S512" s="98"/>
      <c r="T512" s="78"/>
      <c r="U512" s="97"/>
      <c r="V512" s="99"/>
      <c r="W512" s="91"/>
      <c r="X512" s="92"/>
      <c r="Y512" s="93">
        <f t="shared" si="65"/>
        <v>0</v>
      </c>
      <c r="Z512" s="91"/>
      <c r="AA512" s="92"/>
      <c r="AB512" s="93">
        <f t="shared" si="66"/>
        <v>0</v>
      </c>
      <c r="AC512" s="100">
        <f t="shared" si="67"/>
        <v>0</v>
      </c>
      <c r="AD512" s="91"/>
      <c r="AE512" s="105"/>
      <c r="AF512" s="93">
        <f t="shared" si="68"/>
        <v>0</v>
      </c>
      <c r="AG512" s="78"/>
      <c r="AH512" s="78"/>
      <c r="AI512" s="83"/>
      <c r="AJ512" s="106"/>
      <c r="AK512" s="106"/>
      <c r="AL512" s="93">
        <f t="shared" si="69"/>
        <v>0</v>
      </c>
      <c r="AM512" s="100">
        <f t="shared" si="70"/>
        <v>0</v>
      </c>
      <c r="AN512" s="100">
        <f t="shared" si="71"/>
        <v>0</v>
      </c>
      <c r="AO512" s="101"/>
      <c r="AP512" s="101"/>
      <c r="AQ512" s="101"/>
      <c r="AR512" s="102"/>
      <c r="AS512" s="102"/>
      <c r="AT512" s="102"/>
      <c r="AU512" s="91"/>
      <c r="AV512" s="91"/>
      <c r="AW512" s="103">
        <v>0</v>
      </c>
      <c r="AX512" s="104">
        <f t="shared" si="63"/>
        <v>0</v>
      </c>
    </row>
    <row r="513" spans="1:50" ht="120" customHeight="1">
      <c r="A513" s="88"/>
      <c r="B513" s="88"/>
      <c r="C513" s="71"/>
      <c r="D513" s="89"/>
      <c r="E513" s="90"/>
      <c r="F513" s="91"/>
      <c r="G513" s="92"/>
      <c r="H513" s="92"/>
      <c r="I513" s="88"/>
      <c r="J513" s="88"/>
      <c r="K513" s="88"/>
      <c r="L513" s="88"/>
      <c r="M513" s="94" t="str">
        <f t="shared" si="64"/>
        <v>-</v>
      </c>
      <c r="N513" s="95"/>
      <c r="O513" s="96"/>
      <c r="P513" s="75"/>
      <c r="Q513" s="96"/>
      <c r="R513" s="97"/>
      <c r="S513" s="98"/>
      <c r="T513" s="78"/>
      <c r="U513" s="97"/>
      <c r="V513" s="99"/>
      <c r="W513" s="91"/>
      <c r="X513" s="92"/>
      <c r="Y513" s="93">
        <f t="shared" si="65"/>
        <v>0</v>
      </c>
      <c r="Z513" s="91"/>
      <c r="AA513" s="92"/>
      <c r="AB513" s="93">
        <f t="shared" si="66"/>
        <v>0</v>
      </c>
      <c r="AC513" s="100">
        <f t="shared" si="67"/>
        <v>0</v>
      </c>
      <c r="AD513" s="91"/>
      <c r="AE513" s="105"/>
      <c r="AF513" s="93">
        <f t="shared" si="68"/>
        <v>0</v>
      </c>
      <c r="AG513" s="78"/>
      <c r="AH513" s="78"/>
      <c r="AI513" s="83"/>
      <c r="AJ513" s="106"/>
      <c r="AK513" s="106"/>
      <c r="AL513" s="93">
        <f t="shared" si="69"/>
        <v>0</v>
      </c>
      <c r="AM513" s="100">
        <f t="shared" si="70"/>
        <v>0</v>
      </c>
      <c r="AN513" s="100">
        <f t="shared" si="71"/>
        <v>0</v>
      </c>
      <c r="AO513" s="101"/>
      <c r="AP513" s="101"/>
      <c r="AQ513" s="101"/>
      <c r="AR513" s="102"/>
      <c r="AS513" s="102"/>
      <c r="AT513" s="102"/>
      <c r="AU513" s="91"/>
      <c r="AV513" s="91"/>
      <c r="AW513" s="103">
        <v>0</v>
      </c>
      <c r="AX513" s="104">
        <f t="shared" si="63"/>
        <v>0</v>
      </c>
    </row>
    <row r="514" spans="1:50" ht="120" customHeight="1">
      <c r="A514" s="88"/>
      <c r="B514" s="88"/>
      <c r="C514" s="71"/>
      <c r="D514" s="89"/>
      <c r="E514" s="90"/>
      <c r="F514" s="91"/>
      <c r="G514" s="92"/>
      <c r="H514" s="92"/>
      <c r="I514" s="88"/>
      <c r="J514" s="88"/>
      <c r="K514" s="88"/>
      <c r="L514" s="88"/>
      <c r="M514" s="94" t="str">
        <f t="shared" si="64"/>
        <v>-</v>
      </c>
      <c r="N514" s="95"/>
      <c r="O514" s="96"/>
      <c r="P514" s="75"/>
      <c r="Q514" s="96"/>
      <c r="R514" s="97"/>
      <c r="S514" s="98"/>
      <c r="T514" s="78"/>
      <c r="U514" s="97"/>
      <c r="V514" s="99"/>
      <c r="W514" s="91"/>
      <c r="X514" s="92"/>
      <c r="Y514" s="93">
        <f t="shared" si="65"/>
        <v>0</v>
      </c>
      <c r="Z514" s="91"/>
      <c r="AA514" s="92"/>
      <c r="AB514" s="93">
        <f t="shared" si="66"/>
        <v>0</v>
      </c>
      <c r="AC514" s="100">
        <f t="shared" si="67"/>
        <v>0</v>
      </c>
      <c r="AD514" s="91"/>
      <c r="AE514" s="105"/>
      <c r="AF514" s="93">
        <f t="shared" si="68"/>
        <v>0</v>
      </c>
      <c r="AG514" s="78"/>
      <c r="AH514" s="78"/>
      <c r="AI514" s="83"/>
      <c r="AJ514" s="106"/>
      <c r="AK514" s="106"/>
      <c r="AL514" s="93">
        <f t="shared" si="69"/>
        <v>0</v>
      </c>
      <c r="AM514" s="100">
        <f t="shared" si="70"/>
        <v>0</v>
      </c>
      <c r="AN514" s="100">
        <f t="shared" si="71"/>
        <v>0</v>
      </c>
      <c r="AO514" s="101"/>
      <c r="AP514" s="101"/>
      <c r="AQ514" s="101"/>
      <c r="AR514" s="102"/>
      <c r="AS514" s="102"/>
      <c r="AT514" s="102"/>
      <c r="AU514" s="91"/>
      <c r="AV514" s="91"/>
      <c r="AW514" s="103">
        <v>0</v>
      </c>
      <c r="AX514" s="104">
        <f t="shared" si="63"/>
        <v>0</v>
      </c>
    </row>
    <row r="515" spans="1:50" ht="120" customHeight="1">
      <c r="A515" s="88"/>
      <c r="B515" s="88"/>
      <c r="C515" s="71"/>
      <c r="D515" s="89"/>
      <c r="E515" s="90"/>
      <c r="F515" s="91"/>
      <c r="G515" s="92"/>
      <c r="H515" s="92"/>
      <c r="I515" s="88"/>
      <c r="J515" s="88"/>
      <c r="K515" s="88"/>
      <c r="L515" s="88"/>
      <c r="M515" s="94" t="str">
        <f t="shared" si="64"/>
        <v>-</v>
      </c>
      <c r="N515" s="95"/>
      <c r="O515" s="96"/>
      <c r="P515" s="75"/>
      <c r="Q515" s="96"/>
      <c r="R515" s="97"/>
      <c r="S515" s="98"/>
      <c r="T515" s="78"/>
      <c r="U515" s="97"/>
      <c r="V515" s="99"/>
      <c r="W515" s="91"/>
      <c r="X515" s="92"/>
      <c r="Y515" s="93">
        <f t="shared" si="65"/>
        <v>0</v>
      </c>
      <c r="Z515" s="91"/>
      <c r="AA515" s="92"/>
      <c r="AB515" s="93">
        <f t="shared" si="66"/>
        <v>0</v>
      </c>
      <c r="AC515" s="100">
        <f t="shared" si="67"/>
        <v>0</v>
      </c>
      <c r="AD515" s="91"/>
      <c r="AE515" s="105"/>
      <c r="AF515" s="93">
        <f t="shared" si="68"/>
        <v>0</v>
      </c>
      <c r="AG515" s="78"/>
      <c r="AH515" s="78"/>
      <c r="AI515" s="83"/>
      <c r="AJ515" s="106"/>
      <c r="AK515" s="106"/>
      <c r="AL515" s="93">
        <f t="shared" si="69"/>
        <v>0</v>
      </c>
      <c r="AM515" s="100">
        <f t="shared" si="70"/>
        <v>0</v>
      </c>
      <c r="AN515" s="100">
        <f t="shared" si="71"/>
        <v>0</v>
      </c>
      <c r="AO515" s="101"/>
      <c r="AP515" s="101"/>
      <c r="AQ515" s="101"/>
      <c r="AR515" s="102"/>
      <c r="AS515" s="102"/>
      <c r="AT515" s="102"/>
      <c r="AU515" s="91"/>
      <c r="AV515" s="91"/>
      <c r="AW515" s="103">
        <v>0</v>
      </c>
      <c r="AX515" s="104">
        <f t="shared" si="63"/>
        <v>0</v>
      </c>
    </row>
    <row r="516" spans="1:50" ht="120" customHeight="1">
      <c r="A516" s="88"/>
      <c r="B516" s="88"/>
      <c r="C516" s="71"/>
      <c r="D516" s="89"/>
      <c r="E516" s="90"/>
      <c r="F516" s="91"/>
      <c r="G516" s="92"/>
      <c r="H516" s="92"/>
      <c r="I516" s="88"/>
      <c r="J516" s="88"/>
      <c r="K516" s="88"/>
      <c r="L516" s="88"/>
      <c r="M516" s="94" t="str">
        <f t="shared" si="64"/>
        <v>-</v>
      </c>
      <c r="N516" s="95"/>
      <c r="O516" s="96"/>
      <c r="P516" s="75"/>
      <c r="Q516" s="96"/>
      <c r="R516" s="97"/>
      <c r="S516" s="98"/>
      <c r="T516" s="78"/>
      <c r="U516" s="97"/>
      <c r="V516" s="99"/>
      <c r="W516" s="91"/>
      <c r="X516" s="92"/>
      <c r="Y516" s="93">
        <f t="shared" si="65"/>
        <v>0</v>
      </c>
      <c r="Z516" s="91"/>
      <c r="AA516" s="92"/>
      <c r="AB516" s="93">
        <f t="shared" si="66"/>
        <v>0</v>
      </c>
      <c r="AC516" s="100">
        <f t="shared" si="67"/>
        <v>0</v>
      </c>
      <c r="AD516" s="91"/>
      <c r="AE516" s="105"/>
      <c r="AF516" s="93">
        <f t="shared" si="68"/>
        <v>0</v>
      </c>
      <c r="AG516" s="78"/>
      <c r="AH516" s="78"/>
      <c r="AI516" s="83"/>
      <c r="AJ516" s="106"/>
      <c r="AK516" s="106"/>
      <c r="AL516" s="93">
        <f t="shared" si="69"/>
        <v>0</v>
      </c>
      <c r="AM516" s="100">
        <f t="shared" si="70"/>
        <v>0</v>
      </c>
      <c r="AN516" s="100">
        <f t="shared" si="71"/>
        <v>0</v>
      </c>
      <c r="AO516" s="101"/>
      <c r="AP516" s="101"/>
      <c r="AQ516" s="101"/>
      <c r="AR516" s="102"/>
      <c r="AS516" s="102"/>
      <c r="AT516" s="102"/>
      <c r="AU516" s="91"/>
      <c r="AV516" s="91"/>
      <c r="AW516" s="103">
        <v>0</v>
      </c>
      <c r="AX516" s="104">
        <f t="shared" si="63"/>
        <v>0</v>
      </c>
    </row>
    <row r="517" spans="1:50" ht="120" customHeight="1">
      <c r="A517" s="88"/>
      <c r="B517" s="88"/>
      <c r="C517" s="71"/>
      <c r="D517" s="89"/>
      <c r="E517" s="90"/>
      <c r="F517" s="91"/>
      <c r="G517" s="92"/>
      <c r="H517" s="92"/>
      <c r="I517" s="88"/>
      <c r="J517" s="88"/>
      <c r="K517" s="88"/>
      <c r="L517" s="88"/>
      <c r="M517" s="94" t="str">
        <f t="shared" si="64"/>
        <v>-</v>
      </c>
      <c r="N517" s="95"/>
      <c r="O517" s="96"/>
      <c r="P517" s="75"/>
      <c r="Q517" s="96"/>
      <c r="R517" s="97"/>
      <c r="S517" s="98"/>
      <c r="T517" s="78"/>
      <c r="U517" s="97"/>
      <c r="V517" s="99"/>
      <c r="W517" s="91"/>
      <c r="X517" s="92"/>
      <c r="Y517" s="93">
        <f t="shared" si="65"/>
        <v>0</v>
      </c>
      <c r="Z517" s="91"/>
      <c r="AA517" s="92"/>
      <c r="AB517" s="93">
        <f t="shared" si="66"/>
        <v>0</v>
      </c>
      <c r="AC517" s="100">
        <f t="shared" si="67"/>
        <v>0</v>
      </c>
      <c r="AD517" s="91"/>
      <c r="AE517" s="105"/>
      <c r="AF517" s="93">
        <f t="shared" si="68"/>
        <v>0</v>
      </c>
      <c r="AG517" s="78"/>
      <c r="AH517" s="78"/>
      <c r="AI517" s="83"/>
      <c r="AJ517" s="106"/>
      <c r="AK517" s="106"/>
      <c r="AL517" s="93">
        <f t="shared" si="69"/>
        <v>0</v>
      </c>
      <c r="AM517" s="100">
        <f t="shared" si="70"/>
        <v>0</v>
      </c>
      <c r="AN517" s="100">
        <f t="shared" si="71"/>
        <v>0</v>
      </c>
      <c r="AO517" s="101"/>
      <c r="AP517" s="101"/>
      <c r="AQ517" s="101"/>
      <c r="AR517" s="102"/>
      <c r="AS517" s="102"/>
      <c r="AT517" s="102"/>
      <c r="AU517" s="91"/>
      <c r="AV517" s="91"/>
      <c r="AW517" s="103">
        <v>0</v>
      </c>
      <c r="AX517" s="104">
        <f t="shared" ref="AX517:AX580" si="72">V517*AC517*BC$1</f>
        <v>0</v>
      </c>
    </row>
    <row r="518" spans="1:50" ht="120" customHeight="1">
      <c r="A518" s="88"/>
      <c r="B518" s="88"/>
      <c r="C518" s="71"/>
      <c r="D518" s="89"/>
      <c r="E518" s="90"/>
      <c r="F518" s="91"/>
      <c r="G518" s="92"/>
      <c r="H518" s="92"/>
      <c r="I518" s="88"/>
      <c r="J518" s="88"/>
      <c r="K518" s="88"/>
      <c r="L518" s="88"/>
      <c r="M518" s="94" t="str">
        <f t="shared" ref="M518:M581" si="73">A518&amp;"-"&amp;E518</f>
        <v>-</v>
      </c>
      <c r="N518" s="95"/>
      <c r="O518" s="96"/>
      <c r="P518" s="75"/>
      <c r="Q518" s="96"/>
      <c r="R518" s="97"/>
      <c r="S518" s="98"/>
      <c r="T518" s="78"/>
      <c r="U518" s="97"/>
      <c r="V518" s="99"/>
      <c r="W518" s="91"/>
      <c r="X518" s="92"/>
      <c r="Y518" s="93">
        <f t="shared" ref="Y518:Y581" si="74">W518+X518</f>
        <v>0</v>
      </c>
      <c r="Z518" s="91"/>
      <c r="AA518" s="92"/>
      <c r="AB518" s="93">
        <f t="shared" ref="AB518:AB581" si="75">Z518+AA518</f>
        <v>0</v>
      </c>
      <c r="AC518" s="100">
        <f t="shared" ref="AC518:AC581" si="76">(AB518-Y518)*24*60</f>
        <v>0</v>
      </c>
      <c r="AD518" s="91"/>
      <c r="AE518" s="105"/>
      <c r="AF518" s="93">
        <f t="shared" ref="AF518:AF581" si="77">AD518+AE518</f>
        <v>0</v>
      </c>
      <c r="AG518" s="78"/>
      <c r="AH518" s="78"/>
      <c r="AI518" s="83"/>
      <c r="AJ518" s="106"/>
      <c r="AK518" s="106"/>
      <c r="AL518" s="93">
        <f t="shared" ref="AL518:AL581" si="78">AJ518+AK518</f>
        <v>0</v>
      </c>
      <c r="AM518" s="100">
        <f t="shared" ref="AM518:AM581" si="79">IF(AND(P518&lt;&gt;"D:Arıza Değil",AH518="Bu Arıza Aracın Servise Verilmesine Engel Değil"),IF(Z518-F518&gt;0,(AB518-Y518)*24,IF(OR(AND(G518&gt;AS$1,G518&lt;AT$1),AND(G518&gt;AU$1,G518&lt;AV$1)),(AL518-Y518)*24,0)),AN518)</f>
        <v>0</v>
      </c>
      <c r="AN518" s="100">
        <f t="shared" ref="AN518:AN581" si="80">IF(P518&lt;&gt;"D:Arıza Değil",AC518,0)</f>
        <v>0</v>
      </c>
      <c r="AO518" s="101"/>
      <c r="AP518" s="101"/>
      <c r="AQ518" s="101"/>
      <c r="AR518" s="102"/>
      <c r="AS518" s="102"/>
      <c r="AT518" s="102"/>
      <c r="AU518" s="91"/>
      <c r="AV518" s="91"/>
      <c r="AW518" s="103">
        <v>0</v>
      </c>
      <c r="AX518" s="104">
        <f t="shared" si="72"/>
        <v>0</v>
      </c>
    </row>
    <row r="519" spans="1:50" ht="120" customHeight="1">
      <c r="A519" s="88"/>
      <c r="B519" s="88"/>
      <c r="C519" s="71"/>
      <c r="D519" s="89"/>
      <c r="E519" s="90"/>
      <c r="F519" s="91"/>
      <c r="G519" s="92"/>
      <c r="H519" s="92"/>
      <c r="I519" s="88"/>
      <c r="J519" s="88"/>
      <c r="K519" s="88"/>
      <c r="L519" s="88"/>
      <c r="M519" s="94" t="str">
        <f t="shared" si="73"/>
        <v>-</v>
      </c>
      <c r="N519" s="95"/>
      <c r="O519" s="96"/>
      <c r="P519" s="75"/>
      <c r="Q519" s="96"/>
      <c r="R519" s="97"/>
      <c r="S519" s="98"/>
      <c r="T519" s="78"/>
      <c r="U519" s="97"/>
      <c r="V519" s="99"/>
      <c r="W519" s="91"/>
      <c r="X519" s="92"/>
      <c r="Y519" s="93">
        <f t="shared" si="74"/>
        <v>0</v>
      </c>
      <c r="Z519" s="91"/>
      <c r="AA519" s="92"/>
      <c r="AB519" s="93">
        <f t="shared" si="75"/>
        <v>0</v>
      </c>
      <c r="AC519" s="100">
        <f t="shared" si="76"/>
        <v>0</v>
      </c>
      <c r="AD519" s="91"/>
      <c r="AE519" s="105"/>
      <c r="AF519" s="93">
        <f t="shared" si="77"/>
        <v>0</v>
      </c>
      <c r="AG519" s="78"/>
      <c r="AH519" s="78"/>
      <c r="AI519" s="83"/>
      <c r="AJ519" s="106"/>
      <c r="AK519" s="106"/>
      <c r="AL519" s="93">
        <f t="shared" si="78"/>
        <v>0</v>
      </c>
      <c r="AM519" s="100">
        <f t="shared" si="79"/>
        <v>0</v>
      </c>
      <c r="AN519" s="100">
        <f t="shared" si="80"/>
        <v>0</v>
      </c>
      <c r="AO519" s="101"/>
      <c r="AP519" s="101"/>
      <c r="AQ519" s="101"/>
      <c r="AR519" s="102"/>
      <c r="AS519" s="102"/>
      <c r="AT519" s="102"/>
      <c r="AU519" s="91"/>
      <c r="AV519" s="91"/>
      <c r="AW519" s="103">
        <v>0</v>
      </c>
      <c r="AX519" s="104">
        <f t="shared" si="72"/>
        <v>0</v>
      </c>
    </row>
    <row r="520" spans="1:50" ht="120" customHeight="1">
      <c r="A520" s="88"/>
      <c r="B520" s="88"/>
      <c r="C520" s="71"/>
      <c r="D520" s="89"/>
      <c r="E520" s="90"/>
      <c r="F520" s="91"/>
      <c r="G520" s="92"/>
      <c r="H520" s="92"/>
      <c r="I520" s="88"/>
      <c r="J520" s="88"/>
      <c r="K520" s="88"/>
      <c r="L520" s="88"/>
      <c r="M520" s="94" t="str">
        <f t="shared" si="73"/>
        <v>-</v>
      </c>
      <c r="N520" s="95"/>
      <c r="O520" s="96"/>
      <c r="P520" s="75"/>
      <c r="Q520" s="96"/>
      <c r="R520" s="97"/>
      <c r="S520" s="98"/>
      <c r="T520" s="78"/>
      <c r="U520" s="97"/>
      <c r="V520" s="99"/>
      <c r="W520" s="91"/>
      <c r="X520" s="92"/>
      <c r="Y520" s="93">
        <f t="shared" si="74"/>
        <v>0</v>
      </c>
      <c r="Z520" s="91"/>
      <c r="AA520" s="92"/>
      <c r="AB520" s="93">
        <f t="shared" si="75"/>
        <v>0</v>
      </c>
      <c r="AC520" s="100">
        <f t="shared" si="76"/>
        <v>0</v>
      </c>
      <c r="AD520" s="91"/>
      <c r="AE520" s="105"/>
      <c r="AF520" s="93">
        <f t="shared" si="77"/>
        <v>0</v>
      </c>
      <c r="AG520" s="78"/>
      <c r="AH520" s="78"/>
      <c r="AI520" s="83"/>
      <c r="AJ520" s="106"/>
      <c r="AK520" s="106"/>
      <c r="AL520" s="93">
        <f t="shared" si="78"/>
        <v>0</v>
      </c>
      <c r="AM520" s="100">
        <f t="shared" si="79"/>
        <v>0</v>
      </c>
      <c r="AN520" s="100">
        <f t="shared" si="80"/>
        <v>0</v>
      </c>
      <c r="AO520" s="101"/>
      <c r="AP520" s="101"/>
      <c r="AQ520" s="101"/>
      <c r="AR520" s="102"/>
      <c r="AS520" s="102"/>
      <c r="AT520" s="102"/>
      <c r="AU520" s="91"/>
      <c r="AV520" s="91"/>
      <c r="AW520" s="103">
        <v>0</v>
      </c>
      <c r="AX520" s="104">
        <f t="shared" si="72"/>
        <v>0</v>
      </c>
    </row>
    <row r="521" spans="1:50" ht="120" customHeight="1">
      <c r="A521" s="88"/>
      <c r="B521" s="88"/>
      <c r="C521" s="71"/>
      <c r="D521" s="89"/>
      <c r="E521" s="90"/>
      <c r="F521" s="91"/>
      <c r="G521" s="92"/>
      <c r="H521" s="92"/>
      <c r="I521" s="88"/>
      <c r="J521" s="88"/>
      <c r="K521" s="88"/>
      <c r="L521" s="88"/>
      <c r="M521" s="94" t="str">
        <f t="shared" si="73"/>
        <v>-</v>
      </c>
      <c r="N521" s="95"/>
      <c r="O521" s="96"/>
      <c r="P521" s="75"/>
      <c r="Q521" s="96"/>
      <c r="R521" s="97"/>
      <c r="S521" s="98"/>
      <c r="T521" s="78"/>
      <c r="U521" s="97"/>
      <c r="V521" s="99"/>
      <c r="W521" s="91"/>
      <c r="X521" s="92"/>
      <c r="Y521" s="93">
        <f t="shared" si="74"/>
        <v>0</v>
      </c>
      <c r="Z521" s="91"/>
      <c r="AA521" s="92"/>
      <c r="AB521" s="93">
        <f t="shared" si="75"/>
        <v>0</v>
      </c>
      <c r="AC521" s="100">
        <f t="shared" si="76"/>
        <v>0</v>
      </c>
      <c r="AD521" s="91"/>
      <c r="AE521" s="105"/>
      <c r="AF521" s="93">
        <f t="shared" si="77"/>
        <v>0</v>
      </c>
      <c r="AG521" s="78"/>
      <c r="AH521" s="78"/>
      <c r="AI521" s="83"/>
      <c r="AJ521" s="106"/>
      <c r="AK521" s="106"/>
      <c r="AL521" s="93">
        <f t="shared" si="78"/>
        <v>0</v>
      </c>
      <c r="AM521" s="100">
        <f t="shared" si="79"/>
        <v>0</v>
      </c>
      <c r="AN521" s="100">
        <f t="shared" si="80"/>
        <v>0</v>
      </c>
      <c r="AO521" s="101"/>
      <c r="AP521" s="101"/>
      <c r="AQ521" s="101"/>
      <c r="AR521" s="102"/>
      <c r="AS521" s="102"/>
      <c r="AT521" s="102"/>
      <c r="AU521" s="91"/>
      <c r="AV521" s="91"/>
      <c r="AW521" s="103">
        <v>0</v>
      </c>
      <c r="AX521" s="104">
        <f t="shared" si="72"/>
        <v>0</v>
      </c>
    </row>
    <row r="522" spans="1:50" ht="120" customHeight="1">
      <c r="A522" s="88"/>
      <c r="B522" s="88"/>
      <c r="C522" s="71"/>
      <c r="D522" s="89"/>
      <c r="E522" s="90"/>
      <c r="F522" s="91"/>
      <c r="G522" s="92"/>
      <c r="H522" s="92"/>
      <c r="I522" s="88"/>
      <c r="J522" s="88"/>
      <c r="K522" s="88"/>
      <c r="L522" s="88"/>
      <c r="M522" s="94" t="str">
        <f t="shared" si="73"/>
        <v>-</v>
      </c>
      <c r="N522" s="95"/>
      <c r="O522" s="96"/>
      <c r="P522" s="75"/>
      <c r="Q522" s="96"/>
      <c r="R522" s="97"/>
      <c r="S522" s="98"/>
      <c r="T522" s="78"/>
      <c r="U522" s="97"/>
      <c r="V522" s="99"/>
      <c r="W522" s="91"/>
      <c r="X522" s="92"/>
      <c r="Y522" s="93">
        <f t="shared" si="74"/>
        <v>0</v>
      </c>
      <c r="Z522" s="91"/>
      <c r="AA522" s="92"/>
      <c r="AB522" s="93">
        <f t="shared" si="75"/>
        <v>0</v>
      </c>
      <c r="AC522" s="100">
        <f t="shared" si="76"/>
        <v>0</v>
      </c>
      <c r="AD522" s="91"/>
      <c r="AE522" s="105"/>
      <c r="AF522" s="93">
        <f t="shared" si="77"/>
        <v>0</v>
      </c>
      <c r="AG522" s="78"/>
      <c r="AH522" s="78"/>
      <c r="AI522" s="83"/>
      <c r="AJ522" s="106"/>
      <c r="AK522" s="106"/>
      <c r="AL522" s="93">
        <f t="shared" si="78"/>
        <v>0</v>
      </c>
      <c r="AM522" s="100">
        <f t="shared" si="79"/>
        <v>0</v>
      </c>
      <c r="AN522" s="100">
        <f t="shared" si="80"/>
        <v>0</v>
      </c>
      <c r="AO522" s="101"/>
      <c r="AP522" s="101"/>
      <c r="AQ522" s="101"/>
      <c r="AR522" s="102"/>
      <c r="AS522" s="102"/>
      <c r="AT522" s="102"/>
      <c r="AU522" s="91"/>
      <c r="AV522" s="91"/>
      <c r="AW522" s="103">
        <v>0</v>
      </c>
      <c r="AX522" s="104">
        <f t="shared" si="72"/>
        <v>0</v>
      </c>
    </row>
    <row r="523" spans="1:50" ht="120" customHeight="1">
      <c r="A523" s="88"/>
      <c r="B523" s="88"/>
      <c r="C523" s="71"/>
      <c r="D523" s="89"/>
      <c r="E523" s="90"/>
      <c r="F523" s="91"/>
      <c r="G523" s="92"/>
      <c r="H523" s="92"/>
      <c r="I523" s="88"/>
      <c r="J523" s="88"/>
      <c r="K523" s="88"/>
      <c r="L523" s="88"/>
      <c r="M523" s="94" t="str">
        <f t="shared" si="73"/>
        <v>-</v>
      </c>
      <c r="N523" s="95"/>
      <c r="O523" s="96"/>
      <c r="P523" s="75"/>
      <c r="Q523" s="96"/>
      <c r="R523" s="97"/>
      <c r="S523" s="98"/>
      <c r="T523" s="78"/>
      <c r="U523" s="97"/>
      <c r="V523" s="99"/>
      <c r="W523" s="91"/>
      <c r="X523" s="92"/>
      <c r="Y523" s="93">
        <f t="shared" si="74"/>
        <v>0</v>
      </c>
      <c r="Z523" s="91"/>
      <c r="AA523" s="92"/>
      <c r="AB523" s="93">
        <f t="shared" si="75"/>
        <v>0</v>
      </c>
      <c r="AC523" s="100">
        <f t="shared" si="76"/>
        <v>0</v>
      </c>
      <c r="AD523" s="91"/>
      <c r="AE523" s="105"/>
      <c r="AF523" s="93">
        <f t="shared" si="77"/>
        <v>0</v>
      </c>
      <c r="AG523" s="78"/>
      <c r="AH523" s="78"/>
      <c r="AI523" s="83"/>
      <c r="AJ523" s="106"/>
      <c r="AK523" s="106"/>
      <c r="AL523" s="93">
        <f t="shared" si="78"/>
        <v>0</v>
      </c>
      <c r="AM523" s="100">
        <f t="shared" si="79"/>
        <v>0</v>
      </c>
      <c r="AN523" s="100">
        <f t="shared" si="80"/>
        <v>0</v>
      </c>
      <c r="AO523" s="101"/>
      <c r="AP523" s="101"/>
      <c r="AQ523" s="101"/>
      <c r="AR523" s="102"/>
      <c r="AS523" s="102"/>
      <c r="AT523" s="102"/>
      <c r="AU523" s="91"/>
      <c r="AV523" s="91"/>
      <c r="AW523" s="103">
        <v>0</v>
      </c>
      <c r="AX523" s="104">
        <f t="shared" si="72"/>
        <v>0</v>
      </c>
    </row>
    <row r="524" spans="1:50" ht="120" customHeight="1">
      <c r="A524" s="88"/>
      <c r="B524" s="88"/>
      <c r="C524" s="71"/>
      <c r="D524" s="89"/>
      <c r="E524" s="90"/>
      <c r="F524" s="91"/>
      <c r="G524" s="92"/>
      <c r="H524" s="92"/>
      <c r="I524" s="88"/>
      <c r="J524" s="88"/>
      <c r="K524" s="88"/>
      <c r="L524" s="88"/>
      <c r="M524" s="94" t="str">
        <f t="shared" si="73"/>
        <v>-</v>
      </c>
      <c r="N524" s="95"/>
      <c r="O524" s="96"/>
      <c r="P524" s="75"/>
      <c r="Q524" s="96"/>
      <c r="R524" s="97"/>
      <c r="S524" s="98"/>
      <c r="T524" s="78"/>
      <c r="U524" s="97"/>
      <c r="V524" s="99"/>
      <c r="W524" s="91"/>
      <c r="X524" s="92"/>
      <c r="Y524" s="93">
        <f t="shared" si="74"/>
        <v>0</v>
      </c>
      <c r="Z524" s="91"/>
      <c r="AA524" s="92"/>
      <c r="AB524" s="93">
        <f t="shared" si="75"/>
        <v>0</v>
      </c>
      <c r="AC524" s="100">
        <f t="shared" si="76"/>
        <v>0</v>
      </c>
      <c r="AD524" s="91"/>
      <c r="AE524" s="105"/>
      <c r="AF524" s="93">
        <f t="shared" si="77"/>
        <v>0</v>
      </c>
      <c r="AG524" s="78"/>
      <c r="AH524" s="78"/>
      <c r="AI524" s="83"/>
      <c r="AJ524" s="106"/>
      <c r="AK524" s="106"/>
      <c r="AL524" s="93">
        <f t="shared" si="78"/>
        <v>0</v>
      </c>
      <c r="AM524" s="100">
        <f t="shared" si="79"/>
        <v>0</v>
      </c>
      <c r="AN524" s="100">
        <f t="shared" si="80"/>
        <v>0</v>
      </c>
      <c r="AO524" s="101"/>
      <c r="AP524" s="101"/>
      <c r="AQ524" s="101"/>
      <c r="AR524" s="102"/>
      <c r="AS524" s="102"/>
      <c r="AT524" s="102"/>
      <c r="AU524" s="91"/>
      <c r="AV524" s="91"/>
      <c r="AW524" s="103">
        <v>0</v>
      </c>
      <c r="AX524" s="104">
        <f t="shared" si="72"/>
        <v>0</v>
      </c>
    </row>
    <row r="525" spans="1:50" ht="120" customHeight="1">
      <c r="A525" s="88"/>
      <c r="B525" s="88"/>
      <c r="C525" s="71"/>
      <c r="D525" s="89"/>
      <c r="E525" s="90"/>
      <c r="F525" s="91"/>
      <c r="G525" s="92"/>
      <c r="H525" s="92"/>
      <c r="I525" s="88"/>
      <c r="J525" s="88"/>
      <c r="K525" s="88"/>
      <c r="L525" s="88"/>
      <c r="M525" s="94" t="str">
        <f t="shared" si="73"/>
        <v>-</v>
      </c>
      <c r="N525" s="95"/>
      <c r="O525" s="96"/>
      <c r="P525" s="75"/>
      <c r="Q525" s="96"/>
      <c r="R525" s="97"/>
      <c r="S525" s="98"/>
      <c r="T525" s="78"/>
      <c r="U525" s="97"/>
      <c r="V525" s="99"/>
      <c r="W525" s="91"/>
      <c r="X525" s="92"/>
      <c r="Y525" s="93">
        <f t="shared" si="74"/>
        <v>0</v>
      </c>
      <c r="Z525" s="91"/>
      <c r="AA525" s="92"/>
      <c r="AB525" s="93">
        <f t="shared" si="75"/>
        <v>0</v>
      </c>
      <c r="AC525" s="100">
        <f t="shared" si="76"/>
        <v>0</v>
      </c>
      <c r="AD525" s="91"/>
      <c r="AE525" s="105"/>
      <c r="AF525" s="93">
        <f t="shared" si="77"/>
        <v>0</v>
      </c>
      <c r="AG525" s="78"/>
      <c r="AH525" s="78"/>
      <c r="AI525" s="83"/>
      <c r="AJ525" s="106"/>
      <c r="AK525" s="106"/>
      <c r="AL525" s="93">
        <f t="shared" si="78"/>
        <v>0</v>
      </c>
      <c r="AM525" s="100">
        <f t="shared" si="79"/>
        <v>0</v>
      </c>
      <c r="AN525" s="100">
        <f t="shared" si="80"/>
        <v>0</v>
      </c>
      <c r="AO525" s="101"/>
      <c r="AP525" s="101"/>
      <c r="AQ525" s="101"/>
      <c r="AR525" s="102"/>
      <c r="AS525" s="102"/>
      <c r="AT525" s="102"/>
      <c r="AU525" s="91"/>
      <c r="AV525" s="91"/>
      <c r="AW525" s="103">
        <v>0</v>
      </c>
      <c r="AX525" s="104">
        <f t="shared" si="72"/>
        <v>0</v>
      </c>
    </row>
    <row r="526" spans="1:50" ht="120" customHeight="1">
      <c r="A526" s="88"/>
      <c r="B526" s="88"/>
      <c r="C526" s="71"/>
      <c r="D526" s="89"/>
      <c r="E526" s="90"/>
      <c r="F526" s="91"/>
      <c r="G526" s="92"/>
      <c r="H526" s="92"/>
      <c r="I526" s="88"/>
      <c r="J526" s="88"/>
      <c r="K526" s="88"/>
      <c r="L526" s="88"/>
      <c r="M526" s="94" t="str">
        <f t="shared" si="73"/>
        <v>-</v>
      </c>
      <c r="N526" s="95"/>
      <c r="O526" s="96"/>
      <c r="P526" s="75"/>
      <c r="Q526" s="96"/>
      <c r="R526" s="97"/>
      <c r="S526" s="98"/>
      <c r="T526" s="78"/>
      <c r="U526" s="97"/>
      <c r="V526" s="99"/>
      <c r="W526" s="91"/>
      <c r="X526" s="92"/>
      <c r="Y526" s="93">
        <f t="shared" si="74"/>
        <v>0</v>
      </c>
      <c r="Z526" s="91"/>
      <c r="AA526" s="92"/>
      <c r="AB526" s="93">
        <f t="shared" si="75"/>
        <v>0</v>
      </c>
      <c r="AC526" s="100">
        <f t="shared" si="76"/>
        <v>0</v>
      </c>
      <c r="AD526" s="91"/>
      <c r="AE526" s="105"/>
      <c r="AF526" s="93">
        <f t="shared" si="77"/>
        <v>0</v>
      </c>
      <c r="AG526" s="78"/>
      <c r="AH526" s="78"/>
      <c r="AI526" s="83"/>
      <c r="AJ526" s="106"/>
      <c r="AK526" s="106"/>
      <c r="AL526" s="93">
        <f t="shared" si="78"/>
        <v>0</v>
      </c>
      <c r="AM526" s="100">
        <f t="shared" si="79"/>
        <v>0</v>
      </c>
      <c r="AN526" s="100">
        <f t="shared" si="80"/>
        <v>0</v>
      </c>
      <c r="AO526" s="101"/>
      <c r="AP526" s="101"/>
      <c r="AQ526" s="101"/>
      <c r="AR526" s="102"/>
      <c r="AS526" s="102"/>
      <c r="AT526" s="102"/>
      <c r="AU526" s="91"/>
      <c r="AV526" s="91"/>
      <c r="AW526" s="103">
        <v>0</v>
      </c>
      <c r="AX526" s="104">
        <f t="shared" si="72"/>
        <v>0</v>
      </c>
    </row>
    <row r="527" spans="1:50" ht="120" customHeight="1">
      <c r="A527" s="88"/>
      <c r="B527" s="88"/>
      <c r="C527" s="71"/>
      <c r="D527" s="89"/>
      <c r="E527" s="90"/>
      <c r="F527" s="91"/>
      <c r="G527" s="92"/>
      <c r="H527" s="92"/>
      <c r="I527" s="88"/>
      <c r="J527" s="88"/>
      <c r="K527" s="88"/>
      <c r="L527" s="88"/>
      <c r="M527" s="94" t="str">
        <f t="shared" si="73"/>
        <v>-</v>
      </c>
      <c r="N527" s="95"/>
      <c r="O527" s="96"/>
      <c r="P527" s="75"/>
      <c r="Q527" s="96"/>
      <c r="R527" s="97"/>
      <c r="S527" s="98"/>
      <c r="T527" s="78"/>
      <c r="U527" s="97"/>
      <c r="V527" s="99"/>
      <c r="W527" s="91"/>
      <c r="X527" s="92"/>
      <c r="Y527" s="93">
        <f t="shared" si="74"/>
        <v>0</v>
      </c>
      <c r="Z527" s="91"/>
      <c r="AA527" s="92"/>
      <c r="AB527" s="93">
        <f t="shared" si="75"/>
        <v>0</v>
      </c>
      <c r="AC527" s="100">
        <f t="shared" si="76"/>
        <v>0</v>
      </c>
      <c r="AD527" s="91"/>
      <c r="AE527" s="105"/>
      <c r="AF527" s="93">
        <f t="shared" si="77"/>
        <v>0</v>
      </c>
      <c r="AG527" s="78"/>
      <c r="AH527" s="78"/>
      <c r="AI527" s="83"/>
      <c r="AJ527" s="106"/>
      <c r="AK527" s="106"/>
      <c r="AL527" s="93">
        <f t="shared" si="78"/>
        <v>0</v>
      </c>
      <c r="AM527" s="100">
        <f t="shared" si="79"/>
        <v>0</v>
      </c>
      <c r="AN527" s="100">
        <f t="shared" si="80"/>
        <v>0</v>
      </c>
      <c r="AO527" s="101"/>
      <c r="AP527" s="101"/>
      <c r="AQ527" s="101"/>
      <c r="AR527" s="102"/>
      <c r="AS527" s="102"/>
      <c r="AT527" s="102"/>
      <c r="AU527" s="91"/>
      <c r="AV527" s="91"/>
      <c r="AW527" s="103">
        <v>0</v>
      </c>
      <c r="AX527" s="104">
        <f t="shared" si="72"/>
        <v>0</v>
      </c>
    </row>
    <row r="528" spans="1:50" ht="120" customHeight="1">
      <c r="A528" s="88"/>
      <c r="B528" s="88"/>
      <c r="C528" s="71"/>
      <c r="D528" s="89"/>
      <c r="E528" s="90"/>
      <c r="F528" s="91"/>
      <c r="G528" s="92"/>
      <c r="H528" s="92"/>
      <c r="I528" s="88"/>
      <c r="J528" s="88"/>
      <c r="K528" s="88"/>
      <c r="L528" s="88"/>
      <c r="M528" s="94" t="str">
        <f t="shared" si="73"/>
        <v>-</v>
      </c>
      <c r="N528" s="95"/>
      <c r="O528" s="96"/>
      <c r="P528" s="75"/>
      <c r="Q528" s="96"/>
      <c r="R528" s="97"/>
      <c r="S528" s="98"/>
      <c r="T528" s="78"/>
      <c r="U528" s="97"/>
      <c r="V528" s="99"/>
      <c r="W528" s="91"/>
      <c r="X528" s="92"/>
      <c r="Y528" s="93">
        <f t="shared" si="74"/>
        <v>0</v>
      </c>
      <c r="Z528" s="91"/>
      <c r="AA528" s="92"/>
      <c r="AB528" s="93">
        <f t="shared" si="75"/>
        <v>0</v>
      </c>
      <c r="AC528" s="100">
        <f t="shared" si="76"/>
        <v>0</v>
      </c>
      <c r="AD528" s="91"/>
      <c r="AE528" s="105"/>
      <c r="AF528" s="93">
        <f t="shared" si="77"/>
        <v>0</v>
      </c>
      <c r="AG528" s="78"/>
      <c r="AH528" s="78"/>
      <c r="AI528" s="83"/>
      <c r="AJ528" s="106"/>
      <c r="AK528" s="106"/>
      <c r="AL528" s="93">
        <f t="shared" si="78"/>
        <v>0</v>
      </c>
      <c r="AM528" s="100">
        <f t="shared" si="79"/>
        <v>0</v>
      </c>
      <c r="AN528" s="100">
        <f t="shared" si="80"/>
        <v>0</v>
      </c>
      <c r="AO528" s="101"/>
      <c r="AP528" s="101"/>
      <c r="AQ528" s="101"/>
      <c r="AR528" s="102"/>
      <c r="AS528" s="102"/>
      <c r="AT528" s="102"/>
      <c r="AU528" s="91"/>
      <c r="AV528" s="91"/>
      <c r="AW528" s="103">
        <v>0</v>
      </c>
      <c r="AX528" s="104">
        <f t="shared" si="72"/>
        <v>0</v>
      </c>
    </row>
    <row r="529" spans="1:50" ht="120" customHeight="1">
      <c r="A529" s="88"/>
      <c r="B529" s="88"/>
      <c r="C529" s="71"/>
      <c r="D529" s="89"/>
      <c r="E529" s="90"/>
      <c r="F529" s="91"/>
      <c r="G529" s="92"/>
      <c r="H529" s="92"/>
      <c r="I529" s="88"/>
      <c r="J529" s="88"/>
      <c r="K529" s="88"/>
      <c r="L529" s="88"/>
      <c r="M529" s="94" t="str">
        <f t="shared" si="73"/>
        <v>-</v>
      </c>
      <c r="N529" s="95"/>
      <c r="O529" s="96"/>
      <c r="P529" s="75"/>
      <c r="Q529" s="96"/>
      <c r="R529" s="97"/>
      <c r="S529" s="98"/>
      <c r="T529" s="78"/>
      <c r="U529" s="97"/>
      <c r="V529" s="99"/>
      <c r="W529" s="91"/>
      <c r="X529" s="92"/>
      <c r="Y529" s="93">
        <f t="shared" si="74"/>
        <v>0</v>
      </c>
      <c r="Z529" s="91"/>
      <c r="AA529" s="92"/>
      <c r="AB529" s="93">
        <f t="shared" si="75"/>
        <v>0</v>
      </c>
      <c r="AC529" s="100">
        <f t="shared" si="76"/>
        <v>0</v>
      </c>
      <c r="AD529" s="91"/>
      <c r="AE529" s="105"/>
      <c r="AF529" s="93">
        <f t="shared" si="77"/>
        <v>0</v>
      </c>
      <c r="AG529" s="78"/>
      <c r="AH529" s="78"/>
      <c r="AI529" s="83"/>
      <c r="AJ529" s="106"/>
      <c r="AK529" s="106"/>
      <c r="AL529" s="93">
        <f t="shared" si="78"/>
        <v>0</v>
      </c>
      <c r="AM529" s="100">
        <f t="shared" si="79"/>
        <v>0</v>
      </c>
      <c r="AN529" s="100">
        <f t="shared" si="80"/>
        <v>0</v>
      </c>
      <c r="AO529" s="101"/>
      <c r="AP529" s="101"/>
      <c r="AQ529" s="101"/>
      <c r="AR529" s="102"/>
      <c r="AS529" s="102"/>
      <c r="AT529" s="102"/>
      <c r="AU529" s="91"/>
      <c r="AV529" s="91"/>
      <c r="AW529" s="103">
        <v>0</v>
      </c>
      <c r="AX529" s="104">
        <f t="shared" si="72"/>
        <v>0</v>
      </c>
    </row>
    <row r="530" spans="1:50" ht="120" customHeight="1">
      <c r="A530" s="88"/>
      <c r="B530" s="88"/>
      <c r="C530" s="71"/>
      <c r="D530" s="89"/>
      <c r="E530" s="90"/>
      <c r="F530" s="91"/>
      <c r="G530" s="92"/>
      <c r="H530" s="92"/>
      <c r="I530" s="88"/>
      <c r="J530" s="88"/>
      <c r="K530" s="88"/>
      <c r="L530" s="88"/>
      <c r="M530" s="94" t="str">
        <f t="shared" si="73"/>
        <v>-</v>
      </c>
      <c r="N530" s="95"/>
      <c r="O530" s="96"/>
      <c r="P530" s="75"/>
      <c r="Q530" s="96"/>
      <c r="R530" s="97"/>
      <c r="S530" s="98"/>
      <c r="T530" s="78"/>
      <c r="U530" s="97"/>
      <c r="V530" s="99"/>
      <c r="W530" s="91"/>
      <c r="X530" s="92"/>
      <c r="Y530" s="93">
        <f t="shared" si="74"/>
        <v>0</v>
      </c>
      <c r="Z530" s="91"/>
      <c r="AA530" s="92"/>
      <c r="AB530" s="93">
        <f t="shared" si="75"/>
        <v>0</v>
      </c>
      <c r="AC530" s="100">
        <f t="shared" si="76"/>
        <v>0</v>
      </c>
      <c r="AD530" s="91"/>
      <c r="AE530" s="105"/>
      <c r="AF530" s="93">
        <f t="shared" si="77"/>
        <v>0</v>
      </c>
      <c r="AG530" s="78"/>
      <c r="AH530" s="78"/>
      <c r="AI530" s="83"/>
      <c r="AJ530" s="106"/>
      <c r="AK530" s="106"/>
      <c r="AL530" s="93">
        <f t="shared" si="78"/>
        <v>0</v>
      </c>
      <c r="AM530" s="100">
        <f t="shared" si="79"/>
        <v>0</v>
      </c>
      <c r="AN530" s="100">
        <f t="shared" si="80"/>
        <v>0</v>
      </c>
      <c r="AO530" s="101"/>
      <c r="AP530" s="101"/>
      <c r="AQ530" s="101"/>
      <c r="AR530" s="102"/>
      <c r="AS530" s="102"/>
      <c r="AT530" s="102"/>
      <c r="AU530" s="91"/>
      <c r="AV530" s="91"/>
      <c r="AW530" s="103">
        <v>0</v>
      </c>
      <c r="AX530" s="104">
        <f t="shared" si="72"/>
        <v>0</v>
      </c>
    </row>
    <row r="531" spans="1:50" ht="120" customHeight="1">
      <c r="A531" s="88"/>
      <c r="B531" s="88"/>
      <c r="C531" s="71"/>
      <c r="D531" s="89"/>
      <c r="E531" s="90"/>
      <c r="F531" s="91"/>
      <c r="G531" s="92"/>
      <c r="H531" s="92"/>
      <c r="I531" s="88"/>
      <c r="J531" s="88"/>
      <c r="K531" s="88"/>
      <c r="L531" s="88"/>
      <c r="M531" s="94" t="str">
        <f t="shared" si="73"/>
        <v>-</v>
      </c>
      <c r="N531" s="95"/>
      <c r="O531" s="96"/>
      <c r="P531" s="75"/>
      <c r="Q531" s="96"/>
      <c r="R531" s="97"/>
      <c r="S531" s="98"/>
      <c r="T531" s="78"/>
      <c r="U531" s="97"/>
      <c r="V531" s="99"/>
      <c r="W531" s="91"/>
      <c r="X531" s="92"/>
      <c r="Y531" s="93">
        <f t="shared" si="74"/>
        <v>0</v>
      </c>
      <c r="Z531" s="91"/>
      <c r="AA531" s="92"/>
      <c r="AB531" s="93">
        <f t="shared" si="75"/>
        <v>0</v>
      </c>
      <c r="AC531" s="100">
        <f t="shared" si="76"/>
        <v>0</v>
      </c>
      <c r="AD531" s="91"/>
      <c r="AE531" s="105"/>
      <c r="AF531" s="93">
        <f t="shared" si="77"/>
        <v>0</v>
      </c>
      <c r="AG531" s="78"/>
      <c r="AH531" s="78"/>
      <c r="AI531" s="83"/>
      <c r="AJ531" s="106"/>
      <c r="AK531" s="106"/>
      <c r="AL531" s="93">
        <f t="shared" si="78"/>
        <v>0</v>
      </c>
      <c r="AM531" s="100">
        <f t="shared" si="79"/>
        <v>0</v>
      </c>
      <c r="AN531" s="100">
        <f t="shared" si="80"/>
        <v>0</v>
      </c>
      <c r="AO531" s="101"/>
      <c r="AP531" s="101"/>
      <c r="AQ531" s="101"/>
      <c r="AR531" s="102"/>
      <c r="AS531" s="102"/>
      <c r="AT531" s="102"/>
      <c r="AU531" s="91"/>
      <c r="AV531" s="91"/>
      <c r="AW531" s="103">
        <v>0</v>
      </c>
      <c r="AX531" s="104">
        <f t="shared" si="72"/>
        <v>0</v>
      </c>
    </row>
    <row r="532" spans="1:50" ht="120" customHeight="1">
      <c r="A532" s="88"/>
      <c r="B532" s="88"/>
      <c r="C532" s="71"/>
      <c r="D532" s="89"/>
      <c r="E532" s="90"/>
      <c r="F532" s="91"/>
      <c r="G532" s="92"/>
      <c r="H532" s="92"/>
      <c r="I532" s="88"/>
      <c r="J532" s="88"/>
      <c r="K532" s="88"/>
      <c r="L532" s="88"/>
      <c r="M532" s="94" t="str">
        <f t="shared" si="73"/>
        <v>-</v>
      </c>
      <c r="N532" s="95"/>
      <c r="O532" s="96"/>
      <c r="P532" s="75"/>
      <c r="Q532" s="96"/>
      <c r="R532" s="97"/>
      <c r="S532" s="98"/>
      <c r="T532" s="78"/>
      <c r="U532" s="97"/>
      <c r="V532" s="99"/>
      <c r="W532" s="91"/>
      <c r="X532" s="92"/>
      <c r="Y532" s="93">
        <f t="shared" si="74"/>
        <v>0</v>
      </c>
      <c r="Z532" s="91"/>
      <c r="AA532" s="92"/>
      <c r="AB532" s="93">
        <f t="shared" si="75"/>
        <v>0</v>
      </c>
      <c r="AC532" s="100">
        <f t="shared" si="76"/>
        <v>0</v>
      </c>
      <c r="AD532" s="91"/>
      <c r="AE532" s="105"/>
      <c r="AF532" s="93">
        <f t="shared" si="77"/>
        <v>0</v>
      </c>
      <c r="AG532" s="78"/>
      <c r="AH532" s="78"/>
      <c r="AI532" s="83"/>
      <c r="AJ532" s="106"/>
      <c r="AK532" s="106"/>
      <c r="AL532" s="93">
        <f t="shared" si="78"/>
        <v>0</v>
      </c>
      <c r="AM532" s="100">
        <f t="shared" si="79"/>
        <v>0</v>
      </c>
      <c r="AN532" s="100">
        <f t="shared" si="80"/>
        <v>0</v>
      </c>
      <c r="AO532" s="101"/>
      <c r="AP532" s="101"/>
      <c r="AQ532" s="101"/>
      <c r="AR532" s="102"/>
      <c r="AS532" s="102"/>
      <c r="AT532" s="102"/>
      <c r="AU532" s="91"/>
      <c r="AV532" s="91"/>
      <c r="AW532" s="103">
        <v>0</v>
      </c>
      <c r="AX532" s="104">
        <f t="shared" si="72"/>
        <v>0</v>
      </c>
    </row>
    <row r="533" spans="1:50" ht="120" customHeight="1">
      <c r="A533" s="88"/>
      <c r="B533" s="88"/>
      <c r="C533" s="71"/>
      <c r="D533" s="89"/>
      <c r="E533" s="90"/>
      <c r="F533" s="91"/>
      <c r="G533" s="92"/>
      <c r="H533" s="92"/>
      <c r="I533" s="88"/>
      <c r="J533" s="88"/>
      <c r="K533" s="88"/>
      <c r="L533" s="88"/>
      <c r="M533" s="94" t="str">
        <f t="shared" si="73"/>
        <v>-</v>
      </c>
      <c r="N533" s="95"/>
      <c r="O533" s="96"/>
      <c r="P533" s="75"/>
      <c r="Q533" s="96"/>
      <c r="R533" s="97"/>
      <c r="S533" s="98"/>
      <c r="T533" s="78"/>
      <c r="U533" s="97"/>
      <c r="V533" s="99"/>
      <c r="W533" s="91"/>
      <c r="X533" s="92"/>
      <c r="Y533" s="93">
        <f t="shared" si="74"/>
        <v>0</v>
      </c>
      <c r="Z533" s="91"/>
      <c r="AA533" s="92"/>
      <c r="AB533" s="93">
        <f t="shared" si="75"/>
        <v>0</v>
      </c>
      <c r="AC533" s="100">
        <f t="shared" si="76"/>
        <v>0</v>
      </c>
      <c r="AD533" s="91"/>
      <c r="AE533" s="105"/>
      <c r="AF533" s="93">
        <f t="shared" si="77"/>
        <v>0</v>
      </c>
      <c r="AG533" s="78"/>
      <c r="AH533" s="78"/>
      <c r="AI533" s="83"/>
      <c r="AJ533" s="106"/>
      <c r="AK533" s="106"/>
      <c r="AL533" s="93">
        <f t="shared" si="78"/>
        <v>0</v>
      </c>
      <c r="AM533" s="100">
        <f t="shared" si="79"/>
        <v>0</v>
      </c>
      <c r="AN533" s="100">
        <f t="shared" si="80"/>
        <v>0</v>
      </c>
      <c r="AO533" s="101"/>
      <c r="AP533" s="101"/>
      <c r="AQ533" s="101"/>
      <c r="AR533" s="102"/>
      <c r="AS533" s="102"/>
      <c r="AT533" s="102"/>
      <c r="AU533" s="91"/>
      <c r="AV533" s="91"/>
      <c r="AW533" s="103">
        <v>0</v>
      </c>
      <c r="AX533" s="104">
        <f t="shared" si="72"/>
        <v>0</v>
      </c>
    </row>
    <row r="534" spans="1:50" ht="120" customHeight="1">
      <c r="A534" s="88"/>
      <c r="B534" s="88"/>
      <c r="C534" s="71"/>
      <c r="D534" s="89"/>
      <c r="E534" s="90"/>
      <c r="F534" s="91"/>
      <c r="G534" s="92"/>
      <c r="H534" s="92"/>
      <c r="I534" s="88"/>
      <c r="J534" s="88"/>
      <c r="K534" s="88"/>
      <c r="L534" s="88"/>
      <c r="M534" s="94" t="str">
        <f t="shared" si="73"/>
        <v>-</v>
      </c>
      <c r="N534" s="95"/>
      <c r="O534" s="96"/>
      <c r="P534" s="75"/>
      <c r="Q534" s="96"/>
      <c r="R534" s="97"/>
      <c r="S534" s="98"/>
      <c r="T534" s="78"/>
      <c r="U534" s="97"/>
      <c r="V534" s="99"/>
      <c r="W534" s="91"/>
      <c r="X534" s="92"/>
      <c r="Y534" s="93">
        <f t="shared" si="74"/>
        <v>0</v>
      </c>
      <c r="Z534" s="91"/>
      <c r="AA534" s="92"/>
      <c r="AB534" s="93">
        <f t="shared" si="75"/>
        <v>0</v>
      </c>
      <c r="AC534" s="100">
        <f t="shared" si="76"/>
        <v>0</v>
      </c>
      <c r="AD534" s="91"/>
      <c r="AE534" s="105"/>
      <c r="AF534" s="93">
        <f t="shared" si="77"/>
        <v>0</v>
      </c>
      <c r="AG534" s="78"/>
      <c r="AH534" s="78"/>
      <c r="AI534" s="83"/>
      <c r="AJ534" s="106"/>
      <c r="AK534" s="106"/>
      <c r="AL534" s="93">
        <f t="shared" si="78"/>
        <v>0</v>
      </c>
      <c r="AM534" s="100">
        <f t="shared" si="79"/>
        <v>0</v>
      </c>
      <c r="AN534" s="100">
        <f t="shared" si="80"/>
        <v>0</v>
      </c>
      <c r="AO534" s="101"/>
      <c r="AP534" s="101"/>
      <c r="AQ534" s="101"/>
      <c r="AR534" s="102"/>
      <c r="AS534" s="102"/>
      <c r="AT534" s="102"/>
      <c r="AU534" s="91"/>
      <c r="AV534" s="91"/>
      <c r="AW534" s="103">
        <v>0</v>
      </c>
      <c r="AX534" s="104">
        <f t="shared" si="72"/>
        <v>0</v>
      </c>
    </row>
    <row r="535" spans="1:50" ht="120" customHeight="1">
      <c r="A535" s="88"/>
      <c r="B535" s="88"/>
      <c r="C535" s="71"/>
      <c r="D535" s="89"/>
      <c r="E535" s="90"/>
      <c r="F535" s="91"/>
      <c r="G535" s="92"/>
      <c r="H535" s="92"/>
      <c r="I535" s="88"/>
      <c r="J535" s="88"/>
      <c r="K535" s="88"/>
      <c r="L535" s="88"/>
      <c r="M535" s="94" t="str">
        <f t="shared" si="73"/>
        <v>-</v>
      </c>
      <c r="N535" s="95"/>
      <c r="O535" s="96"/>
      <c r="P535" s="75"/>
      <c r="Q535" s="96"/>
      <c r="R535" s="97"/>
      <c r="S535" s="98"/>
      <c r="T535" s="78"/>
      <c r="U535" s="97"/>
      <c r="V535" s="99"/>
      <c r="W535" s="91"/>
      <c r="X535" s="92"/>
      <c r="Y535" s="93">
        <f t="shared" si="74"/>
        <v>0</v>
      </c>
      <c r="Z535" s="91"/>
      <c r="AA535" s="92"/>
      <c r="AB535" s="93">
        <f t="shared" si="75"/>
        <v>0</v>
      </c>
      <c r="AC535" s="100">
        <f t="shared" si="76"/>
        <v>0</v>
      </c>
      <c r="AD535" s="91"/>
      <c r="AE535" s="105"/>
      <c r="AF535" s="93">
        <f t="shared" si="77"/>
        <v>0</v>
      </c>
      <c r="AG535" s="78"/>
      <c r="AH535" s="78"/>
      <c r="AI535" s="83"/>
      <c r="AJ535" s="106"/>
      <c r="AK535" s="106"/>
      <c r="AL535" s="93">
        <f t="shared" si="78"/>
        <v>0</v>
      </c>
      <c r="AM535" s="100">
        <f t="shared" si="79"/>
        <v>0</v>
      </c>
      <c r="AN535" s="100">
        <f t="shared" si="80"/>
        <v>0</v>
      </c>
      <c r="AO535" s="101"/>
      <c r="AP535" s="101"/>
      <c r="AQ535" s="101"/>
      <c r="AR535" s="102"/>
      <c r="AS535" s="102"/>
      <c r="AT535" s="102"/>
      <c r="AU535" s="91"/>
      <c r="AV535" s="91"/>
      <c r="AW535" s="103">
        <v>0</v>
      </c>
      <c r="AX535" s="104">
        <f t="shared" si="72"/>
        <v>0</v>
      </c>
    </row>
    <row r="536" spans="1:50" ht="120" customHeight="1">
      <c r="A536" s="88"/>
      <c r="B536" s="88"/>
      <c r="C536" s="71"/>
      <c r="D536" s="89"/>
      <c r="E536" s="90"/>
      <c r="F536" s="91"/>
      <c r="G536" s="92"/>
      <c r="H536" s="92"/>
      <c r="I536" s="88"/>
      <c r="J536" s="88"/>
      <c r="K536" s="88"/>
      <c r="L536" s="88"/>
      <c r="M536" s="94" t="str">
        <f t="shared" si="73"/>
        <v>-</v>
      </c>
      <c r="N536" s="95"/>
      <c r="O536" s="96"/>
      <c r="P536" s="75"/>
      <c r="Q536" s="96"/>
      <c r="R536" s="97"/>
      <c r="S536" s="98"/>
      <c r="T536" s="78"/>
      <c r="U536" s="97"/>
      <c r="V536" s="99"/>
      <c r="W536" s="91"/>
      <c r="X536" s="92"/>
      <c r="Y536" s="93">
        <f t="shared" si="74"/>
        <v>0</v>
      </c>
      <c r="Z536" s="91"/>
      <c r="AA536" s="92"/>
      <c r="AB536" s="93">
        <f t="shared" si="75"/>
        <v>0</v>
      </c>
      <c r="AC536" s="100">
        <f t="shared" si="76"/>
        <v>0</v>
      </c>
      <c r="AD536" s="91"/>
      <c r="AE536" s="105"/>
      <c r="AF536" s="93">
        <f t="shared" si="77"/>
        <v>0</v>
      </c>
      <c r="AG536" s="78"/>
      <c r="AH536" s="78"/>
      <c r="AI536" s="83"/>
      <c r="AJ536" s="106"/>
      <c r="AK536" s="106"/>
      <c r="AL536" s="93">
        <f t="shared" si="78"/>
        <v>0</v>
      </c>
      <c r="AM536" s="100">
        <f t="shared" si="79"/>
        <v>0</v>
      </c>
      <c r="AN536" s="100">
        <f t="shared" si="80"/>
        <v>0</v>
      </c>
      <c r="AO536" s="101"/>
      <c r="AP536" s="101"/>
      <c r="AQ536" s="101"/>
      <c r="AR536" s="102"/>
      <c r="AS536" s="102"/>
      <c r="AT536" s="102"/>
      <c r="AU536" s="91"/>
      <c r="AV536" s="91"/>
      <c r="AW536" s="103">
        <v>0</v>
      </c>
      <c r="AX536" s="104">
        <f t="shared" si="72"/>
        <v>0</v>
      </c>
    </row>
    <row r="537" spans="1:50" ht="120" customHeight="1">
      <c r="A537" s="88"/>
      <c r="B537" s="88"/>
      <c r="C537" s="71"/>
      <c r="D537" s="89"/>
      <c r="E537" s="90"/>
      <c r="F537" s="91"/>
      <c r="G537" s="92"/>
      <c r="H537" s="92"/>
      <c r="I537" s="88"/>
      <c r="J537" s="88"/>
      <c r="K537" s="88"/>
      <c r="L537" s="88"/>
      <c r="M537" s="94" t="str">
        <f t="shared" si="73"/>
        <v>-</v>
      </c>
      <c r="N537" s="95"/>
      <c r="O537" s="96"/>
      <c r="P537" s="75"/>
      <c r="Q537" s="96"/>
      <c r="R537" s="97"/>
      <c r="S537" s="98"/>
      <c r="T537" s="78"/>
      <c r="U537" s="97"/>
      <c r="V537" s="99"/>
      <c r="W537" s="91"/>
      <c r="X537" s="92"/>
      <c r="Y537" s="93">
        <f t="shared" si="74"/>
        <v>0</v>
      </c>
      <c r="Z537" s="91"/>
      <c r="AA537" s="92"/>
      <c r="AB537" s="93">
        <f t="shared" si="75"/>
        <v>0</v>
      </c>
      <c r="AC537" s="100">
        <f t="shared" si="76"/>
        <v>0</v>
      </c>
      <c r="AD537" s="91"/>
      <c r="AE537" s="105"/>
      <c r="AF537" s="93">
        <f t="shared" si="77"/>
        <v>0</v>
      </c>
      <c r="AG537" s="78"/>
      <c r="AH537" s="78"/>
      <c r="AI537" s="83"/>
      <c r="AJ537" s="106"/>
      <c r="AK537" s="106"/>
      <c r="AL537" s="93">
        <f t="shared" si="78"/>
        <v>0</v>
      </c>
      <c r="AM537" s="100">
        <f t="shared" si="79"/>
        <v>0</v>
      </c>
      <c r="AN537" s="100">
        <f t="shared" si="80"/>
        <v>0</v>
      </c>
      <c r="AO537" s="101"/>
      <c r="AP537" s="101"/>
      <c r="AQ537" s="101"/>
      <c r="AR537" s="102"/>
      <c r="AS537" s="102"/>
      <c r="AT537" s="102"/>
      <c r="AU537" s="91"/>
      <c r="AV537" s="91"/>
      <c r="AW537" s="103">
        <v>0</v>
      </c>
      <c r="AX537" s="104">
        <f t="shared" si="72"/>
        <v>0</v>
      </c>
    </row>
    <row r="538" spans="1:50" ht="120" customHeight="1">
      <c r="A538" s="88"/>
      <c r="B538" s="88"/>
      <c r="C538" s="71"/>
      <c r="D538" s="89"/>
      <c r="E538" s="90"/>
      <c r="F538" s="91"/>
      <c r="G538" s="92"/>
      <c r="H538" s="92"/>
      <c r="I538" s="88"/>
      <c r="J538" s="88"/>
      <c r="K538" s="88"/>
      <c r="L538" s="88"/>
      <c r="M538" s="94" t="str">
        <f t="shared" si="73"/>
        <v>-</v>
      </c>
      <c r="N538" s="95"/>
      <c r="O538" s="96"/>
      <c r="P538" s="75"/>
      <c r="Q538" s="96"/>
      <c r="R538" s="97"/>
      <c r="S538" s="98"/>
      <c r="T538" s="78"/>
      <c r="U538" s="97"/>
      <c r="V538" s="99"/>
      <c r="W538" s="91"/>
      <c r="X538" s="92"/>
      <c r="Y538" s="93">
        <f t="shared" si="74"/>
        <v>0</v>
      </c>
      <c r="Z538" s="91"/>
      <c r="AA538" s="92"/>
      <c r="AB538" s="93">
        <f t="shared" si="75"/>
        <v>0</v>
      </c>
      <c r="AC538" s="100">
        <f t="shared" si="76"/>
        <v>0</v>
      </c>
      <c r="AD538" s="91"/>
      <c r="AE538" s="105"/>
      <c r="AF538" s="93">
        <f t="shared" si="77"/>
        <v>0</v>
      </c>
      <c r="AG538" s="78"/>
      <c r="AH538" s="78"/>
      <c r="AI538" s="83"/>
      <c r="AJ538" s="106"/>
      <c r="AK538" s="106"/>
      <c r="AL538" s="93">
        <f t="shared" si="78"/>
        <v>0</v>
      </c>
      <c r="AM538" s="100">
        <f t="shared" si="79"/>
        <v>0</v>
      </c>
      <c r="AN538" s="100">
        <f t="shared" si="80"/>
        <v>0</v>
      </c>
      <c r="AO538" s="101"/>
      <c r="AP538" s="101"/>
      <c r="AQ538" s="101"/>
      <c r="AR538" s="102"/>
      <c r="AS538" s="102"/>
      <c r="AT538" s="102"/>
      <c r="AU538" s="91"/>
      <c r="AV538" s="91"/>
      <c r="AW538" s="103">
        <v>0</v>
      </c>
      <c r="AX538" s="104">
        <f t="shared" si="72"/>
        <v>0</v>
      </c>
    </row>
    <row r="539" spans="1:50" ht="120" customHeight="1">
      <c r="A539" s="88"/>
      <c r="B539" s="88"/>
      <c r="C539" s="71"/>
      <c r="D539" s="89"/>
      <c r="E539" s="90"/>
      <c r="F539" s="91"/>
      <c r="G539" s="92"/>
      <c r="H539" s="92"/>
      <c r="I539" s="88"/>
      <c r="J539" s="88"/>
      <c r="K539" s="88"/>
      <c r="L539" s="88"/>
      <c r="M539" s="94" t="str">
        <f t="shared" si="73"/>
        <v>-</v>
      </c>
      <c r="N539" s="95"/>
      <c r="O539" s="96"/>
      <c r="P539" s="75"/>
      <c r="Q539" s="96"/>
      <c r="R539" s="97"/>
      <c r="S539" s="98"/>
      <c r="T539" s="78"/>
      <c r="U539" s="97"/>
      <c r="V539" s="99"/>
      <c r="W539" s="91"/>
      <c r="X539" s="92"/>
      <c r="Y539" s="93">
        <f t="shared" si="74"/>
        <v>0</v>
      </c>
      <c r="Z539" s="91"/>
      <c r="AA539" s="92"/>
      <c r="AB539" s="93">
        <f t="shared" si="75"/>
        <v>0</v>
      </c>
      <c r="AC539" s="100">
        <f t="shared" si="76"/>
        <v>0</v>
      </c>
      <c r="AD539" s="91"/>
      <c r="AE539" s="105"/>
      <c r="AF539" s="93">
        <f t="shared" si="77"/>
        <v>0</v>
      </c>
      <c r="AG539" s="78"/>
      <c r="AH539" s="78"/>
      <c r="AI539" s="83"/>
      <c r="AJ539" s="106"/>
      <c r="AK539" s="106"/>
      <c r="AL539" s="93">
        <f t="shared" si="78"/>
        <v>0</v>
      </c>
      <c r="AM539" s="100">
        <f t="shared" si="79"/>
        <v>0</v>
      </c>
      <c r="AN539" s="100">
        <f t="shared" si="80"/>
        <v>0</v>
      </c>
      <c r="AO539" s="101"/>
      <c r="AP539" s="101"/>
      <c r="AQ539" s="101"/>
      <c r="AR539" s="102"/>
      <c r="AS539" s="102"/>
      <c r="AT539" s="102"/>
      <c r="AU539" s="91"/>
      <c r="AV539" s="91"/>
      <c r="AW539" s="103">
        <v>0</v>
      </c>
      <c r="AX539" s="104">
        <f t="shared" si="72"/>
        <v>0</v>
      </c>
    </row>
    <row r="540" spans="1:50" ht="120" customHeight="1">
      <c r="A540" s="88"/>
      <c r="B540" s="88"/>
      <c r="C540" s="71"/>
      <c r="D540" s="89"/>
      <c r="E540" s="90"/>
      <c r="F540" s="91"/>
      <c r="G540" s="92"/>
      <c r="H540" s="92"/>
      <c r="I540" s="88"/>
      <c r="J540" s="88"/>
      <c r="K540" s="88"/>
      <c r="L540" s="88"/>
      <c r="M540" s="94" t="str">
        <f t="shared" si="73"/>
        <v>-</v>
      </c>
      <c r="N540" s="95"/>
      <c r="O540" s="96"/>
      <c r="P540" s="75"/>
      <c r="Q540" s="96"/>
      <c r="R540" s="97"/>
      <c r="S540" s="98"/>
      <c r="T540" s="78"/>
      <c r="U540" s="97"/>
      <c r="V540" s="99"/>
      <c r="W540" s="91"/>
      <c r="X540" s="92"/>
      <c r="Y540" s="93">
        <f t="shared" si="74"/>
        <v>0</v>
      </c>
      <c r="Z540" s="91"/>
      <c r="AA540" s="92"/>
      <c r="AB540" s="93">
        <f t="shared" si="75"/>
        <v>0</v>
      </c>
      <c r="AC540" s="100">
        <f t="shared" si="76"/>
        <v>0</v>
      </c>
      <c r="AD540" s="91"/>
      <c r="AE540" s="105"/>
      <c r="AF540" s="93">
        <f t="shared" si="77"/>
        <v>0</v>
      </c>
      <c r="AG540" s="78"/>
      <c r="AH540" s="78"/>
      <c r="AI540" s="83"/>
      <c r="AJ540" s="106"/>
      <c r="AK540" s="106"/>
      <c r="AL540" s="93">
        <f t="shared" si="78"/>
        <v>0</v>
      </c>
      <c r="AM540" s="100">
        <f t="shared" si="79"/>
        <v>0</v>
      </c>
      <c r="AN540" s="100">
        <f t="shared" si="80"/>
        <v>0</v>
      </c>
      <c r="AO540" s="101"/>
      <c r="AP540" s="101"/>
      <c r="AQ540" s="101"/>
      <c r="AR540" s="102"/>
      <c r="AS540" s="102"/>
      <c r="AT540" s="102"/>
      <c r="AU540" s="91"/>
      <c r="AV540" s="91"/>
      <c r="AW540" s="103">
        <v>0</v>
      </c>
      <c r="AX540" s="104">
        <f t="shared" si="72"/>
        <v>0</v>
      </c>
    </row>
    <row r="541" spans="1:50" ht="120" customHeight="1">
      <c r="A541" s="88"/>
      <c r="B541" s="88"/>
      <c r="C541" s="71"/>
      <c r="D541" s="89"/>
      <c r="E541" s="90"/>
      <c r="F541" s="91"/>
      <c r="G541" s="92"/>
      <c r="H541" s="92"/>
      <c r="I541" s="88"/>
      <c r="J541" s="88"/>
      <c r="K541" s="88"/>
      <c r="L541" s="88"/>
      <c r="M541" s="94" t="str">
        <f t="shared" si="73"/>
        <v>-</v>
      </c>
      <c r="N541" s="95"/>
      <c r="O541" s="96"/>
      <c r="P541" s="75"/>
      <c r="Q541" s="96"/>
      <c r="R541" s="97"/>
      <c r="S541" s="98"/>
      <c r="T541" s="78"/>
      <c r="U541" s="97"/>
      <c r="V541" s="99"/>
      <c r="W541" s="91"/>
      <c r="X541" s="92"/>
      <c r="Y541" s="93">
        <f t="shared" si="74"/>
        <v>0</v>
      </c>
      <c r="Z541" s="91"/>
      <c r="AA541" s="92"/>
      <c r="AB541" s="93">
        <f t="shared" si="75"/>
        <v>0</v>
      </c>
      <c r="AC541" s="100">
        <f t="shared" si="76"/>
        <v>0</v>
      </c>
      <c r="AD541" s="91"/>
      <c r="AE541" s="105"/>
      <c r="AF541" s="93">
        <f t="shared" si="77"/>
        <v>0</v>
      </c>
      <c r="AG541" s="78"/>
      <c r="AH541" s="78"/>
      <c r="AI541" s="83"/>
      <c r="AJ541" s="106"/>
      <c r="AK541" s="106"/>
      <c r="AL541" s="93">
        <f t="shared" si="78"/>
        <v>0</v>
      </c>
      <c r="AM541" s="100">
        <f t="shared" si="79"/>
        <v>0</v>
      </c>
      <c r="AN541" s="100">
        <f t="shared" si="80"/>
        <v>0</v>
      </c>
      <c r="AO541" s="101"/>
      <c r="AP541" s="101"/>
      <c r="AQ541" s="101"/>
      <c r="AR541" s="102"/>
      <c r="AS541" s="102"/>
      <c r="AT541" s="102"/>
      <c r="AU541" s="91"/>
      <c r="AV541" s="91"/>
      <c r="AW541" s="103">
        <v>0</v>
      </c>
      <c r="AX541" s="104">
        <f t="shared" si="72"/>
        <v>0</v>
      </c>
    </row>
    <row r="542" spans="1:50" ht="120" customHeight="1">
      <c r="A542" s="88"/>
      <c r="B542" s="88"/>
      <c r="C542" s="71"/>
      <c r="D542" s="89"/>
      <c r="E542" s="90"/>
      <c r="F542" s="91"/>
      <c r="G542" s="92"/>
      <c r="H542" s="92"/>
      <c r="I542" s="88"/>
      <c r="J542" s="88"/>
      <c r="K542" s="88"/>
      <c r="L542" s="88"/>
      <c r="M542" s="94" t="str">
        <f t="shared" si="73"/>
        <v>-</v>
      </c>
      <c r="N542" s="95"/>
      <c r="O542" s="96"/>
      <c r="P542" s="75"/>
      <c r="Q542" s="96"/>
      <c r="R542" s="97"/>
      <c r="S542" s="98"/>
      <c r="T542" s="78"/>
      <c r="U542" s="97"/>
      <c r="V542" s="99"/>
      <c r="W542" s="91"/>
      <c r="X542" s="92"/>
      <c r="Y542" s="93">
        <f t="shared" si="74"/>
        <v>0</v>
      </c>
      <c r="Z542" s="91"/>
      <c r="AA542" s="92"/>
      <c r="AB542" s="93">
        <f t="shared" si="75"/>
        <v>0</v>
      </c>
      <c r="AC542" s="100">
        <f t="shared" si="76"/>
        <v>0</v>
      </c>
      <c r="AD542" s="91"/>
      <c r="AE542" s="105"/>
      <c r="AF542" s="93">
        <f t="shared" si="77"/>
        <v>0</v>
      </c>
      <c r="AG542" s="78"/>
      <c r="AH542" s="78"/>
      <c r="AI542" s="83"/>
      <c r="AJ542" s="106"/>
      <c r="AK542" s="106"/>
      <c r="AL542" s="93">
        <f t="shared" si="78"/>
        <v>0</v>
      </c>
      <c r="AM542" s="100">
        <f t="shared" si="79"/>
        <v>0</v>
      </c>
      <c r="AN542" s="100">
        <f t="shared" si="80"/>
        <v>0</v>
      </c>
      <c r="AO542" s="101"/>
      <c r="AP542" s="101"/>
      <c r="AQ542" s="101"/>
      <c r="AR542" s="102"/>
      <c r="AS542" s="102"/>
      <c r="AT542" s="102"/>
      <c r="AU542" s="91"/>
      <c r="AV542" s="91"/>
      <c r="AW542" s="103">
        <v>0</v>
      </c>
      <c r="AX542" s="104">
        <f t="shared" si="72"/>
        <v>0</v>
      </c>
    </row>
    <row r="543" spans="1:50" ht="120" customHeight="1">
      <c r="A543" s="88"/>
      <c r="B543" s="88"/>
      <c r="C543" s="71"/>
      <c r="D543" s="89"/>
      <c r="E543" s="90"/>
      <c r="F543" s="91"/>
      <c r="G543" s="92"/>
      <c r="H543" s="92"/>
      <c r="I543" s="88"/>
      <c r="J543" s="88"/>
      <c r="K543" s="88"/>
      <c r="L543" s="88"/>
      <c r="M543" s="94" t="str">
        <f t="shared" si="73"/>
        <v>-</v>
      </c>
      <c r="N543" s="95"/>
      <c r="O543" s="96"/>
      <c r="P543" s="75"/>
      <c r="Q543" s="96"/>
      <c r="R543" s="97"/>
      <c r="S543" s="98"/>
      <c r="T543" s="78"/>
      <c r="U543" s="97"/>
      <c r="V543" s="99"/>
      <c r="W543" s="91"/>
      <c r="X543" s="92"/>
      <c r="Y543" s="93">
        <f t="shared" si="74"/>
        <v>0</v>
      </c>
      <c r="Z543" s="91"/>
      <c r="AA543" s="92"/>
      <c r="AB543" s="93">
        <f t="shared" si="75"/>
        <v>0</v>
      </c>
      <c r="AC543" s="100">
        <f t="shared" si="76"/>
        <v>0</v>
      </c>
      <c r="AD543" s="91"/>
      <c r="AE543" s="105"/>
      <c r="AF543" s="93">
        <f t="shared" si="77"/>
        <v>0</v>
      </c>
      <c r="AG543" s="78"/>
      <c r="AH543" s="78"/>
      <c r="AI543" s="83"/>
      <c r="AJ543" s="106"/>
      <c r="AK543" s="106"/>
      <c r="AL543" s="93">
        <f t="shared" si="78"/>
        <v>0</v>
      </c>
      <c r="AM543" s="100">
        <f t="shared" si="79"/>
        <v>0</v>
      </c>
      <c r="AN543" s="100">
        <f t="shared" si="80"/>
        <v>0</v>
      </c>
      <c r="AO543" s="101"/>
      <c r="AP543" s="101"/>
      <c r="AQ543" s="101"/>
      <c r="AR543" s="102"/>
      <c r="AS543" s="102"/>
      <c r="AT543" s="102"/>
      <c r="AU543" s="91"/>
      <c r="AV543" s="91"/>
      <c r="AW543" s="103">
        <v>0</v>
      </c>
      <c r="AX543" s="104">
        <f t="shared" si="72"/>
        <v>0</v>
      </c>
    </row>
    <row r="544" spans="1:50" ht="120" customHeight="1">
      <c r="A544" s="88"/>
      <c r="B544" s="88"/>
      <c r="C544" s="71"/>
      <c r="D544" s="89"/>
      <c r="E544" s="90"/>
      <c r="F544" s="91"/>
      <c r="G544" s="92"/>
      <c r="H544" s="92"/>
      <c r="I544" s="88"/>
      <c r="J544" s="88"/>
      <c r="K544" s="88"/>
      <c r="L544" s="88"/>
      <c r="M544" s="94" t="str">
        <f t="shared" si="73"/>
        <v>-</v>
      </c>
      <c r="N544" s="95"/>
      <c r="O544" s="96"/>
      <c r="P544" s="75"/>
      <c r="Q544" s="96"/>
      <c r="R544" s="97"/>
      <c r="S544" s="98"/>
      <c r="T544" s="78"/>
      <c r="U544" s="97"/>
      <c r="V544" s="99"/>
      <c r="W544" s="91"/>
      <c r="X544" s="92"/>
      <c r="Y544" s="93">
        <f t="shared" si="74"/>
        <v>0</v>
      </c>
      <c r="Z544" s="91"/>
      <c r="AA544" s="92"/>
      <c r="AB544" s="93">
        <f t="shared" si="75"/>
        <v>0</v>
      </c>
      <c r="AC544" s="100">
        <f t="shared" si="76"/>
        <v>0</v>
      </c>
      <c r="AD544" s="91"/>
      <c r="AE544" s="105"/>
      <c r="AF544" s="93">
        <f t="shared" si="77"/>
        <v>0</v>
      </c>
      <c r="AG544" s="78"/>
      <c r="AH544" s="78"/>
      <c r="AI544" s="83"/>
      <c r="AJ544" s="106"/>
      <c r="AK544" s="106"/>
      <c r="AL544" s="93">
        <f t="shared" si="78"/>
        <v>0</v>
      </c>
      <c r="AM544" s="100">
        <f t="shared" si="79"/>
        <v>0</v>
      </c>
      <c r="AN544" s="100">
        <f t="shared" si="80"/>
        <v>0</v>
      </c>
      <c r="AO544" s="101"/>
      <c r="AP544" s="101"/>
      <c r="AQ544" s="101"/>
      <c r="AR544" s="102"/>
      <c r="AS544" s="102"/>
      <c r="AT544" s="102"/>
      <c r="AU544" s="91"/>
      <c r="AV544" s="91"/>
      <c r="AW544" s="103">
        <v>0</v>
      </c>
      <c r="AX544" s="104">
        <f t="shared" si="72"/>
        <v>0</v>
      </c>
    </row>
    <row r="545" spans="1:50" ht="120" customHeight="1">
      <c r="A545" s="88"/>
      <c r="B545" s="88"/>
      <c r="C545" s="71"/>
      <c r="D545" s="89"/>
      <c r="E545" s="90"/>
      <c r="F545" s="91"/>
      <c r="G545" s="92"/>
      <c r="H545" s="92"/>
      <c r="I545" s="88"/>
      <c r="J545" s="88"/>
      <c r="K545" s="88"/>
      <c r="L545" s="88"/>
      <c r="M545" s="94" t="str">
        <f t="shared" si="73"/>
        <v>-</v>
      </c>
      <c r="N545" s="95"/>
      <c r="O545" s="96"/>
      <c r="P545" s="75"/>
      <c r="Q545" s="96"/>
      <c r="R545" s="97"/>
      <c r="S545" s="98"/>
      <c r="T545" s="78"/>
      <c r="U545" s="97"/>
      <c r="V545" s="99"/>
      <c r="W545" s="91"/>
      <c r="X545" s="92"/>
      <c r="Y545" s="93">
        <f t="shared" si="74"/>
        <v>0</v>
      </c>
      <c r="Z545" s="91"/>
      <c r="AA545" s="92"/>
      <c r="AB545" s="93">
        <f t="shared" si="75"/>
        <v>0</v>
      </c>
      <c r="AC545" s="100">
        <f t="shared" si="76"/>
        <v>0</v>
      </c>
      <c r="AD545" s="91"/>
      <c r="AE545" s="105"/>
      <c r="AF545" s="93">
        <f t="shared" si="77"/>
        <v>0</v>
      </c>
      <c r="AG545" s="78"/>
      <c r="AH545" s="78"/>
      <c r="AI545" s="83"/>
      <c r="AJ545" s="106"/>
      <c r="AK545" s="106"/>
      <c r="AL545" s="93">
        <f t="shared" si="78"/>
        <v>0</v>
      </c>
      <c r="AM545" s="100">
        <f t="shared" si="79"/>
        <v>0</v>
      </c>
      <c r="AN545" s="100">
        <f t="shared" si="80"/>
        <v>0</v>
      </c>
      <c r="AO545" s="101"/>
      <c r="AP545" s="101"/>
      <c r="AQ545" s="101"/>
      <c r="AR545" s="102"/>
      <c r="AS545" s="102"/>
      <c r="AT545" s="102"/>
      <c r="AU545" s="91"/>
      <c r="AV545" s="91"/>
      <c r="AW545" s="103">
        <v>0</v>
      </c>
      <c r="AX545" s="104">
        <f t="shared" si="72"/>
        <v>0</v>
      </c>
    </row>
    <row r="546" spans="1:50" ht="120" customHeight="1">
      <c r="A546" s="88"/>
      <c r="B546" s="88"/>
      <c r="C546" s="71"/>
      <c r="D546" s="89"/>
      <c r="E546" s="90"/>
      <c r="F546" s="91"/>
      <c r="G546" s="92"/>
      <c r="H546" s="92"/>
      <c r="I546" s="88"/>
      <c r="J546" s="88"/>
      <c r="K546" s="88"/>
      <c r="L546" s="88"/>
      <c r="M546" s="94" t="str">
        <f t="shared" si="73"/>
        <v>-</v>
      </c>
      <c r="N546" s="95"/>
      <c r="O546" s="96"/>
      <c r="P546" s="75"/>
      <c r="Q546" s="96"/>
      <c r="R546" s="97"/>
      <c r="S546" s="98"/>
      <c r="T546" s="78"/>
      <c r="U546" s="97"/>
      <c r="V546" s="99"/>
      <c r="W546" s="91"/>
      <c r="X546" s="92"/>
      <c r="Y546" s="93">
        <f t="shared" si="74"/>
        <v>0</v>
      </c>
      <c r="Z546" s="91"/>
      <c r="AA546" s="92"/>
      <c r="AB546" s="93">
        <f t="shared" si="75"/>
        <v>0</v>
      </c>
      <c r="AC546" s="100">
        <f t="shared" si="76"/>
        <v>0</v>
      </c>
      <c r="AD546" s="91"/>
      <c r="AE546" s="105"/>
      <c r="AF546" s="93">
        <f t="shared" si="77"/>
        <v>0</v>
      </c>
      <c r="AG546" s="78"/>
      <c r="AH546" s="78"/>
      <c r="AI546" s="83"/>
      <c r="AJ546" s="106"/>
      <c r="AK546" s="106"/>
      <c r="AL546" s="93">
        <f t="shared" si="78"/>
        <v>0</v>
      </c>
      <c r="AM546" s="100">
        <f t="shared" si="79"/>
        <v>0</v>
      </c>
      <c r="AN546" s="100">
        <f t="shared" si="80"/>
        <v>0</v>
      </c>
      <c r="AO546" s="101"/>
      <c r="AP546" s="101"/>
      <c r="AQ546" s="101"/>
      <c r="AR546" s="102"/>
      <c r="AS546" s="102"/>
      <c r="AT546" s="102"/>
      <c r="AU546" s="91"/>
      <c r="AV546" s="91"/>
      <c r="AW546" s="103">
        <v>0</v>
      </c>
      <c r="AX546" s="104">
        <f t="shared" si="72"/>
        <v>0</v>
      </c>
    </row>
    <row r="547" spans="1:50" ht="120" customHeight="1">
      <c r="A547" s="88"/>
      <c r="B547" s="88"/>
      <c r="C547" s="71"/>
      <c r="D547" s="89"/>
      <c r="E547" s="90"/>
      <c r="F547" s="91"/>
      <c r="G547" s="92"/>
      <c r="H547" s="92"/>
      <c r="I547" s="88"/>
      <c r="J547" s="88"/>
      <c r="K547" s="88"/>
      <c r="L547" s="88"/>
      <c r="M547" s="94" t="str">
        <f t="shared" si="73"/>
        <v>-</v>
      </c>
      <c r="N547" s="95"/>
      <c r="O547" s="96"/>
      <c r="P547" s="75"/>
      <c r="Q547" s="96"/>
      <c r="R547" s="97"/>
      <c r="S547" s="98"/>
      <c r="T547" s="78"/>
      <c r="U547" s="97"/>
      <c r="V547" s="99"/>
      <c r="W547" s="91"/>
      <c r="X547" s="92"/>
      <c r="Y547" s="93">
        <f t="shared" si="74"/>
        <v>0</v>
      </c>
      <c r="Z547" s="91"/>
      <c r="AA547" s="92"/>
      <c r="AB547" s="93">
        <f t="shared" si="75"/>
        <v>0</v>
      </c>
      <c r="AC547" s="100">
        <f t="shared" si="76"/>
        <v>0</v>
      </c>
      <c r="AD547" s="91"/>
      <c r="AE547" s="105"/>
      <c r="AF547" s="93">
        <f t="shared" si="77"/>
        <v>0</v>
      </c>
      <c r="AG547" s="78"/>
      <c r="AH547" s="78"/>
      <c r="AI547" s="83"/>
      <c r="AJ547" s="106"/>
      <c r="AK547" s="106"/>
      <c r="AL547" s="93">
        <f t="shared" si="78"/>
        <v>0</v>
      </c>
      <c r="AM547" s="100">
        <f t="shared" si="79"/>
        <v>0</v>
      </c>
      <c r="AN547" s="100">
        <f t="shared" si="80"/>
        <v>0</v>
      </c>
      <c r="AO547" s="101"/>
      <c r="AP547" s="101"/>
      <c r="AQ547" s="101"/>
      <c r="AR547" s="102"/>
      <c r="AS547" s="102"/>
      <c r="AT547" s="102"/>
      <c r="AU547" s="91"/>
      <c r="AV547" s="91"/>
      <c r="AW547" s="103">
        <v>0</v>
      </c>
      <c r="AX547" s="104">
        <f t="shared" si="72"/>
        <v>0</v>
      </c>
    </row>
    <row r="548" spans="1:50" ht="120" customHeight="1">
      <c r="A548" s="88"/>
      <c r="B548" s="88"/>
      <c r="C548" s="71"/>
      <c r="D548" s="89"/>
      <c r="E548" s="90"/>
      <c r="F548" s="91"/>
      <c r="G548" s="92"/>
      <c r="H548" s="92"/>
      <c r="I548" s="88"/>
      <c r="J548" s="88"/>
      <c r="K548" s="88"/>
      <c r="L548" s="88"/>
      <c r="M548" s="94" t="str">
        <f t="shared" si="73"/>
        <v>-</v>
      </c>
      <c r="N548" s="95"/>
      <c r="O548" s="96"/>
      <c r="P548" s="75"/>
      <c r="Q548" s="96"/>
      <c r="R548" s="97"/>
      <c r="S548" s="98"/>
      <c r="T548" s="78"/>
      <c r="U548" s="97"/>
      <c r="V548" s="99"/>
      <c r="W548" s="91"/>
      <c r="X548" s="92"/>
      <c r="Y548" s="93">
        <f t="shared" si="74"/>
        <v>0</v>
      </c>
      <c r="Z548" s="91"/>
      <c r="AA548" s="92"/>
      <c r="AB548" s="93">
        <f t="shared" si="75"/>
        <v>0</v>
      </c>
      <c r="AC548" s="100">
        <f t="shared" si="76"/>
        <v>0</v>
      </c>
      <c r="AD548" s="91"/>
      <c r="AE548" s="105"/>
      <c r="AF548" s="93">
        <f t="shared" si="77"/>
        <v>0</v>
      </c>
      <c r="AG548" s="78"/>
      <c r="AH548" s="78"/>
      <c r="AI548" s="83"/>
      <c r="AJ548" s="106"/>
      <c r="AK548" s="106"/>
      <c r="AL548" s="93">
        <f t="shared" si="78"/>
        <v>0</v>
      </c>
      <c r="AM548" s="100">
        <f t="shared" si="79"/>
        <v>0</v>
      </c>
      <c r="AN548" s="100">
        <f t="shared" si="80"/>
        <v>0</v>
      </c>
      <c r="AO548" s="101"/>
      <c r="AP548" s="101"/>
      <c r="AQ548" s="101"/>
      <c r="AR548" s="102"/>
      <c r="AS548" s="102"/>
      <c r="AT548" s="102"/>
      <c r="AU548" s="91"/>
      <c r="AV548" s="91"/>
      <c r="AW548" s="103">
        <v>0</v>
      </c>
      <c r="AX548" s="104">
        <f t="shared" si="72"/>
        <v>0</v>
      </c>
    </row>
    <row r="549" spans="1:50" ht="120" customHeight="1">
      <c r="A549" s="88"/>
      <c r="B549" s="88"/>
      <c r="C549" s="71"/>
      <c r="D549" s="89"/>
      <c r="E549" s="90"/>
      <c r="F549" s="91"/>
      <c r="G549" s="92"/>
      <c r="H549" s="92"/>
      <c r="I549" s="88"/>
      <c r="J549" s="88"/>
      <c r="K549" s="88"/>
      <c r="L549" s="88"/>
      <c r="M549" s="94" t="str">
        <f t="shared" si="73"/>
        <v>-</v>
      </c>
      <c r="N549" s="95"/>
      <c r="O549" s="96"/>
      <c r="P549" s="75"/>
      <c r="Q549" s="96"/>
      <c r="R549" s="97"/>
      <c r="S549" s="98"/>
      <c r="T549" s="78"/>
      <c r="U549" s="97"/>
      <c r="V549" s="99"/>
      <c r="W549" s="91"/>
      <c r="X549" s="92"/>
      <c r="Y549" s="93">
        <f t="shared" si="74"/>
        <v>0</v>
      </c>
      <c r="Z549" s="91"/>
      <c r="AA549" s="92"/>
      <c r="AB549" s="93">
        <f t="shared" si="75"/>
        <v>0</v>
      </c>
      <c r="AC549" s="100">
        <f t="shared" si="76"/>
        <v>0</v>
      </c>
      <c r="AD549" s="91"/>
      <c r="AE549" s="105"/>
      <c r="AF549" s="93">
        <f t="shared" si="77"/>
        <v>0</v>
      </c>
      <c r="AG549" s="78"/>
      <c r="AH549" s="78"/>
      <c r="AI549" s="83"/>
      <c r="AJ549" s="106"/>
      <c r="AK549" s="106"/>
      <c r="AL549" s="93">
        <f t="shared" si="78"/>
        <v>0</v>
      </c>
      <c r="AM549" s="100">
        <f t="shared" si="79"/>
        <v>0</v>
      </c>
      <c r="AN549" s="100">
        <f t="shared" si="80"/>
        <v>0</v>
      </c>
      <c r="AO549" s="101"/>
      <c r="AP549" s="101"/>
      <c r="AQ549" s="101"/>
      <c r="AR549" s="102"/>
      <c r="AS549" s="102"/>
      <c r="AT549" s="102"/>
      <c r="AU549" s="91"/>
      <c r="AV549" s="91"/>
      <c r="AW549" s="103">
        <v>0</v>
      </c>
      <c r="AX549" s="104">
        <f t="shared" si="72"/>
        <v>0</v>
      </c>
    </row>
    <row r="550" spans="1:50" ht="120" customHeight="1">
      <c r="A550" s="88"/>
      <c r="B550" s="88"/>
      <c r="C550" s="71"/>
      <c r="D550" s="89"/>
      <c r="E550" s="90"/>
      <c r="F550" s="91"/>
      <c r="G550" s="92"/>
      <c r="H550" s="92"/>
      <c r="I550" s="88"/>
      <c r="J550" s="88"/>
      <c r="K550" s="88"/>
      <c r="L550" s="88"/>
      <c r="M550" s="94" t="str">
        <f t="shared" si="73"/>
        <v>-</v>
      </c>
      <c r="N550" s="95"/>
      <c r="O550" s="96"/>
      <c r="P550" s="75"/>
      <c r="Q550" s="96"/>
      <c r="R550" s="97"/>
      <c r="S550" s="98"/>
      <c r="T550" s="78"/>
      <c r="U550" s="97"/>
      <c r="V550" s="99"/>
      <c r="W550" s="91"/>
      <c r="X550" s="92"/>
      <c r="Y550" s="93">
        <f t="shared" si="74"/>
        <v>0</v>
      </c>
      <c r="Z550" s="91"/>
      <c r="AA550" s="92"/>
      <c r="AB550" s="93">
        <f t="shared" si="75"/>
        <v>0</v>
      </c>
      <c r="AC550" s="100">
        <f t="shared" si="76"/>
        <v>0</v>
      </c>
      <c r="AD550" s="91"/>
      <c r="AE550" s="105"/>
      <c r="AF550" s="93">
        <f t="shared" si="77"/>
        <v>0</v>
      </c>
      <c r="AG550" s="78"/>
      <c r="AH550" s="78"/>
      <c r="AI550" s="83"/>
      <c r="AJ550" s="106"/>
      <c r="AK550" s="106"/>
      <c r="AL550" s="93">
        <f t="shared" si="78"/>
        <v>0</v>
      </c>
      <c r="AM550" s="100">
        <f t="shared" si="79"/>
        <v>0</v>
      </c>
      <c r="AN550" s="100">
        <f t="shared" si="80"/>
        <v>0</v>
      </c>
      <c r="AO550" s="101"/>
      <c r="AP550" s="101"/>
      <c r="AQ550" s="101"/>
      <c r="AR550" s="102"/>
      <c r="AS550" s="102"/>
      <c r="AT550" s="102"/>
      <c r="AU550" s="91"/>
      <c r="AV550" s="91"/>
      <c r="AW550" s="103">
        <v>0</v>
      </c>
      <c r="AX550" s="104">
        <f t="shared" si="72"/>
        <v>0</v>
      </c>
    </row>
    <row r="551" spans="1:50" ht="120" customHeight="1">
      <c r="A551" s="88"/>
      <c r="B551" s="88"/>
      <c r="C551" s="71"/>
      <c r="D551" s="89"/>
      <c r="E551" s="90"/>
      <c r="F551" s="91"/>
      <c r="G551" s="92"/>
      <c r="H551" s="92"/>
      <c r="I551" s="88"/>
      <c r="J551" s="88"/>
      <c r="K551" s="88"/>
      <c r="L551" s="88"/>
      <c r="M551" s="94" t="str">
        <f t="shared" si="73"/>
        <v>-</v>
      </c>
      <c r="N551" s="95"/>
      <c r="O551" s="96"/>
      <c r="P551" s="75"/>
      <c r="Q551" s="96"/>
      <c r="R551" s="97"/>
      <c r="S551" s="98"/>
      <c r="T551" s="78"/>
      <c r="U551" s="97"/>
      <c r="V551" s="99"/>
      <c r="W551" s="91"/>
      <c r="X551" s="92"/>
      <c r="Y551" s="93">
        <f t="shared" si="74"/>
        <v>0</v>
      </c>
      <c r="Z551" s="91"/>
      <c r="AA551" s="92"/>
      <c r="AB551" s="93">
        <f t="shared" si="75"/>
        <v>0</v>
      </c>
      <c r="AC551" s="100">
        <f t="shared" si="76"/>
        <v>0</v>
      </c>
      <c r="AD551" s="91"/>
      <c r="AE551" s="105"/>
      <c r="AF551" s="93">
        <f t="shared" si="77"/>
        <v>0</v>
      </c>
      <c r="AG551" s="78"/>
      <c r="AH551" s="78"/>
      <c r="AI551" s="83"/>
      <c r="AJ551" s="106"/>
      <c r="AK551" s="106"/>
      <c r="AL551" s="93">
        <f t="shared" si="78"/>
        <v>0</v>
      </c>
      <c r="AM551" s="100">
        <f t="shared" si="79"/>
        <v>0</v>
      </c>
      <c r="AN551" s="100">
        <f t="shared" si="80"/>
        <v>0</v>
      </c>
      <c r="AO551" s="101"/>
      <c r="AP551" s="101"/>
      <c r="AQ551" s="101"/>
      <c r="AR551" s="102"/>
      <c r="AS551" s="102"/>
      <c r="AT551" s="102"/>
      <c r="AU551" s="91"/>
      <c r="AV551" s="91"/>
      <c r="AW551" s="103">
        <v>0</v>
      </c>
      <c r="AX551" s="104">
        <f t="shared" si="72"/>
        <v>0</v>
      </c>
    </row>
    <row r="552" spans="1:50" ht="120" customHeight="1">
      <c r="A552" s="88"/>
      <c r="B552" s="88"/>
      <c r="C552" s="71"/>
      <c r="D552" s="89"/>
      <c r="E552" s="90"/>
      <c r="F552" s="91"/>
      <c r="G552" s="92"/>
      <c r="H552" s="92"/>
      <c r="I552" s="88"/>
      <c r="J552" s="88"/>
      <c r="K552" s="88"/>
      <c r="L552" s="88"/>
      <c r="M552" s="94" t="str">
        <f t="shared" si="73"/>
        <v>-</v>
      </c>
      <c r="N552" s="95"/>
      <c r="O552" s="96"/>
      <c r="P552" s="75"/>
      <c r="Q552" s="96"/>
      <c r="R552" s="97"/>
      <c r="S552" s="98"/>
      <c r="T552" s="78"/>
      <c r="U552" s="97"/>
      <c r="V552" s="99"/>
      <c r="W552" s="91"/>
      <c r="X552" s="92"/>
      <c r="Y552" s="93">
        <f t="shared" si="74"/>
        <v>0</v>
      </c>
      <c r="Z552" s="91"/>
      <c r="AA552" s="92"/>
      <c r="AB552" s="93">
        <f t="shared" si="75"/>
        <v>0</v>
      </c>
      <c r="AC552" s="100">
        <f t="shared" si="76"/>
        <v>0</v>
      </c>
      <c r="AD552" s="91"/>
      <c r="AE552" s="105"/>
      <c r="AF552" s="93">
        <f t="shared" si="77"/>
        <v>0</v>
      </c>
      <c r="AG552" s="78"/>
      <c r="AH552" s="78"/>
      <c r="AI552" s="83"/>
      <c r="AJ552" s="106"/>
      <c r="AK552" s="106"/>
      <c r="AL552" s="93">
        <f t="shared" si="78"/>
        <v>0</v>
      </c>
      <c r="AM552" s="100">
        <f t="shared" si="79"/>
        <v>0</v>
      </c>
      <c r="AN552" s="100">
        <f t="shared" si="80"/>
        <v>0</v>
      </c>
      <c r="AO552" s="101"/>
      <c r="AP552" s="101"/>
      <c r="AQ552" s="101"/>
      <c r="AR552" s="102"/>
      <c r="AS552" s="102"/>
      <c r="AT552" s="102"/>
      <c r="AU552" s="91"/>
      <c r="AV552" s="91"/>
      <c r="AW552" s="103">
        <v>0</v>
      </c>
      <c r="AX552" s="104">
        <f t="shared" si="72"/>
        <v>0</v>
      </c>
    </row>
    <row r="553" spans="1:50" ht="120" customHeight="1">
      <c r="A553" s="88"/>
      <c r="B553" s="88"/>
      <c r="C553" s="71"/>
      <c r="D553" s="89"/>
      <c r="E553" s="90"/>
      <c r="F553" s="91"/>
      <c r="G553" s="92"/>
      <c r="H553" s="92"/>
      <c r="I553" s="88"/>
      <c r="J553" s="88"/>
      <c r="K553" s="88"/>
      <c r="L553" s="88"/>
      <c r="M553" s="94" t="str">
        <f t="shared" si="73"/>
        <v>-</v>
      </c>
      <c r="N553" s="95"/>
      <c r="O553" s="96"/>
      <c r="P553" s="75"/>
      <c r="Q553" s="96"/>
      <c r="R553" s="97"/>
      <c r="S553" s="98"/>
      <c r="T553" s="78"/>
      <c r="U553" s="97"/>
      <c r="V553" s="99"/>
      <c r="W553" s="91"/>
      <c r="X553" s="92"/>
      <c r="Y553" s="93">
        <f t="shared" si="74"/>
        <v>0</v>
      </c>
      <c r="Z553" s="91"/>
      <c r="AA553" s="92"/>
      <c r="AB553" s="93">
        <f t="shared" si="75"/>
        <v>0</v>
      </c>
      <c r="AC553" s="100">
        <f t="shared" si="76"/>
        <v>0</v>
      </c>
      <c r="AD553" s="91"/>
      <c r="AE553" s="105"/>
      <c r="AF553" s="93">
        <f t="shared" si="77"/>
        <v>0</v>
      </c>
      <c r="AG553" s="78"/>
      <c r="AH553" s="78"/>
      <c r="AI553" s="83"/>
      <c r="AJ553" s="106"/>
      <c r="AK553" s="106"/>
      <c r="AL553" s="93">
        <f t="shared" si="78"/>
        <v>0</v>
      </c>
      <c r="AM553" s="100">
        <f t="shared" si="79"/>
        <v>0</v>
      </c>
      <c r="AN553" s="100">
        <f t="shared" si="80"/>
        <v>0</v>
      </c>
      <c r="AO553" s="101"/>
      <c r="AP553" s="101"/>
      <c r="AQ553" s="101"/>
      <c r="AR553" s="102"/>
      <c r="AS553" s="102"/>
      <c r="AT553" s="102"/>
      <c r="AU553" s="91"/>
      <c r="AV553" s="91"/>
      <c r="AW553" s="103">
        <v>0</v>
      </c>
      <c r="AX553" s="104">
        <f t="shared" si="72"/>
        <v>0</v>
      </c>
    </row>
    <row r="554" spans="1:50" ht="120" customHeight="1">
      <c r="A554" s="88"/>
      <c r="B554" s="88"/>
      <c r="C554" s="71"/>
      <c r="D554" s="89"/>
      <c r="E554" s="90"/>
      <c r="F554" s="91"/>
      <c r="G554" s="92"/>
      <c r="H554" s="92"/>
      <c r="I554" s="88"/>
      <c r="J554" s="88"/>
      <c r="K554" s="88"/>
      <c r="L554" s="88"/>
      <c r="M554" s="94" t="str">
        <f t="shared" si="73"/>
        <v>-</v>
      </c>
      <c r="N554" s="95"/>
      <c r="O554" s="96"/>
      <c r="P554" s="75"/>
      <c r="Q554" s="96"/>
      <c r="R554" s="97"/>
      <c r="S554" s="98"/>
      <c r="T554" s="78"/>
      <c r="U554" s="97"/>
      <c r="V554" s="99"/>
      <c r="W554" s="91"/>
      <c r="X554" s="92"/>
      <c r="Y554" s="93">
        <f t="shared" si="74"/>
        <v>0</v>
      </c>
      <c r="Z554" s="91"/>
      <c r="AA554" s="92"/>
      <c r="AB554" s="93">
        <f t="shared" si="75"/>
        <v>0</v>
      </c>
      <c r="AC554" s="100">
        <f t="shared" si="76"/>
        <v>0</v>
      </c>
      <c r="AD554" s="91"/>
      <c r="AE554" s="105"/>
      <c r="AF554" s="93">
        <f t="shared" si="77"/>
        <v>0</v>
      </c>
      <c r="AG554" s="78"/>
      <c r="AH554" s="78"/>
      <c r="AI554" s="83"/>
      <c r="AJ554" s="106"/>
      <c r="AK554" s="106"/>
      <c r="AL554" s="93">
        <f t="shared" si="78"/>
        <v>0</v>
      </c>
      <c r="AM554" s="100">
        <f t="shared" si="79"/>
        <v>0</v>
      </c>
      <c r="AN554" s="100">
        <f t="shared" si="80"/>
        <v>0</v>
      </c>
      <c r="AO554" s="101"/>
      <c r="AP554" s="101"/>
      <c r="AQ554" s="101"/>
      <c r="AR554" s="102"/>
      <c r="AS554" s="102"/>
      <c r="AT554" s="102"/>
      <c r="AU554" s="91"/>
      <c r="AV554" s="91"/>
      <c r="AW554" s="103">
        <v>0</v>
      </c>
      <c r="AX554" s="104">
        <f t="shared" si="72"/>
        <v>0</v>
      </c>
    </row>
    <row r="555" spans="1:50" ht="120" customHeight="1">
      <c r="A555" s="88"/>
      <c r="B555" s="88"/>
      <c r="C555" s="71"/>
      <c r="D555" s="89"/>
      <c r="E555" s="90"/>
      <c r="F555" s="91"/>
      <c r="G555" s="92"/>
      <c r="H555" s="92"/>
      <c r="I555" s="88"/>
      <c r="J555" s="88"/>
      <c r="K555" s="88"/>
      <c r="L555" s="88"/>
      <c r="M555" s="94" t="str">
        <f t="shared" si="73"/>
        <v>-</v>
      </c>
      <c r="N555" s="95"/>
      <c r="O555" s="96"/>
      <c r="P555" s="75"/>
      <c r="Q555" s="96"/>
      <c r="R555" s="97"/>
      <c r="S555" s="98"/>
      <c r="T555" s="78"/>
      <c r="U555" s="97"/>
      <c r="V555" s="99"/>
      <c r="W555" s="91"/>
      <c r="X555" s="92"/>
      <c r="Y555" s="93">
        <f t="shared" si="74"/>
        <v>0</v>
      </c>
      <c r="Z555" s="91"/>
      <c r="AA555" s="92"/>
      <c r="AB555" s="93">
        <f t="shared" si="75"/>
        <v>0</v>
      </c>
      <c r="AC555" s="100">
        <f t="shared" si="76"/>
        <v>0</v>
      </c>
      <c r="AD555" s="91"/>
      <c r="AE555" s="105"/>
      <c r="AF555" s="93">
        <f t="shared" si="77"/>
        <v>0</v>
      </c>
      <c r="AG555" s="78"/>
      <c r="AH555" s="78"/>
      <c r="AI555" s="83"/>
      <c r="AJ555" s="106"/>
      <c r="AK555" s="106"/>
      <c r="AL555" s="93">
        <f t="shared" si="78"/>
        <v>0</v>
      </c>
      <c r="AM555" s="100">
        <f t="shared" si="79"/>
        <v>0</v>
      </c>
      <c r="AN555" s="100">
        <f t="shared" si="80"/>
        <v>0</v>
      </c>
      <c r="AO555" s="101"/>
      <c r="AP555" s="101"/>
      <c r="AQ555" s="101"/>
      <c r="AR555" s="102"/>
      <c r="AS555" s="102"/>
      <c r="AT555" s="102"/>
      <c r="AU555" s="91"/>
      <c r="AV555" s="91"/>
      <c r="AW555" s="103">
        <v>0</v>
      </c>
      <c r="AX555" s="104">
        <f t="shared" si="72"/>
        <v>0</v>
      </c>
    </row>
    <row r="556" spans="1:50" ht="120" customHeight="1">
      <c r="A556" s="88"/>
      <c r="B556" s="88"/>
      <c r="C556" s="71"/>
      <c r="D556" s="89"/>
      <c r="E556" s="90"/>
      <c r="F556" s="91"/>
      <c r="G556" s="92"/>
      <c r="H556" s="92"/>
      <c r="I556" s="88"/>
      <c r="J556" s="88"/>
      <c r="K556" s="88"/>
      <c r="L556" s="88"/>
      <c r="M556" s="94" t="str">
        <f t="shared" si="73"/>
        <v>-</v>
      </c>
      <c r="N556" s="95"/>
      <c r="O556" s="96"/>
      <c r="P556" s="75"/>
      <c r="Q556" s="96"/>
      <c r="R556" s="97"/>
      <c r="S556" s="98"/>
      <c r="T556" s="78"/>
      <c r="U556" s="97"/>
      <c r="V556" s="99"/>
      <c r="W556" s="91"/>
      <c r="X556" s="92"/>
      <c r="Y556" s="93">
        <f t="shared" si="74"/>
        <v>0</v>
      </c>
      <c r="Z556" s="91"/>
      <c r="AA556" s="92"/>
      <c r="AB556" s="93">
        <f t="shared" si="75"/>
        <v>0</v>
      </c>
      <c r="AC556" s="100">
        <f t="shared" si="76"/>
        <v>0</v>
      </c>
      <c r="AD556" s="91"/>
      <c r="AE556" s="105"/>
      <c r="AF556" s="93">
        <f t="shared" si="77"/>
        <v>0</v>
      </c>
      <c r="AG556" s="78"/>
      <c r="AH556" s="78"/>
      <c r="AI556" s="83"/>
      <c r="AJ556" s="106"/>
      <c r="AK556" s="106"/>
      <c r="AL556" s="93">
        <f t="shared" si="78"/>
        <v>0</v>
      </c>
      <c r="AM556" s="100">
        <f t="shared" si="79"/>
        <v>0</v>
      </c>
      <c r="AN556" s="100">
        <f t="shared" si="80"/>
        <v>0</v>
      </c>
      <c r="AO556" s="101"/>
      <c r="AP556" s="101"/>
      <c r="AQ556" s="101"/>
      <c r="AR556" s="102"/>
      <c r="AS556" s="102"/>
      <c r="AT556" s="102"/>
      <c r="AU556" s="91"/>
      <c r="AV556" s="91"/>
      <c r="AW556" s="103">
        <v>0</v>
      </c>
      <c r="AX556" s="104">
        <f t="shared" si="72"/>
        <v>0</v>
      </c>
    </row>
    <row r="557" spans="1:50" ht="120" customHeight="1">
      <c r="A557" s="88"/>
      <c r="B557" s="88"/>
      <c r="C557" s="71"/>
      <c r="D557" s="89"/>
      <c r="E557" s="90"/>
      <c r="F557" s="91"/>
      <c r="G557" s="92"/>
      <c r="H557" s="92"/>
      <c r="I557" s="88"/>
      <c r="J557" s="88"/>
      <c r="K557" s="88"/>
      <c r="L557" s="88"/>
      <c r="M557" s="94" t="str">
        <f t="shared" si="73"/>
        <v>-</v>
      </c>
      <c r="N557" s="95"/>
      <c r="O557" s="96"/>
      <c r="P557" s="75"/>
      <c r="Q557" s="96"/>
      <c r="R557" s="97"/>
      <c r="S557" s="98"/>
      <c r="T557" s="78"/>
      <c r="U557" s="97"/>
      <c r="V557" s="99"/>
      <c r="W557" s="91"/>
      <c r="X557" s="92"/>
      <c r="Y557" s="93">
        <f t="shared" si="74"/>
        <v>0</v>
      </c>
      <c r="Z557" s="91"/>
      <c r="AA557" s="92"/>
      <c r="AB557" s="93">
        <f t="shared" si="75"/>
        <v>0</v>
      </c>
      <c r="AC557" s="100">
        <f t="shared" si="76"/>
        <v>0</v>
      </c>
      <c r="AD557" s="91"/>
      <c r="AE557" s="105"/>
      <c r="AF557" s="93">
        <f t="shared" si="77"/>
        <v>0</v>
      </c>
      <c r="AG557" s="78"/>
      <c r="AH557" s="78"/>
      <c r="AI557" s="83"/>
      <c r="AJ557" s="106"/>
      <c r="AK557" s="106"/>
      <c r="AL557" s="93">
        <f t="shared" si="78"/>
        <v>0</v>
      </c>
      <c r="AM557" s="100">
        <f t="shared" si="79"/>
        <v>0</v>
      </c>
      <c r="AN557" s="100">
        <f t="shared" si="80"/>
        <v>0</v>
      </c>
      <c r="AO557" s="101"/>
      <c r="AP557" s="101"/>
      <c r="AQ557" s="101"/>
      <c r="AR557" s="102"/>
      <c r="AS557" s="102"/>
      <c r="AT557" s="102"/>
      <c r="AU557" s="91"/>
      <c r="AV557" s="91"/>
      <c r="AW557" s="103">
        <v>0</v>
      </c>
      <c r="AX557" s="104">
        <f t="shared" si="72"/>
        <v>0</v>
      </c>
    </row>
    <row r="558" spans="1:50" ht="120" customHeight="1">
      <c r="A558" s="88"/>
      <c r="B558" s="88"/>
      <c r="C558" s="71"/>
      <c r="D558" s="89"/>
      <c r="E558" s="90"/>
      <c r="F558" s="91"/>
      <c r="G558" s="92"/>
      <c r="H558" s="92"/>
      <c r="I558" s="88"/>
      <c r="J558" s="88"/>
      <c r="K558" s="88"/>
      <c r="L558" s="88"/>
      <c r="M558" s="94" t="str">
        <f t="shared" si="73"/>
        <v>-</v>
      </c>
      <c r="N558" s="95"/>
      <c r="O558" s="96"/>
      <c r="P558" s="75"/>
      <c r="Q558" s="96"/>
      <c r="R558" s="97"/>
      <c r="S558" s="98"/>
      <c r="T558" s="78"/>
      <c r="U558" s="97"/>
      <c r="V558" s="99"/>
      <c r="W558" s="91"/>
      <c r="X558" s="92"/>
      <c r="Y558" s="93">
        <f t="shared" si="74"/>
        <v>0</v>
      </c>
      <c r="Z558" s="91"/>
      <c r="AA558" s="92"/>
      <c r="AB558" s="93">
        <f t="shared" si="75"/>
        <v>0</v>
      </c>
      <c r="AC558" s="100">
        <f t="shared" si="76"/>
        <v>0</v>
      </c>
      <c r="AD558" s="91"/>
      <c r="AE558" s="105"/>
      <c r="AF558" s="93">
        <f t="shared" si="77"/>
        <v>0</v>
      </c>
      <c r="AG558" s="78"/>
      <c r="AH558" s="78"/>
      <c r="AI558" s="83"/>
      <c r="AJ558" s="106"/>
      <c r="AK558" s="106"/>
      <c r="AL558" s="93">
        <f t="shared" si="78"/>
        <v>0</v>
      </c>
      <c r="AM558" s="100">
        <f t="shared" si="79"/>
        <v>0</v>
      </c>
      <c r="AN558" s="100">
        <f t="shared" si="80"/>
        <v>0</v>
      </c>
      <c r="AO558" s="101"/>
      <c r="AP558" s="101"/>
      <c r="AQ558" s="101"/>
      <c r="AR558" s="102"/>
      <c r="AS558" s="102"/>
      <c r="AT558" s="102"/>
      <c r="AU558" s="91"/>
      <c r="AV558" s="91"/>
      <c r="AW558" s="103">
        <v>0</v>
      </c>
      <c r="AX558" s="104">
        <f t="shared" si="72"/>
        <v>0</v>
      </c>
    </row>
    <row r="559" spans="1:50" ht="120" customHeight="1">
      <c r="A559" s="88"/>
      <c r="B559" s="88"/>
      <c r="C559" s="71"/>
      <c r="D559" s="89"/>
      <c r="E559" s="90"/>
      <c r="F559" s="91"/>
      <c r="G559" s="92"/>
      <c r="H559" s="92"/>
      <c r="I559" s="88"/>
      <c r="J559" s="88"/>
      <c r="K559" s="88"/>
      <c r="L559" s="88"/>
      <c r="M559" s="94" t="str">
        <f t="shared" si="73"/>
        <v>-</v>
      </c>
      <c r="N559" s="95"/>
      <c r="O559" s="96"/>
      <c r="P559" s="75"/>
      <c r="Q559" s="96"/>
      <c r="R559" s="97"/>
      <c r="S559" s="98"/>
      <c r="T559" s="78"/>
      <c r="U559" s="97"/>
      <c r="V559" s="99"/>
      <c r="W559" s="91"/>
      <c r="X559" s="92"/>
      <c r="Y559" s="93">
        <f t="shared" si="74"/>
        <v>0</v>
      </c>
      <c r="Z559" s="91"/>
      <c r="AA559" s="92"/>
      <c r="AB559" s="93">
        <f t="shared" si="75"/>
        <v>0</v>
      </c>
      <c r="AC559" s="100">
        <f t="shared" si="76"/>
        <v>0</v>
      </c>
      <c r="AD559" s="91"/>
      <c r="AE559" s="105"/>
      <c r="AF559" s="93">
        <f t="shared" si="77"/>
        <v>0</v>
      </c>
      <c r="AG559" s="78"/>
      <c r="AH559" s="78"/>
      <c r="AI559" s="83"/>
      <c r="AJ559" s="106"/>
      <c r="AK559" s="106"/>
      <c r="AL559" s="93">
        <f t="shared" si="78"/>
        <v>0</v>
      </c>
      <c r="AM559" s="100">
        <f t="shared" si="79"/>
        <v>0</v>
      </c>
      <c r="AN559" s="100">
        <f t="shared" si="80"/>
        <v>0</v>
      </c>
      <c r="AO559" s="101"/>
      <c r="AP559" s="101"/>
      <c r="AQ559" s="101"/>
      <c r="AR559" s="102"/>
      <c r="AS559" s="102"/>
      <c r="AT559" s="102"/>
      <c r="AU559" s="91"/>
      <c r="AV559" s="91"/>
      <c r="AW559" s="103">
        <v>0</v>
      </c>
      <c r="AX559" s="104">
        <f t="shared" si="72"/>
        <v>0</v>
      </c>
    </row>
    <row r="560" spans="1:50" ht="120" customHeight="1">
      <c r="A560" s="88"/>
      <c r="B560" s="88"/>
      <c r="C560" s="71"/>
      <c r="D560" s="89"/>
      <c r="E560" s="90"/>
      <c r="F560" s="91"/>
      <c r="G560" s="92"/>
      <c r="H560" s="92"/>
      <c r="I560" s="88"/>
      <c r="J560" s="88"/>
      <c r="K560" s="88"/>
      <c r="L560" s="88"/>
      <c r="M560" s="94" t="str">
        <f t="shared" si="73"/>
        <v>-</v>
      </c>
      <c r="N560" s="95"/>
      <c r="O560" s="96"/>
      <c r="P560" s="75"/>
      <c r="Q560" s="96"/>
      <c r="R560" s="97"/>
      <c r="S560" s="98"/>
      <c r="T560" s="78"/>
      <c r="U560" s="97"/>
      <c r="V560" s="99"/>
      <c r="W560" s="91"/>
      <c r="X560" s="92"/>
      <c r="Y560" s="93">
        <f t="shared" si="74"/>
        <v>0</v>
      </c>
      <c r="Z560" s="91"/>
      <c r="AA560" s="92"/>
      <c r="AB560" s="93">
        <f t="shared" si="75"/>
        <v>0</v>
      </c>
      <c r="AC560" s="100">
        <f t="shared" si="76"/>
        <v>0</v>
      </c>
      <c r="AD560" s="91"/>
      <c r="AE560" s="105"/>
      <c r="AF560" s="93">
        <f t="shared" si="77"/>
        <v>0</v>
      </c>
      <c r="AG560" s="78"/>
      <c r="AH560" s="78"/>
      <c r="AI560" s="83"/>
      <c r="AJ560" s="106"/>
      <c r="AK560" s="106"/>
      <c r="AL560" s="93">
        <f t="shared" si="78"/>
        <v>0</v>
      </c>
      <c r="AM560" s="100">
        <f t="shared" si="79"/>
        <v>0</v>
      </c>
      <c r="AN560" s="100">
        <f t="shared" si="80"/>
        <v>0</v>
      </c>
      <c r="AO560" s="101"/>
      <c r="AP560" s="101"/>
      <c r="AQ560" s="101"/>
      <c r="AR560" s="102"/>
      <c r="AS560" s="102"/>
      <c r="AT560" s="102"/>
      <c r="AU560" s="91"/>
      <c r="AV560" s="91"/>
      <c r="AW560" s="103">
        <v>0</v>
      </c>
      <c r="AX560" s="104">
        <f t="shared" si="72"/>
        <v>0</v>
      </c>
    </row>
    <row r="561" spans="1:50" ht="120" customHeight="1">
      <c r="A561" s="88"/>
      <c r="B561" s="88"/>
      <c r="C561" s="71"/>
      <c r="D561" s="89"/>
      <c r="E561" s="90"/>
      <c r="F561" s="91"/>
      <c r="G561" s="92"/>
      <c r="H561" s="92"/>
      <c r="I561" s="88"/>
      <c r="J561" s="88"/>
      <c r="K561" s="88"/>
      <c r="L561" s="88"/>
      <c r="M561" s="94" t="str">
        <f t="shared" si="73"/>
        <v>-</v>
      </c>
      <c r="N561" s="95"/>
      <c r="O561" s="96"/>
      <c r="P561" s="75"/>
      <c r="Q561" s="96"/>
      <c r="R561" s="97"/>
      <c r="S561" s="98"/>
      <c r="T561" s="78"/>
      <c r="U561" s="97"/>
      <c r="V561" s="99"/>
      <c r="W561" s="91"/>
      <c r="X561" s="92"/>
      <c r="Y561" s="93">
        <f t="shared" si="74"/>
        <v>0</v>
      </c>
      <c r="Z561" s="91"/>
      <c r="AA561" s="92"/>
      <c r="AB561" s="93">
        <f t="shared" si="75"/>
        <v>0</v>
      </c>
      <c r="AC561" s="100">
        <f t="shared" si="76"/>
        <v>0</v>
      </c>
      <c r="AD561" s="91"/>
      <c r="AE561" s="105"/>
      <c r="AF561" s="93">
        <f t="shared" si="77"/>
        <v>0</v>
      </c>
      <c r="AG561" s="78"/>
      <c r="AH561" s="78"/>
      <c r="AI561" s="83"/>
      <c r="AJ561" s="106"/>
      <c r="AK561" s="106"/>
      <c r="AL561" s="93">
        <f t="shared" si="78"/>
        <v>0</v>
      </c>
      <c r="AM561" s="100">
        <f t="shared" si="79"/>
        <v>0</v>
      </c>
      <c r="AN561" s="100">
        <f t="shared" si="80"/>
        <v>0</v>
      </c>
      <c r="AO561" s="101"/>
      <c r="AP561" s="101"/>
      <c r="AQ561" s="101"/>
      <c r="AR561" s="102"/>
      <c r="AS561" s="102"/>
      <c r="AT561" s="102"/>
      <c r="AU561" s="91"/>
      <c r="AV561" s="91"/>
      <c r="AW561" s="103">
        <v>0</v>
      </c>
      <c r="AX561" s="104">
        <f t="shared" si="72"/>
        <v>0</v>
      </c>
    </row>
    <row r="562" spans="1:50" ht="120" customHeight="1">
      <c r="A562" s="88"/>
      <c r="B562" s="88"/>
      <c r="C562" s="71"/>
      <c r="D562" s="89"/>
      <c r="E562" s="90"/>
      <c r="F562" s="91"/>
      <c r="G562" s="92"/>
      <c r="H562" s="92"/>
      <c r="I562" s="88"/>
      <c r="J562" s="88"/>
      <c r="K562" s="88"/>
      <c r="L562" s="88"/>
      <c r="M562" s="94" t="str">
        <f t="shared" si="73"/>
        <v>-</v>
      </c>
      <c r="N562" s="95"/>
      <c r="O562" s="96"/>
      <c r="P562" s="75"/>
      <c r="Q562" s="96"/>
      <c r="R562" s="97"/>
      <c r="S562" s="98"/>
      <c r="T562" s="78"/>
      <c r="U562" s="97"/>
      <c r="V562" s="99"/>
      <c r="W562" s="91"/>
      <c r="X562" s="92"/>
      <c r="Y562" s="93">
        <f t="shared" si="74"/>
        <v>0</v>
      </c>
      <c r="Z562" s="91"/>
      <c r="AA562" s="92"/>
      <c r="AB562" s="93">
        <f t="shared" si="75"/>
        <v>0</v>
      </c>
      <c r="AC562" s="100">
        <f t="shared" si="76"/>
        <v>0</v>
      </c>
      <c r="AD562" s="91"/>
      <c r="AE562" s="105"/>
      <c r="AF562" s="93">
        <f t="shared" si="77"/>
        <v>0</v>
      </c>
      <c r="AG562" s="78"/>
      <c r="AH562" s="78"/>
      <c r="AI562" s="83"/>
      <c r="AJ562" s="106"/>
      <c r="AK562" s="106"/>
      <c r="AL562" s="93">
        <f t="shared" si="78"/>
        <v>0</v>
      </c>
      <c r="AM562" s="100">
        <f t="shared" si="79"/>
        <v>0</v>
      </c>
      <c r="AN562" s="100">
        <f t="shared" si="80"/>
        <v>0</v>
      </c>
      <c r="AO562" s="101"/>
      <c r="AP562" s="101"/>
      <c r="AQ562" s="101"/>
      <c r="AR562" s="102"/>
      <c r="AS562" s="102"/>
      <c r="AT562" s="102"/>
      <c r="AU562" s="91"/>
      <c r="AV562" s="91"/>
      <c r="AW562" s="103">
        <v>0</v>
      </c>
      <c r="AX562" s="104">
        <f t="shared" si="72"/>
        <v>0</v>
      </c>
    </row>
    <row r="563" spans="1:50" ht="120" customHeight="1">
      <c r="A563" s="88"/>
      <c r="B563" s="88"/>
      <c r="C563" s="71"/>
      <c r="D563" s="89"/>
      <c r="E563" s="90"/>
      <c r="F563" s="91"/>
      <c r="G563" s="92"/>
      <c r="H563" s="92"/>
      <c r="I563" s="88"/>
      <c r="J563" s="88"/>
      <c r="K563" s="88"/>
      <c r="L563" s="88"/>
      <c r="M563" s="94" t="str">
        <f t="shared" si="73"/>
        <v>-</v>
      </c>
      <c r="N563" s="95"/>
      <c r="O563" s="96"/>
      <c r="P563" s="75"/>
      <c r="Q563" s="96"/>
      <c r="R563" s="97"/>
      <c r="S563" s="98"/>
      <c r="T563" s="78"/>
      <c r="U563" s="97"/>
      <c r="V563" s="99"/>
      <c r="W563" s="91"/>
      <c r="X563" s="92"/>
      <c r="Y563" s="93">
        <f t="shared" si="74"/>
        <v>0</v>
      </c>
      <c r="Z563" s="91"/>
      <c r="AA563" s="92"/>
      <c r="AB563" s="93">
        <f t="shared" si="75"/>
        <v>0</v>
      </c>
      <c r="AC563" s="100">
        <f t="shared" si="76"/>
        <v>0</v>
      </c>
      <c r="AD563" s="91"/>
      <c r="AE563" s="105"/>
      <c r="AF563" s="93">
        <f t="shared" si="77"/>
        <v>0</v>
      </c>
      <c r="AG563" s="78"/>
      <c r="AH563" s="78"/>
      <c r="AI563" s="83"/>
      <c r="AJ563" s="106"/>
      <c r="AK563" s="106"/>
      <c r="AL563" s="93">
        <f t="shared" si="78"/>
        <v>0</v>
      </c>
      <c r="AM563" s="100">
        <f t="shared" si="79"/>
        <v>0</v>
      </c>
      <c r="AN563" s="100">
        <f t="shared" si="80"/>
        <v>0</v>
      </c>
      <c r="AO563" s="101"/>
      <c r="AP563" s="101"/>
      <c r="AQ563" s="101"/>
      <c r="AR563" s="102"/>
      <c r="AS563" s="102"/>
      <c r="AT563" s="102"/>
      <c r="AU563" s="91"/>
      <c r="AV563" s="91"/>
      <c r="AW563" s="103">
        <v>0</v>
      </c>
      <c r="AX563" s="104">
        <f t="shared" si="72"/>
        <v>0</v>
      </c>
    </row>
    <row r="564" spans="1:50" ht="120" customHeight="1">
      <c r="A564" s="88"/>
      <c r="B564" s="88"/>
      <c r="C564" s="71"/>
      <c r="D564" s="89"/>
      <c r="E564" s="90"/>
      <c r="F564" s="91"/>
      <c r="G564" s="92"/>
      <c r="H564" s="92"/>
      <c r="I564" s="88"/>
      <c r="J564" s="88"/>
      <c r="K564" s="88"/>
      <c r="L564" s="88"/>
      <c r="M564" s="94" t="str">
        <f t="shared" si="73"/>
        <v>-</v>
      </c>
      <c r="N564" s="95"/>
      <c r="O564" s="96"/>
      <c r="P564" s="75"/>
      <c r="Q564" s="96"/>
      <c r="R564" s="97"/>
      <c r="S564" s="98"/>
      <c r="T564" s="78"/>
      <c r="U564" s="97"/>
      <c r="V564" s="99"/>
      <c r="W564" s="91"/>
      <c r="X564" s="92"/>
      <c r="Y564" s="93">
        <f t="shared" si="74"/>
        <v>0</v>
      </c>
      <c r="Z564" s="91"/>
      <c r="AA564" s="92"/>
      <c r="AB564" s="93">
        <f t="shared" si="75"/>
        <v>0</v>
      </c>
      <c r="AC564" s="100">
        <f t="shared" si="76"/>
        <v>0</v>
      </c>
      <c r="AD564" s="91"/>
      <c r="AE564" s="105"/>
      <c r="AF564" s="93">
        <f t="shared" si="77"/>
        <v>0</v>
      </c>
      <c r="AG564" s="78"/>
      <c r="AH564" s="78"/>
      <c r="AI564" s="83"/>
      <c r="AJ564" s="106"/>
      <c r="AK564" s="106"/>
      <c r="AL564" s="93">
        <f t="shared" si="78"/>
        <v>0</v>
      </c>
      <c r="AM564" s="100">
        <f t="shared" si="79"/>
        <v>0</v>
      </c>
      <c r="AN564" s="100">
        <f t="shared" si="80"/>
        <v>0</v>
      </c>
      <c r="AO564" s="101"/>
      <c r="AP564" s="101"/>
      <c r="AQ564" s="101"/>
      <c r="AR564" s="102"/>
      <c r="AS564" s="102"/>
      <c r="AT564" s="102"/>
      <c r="AU564" s="91"/>
      <c r="AV564" s="91"/>
      <c r="AW564" s="103">
        <v>0</v>
      </c>
      <c r="AX564" s="104">
        <f t="shared" si="72"/>
        <v>0</v>
      </c>
    </row>
    <row r="565" spans="1:50" ht="120" customHeight="1">
      <c r="A565" s="88"/>
      <c r="B565" s="88"/>
      <c r="C565" s="71"/>
      <c r="D565" s="89"/>
      <c r="E565" s="90"/>
      <c r="F565" s="91"/>
      <c r="G565" s="92"/>
      <c r="H565" s="92"/>
      <c r="I565" s="88"/>
      <c r="J565" s="88"/>
      <c r="K565" s="88"/>
      <c r="L565" s="88"/>
      <c r="M565" s="94" t="str">
        <f t="shared" si="73"/>
        <v>-</v>
      </c>
      <c r="N565" s="95"/>
      <c r="O565" s="96"/>
      <c r="P565" s="75"/>
      <c r="Q565" s="96"/>
      <c r="R565" s="97"/>
      <c r="S565" s="98"/>
      <c r="T565" s="78"/>
      <c r="U565" s="97"/>
      <c r="V565" s="99"/>
      <c r="W565" s="91"/>
      <c r="X565" s="92"/>
      <c r="Y565" s="93">
        <f t="shared" si="74"/>
        <v>0</v>
      </c>
      <c r="Z565" s="91"/>
      <c r="AA565" s="92"/>
      <c r="AB565" s="93">
        <f t="shared" si="75"/>
        <v>0</v>
      </c>
      <c r="AC565" s="100">
        <f t="shared" si="76"/>
        <v>0</v>
      </c>
      <c r="AD565" s="91"/>
      <c r="AE565" s="105"/>
      <c r="AF565" s="93">
        <f t="shared" si="77"/>
        <v>0</v>
      </c>
      <c r="AG565" s="78"/>
      <c r="AH565" s="78"/>
      <c r="AI565" s="83"/>
      <c r="AJ565" s="106"/>
      <c r="AK565" s="106"/>
      <c r="AL565" s="93">
        <f t="shared" si="78"/>
        <v>0</v>
      </c>
      <c r="AM565" s="100">
        <f t="shared" si="79"/>
        <v>0</v>
      </c>
      <c r="AN565" s="100">
        <f t="shared" si="80"/>
        <v>0</v>
      </c>
      <c r="AO565" s="101"/>
      <c r="AP565" s="101"/>
      <c r="AQ565" s="101"/>
      <c r="AR565" s="102"/>
      <c r="AS565" s="102"/>
      <c r="AT565" s="102"/>
      <c r="AU565" s="91"/>
      <c r="AV565" s="91"/>
      <c r="AW565" s="103">
        <v>0</v>
      </c>
      <c r="AX565" s="104">
        <f t="shared" si="72"/>
        <v>0</v>
      </c>
    </row>
    <row r="566" spans="1:50" ht="120" customHeight="1">
      <c r="A566" s="88"/>
      <c r="B566" s="88"/>
      <c r="C566" s="71"/>
      <c r="D566" s="89"/>
      <c r="E566" s="90"/>
      <c r="F566" s="91"/>
      <c r="G566" s="92"/>
      <c r="H566" s="92"/>
      <c r="I566" s="88"/>
      <c r="J566" s="88"/>
      <c r="K566" s="88"/>
      <c r="L566" s="88"/>
      <c r="M566" s="94" t="str">
        <f t="shared" si="73"/>
        <v>-</v>
      </c>
      <c r="N566" s="95"/>
      <c r="O566" s="96"/>
      <c r="P566" s="75"/>
      <c r="Q566" s="96"/>
      <c r="R566" s="97"/>
      <c r="S566" s="98"/>
      <c r="T566" s="78"/>
      <c r="U566" s="97"/>
      <c r="V566" s="99"/>
      <c r="W566" s="91"/>
      <c r="X566" s="92"/>
      <c r="Y566" s="93">
        <f t="shared" si="74"/>
        <v>0</v>
      </c>
      <c r="Z566" s="91"/>
      <c r="AA566" s="92"/>
      <c r="AB566" s="93">
        <f t="shared" si="75"/>
        <v>0</v>
      </c>
      <c r="AC566" s="100">
        <f t="shared" si="76"/>
        <v>0</v>
      </c>
      <c r="AD566" s="91"/>
      <c r="AE566" s="105"/>
      <c r="AF566" s="93">
        <f t="shared" si="77"/>
        <v>0</v>
      </c>
      <c r="AG566" s="78"/>
      <c r="AH566" s="78"/>
      <c r="AI566" s="83"/>
      <c r="AJ566" s="106"/>
      <c r="AK566" s="106"/>
      <c r="AL566" s="93">
        <f t="shared" si="78"/>
        <v>0</v>
      </c>
      <c r="AM566" s="100">
        <f t="shared" si="79"/>
        <v>0</v>
      </c>
      <c r="AN566" s="100">
        <f t="shared" si="80"/>
        <v>0</v>
      </c>
      <c r="AO566" s="101"/>
      <c r="AP566" s="101"/>
      <c r="AQ566" s="101"/>
      <c r="AR566" s="102"/>
      <c r="AS566" s="102"/>
      <c r="AT566" s="102"/>
      <c r="AU566" s="91"/>
      <c r="AV566" s="91"/>
      <c r="AW566" s="103">
        <v>0</v>
      </c>
      <c r="AX566" s="104">
        <f t="shared" si="72"/>
        <v>0</v>
      </c>
    </row>
    <row r="567" spans="1:50" ht="120" customHeight="1">
      <c r="A567" s="88"/>
      <c r="B567" s="88"/>
      <c r="C567" s="71"/>
      <c r="D567" s="89"/>
      <c r="E567" s="90"/>
      <c r="F567" s="91"/>
      <c r="G567" s="92"/>
      <c r="H567" s="92"/>
      <c r="I567" s="88"/>
      <c r="J567" s="88"/>
      <c r="K567" s="88"/>
      <c r="L567" s="88"/>
      <c r="M567" s="94" t="str">
        <f t="shared" si="73"/>
        <v>-</v>
      </c>
      <c r="N567" s="95"/>
      <c r="O567" s="96"/>
      <c r="P567" s="75"/>
      <c r="Q567" s="96"/>
      <c r="R567" s="97"/>
      <c r="S567" s="98"/>
      <c r="T567" s="78"/>
      <c r="U567" s="97"/>
      <c r="V567" s="99"/>
      <c r="W567" s="91"/>
      <c r="X567" s="92"/>
      <c r="Y567" s="93">
        <f t="shared" si="74"/>
        <v>0</v>
      </c>
      <c r="Z567" s="91"/>
      <c r="AA567" s="92"/>
      <c r="AB567" s="93">
        <f t="shared" si="75"/>
        <v>0</v>
      </c>
      <c r="AC567" s="100">
        <f t="shared" si="76"/>
        <v>0</v>
      </c>
      <c r="AD567" s="91"/>
      <c r="AE567" s="105"/>
      <c r="AF567" s="93">
        <f t="shared" si="77"/>
        <v>0</v>
      </c>
      <c r="AG567" s="78"/>
      <c r="AH567" s="78"/>
      <c r="AI567" s="83"/>
      <c r="AJ567" s="106"/>
      <c r="AK567" s="106"/>
      <c r="AL567" s="93">
        <f t="shared" si="78"/>
        <v>0</v>
      </c>
      <c r="AM567" s="100">
        <f t="shared" si="79"/>
        <v>0</v>
      </c>
      <c r="AN567" s="100">
        <f t="shared" si="80"/>
        <v>0</v>
      </c>
      <c r="AO567" s="101"/>
      <c r="AP567" s="101"/>
      <c r="AQ567" s="101"/>
      <c r="AR567" s="102"/>
      <c r="AS567" s="102"/>
      <c r="AT567" s="102"/>
      <c r="AU567" s="91"/>
      <c r="AV567" s="91"/>
      <c r="AW567" s="103">
        <v>0</v>
      </c>
      <c r="AX567" s="104">
        <f t="shared" si="72"/>
        <v>0</v>
      </c>
    </row>
    <row r="568" spans="1:50" ht="120" customHeight="1">
      <c r="A568" s="88"/>
      <c r="B568" s="88"/>
      <c r="C568" s="71"/>
      <c r="D568" s="89"/>
      <c r="E568" s="90"/>
      <c r="F568" s="91"/>
      <c r="G568" s="92"/>
      <c r="H568" s="92"/>
      <c r="I568" s="88"/>
      <c r="J568" s="88"/>
      <c r="K568" s="88"/>
      <c r="L568" s="88"/>
      <c r="M568" s="94" t="str">
        <f t="shared" si="73"/>
        <v>-</v>
      </c>
      <c r="N568" s="95"/>
      <c r="O568" s="96"/>
      <c r="P568" s="75"/>
      <c r="Q568" s="96"/>
      <c r="R568" s="97"/>
      <c r="S568" s="98"/>
      <c r="T568" s="78"/>
      <c r="U568" s="97"/>
      <c r="V568" s="99"/>
      <c r="W568" s="91"/>
      <c r="X568" s="92"/>
      <c r="Y568" s="93">
        <f t="shared" si="74"/>
        <v>0</v>
      </c>
      <c r="Z568" s="91"/>
      <c r="AA568" s="92"/>
      <c r="AB568" s="93">
        <f t="shared" si="75"/>
        <v>0</v>
      </c>
      <c r="AC568" s="100">
        <f t="shared" si="76"/>
        <v>0</v>
      </c>
      <c r="AD568" s="91"/>
      <c r="AE568" s="105"/>
      <c r="AF568" s="93">
        <f t="shared" si="77"/>
        <v>0</v>
      </c>
      <c r="AG568" s="78"/>
      <c r="AH568" s="78"/>
      <c r="AI568" s="83"/>
      <c r="AJ568" s="106"/>
      <c r="AK568" s="106"/>
      <c r="AL568" s="93">
        <f t="shared" si="78"/>
        <v>0</v>
      </c>
      <c r="AM568" s="100">
        <f t="shared" si="79"/>
        <v>0</v>
      </c>
      <c r="AN568" s="100">
        <f t="shared" si="80"/>
        <v>0</v>
      </c>
      <c r="AO568" s="101"/>
      <c r="AP568" s="101"/>
      <c r="AQ568" s="101"/>
      <c r="AR568" s="102"/>
      <c r="AS568" s="102"/>
      <c r="AT568" s="102"/>
      <c r="AU568" s="91"/>
      <c r="AV568" s="91"/>
      <c r="AW568" s="103">
        <v>0</v>
      </c>
      <c r="AX568" s="104">
        <f t="shared" si="72"/>
        <v>0</v>
      </c>
    </row>
    <row r="569" spans="1:50" ht="120" customHeight="1">
      <c r="A569" s="88"/>
      <c r="B569" s="88"/>
      <c r="C569" s="71"/>
      <c r="D569" s="89"/>
      <c r="E569" s="90"/>
      <c r="F569" s="91"/>
      <c r="G569" s="92"/>
      <c r="H569" s="92"/>
      <c r="I569" s="88"/>
      <c r="J569" s="88"/>
      <c r="K569" s="88"/>
      <c r="L569" s="88"/>
      <c r="M569" s="94" t="str">
        <f t="shared" si="73"/>
        <v>-</v>
      </c>
      <c r="N569" s="95"/>
      <c r="O569" s="96"/>
      <c r="P569" s="75"/>
      <c r="Q569" s="96"/>
      <c r="R569" s="97"/>
      <c r="S569" s="98"/>
      <c r="T569" s="78"/>
      <c r="U569" s="97"/>
      <c r="V569" s="99"/>
      <c r="W569" s="91"/>
      <c r="X569" s="92"/>
      <c r="Y569" s="93">
        <f t="shared" si="74"/>
        <v>0</v>
      </c>
      <c r="Z569" s="91"/>
      <c r="AA569" s="92"/>
      <c r="AB569" s="93">
        <f t="shared" si="75"/>
        <v>0</v>
      </c>
      <c r="AC569" s="100">
        <f t="shared" si="76"/>
        <v>0</v>
      </c>
      <c r="AD569" s="91"/>
      <c r="AE569" s="105"/>
      <c r="AF569" s="93">
        <f t="shared" si="77"/>
        <v>0</v>
      </c>
      <c r="AG569" s="78"/>
      <c r="AH569" s="78"/>
      <c r="AI569" s="83"/>
      <c r="AJ569" s="106"/>
      <c r="AK569" s="106"/>
      <c r="AL569" s="93">
        <f t="shared" si="78"/>
        <v>0</v>
      </c>
      <c r="AM569" s="100">
        <f t="shared" si="79"/>
        <v>0</v>
      </c>
      <c r="AN569" s="100">
        <f t="shared" si="80"/>
        <v>0</v>
      </c>
      <c r="AO569" s="101"/>
      <c r="AP569" s="101"/>
      <c r="AQ569" s="101"/>
      <c r="AR569" s="102"/>
      <c r="AS569" s="102"/>
      <c r="AT569" s="102"/>
      <c r="AU569" s="91"/>
      <c r="AV569" s="91"/>
      <c r="AW569" s="103">
        <v>0</v>
      </c>
      <c r="AX569" s="104">
        <f t="shared" si="72"/>
        <v>0</v>
      </c>
    </row>
    <row r="570" spans="1:50" ht="120" customHeight="1">
      <c r="A570" s="88"/>
      <c r="B570" s="88"/>
      <c r="C570" s="71"/>
      <c r="D570" s="89"/>
      <c r="E570" s="90"/>
      <c r="F570" s="91"/>
      <c r="G570" s="92"/>
      <c r="H570" s="92"/>
      <c r="I570" s="88"/>
      <c r="J570" s="88"/>
      <c r="K570" s="88"/>
      <c r="L570" s="88"/>
      <c r="M570" s="94" t="str">
        <f t="shared" si="73"/>
        <v>-</v>
      </c>
      <c r="N570" s="95"/>
      <c r="O570" s="96"/>
      <c r="P570" s="75"/>
      <c r="Q570" s="96"/>
      <c r="R570" s="97"/>
      <c r="S570" s="98"/>
      <c r="T570" s="78"/>
      <c r="U570" s="97"/>
      <c r="V570" s="99"/>
      <c r="W570" s="91"/>
      <c r="X570" s="92"/>
      <c r="Y570" s="93">
        <f t="shared" si="74"/>
        <v>0</v>
      </c>
      <c r="Z570" s="91"/>
      <c r="AA570" s="92"/>
      <c r="AB570" s="93">
        <f t="shared" si="75"/>
        <v>0</v>
      </c>
      <c r="AC570" s="100">
        <f t="shared" si="76"/>
        <v>0</v>
      </c>
      <c r="AD570" s="91"/>
      <c r="AE570" s="105"/>
      <c r="AF570" s="93">
        <f t="shared" si="77"/>
        <v>0</v>
      </c>
      <c r="AG570" s="78"/>
      <c r="AH570" s="78"/>
      <c r="AI570" s="83"/>
      <c r="AJ570" s="106"/>
      <c r="AK570" s="106"/>
      <c r="AL570" s="93">
        <f t="shared" si="78"/>
        <v>0</v>
      </c>
      <c r="AM570" s="100">
        <f t="shared" si="79"/>
        <v>0</v>
      </c>
      <c r="AN570" s="100">
        <f t="shared" si="80"/>
        <v>0</v>
      </c>
      <c r="AO570" s="101"/>
      <c r="AP570" s="101"/>
      <c r="AQ570" s="101"/>
      <c r="AR570" s="102"/>
      <c r="AS570" s="102"/>
      <c r="AT570" s="102"/>
      <c r="AU570" s="91"/>
      <c r="AV570" s="91"/>
      <c r="AW570" s="103">
        <v>0</v>
      </c>
      <c r="AX570" s="104">
        <f t="shared" si="72"/>
        <v>0</v>
      </c>
    </row>
    <row r="571" spans="1:50" ht="120" customHeight="1">
      <c r="A571" s="88"/>
      <c r="B571" s="88"/>
      <c r="C571" s="71"/>
      <c r="D571" s="89"/>
      <c r="E571" s="90"/>
      <c r="F571" s="91"/>
      <c r="G571" s="92"/>
      <c r="H571" s="92"/>
      <c r="I571" s="88"/>
      <c r="J571" s="88"/>
      <c r="K571" s="88"/>
      <c r="L571" s="88"/>
      <c r="M571" s="94" t="str">
        <f t="shared" si="73"/>
        <v>-</v>
      </c>
      <c r="N571" s="95"/>
      <c r="O571" s="96"/>
      <c r="P571" s="75"/>
      <c r="Q571" s="96"/>
      <c r="R571" s="97"/>
      <c r="S571" s="98"/>
      <c r="T571" s="78"/>
      <c r="U571" s="97"/>
      <c r="V571" s="99"/>
      <c r="W571" s="91"/>
      <c r="X571" s="92"/>
      <c r="Y571" s="93">
        <f t="shared" si="74"/>
        <v>0</v>
      </c>
      <c r="Z571" s="91"/>
      <c r="AA571" s="92"/>
      <c r="AB571" s="93">
        <f t="shared" si="75"/>
        <v>0</v>
      </c>
      <c r="AC571" s="100">
        <f t="shared" si="76"/>
        <v>0</v>
      </c>
      <c r="AD571" s="91"/>
      <c r="AE571" s="105"/>
      <c r="AF571" s="93">
        <f t="shared" si="77"/>
        <v>0</v>
      </c>
      <c r="AG571" s="78"/>
      <c r="AH571" s="78"/>
      <c r="AI571" s="83"/>
      <c r="AJ571" s="106"/>
      <c r="AK571" s="106"/>
      <c r="AL571" s="93">
        <f t="shared" si="78"/>
        <v>0</v>
      </c>
      <c r="AM571" s="100">
        <f t="shared" si="79"/>
        <v>0</v>
      </c>
      <c r="AN571" s="100">
        <f t="shared" si="80"/>
        <v>0</v>
      </c>
      <c r="AO571" s="101"/>
      <c r="AP571" s="101"/>
      <c r="AQ571" s="101"/>
      <c r="AR571" s="102"/>
      <c r="AS571" s="102"/>
      <c r="AT571" s="102"/>
      <c r="AU571" s="91"/>
      <c r="AV571" s="91"/>
      <c r="AW571" s="103">
        <v>0</v>
      </c>
      <c r="AX571" s="104">
        <f t="shared" si="72"/>
        <v>0</v>
      </c>
    </row>
    <row r="572" spans="1:50" ht="120" customHeight="1">
      <c r="A572" s="88"/>
      <c r="B572" s="88"/>
      <c r="C572" s="71"/>
      <c r="D572" s="89"/>
      <c r="E572" s="90"/>
      <c r="F572" s="91"/>
      <c r="G572" s="92"/>
      <c r="H572" s="92"/>
      <c r="I572" s="88"/>
      <c r="J572" s="88"/>
      <c r="K572" s="88"/>
      <c r="L572" s="88"/>
      <c r="M572" s="94" t="str">
        <f t="shared" si="73"/>
        <v>-</v>
      </c>
      <c r="N572" s="95"/>
      <c r="O572" s="96"/>
      <c r="P572" s="75"/>
      <c r="Q572" s="96"/>
      <c r="R572" s="97"/>
      <c r="S572" s="98"/>
      <c r="T572" s="78"/>
      <c r="U572" s="97"/>
      <c r="V572" s="99"/>
      <c r="W572" s="91"/>
      <c r="X572" s="92"/>
      <c r="Y572" s="93">
        <f t="shared" si="74"/>
        <v>0</v>
      </c>
      <c r="Z572" s="91"/>
      <c r="AA572" s="92"/>
      <c r="AB572" s="93">
        <f t="shared" si="75"/>
        <v>0</v>
      </c>
      <c r="AC572" s="100">
        <f t="shared" si="76"/>
        <v>0</v>
      </c>
      <c r="AD572" s="91"/>
      <c r="AE572" s="105"/>
      <c r="AF572" s="93">
        <f t="shared" si="77"/>
        <v>0</v>
      </c>
      <c r="AG572" s="78"/>
      <c r="AH572" s="78"/>
      <c r="AI572" s="83"/>
      <c r="AJ572" s="106"/>
      <c r="AK572" s="106"/>
      <c r="AL572" s="93">
        <f t="shared" si="78"/>
        <v>0</v>
      </c>
      <c r="AM572" s="100">
        <f t="shared" si="79"/>
        <v>0</v>
      </c>
      <c r="AN572" s="100">
        <f t="shared" si="80"/>
        <v>0</v>
      </c>
      <c r="AO572" s="101"/>
      <c r="AP572" s="101"/>
      <c r="AQ572" s="101"/>
      <c r="AR572" s="102"/>
      <c r="AS572" s="102"/>
      <c r="AT572" s="102"/>
      <c r="AU572" s="91"/>
      <c r="AV572" s="91"/>
      <c r="AW572" s="103">
        <v>0</v>
      </c>
      <c r="AX572" s="104">
        <f t="shared" si="72"/>
        <v>0</v>
      </c>
    </row>
    <row r="573" spans="1:50" ht="120" customHeight="1">
      <c r="A573" s="88"/>
      <c r="B573" s="88"/>
      <c r="C573" s="71"/>
      <c r="D573" s="89"/>
      <c r="E573" s="90"/>
      <c r="F573" s="91"/>
      <c r="G573" s="92"/>
      <c r="H573" s="92"/>
      <c r="I573" s="88"/>
      <c r="J573" s="88"/>
      <c r="K573" s="88"/>
      <c r="L573" s="88"/>
      <c r="M573" s="94" t="str">
        <f t="shared" si="73"/>
        <v>-</v>
      </c>
      <c r="N573" s="95"/>
      <c r="O573" s="96"/>
      <c r="P573" s="75"/>
      <c r="Q573" s="96"/>
      <c r="R573" s="97"/>
      <c r="S573" s="98"/>
      <c r="T573" s="78"/>
      <c r="U573" s="97"/>
      <c r="V573" s="99"/>
      <c r="W573" s="91"/>
      <c r="X573" s="92"/>
      <c r="Y573" s="93">
        <f t="shared" si="74"/>
        <v>0</v>
      </c>
      <c r="Z573" s="91"/>
      <c r="AA573" s="92"/>
      <c r="AB573" s="93">
        <f t="shared" si="75"/>
        <v>0</v>
      </c>
      <c r="AC573" s="100">
        <f t="shared" si="76"/>
        <v>0</v>
      </c>
      <c r="AD573" s="91"/>
      <c r="AE573" s="105"/>
      <c r="AF573" s="93">
        <f t="shared" si="77"/>
        <v>0</v>
      </c>
      <c r="AG573" s="78"/>
      <c r="AH573" s="78"/>
      <c r="AI573" s="83"/>
      <c r="AJ573" s="106"/>
      <c r="AK573" s="106"/>
      <c r="AL573" s="93">
        <f t="shared" si="78"/>
        <v>0</v>
      </c>
      <c r="AM573" s="100">
        <f t="shared" si="79"/>
        <v>0</v>
      </c>
      <c r="AN573" s="100">
        <f t="shared" si="80"/>
        <v>0</v>
      </c>
      <c r="AO573" s="101"/>
      <c r="AP573" s="101"/>
      <c r="AQ573" s="101"/>
      <c r="AR573" s="102"/>
      <c r="AS573" s="102"/>
      <c r="AT573" s="102"/>
      <c r="AU573" s="91"/>
      <c r="AV573" s="91"/>
      <c r="AW573" s="103">
        <v>0</v>
      </c>
      <c r="AX573" s="104">
        <f t="shared" si="72"/>
        <v>0</v>
      </c>
    </row>
    <row r="574" spans="1:50" ht="120" customHeight="1">
      <c r="A574" s="88"/>
      <c r="B574" s="88"/>
      <c r="C574" s="71"/>
      <c r="D574" s="89"/>
      <c r="E574" s="90"/>
      <c r="F574" s="91"/>
      <c r="G574" s="92"/>
      <c r="H574" s="92"/>
      <c r="I574" s="88"/>
      <c r="J574" s="88"/>
      <c r="K574" s="88"/>
      <c r="L574" s="88"/>
      <c r="M574" s="94" t="str">
        <f t="shared" si="73"/>
        <v>-</v>
      </c>
      <c r="N574" s="95"/>
      <c r="O574" s="96"/>
      <c r="P574" s="75"/>
      <c r="Q574" s="96"/>
      <c r="R574" s="97"/>
      <c r="S574" s="98"/>
      <c r="T574" s="78"/>
      <c r="U574" s="97"/>
      <c r="V574" s="99"/>
      <c r="W574" s="91"/>
      <c r="X574" s="92"/>
      <c r="Y574" s="93">
        <f t="shared" si="74"/>
        <v>0</v>
      </c>
      <c r="Z574" s="91"/>
      <c r="AA574" s="92"/>
      <c r="AB574" s="93">
        <f t="shared" si="75"/>
        <v>0</v>
      </c>
      <c r="AC574" s="100">
        <f t="shared" si="76"/>
        <v>0</v>
      </c>
      <c r="AD574" s="91"/>
      <c r="AE574" s="105"/>
      <c r="AF574" s="93">
        <f t="shared" si="77"/>
        <v>0</v>
      </c>
      <c r="AG574" s="78"/>
      <c r="AH574" s="78"/>
      <c r="AI574" s="83"/>
      <c r="AJ574" s="106"/>
      <c r="AK574" s="106"/>
      <c r="AL574" s="93">
        <f t="shared" si="78"/>
        <v>0</v>
      </c>
      <c r="AM574" s="100">
        <f t="shared" si="79"/>
        <v>0</v>
      </c>
      <c r="AN574" s="100">
        <f t="shared" si="80"/>
        <v>0</v>
      </c>
      <c r="AO574" s="101"/>
      <c r="AP574" s="101"/>
      <c r="AQ574" s="101"/>
      <c r="AR574" s="102"/>
      <c r="AS574" s="102"/>
      <c r="AT574" s="102"/>
      <c r="AU574" s="91"/>
      <c r="AV574" s="91"/>
      <c r="AW574" s="103">
        <v>0</v>
      </c>
      <c r="AX574" s="104">
        <f t="shared" si="72"/>
        <v>0</v>
      </c>
    </row>
    <row r="575" spans="1:50" ht="120" customHeight="1">
      <c r="A575" s="88"/>
      <c r="B575" s="88"/>
      <c r="C575" s="71"/>
      <c r="D575" s="89"/>
      <c r="E575" s="90"/>
      <c r="F575" s="91"/>
      <c r="G575" s="92"/>
      <c r="H575" s="92"/>
      <c r="I575" s="88"/>
      <c r="J575" s="88"/>
      <c r="K575" s="88"/>
      <c r="L575" s="88"/>
      <c r="M575" s="94" t="str">
        <f t="shared" si="73"/>
        <v>-</v>
      </c>
      <c r="N575" s="95"/>
      <c r="O575" s="96"/>
      <c r="P575" s="75"/>
      <c r="Q575" s="96"/>
      <c r="R575" s="97"/>
      <c r="S575" s="98"/>
      <c r="T575" s="78"/>
      <c r="U575" s="97"/>
      <c r="V575" s="99"/>
      <c r="W575" s="91"/>
      <c r="X575" s="92"/>
      <c r="Y575" s="93">
        <f t="shared" si="74"/>
        <v>0</v>
      </c>
      <c r="Z575" s="91"/>
      <c r="AA575" s="92"/>
      <c r="AB575" s="93">
        <f t="shared" si="75"/>
        <v>0</v>
      </c>
      <c r="AC575" s="100">
        <f t="shared" si="76"/>
        <v>0</v>
      </c>
      <c r="AD575" s="91"/>
      <c r="AE575" s="105"/>
      <c r="AF575" s="93">
        <f t="shared" si="77"/>
        <v>0</v>
      </c>
      <c r="AG575" s="78"/>
      <c r="AH575" s="78"/>
      <c r="AI575" s="83"/>
      <c r="AJ575" s="106"/>
      <c r="AK575" s="106"/>
      <c r="AL575" s="93">
        <f t="shared" si="78"/>
        <v>0</v>
      </c>
      <c r="AM575" s="100">
        <f t="shared" si="79"/>
        <v>0</v>
      </c>
      <c r="AN575" s="100">
        <f t="shared" si="80"/>
        <v>0</v>
      </c>
      <c r="AO575" s="101"/>
      <c r="AP575" s="101"/>
      <c r="AQ575" s="101"/>
      <c r="AR575" s="102"/>
      <c r="AS575" s="102"/>
      <c r="AT575" s="102"/>
      <c r="AU575" s="91"/>
      <c r="AV575" s="91"/>
      <c r="AW575" s="103">
        <v>0</v>
      </c>
      <c r="AX575" s="104">
        <f t="shared" si="72"/>
        <v>0</v>
      </c>
    </row>
    <row r="576" spans="1:50" ht="120" customHeight="1">
      <c r="A576" s="88"/>
      <c r="B576" s="88"/>
      <c r="C576" s="71"/>
      <c r="D576" s="89"/>
      <c r="E576" s="90"/>
      <c r="F576" s="91"/>
      <c r="G576" s="92"/>
      <c r="H576" s="92"/>
      <c r="I576" s="88"/>
      <c r="J576" s="88"/>
      <c r="K576" s="88"/>
      <c r="L576" s="88"/>
      <c r="M576" s="94" t="str">
        <f t="shared" si="73"/>
        <v>-</v>
      </c>
      <c r="N576" s="95"/>
      <c r="O576" s="96"/>
      <c r="P576" s="75"/>
      <c r="Q576" s="96"/>
      <c r="R576" s="97"/>
      <c r="S576" s="98"/>
      <c r="T576" s="78"/>
      <c r="U576" s="97"/>
      <c r="V576" s="99"/>
      <c r="W576" s="91"/>
      <c r="X576" s="92"/>
      <c r="Y576" s="93">
        <f t="shared" si="74"/>
        <v>0</v>
      </c>
      <c r="Z576" s="91"/>
      <c r="AA576" s="92"/>
      <c r="AB576" s="93">
        <f t="shared" si="75"/>
        <v>0</v>
      </c>
      <c r="AC576" s="100">
        <f t="shared" si="76"/>
        <v>0</v>
      </c>
      <c r="AD576" s="91"/>
      <c r="AE576" s="105"/>
      <c r="AF576" s="93">
        <f t="shared" si="77"/>
        <v>0</v>
      </c>
      <c r="AG576" s="78"/>
      <c r="AH576" s="78"/>
      <c r="AI576" s="83"/>
      <c r="AJ576" s="106"/>
      <c r="AK576" s="106"/>
      <c r="AL576" s="93">
        <f t="shared" si="78"/>
        <v>0</v>
      </c>
      <c r="AM576" s="100">
        <f t="shared" si="79"/>
        <v>0</v>
      </c>
      <c r="AN576" s="100">
        <f t="shared" si="80"/>
        <v>0</v>
      </c>
      <c r="AO576" s="101"/>
      <c r="AP576" s="101"/>
      <c r="AQ576" s="101"/>
      <c r="AR576" s="102"/>
      <c r="AS576" s="102"/>
      <c r="AT576" s="102"/>
      <c r="AU576" s="91"/>
      <c r="AV576" s="91"/>
      <c r="AW576" s="103">
        <v>0</v>
      </c>
      <c r="AX576" s="104">
        <f t="shared" si="72"/>
        <v>0</v>
      </c>
    </row>
    <row r="577" spans="1:50" ht="120" customHeight="1">
      <c r="A577" s="88"/>
      <c r="B577" s="88"/>
      <c r="C577" s="71"/>
      <c r="D577" s="89"/>
      <c r="E577" s="90"/>
      <c r="F577" s="91"/>
      <c r="G577" s="92"/>
      <c r="H577" s="92"/>
      <c r="I577" s="88"/>
      <c r="J577" s="88"/>
      <c r="K577" s="88"/>
      <c r="L577" s="88"/>
      <c r="M577" s="94" t="str">
        <f t="shared" si="73"/>
        <v>-</v>
      </c>
      <c r="N577" s="95"/>
      <c r="O577" s="96"/>
      <c r="P577" s="75"/>
      <c r="Q577" s="96"/>
      <c r="R577" s="97"/>
      <c r="S577" s="98"/>
      <c r="T577" s="78"/>
      <c r="U577" s="97"/>
      <c r="V577" s="99"/>
      <c r="W577" s="91"/>
      <c r="X577" s="92"/>
      <c r="Y577" s="93">
        <f t="shared" si="74"/>
        <v>0</v>
      </c>
      <c r="Z577" s="91"/>
      <c r="AA577" s="92"/>
      <c r="AB577" s="93">
        <f t="shared" si="75"/>
        <v>0</v>
      </c>
      <c r="AC577" s="100">
        <f t="shared" si="76"/>
        <v>0</v>
      </c>
      <c r="AD577" s="91"/>
      <c r="AE577" s="105"/>
      <c r="AF577" s="93">
        <f t="shared" si="77"/>
        <v>0</v>
      </c>
      <c r="AG577" s="78"/>
      <c r="AH577" s="78"/>
      <c r="AI577" s="83"/>
      <c r="AJ577" s="106"/>
      <c r="AK577" s="106"/>
      <c r="AL577" s="93">
        <f t="shared" si="78"/>
        <v>0</v>
      </c>
      <c r="AM577" s="100">
        <f t="shared" si="79"/>
        <v>0</v>
      </c>
      <c r="AN577" s="100">
        <f t="shared" si="80"/>
        <v>0</v>
      </c>
      <c r="AO577" s="101"/>
      <c r="AP577" s="101"/>
      <c r="AQ577" s="101"/>
      <c r="AR577" s="102"/>
      <c r="AS577" s="102"/>
      <c r="AT577" s="102"/>
      <c r="AU577" s="91"/>
      <c r="AV577" s="91"/>
      <c r="AW577" s="103">
        <v>0</v>
      </c>
      <c r="AX577" s="104">
        <f t="shared" si="72"/>
        <v>0</v>
      </c>
    </row>
    <row r="578" spans="1:50" ht="120" customHeight="1">
      <c r="A578" s="88"/>
      <c r="B578" s="88"/>
      <c r="C578" s="71"/>
      <c r="D578" s="89"/>
      <c r="E578" s="90"/>
      <c r="F578" s="91"/>
      <c r="G578" s="92"/>
      <c r="H578" s="92"/>
      <c r="I578" s="88"/>
      <c r="J578" s="88"/>
      <c r="K578" s="88"/>
      <c r="L578" s="88"/>
      <c r="M578" s="94" t="str">
        <f t="shared" si="73"/>
        <v>-</v>
      </c>
      <c r="N578" s="95"/>
      <c r="O578" s="96"/>
      <c r="P578" s="75"/>
      <c r="Q578" s="96"/>
      <c r="R578" s="97"/>
      <c r="S578" s="98"/>
      <c r="T578" s="78"/>
      <c r="U578" s="97"/>
      <c r="V578" s="99"/>
      <c r="W578" s="91"/>
      <c r="X578" s="92"/>
      <c r="Y578" s="93">
        <f t="shared" si="74"/>
        <v>0</v>
      </c>
      <c r="Z578" s="91"/>
      <c r="AA578" s="92"/>
      <c r="AB578" s="93">
        <f t="shared" si="75"/>
        <v>0</v>
      </c>
      <c r="AC578" s="100">
        <f t="shared" si="76"/>
        <v>0</v>
      </c>
      <c r="AD578" s="91"/>
      <c r="AE578" s="105"/>
      <c r="AF578" s="93">
        <f t="shared" si="77"/>
        <v>0</v>
      </c>
      <c r="AG578" s="78"/>
      <c r="AH578" s="78"/>
      <c r="AI578" s="83"/>
      <c r="AJ578" s="106"/>
      <c r="AK578" s="106"/>
      <c r="AL578" s="93">
        <f t="shared" si="78"/>
        <v>0</v>
      </c>
      <c r="AM578" s="100">
        <f t="shared" si="79"/>
        <v>0</v>
      </c>
      <c r="AN578" s="100">
        <f t="shared" si="80"/>
        <v>0</v>
      </c>
      <c r="AO578" s="101"/>
      <c r="AP578" s="101"/>
      <c r="AQ578" s="101"/>
      <c r="AR578" s="102"/>
      <c r="AS578" s="102"/>
      <c r="AT578" s="102"/>
      <c r="AU578" s="91"/>
      <c r="AV578" s="91"/>
      <c r="AW578" s="103">
        <v>0</v>
      </c>
      <c r="AX578" s="104">
        <f t="shared" si="72"/>
        <v>0</v>
      </c>
    </row>
    <row r="579" spans="1:50" ht="120" customHeight="1">
      <c r="A579" s="88"/>
      <c r="B579" s="88"/>
      <c r="C579" s="71"/>
      <c r="D579" s="89"/>
      <c r="E579" s="90"/>
      <c r="F579" s="91"/>
      <c r="G579" s="92"/>
      <c r="H579" s="92"/>
      <c r="I579" s="88"/>
      <c r="J579" s="88"/>
      <c r="K579" s="88"/>
      <c r="L579" s="88"/>
      <c r="M579" s="94" t="str">
        <f t="shared" si="73"/>
        <v>-</v>
      </c>
      <c r="N579" s="95"/>
      <c r="O579" s="96"/>
      <c r="P579" s="75"/>
      <c r="Q579" s="96"/>
      <c r="R579" s="97"/>
      <c r="S579" s="98"/>
      <c r="T579" s="78"/>
      <c r="U579" s="97"/>
      <c r="V579" s="99"/>
      <c r="W579" s="91"/>
      <c r="X579" s="92"/>
      <c r="Y579" s="93">
        <f t="shared" si="74"/>
        <v>0</v>
      </c>
      <c r="Z579" s="91"/>
      <c r="AA579" s="92"/>
      <c r="AB579" s="93">
        <f t="shared" si="75"/>
        <v>0</v>
      </c>
      <c r="AC579" s="100">
        <f t="shared" si="76"/>
        <v>0</v>
      </c>
      <c r="AD579" s="91"/>
      <c r="AE579" s="105"/>
      <c r="AF579" s="93">
        <f t="shared" si="77"/>
        <v>0</v>
      </c>
      <c r="AG579" s="78"/>
      <c r="AH579" s="78"/>
      <c r="AI579" s="83"/>
      <c r="AJ579" s="106"/>
      <c r="AK579" s="106"/>
      <c r="AL579" s="93">
        <f t="shared" si="78"/>
        <v>0</v>
      </c>
      <c r="AM579" s="100">
        <f t="shared" si="79"/>
        <v>0</v>
      </c>
      <c r="AN579" s="100">
        <f t="shared" si="80"/>
        <v>0</v>
      </c>
      <c r="AO579" s="101"/>
      <c r="AP579" s="101"/>
      <c r="AQ579" s="101"/>
      <c r="AR579" s="102"/>
      <c r="AS579" s="102"/>
      <c r="AT579" s="102"/>
      <c r="AU579" s="91"/>
      <c r="AV579" s="91"/>
      <c r="AW579" s="103">
        <v>0</v>
      </c>
      <c r="AX579" s="104">
        <f t="shared" si="72"/>
        <v>0</v>
      </c>
    </row>
    <row r="580" spans="1:50" ht="120" customHeight="1">
      <c r="A580" s="88"/>
      <c r="B580" s="88"/>
      <c r="C580" s="71"/>
      <c r="D580" s="89"/>
      <c r="E580" s="90"/>
      <c r="F580" s="91"/>
      <c r="G580" s="92"/>
      <c r="H580" s="92"/>
      <c r="I580" s="88"/>
      <c r="J580" s="88"/>
      <c r="K580" s="88"/>
      <c r="L580" s="88"/>
      <c r="M580" s="94" t="str">
        <f t="shared" si="73"/>
        <v>-</v>
      </c>
      <c r="N580" s="95"/>
      <c r="O580" s="96"/>
      <c r="P580" s="75"/>
      <c r="Q580" s="96"/>
      <c r="R580" s="97"/>
      <c r="S580" s="98"/>
      <c r="T580" s="78"/>
      <c r="U580" s="97"/>
      <c r="V580" s="99"/>
      <c r="W580" s="91"/>
      <c r="X580" s="92"/>
      <c r="Y580" s="93">
        <f t="shared" si="74"/>
        <v>0</v>
      </c>
      <c r="Z580" s="91"/>
      <c r="AA580" s="92"/>
      <c r="AB580" s="93">
        <f t="shared" si="75"/>
        <v>0</v>
      </c>
      <c r="AC580" s="100">
        <f t="shared" si="76"/>
        <v>0</v>
      </c>
      <c r="AD580" s="91"/>
      <c r="AE580" s="105"/>
      <c r="AF580" s="93">
        <f t="shared" si="77"/>
        <v>0</v>
      </c>
      <c r="AG580" s="78"/>
      <c r="AH580" s="78"/>
      <c r="AI580" s="83"/>
      <c r="AJ580" s="106"/>
      <c r="AK580" s="106"/>
      <c r="AL580" s="93">
        <f t="shared" si="78"/>
        <v>0</v>
      </c>
      <c r="AM580" s="100">
        <f t="shared" si="79"/>
        <v>0</v>
      </c>
      <c r="AN580" s="100">
        <f t="shared" si="80"/>
        <v>0</v>
      </c>
      <c r="AO580" s="101"/>
      <c r="AP580" s="101"/>
      <c r="AQ580" s="101"/>
      <c r="AR580" s="102"/>
      <c r="AS580" s="102"/>
      <c r="AT580" s="102"/>
      <c r="AU580" s="91"/>
      <c r="AV580" s="91"/>
      <c r="AW580" s="103">
        <v>0</v>
      </c>
      <c r="AX580" s="104">
        <f t="shared" si="72"/>
        <v>0</v>
      </c>
    </row>
    <row r="581" spans="1:50" ht="120" customHeight="1">
      <c r="A581" s="88"/>
      <c r="B581" s="88"/>
      <c r="C581" s="71"/>
      <c r="D581" s="89"/>
      <c r="E581" s="90"/>
      <c r="F581" s="91"/>
      <c r="G581" s="92"/>
      <c r="H581" s="92"/>
      <c r="I581" s="88"/>
      <c r="J581" s="88"/>
      <c r="K581" s="88"/>
      <c r="L581" s="88"/>
      <c r="M581" s="94" t="str">
        <f t="shared" si="73"/>
        <v>-</v>
      </c>
      <c r="N581" s="95"/>
      <c r="O581" s="96"/>
      <c r="P581" s="75"/>
      <c r="Q581" s="96"/>
      <c r="R581" s="97"/>
      <c r="S581" s="98"/>
      <c r="T581" s="78"/>
      <c r="U581" s="97"/>
      <c r="V581" s="99"/>
      <c r="W581" s="91"/>
      <c r="X581" s="92"/>
      <c r="Y581" s="93">
        <f t="shared" si="74"/>
        <v>0</v>
      </c>
      <c r="Z581" s="91"/>
      <c r="AA581" s="92"/>
      <c r="AB581" s="93">
        <f t="shared" si="75"/>
        <v>0</v>
      </c>
      <c r="AC581" s="100">
        <f t="shared" si="76"/>
        <v>0</v>
      </c>
      <c r="AD581" s="91"/>
      <c r="AE581" s="105"/>
      <c r="AF581" s="93">
        <f t="shared" si="77"/>
        <v>0</v>
      </c>
      <c r="AG581" s="78"/>
      <c r="AH581" s="78"/>
      <c r="AI581" s="83"/>
      <c r="AJ581" s="106"/>
      <c r="AK581" s="106"/>
      <c r="AL581" s="93">
        <f t="shared" si="78"/>
        <v>0</v>
      </c>
      <c r="AM581" s="100">
        <f t="shared" si="79"/>
        <v>0</v>
      </c>
      <c r="AN581" s="100">
        <f t="shared" si="80"/>
        <v>0</v>
      </c>
      <c r="AO581" s="101"/>
      <c r="AP581" s="101"/>
      <c r="AQ581" s="101"/>
      <c r="AR581" s="102"/>
      <c r="AS581" s="102"/>
      <c r="AT581" s="102"/>
      <c r="AU581" s="91"/>
      <c r="AV581" s="91"/>
      <c r="AW581" s="103">
        <v>0</v>
      </c>
      <c r="AX581" s="104">
        <f t="shared" ref="AX581:AX644" si="81">V581*AC581*BC$1</f>
        <v>0</v>
      </c>
    </row>
    <row r="582" spans="1:50" ht="120" customHeight="1">
      <c r="A582" s="88"/>
      <c r="B582" s="88"/>
      <c r="C582" s="71"/>
      <c r="D582" s="89"/>
      <c r="E582" s="90"/>
      <c r="F582" s="91"/>
      <c r="G582" s="92"/>
      <c r="H582" s="92"/>
      <c r="I582" s="88"/>
      <c r="J582" s="88"/>
      <c r="K582" s="88"/>
      <c r="L582" s="88"/>
      <c r="M582" s="94" t="str">
        <f t="shared" ref="M582:M645" si="82">A582&amp;"-"&amp;E582</f>
        <v>-</v>
      </c>
      <c r="N582" s="95"/>
      <c r="O582" s="96"/>
      <c r="P582" s="75"/>
      <c r="Q582" s="96"/>
      <c r="R582" s="97"/>
      <c r="S582" s="98"/>
      <c r="T582" s="78"/>
      <c r="U582" s="97"/>
      <c r="V582" s="99"/>
      <c r="W582" s="91"/>
      <c r="X582" s="92"/>
      <c r="Y582" s="93">
        <f t="shared" ref="Y582:Y645" si="83">W582+X582</f>
        <v>0</v>
      </c>
      <c r="Z582" s="91"/>
      <c r="AA582" s="92"/>
      <c r="AB582" s="93">
        <f t="shared" ref="AB582:AB645" si="84">Z582+AA582</f>
        <v>0</v>
      </c>
      <c r="AC582" s="100">
        <f t="shared" ref="AC582:AC645" si="85">(AB582-Y582)*24*60</f>
        <v>0</v>
      </c>
      <c r="AD582" s="91"/>
      <c r="AE582" s="105"/>
      <c r="AF582" s="93">
        <f t="shared" ref="AF582:AF645" si="86">AD582+AE582</f>
        <v>0</v>
      </c>
      <c r="AG582" s="78"/>
      <c r="AH582" s="78"/>
      <c r="AI582" s="83"/>
      <c r="AJ582" s="106"/>
      <c r="AK582" s="106"/>
      <c r="AL582" s="93">
        <f t="shared" ref="AL582:AL645" si="87">AJ582+AK582</f>
        <v>0</v>
      </c>
      <c r="AM582" s="100">
        <f t="shared" ref="AM582:AM645" si="88">IF(AND(P582&lt;&gt;"D:Arıza Değil",AH582="Bu Arıza Aracın Servise Verilmesine Engel Değil"),IF(Z582-F582&gt;0,(AB582-Y582)*24,IF(OR(AND(G582&gt;AS$1,G582&lt;AT$1),AND(G582&gt;AU$1,G582&lt;AV$1)),(AL582-Y582)*24,0)),AN582)</f>
        <v>0</v>
      </c>
      <c r="AN582" s="100">
        <f t="shared" ref="AN582:AN645" si="89">IF(P582&lt;&gt;"D:Arıza Değil",AC582,0)</f>
        <v>0</v>
      </c>
      <c r="AO582" s="101"/>
      <c r="AP582" s="101"/>
      <c r="AQ582" s="101"/>
      <c r="AR582" s="102"/>
      <c r="AS582" s="102"/>
      <c r="AT582" s="102"/>
      <c r="AU582" s="91"/>
      <c r="AV582" s="91"/>
      <c r="AW582" s="103">
        <v>0</v>
      </c>
      <c r="AX582" s="104">
        <f t="shared" si="81"/>
        <v>0</v>
      </c>
    </row>
    <row r="583" spans="1:50" ht="120" customHeight="1">
      <c r="A583" s="88"/>
      <c r="B583" s="88"/>
      <c r="C583" s="71"/>
      <c r="D583" s="89"/>
      <c r="E583" s="90"/>
      <c r="F583" s="91"/>
      <c r="G583" s="92"/>
      <c r="H583" s="92"/>
      <c r="I583" s="88"/>
      <c r="J583" s="88"/>
      <c r="K583" s="88"/>
      <c r="L583" s="88"/>
      <c r="M583" s="94" t="str">
        <f t="shared" si="82"/>
        <v>-</v>
      </c>
      <c r="N583" s="95"/>
      <c r="O583" s="96"/>
      <c r="P583" s="75"/>
      <c r="Q583" s="96"/>
      <c r="R583" s="97"/>
      <c r="S583" s="98"/>
      <c r="T583" s="78"/>
      <c r="U583" s="97"/>
      <c r="V583" s="99"/>
      <c r="W583" s="91"/>
      <c r="X583" s="92"/>
      <c r="Y583" s="93">
        <f t="shared" si="83"/>
        <v>0</v>
      </c>
      <c r="Z583" s="91"/>
      <c r="AA583" s="92"/>
      <c r="AB583" s="93">
        <f t="shared" si="84"/>
        <v>0</v>
      </c>
      <c r="AC583" s="100">
        <f t="shared" si="85"/>
        <v>0</v>
      </c>
      <c r="AD583" s="91"/>
      <c r="AE583" s="105"/>
      <c r="AF583" s="93">
        <f t="shared" si="86"/>
        <v>0</v>
      </c>
      <c r="AG583" s="78"/>
      <c r="AH583" s="78"/>
      <c r="AI583" s="83"/>
      <c r="AJ583" s="106"/>
      <c r="AK583" s="106"/>
      <c r="AL583" s="93">
        <f t="shared" si="87"/>
        <v>0</v>
      </c>
      <c r="AM583" s="100">
        <f t="shared" si="88"/>
        <v>0</v>
      </c>
      <c r="AN583" s="100">
        <f t="shared" si="89"/>
        <v>0</v>
      </c>
      <c r="AO583" s="101"/>
      <c r="AP583" s="101"/>
      <c r="AQ583" s="101"/>
      <c r="AR583" s="102"/>
      <c r="AS583" s="102"/>
      <c r="AT583" s="102"/>
      <c r="AU583" s="91"/>
      <c r="AV583" s="91"/>
      <c r="AW583" s="103">
        <v>0</v>
      </c>
      <c r="AX583" s="104">
        <f t="shared" si="81"/>
        <v>0</v>
      </c>
    </row>
    <row r="584" spans="1:50" ht="120" customHeight="1">
      <c r="A584" s="88"/>
      <c r="B584" s="88"/>
      <c r="C584" s="71"/>
      <c r="D584" s="89"/>
      <c r="E584" s="90"/>
      <c r="F584" s="91"/>
      <c r="G584" s="92"/>
      <c r="H584" s="92"/>
      <c r="I584" s="88"/>
      <c r="J584" s="88"/>
      <c r="K584" s="88"/>
      <c r="L584" s="88"/>
      <c r="M584" s="94" t="str">
        <f t="shared" si="82"/>
        <v>-</v>
      </c>
      <c r="N584" s="95"/>
      <c r="O584" s="96"/>
      <c r="P584" s="75"/>
      <c r="Q584" s="96"/>
      <c r="R584" s="97"/>
      <c r="S584" s="98"/>
      <c r="T584" s="78"/>
      <c r="U584" s="97"/>
      <c r="V584" s="99"/>
      <c r="W584" s="91"/>
      <c r="X584" s="92"/>
      <c r="Y584" s="93">
        <f t="shared" si="83"/>
        <v>0</v>
      </c>
      <c r="Z584" s="91"/>
      <c r="AA584" s="92"/>
      <c r="AB584" s="93">
        <f t="shared" si="84"/>
        <v>0</v>
      </c>
      <c r="AC584" s="100">
        <f t="shared" si="85"/>
        <v>0</v>
      </c>
      <c r="AD584" s="91"/>
      <c r="AE584" s="105"/>
      <c r="AF584" s="93">
        <f t="shared" si="86"/>
        <v>0</v>
      </c>
      <c r="AG584" s="78"/>
      <c r="AH584" s="78"/>
      <c r="AI584" s="83"/>
      <c r="AJ584" s="106"/>
      <c r="AK584" s="106"/>
      <c r="AL584" s="93">
        <f t="shared" si="87"/>
        <v>0</v>
      </c>
      <c r="AM584" s="100">
        <f t="shared" si="88"/>
        <v>0</v>
      </c>
      <c r="AN584" s="100">
        <f t="shared" si="89"/>
        <v>0</v>
      </c>
      <c r="AO584" s="101"/>
      <c r="AP584" s="101"/>
      <c r="AQ584" s="101"/>
      <c r="AR584" s="102"/>
      <c r="AS584" s="102"/>
      <c r="AT584" s="102"/>
      <c r="AU584" s="91"/>
      <c r="AV584" s="91"/>
      <c r="AW584" s="103">
        <v>0</v>
      </c>
      <c r="AX584" s="104">
        <f t="shared" si="81"/>
        <v>0</v>
      </c>
    </row>
    <row r="585" spans="1:50" ht="120" customHeight="1">
      <c r="A585" s="88"/>
      <c r="B585" s="88"/>
      <c r="C585" s="71"/>
      <c r="D585" s="89"/>
      <c r="E585" s="90"/>
      <c r="F585" s="91"/>
      <c r="G585" s="92"/>
      <c r="H585" s="92"/>
      <c r="I585" s="88"/>
      <c r="J585" s="88"/>
      <c r="K585" s="88"/>
      <c r="L585" s="88"/>
      <c r="M585" s="94" t="str">
        <f t="shared" si="82"/>
        <v>-</v>
      </c>
      <c r="N585" s="95"/>
      <c r="O585" s="96"/>
      <c r="P585" s="75"/>
      <c r="Q585" s="96"/>
      <c r="R585" s="97"/>
      <c r="S585" s="98"/>
      <c r="T585" s="78"/>
      <c r="U585" s="97"/>
      <c r="V585" s="99"/>
      <c r="W585" s="91"/>
      <c r="X585" s="92"/>
      <c r="Y585" s="93">
        <f t="shared" si="83"/>
        <v>0</v>
      </c>
      <c r="Z585" s="91"/>
      <c r="AA585" s="92"/>
      <c r="AB585" s="93">
        <f t="shared" si="84"/>
        <v>0</v>
      </c>
      <c r="AC585" s="100">
        <f t="shared" si="85"/>
        <v>0</v>
      </c>
      <c r="AD585" s="91"/>
      <c r="AE585" s="105"/>
      <c r="AF585" s="93">
        <f t="shared" si="86"/>
        <v>0</v>
      </c>
      <c r="AG585" s="78"/>
      <c r="AH585" s="78"/>
      <c r="AI585" s="83"/>
      <c r="AJ585" s="106"/>
      <c r="AK585" s="106"/>
      <c r="AL585" s="93">
        <f t="shared" si="87"/>
        <v>0</v>
      </c>
      <c r="AM585" s="100">
        <f t="shared" si="88"/>
        <v>0</v>
      </c>
      <c r="AN585" s="100">
        <f t="shared" si="89"/>
        <v>0</v>
      </c>
      <c r="AO585" s="101"/>
      <c r="AP585" s="101"/>
      <c r="AQ585" s="101"/>
      <c r="AR585" s="102"/>
      <c r="AS585" s="102"/>
      <c r="AT585" s="102"/>
      <c r="AU585" s="91"/>
      <c r="AV585" s="91"/>
      <c r="AW585" s="103">
        <v>0</v>
      </c>
      <c r="AX585" s="104">
        <f t="shared" si="81"/>
        <v>0</v>
      </c>
    </row>
    <row r="586" spans="1:50" ht="120" customHeight="1">
      <c r="A586" s="88"/>
      <c r="B586" s="88"/>
      <c r="C586" s="71"/>
      <c r="D586" s="89"/>
      <c r="E586" s="90"/>
      <c r="F586" s="91"/>
      <c r="G586" s="92"/>
      <c r="H586" s="92"/>
      <c r="I586" s="88"/>
      <c r="J586" s="88"/>
      <c r="K586" s="88"/>
      <c r="L586" s="88"/>
      <c r="M586" s="94" t="str">
        <f t="shared" si="82"/>
        <v>-</v>
      </c>
      <c r="N586" s="95"/>
      <c r="O586" s="96"/>
      <c r="P586" s="75"/>
      <c r="Q586" s="96"/>
      <c r="R586" s="97"/>
      <c r="S586" s="98"/>
      <c r="T586" s="78"/>
      <c r="U586" s="97"/>
      <c r="V586" s="99"/>
      <c r="W586" s="91"/>
      <c r="X586" s="92"/>
      <c r="Y586" s="93">
        <f t="shared" si="83"/>
        <v>0</v>
      </c>
      <c r="Z586" s="91"/>
      <c r="AA586" s="92"/>
      <c r="AB586" s="93">
        <f t="shared" si="84"/>
        <v>0</v>
      </c>
      <c r="AC586" s="100">
        <f t="shared" si="85"/>
        <v>0</v>
      </c>
      <c r="AD586" s="91"/>
      <c r="AE586" s="105"/>
      <c r="AF586" s="93">
        <f t="shared" si="86"/>
        <v>0</v>
      </c>
      <c r="AG586" s="78"/>
      <c r="AH586" s="78"/>
      <c r="AI586" s="83"/>
      <c r="AJ586" s="106"/>
      <c r="AK586" s="106"/>
      <c r="AL586" s="93">
        <f t="shared" si="87"/>
        <v>0</v>
      </c>
      <c r="AM586" s="100">
        <f t="shared" si="88"/>
        <v>0</v>
      </c>
      <c r="AN586" s="100">
        <f t="shared" si="89"/>
        <v>0</v>
      </c>
      <c r="AO586" s="101"/>
      <c r="AP586" s="101"/>
      <c r="AQ586" s="101"/>
      <c r="AR586" s="102"/>
      <c r="AS586" s="102"/>
      <c r="AT586" s="102"/>
      <c r="AU586" s="91"/>
      <c r="AV586" s="91"/>
      <c r="AW586" s="103">
        <v>0</v>
      </c>
      <c r="AX586" s="104">
        <f t="shared" si="81"/>
        <v>0</v>
      </c>
    </row>
    <row r="587" spans="1:50" ht="120" customHeight="1">
      <c r="A587" s="88"/>
      <c r="B587" s="88"/>
      <c r="C587" s="71"/>
      <c r="D587" s="89"/>
      <c r="E587" s="90"/>
      <c r="F587" s="91"/>
      <c r="G587" s="92"/>
      <c r="H587" s="92"/>
      <c r="I587" s="88"/>
      <c r="J587" s="88"/>
      <c r="K587" s="88"/>
      <c r="L587" s="88"/>
      <c r="M587" s="94" t="str">
        <f t="shared" si="82"/>
        <v>-</v>
      </c>
      <c r="N587" s="95"/>
      <c r="O587" s="96"/>
      <c r="P587" s="75"/>
      <c r="Q587" s="96"/>
      <c r="R587" s="97"/>
      <c r="S587" s="98"/>
      <c r="T587" s="78"/>
      <c r="U587" s="97"/>
      <c r="V587" s="99"/>
      <c r="W587" s="91"/>
      <c r="X587" s="92"/>
      <c r="Y587" s="93">
        <f t="shared" si="83"/>
        <v>0</v>
      </c>
      <c r="Z587" s="91"/>
      <c r="AA587" s="92"/>
      <c r="AB587" s="93">
        <f t="shared" si="84"/>
        <v>0</v>
      </c>
      <c r="AC587" s="100">
        <f t="shared" si="85"/>
        <v>0</v>
      </c>
      <c r="AD587" s="91"/>
      <c r="AE587" s="105"/>
      <c r="AF587" s="93">
        <f t="shared" si="86"/>
        <v>0</v>
      </c>
      <c r="AG587" s="78"/>
      <c r="AH587" s="78"/>
      <c r="AI587" s="83"/>
      <c r="AJ587" s="106"/>
      <c r="AK587" s="106"/>
      <c r="AL587" s="93">
        <f t="shared" si="87"/>
        <v>0</v>
      </c>
      <c r="AM587" s="100">
        <f t="shared" si="88"/>
        <v>0</v>
      </c>
      <c r="AN587" s="100">
        <f t="shared" si="89"/>
        <v>0</v>
      </c>
      <c r="AO587" s="101"/>
      <c r="AP587" s="101"/>
      <c r="AQ587" s="101"/>
      <c r="AR587" s="102"/>
      <c r="AS587" s="102"/>
      <c r="AT587" s="102"/>
      <c r="AU587" s="91"/>
      <c r="AV587" s="91"/>
      <c r="AW587" s="103">
        <v>0</v>
      </c>
      <c r="AX587" s="104">
        <f t="shared" si="81"/>
        <v>0</v>
      </c>
    </row>
    <row r="588" spans="1:50" ht="120" customHeight="1">
      <c r="A588" s="88"/>
      <c r="B588" s="88"/>
      <c r="C588" s="71"/>
      <c r="D588" s="89"/>
      <c r="E588" s="90"/>
      <c r="F588" s="91"/>
      <c r="G588" s="92"/>
      <c r="H588" s="92"/>
      <c r="I588" s="88"/>
      <c r="J588" s="88"/>
      <c r="K588" s="88"/>
      <c r="L588" s="88"/>
      <c r="M588" s="94" t="str">
        <f t="shared" si="82"/>
        <v>-</v>
      </c>
      <c r="N588" s="95"/>
      <c r="O588" s="96"/>
      <c r="P588" s="75"/>
      <c r="Q588" s="96"/>
      <c r="R588" s="97"/>
      <c r="S588" s="98"/>
      <c r="T588" s="78"/>
      <c r="U588" s="97"/>
      <c r="V588" s="99"/>
      <c r="W588" s="91"/>
      <c r="X588" s="92"/>
      <c r="Y588" s="93">
        <f t="shared" si="83"/>
        <v>0</v>
      </c>
      <c r="Z588" s="91"/>
      <c r="AA588" s="92"/>
      <c r="AB588" s="93">
        <f t="shared" si="84"/>
        <v>0</v>
      </c>
      <c r="AC588" s="100">
        <f t="shared" si="85"/>
        <v>0</v>
      </c>
      <c r="AD588" s="91"/>
      <c r="AE588" s="105"/>
      <c r="AF588" s="93">
        <f t="shared" si="86"/>
        <v>0</v>
      </c>
      <c r="AG588" s="78"/>
      <c r="AH588" s="78"/>
      <c r="AI588" s="83"/>
      <c r="AJ588" s="106"/>
      <c r="AK588" s="106"/>
      <c r="AL588" s="93">
        <f t="shared" si="87"/>
        <v>0</v>
      </c>
      <c r="AM588" s="100">
        <f t="shared" si="88"/>
        <v>0</v>
      </c>
      <c r="AN588" s="100">
        <f t="shared" si="89"/>
        <v>0</v>
      </c>
      <c r="AO588" s="101"/>
      <c r="AP588" s="101"/>
      <c r="AQ588" s="101"/>
      <c r="AR588" s="102"/>
      <c r="AS588" s="102"/>
      <c r="AT588" s="102"/>
      <c r="AU588" s="91"/>
      <c r="AV588" s="91"/>
      <c r="AW588" s="103">
        <v>0</v>
      </c>
      <c r="AX588" s="104">
        <f t="shared" si="81"/>
        <v>0</v>
      </c>
    </row>
    <row r="589" spans="1:50" ht="120" customHeight="1">
      <c r="A589" s="88"/>
      <c r="B589" s="88"/>
      <c r="C589" s="71"/>
      <c r="D589" s="89"/>
      <c r="E589" s="90"/>
      <c r="F589" s="91"/>
      <c r="G589" s="92"/>
      <c r="H589" s="92"/>
      <c r="I589" s="88"/>
      <c r="J589" s="88"/>
      <c r="K589" s="88"/>
      <c r="L589" s="88"/>
      <c r="M589" s="94" t="str">
        <f t="shared" si="82"/>
        <v>-</v>
      </c>
      <c r="N589" s="95"/>
      <c r="O589" s="96"/>
      <c r="P589" s="75"/>
      <c r="Q589" s="96"/>
      <c r="R589" s="97"/>
      <c r="S589" s="98"/>
      <c r="T589" s="78"/>
      <c r="U589" s="97"/>
      <c r="V589" s="99"/>
      <c r="W589" s="91"/>
      <c r="X589" s="92"/>
      <c r="Y589" s="93">
        <f t="shared" si="83"/>
        <v>0</v>
      </c>
      <c r="Z589" s="91"/>
      <c r="AA589" s="92"/>
      <c r="AB589" s="93">
        <f t="shared" si="84"/>
        <v>0</v>
      </c>
      <c r="AC589" s="100">
        <f t="shared" si="85"/>
        <v>0</v>
      </c>
      <c r="AD589" s="91"/>
      <c r="AE589" s="105"/>
      <c r="AF589" s="93">
        <f t="shared" si="86"/>
        <v>0</v>
      </c>
      <c r="AG589" s="78"/>
      <c r="AH589" s="78"/>
      <c r="AI589" s="83"/>
      <c r="AJ589" s="106"/>
      <c r="AK589" s="106"/>
      <c r="AL589" s="93">
        <f t="shared" si="87"/>
        <v>0</v>
      </c>
      <c r="AM589" s="100">
        <f t="shared" si="88"/>
        <v>0</v>
      </c>
      <c r="AN589" s="100">
        <f t="shared" si="89"/>
        <v>0</v>
      </c>
      <c r="AO589" s="101"/>
      <c r="AP589" s="101"/>
      <c r="AQ589" s="101"/>
      <c r="AR589" s="102"/>
      <c r="AS589" s="102"/>
      <c r="AT589" s="102"/>
      <c r="AU589" s="91"/>
      <c r="AV589" s="91"/>
      <c r="AW589" s="103">
        <v>0</v>
      </c>
      <c r="AX589" s="104">
        <f t="shared" si="81"/>
        <v>0</v>
      </c>
    </row>
    <row r="590" spans="1:50" ht="120" customHeight="1">
      <c r="A590" s="88"/>
      <c r="B590" s="88"/>
      <c r="C590" s="71"/>
      <c r="D590" s="89"/>
      <c r="E590" s="90"/>
      <c r="F590" s="91"/>
      <c r="G590" s="92"/>
      <c r="H590" s="92"/>
      <c r="I590" s="88"/>
      <c r="J590" s="88"/>
      <c r="K590" s="88"/>
      <c r="L590" s="88"/>
      <c r="M590" s="94" t="str">
        <f t="shared" si="82"/>
        <v>-</v>
      </c>
      <c r="N590" s="95"/>
      <c r="O590" s="96"/>
      <c r="P590" s="75"/>
      <c r="Q590" s="96"/>
      <c r="R590" s="97"/>
      <c r="S590" s="98"/>
      <c r="T590" s="78"/>
      <c r="U590" s="97"/>
      <c r="V590" s="99"/>
      <c r="W590" s="91"/>
      <c r="X590" s="92"/>
      <c r="Y590" s="93">
        <f t="shared" si="83"/>
        <v>0</v>
      </c>
      <c r="Z590" s="91"/>
      <c r="AA590" s="92"/>
      <c r="AB590" s="93">
        <f t="shared" si="84"/>
        <v>0</v>
      </c>
      <c r="AC590" s="100">
        <f t="shared" si="85"/>
        <v>0</v>
      </c>
      <c r="AD590" s="91"/>
      <c r="AE590" s="105"/>
      <c r="AF590" s="93">
        <f t="shared" si="86"/>
        <v>0</v>
      </c>
      <c r="AG590" s="78"/>
      <c r="AH590" s="78"/>
      <c r="AI590" s="83"/>
      <c r="AJ590" s="106"/>
      <c r="AK590" s="106"/>
      <c r="AL590" s="93">
        <f t="shared" si="87"/>
        <v>0</v>
      </c>
      <c r="AM590" s="100">
        <f t="shared" si="88"/>
        <v>0</v>
      </c>
      <c r="AN590" s="100">
        <f t="shared" si="89"/>
        <v>0</v>
      </c>
      <c r="AO590" s="101"/>
      <c r="AP590" s="101"/>
      <c r="AQ590" s="101"/>
      <c r="AR590" s="102"/>
      <c r="AS590" s="102"/>
      <c r="AT590" s="102"/>
      <c r="AU590" s="91"/>
      <c r="AV590" s="91"/>
      <c r="AW590" s="103">
        <v>0</v>
      </c>
      <c r="AX590" s="104">
        <f t="shared" si="81"/>
        <v>0</v>
      </c>
    </row>
    <row r="591" spans="1:50" ht="120" customHeight="1">
      <c r="A591" s="88"/>
      <c r="B591" s="88"/>
      <c r="C591" s="71"/>
      <c r="D591" s="89"/>
      <c r="E591" s="90"/>
      <c r="F591" s="91"/>
      <c r="G591" s="92"/>
      <c r="H591" s="92"/>
      <c r="I591" s="88"/>
      <c r="J591" s="88"/>
      <c r="K591" s="88"/>
      <c r="L591" s="88"/>
      <c r="M591" s="94" t="str">
        <f t="shared" si="82"/>
        <v>-</v>
      </c>
      <c r="N591" s="95"/>
      <c r="O591" s="96"/>
      <c r="P591" s="75"/>
      <c r="Q591" s="96"/>
      <c r="R591" s="97"/>
      <c r="S591" s="98"/>
      <c r="T591" s="78"/>
      <c r="U591" s="97"/>
      <c r="V591" s="99"/>
      <c r="W591" s="91"/>
      <c r="X591" s="92"/>
      <c r="Y591" s="93">
        <f t="shared" si="83"/>
        <v>0</v>
      </c>
      <c r="Z591" s="91"/>
      <c r="AA591" s="92"/>
      <c r="AB591" s="93">
        <f t="shared" si="84"/>
        <v>0</v>
      </c>
      <c r="AC591" s="100">
        <f t="shared" si="85"/>
        <v>0</v>
      </c>
      <c r="AD591" s="91"/>
      <c r="AE591" s="105"/>
      <c r="AF591" s="93">
        <f t="shared" si="86"/>
        <v>0</v>
      </c>
      <c r="AG591" s="78"/>
      <c r="AH591" s="78"/>
      <c r="AI591" s="83"/>
      <c r="AJ591" s="106"/>
      <c r="AK591" s="106"/>
      <c r="AL591" s="93">
        <f t="shared" si="87"/>
        <v>0</v>
      </c>
      <c r="AM591" s="100">
        <f t="shared" si="88"/>
        <v>0</v>
      </c>
      <c r="AN591" s="100">
        <f t="shared" si="89"/>
        <v>0</v>
      </c>
      <c r="AO591" s="101"/>
      <c r="AP591" s="101"/>
      <c r="AQ591" s="101"/>
      <c r="AR591" s="102"/>
      <c r="AS591" s="102"/>
      <c r="AT591" s="102"/>
      <c r="AU591" s="91"/>
      <c r="AV591" s="91"/>
      <c r="AW591" s="103">
        <v>0</v>
      </c>
      <c r="AX591" s="104">
        <f t="shared" si="81"/>
        <v>0</v>
      </c>
    </row>
    <row r="592" spans="1:50" ht="120" customHeight="1">
      <c r="A592" s="88"/>
      <c r="B592" s="88"/>
      <c r="C592" s="71"/>
      <c r="D592" s="89"/>
      <c r="E592" s="90"/>
      <c r="F592" s="91"/>
      <c r="G592" s="92"/>
      <c r="H592" s="92"/>
      <c r="I592" s="88"/>
      <c r="J592" s="88"/>
      <c r="K592" s="88"/>
      <c r="L592" s="88"/>
      <c r="M592" s="94" t="str">
        <f t="shared" si="82"/>
        <v>-</v>
      </c>
      <c r="N592" s="95"/>
      <c r="O592" s="96"/>
      <c r="P592" s="75"/>
      <c r="Q592" s="96"/>
      <c r="R592" s="97"/>
      <c r="S592" s="98"/>
      <c r="T592" s="78"/>
      <c r="U592" s="97"/>
      <c r="V592" s="99"/>
      <c r="W592" s="91"/>
      <c r="X592" s="92"/>
      <c r="Y592" s="93">
        <f t="shared" si="83"/>
        <v>0</v>
      </c>
      <c r="Z592" s="91"/>
      <c r="AA592" s="92"/>
      <c r="AB592" s="93">
        <f t="shared" si="84"/>
        <v>0</v>
      </c>
      <c r="AC592" s="100">
        <f t="shared" si="85"/>
        <v>0</v>
      </c>
      <c r="AD592" s="91"/>
      <c r="AE592" s="105"/>
      <c r="AF592" s="93">
        <f t="shared" si="86"/>
        <v>0</v>
      </c>
      <c r="AG592" s="78"/>
      <c r="AH592" s="78"/>
      <c r="AI592" s="83"/>
      <c r="AJ592" s="106"/>
      <c r="AK592" s="106"/>
      <c r="AL592" s="93">
        <f t="shared" si="87"/>
        <v>0</v>
      </c>
      <c r="AM592" s="100">
        <f t="shared" si="88"/>
        <v>0</v>
      </c>
      <c r="AN592" s="100">
        <f t="shared" si="89"/>
        <v>0</v>
      </c>
      <c r="AO592" s="101"/>
      <c r="AP592" s="101"/>
      <c r="AQ592" s="101"/>
      <c r="AR592" s="102"/>
      <c r="AS592" s="102"/>
      <c r="AT592" s="102"/>
      <c r="AU592" s="91"/>
      <c r="AV592" s="91"/>
      <c r="AW592" s="103">
        <v>0</v>
      </c>
      <c r="AX592" s="104">
        <f t="shared" si="81"/>
        <v>0</v>
      </c>
    </row>
    <row r="593" spans="1:50" ht="120" customHeight="1">
      <c r="A593" s="88"/>
      <c r="B593" s="88"/>
      <c r="C593" s="71"/>
      <c r="D593" s="89"/>
      <c r="E593" s="90"/>
      <c r="F593" s="91"/>
      <c r="G593" s="92"/>
      <c r="H593" s="92"/>
      <c r="I593" s="88"/>
      <c r="J593" s="88"/>
      <c r="K593" s="88"/>
      <c r="L593" s="88"/>
      <c r="M593" s="94" t="str">
        <f t="shared" si="82"/>
        <v>-</v>
      </c>
      <c r="N593" s="95"/>
      <c r="O593" s="96"/>
      <c r="P593" s="75"/>
      <c r="Q593" s="96"/>
      <c r="R593" s="97"/>
      <c r="S593" s="98"/>
      <c r="T593" s="78"/>
      <c r="U593" s="97"/>
      <c r="V593" s="99"/>
      <c r="W593" s="91"/>
      <c r="X593" s="92"/>
      <c r="Y593" s="93">
        <f t="shared" si="83"/>
        <v>0</v>
      </c>
      <c r="Z593" s="91"/>
      <c r="AA593" s="92"/>
      <c r="AB593" s="93">
        <f t="shared" si="84"/>
        <v>0</v>
      </c>
      <c r="AC593" s="100">
        <f t="shared" si="85"/>
        <v>0</v>
      </c>
      <c r="AD593" s="91"/>
      <c r="AE593" s="105"/>
      <c r="AF593" s="93">
        <f t="shared" si="86"/>
        <v>0</v>
      </c>
      <c r="AG593" s="78"/>
      <c r="AH593" s="78"/>
      <c r="AI593" s="83"/>
      <c r="AJ593" s="106"/>
      <c r="AK593" s="106"/>
      <c r="AL593" s="93">
        <f t="shared" si="87"/>
        <v>0</v>
      </c>
      <c r="AM593" s="100">
        <f t="shared" si="88"/>
        <v>0</v>
      </c>
      <c r="AN593" s="100">
        <f t="shared" si="89"/>
        <v>0</v>
      </c>
      <c r="AO593" s="101"/>
      <c r="AP593" s="101"/>
      <c r="AQ593" s="101"/>
      <c r="AR593" s="102"/>
      <c r="AS593" s="102"/>
      <c r="AT593" s="102"/>
      <c r="AU593" s="91"/>
      <c r="AV593" s="91"/>
      <c r="AW593" s="103">
        <v>0</v>
      </c>
      <c r="AX593" s="104">
        <f t="shared" si="81"/>
        <v>0</v>
      </c>
    </row>
    <row r="594" spans="1:50" ht="120" customHeight="1">
      <c r="A594" s="88"/>
      <c r="B594" s="88"/>
      <c r="C594" s="71"/>
      <c r="D594" s="89"/>
      <c r="E594" s="90"/>
      <c r="F594" s="91"/>
      <c r="G594" s="92"/>
      <c r="H594" s="92"/>
      <c r="I594" s="88"/>
      <c r="J594" s="88"/>
      <c r="K594" s="88"/>
      <c r="L594" s="88"/>
      <c r="M594" s="94" t="str">
        <f t="shared" si="82"/>
        <v>-</v>
      </c>
      <c r="N594" s="95"/>
      <c r="O594" s="96"/>
      <c r="P594" s="75"/>
      <c r="Q594" s="96"/>
      <c r="R594" s="97"/>
      <c r="S594" s="98"/>
      <c r="T594" s="78"/>
      <c r="U594" s="97"/>
      <c r="V594" s="99"/>
      <c r="W594" s="91"/>
      <c r="X594" s="92"/>
      <c r="Y594" s="93">
        <f t="shared" si="83"/>
        <v>0</v>
      </c>
      <c r="Z594" s="91"/>
      <c r="AA594" s="92"/>
      <c r="AB594" s="93">
        <f t="shared" si="84"/>
        <v>0</v>
      </c>
      <c r="AC594" s="100">
        <f t="shared" si="85"/>
        <v>0</v>
      </c>
      <c r="AD594" s="91"/>
      <c r="AE594" s="105"/>
      <c r="AF594" s="93">
        <f t="shared" si="86"/>
        <v>0</v>
      </c>
      <c r="AG594" s="78"/>
      <c r="AH594" s="78"/>
      <c r="AI594" s="83"/>
      <c r="AJ594" s="106"/>
      <c r="AK594" s="106"/>
      <c r="AL594" s="93">
        <f t="shared" si="87"/>
        <v>0</v>
      </c>
      <c r="AM594" s="100">
        <f t="shared" si="88"/>
        <v>0</v>
      </c>
      <c r="AN594" s="100">
        <f t="shared" si="89"/>
        <v>0</v>
      </c>
      <c r="AO594" s="101"/>
      <c r="AP594" s="101"/>
      <c r="AQ594" s="101"/>
      <c r="AR594" s="102"/>
      <c r="AS594" s="102"/>
      <c r="AT594" s="102"/>
      <c r="AU594" s="91"/>
      <c r="AV594" s="91"/>
      <c r="AW594" s="103">
        <v>0</v>
      </c>
      <c r="AX594" s="104">
        <f t="shared" si="81"/>
        <v>0</v>
      </c>
    </row>
    <row r="595" spans="1:50" ht="120" customHeight="1">
      <c r="A595" s="88"/>
      <c r="B595" s="88"/>
      <c r="C595" s="71"/>
      <c r="D595" s="89"/>
      <c r="E595" s="90"/>
      <c r="F595" s="91"/>
      <c r="G595" s="92"/>
      <c r="H595" s="92"/>
      <c r="I595" s="88"/>
      <c r="J595" s="88"/>
      <c r="K595" s="88"/>
      <c r="L595" s="88"/>
      <c r="M595" s="94" t="str">
        <f t="shared" si="82"/>
        <v>-</v>
      </c>
      <c r="N595" s="95"/>
      <c r="O595" s="96"/>
      <c r="P595" s="75"/>
      <c r="Q595" s="96"/>
      <c r="R595" s="97"/>
      <c r="S595" s="98"/>
      <c r="T595" s="78"/>
      <c r="U595" s="97"/>
      <c r="V595" s="99"/>
      <c r="W595" s="91"/>
      <c r="X595" s="92"/>
      <c r="Y595" s="93">
        <f t="shared" si="83"/>
        <v>0</v>
      </c>
      <c r="Z595" s="91"/>
      <c r="AA595" s="92"/>
      <c r="AB595" s="93">
        <f t="shared" si="84"/>
        <v>0</v>
      </c>
      <c r="AC595" s="100">
        <f t="shared" si="85"/>
        <v>0</v>
      </c>
      <c r="AD595" s="91"/>
      <c r="AE595" s="105"/>
      <c r="AF595" s="93">
        <f t="shared" si="86"/>
        <v>0</v>
      </c>
      <c r="AG595" s="78"/>
      <c r="AH595" s="78"/>
      <c r="AI595" s="83"/>
      <c r="AJ595" s="106"/>
      <c r="AK595" s="106"/>
      <c r="AL595" s="93">
        <f t="shared" si="87"/>
        <v>0</v>
      </c>
      <c r="AM595" s="100">
        <f t="shared" si="88"/>
        <v>0</v>
      </c>
      <c r="AN595" s="100">
        <f t="shared" si="89"/>
        <v>0</v>
      </c>
      <c r="AO595" s="101"/>
      <c r="AP595" s="101"/>
      <c r="AQ595" s="101"/>
      <c r="AR595" s="102"/>
      <c r="AS595" s="102"/>
      <c r="AT595" s="102"/>
      <c r="AU595" s="91"/>
      <c r="AV595" s="91"/>
      <c r="AW595" s="103">
        <v>0</v>
      </c>
      <c r="AX595" s="104">
        <f t="shared" si="81"/>
        <v>0</v>
      </c>
    </row>
    <row r="596" spans="1:50" ht="120" customHeight="1">
      <c r="A596" s="88"/>
      <c r="B596" s="88"/>
      <c r="C596" s="71"/>
      <c r="D596" s="89"/>
      <c r="E596" s="90"/>
      <c r="F596" s="91"/>
      <c r="G596" s="92"/>
      <c r="H596" s="92"/>
      <c r="I596" s="88"/>
      <c r="J596" s="88"/>
      <c r="K596" s="88"/>
      <c r="L596" s="88"/>
      <c r="M596" s="94" t="str">
        <f t="shared" si="82"/>
        <v>-</v>
      </c>
      <c r="N596" s="95"/>
      <c r="O596" s="96"/>
      <c r="P596" s="75"/>
      <c r="Q596" s="96"/>
      <c r="R596" s="97"/>
      <c r="S596" s="98"/>
      <c r="T596" s="78"/>
      <c r="U596" s="97"/>
      <c r="V596" s="99"/>
      <c r="W596" s="91"/>
      <c r="X596" s="92"/>
      <c r="Y596" s="93">
        <f t="shared" si="83"/>
        <v>0</v>
      </c>
      <c r="Z596" s="91"/>
      <c r="AA596" s="92"/>
      <c r="AB596" s="93">
        <f t="shared" si="84"/>
        <v>0</v>
      </c>
      <c r="AC596" s="100">
        <f t="shared" si="85"/>
        <v>0</v>
      </c>
      <c r="AD596" s="91"/>
      <c r="AE596" s="105"/>
      <c r="AF596" s="93">
        <f t="shared" si="86"/>
        <v>0</v>
      </c>
      <c r="AG596" s="78"/>
      <c r="AH596" s="78"/>
      <c r="AI596" s="83"/>
      <c r="AJ596" s="106"/>
      <c r="AK596" s="106"/>
      <c r="AL596" s="93">
        <f t="shared" si="87"/>
        <v>0</v>
      </c>
      <c r="AM596" s="100">
        <f t="shared" si="88"/>
        <v>0</v>
      </c>
      <c r="AN596" s="100">
        <f t="shared" si="89"/>
        <v>0</v>
      </c>
      <c r="AO596" s="101"/>
      <c r="AP596" s="101"/>
      <c r="AQ596" s="101"/>
      <c r="AR596" s="102"/>
      <c r="AS596" s="102"/>
      <c r="AT596" s="102"/>
      <c r="AU596" s="91"/>
      <c r="AV596" s="91"/>
      <c r="AW596" s="103">
        <v>0</v>
      </c>
      <c r="AX596" s="104">
        <f t="shared" si="81"/>
        <v>0</v>
      </c>
    </row>
    <row r="597" spans="1:50" ht="120" customHeight="1">
      <c r="A597" s="88"/>
      <c r="B597" s="88"/>
      <c r="C597" s="71"/>
      <c r="D597" s="89"/>
      <c r="E597" s="90"/>
      <c r="F597" s="91"/>
      <c r="G597" s="92"/>
      <c r="H597" s="92"/>
      <c r="I597" s="88"/>
      <c r="J597" s="88"/>
      <c r="K597" s="88"/>
      <c r="L597" s="88"/>
      <c r="M597" s="94" t="str">
        <f t="shared" si="82"/>
        <v>-</v>
      </c>
      <c r="N597" s="95"/>
      <c r="O597" s="96"/>
      <c r="P597" s="75"/>
      <c r="Q597" s="96"/>
      <c r="R597" s="97"/>
      <c r="S597" s="98"/>
      <c r="T597" s="78"/>
      <c r="U597" s="97"/>
      <c r="V597" s="99"/>
      <c r="W597" s="91"/>
      <c r="X597" s="92"/>
      <c r="Y597" s="93">
        <f t="shared" si="83"/>
        <v>0</v>
      </c>
      <c r="Z597" s="91"/>
      <c r="AA597" s="92"/>
      <c r="AB597" s="93">
        <f t="shared" si="84"/>
        <v>0</v>
      </c>
      <c r="AC597" s="100">
        <f t="shared" si="85"/>
        <v>0</v>
      </c>
      <c r="AD597" s="91"/>
      <c r="AE597" s="105"/>
      <c r="AF597" s="93">
        <f t="shared" si="86"/>
        <v>0</v>
      </c>
      <c r="AG597" s="78"/>
      <c r="AH597" s="78"/>
      <c r="AI597" s="83"/>
      <c r="AJ597" s="106"/>
      <c r="AK597" s="106"/>
      <c r="AL597" s="93">
        <f t="shared" si="87"/>
        <v>0</v>
      </c>
      <c r="AM597" s="100">
        <f t="shared" si="88"/>
        <v>0</v>
      </c>
      <c r="AN597" s="100">
        <f t="shared" si="89"/>
        <v>0</v>
      </c>
      <c r="AO597" s="101"/>
      <c r="AP597" s="101"/>
      <c r="AQ597" s="101"/>
      <c r="AR597" s="102"/>
      <c r="AS597" s="102"/>
      <c r="AT597" s="102"/>
      <c r="AU597" s="91"/>
      <c r="AV597" s="91"/>
      <c r="AW597" s="103">
        <v>0</v>
      </c>
      <c r="AX597" s="104">
        <f t="shared" si="81"/>
        <v>0</v>
      </c>
    </row>
    <row r="598" spans="1:50" ht="120" customHeight="1">
      <c r="A598" s="88"/>
      <c r="B598" s="88"/>
      <c r="C598" s="71"/>
      <c r="D598" s="89"/>
      <c r="E598" s="90"/>
      <c r="F598" s="91"/>
      <c r="G598" s="92"/>
      <c r="H598" s="92"/>
      <c r="I598" s="88"/>
      <c r="J598" s="88"/>
      <c r="K598" s="88"/>
      <c r="L598" s="88"/>
      <c r="M598" s="94" t="str">
        <f t="shared" si="82"/>
        <v>-</v>
      </c>
      <c r="N598" s="95"/>
      <c r="O598" s="96"/>
      <c r="P598" s="75"/>
      <c r="Q598" s="96"/>
      <c r="R598" s="97"/>
      <c r="S598" s="98"/>
      <c r="T598" s="78"/>
      <c r="U598" s="97"/>
      <c r="V598" s="99"/>
      <c r="W598" s="91"/>
      <c r="X598" s="92"/>
      <c r="Y598" s="93">
        <f t="shared" si="83"/>
        <v>0</v>
      </c>
      <c r="Z598" s="91"/>
      <c r="AA598" s="92"/>
      <c r="AB598" s="93">
        <f t="shared" si="84"/>
        <v>0</v>
      </c>
      <c r="AC598" s="100">
        <f t="shared" si="85"/>
        <v>0</v>
      </c>
      <c r="AD598" s="91"/>
      <c r="AE598" s="105"/>
      <c r="AF598" s="93">
        <f t="shared" si="86"/>
        <v>0</v>
      </c>
      <c r="AG598" s="78"/>
      <c r="AH598" s="78"/>
      <c r="AI598" s="83"/>
      <c r="AJ598" s="106"/>
      <c r="AK598" s="106"/>
      <c r="AL598" s="93">
        <f t="shared" si="87"/>
        <v>0</v>
      </c>
      <c r="AM598" s="100">
        <f t="shared" si="88"/>
        <v>0</v>
      </c>
      <c r="AN598" s="100">
        <f t="shared" si="89"/>
        <v>0</v>
      </c>
      <c r="AO598" s="101"/>
      <c r="AP598" s="101"/>
      <c r="AQ598" s="101"/>
      <c r="AR598" s="102"/>
      <c r="AS598" s="102"/>
      <c r="AT598" s="102"/>
      <c r="AU598" s="91"/>
      <c r="AV598" s="91"/>
      <c r="AW598" s="103">
        <v>0</v>
      </c>
      <c r="AX598" s="104">
        <f t="shared" si="81"/>
        <v>0</v>
      </c>
    </row>
    <row r="599" spans="1:50" ht="120" customHeight="1">
      <c r="A599" s="88"/>
      <c r="B599" s="88"/>
      <c r="C599" s="71"/>
      <c r="D599" s="89"/>
      <c r="E599" s="90"/>
      <c r="F599" s="91"/>
      <c r="G599" s="92"/>
      <c r="H599" s="92"/>
      <c r="I599" s="88"/>
      <c r="J599" s="88"/>
      <c r="K599" s="88"/>
      <c r="L599" s="88"/>
      <c r="M599" s="94" t="str">
        <f t="shared" si="82"/>
        <v>-</v>
      </c>
      <c r="N599" s="95"/>
      <c r="O599" s="96"/>
      <c r="P599" s="75"/>
      <c r="Q599" s="96"/>
      <c r="R599" s="97"/>
      <c r="S599" s="98"/>
      <c r="T599" s="78"/>
      <c r="U599" s="97"/>
      <c r="V599" s="99"/>
      <c r="W599" s="91"/>
      <c r="X599" s="92"/>
      <c r="Y599" s="93">
        <f t="shared" si="83"/>
        <v>0</v>
      </c>
      <c r="Z599" s="91"/>
      <c r="AA599" s="92"/>
      <c r="AB599" s="93">
        <f t="shared" si="84"/>
        <v>0</v>
      </c>
      <c r="AC599" s="100">
        <f t="shared" si="85"/>
        <v>0</v>
      </c>
      <c r="AD599" s="91"/>
      <c r="AE599" s="105"/>
      <c r="AF599" s="93">
        <f t="shared" si="86"/>
        <v>0</v>
      </c>
      <c r="AG599" s="78"/>
      <c r="AH599" s="78"/>
      <c r="AI599" s="83"/>
      <c r="AJ599" s="106"/>
      <c r="AK599" s="106"/>
      <c r="AL599" s="93">
        <f t="shared" si="87"/>
        <v>0</v>
      </c>
      <c r="AM599" s="100">
        <f t="shared" si="88"/>
        <v>0</v>
      </c>
      <c r="AN599" s="100">
        <f t="shared" si="89"/>
        <v>0</v>
      </c>
      <c r="AO599" s="101"/>
      <c r="AP599" s="101"/>
      <c r="AQ599" s="101"/>
      <c r="AR599" s="102"/>
      <c r="AS599" s="102"/>
      <c r="AT599" s="102"/>
      <c r="AU599" s="91"/>
      <c r="AV599" s="91"/>
      <c r="AW599" s="103">
        <v>0</v>
      </c>
      <c r="AX599" s="104">
        <f t="shared" si="81"/>
        <v>0</v>
      </c>
    </row>
    <row r="600" spans="1:50" ht="120" customHeight="1">
      <c r="A600" s="88"/>
      <c r="B600" s="88"/>
      <c r="C600" s="71"/>
      <c r="D600" s="89"/>
      <c r="E600" s="90"/>
      <c r="F600" s="91"/>
      <c r="G600" s="92"/>
      <c r="H600" s="92"/>
      <c r="I600" s="88"/>
      <c r="J600" s="88"/>
      <c r="K600" s="88"/>
      <c r="L600" s="88"/>
      <c r="M600" s="94" t="str">
        <f t="shared" si="82"/>
        <v>-</v>
      </c>
      <c r="N600" s="95"/>
      <c r="O600" s="96"/>
      <c r="P600" s="75"/>
      <c r="Q600" s="96"/>
      <c r="R600" s="97"/>
      <c r="S600" s="98"/>
      <c r="T600" s="78"/>
      <c r="U600" s="97"/>
      <c r="V600" s="99"/>
      <c r="W600" s="91"/>
      <c r="X600" s="92"/>
      <c r="Y600" s="93">
        <f t="shared" si="83"/>
        <v>0</v>
      </c>
      <c r="Z600" s="91"/>
      <c r="AA600" s="92"/>
      <c r="AB600" s="93">
        <f t="shared" si="84"/>
        <v>0</v>
      </c>
      <c r="AC600" s="100">
        <f t="shared" si="85"/>
        <v>0</v>
      </c>
      <c r="AD600" s="91"/>
      <c r="AE600" s="105"/>
      <c r="AF600" s="93">
        <f t="shared" si="86"/>
        <v>0</v>
      </c>
      <c r="AG600" s="78"/>
      <c r="AH600" s="78"/>
      <c r="AI600" s="83"/>
      <c r="AJ600" s="106"/>
      <c r="AK600" s="106"/>
      <c r="AL600" s="93">
        <f t="shared" si="87"/>
        <v>0</v>
      </c>
      <c r="AM600" s="100">
        <f t="shared" si="88"/>
        <v>0</v>
      </c>
      <c r="AN600" s="100">
        <f t="shared" si="89"/>
        <v>0</v>
      </c>
      <c r="AO600" s="101"/>
      <c r="AP600" s="101"/>
      <c r="AQ600" s="101"/>
      <c r="AR600" s="102"/>
      <c r="AS600" s="102"/>
      <c r="AT600" s="102"/>
      <c r="AU600" s="91"/>
      <c r="AV600" s="91"/>
      <c r="AW600" s="103">
        <v>0</v>
      </c>
      <c r="AX600" s="104">
        <f t="shared" si="81"/>
        <v>0</v>
      </c>
    </row>
    <row r="601" spans="1:50" ht="120" customHeight="1">
      <c r="A601" s="88"/>
      <c r="B601" s="88"/>
      <c r="C601" s="71"/>
      <c r="D601" s="89"/>
      <c r="E601" s="90"/>
      <c r="F601" s="91"/>
      <c r="G601" s="92"/>
      <c r="H601" s="92"/>
      <c r="I601" s="88"/>
      <c r="J601" s="88"/>
      <c r="K601" s="88"/>
      <c r="L601" s="88"/>
      <c r="M601" s="94" t="str">
        <f t="shared" si="82"/>
        <v>-</v>
      </c>
      <c r="N601" s="95"/>
      <c r="O601" s="96"/>
      <c r="P601" s="75"/>
      <c r="Q601" s="96"/>
      <c r="R601" s="97"/>
      <c r="S601" s="98"/>
      <c r="T601" s="78"/>
      <c r="U601" s="97"/>
      <c r="V601" s="99"/>
      <c r="W601" s="91"/>
      <c r="X601" s="92"/>
      <c r="Y601" s="93">
        <f t="shared" si="83"/>
        <v>0</v>
      </c>
      <c r="Z601" s="91"/>
      <c r="AA601" s="92"/>
      <c r="AB601" s="93">
        <f t="shared" si="84"/>
        <v>0</v>
      </c>
      <c r="AC601" s="100">
        <f t="shared" si="85"/>
        <v>0</v>
      </c>
      <c r="AD601" s="91"/>
      <c r="AE601" s="105"/>
      <c r="AF601" s="93">
        <f t="shared" si="86"/>
        <v>0</v>
      </c>
      <c r="AG601" s="78"/>
      <c r="AH601" s="78"/>
      <c r="AI601" s="83"/>
      <c r="AJ601" s="106"/>
      <c r="AK601" s="106"/>
      <c r="AL601" s="93">
        <f t="shared" si="87"/>
        <v>0</v>
      </c>
      <c r="AM601" s="100">
        <f t="shared" si="88"/>
        <v>0</v>
      </c>
      <c r="AN601" s="100">
        <f t="shared" si="89"/>
        <v>0</v>
      </c>
      <c r="AO601" s="101"/>
      <c r="AP601" s="101"/>
      <c r="AQ601" s="101"/>
      <c r="AR601" s="102"/>
      <c r="AS601" s="102"/>
      <c r="AT601" s="102"/>
      <c r="AU601" s="91"/>
      <c r="AV601" s="91"/>
      <c r="AW601" s="103">
        <v>0</v>
      </c>
      <c r="AX601" s="104">
        <f t="shared" si="81"/>
        <v>0</v>
      </c>
    </row>
    <row r="602" spans="1:50" ht="120" customHeight="1">
      <c r="A602" s="88"/>
      <c r="B602" s="88"/>
      <c r="C602" s="71"/>
      <c r="D602" s="89"/>
      <c r="E602" s="90"/>
      <c r="F602" s="91"/>
      <c r="G602" s="92"/>
      <c r="H602" s="92"/>
      <c r="I602" s="88"/>
      <c r="J602" s="88"/>
      <c r="K602" s="88"/>
      <c r="L602" s="88"/>
      <c r="M602" s="94" t="str">
        <f t="shared" si="82"/>
        <v>-</v>
      </c>
      <c r="N602" s="95"/>
      <c r="O602" s="96"/>
      <c r="P602" s="75"/>
      <c r="Q602" s="96"/>
      <c r="R602" s="97"/>
      <c r="S602" s="98"/>
      <c r="T602" s="78"/>
      <c r="U602" s="97"/>
      <c r="V602" s="99"/>
      <c r="W602" s="91"/>
      <c r="X602" s="92"/>
      <c r="Y602" s="93">
        <f t="shared" si="83"/>
        <v>0</v>
      </c>
      <c r="Z602" s="91"/>
      <c r="AA602" s="92"/>
      <c r="AB602" s="93">
        <f t="shared" si="84"/>
        <v>0</v>
      </c>
      <c r="AC602" s="100">
        <f t="shared" si="85"/>
        <v>0</v>
      </c>
      <c r="AD602" s="91"/>
      <c r="AE602" s="105"/>
      <c r="AF602" s="93">
        <f t="shared" si="86"/>
        <v>0</v>
      </c>
      <c r="AG602" s="78"/>
      <c r="AH602" s="78"/>
      <c r="AI602" s="83"/>
      <c r="AJ602" s="106"/>
      <c r="AK602" s="106"/>
      <c r="AL602" s="93">
        <f t="shared" si="87"/>
        <v>0</v>
      </c>
      <c r="AM602" s="100">
        <f t="shared" si="88"/>
        <v>0</v>
      </c>
      <c r="AN602" s="100">
        <f t="shared" si="89"/>
        <v>0</v>
      </c>
      <c r="AO602" s="101"/>
      <c r="AP602" s="101"/>
      <c r="AQ602" s="101"/>
      <c r="AR602" s="102"/>
      <c r="AS602" s="102"/>
      <c r="AT602" s="102"/>
      <c r="AU602" s="91"/>
      <c r="AV602" s="91"/>
      <c r="AW602" s="103">
        <v>0</v>
      </c>
      <c r="AX602" s="104">
        <f t="shared" si="81"/>
        <v>0</v>
      </c>
    </row>
    <row r="603" spans="1:50" ht="120" customHeight="1">
      <c r="A603" s="88"/>
      <c r="B603" s="88"/>
      <c r="C603" s="71"/>
      <c r="D603" s="89"/>
      <c r="E603" s="90"/>
      <c r="F603" s="91"/>
      <c r="G603" s="92"/>
      <c r="H603" s="92"/>
      <c r="I603" s="88"/>
      <c r="J603" s="88"/>
      <c r="K603" s="88"/>
      <c r="L603" s="88"/>
      <c r="M603" s="94" t="str">
        <f t="shared" si="82"/>
        <v>-</v>
      </c>
      <c r="N603" s="95"/>
      <c r="O603" s="96"/>
      <c r="P603" s="75"/>
      <c r="Q603" s="96"/>
      <c r="R603" s="97"/>
      <c r="S603" s="98"/>
      <c r="T603" s="78"/>
      <c r="U603" s="97"/>
      <c r="V603" s="99"/>
      <c r="W603" s="91"/>
      <c r="X603" s="92"/>
      <c r="Y603" s="93">
        <f t="shared" si="83"/>
        <v>0</v>
      </c>
      <c r="Z603" s="91"/>
      <c r="AA603" s="92"/>
      <c r="AB603" s="93">
        <f t="shared" si="84"/>
        <v>0</v>
      </c>
      <c r="AC603" s="100">
        <f t="shared" si="85"/>
        <v>0</v>
      </c>
      <c r="AD603" s="91"/>
      <c r="AE603" s="105"/>
      <c r="AF603" s="93">
        <f t="shared" si="86"/>
        <v>0</v>
      </c>
      <c r="AG603" s="78"/>
      <c r="AH603" s="78"/>
      <c r="AI603" s="83"/>
      <c r="AJ603" s="106"/>
      <c r="AK603" s="106"/>
      <c r="AL603" s="93">
        <f t="shared" si="87"/>
        <v>0</v>
      </c>
      <c r="AM603" s="100">
        <f t="shared" si="88"/>
        <v>0</v>
      </c>
      <c r="AN603" s="100">
        <f t="shared" si="89"/>
        <v>0</v>
      </c>
      <c r="AO603" s="101"/>
      <c r="AP603" s="101"/>
      <c r="AQ603" s="101"/>
      <c r="AR603" s="102"/>
      <c r="AS603" s="102"/>
      <c r="AT603" s="102"/>
      <c r="AU603" s="91"/>
      <c r="AV603" s="91"/>
      <c r="AW603" s="103">
        <v>0</v>
      </c>
      <c r="AX603" s="104">
        <f t="shared" si="81"/>
        <v>0</v>
      </c>
    </row>
    <row r="604" spans="1:50" ht="120" customHeight="1">
      <c r="A604" s="88"/>
      <c r="B604" s="88"/>
      <c r="C604" s="71"/>
      <c r="D604" s="89"/>
      <c r="E604" s="90"/>
      <c r="F604" s="91"/>
      <c r="G604" s="92"/>
      <c r="H604" s="92"/>
      <c r="I604" s="88"/>
      <c r="J604" s="88"/>
      <c r="K604" s="88"/>
      <c r="L604" s="88"/>
      <c r="M604" s="94" t="str">
        <f t="shared" si="82"/>
        <v>-</v>
      </c>
      <c r="N604" s="95"/>
      <c r="O604" s="96"/>
      <c r="P604" s="75"/>
      <c r="Q604" s="96"/>
      <c r="R604" s="97"/>
      <c r="S604" s="98"/>
      <c r="T604" s="78"/>
      <c r="U604" s="97"/>
      <c r="V604" s="99"/>
      <c r="W604" s="91"/>
      <c r="X604" s="92"/>
      <c r="Y604" s="93">
        <f t="shared" si="83"/>
        <v>0</v>
      </c>
      <c r="Z604" s="91"/>
      <c r="AA604" s="92"/>
      <c r="AB604" s="93">
        <f t="shared" si="84"/>
        <v>0</v>
      </c>
      <c r="AC604" s="100">
        <f t="shared" si="85"/>
        <v>0</v>
      </c>
      <c r="AD604" s="91"/>
      <c r="AE604" s="105"/>
      <c r="AF604" s="93">
        <f t="shared" si="86"/>
        <v>0</v>
      </c>
      <c r="AG604" s="78"/>
      <c r="AH604" s="78"/>
      <c r="AI604" s="83"/>
      <c r="AJ604" s="106"/>
      <c r="AK604" s="106"/>
      <c r="AL604" s="93">
        <f t="shared" si="87"/>
        <v>0</v>
      </c>
      <c r="AM604" s="100">
        <f t="shared" si="88"/>
        <v>0</v>
      </c>
      <c r="AN604" s="100">
        <f t="shared" si="89"/>
        <v>0</v>
      </c>
      <c r="AO604" s="101"/>
      <c r="AP604" s="101"/>
      <c r="AQ604" s="101"/>
      <c r="AR604" s="102"/>
      <c r="AS604" s="102"/>
      <c r="AT604" s="102"/>
      <c r="AU604" s="91"/>
      <c r="AV604" s="91"/>
      <c r="AW604" s="103">
        <v>0</v>
      </c>
      <c r="AX604" s="104">
        <f t="shared" si="81"/>
        <v>0</v>
      </c>
    </row>
    <row r="605" spans="1:50" ht="120" customHeight="1">
      <c r="A605" s="88"/>
      <c r="B605" s="88"/>
      <c r="C605" s="71"/>
      <c r="D605" s="89"/>
      <c r="E605" s="90"/>
      <c r="F605" s="91"/>
      <c r="G605" s="92"/>
      <c r="H605" s="92"/>
      <c r="I605" s="88"/>
      <c r="J605" s="88"/>
      <c r="K605" s="88"/>
      <c r="L605" s="88"/>
      <c r="M605" s="94" t="str">
        <f t="shared" si="82"/>
        <v>-</v>
      </c>
      <c r="N605" s="95"/>
      <c r="O605" s="96"/>
      <c r="P605" s="75"/>
      <c r="Q605" s="96"/>
      <c r="R605" s="97"/>
      <c r="S605" s="98"/>
      <c r="T605" s="78"/>
      <c r="U605" s="97"/>
      <c r="V605" s="99"/>
      <c r="W605" s="91"/>
      <c r="X605" s="92"/>
      <c r="Y605" s="93">
        <f t="shared" si="83"/>
        <v>0</v>
      </c>
      <c r="Z605" s="91"/>
      <c r="AA605" s="92"/>
      <c r="AB605" s="93">
        <f t="shared" si="84"/>
        <v>0</v>
      </c>
      <c r="AC605" s="100">
        <f t="shared" si="85"/>
        <v>0</v>
      </c>
      <c r="AD605" s="91"/>
      <c r="AE605" s="105"/>
      <c r="AF605" s="93">
        <f t="shared" si="86"/>
        <v>0</v>
      </c>
      <c r="AG605" s="78"/>
      <c r="AH605" s="78"/>
      <c r="AI605" s="83"/>
      <c r="AJ605" s="106"/>
      <c r="AK605" s="106"/>
      <c r="AL605" s="93">
        <f t="shared" si="87"/>
        <v>0</v>
      </c>
      <c r="AM605" s="100">
        <f t="shared" si="88"/>
        <v>0</v>
      </c>
      <c r="AN605" s="100">
        <f t="shared" si="89"/>
        <v>0</v>
      </c>
      <c r="AO605" s="101"/>
      <c r="AP605" s="101"/>
      <c r="AQ605" s="101"/>
      <c r="AR605" s="102"/>
      <c r="AS605" s="102"/>
      <c r="AT605" s="102"/>
      <c r="AU605" s="91"/>
      <c r="AV605" s="91"/>
      <c r="AW605" s="103">
        <v>0</v>
      </c>
      <c r="AX605" s="104">
        <f t="shared" si="81"/>
        <v>0</v>
      </c>
    </row>
    <row r="606" spans="1:50" ht="120" customHeight="1">
      <c r="A606" s="88"/>
      <c r="B606" s="88"/>
      <c r="C606" s="71"/>
      <c r="D606" s="89"/>
      <c r="E606" s="90"/>
      <c r="F606" s="91"/>
      <c r="G606" s="92"/>
      <c r="H606" s="92"/>
      <c r="I606" s="88"/>
      <c r="J606" s="88"/>
      <c r="K606" s="88"/>
      <c r="L606" s="88"/>
      <c r="M606" s="94" t="str">
        <f t="shared" si="82"/>
        <v>-</v>
      </c>
      <c r="N606" s="95"/>
      <c r="O606" s="96"/>
      <c r="P606" s="75"/>
      <c r="Q606" s="96"/>
      <c r="R606" s="97"/>
      <c r="S606" s="98"/>
      <c r="T606" s="78"/>
      <c r="U606" s="97"/>
      <c r="V606" s="99"/>
      <c r="W606" s="91"/>
      <c r="X606" s="92"/>
      <c r="Y606" s="93">
        <f t="shared" si="83"/>
        <v>0</v>
      </c>
      <c r="Z606" s="91"/>
      <c r="AA606" s="92"/>
      <c r="AB606" s="93">
        <f t="shared" si="84"/>
        <v>0</v>
      </c>
      <c r="AC606" s="100">
        <f t="shared" si="85"/>
        <v>0</v>
      </c>
      <c r="AD606" s="91"/>
      <c r="AE606" s="105"/>
      <c r="AF606" s="93">
        <f t="shared" si="86"/>
        <v>0</v>
      </c>
      <c r="AG606" s="78"/>
      <c r="AH606" s="78"/>
      <c r="AI606" s="83"/>
      <c r="AJ606" s="106"/>
      <c r="AK606" s="106"/>
      <c r="AL606" s="93">
        <f t="shared" si="87"/>
        <v>0</v>
      </c>
      <c r="AM606" s="100">
        <f t="shared" si="88"/>
        <v>0</v>
      </c>
      <c r="AN606" s="100">
        <f t="shared" si="89"/>
        <v>0</v>
      </c>
      <c r="AO606" s="101"/>
      <c r="AP606" s="101"/>
      <c r="AQ606" s="101"/>
      <c r="AR606" s="102"/>
      <c r="AS606" s="102"/>
      <c r="AT606" s="102"/>
      <c r="AU606" s="91"/>
      <c r="AV606" s="91"/>
      <c r="AW606" s="103">
        <v>0</v>
      </c>
      <c r="AX606" s="104">
        <f t="shared" si="81"/>
        <v>0</v>
      </c>
    </row>
    <row r="607" spans="1:50" ht="120" customHeight="1">
      <c r="A607" s="88"/>
      <c r="B607" s="88"/>
      <c r="C607" s="71"/>
      <c r="D607" s="89"/>
      <c r="E607" s="90"/>
      <c r="F607" s="91"/>
      <c r="G607" s="92"/>
      <c r="H607" s="92"/>
      <c r="I607" s="88"/>
      <c r="J607" s="88"/>
      <c r="K607" s="88"/>
      <c r="L607" s="88"/>
      <c r="M607" s="94" t="str">
        <f t="shared" si="82"/>
        <v>-</v>
      </c>
      <c r="N607" s="95"/>
      <c r="O607" s="96"/>
      <c r="P607" s="75"/>
      <c r="Q607" s="96"/>
      <c r="R607" s="97"/>
      <c r="S607" s="98"/>
      <c r="T607" s="78"/>
      <c r="U607" s="97"/>
      <c r="V607" s="99"/>
      <c r="W607" s="91"/>
      <c r="X607" s="92"/>
      <c r="Y607" s="93">
        <f t="shared" si="83"/>
        <v>0</v>
      </c>
      <c r="Z607" s="91"/>
      <c r="AA607" s="92"/>
      <c r="AB607" s="93">
        <f t="shared" si="84"/>
        <v>0</v>
      </c>
      <c r="AC607" s="100">
        <f t="shared" si="85"/>
        <v>0</v>
      </c>
      <c r="AD607" s="91"/>
      <c r="AE607" s="105"/>
      <c r="AF607" s="93">
        <f t="shared" si="86"/>
        <v>0</v>
      </c>
      <c r="AG607" s="78"/>
      <c r="AH607" s="78"/>
      <c r="AI607" s="83"/>
      <c r="AJ607" s="106"/>
      <c r="AK607" s="106"/>
      <c r="AL607" s="93">
        <f t="shared" si="87"/>
        <v>0</v>
      </c>
      <c r="AM607" s="100">
        <f t="shared" si="88"/>
        <v>0</v>
      </c>
      <c r="AN607" s="100">
        <f t="shared" si="89"/>
        <v>0</v>
      </c>
      <c r="AO607" s="101"/>
      <c r="AP607" s="101"/>
      <c r="AQ607" s="101"/>
      <c r="AR607" s="102"/>
      <c r="AS607" s="102"/>
      <c r="AT607" s="102"/>
      <c r="AU607" s="91"/>
      <c r="AV607" s="91"/>
      <c r="AW607" s="103">
        <v>0</v>
      </c>
      <c r="AX607" s="104">
        <f t="shared" si="81"/>
        <v>0</v>
      </c>
    </row>
    <row r="608" spans="1:50" ht="120" customHeight="1">
      <c r="A608" s="88"/>
      <c r="B608" s="88"/>
      <c r="C608" s="71"/>
      <c r="D608" s="89"/>
      <c r="E608" s="90"/>
      <c r="F608" s="91"/>
      <c r="G608" s="92"/>
      <c r="H608" s="92"/>
      <c r="I608" s="88"/>
      <c r="J608" s="88"/>
      <c r="K608" s="88"/>
      <c r="L608" s="88"/>
      <c r="M608" s="94" t="str">
        <f t="shared" si="82"/>
        <v>-</v>
      </c>
      <c r="N608" s="95"/>
      <c r="O608" s="96"/>
      <c r="P608" s="75"/>
      <c r="Q608" s="96"/>
      <c r="R608" s="97"/>
      <c r="S608" s="98"/>
      <c r="T608" s="78"/>
      <c r="U608" s="97"/>
      <c r="V608" s="99"/>
      <c r="W608" s="91"/>
      <c r="X608" s="92"/>
      <c r="Y608" s="93">
        <f t="shared" si="83"/>
        <v>0</v>
      </c>
      <c r="Z608" s="91"/>
      <c r="AA608" s="92"/>
      <c r="AB608" s="93">
        <f t="shared" si="84"/>
        <v>0</v>
      </c>
      <c r="AC608" s="100">
        <f t="shared" si="85"/>
        <v>0</v>
      </c>
      <c r="AD608" s="91"/>
      <c r="AE608" s="105"/>
      <c r="AF608" s="93">
        <f t="shared" si="86"/>
        <v>0</v>
      </c>
      <c r="AG608" s="78"/>
      <c r="AH608" s="78"/>
      <c r="AI608" s="83"/>
      <c r="AJ608" s="106"/>
      <c r="AK608" s="106"/>
      <c r="AL608" s="93">
        <f t="shared" si="87"/>
        <v>0</v>
      </c>
      <c r="AM608" s="100">
        <f t="shared" si="88"/>
        <v>0</v>
      </c>
      <c r="AN608" s="100">
        <f t="shared" si="89"/>
        <v>0</v>
      </c>
      <c r="AO608" s="101"/>
      <c r="AP608" s="101"/>
      <c r="AQ608" s="101"/>
      <c r="AR608" s="102"/>
      <c r="AS608" s="102"/>
      <c r="AT608" s="102"/>
      <c r="AU608" s="91"/>
      <c r="AV608" s="91"/>
      <c r="AW608" s="103">
        <v>0</v>
      </c>
      <c r="AX608" s="104">
        <f t="shared" si="81"/>
        <v>0</v>
      </c>
    </row>
    <row r="609" spans="1:50" ht="120" customHeight="1">
      <c r="A609" s="88"/>
      <c r="B609" s="88"/>
      <c r="C609" s="71"/>
      <c r="D609" s="89"/>
      <c r="E609" s="90"/>
      <c r="F609" s="91"/>
      <c r="G609" s="92"/>
      <c r="H609" s="92"/>
      <c r="I609" s="88"/>
      <c r="J609" s="88"/>
      <c r="K609" s="88"/>
      <c r="L609" s="88"/>
      <c r="M609" s="94" t="str">
        <f t="shared" si="82"/>
        <v>-</v>
      </c>
      <c r="N609" s="95"/>
      <c r="O609" s="96"/>
      <c r="P609" s="75"/>
      <c r="Q609" s="96"/>
      <c r="R609" s="97"/>
      <c r="S609" s="98"/>
      <c r="T609" s="78"/>
      <c r="U609" s="97"/>
      <c r="V609" s="99"/>
      <c r="W609" s="91"/>
      <c r="X609" s="92"/>
      <c r="Y609" s="93">
        <f t="shared" si="83"/>
        <v>0</v>
      </c>
      <c r="Z609" s="91"/>
      <c r="AA609" s="92"/>
      <c r="AB609" s="93">
        <f t="shared" si="84"/>
        <v>0</v>
      </c>
      <c r="AC609" s="100">
        <f t="shared" si="85"/>
        <v>0</v>
      </c>
      <c r="AD609" s="91"/>
      <c r="AE609" s="105"/>
      <c r="AF609" s="93">
        <f t="shared" si="86"/>
        <v>0</v>
      </c>
      <c r="AG609" s="78"/>
      <c r="AH609" s="78"/>
      <c r="AI609" s="83"/>
      <c r="AJ609" s="106"/>
      <c r="AK609" s="106"/>
      <c r="AL609" s="93">
        <f t="shared" si="87"/>
        <v>0</v>
      </c>
      <c r="AM609" s="100">
        <f t="shared" si="88"/>
        <v>0</v>
      </c>
      <c r="AN609" s="100">
        <f t="shared" si="89"/>
        <v>0</v>
      </c>
      <c r="AO609" s="101"/>
      <c r="AP609" s="101"/>
      <c r="AQ609" s="101"/>
      <c r="AR609" s="102"/>
      <c r="AS609" s="102"/>
      <c r="AT609" s="102"/>
      <c r="AU609" s="91"/>
      <c r="AV609" s="91"/>
      <c r="AW609" s="103">
        <v>0</v>
      </c>
      <c r="AX609" s="104">
        <f t="shared" si="81"/>
        <v>0</v>
      </c>
    </row>
    <row r="610" spans="1:50" ht="120" customHeight="1">
      <c r="A610" s="88"/>
      <c r="B610" s="88"/>
      <c r="C610" s="71"/>
      <c r="D610" s="89"/>
      <c r="E610" s="90"/>
      <c r="F610" s="91"/>
      <c r="G610" s="92"/>
      <c r="H610" s="92"/>
      <c r="I610" s="88"/>
      <c r="J610" s="88"/>
      <c r="K610" s="88"/>
      <c r="L610" s="88"/>
      <c r="M610" s="94" t="str">
        <f t="shared" si="82"/>
        <v>-</v>
      </c>
      <c r="N610" s="95"/>
      <c r="O610" s="96"/>
      <c r="P610" s="75"/>
      <c r="Q610" s="96"/>
      <c r="R610" s="97"/>
      <c r="S610" s="98"/>
      <c r="T610" s="78"/>
      <c r="U610" s="97"/>
      <c r="V610" s="99"/>
      <c r="W610" s="91"/>
      <c r="X610" s="92"/>
      <c r="Y610" s="93">
        <f t="shared" si="83"/>
        <v>0</v>
      </c>
      <c r="Z610" s="91"/>
      <c r="AA610" s="92"/>
      <c r="AB610" s="93">
        <f t="shared" si="84"/>
        <v>0</v>
      </c>
      <c r="AC610" s="100">
        <f t="shared" si="85"/>
        <v>0</v>
      </c>
      <c r="AD610" s="91"/>
      <c r="AE610" s="105"/>
      <c r="AF610" s="93">
        <f t="shared" si="86"/>
        <v>0</v>
      </c>
      <c r="AG610" s="78"/>
      <c r="AH610" s="78"/>
      <c r="AI610" s="83"/>
      <c r="AJ610" s="106"/>
      <c r="AK610" s="106"/>
      <c r="AL610" s="93">
        <f t="shared" si="87"/>
        <v>0</v>
      </c>
      <c r="AM610" s="100">
        <f t="shared" si="88"/>
        <v>0</v>
      </c>
      <c r="AN610" s="100">
        <f t="shared" si="89"/>
        <v>0</v>
      </c>
      <c r="AO610" s="101"/>
      <c r="AP610" s="101"/>
      <c r="AQ610" s="101"/>
      <c r="AR610" s="102"/>
      <c r="AS610" s="102"/>
      <c r="AT610" s="102"/>
      <c r="AU610" s="91"/>
      <c r="AV610" s="91"/>
      <c r="AW610" s="103">
        <v>0</v>
      </c>
      <c r="AX610" s="104">
        <f t="shared" si="81"/>
        <v>0</v>
      </c>
    </row>
    <row r="611" spans="1:50" ht="120" customHeight="1">
      <c r="A611" s="88"/>
      <c r="B611" s="88"/>
      <c r="C611" s="71"/>
      <c r="D611" s="89"/>
      <c r="E611" s="90"/>
      <c r="F611" s="91"/>
      <c r="G611" s="92"/>
      <c r="H611" s="92"/>
      <c r="I611" s="88"/>
      <c r="J611" s="88"/>
      <c r="K611" s="88"/>
      <c r="L611" s="88"/>
      <c r="M611" s="94" t="str">
        <f t="shared" si="82"/>
        <v>-</v>
      </c>
      <c r="N611" s="95"/>
      <c r="O611" s="96"/>
      <c r="P611" s="75"/>
      <c r="Q611" s="96"/>
      <c r="R611" s="97"/>
      <c r="S611" s="98"/>
      <c r="T611" s="78"/>
      <c r="U611" s="97"/>
      <c r="V611" s="99"/>
      <c r="W611" s="91"/>
      <c r="X611" s="92"/>
      <c r="Y611" s="93">
        <f t="shared" si="83"/>
        <v>0</v>
      </c>
      <c r="Z611" s="91"/>
      <c r="AA611" s="92"/>
      <c r="AB611" s="93">
        <f t="shared" si="84"/>
        <v>0</v>
      </c>
      <c r="AC611" s="100">
        <f t="shared" si="85"/>
        <v>0</v>
      </c>
      <c r="AD611" s="91"/>
      <c r="AE611" s="105"/>
      <c r="AF611" s="93">
        <f t="shared" si="86"/>
        <v>0</v>
      </c>
      <c r="AG611" s="78"/>
      <c r="AH611" s="78"/>
      <c r="AI611" s="83"/>
      <c r="AJ611" s="106"/>
      <c r="AK611" s="106"/>
      <c r="AL611" s="93">
        <f t="shared" si="87"/>
        <v>0</v>
      </c>
      <c r="AM611" s="100">
        <f t="shared" si="88"/>
        <v>0</v>
      </c>
      <c r="AN611" s="100">
        <f t="shared" si="89"/>
        <v>0</v>
      </c>
      <c r="AO611" s="101"/>
      <c r="AP611" s="101"/>
      <c r="AQ611" s="101"/>
      <c r="AR611" s="102"/>
      <c r="AS611" s="102"/>
      <c r="AT611" s="102"/>
      <c r="AU611" s="91"/>
      <c r="AV611" s="91"/>
      <c r="AW611" s="103">
        <v>0</v>
      </c>
      <c r="AX611" s="104">
        <f t="shared" si="81"/>
        <v>0</v>
      </c>
    </row>
    <row r="612" spans="1:50" ht="120" customHeight="1">
      <c r="A612" s="88"/>
      <c r="B612" s="88"/>
      <c r="C612" s="71"/>
      <c r="D612" s="89"/>
      <c r="E612" s="90"/>
      <c r="F612" s="91"/>
      <c r="G612" s="92"/>
      <c r="H612" s="92"/>
      <c r="I612" s="88"/>
      <c r="J612" s="88"/>
      <c r="K612" s="88"/>
      <c r="L612" s="88"/>
      <c r="M612" s="94" t="str">
        <f t="shared" si="82"/>
        <v>-</v>
      </c>
      <c r="N612" s="95"/>
      <c r="O612" s="96"/>
      <c r="P612" s="75"/>
      <c r="Q612" s="96"/>
      <c r="R612" s="97"/>
      <c r="S612" s="98"/>
      <c r="T612" s="78"/>
      <c r="U612" s="97"/>
      <c r="V612" s="99"/>
      <c r="W612" s="91"/>
      <c r="X612" s="92"/>
      <c r="Y612" s="93">
        <f t="shared" si="83"/>
        <v>0</v>
      </c>
      <c r="Z612" s="91"/>
      <c r="AA612" s="92"/>
      <c r="AB612" s="93">
        <f t="shared" si="84"/>
        <v>0</v>
      </c>
      <c r="AC612" s="100">
        <f t="shared" si="85"/>
        <v>0</v>
      </c>
      <c r="AD612" s="91"/>
      <c r="AE612" s="105"/>
      <c r="AF612" s="93">
        <f t="shared" si="86"/>
        <v>0</v>
      </c>
      <c r="AG612" s="78"/>
      <c r="AH612" s="78"/>
      <c r="AI612" s="83"/>
      <c r="AJ612" s="106"/>
      <c r="AK612" s="106"/>
      <c r="AL612" s="93">
        <f t="shared" si="87"/>
        <v>0</v>
      </c>
      <c r="AM612" s="100">
        <f t="shared" si="88"/>
        <v>0</v>
      </c>
      <c r="AN612" s="100">
        <f t="shared" si="89"/>
        <v>0</v>
      </c>
      <c r="AO612" s="101"/>
      <c r="AP612" s="101"/>
      <c r="AQ612" s="101"/>
      <c r="AR612" s="102"/>
      <c r="AS612" s="102"/>
      <c r="AT612" s="102"/>
      <c r="AU612" s="91"/>
      <c r="AV612" s="91"/>
      <c r="AW612" s="103">
        <v>0</v>
      </c>
      <c r="AX612" s="104">
        <f t="shared" si="81"/>
        <v>0</v>
      </c>
    </row>
    <row r="613" spans="1:50" ht="120" customHeight="1">
      <c r="A613" s="88"/>
      <c r="B613" s="88"/>
      <c r="C613" s="71"/>
      <c r="D613" s="89"/>
      <c r="E613" s="90"/>
      <c r="F613" s="91"/>
      <c r="G613" s="92"/>
      <c r="H613" s="92"/>
      <c r="I613" s="88"/>
      <c r="J613" s="88"/>
      <c r="K613" s="88"/>
      <c r="L613" s="88"/>
      <c r="M613" s="94" t="str">
        <f t="shared" si="82"/>
        <v>-</v>
      </c>
      <c r="N613" s="95"/>
      <c r="O613" s="96"/>
      <c r="P613" s="75"/>
      <c r="Q613" s="96"/>
      <c r="R613" s="97"/>
      <c r="S613" s="98"/>
      <c r="T613" s="78"/>
      <c r="U613" s="97"/>
      <c r="V613" s="99"/>
      <c r="W613" s="91"/>
      <c r="X613" s="92"/>
      <c r="Y613" s="93">
        <f t="shared" si="83"/>
        <v>0</v>
      </c>
      <c r="Z613" s="91"/>
      <c r="AA613" s="92"/>
      <c r="AB613" s="93">
        <f t="shared" si="84"/>
        <v>0</v>
      </c>
      <c r="AC613" s="100">
        <f t="shared" si="85"/>
        <v>0</v>
      </c>
      <c r="AD613" s="91"/>
      <c r="AE613" s="105"/>
      <c r="AF613" s="93">
        <f t="shared" si="86"/>
        <v>0</v>
      </c>
      <c r="AG613" s="78"/>
      <c r="AH613" s="78"/>
      <c r="AI613" s="83"/>
      <c r="AJ613" s="106"/>
      <c r="AK613" s="106"/>
      <c r="AL613" s="93">
        <f t="shared" si="87"/>
        <v>0</v>
      </c>
      <c r="AM613" s="100">
        <f t="shared" si="88"/>
        <v>0</v>
      </c>
      <c r="AN613" s="100">
        <f t="shared" si="89"/>
        <v>0</v>
      </c>
      <c r="AO613" s="101"/>
      <c r="AP613" s="101"/>
      <c r="AQ613" s="101"/>
      <c r="AR613" s="102"/>
      <c r="AS613" s="102"/>
      <c r="AT613" s="102"/>
      <c r="AU613" s="91"/>
      <c r="AV613" s="91"/>
      <c r="AW613" s="103">
        <v>0</v>
      </c>
      <c r="AX613" s="104">
        <f t="shared" si="81"/>
        <v>0</v>
      </c>
    </row>
    <row r="614" spans="1:50" ht="120" customHeight="1">
      <c r="A614" s="88"/>
      <c r="B614" s="88"/>
      <c r="C614" s="71"/>
      <c r="D614" s="89"/>
      <c r="E614" s="90"/>
      <c r="F614" s="91"/>
      <c r="G614" s="92"/>
      <c r="H614" s="92"/>
      <c r="I614" s="88"/>
      <c r="J614" s="88"/>
      <c r="K614" s="88"/>
      <c r="L614" s="88"/>
      <c r="M614" s="94" t="str">
        <f t="shared" si="82"/>
        <v>-</v>
      </c>
      <c r="N614" s="95"/>
      <c r="O614" s="96"/>
      <c r="P614" s="75"/>
      <c r="Q614" s="96"/>
      <c r="R614" s="97"/>
      <c r="S614" s="98"/>
      <c r="T614" s="78"/>
      <c r="U614" s="97"/>
      <c r="V614" s="99"/>
      <c r="W614" s="91"/>
      <c r="X614" s="92"/>
      <c r="Y614" s="93">
        <f t="shared" si="83"/>
        <v>0</v>
      </c>
      <c r="Z614" s="91"/>
      <c r="AA614" s="92"/>
      <c r="AB614" s="93">
        <f t="shared" si="84"/>
        <v>0</v>
      </c>
      <c r="AC614" s="100">
        <f t="shared" si="85"/>
        <v>0</v>
      </c>
      <c r="AD614" s="91"/>
      <c r="AE614" s="105"/>
      <c r="AF614" s="93">
        <f t="shared" si="86"/>
        <v>0</v>
      </c>
      <c r="AG614" s="78"/>
      <c r="AH614" s="78"/>
      <c r="AI614" s="83"/>
      <c r="AJ614" s="106"/>
      <c r="AK614" s="106"/>
      <c r="AL614" s="93">
        <f t="shared" si="87"/>
        <v>0</v>
      </c>
      <c r="AM614" s="100">
        <f t="shared" si="88"/>
        <v>0</v>
      </c>
      <c r="AN614" s="100">
        <f t="shared" si="89"/>
        <v>0</v>
      </c>
      <c r="AO614" s="101"/>
      <c r="AP614" s="101"/>
      <c r="AQ614" s="101"/>
      <c r="AR614" s="102"/>
      <c r="AS614" s="102"/>
      <c r="AT614" s="102"/>
      <c r="AU614" s="91"/>
      <c r="AV614" s="91"/>
      <c r="AW614" s="103">
        <v>0</v>
      </c>
      <c r="AX614" s="104">
        <f t="shared" si="81"/>
        <v>0</v>
      </c>
    </row>
    <row r="615" spans="1:50" ht="120" customHeight="1">
      <c r="A615" s="88"/>
      <c r="B615" s="88"/>
      <c r="C615" s="71"/>
      <c r="D615" s="89"/>
      <c r="E615" s="90"/>
      <c r="F615" s="91"/>
      <c r="G615" s="92"/>
      <c r="H615" s="92"/>
      <c r="I615" s="88"/>
      <c r="J615" s="88"/>
      <c r="K615" s="88"/>
      <c r="L615" s="88"/>
      <c r="M615" s="94" t="str">
        <f t="shared" si="82"/>
        <v>-</v>
      </c>
      <c r="N615" s="95"/>
      <c r="O615" s="96"/>
      <c r="P615" s="75"/>
      <c r="Q615" s="96"/>
      <c r="R615" s="97"/>
      <c r="S615" s="98"/>
      <c r="T615" s="78"/>
      <c r="U615" s="97"/>
      <c r="V615" s="99"/>
      <c r="W615" s="91"/>
      <c r="X615" s="92"/>
      <c r="Y615" s="93">
        <f t="shared" si="83"/>
        <v>0</v>
      </c>
      <c r="Z615" s="91"/>
      <c r="AA615" s="92"/>
      <c r="AB615" s="93">
        <f t="shared" si="84"/>
        <v>0</v>
      </c>
      <c r="AC615" s="100">
        <f t="shared" si="85"/>
        <v>0</v>
      </c>
      <c r="AD615" s="91"/>
      <c r="AE615" s="105"/>
      <c r="AF615" s="93">
        <f t="shared" si="86"/>
        <v>0</v>
      </c>
      <c r="AG615" s="78"/>
      <c r="AH615" s="78"/>
      <c r="AI615" s="83"/>
      <c r="AJ615" s="106"/>
      <c r="AK615" s="106"/>
      <c r="AL615" s="93">
        <f t="shared" si="87"/>
        <v>0</v>
      </c>
      <c r="AM615" s="100">
        <f t="shared" si="88"/>
        <v>0</v>
      </c>
      <c r="AN615" s="100">
        <f t="shared" si="89"/>
        <v>0</v>
      </c>
      <c r="AO615" s="101"/>
      <c r="AP615" s="101"/>
      <c r="AQ615" s="101"/>
      <c r="AR615" s="102"/>
      <c r="AS615" s="102"/>
      <c r="AT615" s="102"/>
      <c r="AU615" s="91"/>
      <c r="AV615" s="91"/>
      <c r="AW615" s="103">
        <v>0</v>
      </c>
      <c r="AX615" s="104">
        <f t="shared" si="81"/>
        <v>0</v>
      </c>
    </row>
    <row r="616" spans="1:50" ht="120" customHeight="1">
      <c r="A616" s="88"/>
      <c r="B616" s="88"/>
      <c r="C616" s="71"/>
      <c r="D616" s="89"/>
      <c r="E616" s="90"/>
      <c r="F616" s="91"/>
      <c r="G616" s="92"/>
      <c r="H616" s="92"/>
      <c r="I616" s="88"/>
      <c r="J616" s="88"/>
      <c r="K616" s="88"/>
      <c r="L616" s="88"/>
      <c r="M616" s="94" t="str">
        <f t="shared" si="82"/>
        <v>-</v>
      </c>
      <c r="N616" s="95"/>
      <c r="O616" s="96"/>
      <c r="P616" s="75"/>
      <c r="Q616" s="96"/>
      <c r="R616" s="97"/>
      <c r="S616" s="98"/>
      <c r="T616" s="78"/>
      <c r="U616" s="97"/>
      <c r="V616" s="99"/>
      <c r="W616" s="91"/>
      <c r="X616" s="92"/>
      <c r="Y616" s="93">
        <f t="shared" si="83"/>
        <v>0</v>
      </c>
      <c r="Z616" s="91"/>
      <c r="AA616" s="92"/>
      <c r="AB616" s="93">
        <f t="shared" si="84"/>
        <v>0</v>
      </c>
      <c r="AC616" s="100">
        <f t="shared" si="85"/>
        <v>0</v>
      </c>
      <c r="AD616" s="91"/>
      <c r="AE616" s="105"/>
      <c r="AF616" s="93">
        <f t="shared" si="86"/>
        <v>0</v>
      </c>
      <c r="AG616" s="78"/>
      <c r="AH616" s="78"/>
      <c r="AI616" s="83"/>
      <c r="AJ616" s="106"/>
      <c r="AK616" s="106"/>
      <c r="AL616" s="93">
        <f t="shared" si="87"/>
        <v>0</v>
      </c>
      <c r="AM616" s="100">
        <f t="shared" si="88"/>
        <v>0</v>
      </c>
      <c r="AN616" s="100">
        <f t="shared" si="89"/>
        <v>0</v>
      </c>
      <c r="AO616" s="101"/>
      <c r="AP616" s="101"/>
      <c r="AQ616" s="101"/>
      <c r="AR616" s="102"/>
      <c r="AS616" s="102"/>
      <c r="AT616" s="102"/>
      <c r="AU616" s="91"/>
      <c r="AV616" s="91"/>
      <c r="AW616" s="103">
        <v>0</v>
      </c>
      <c r="AX616" s="104">
        <f t="shared" si="81"/>
        <v>0</v>
      </c>
    </row>
    <row r="617" spans="1:50" ht="120" customHeight="1">
      <c r="A617" s="88"/>
      <c r="B617" s="88"/>
      <c r="C617" s="71"/>
      <c r="D617" s="89"/>
      <c r="E617" s="90"/>
      <c r="F617" s="91"/>
      <c r="G617" s="92"/>
      <c r="H617" s="92"/>
      <c r="I617" s="88"/>
      <c r="J617" s="88"/>
      <c r="K617" s="88"/>
      <c r="L617" s="88"/>
      <c r="M617" s="94" t="str">
        <f t="shared" si="82"/>
        <v>-</v>
      </c>
      <c r="N617" s="95"/>
      <c r="O617" s="96"/>
      <c r="P617" s="75"/>
      <c r="Q617" s="96"/>
      <c r="R617" s="97"/>
      <c r="S617" s="98"/>
      <c r="T617" s="78"/>
      <c r="U617" s="97"/>
      <c r="V617" s="99"/>
      <c r="W617" s="91"/>
      <c r="X617" s="92"/>
      <c r="Y617" s="93">
        <f t="shared" si="83"/>
        <v>0</v>
      </c>
      <c r="Z617" s="91"/>
      <c r="AA617" s="92"/>
      <c r="AB617" s="93">
        <f t="shared" si="84"/>
        <v>0</v>
      </c>
      <c r="AC617" s="100">
        <f t="shared" si="85"/>
        <v>0</v>
      </c>
      <c r="AD617" s="91"/>
      <c r="AE617" s="105"/>
      <c r="AF617" s="93">
        <f t="shared" si="86"/>
        <v>0</v>
      </c>
      <c r="AG617" s="78"/>
      <c r="AH617" s="78"/>
      <c r="AI617" s="83"/>
      <c r="AJ617" s="106"/>
      <c r="AK617" s="106"/>
      <c r="AL617" s="93">
        <f t="shared" si="87"/>
        <v>0</v>
      </c>
      <c r="AM617" s="100">
        <f t="shared" si="88"/>
        <v>0</v>
      </c>
      <c r="AN617" s="100">
        <f t="shared" si="89"/>
        <v>0</v>
      </c>
      <c r="AO617" s="101"/>
      <c r="AP617" s="101"/>
      <c r="AQ617" s="101"/>
      <c r="AR617" s="102"/>
      <c r="AS617" s="102"/>
      <c r="AT617" s="102"/>
      <c r="AU617" s="91"/>
      <c r="AV617" s="91"/>
      <c r="AW617" s="103">
        <v>0</v>
      </c>
      <c r="AX617" s="104">
        <f t="shared" si="81"/>
        <v>0</v>
      </c>
    </row>
    <row r="618" spans="1:50" ht="120" customHeight="1">
      <c r="A618" s="88"/>
      <c r="B618" s="88"/>
      <c r="C618" s="71"/>
      <c r="D618" s="89"/>
      <c r="E618" s="90"/>
      <c r="F618" s="91"/>
      <c r="G618" s="92"/>
      <c r="H618" s="92"/>
      <c r="I618" s="88"/>
      <c r="J618" s="88"/>
      <c r="K618" s="88"/>
      <c r="L618" s="88"/>
      <c r="M618" s="94" t="str">
        <f t="shared" si="82"/>
        <v>-</v>
      </c>
      <c r="N618" s="95"/>
      <c r="O618" s="96"/>
      <c r="P618" s="75"/>
      <c r="Q618" s="96"/>
      <c r="R618" s="97"/>
      <c r="S618" s="98"/>
      <c r="T618" s="78"/>
      <c r="U618" s="97"/>
      <c r="V618" s="99"/>
      <c r="W618" s="91"/>
      <c r="X618" s="92"/>
      <c r="Y618" s="93">
        <f t="shared" si="83"/>
        <v>0</v>
      </c>
      <c r="Z618" s="91"/>
      <c r="AA618" s="92"/>
      <c r="AB618" s="93">
        <f t="shared" si="84"/>
        <v>0</v>
      </c>
      <c r="AC618" s="100">
        <f t="shared" si="85"/>
        <v>0</v>
      </c>
      <c r="AD618" s="91"/>
      <c r="AE618" s="105"/>
      <c r="AF618" s="93">
        <f t="shared" si="86"/>
        <v>0</v>
      </c>
      <c r="AG618" s="78"/>
      <c r="AH618" s="78"/>
      <c r="AI618" s="83"/>
      <c r="AJ618" s="106"/>
      <c r="AK618" s="106"/>
      <c r="AL618" s="93">
        <f t="shared" si="87"/>
        <v>0</v>
      </c>
      <c r="AM618" s="100">
        <f t="shared" si="88"/>
        <v>0</v>
      </c>
      <c r="AN618" s="100">
        <f t="shared" si="89"/>
        <v>0</v>
      </c>
      <c r="AO618" s="101"/>
      <c r="AP618" s="101"/>
      <c r="AQ618" s="101"/>
      <c r="AR618" s="102"/>
      <c r="AS618" s="102"/>
      <c r="AT618" s="102"/>
      <c r="AU618" s="91"/>
      <c r="AV618" s="91"/>
      <c r="AW618" s="103">
        <v>0</v>
      </c>
      <c r="AX618" s="104">
        <f t="shared" si="81"/>
        <v>0</v>
      </c>
    </row>
    <row r="619" spans="1:50" ht="120" customHeight="1">
      <c r="A619" s="88"/>
      <c r="B619" s="88"/>
      <c r="C619" s="71"/>
      <c r="D619" s="89"/>
      <c r="E619" s="90"/>
      <c r="F619" s="91"/>
      <c r="G619" s="92"/>
      <c r="H619" s="92"/>
      <c r="I619" s="88"/>
      <c r="J619" s="88"/>
      <c r="K619" s="88"/>
      <c r="L619" s="88"/>
      <c r="M619" s="94" t="str">
        <f t="shared" si="82"/>
        <v>-</v>
      </c>
      <c r="N619" s="95"/>
      <c r="O619" s="96"/>
      <c r="P619" s="75"/>
      <c r="Q619" s="96"/>
      <c r="R619" s="97"/>
      <c r="S619" s="98"/>
      <c r="T619" s="78"/>
      <c r="U619" s="97"/>
      <c r="V619" s="99"/>
      <c r="W619" s="91"/>
      <c r="X619" s="92"/>
      <c r="Y619" s="93">
        <f t="shared" si="83"/>
        <v>0</v>
      </c>
      <c r="Z619" s="91"/>
      <c r="AA619" s="92"/>
      <c r="AB619" s="93">
        <f t="shared" si="84"/>
        <v>0</v>
      </c>
      <c r="AC619" s="100">
        <f t="shared" si="85"/>
        <v>0</v>
      </c>
      <c r="AD619" s="91"/>
      <c r="AE619" s="105"/>
      <c r="AF619" s="93">
        <f t="shared" si="86"/>
        <v>0</v>
      </c>
      <c r="AG619" s="78"/>
      <c r="AH619" s="78"/>
      <c r="AI619" s="83"/>
      <c r="AJ619" s="106"/>
      <c r="AK619" s="106"/>
      <c r="AL619" s="93">
        <f t="shared" si="87"/>
        <v>0</v>
      </c>
      <c r="AM619" s="100">
        <f t="shared" si="88"/>
        <v>0</v>
      </c>
      <c r="AN619" s="100">
        <f t="shared" si="89"/>
        <v>0</v>
      </c>
      <c r="AO619" s="101"/>
      <c r="AP619" s="101"/>
      <c r="AQ619" s="101"/>
      <c r="AR619" s="102"/>
      <c r="AS619" s="102"/>
      <c r="AT619" s="102"/>
      <c r="AU619" s="91"/>
      <c r="AV619" s="91"/>
      <c r="AW619" s="103">
        <v>0</v>
      </c>
      <c r="AX619" s="104">
        <f t="shared" si="81"/>
        <v>0</v>
      </c>
    </row>
    <row r="620" spans="1:50" ht="120" customHeight="1">
      <c r="A620" s="88"/>
      <c r="B620" s="88"/>
      <c r="C620" s="71"/>
      <c r="D620" s="89"/>
      <c r="E620" s="90"/>
      <c r="F620" s="91"/>
      <c r="G620" s="92"/>
      <c r="H620" s="92"/>
      <c r="I620" s="88"/>
      <c r="J620" s="88"/>
      <c r="K620" s="88"/>
      <c r="L620" s="88"/>
      <c r="M620" s="94" t="str">
        <f t="shared" si="82"/>
        <v>-</v>
      </c>
      <c r="N620" s="95"/>
      <c r="O620" s="96"/>
      <c r="P620" s="75"/>
      <c r="Q620" s="96"/>
      <c r="R620" s="97"/>
      <c r="S620" s="98"/>
      <c r="T620" s="78"/>
      <c r="U620" s="97"/>
      <c r="V620" s="99"/>
      <c r="W620" s="91"/>
      <c r="X620" s="92"/>
      <c r="Y620" s="93">
        <f t="shared" si="83"/>
        <v>0</v>
      </c>
      <c r="Z620" s="91"/>
      <c r="AA620" s="92"/>
      <c r="AB620" s="93">
        <f t="shared" si="84"/>
        <v>0</v>
      </c>
      <c r="AC620" s="100">
        <f t="shared" si="85"/>
        <v>0</v>
      </c>
      <c r="AD620" s="91"/>
      <c r="AE620" s="105"/>
      <c r="AF620" s="93">
        <f t="shared" si="86"/>
        <v>0</v>
      </c>
      <c r="AG620" s="78"/>
      <c r="AH620" s="78"/>
      <c r="AI620" s="83"/>
      <c r="AJ620" s="106"/>
      <c r="AK620" s="106"/>
      <c r="AL620" s="93">
        <f t="shared" si="87"/>
        <v>0</v>
      </c>
      <c r="AM620" s="100">
        <f t="shared" si="88"/>
        <v>0</v>
      </c>
      <c r="AN620" s="100">
        <f t="shared" si="89"/>
        <v>0</v>
      </c>
      <c r="AO620" s="101"/>
      <c r="AP620" s="101"/>
      <c r="AQ620" s="101"/>
      <c r="AR620" s="102"/>
      <c r="AS620" s="102"/>
      <c r="AT620" s="102"/>
      <c r="AU620" s="91"/>
      <c r="AV620" s="91"/>
      <c r="AW620" s="103">
        <v>0</v>
      </c>
      <c r="AX620" s="104">
        <f t="shared" si="81"/>
        <v>0</v>
      </c>
    </row>
    <row r="621" spans="1:50" ht="120" customHeight="1">
      <c r="A621" s="88"/>
      <c r="B621" s="88"/>
      <c r="C621" s="71"/>
      <c r="D621" s="89"/>
      <c r="E621" s="90"/>
      <c r="F621" s="91"/>
      <c r="G621" s="92"/>
      <c r="H621" s="92"/>
      <c r="I621" s="88"/>
      <c r="J621" s="88"/>
      <c r="K621" s="88"/>
      <c r="L621" s="88"/>
      <c r="M621" s="94" t="str">
        <f t="shared" si="82"/>
        <v>-</v>
      </c>
      <c r="N621" s="95"/>
      <c r="O621" s="96"/>
      <c r="P621" s="75"/>
      <c r="Q621" s="96"/>
      <c r="R621" s="97"/>
      <c r="S621" s="98"/>
      <c r="T621" s="78"/>
      <c r="U621" s="97"/>
      <c r="V621" s="99"/>
      <c r="W621" s="91"/>
      <c r="X621" s="92"/>
      <c r="Y621" s="93">
        <f t="shared" si="83"/>
        <v>0</v>
      </c>
      <c r="Z621" s="91"/>
      <c r="AA621" s="92"/>
      <c r="AB621" s="93">
        <f t="shared" si="84"/>
        <v>0</v>
      </c>
      <c r="AC621" s="100">
        <f t="shared" si="85"/>
        <v>0</v>
      </c>
      <c r="AD621" s="91"/>
      <c r="AE621" s="105"/>
      <c r="AF621" s="93">
        <f t="shared" si="86"/>
        <v>0</v>
      </c>
      <c r="AG621" s="78"/>
      <c r="AH621" s="78"/>
      <c r="AI621" s="83"/>
      <c r="AJ621" s="106"/>
      <c r="AK621" s="106"/>
      <c r="AL621" s="93">
        <f t="shared" si="87"/>
        <v>0</v>
      </c>
      <c r="AM621" s="100">
        <f t="shared" si="88"/>
        <v>0</v>
      </c>
      <c r="AN621" s="100">
        <f t="shared" si="89"/>
        <v>0</v>
      </c>
      <c r="AO621" s="101"/>
      <c r="AP621" s="101"/>
      <c r="AQ621" s="101"/>
      <c r="AR621" s="102"/>
      <c r="AS621" s="102"/>
      <c r="AT621" s="102"/>
      <c r="AU621" s="91"/>
      <c r="AV621" s="91"/>
      <c r="AW621" s="103">
        <v>0</v>
      </c>
      <c r="AX621" s="104">
        <f t="shared" si="81"/>
        <v>0</v>
      </c>
    </row>
    <row r="622" spans="1:50" ht="120" customHeight="1">
      <c r="A622" s="88"/>
      <c r="B622" s="88"/>
      <c r="C622" s="71"/>
      <c r="D622" s="89"/>
      <c r="E622" s="90"/>
      <c r="F622" s="91"/>
      <c r="G622" s="92"/>
      <c r="H622" s="92"/>
      <c r="I622" s="88"/>
      <c r="J622" s="88"/>
      <c r="K622" s="88"/>
      <c r="L622" s="88"/>
      <c r="M622" s="94" t="str">
        <f t="shared" si="82"/>
        <v>-</v>
      </c>
      <c r="N622" s="95"/>
      <c r="O622" s="96"/>
      <c r="P622" s="75"/>
      <c r="Q622" s="96"/>
      <c r="R622" s="97"/>
      <c r="S622" s="98"/>
      <c r="T622" s="78"/>
      <c r="U622" s="97"/>
      <c r="V622" s="99"/>
      <c r="W622" s="91"/>
      <c r="X622" s="92"/>
      <c r="Y622" s="93">
        <f t="shared" si="83"/>
        <v>0</v>
      </c>
      <c r="Z622" s="91"/>
      <c r="AA622" s="92"/>
      <c r="AB622" s="93">
        <f t="shared" si="84"/>
        <v>0</v>
      </c>
      <c r="AC622" s="100">
        <f t="shared" si="85"/>
        <v>0</v>
      </c>
      <c r="AD622" s="91"/>
      <c r="AE622" s="105"/>
      <c r="AF622" s="93">
        <f t="shared" si="86"/>
        <v>0</v>
      </c>
      <c r="AG622" s="78"/>
      <c r="AH622" s="78"/>
      <c r="AI622" s="83"/>
      <c r="AJ622" s="106"/>
      <c r="AK622" s="106"/>
      <c r="AL622" s="93">
        <f t="shared" si="87"/>
        <v>0</v>
      </c>
      <c r="AM622" s="100">
        <f t="shared" si="88"/>
        <v>0</v>
      </c>
      <c r="AN622" s="100">
        <f t="shared" si="89"/>
        <v>0</v>
      </c>
      <c r="AO622" s="101"/>
      <c r="AP622" s="101"/>
      <c r="AQ622" s="101"/>
      <c r="AR622" s="102"/>
      <c r="AS622" s="102"/>
      <c r="AT622" s="102"/>
      <c r="AU622" s="91"/>
      <c r="AV622" s="91"/>
      <c r="AW622" s="103">
        <v>0</v>
      </c>
      <c r="AX622" s="104">
        <f t="shared" si="81"/>
        <v>0</v>
      </c>
    </row>
    <row r="623" spans="1:50" ht="120" customHeight="1">
      <c r="A623" s="88"/>
      <c r="B623" s="88"/>
      <c r="C623" s="71"/>
      <c r="D623" s="89"/>
      <c r="E623" s="90"/>
      <c r="F623" s="91"/>
      <c r="G623" s="92"/>
      <c r="H623" s="92"/>
      <c r="I623" s="88"/>
      <c r="J623" s="88"/>
      <c r="K623" s="88"/>
      <c r="L623" s="88"/>
      <c r="M623" s="94" t="str">
        <f t="shared" si="82"/>
        <v>-</v>
      </c>
      <c r="N623" s="95"/>
      <c r="O623" s="96"/>
      <c r="P623" s="75"/>
      <c r="Q623" s="96"/>
      <c r="R623" s="97"/>
      <c r="S623" s="98"/>
      <c r="T623" s="78"/>
      <c r="U623" s="97"/>
      <c r="V623" s="99"/>
      <c r="W623" s="91"/>
      <c r="X623" s="92"/>
      <c r="Y623" s="93">
        <f t="shared" si="83"/>
        <v>0</v>
      </c>
      <c r="Z623" s="91"/>
      <c r="AA623" s="92"/>
      <c r="AB623" s="93">
        <f t="shared" si="84"/>
        <v>0</v>
      </c>
      <c r="AC623" s="100">
        <f t="shared" si="85"/>
        <v>0</v>
      </c>
      <c r="AD623" s="91"/>
      <c r="AE623" s="105"/>
      <c r="AF623" s="93">
        <f t="shared" si="86"/>
        <v>0</v>
      </c>
      <c r="AG623" s="78"/>
      <c r="AH623" s="78"/>
      <c r="AI623" s="83"/>
      <c r="AJ623" s="106"/>
      <c r="AK623" s="106"/>
      <c r="AL623" s="93">
        <f t="shared" si="87"/>
        <v>0</v>
      </c>
      <c r="AM623" s="100">
        <f t="shared" si="88"/>
        <v>0</v>
      </c>
      <c r="AN623" s="100">
        <f t="shared" si="89"/>
        <v>0</v>
      </c>
      <c r="AO623" s="101"/>
      <c r="AP623" s="101"/>
      <c r="AQ623" s="101"/>
      <c r="AR623" s="102"/>
      <c r="AS623" s="102"/>
      <c r="AT623" s="102"/>
      <c r="AU623" s="91"/>
      <c r="AV623" s="91"/>
      <c r="AW623" s="103">
        <v>0</v>
      </c>
      <c r="AX623" s="104">
        <f t="shared" si="81"/>
        <v>0</v>
      </c>
    </row>
    <row r="624" spans="1:50" ht="120" customHeight="1">
      <c r="A624" s="88"/>
      <c r="B624" s="88"/>
      <c r="C624" s="71"/>
      <c r="D624" s="89"/>
      <c r="E624" s="90"/>
      <c r="F624" s="91"/>
      <c r="G624" s="92"/>
      <c r="H624" s="92"/>
      <c r="I624" s="88"/>
      <c r="J624" s="88"/>
      <c r="K624" s="88"/>
      <c r="L624" s="88"/>
      <c r="M624" s="94" t="str">
        <f t="shared" si="82"/>
        <v>-</v>
      </c>
      <c r="N624" s="95"/>
      <c r="O624" s="96"/>
      <c r="P624" s="75"/>
      <c r="Q624" s="96"/>
      <c r="R624" s="97"/>
      <c r="S624" s="98"/>
      <c r="T624" s="78"/>
      <c r="U624" s="97"/>
      <c r="V624" s="99"/>
      <c r="W624" s="91"/>
      <c r="X624" s="92"/>
      <c r="Y624" s="93">
        <f t="shared" si="83"/>
        <v>0</v>
      </c>
      <c r="Z624" s="91"/>
      <c r="AA624" s="92"/>
      <c r="AB624" s="93">
        <f t="shared" si="84"/>
        <v>0</v>
      </c>
      <c r="AC624" s="100">
        <f t="shared" si="85"/>
        <v>0</v>
      </c>
      <c r="AD624" s="91"/>
      <c r="AE624" s="105"/>
      <c r="AF624" s="93">
        <f t="shared" si="86"/>
        <v>0</v>
      </c>
      <c r="AG624" s="78"/>
      <c r="AH624" s="78"/>
      <c r="AI624" s="83"/>
      <c r="AJ624" s="106"/>
      <c r="AK624" s="106"/>
      <c r="AL624" s="93">
        <f t="shared" si="87"/>
        <v>0</v>
      </c>
      <c r="AM624" s="100">
        <f t="shared" si="88"/>
        <v>0</v>
      </c>
      <c r="AN624" s="100">
        <f t="shared" si="89"/>
        <v>0</v>
      </c>
      <c r="AO624" s="101"/>
      <c r="AP624" s="101"/>
      <c r="AQ624" s="101"/>
      <c r="AR624" s="102"/>
      <c r="AS624" s="102"/>
      <c r="AT624" s="102"/>
      <c r="AU624" s="91"/>
      <c r="AV624" s="91"/>
      <c r="AW624" s="103">
        <v>0</v>
      </c>
      <c r="AX624" s="104">
        <f t="shared" si="81"/>
        <v>0</v>
      </c>
    </row>
    <row r="625" spans="1:50" ht="120" customHeight="1">
      <c r="A625" s="88"/>
      <c r="B625" s="88"/>
      <c r="C625" s="71"/>
      <c r="D625" s="89"/>
      <c r="E625" s="90"/>
      <c r="F625" s="91"/>
      <c r="G625" s="92"/>
      <c r="H625" s="92"/>
      <c r="I625" s="88"/>
      <c r="J625" s="88"/>
      <c r="K625" s="88"/>
      <c r="L625" s="88"/>
      <c r="M625" s="94" t="str">
        <f t="shared" si="82"/>
        <v>-</v>
      </c>
      <c r="N625" s="95"/>
      <c r="O625" s="96"/>
      <c r="P625" s="75"/>
      <c r="Q625" s="96"/>
      <c r="R625" s="97"/>
      <c r="S625" s="98"/>
      <c r="T625" s="78"/>
      <c r="U625" s="97"/>
      <c r="V625" s="99"/>
      <c r="W625" s="91"/>
      <c r="X625" s="92"/>
      <c r="Y625" s="93">
        <f t="shared" si="83"/>
        <v>0</v>
      </c>
      <c r="Z625" s="91"/>
      <c r="AA625" s="92"/>
      <c r="AB625" s="93">
        <f t="shared" si="84"/>
        <v>0</v>
      </c>
      <c r="AC625" s="100">
        <f t="shared" si="85"/>
        <v>0</v>
      </c>
      <c r="AD625" s="91"/>
      <c r="AE625" s="105"/>
      <c r="AF625" s="93">
        <f t="shared" si="86"/>
        <v>0</v>
      </c>
      <c r="AG625" s="78"/>
      <c r="AH625" s="78"/>
      <c r="AI625" s="83"/>
      <c r="AJ625" s="106"/>
      <c r="AK625" s="106"/>
      <c r="AL625" s="93">
        <f t="shared" si="87"/>
        <v>0</v>
      </c>
      <c r="AM625" s="100">
        <f t="shared" si="88"/>
        <v>0</v>
      </c>
      <c r="AN625" s="100">
        <f t="shared" si="89"/>
        <v>0</v>
      </c>
      <c r="AO625" s="101"/>
      <c r="AP625" s="101"/>
      <c r="AQ625" s="101"/>
      <c r="AR625" s="102"/>
      <c r="AS625" s="102"/>
      <c r="AT625" s="102"/>
      <c r="AU625" s="91"/>
      <c r="AV625" s="91"/>
      <c r="AW625" s="103">
        <v>0</v>
      </c>
      <c r="AX625" s="104">
        <f t="shared" si="81"/>
        <v>0</v>
      </c>
    </row>
    <row r="626" spans="1:50" ht="120" customHeight="1">
      <c r="A626" s="88"/>
      <c r="B626" s="88"/>
      <c r="C626" s="71"/>
      <c r="D626" s="89"/>
      <c r="E626" s="90"/>
      <c r="F626" s="91"/>
      <c r="G626" s="92"/>
      <c r="H626" s="92"/>
      <c r="I626" s="88"/>
      <c r="J626" s="88"/>
      <c r="K626" s="88"/>
      <c r="L626" s="88"/>
      <c r="M626" s="94" t="str">
        <f t="shared" si="82"/>
        <v>-</v>
      </c>
      <c r="N626" s="95"/>
      <c r="O626" s="96"/>
      <c r="P626" s="75"/>
      <c r="Q626" s="96"/>
      <c r="R626" s="97"/>
      <c r="S626" s="98"/>
      <c r="T626" s="78"/>
      <c r="U626" s="97"/>
      <c r="V626" s="99"/>
      <c r="W626" s="91"/>
      <c r="X626" s="92"/>
      <c r="Y626" s="93">
        <f t="shared" si="83"/>
        <v>0</v>
      </c>
      <c r="Z626" s="91"/>
      <c r="AA626" s="92"/>
      <c r="AB626" s="93">
        <f t="shared" si="84"/>
        <v>0</v>
      </c>
      <c r="AC626" s="100">
        <f t="shared" si="85"/>
        <v>0</v>
      </c>
      <c r="AD626" s="91"/>
      <c r="AE626" s="105"/>
      <c r="AF626" s="93">
        <f t="shared" si="86"/>
        <v>0</v>
      </c>
      <c r="AG626" s="78"/>
      <c r="AH626" s="78"/>
      <c r="AI626" s="83"/>
      <c r="AJ626" s="106"/>
      <c r="AK626" s="106"/>
      <c r="AL626" s="93">
        <f t="shared" si="87"/>
        <v>0</v>
      </c>
      <c r="AM626" s="100">
        <f t="shared" si="88"/>
        <v>0</v>
      </c>
      <c r="AN626" s="100">
        <f t="shared" si="89"/>
        <v>0</v>
      </c>
      <c r="AO626" s="101"/>
      <c r="AP626" s="101"/>
      <c r="AQ626" s="101"/>
      <c r="AR626" s="102"/>
      <c r="AS626" s="102"/>
      <c r="AT626" s="102"/>
      <c r="AU626" s="91"/>
      <c r="AV626" s="91"/>
      <c r="AW626" s="103">
        <v>0</v>
      </c>
      <c r="AX626" s="104">
        <f t="shared" si="81"/>
        <v>0</v>
      </c>
    </row>
    <row r="627" spans="1:50" ht="120" customHeight="1">
      <c r="A627" s="88"/>
      <c r="B627" s="88"/>
      <c r="C627" s="71"/>
      <c r="D627" s="89"/>
      <c r="E627" s="90"/>
      <c r="F627" s="91"/>
      <c r="G627" s="92"/>
      <c r="H627" s="92"/>
      <c r="I627" s="88"/>
      <c r="J627" s="88"/>
      <c r="K627" s="88"/>
      <c r="L627" s="88"/>
      <c r="M627" s="94" t="str">
        <f t="shared" si="82"/>
        <v>-</v>
      </c>
      <c r="N627" s="95"/>
      <c r="O627" s="96"/>
      <c r="P627" s="75"/>
      <c r="Q627" s="96"/>
      <c r="R627" s="97"/>
      <c r="S627" s="98"/>
      <c r="T627" s="78"/>
      <c r="U627" s="97"/>
      <c r="V627" s="99"/>
      <c r="W627" s="91"/>
      <c r="X627" s="92"/>
      <c r="Y627" s="93">
        <f t="shared" si="83"/>
        <v>0</v>
      </c>
      <c r="Z627" s="91"/>
      <c r="AA627" s="92"/>
      <c r="AB627" s="93">
        <f t="shared" si="84"/>
        <v>0</v>
      </c>
      <c r="AC627" s="100">
        <f t="shared" si="85"/>
        <v>0</v>
      </c>
      <c r="AD627" s="91"/>
      <c r="AE627" s="105"/>
      <c r="AF627" s="93">
        <f t="shared" si="86"/>
        <v>0</v>
      </c>
      <c r="AG627" s="78"/>
      <c r="AH627" s="78"/>
      <c r="AI627" s="83"/>
      <c r="AJ627" s="106"/>
      <c r="AK627" s="106"/>
      <c r="AL627" s="93">
        <f t="shared" si="87"/>
        <v>0</v>
      </c>
      <c r="AM627" s="100">
        <f t="shared" si="88"/>
        <v>0</v>
      </c>
      <c r="AN627" s="100">
        <f t="shared" si="89"/>
        <v>0</v>
      </c>
      <c r="AO627" s="101"/>
      <c r="AP627" s="101"/>
      <c r="AQ627" s="101"/>
      <c r="AR627" s="102"/>
      <c r="AS627" s="102"/>
      <c r="AT627" s="102"/>
      <c r="AU627" s="91"/>
      <c r="AV627" s="91"/>
      <c r="AW627" s="103">
        <v>0</v>
      </c>
      <c r="AX627" s="104">
        <f t="shared" si="81"/>
        <v>0</v>
      </c>
    </row>
    <row r="628" spans="1:50" ht="120" customHeight="1">
      <c r="A628" s="88"/>
      <c r="B628" s="88"/>
      <c r="C628" s="71"/>
      <c r="D628" s="89"/>
      <c r="E628" s="90"/>
      <c r="F628" s="91"/>
      <c r="G628" s="92"/>
      <c r="H628" s="92"/>
      <c r="I628" s="88"/>
      <c r="J628" s="88"/>
      <c r="K628" s="88"/>
      <c r="L628" s="88"/>
      <c r="M628" s="94" t="str">
        <f t="shared" si="82"/>
        <v>-</v>
      </c>
      <c r="N628" s="95"/>
      <c r="O628" s="96"/>
      <c r="P628" s="75"/>
      <c r="Q628" s="96"/>
      <c r="R628" s="97"/>
      <c r="S628" s="98"/>
      <c r="T628" s="78"/>
      <c r="U628" s="97"/>
      <c r="V628" s="99"/>
      <c r="W628" s="91"/>
      <c r="X628" s="92"/>
      <c r="Y628" s="93">
        <f t="shared" si="83"/>
        <v>0</v>
      </c>
      <c r="Z628" s="91"/>
      <c r="AA628" s="92"/>
      <c r="AB628" s="93">
        <f t="shared" si="84"/>
        <v>0</v>
      </c>
      <c r="AC628" s="100">
        <f t="shared" si="85"/>
        <v>0</v>
      </c>
      <c r="AD628" s="91"/>
      <c r="AE628" s="105"/>
      <c r="AF628" s="93">
        <f t="shared" si="86"/>
        <v>0</v>
      </c>
      <c r="AG628" s="78"/>
      <c r="AH628" s="78"/>
      <c r="AI628" s="83"/>
      <c r="AJ628" s="106"/>
      <c r="AK628" s="106"/>
      <c r="AL628" s="93">
        <f t="shared" si="87"/>
        <v>0</v>
      </c>
      <c r="AM628" s="100">
        <f t="shared" si="88"/>
        <v>0</v>
      </c>
      <c r="AN628" s="100">
        <f t="shared" si="89"/>
        <v>0</v>
      </c>
      <c r="AO628" s="101"/>
      <c r="AP628" s="101"/>
      <c r="AQ628" s="101"/>
      <c r="AR628" s="102"/>
      <c r="AS628" s="102"/>
      <c r="AT628" s="102"/>
      <c r="AU628" s="91"/>
      <c r="AV628" s="91"/>
      <c r="AW628" s="103">
        <v>0</v>
      </c>
      <c r="AX628" s="104">
        <f t="shared" si="81"/>
        <v>0</v>
      </c>
    </row>
    <row r="629" spans="1:50" ht="120" customHeight="1">
      <c r="A629" s="88"/>
      <c r="B629" s="88"/>
      <c r="C629" s="71"/>
      <c r="D629" s="89"/>
      <c r="E629" s="90"/>
      <c r="F629" s="91"/>
      <c r="G629" s="92"/>
      <c r="H629" s="92"/>
      <c r="I629" s="88"/>
      <c r="J629" s="88"/>
      <c r="K629" s="88"/>
      <c r="L629" s="88"/>
      <c r="M629" s="94" t="str">
        <f t="shared" si="82"/>
        <v>-</v>
      </c>
      <c r="N629" s="95"/>
      <c r="O629" s="96"/>
      <c r="P629" s="75"/>
      <c r="Q629" s="96"/>
      <c r="R629" s="97"/>
      <c r="S629" s="98"/>
      <c r="T629" s="78"/>
      <c r="U629" s="97"/>
      <c r="V629" s="99"/>
      <c r="W629" s="91"/>
      <c r="X629" s="92"/>
      <c r="Y629" s="93">
        <f t="shared" si="83"/>
        <v>0</v>
      </c>
      <c r="Z629" s="91"/>
      <c r="AA629" s="92"/>
      <c r="AB629" s="93">
        <f t="shared" si="84"/>
        <v>0</v>
      </c>
      <c r="AC629" s="100">
        <f t="shared" si="85"/>
        <v>0</v>
      </c>
      <c r="AD629" s="91"/>
      <c r="AE629" s="105"/>
      <c r="AF629" s="93">
        <f t="shared" si="86"/>
        <v>0</v>
      </c>
      <c r="AG629" s="78"/>
      <c r="AH629" s="78"/>
      <c r="AI629" s="83"/>
      <c r="AJ629" s="106"/>
      <c r="AK629" s="106"/>
      <c r="AL629" s="93">
        <f t="shared" si="87"/>
        <v>0</v>
      </c>
      <c r="AM629" s="100">
        <f t="shared" si="88"/>
        <v>0</v>
      </c>
      <c r="AN629" s="100">
        <f t="shared" si="89"/>
        <v>0</v>
      </c>
      <c r="AO629" s="101"/>
      <c r="AP629" s="101"/>
      <c r="AQ629" s="101"/>
      <c r="AR629" s="102"/>
      <c r="AS629" s="102"/>
      <c r="AT629" s="102"/>
      <c r="AU629" s="91"/>
      <c r="AV629" s="91"/>
      <c r="AW629" s="103">
        <v>0</v>
      </c>
      <c r="AX629" s="104">
        <f t="shared" si="81"/>
        <v>0</v>
      </c>
    </row>
    <row r="630" spans="1:50" ht="120" customHeight="1">
      <c r="A630" s="88"/>
      <c r="B630" s="88"/>
      <c r="C630" s="71"/>
      <c r="D630" s="89"/>
      <c r="E630" s="90"/>
      <c r="F630" s="91"/>
      <c r="G630" s="92"/>
      <c r="H630" s="92"/>
      <c r="I630" s="88"/>
      <c r="J630" s="88"/>
      <c r="K630" s="88"/>
      <c r="L630" s="88"/>
      <c r="M630" s="94" t="str">
        <f t="shared" si="82"/>
        <v>-</v>
      </c>
      <c r="N630" s="95"/>
      <c r="O630" s="96"/>
      <c r="P630" s="75"/>
      <c r="Q630" s="96"/>
      <c r="R630" s="97"/>
      <c r="S630" s="98"/>
      <c r="T630" s="78"/>
      <c r="U630" s="97"/>
      <c r="V630" s="99"/>
      <c r="W630" s="91"/>
      <c r="X630" s="92"/>
      <c r="Y630" s="93">
        <f t="shared" si="83"/>
        <v>0</v>
      </c>
      <c r="Z630" s="91"/>
      <c r="AA630" s="92"/>
      <c r="AB630" s="93">
        <f t="shared" si="84"/>
        <v>0</v>
      </c>
      <c r="AC630" s="100">
        <f t="shared" si="85"/>
        <v>0</v>
      </c>
      <c r="AD630" s="91"/>
      <c r="AE630" s="105"/>
      <c r="AF630" s="93">
        <f t="shared" si="86"/>
        <v>0</v>
      </c>
      <c r="AG630" s="78"/>
      <c r="AH630" s="78"/>
      <c r="AI630" s="83"/>
      <c r="AJ630" s="106"/>
      <c r="AK630" s="106"/>
      <c r="AL630" s="93">
        <f t="shared" si="87"/>
        <v>0</v>
      </c>
      <c r="AM630" s="100">
        <f t="shared" si="88"/>
        <v>0</v>
      </c>
      <c r="AN630" s="100">
        <f t="shared" si="89"/>
        <v>0</v>
      </c>
      <c r="AO630" s="101"/>
      <c r="AP630" s="101"/>
      <c r="AQ630" s="101"/>
      <c r="AR630" s="102"/>
      <c r="AS630" s="102"/>
      <c r="AT630" s="102"/>
      <c r="AU630" s="91"/>
      <c r="AV630" s="91"/>
      <c r="AW630" s="103">
        <v>0</v>
      </c>
      <c r="AX630" s="104">
        <f t="shared" si="81"/>
        <v>0</v>
      </c>
    </row>
    <row r="631" spans="1:50" ht="120" customHeight="1">
      <c r="A631" s="88"/>
      <c r="B631" s="88"/>
      <c r="C631" s="71"/>
      <c r="D631" s="89"/>
      <c r="E631" s="90"/>
      <c r="F631" s="91"/>
      <c r="G631" s="92"/>
      <c r="H631" s="92"/>
      <c r="I631" s="88"/>
      <c r="J631" s="88"/>
      <c r="K631" s="88"/>
      <c r="L631" s="88"/>
      <c r="M631" s="94" t="str">
        <f t="shared" si="82"/>
        <v>-</v>
      </c>
      <c r="N631" s="95"/>
      <c r="O631" s="96"/>
      <c r="P631" s="75"/>
      <c r="Q631" s="96"/>
      <c r="R631" s="97"/>
      <c r="S631" s="98"/>
      <c r="T631" s="78"/>
      <c r="U631" s="97"/>
      <c r="V631" s="99"/>
      <c r="W631" s="91"/>
      <c r="X631" s="92"/>
      <c r="Y631" s="93">
        <f t="shared" si="83"/>
        <v>0</v>
      </c>
      <c r="Z631" s="91"/>
      <c r="AA631" s="92"/>
      <c r="AB631" s="93">
        <f t="shared" si="84"/>
        <v>0</v>
      </c>
      <c r="AC631" s="100">
        <f t="shared" si="85"/>
        <v>0</v>
      </c>
      <c r="AD631" s="91"/>
      <c r="AE631" s="105"/>
      <c r="AF631" s="93">
        <f t="shared" si="86"/>
        <v>0</v>
      </c>
      <c r="AG631" s="78"/>
      <c r="AH631" s="78"/>
      <c r="AI631" s="83"/>
      <c r="AJ631" s="106"/>
      <c r="AK631" s="106"/>
      <c r="AL631" s="93">
        <f t="shared" si="87"/>
        <v>0</v>
      </c>
      <c r="AM631" s="100">
        <f t="shared" si="88"/>
        <v>0</v>
      </c>
      <c r="AN631" s="100">
        <f t="shared" si="89"/>
        <v>0</v>
      </c>
      <c r="AO631" s="101"/>
      <c r="AP631" s="101"/>
      <c r="AQ631" s="101"/>
      <c r="AR631" s="102"/>
      <c r="AS631" s="102"/>
      <c r="AT631" s="102"/>
      <c r="AU631" s="91"/>
      <c r="AV631" s="91"/>
      <c r="AW631" s="103">
        <v>0</v>
      </c>
      <c r="AX631" s="104">
        <f t="shared" si="81"/>
        <v>0</v>
      </c>
    </row>
    <row r="632" spans="1:50" ht="120" customHeight="1">
      <c r="A632" s="88"/>
      <c r="B632" s="88"/>
      <c r="C632" s="71"/>
      <c r="D632" s="89"/>
      <c r="E632" s="90"/>
      <c r="F632" s="91"/>
      <c r="G632" s="92"/>
      <c r="H632" s="92"/>
      <c r="I632" s="88"/>
      <c r="J632" s="88"/>
      <c r="K632" s="88"/>
      <c r="L632" s="88"/>
      <c r="M632" s="94" t="str">
        <f t="shared" si="82"/>
        <v>-</v>
      </c>
      <c r="N632" s="95"/>
      <c r="O632" s="96"/>
      <c r="P632" s="75"/>
      <c r="Q632" s="96"/>
      <c r="R632" s="97"/>
      <c r="S632" s="98"/>
      <c r="T632" s="78"/>
      <c r="U632" s="97"/>
      <c r="V632" s="99"/>
      <c r="W632" s="91"/>
      <c r="X632" s="92"/>
      <c r="Y632" s="93">
        <f t="shared" si="83"/>
        <v>0</v>
      </c>
      <c r="Z632" s="91"/>
      <c r="AA632" s="92"/>
      <c r="AB632" s="93">
        <f t="shared" si="84"/>
        <v>0</v>
      </c>
      <c r="AC632" s="100">
        <f t="shared" si="85"/>
        <v>0</v>
      </c>
      <c r="AD632" s="91"/>
      <c r="AE632" s="105"/>
      <c r="AF632" s="93">
        <f t="shared" si="86"/>
        <v>0</v>
      </c>
      <c r="AG632" s="78"/>
      <c r="AH632" s="78"/>
      <c r="AI632" s="83"/>
      <c r="AJ632" s="106"/>
      <c r="AK632" s="106"/>
      <c r="AL632" s="93">
        <f t="shared" si="87"/>
        <v>0</v>
      </c>
      <c r="AM632" s="100">
        <f t="shared" si="88"/>
        <v>0</v>
      </c>
      <c r="AN632" s="100">
        <f t="shared" si="89"/>
        <v>0</v>
      </c>
      <c r="AO632" s="101"/>
      <c r="AP632" s="101"/>
      <c r="AQ632" s="101"/>
      <c r="AR632" s="102"/>
      <c r="AS632" s="102"/>
      <c r="AT632" s="102"/>
      <c r="AU632" s="91"/>
      <c r="AV632" s="91"/>
      <c r="AW632" s="103">
        <v>0</v>
      </c>
      <c r="AX632" s="104">
        <f t="shared" si="81"/>
        <v>0</v>
      </c>
    </row>
    <row r="633" spans="1:50" ht="120" customHeight="1">
      <c r="A633" s="88"/>
      <c r="B633" s="88"/>
      <c r="C633" s="71"/>
      <c r="D633" s="89"/>
      <c r="E633" s="90"/>
      <c r="F633" s="91"/>
      <c r="G633" s="92"/>
      <c r="H633" s="92"/>
      <c r="I633" s="88"/>
      <c r="J633" s="88"/>
      <c r="K633" s="88"/>
      <c r="L633" s="88"/>
      <c r="M633" s="94" t="str">
        <f t="shared" si="82"/>
        <v>-</v>
      </c>
      <c r="N633" s="95"/>
      <c r="O633" s="96"/>
      <c r="P633" s="75"/>
      <c r="Q633" s="96"/>
      <c r="R633" s="97"/>
      <c r="S633" s="98"/>
      <c r="T633" s="78"/>
      <c r="U633" s="97"/>
      <c r="V633" s="99"/>
      <c r="W633" s="91"/>
      <c r="X633" s="92"/>
      <c r="Y633" s="93">
        <f t="shared" si="83"/>
        <v>0</v>
      </c>
      <c r="Z633" s="91"/>
      <c r="AA633" s="92"/>
      <c r="AB633" s="93">
        <f t="shared" si="84"/>
        <v>0</v>
      </c>
      <c r="AC633" s="100">
        <f t="shared" si="85"/>
        <v>0</v>
      </c>
      <c r="AD633" s="91"/>
      <c r="AE633" s="105"/>
      <c r="AF633" s="93">
        <f t="shared" si="86"/>
        <v>0</v>
      </c>
      <c r="AG633" s="78"/>
      <c r="AH633" s="78"/>
      <c r="AI633" s="83"/>
      <c r="AJ633" s="106"/>
      <c r="AK633" s="106"/>
      <c r="AL633" s="93">
        <f t="shared" si="87"/>
        <v>0</v>
      </c>
      <c r="AM633" s="100">
        <f t="shared" si="88"/>
        <v>0</v>
      </c>
      <c r="AN633" s="100">
        <f t="shared" si="89"/>
        <v>0</v>
      </c>
      <c r="AO633" s="101"/>
      <c r="AP633" s="101"/>
      <c r="AQ633" s="101"/>
      <c r="AR633" s="102"/>
      <c r="AS633" s="102"/>
      <c r="AT633" s="102"/>
      <c r="AU633" s="91"/>
      <c r="AV633" s="91"/>
      <c r="AW633" s="103">
        <v>0</v>
      </c>
      <c r="AX633" s="104">
        <f t="shared" si="81"/>
        <v>0</v>
      </c>
    </row>
    <row r="634" spans="1:50" ht="120" customHeight="1">
      <c r="A634" s="88"/>
      <c r="B634" s="88"/>
      <c r="C634" s="71"/>
      <c r="D634" s="89"/>
      <c r="E634" s="90"/>
      <c r="F634" s="91"/>
      <c r="G634" s="92"/>
      <c r="H634" s="92"/>
      <c r="I634" s="88"/>
      <c r="J634" s="88"/>
      <c r="K634" s="88"/>
      <c r="L634" s="88"/>
      <c r="M634" s="94" t="str">
        <f t="shared" si="82"/>
        <v>-</v>
      </c>
      <c r="N634" s="95"/>
      <c r="O634" s="96"/>
      <c r="P634" s="75"/>
      <c r="Q634" s="96"/>
      <c r="R634" s="97"/>
      <c r="S634" s="98"/>
      <c r="T634" s="78"/>
      <c r="U634" s="97"/>
      <c r="V634" s="99"/>
      <c r="W634" s="91"/>
      <c r="X634" s="92"/>
      <c r="Y634" s="93">
        <f t="shared" si="83"/>
        <v>0</v>
      </c>
      <c r="Z634" s="91"/>
      <c r="AA634" s="92"/>
      <c r="AB634" s="93">
        <f t="shared" si="84"/>
        <v>0</v>
      </c>
      <c r="AC634" s="100">
        <f t="shared" si="85"/>
        <v>0</v>
      </c>
      <c r="AD634" s="91"/>
      <c r="AE634" s="105"/>
      <c r="AF634" s="93">
        <f t="shared" si="86"/>
        <v>0</v>
      </c>
      <c r="AG634" s="78"/>
      <c r="AH634" s="78"/>
      <c r="AI634" s="83"/>
      <c r="AJ634" s="106"/>
      <c r="AK634" s="106"/>
      <c r="AL634" s="93">
        <f t="shared" si="87"/>
        <v>0</v>
      </c>
      <c r="AM634" s="100">
        <f t="shared" si="88"/>
        <v>0</v>
      </c>
      <c r="AN634" s="100">
        <f t="shared" si="89"/>
        <v>0</v>
      </c>
      <c r="AO634" s="101"/>
      <c r="AP634" s="101"/>
      <c r="AQ634" s="101"/>
      <c r="AR634" s="102"/>
      <c r="AS634" s="102"/>
      <c r="AT634" s="102"/>
      <c r="AU634" s="91"/>
      <c r="AV634" s="91"/>
      <c r="AW634" s="103">
        <v>0</v>
      </c>
      <c r="AX634" s="104">
        <f t="shared" si="81"/>
        <v>0</v>
      </c>
    </row>
    <row r="635" spans="1:50" ht="120" customHeight="1">
      <c r="A635" s="88"/>
      <c r="B635" s="88"/>
      <c r="C635" s="71"/>
      <c r="D635" s="89"/>
      <c r="E635" s="90"/>
      <c r="F635" s="91"/>
      <c r="G635" s="92"/>
      <c r="H635" s="92"/>
      <c r="I635" s="88"/>
      <c r="J635" s="88"/>
      <c r="K635" s="88"/>
      <c r="L635" s="88"/>
      <c r="M635" s="94" t="str">
        <f t="shared" si="82"/>
        <v>-</v>
      </c>
      <c r="N635" s="95"/>
      <c r="O635" s="96"/>
      <c r="P635" s="75"/>
      <c r="Q635" s="96"/>
      <c r="R635" s="97"/>
      <c r="S635" s="98"/>
      <c r="T635" s="78"/>
      <c r="U635" s="97"/>
      <c r="V635" s="99"/>
      <c r="W635" s="91"/>
      <c r="X635" s="92"/>
      <c r="Y635" s="93">
        <f t="shared" si="83"/>
        <v>0</v>
      </c>
      <c r="Z635" s="91"/>
      <c r="AA635" s="92"/>
      <c r="AB635" s="93">
        <f t="shared" si="84"/>
        <v>0</v>
      </c>
      <c r="AC635" s="100">
        <f t="shared" si="85"/>
        <v>0</v>
      </c>
      <c r="AD635" s="91"/>
      <c r="AE635" s="105"/>
      <c r="AF635" s="93">
        <f t="shared" si="86"/>
        <v>0</v>
      </c>
      <c r="AG635" s="78"/>
      <c r="AH635" s="78"/>
      <c r="AI635" s="83"/>
      <c r="AJ635" s="106"/>
      <c r="AK635" s="106"/>
      <c r="AL635" s="93">
        <f t="shared" si="87"/>
        <v>0</v>
      </c>
      <c r="AM635" s="100">
        <f t="shared" si="88"/>
        <v>0</v>
      </c>
      <c r="AN635" s="100">
        <f t="shared" si="89"/>
        <v>0</v>
      </c>
      <c r="AO635" s="101"/>
      <c r="AP635" s="101"/>
      <c r="AQ635" s="101"/>
      <c r="AR635" s="102"/>
      <c r="AS635" s="102"/>
      <c r="AT635" s="102"/>
      <c r="AU635" s="91"/>
      <c r="AV635" s="91"/>
      <c r="AW635" s="103">
        <v>0</v>
      </c>
      <c r="AX635" s="104">
        <f t="shared" si="81"/>
        <v>0</v>
      </c>
    </row>
    <row r="636" spans="1:50" ht="120" customHeight="1">
      <c r="A636" s="88"/>
      <c r="B636" s="88"/>
      <c r="C636" s="71"/>
      <c r="D636" s="89"/>
      <c r="E636" s="90"/>
      <c r="F636" s="91"/>
      <c r="G636" s="92"/>
      <c r="H636" s="92"/>
      <c r="I636" s="88"/>
      <c r="J636" s="88"/>
      <c r="K636" s="88"/>
      <c r="L636" s="88"/>
      <c r="M636" s="94" t="str">
        <f t="shared" si="82"/>
        <v>-</v>
      </c>
      <c r="N636" s="95"/>
      <c r="O636" s="96"/>
      <c r="P636" s="75"/>
      <c r="Q636" s="96"/>
      <c r="R636" s="97"/>
      <c r="S636" s="98"/>
      <c r="T636" s="78"/>
      <c r="U636" s="97"/>
      <c r="V636" s="99"/>
      <c r="W636" s="91"/>
      <c r="X636" s="92"/>
      <c r="Y636" s="93">
        <f t="shared" si="83"/>
        <v>0</v>
      </c>
      <c r="Z636" s="91"/>
      <c r="AA636" s="92"/>
      <c r="AB636" s="93">
        <f t="shared" si="84"/>
        <v>0</v>
      </c>
      <c r="AC636" s="100">
        <f t="shared" si="85"/>
        <v>0</v>
      </c>
      <c r="AD636" s="91"/>
      <c r="AE636" s="105"/>
      <c r="AF636" s="93">
        <f t="shared" si="86"/>
        <v>0</v>
      </c>
      <c r="AG636" s="78"/>
      <c r="AH636" s="78"/>
      <c r="AI636" s="83"/>
      <c r="AJ636" s="106"/>
      <c r="AK636" s="106"/>
      <c r="AL636" s="93">
        <f t="shared" si="87"/>
        <v>0</v>
      </c>
      <c r="AM636" s="100">
        <f t="shared" si="88"/>
        <v>0</v>
      </c>
      <c r="AN636" s="100">
        <f t="shared" si="89"/>
        <v>0</v>
      </c>
      <c r="AO636" s="101"/>
      <c r="AP636" s="101"/>
      <c r="AQ636" s="101"/>
      <c r="AR636" s="102"/>
      <c r="AS636" s="102"/>
      <c r="AT636" s="102"/>
      <c r="AU636" s="91"/>
      <c r="AV636" s="91"/>
      <c r="AW636" s="103">
        <v>0</v>
      </c>
      <c r="AX636" s="104">
        <f t="shared" si="81"/>
        <v>0</v>
      </c>
    </row>
    <row r="637" spans="1:50" ht="120" customHeight="1">
      <c r="A637" s="88"/>
      <c r="B637" s="88"/>
      <c r="C637" s="71"/>
      <c r="D637" s="89"/>
      <c r="E637" s="90"/>
      <c r="F637" s="91"/>
      <c r="G637" s="92"/>
      <c r="H637" s="92"/>
      <c r="I637" s="88"/>
      <c r="J637" s="88"/>
      <c r="K637" s="88"/>
      <c r="L637" s="88"/>
      <c r="M637" s="94" t="str">
        <f t="shared" si="82"/>
        <v>-</v>
      </c>
      <c r="N637" s="95"/>
      <c r="O637" s="96"/>
      <c r="P637" s="75"/>
      <c r="Q637" s="96"/>
      <c r="R637" s="97"/>
      <c r="S637" s="98"/>
      <c r="T637" s="78"/>
      <c r="U637" s="97"/>
      <c r="V637" s="99"/>
      <c r="W637" s="91"/>
      <c r="X637" s="92"/>
      <c r="Y637" s="93">
        <f t="shared" si="83"/>
        <v>0</v>
      </c>
      <c r="Z637" s="91"/>
      <c r="AA637" s="92"/>
      <c r="AB637" s="93">
        <f t="shared" si="84"/>
        <v>0</v>
      </c>
      <c r="AC637" s="100">
        <f t="shared" si="85"/>
        <v>0</v>
      </c>
      <c r="AD637" s="91"/>
      <c r="AE637" s="105"/>
      <c r="AF637" s="93">
        <f t="shared" si="86"/>
        <v>0</v>
      </c>
      <c r="AG637" s="78"/>
      <c r="AH637" s="78"/>
      <c r="AI637" s="83"/>
      <c r="AJ637" s="106"/>
      <c r="AK637" s="106"/>
      <c r="AL637" s="93">
        <f t="shared" si="87"/>
        <v>0</v>
      </c>
      <c r="AM637" s="100">
        <f t="shared" si="88"/>
        <v>0</v>
      </c>
      <c r="AN637" s="100">
        <f t="shared" si="89"/>
        <v>0</v>
      </c>
      <c r="AO637" s="101"/>
      <c r="AP637" s="101"/>
      <c r="AQ637" s="101"/>
      <c r="AR637" s="102"/>
      <c r="AS637" s="102"/>
      <c r="AT637" s="102"/>
      <c r="AU637" s="91"/>
      <c r="AV637" s="91"/>
      <c r="AW637" s="103">
        <v>0</v>
      </c>
      <c r="AX637" s="104">
        <f t="shared" si="81"/>
        <v>0</v>
      </c>
    </row>
    <row r="638" spans="1:50" ht="120" customHeight="1">
      <c r="A638" s="88"/>
      <c r="B638" s="88"/>
      <c r="C638" s="71"/>
      <c r="D638" s="89"/>
      <c r="E638" s="90"/>
      <c r="F638" s="91"/>
      <c r="G638" s="92"/>
      <c r="H638" s="92"/>
      <c r="I638" s="88"/>
      <c r="J638" s="88"/>
      <c r="K638" s="88"/>
      <c r="L638" s="88"/>
      <c r="M638" s="94" t="str">
        <f t="shared" si="82"/>
        <v>-</v>
      </c>
      <c r="N638" s="95"/>
      <c r="O638" s="96"/>
      <c r="P638" s="75"/>
      <c r="Q638" s="96"/>
      <c r="R638" s="97"/>
      <c r="S638" s="98"/>
      <c r="T638" s="78"/>
      <c r="U638" s="97"/>
      <c r="V638" s="99"/>
      <c r="W638" s="91"/>
      <c r="X638" s="92"/>
      <c r="Y638" s="93">
        <f t="shared" si="83"/>
        <v>0</v>
      </c>
      <c r="Z638" s="91"/>
      <c r="AA638" s="92"/>
      <c r="AB638" s="93">
        <f t="shared" si="84"/>
        <v>0</v>
      </c>
      <c r="AC638" s="100">
        <f t="shared" si="85"/>
        <v>0</v>
      </c>
      <c r="AD638" s="91"/>
      <c r="AE638" s="105"/>
      <c r="AF638" s="93">
        <f t="shared" si="86"/>
        <v>0</v>
      </c>
      <c r="AG638" s="78"/>
      <c r="AH638" s="78"/>
      <c r="AI638" s="83"/>
      <c r="AJ638" s="106"/>
      <c r="AK638" s="106"/>
      <c r="AL638" s="93">
        <f t="shared" si="87"/>
        <v>0</v>
      </c>
      <c r="AM638" s="100">
        <f t="shared" si="88"/>
        <v>0</v>
      </c>
      <c r="AN638" s="100">
        <f t="shared" si="89"/>
        <v>0</v>
      </c>
      <c r="AO638" s="101"/>
      <c r="AP638" s="101"/>
      <c r="AQ638" s="101"/>
      <c r="AR638" s="102"/>
      <c r="AS638" s="102"/>
      <c r="AT638" s="102"/>
      <c r="AU638" s="91"/>
      <c r="AV638" s="91"/>
      <c r="AW638" s="103">
        <v>0</v>
      </c>
      <c r="AX638" s="104">
        <f t="shared" si="81"/>
        <v>0</v>
      </c>
    </row>
    <row r="639" spans="1:50" ht="120" customHeight="1">
      <c r="A639" s="88"/>
      <c r="B639" s="88"/>
      <c r="C639" s="71"/>
      <c r="D639" s="89"/>
      <c r="E639" s="90"/>
      <c r="F639" s="91"/>
      <c r="G639" s="92"/>
      <c r="H639" s="92"/>
      <c r="I639" s="88"/>
      <c r="J639" s="88"/>
      <c r="K639" s="88"/>
      <c r="L639" s="88"/>
      <c r="M639" s="94" t="str">
        <f t="shared" si="82"/>
        <v>-</v>
      </c>
      <c r="N639" s="95"/>
      <c r="O639" s="96"/>
      <c r="P639" s="75"/>
      <c r="Q639" s="96"/>
      <c r="R639" s="97"/>
      <c r="S639" s="98"/>
      <c r="T639" s="78"/>
      <c r="U639" s="97"/>
      <c r="V639" s="99"/>
      <c r="W639" s="91"/>
      <c r="X639" s="92"/>
      <c r="Y639" s="93">
        <f t="shared" si="83"/>
        <v>0</v>
      </c>
      <c r="Z639" s="91"/>
      <c r="AA639" s="92"/>
      <c r="AB639" s="93">
        <f t="shared" si="84"/>
        <v>0</v>
      </c>
      <c r="AC639" s="100">
        <f t="shared" si="85"/>
        <v>0</v>
      </c>
      <c r="AD639" s="91"/>
      <c r="AE639" s="105"/>
      <c r="AF639" s="93">
        <f t="shared" si="86"/>
        <v>0</v>
      </c>
      <c r="AG639" s="78"/>
      <c r="AH639" s="78"/>
      <c r="AI639" s="83"/>
      <c r="AJ639" s="106"/>
      <c r="AK639" s="106"/>
      <c r="AL639" s="93">
        <f t="shared" si="87"/>
        <v>0</v>
      </c>
      <c r="AM639" s="100">
        <f t="shared" si="88"/>
        <v>0</v>
      </c>
      <c r="AN639" s="100">
        <f t="shared" si="89"/>
        <v>0</v>
      </c>
      <c r="AO639" s="101"/>
      <c r="AP639" s="101"/>
      <c r="AQ639" s="101"/>
      <c r="AR639" s="102"/>
      <c r="AS639" s="102"/>
      <c r="AT639" s="102"/>
      <c r="AU639" s="91"/>
      <c r="AV639" s="91"/>
      <c r="AW639" s="103">
        <v>0</v>
      </c>
      <c r="AX639" s="104">
        <f t="shared" si="81"/>
        <v>0</v>
      </c>
    </row>
    <row r="640" spans="1:50" ht="120" customHeight="1">
      <c r="A640" s="88"/>
      <c r="B640" s="88"/>
      <c r="C640" s="71"/>
      <c r="D640" s="89"/>
      <c r="E640" s="90"/>
      <c r="F640" s="91"/>
      <c r="G640" s="92"/>
      <c r="H640" s="92"/>
      <c r="I640" s="88"/>
      <c r="J640" s="88"/>
      <c r="K640" s="88"/>
      <c r="L640" s="88"/>
      <c r="M640" s="94" t="str">
        <f t="shared" si="82"/>
        <v>-</v>
      </c>
      <c r="N640" s="95"/>
      <c r="O640" s="96"/>
      <c r="P640" s="75"/>
      <c r="Q640" s="96"/>
      <c r="R640" s="97"/>
      <c r="S640" s="98"/>
      <c r="T640" s="78"/>
      <c r="U640" s="97"/>
      <c r="V640" s="99"/>
      <c r="W640" s="91"/>
      <c r="X640" s="92"/>
      <c r="Y640" s="93">
        <f t="shared" si="83"/>
        <v>0</v>
      </c>
      <c r="Z640" s="91"/>
      <c r="AA640" s="92"/>
      <c r="AB640" s="93">
        <f t="shared" si="84"/>
        <v>0</v>
      </c>
      <c r="AC640" s="100">
        <f t="shared" si="85"/>
        <v>0</v>
      </c>
      <c r="AD640" s="91"/>
      <c r="AE640" s="105"/>
      <c r="AF640" s="93">
        <f t="shared" si="86"/>
        <v>0</v>
      </c>
      <c r="AG640" s="78"/>
      <c r="AH640" s="78"/>
      <c r="AI640" s="83"/>
      <c r="AJ640" s="106"/>
      <c r="AK640" s="106"/>
      <c r="AL640" s="93">
        <f t="shared" si="87"/>
        <v>0</v>
      </c>
      <c r="AM640" s="100">
        <f t="shared" si="88"/>
        <v>0</v>
      </c>
      <c r="AN640" s="100">
        <f t="shared" si="89"/>
        <v>0</v>
      </c>
      <c r="AO640" s="101"/>
      <c r="AP640" s="101"/>
      <c r="AQ640" s="101"/>
      <c r="AR640" s="102"/>
      <c r="AS640" s="102"/>
      <c r="AT640" s="102"/>
      <c r="AU640" s="91"/>
      <c r="AV640" s="91"/>
      <c r="AW640" s="103">
        <v>0</v>
      </c>
      <c r="AX640" s="104">
        <f t="shared" si="81"/>
        <v>0</v>
      </c>
    </row>
    <row r="641" spans="1:50" ht="120" customHeight="1">
      <c r="A641" s="88"/>
      <c r="B641" s="88"/>
      <c r="C641" s="71"/>
      <c r="D641" s="89"/>
      <c r="E641" s="90"/>
      <c r="F641" s="91"/>
      <c r="G641" s="92"/>
      <c r="H641" s="92"/>
      <c r="I641" s="88"/>
      <c r="J641" s="88"/>
      <c r="K641" s="88"/>
      <c r="L641" s="88"/>
      <c r="M641" s="94" t="str">
        <f t="shared" si="82"/>
        <v>-</v>
      </c>
      <c r="N641" s="95"/>
      <c r="O641" s="96"/>
      <c r="P641" s="75"/>
      <c r="Q641" s="96"/>
      <c r="R641" s="97"/>
      <c r="S641" s="98"/>
      <c r="T641" s="78"/>
      <c r="U641" s="97"/>
      <c r="V641" s="99"/>
      <c r="W641" s="91"/>
      <c r="X641" s="92"/>
      <c r="Y641" s="93">
        <f t="shared" si="83"/>
        <v>0</v>
      </c>
      <c r="Z641" s="91"/>
      <c r="AA641" s="92"/>
      <c r="AB641" s="93">
        <f t="shared" si="84"/>
        <v>0</v>
      </c>
      <c r="AC641" s="100">
        <f t="shared" si="85"/>
        <v>0</v>
      </c>
      <c r="AD641" s="91"/>
      <c r="AE641" s="105"/>
      <c r="AF641" s="93">
        <f t="shared" si="86"/>
        <v>0</v>
      </c>
      <c r="AG641" s="78"/>
      <c r="AH641" s="78"/>
      <c r="AI641" s="83"/>
      <c r="AJ641" s="106"/>
      <c r="AK641" s="106"/>
      <c r="AL641" s="93">
        <f t="shared" si="87"/>
        <v>0</v>
      </c>
      <c r="AM641" s="100">
        <f t="shared" si="88"/>
        <v>0</v>
      </c>
      <c r="AN641" s="100">
        <f t="shared" si="89"/>
        <v>0</v>
      </c>
      <c r="AO641" s="101"/>
      <c r="AP641" s="101"/>
      <c r="AQ641" s="101"/>
      <c r="AR641" s="102"/>
      <c r="AS641" s="102"/>
      <c r="AT641" s="102"/>
      <c r="AU641" s="91"/>
      <c r="AV641" s="91"/>
      <c r="AW641" s="103">
        <v>0</v>
      </c>
      <c r="AX641" s="104">
        <f t="shared" si="81"/>
        <v>0</v>
      </c>
    </row>
    <row r="642" spans="1:50" ht="120" customHeight="1">
      <c r="A642" s="88"/>
      <c r="B642" s="88"/>
      <c r="C642" s="71"/>
      <c r="D642" s="89"/>
      <c r="E642" s="90"/>
      <c r="F642" s="91"/>
      <c r="G642" s="92"/>
      <c r="H642" s="92"/>
      <c r="I642" s="88"/>
      <c r="J642" s="88"/>
      <c r="K642" s="88"/>
      <c r="L642" s="88"/>
      <c r="M642" s="94" t="str">
        <f t="shared" si="82"/>
        <v>-</v>
      </c>
      <c r="N642" s="95"/>
      <c r="O642" s="96"/>
      <c r="P642" s="75"/>
      <c r="Q642" s="96"/>
      <c r="R642" s="97"/>
      <c r="S642" s="98"/>
      <c r="T642" s="78"/>
      <c r="U642" s="97"/>
      <c r="V642" s="99"/>
      <c r="W642" s="91"/>
      <c r="X642" s="92"/>
      <c r="Y642" s="93">
        <f t="shared" si="83"/>
        <v>0</v>
      </c>
      <c r="Z642" s="91"/>
      <c r="AA642" s="92"/>
      <c r="AB642" s="93">
        <f t="shared" si="84"/>
        <v>0</v>
      </c>
      <c r="AC642" s="100">
        <f t="shared" si="85"/>
        <v>0</v>
      </c>
      <c r="AD642" s="91"/>
      <c r="AE642" s="105"/>
      <c r="AF642" s="93">
        <f t="shared" si="86"/>
        <v>0</v>
      </c>
      <c r="AG642" s="78"/>
      <c r="AH642" s="78"/>
      <c r="AI642" s="83"/>
      <c r="AJ642" s="106"/>
      <c r="AK642" s="106"/>
      <c r="AL642" s="93">
        <f t="shared" si="87"/>
        <v>0</v>
      </c>
      <c r="AM642" s="100">
        <f t="shared" si="88"/>
        <v>0</v>
      </c>
      <c r="AN642" s="100">
        <f t="shared" si="89"/>
        <v>0</v>
      </c>
      <c r="AO642" s="101"/>
      <c r="AP642" s="101"/>
      <c r="AQ642" s="101"/>
      <c r="AR642" s="102"/>
      <c r="AS642" s="102"/>
      <c r="AT642" s="102"/>
      <c r="AU642" s="91"/>
      <c r="AV642" s="91"/>
      <c r="AW642" s="103">
        <v>0</v>
      </c>
      <c r="AX642" s="104">
        <f t="shared" si="81"/>
        <v>0</v>
      </c>
    </row>
    <row r="643" spans="1:50" ht="120" customHeight="1">
      <c r="A643" s="88"/>
      <c r="B643" s="88"/>
      <c r="C643" s="71"/>
      <c r="D643" s="89"/>
      <c r="E643" s="90"/>
      <c r="F643" s="91"/>
      <c r="G643" s="92"/>
      <c r="H643" s="92"/>
      <c r="I643" s="88"/>
      <c r="J643" s="88"/>
      <c r="K643" s="88"/>
      <c r="L643" s="88"/>
      <c r="M643" s="94" t="str">
        <f t="shared" si="82"/>
        <v>-</v>
      </c>
      <c r="N643" s="95"/>
      <c r="O643" s="96"/>
      <c r="P643" s="75"/>
      <c r="Q643" s="96"/>
      <c r="R643" s="97"/>
      <c r="S643" s="98"/>
      <c r="T643" s="78"/>
      <c r="U643" s="97"/>
      <c r="V643" s="99"/>
      <c r="W643" s="91"/>
      <c r="X643" s="92"/>
      <c r="Y643" s="93">
        <f t="shared" si="83"/>
        <v>0</v>
      </c>
      <c r="Z643" s="91"/>
      <c r="AA643" s="92"/>
      <c r="AB643" s="93">
        <f t="shared" si="84"/>
        <v>0</v>
      </c>
      <c r="AC643" s="100">
        <f t="shared" si="85"/>
        <v>0</v>
      </c>
      <c r="AD643" s="91"/>
      <c r="AE643" s="105"/>
      <c r="AF643" s="93">
        <f t="shared" si="86"/>
        <v>0</v>
      </c>
      <c r="AG643" s="78"/>
      <c r="AH643" s="78"/>
      <c r="AI643" s="83"/>
      <c r="AJ643" s="106"/>
      <c r="AK643" s="106"/>
      <c r="AL643" s="93">
        <f t="shared" si="87"/>
        <v>0</v>
      </c>
      <c r="AM643" s="100">
        <f t="shared" si="88"/>
        <v>0</v>
      </c>
      <c r="AN643" s="100">
        <f t="shared" si="89"/>
        <v>0</v>
      </c>
      <c r="AO643" s="101"/>
      <c r="AP643" s="101"/>
      <c r="AQ643" s="101"/>
      <c r="AR643" s="102"/>
      <c r="AS643" s="102"/>
      <c r="AT643" s="102"/>
      <c r="AU643" s="91"/>
      <c r="AV643" s="91"/>
      <c r="AW643" s="103">
        <v>0</v>
      </c>
      <c r="AX643" s="104">
        <f t="shared" si="81"/>
        <v>0</v>
      </c>
    </row>
    <row r="644" spans="1:50" ht="120" customHeight="1">
      <c r="A644" s="88"/>
      <c r="B644" s="88"/>
      <c r="C644" s="71"/>
      <c r="D644" s="89"/>
      <c r="E644" s="90"/>
      <c r="F644" s="91"/>
      <c r="G644" s="92"/>
      <c r="H644" s="92"/>
      <c r="I644" s="88"/>
      <c r="J644" s="88"/>
      <c r="K644" s="88"/>
      <c r="L644" s="88"/>
      <c r="M644" s="94" t="str">
        <f t="shared" si="82"/>
        <v>-</v>
      </c>
      <c r="N644" s="95"/>
      <c r="O644" s="96"/>
      <c r="P644" s="75"/>
      <c r="Q644" s="96"/>
      <c r="R644" s="97"/>
      <c r="S644" s="98"/>
      <c r="T644" s="78"/>
      <c r="U644" s="97"/>
      <c r="V644" s="99"/>
      <c r="W644" s="91"/>
      <c r="X644" s="92"/>
      <c r="Y644" s="93">
        <f t="shared" si="83"/>
        <v>0</v>
      </c>
      <c r="Z644" s="91"/>
      <c r="AA644" s="92"/>
      <c r="AB644" s="93">
        <f t="shared" si="84"/>
        <v>0</v>
      </c>
      <c r="AC644" s="100">
        <f t="shared" si="85"/>
        <v>0</v>
      </c>
      <c r="AD644" s="91"/>
      <c r="AE644" s="105"/>
      <c r="AF644" s="93">
        <f t="shared" si="86"/>
        <v>0</v>
      </c>
      <c r="AG644" s="78"/>
      <c r="AH644" s="78"/>
      <c r="AI644" s="83"/>
      <c r="AJ644" s="106"/>
      <c r="AK644" s="106"/>
      <c r="AL644" s="93">
        <f t="shared" si="87"/>
        <v>0</v>
      </c>
      <c r="AM644" s="100">
        <f t="shared" si="88"/>
        <v>0</v>
      </c>
      <c r="AN644" s="100">
        <f t="shared" si="89"/>
        <v>0</v>
      </c>
      <c r="AO644" s="101"/>
      <c r="AP644" s="101"/>
      <c r="AQ644" s="101"/>
      <c r="AR644" s="102"/>
      <c r="AS644" s="102"/>
      <c r="AT644" s="102"/>
      <c r="AU644" s="91"/>
      <c r="AV644" s="91"/>
      <c r="AW644" s="103">
        <v>0</v>
      </c>
      <c r="AX644" s="104">
        <f t="shared" si="81"/>
        <v>0</v>
      </c>
    </row>
    <row r="645" spans="1:50" ht="120" customHeight="1">
      <c r="A645" s="88"/>
      <c r="B645" s="88"/>
      <c r="C645" s="71"/>
      <c r="D645" s="89"/>
      <c r="E645" s="90"/>
      <c r="F645" s="91"/>
      <c r="G645" s="92"/>
      <c r="H645" s="92"/>
      <c r="I645" s="88"/>
      <c r="J645" s="88"/>
      <c r="K645" s="88"/>
      <c r="L645" s="88"/>
      <c r="M645" s="94" t="str">
        <f t="shared" si="82"/>
        <v>-</v>
      </c>
      <c r="N645" s="95"/>
      <c r="O645" s="96"/>
      <c r="P645" s="75"/>
      <c r="Q645" s="96"/>
      <c r="R645" s="97"/>
      <c r="S645" s="98"/>
      <c r="T645" s="78"/>
      <c r="U645" s="97"/>
      <c r="V645" s="99"/>
      <c r="W645" s="91"/>
      <c r="X645" s="92"/>
      <c r="Y645" s="93">
        <f t="shared" si="83"/>
        <v>0</v>
      </c>
      <c r="Z645" s="91"/>
      <c r="AA645" s="92"/>
      <c r="AB645" s="93">
        <f t="shared" si="84"/>
        <v>0</v>
      </c>
      <c r="AC645" s="100">
        <f t="shared" si="85"/>
        <v>0</v>
      </c>
      <c r="AD645" s="91"/>
      <c r="AE645" s="105"/>
      <c r="AF645" s="93">
        <f t="shared" si="86"/>
        <v>0</v>
      </c>
      <c r="AG645" s="78"/>
      <c r="AH645" s="78"/>
      <c r="AI645" s="83"/>
      <c r="AJ645" s="106"/>
      <c r="AK645" s="106"/>
      <c r="AL645" s="93">
        <f t="shared" si="87"/>
        <v>0</v>
      </c>
      <c r="AM645" s="100">
        <f t="shared" si="88"/>
        <v>0</v>
      </c>
      <c r="AN645" s="100">
        <f t="shared" si="89"/>
        <v>0</v>
      </c>
      <c r="AO645" s="101"/>
      <c r="AP645" s="101"/>
      <c r="AQ645" s="101"/>
      <c r="AR645" s="102"/>
      <c r="AS645" s="102"/>
      <c r="AT645" s="102"/>
      <c r="AU645" s="91"/>
      <c r="AV645" s="91"/>
      <c r="AW645" s="103">
        <v>0</v>
      </c>
      <c r="AX645" s="104">
        <f t="shared" ref="AX645:AX708" si="90">V645*AC645*BC$1</f>
        <v>0</v>
      </c>
    </row>
    <row r="646" spans="1:50" ht="120" customHeight="1">
      <c r="A646" s="88"/>
      <c r="B646" s="88"/>
      <c r="C646" s="71"/>
      <c r="D646" s="89"/>
      <c r="E646" s="90"/>
      <c r="F646" s="91"/>
      <c r="G646" s="92"/>
      <c r="H646" s="92"/>
      <c r="I646" s="88"/>
      <c r="J646" s="88"/>
      <c r="K646" s="88"/>
      <c r="L646" s="88"/>
      <c r="M646" s="94" t="str">
        <f t="shared" ref="M646:M709" si="91">A646&amp;"-"&amp;E646</f>
        <v>-</v>
      </c>
      <c r="N646" s="95"/>
      <c r="O646" s="96"/>
      <c r="P646" s="75"/>
      <c r="Q646" s="96"/>
      <c r="R646" s="97"/>
      <c r="S646" s="98"/>
      <c r="T646" s="78"/>
      <c r="U646" s="97"/>
      <c r="V646" s="99"/>
      <c r="W646" s="91"/>
      <c r="X646" s="92"/>
      <c r="Y646" s="93">
        <f t="shared" ref="Y646:Y709" si="92">W646+X646</f>
        <v>0</v>
      </c>
      <c r="Z646" s="91"/>
      <c r="AA646" s="92"/>
      <c r="AB646" s="93">
        <f t="shared" ref="AB646:AB709" si="93">Z646+AA646</f>
        <v>0</v>
      </c>
      <c r="AC646" s="100">
        <f t="shared" ref="AC646:AC709" si="94">(AB646-Y646)*24*60</f>
        <v>0</v>
      </c>
      <c r="AD646" s="91"/>
      <c r="AE646" s="105"/>
      <c r="AF646" s="93">
        <f t="shared" ref="AF646:AF709" si="95">AD646+AE646</f>
        <v>0</v>
      </c>
      <c r="AG646" s="78"/>
      <c r="AH646" s="78"/>
      <c r="AI646" s="83"/>
      <c r="AJ646" s="106"/>
      <c r="AK646" s="106"/>
      <c r="AL646" s="93">
        <f t="shared" ref="AL646:AL709" si="96">AJ646+AK646</f>
        <v>0</v>
      </c>
      <c r="AM646" s="100">
        <f t="shared" ref="AM646:AM709" si="97">IF(AND(P646&lt;&gt;"D:Arıza Değil",AH646="Bu Arıza Aracın Servise Verilmesine Engel Değil"),IF(Z646-F646&gt;0,(AB646-Y646)*24,IF(OR(AND(G646&gt;AS$1,G646&lt;AT$1),AND(G646&gt;AU$1,G646&lt;AV$1)),(AL646-Y646)*24,0)),AN646)</f>
        <v>0</v>
      </c>
      <c r="AN646" s="100">
        <f t="shared" ref="AN646:AN709" si="98">IF(P646&lt;&gt;"D:Arıza Değil",AC646,0)</f>
        <v>0</v>
      </c>
      <c r="AO646" s="101"/>
      <c r="AP646" s="101"/>
      <c r="AQ646" s="101"/>
      <c r="AR646" s="102"/>
      <c r="AS646" s="102"/>
      <c r="AT646" s="102"/>
      <c r="AU646" s="91"/>
      <c r="AV646" s="91"/>
      <c r="AW646" s="103">
        <v>0</v>
      </c>
      <c r="AX646" s="104">
        <f t="shared" si="90"/>
        <v>0</v>
      </c>
    </row>
    <row r="647" spans="1:50" ht="120" customHeight="1">
      <c r="A647" s="88"/>
      <c r="B647" s="88"/>
      <c r="C647" s="71"/>
      <c r="D647" s="89"/>
      <c r="E647" s="90"/>
      <c r="F647" s="91"/>
      <c r="G647" s="92"/>
      <c r="H647" s="92"/>
      <c r="I647" s="88"/>
      <c r="J647" s="88"/>
      <c r="K647" s="88"/>
      <c r="L647" s="88"/>
      <c r="M647" s="94" t="str">
        <f t="shared" si="91"/>
        <v>-</v>
      </c>
      <c r="N647" s="95"/>
      <c r="O647" s="96"/>
      <c r="P647" s="75"/>
      <c r="Q647" s="96"/>
      <c r="R647" s="97"/>
      <c r="S647" s="98"/>
      <c r="T647" s="78"/>
      <c r="U647" s="97"/>
      <c r="V647" s="99"/>
      <c r="W647" s="91"/>
      <c r="X647" s="92"/>
      <c r="Y647" s="93">
        <f t="shared" si="92"/>
        <v>0</v>
      </c>
      <c r="Z647" s="91"/>
      <c r="AA647" s="92"/>
      <c r="AB647" s="93">
        <f t="shared" si="93"/>
        <v>0</v>
      </c>
      <c r="AC647" s="100">
        <f t="shared" si="94"/>
        <v>0</v>
      </c>
      <c r="AD647" s="91"/>
      <c r="AE647" s="105"/>
      <c r="AF647" s="93">
        <f t="shared" si="95"/>
        <v>0</v>
      </c>
      <c r="AG647" s="78"/>
      <c r="AH647" s="78"/>
      <c r="AI647" s="83"/>
      <c r="AJ647" s="106"/>
      <c r="AK647" s="106"/>
      <c r="AL647" s="93">
        <f t="shared" si="96"/>
        <v>0</v>
      </c>
      <c r="AM647" s="100">
        <f t="shared" si="97"/>
        <v>0</v>
      </c>
      <c r="AN647" s="100">
        <f t="shared" si="98"/>
        <v>0</v>
      </c>
      <c r="AO647" s="101"/>
      <c r="AP647" s="101"/>
      <c r="AQ647" s="101"/>
      <c r="AR647" s="102"/>
      <c r="AS647" s="102"/>
      <c r="AT647" s="102"/>
      <c r="AU647" s="91"/>
      <c r="AV647" s="91"/>
      <c r="AW647" s="103">
        <v>0</v>
      </c>
      <c r="AX647" s="104">
        <f t="shared" si="90"/>
        <v>0</v>
      </c>
    </row>
    <row r="648" spans="1:50" ht="120" customHeight="1">
      <c r="A648" s="88"/>
      <c r="B648" s="88"/>
      <c r="C648" s="71"/>
      <c r="D648" s="89"/>
      <c r="E648" s="90"/>
      <c r="F648" s="91"/>
      <c r="G648" s="92"/>
      <c r="H648" s="92"/>
      <c r="I648" s="88"/>
      <c r="J648" s="88"/>
      <c r="K648" s="88"/>
      <c r="L648" s="88"/>
      <c r="M648" s="94" t="str">
        <f t="shared" si="91"/>
        <v>-</v>
      </c>
      <c r="N648" s="95"/>
      <c r="O648" s="96"/>
      <c r="P648" s="75"/>
      <c r="Q648" s="96"/>
      <c r="R648" s="97"/>
      <c r="S648" s="98"/>
      <c r="T648" s="78"/>
      <c r="U648" s="97"/>
      <c r="V648" s="99"/>
      <c r="W648" s="91"/>
      <c r="X648" s="92"/>
      <c r="Y648" s="93">
        <f t="shared" si="92"/>
        <v>0</v>
      </c>
      <c r="Z648" s="91"/>
      <c r="AA648" s="92"/>
      <c r="AB648" s="93">
        <f t="shared" si="93"/>
        <v>0</v>
      </c>
      <c r="AC648" s="100">
        <f t="shared" si="94"/>
        <v>0</v>
      </c>
      <c r="AD648" s="91"/>
      <c r="AE648" s="105"/>
      <c r="AF648" s="93">
        <f t="shared" si="95"/>
        <v>0</v>
      </c>
      <c r="AG648" s="78"/>
      <c r="AH648" s="78"/>
      <c r="AI648" s="83"/>
      <c r="AJ648" s="106"/>
      <c r="AK648" s="106"/>
      <c r="AL648" s="93">
        <f t="shared" si="96"/>
        <v>0</v>
      </c>
      <c r="AM648" s="100">
        <f t="shared" si="97"/>
        <v>0</v>
      </c>
      <c r="AN648" s="100">
        <f t="shared" si="98"/>
        <v>0</v>
      </c>
      <c r="AO648" s="101"/>
      <c r="AP648" s="101"/>
      <c r="AQ648" s="101"/>
      <c r="AR648" s="102"/>
      <c r="AS648" s="102"/>
      <c r="AT648" s="102"/>
      <c r="AU648" s="91"/>
      <c r="AV648" s="91"/>
      <c r="AW648" s="103">
        <v>0</v>
      </c>
      <c r="AX648" s="104">
        <f t="shared" si="90"/>
        <v>0</v>
      </c>
    </row>
    <row r="649" spans="1:50" ht="120" customHeight="1">
      <c r="A649" s="88"/>
      <c r="B649" s="88"/>
      <c r="C649" s="71"/>
      <c r="D649" s="89"/>
      <c r="E649" s="90"/>
      <c r="F649" s="91"/>
      <c r="G649" s="92"/>
      <c r="H649" s="92"/>
      <c r="I649" s="88"/>
      <c r="J649" s="88"/>
      <c r="K649" s="88"/>
      <c r="L649" s="88"/>
      <c r="M649" s="94" t="str">
        <f t="shared" si="91"/>
        <v>-</v>
      </c>
      <c r="N649" s="95"/>
      <c r="O649" s="96"/>
      <c r="P649" s="75"/>
      <c r="Q649" s="96"/>
      <c r="R649" s="97"/>
      <c r="S649" s="98"/>
      <c r="T649" s="78"/>
      <c r="U649" s="97"/>
      <c r="V649" s="99"/>
      <c r="W649" s="91"/>
      <c r="X649" s="92"/>
      <c r="Y649" s="93">
        <f t="shared" si="92"/>
        <v>0</v>
      </c>
      <c r="Z649" s="91"/>
      <c r="AA649" s="92"/>
      <c r="AB649" s="93">
        <f t="shared" si="93"/>
        <v>0</v>
      </c>
      <c r="AC649" s="100">
        <f t="shared" si="94"/>
        <v>0</v>
      </c>
      <c r="AD649" s="91"/>
      <c r="AE649" s="105"/>
      <c r="AF649" s="93">
        <f t="shared" si="95"/>
        <v>0</v>
      </c>
      <c r="AG649" s="78"/>
      <c r="AH649" s="78"/>
      <c r="AI649" s="83"/>
      <c r="AJ649" s="106"/>
      <c r="AK649" s="106"/>
      <c r="AL649" s="93">
        <f t="shared" si="96"/>
        <v>0</v>
      </c>
      <c r="AM649" s="100">
        <f t="shared" si="97"/>
        <v>0</v>
      </c>
      <c r="AN649" s="100">
        <f t="shared" si="98"/>
        <v>0</v>
      </c>
      <c r="AO649" s="101"/>
      <c r="AP649" s="101"/>
      <c r="AQ649" s="101"/>
      <c r="AR649" s="102"/>
      <c r="AS649" s="102"/>
      <c r="AT649" s="102"/>
      <c r="AU649" s="91"/>
      <c r="AV649" s="91"/>
      <c r="AW649" s="103">
        <v>0</v>
      </c>
      <c r="AX649" s="104">
        <f t="shared" si="90"/>
        <v>0</v>
      </c>
    </row>
    <row r="650" spans="1:50" ht="120" customHeight="1">
      <c r="A650" s="88"/>
      <c r="B650" s="88"/>
      <c r="C650" s="71"/>
      <c r="D650" s="89"/>
      <c r="E650" s="90"/>
      <c r="F650" s="91"/>
      <c r="G650" s="92"/>
      <c r="H650" s="92"/>
      <c r="I650" s="88"/>
      <c r="J650" s="88"/>
      <c r="K650" s="88"/>
      <c r="L650" s="88"/>
      <c r="M650" s="94" t="str">
        <f t="shared" si="91"/>
        <v>-</v>
      </c>
      <c r="N650" s="95"/>
      <c r="O650" s="96"/>
      <c r="P650" s="75"/>
      <c r="Q650" s="96"/>
      <c r="R650" s="97"/>
      <c r="S650" s="98"/>
      <c r="T650" s="78"/>
      <c r="U650" s="97"/>
      <c r="V650" s="99"/>
      <c r="W650" s="91"/>
      <c r="X650" s="92"/>
      <c r="Y650" s="93">
        <f t="shared" si="92"/>
        <v>0</v>
      </c>
      <c r="Z650" s="91"/>
      <c r="AA650" s="92"/>
      <c r="AB650" s="93">
        <f t="shared" si="93"/>
        <v>0</v>
      </c>
      <c r="AC650" s="100">
        <f t="shared" si="94"/>
        <v>0</v>
      </c>
      <c r="AD650" s="91"/>
      <c r="AE650" s="105"/>
      <c r="AF650" s="93">
        <f t="shared" si="95"/>
        <v>0</v>
      </c>
      <c r="AG650" s="78"/>
      <c r="AH650" s="78"/>
      <c r="AI650" s="83"/>
      <c r="AJ650" s="106"/>
      <c r="AK650" s="106"/>
      <c r="AL650" s="93">
        <f t="shared" si="96"/>
        <v>0</v>
      </c>
      <c r="AM650" s="100">
        <f t="shared" si="97"/>
        <v>0</v>
      </c>
      <c r="AN650" s="100">
        <f t="shared" si="98"/>
        <v>0</v>
      </c>
      <c r="AO650" s="101"/>
      <c r="AP650" s="101"/>
      <c r="AQ650" s="101"/>
      <c r="AR650" s="102"/>
      <c r="AS650" s="102"/>
      <c r="AT650" s="102"/>
      <c r="AU650" s="91"/>
      <c r="AV650" s="91"/>
      <c r="AW650" s="103">
        <v>0</v>
      </c>
      <c r="AX650" s="104">
        <f t="shared" si="90"/>
        <v>0</v>
      </c>
    </row>
    <row r="651" spans="1:50" ht="120" customHeight="1">
      <c r="A651" s="88"/>
      <c r="B651" s="88"/>
      <c r="C651" s="71"/>
      <c r="D651" s="89"/>
      <c r="E651" s="90"/>
      <c r="F651" s="91"/>
      <c r="G651" s="92"/>
      <c r="H651" s="92"/>
      <c r="I651" s="88"/>
      <c r="J651" s="88"/>
      <c r="K651" s="88"/>
      <c r="L651" s="88"/>
      <c r="M651" s="94" t="str">
        <f t="shared" si="91"/>
        <v>-</v>
      </c>
      <c r="N651" s="95"/>
      <c r="O651" s="96"/>
      <c r="P651" s="75"/>
      <c r="Q651" s="96"/>
      <c r="R651" s="97"/>
      <c r="S651" s="98"/>
      <c r="T651" s="78"/>
      <c r="U651" s="97"/>
      <c r="V651" s="99"/>
      <c r="W651" s="91"/>
      <c r="X651" s="92"/>
      <c r="Y651" s="93">
        <f t="shared" si="92"/>
        <v>0</v>
      </c>
      <c r="Z651" s="91"/>
      <c r="AA651" s="92"/>
      <c r="AB651" s="93">
        <f t="shared" si="93"/>
        <v>0</v>
      </c>
      <c r="AC651" s="100">
        <f t="shared" si="94"/>
        <v>0</v>
      </c>
      <c r="AD651" s="91"/>
      <c r="AE651" s="105"/>
      <c r="AF651" s="93">
        <f t="shared" si="95"/>
        <v>0</v>
      </c>
      <c r="AG651" s="78"/>
      <c r="AH651" s="78"/>
      <c r="AI651" s="83"/>
      <c r="AJ651" s="106"/>
      <c r="AK651" s="106"/>
      <c r="AL651" s="93">
        <f t="shared" si="96"/>
        <v>0</v>
      </c>
      <c r="AM651" s="100">
        <f t="shared" si="97"/>
        <v>0</v>
      </c>
      <c r="AN651" s="100">
        <f t="shared" si="98"/>
        <v>0</v>
      </c>
      <c r="AO651" s="101"/>
      <c r="AP651" s="101"/>
      <c r="AQ651" s="101"/>
      <c r="AR651" s="102"/>
      <c r="AS651" s="102"/>
      <c r="AT651" s="102"/>
      <c r="AU651" s="91"/>
      <c r="AV651" s="91"/>
      <c r="AW651" s="103">
        <v>0</v>
      </c>
      <c r="AX651" s="104">
        <f t="shared" si="90"/>
        <v>0</v>
      </c>
    </row>
    <row r="652" spans="1:50" ht="120" customHeight="1">
      <c r="A652" s="88"/>
      <c r="B652" s="88"/>
      <c r="C652" s="71"/>
      <c r="D652" s="89"/>
      <c r="E652" s="90"/>
      <c r="F652" s="91"/>
      <c r="G652" s="92"/>
      <c r="H652" s="92"/>
      <c r="I652" s="88"/>
      <c r="J652" s="88"/>
      <c r="K652" s="88"/>
      <c r="L652" s="88"/>
      <c r="M652" s="94" t="str">
        <f t="shared" si="91"/>
        <v>-</v>
      </c>
      <c r="N652" s="95"/>
      <c r="O652" s="96"/>
      <c r="P652" s="75"/>
      <c r="Q652" s="96"/>
      <c r="R652" s="97"/>
      <c r="S652" s="98"/>
      <c r="T652" s="78"/>
      <c r="U652" s="97"/>
      <c r="V652" s="99"/>
      <c r="W652" s="91"/>
      <c r="X652" s="92"/>
      <c r="Y652" s="93">
        <f t="shared" si="92"/>
        <v>0</v>
      </c>
      <c r="Z652" s="91"/>
      <c r="AA652" s="92"/>
      <c r="AB652" s="93">
        <f t="shared" si="93"/>
        <v>0</v>
      </c>
      <c r="AC652" s="100">
        <f t="shared" si="94"/>
        <v>0</v>
      </c>
      <c r="AD652" s="91"/>
      <c r="AE652" s="105"/>
      <c r="AF652" s="93">
        <f t="shared" si="95"/>
        <v>0</v>
      </c>
      <c r="AG652" s="78"/>
      <c r="AH652" s="78"/>
      <c r="AI652" s="83"/>
      <c r="AJ652" s="106"/>
      <c r="AK652" s="106"/>
      <c r="AL652" s="93">
        <f t="shared" si="96"/>
        <v>0</v>
      </c>
      <c r="AM652" s="100">
        <f t="shared" si="97"/>
        <v>0</v>
      </c>
      <c r="AN652" s="100">
        <f t="shared" si="98"/>
        <v>0</v>
      </c>
      <c r="AO652" s="101"/>
      <c r="AP652" s="101"/>
      <c r="AQ652" s="101"/>
      <c r="AR652" s="102"/>
      <c r="AS652" s="102"/>
      <c r="AT652" s="102"/>
      <c r="AU652" s="91"/>
      <c r="AV652" s="91"/>
      <c r="AW652" s="103">
        <v>0</v>
      </c>
      <c r="AX652" s="104">
        <f t="shared" si="90"/>
        <v>0</v>
      </c>
    </row>
    <row r="653" spans="1:50" ht="120" customHeight="1">
      <c r="A653" s="88"/>
      <c r="B653" s="88"/>
      <c r="C653" s="71"/>
      <c r="D653" s="89"/>
      <c r="E653" s="90"/>
      <c r="F653" s="91"/>
      <c r="G653" s="92"/>
      <c r="H653" s="92"/>
      <c r="I653" s="88"/>
      <c r="J653" s="88"/>
      <c r="K653" s="88"/>
      <c r="L653" s="88"/>
      <c r="M653" s="94" t="str">
        <f t="shared" si="91"/>
        <v>-</v>
      </c>
      <c r="N653" s="95"/>
      <c r="O653" s="96"/>
      <c r="P653" s="75"/>
      <c r="Q653" s="96"/>
      <c r="R653" s="97"/>
      <c r="S653" s="98"/>
      <c r="T653" s="78"/>
      <c r="U653" s="97"/>
      <c r="V653" s="99"/>
      <c r="W653" s="91"/>
      <c r="X653" s="92"/>
      <c r="Y653" s="93">
        <f t="shared" si="92"/>
        <v>0</v>
      </c>
      <c r="Z653" s="91"/>
      <c r="AA653" s="92"/>
      <c r="AB653" s="93">
        <f t="shared" si="93"/>
        <v>0</v>
      </c>
      <c r="AC653" s="100">
        <f t="shared" si="94"/>
        <v>0</v>
      </c>
      <c r="AD653" s="91"/>
      <c r="AE653" s="105"/>
      <c r="AF653" s="93">
        <f t="shared" si="95"/>
        <v>0</v>
      </c>
      <c r="AG653" s="78"/>
      <c r="AH653" s="78"/>
      <c r="AI653" s="83"/>
      <c r="AJ653" s="106"/>
      <c r="AK653" s="106"/>
      <c r="AL653" s="93">
        <f t="shared" si="96"/>
        <v>0</v>
      </c>
      <c r="AM653" s="100">
        <f t="shared" si="97"/>
        <v>0</v>
      </c>
      <c r="AN653" s="100">
        <f t="shared" si="98"/>
        <v>0</v>
      </c>
      <c r="AO653" s="101"/>
      <c r="AP653" s="101"/>
      <c r="AQ653" s="101"/>
      <c r="AR653" s="102"/>
      <c r="AS653" s="102"/>
      <c r="AT653" s="102"/>
      <c r="AU653" s="91"/>
      <c r="AV653" s="91"/>
      <c r="AW653" s="103">
        <v>0</v>
      </c>
      <c r="AX653" s="104">
        <f t="shared" si="90"/>
        <v>0</v>
      </c>
    </row>
    <row r="654" spans="1:50" ht="120" customHeight="1">
      <c r="A654" s="88"/>
      <c r="B654" s="88"/>
      <c r="C654" s="71"/>
      <c r="D654" s="89"/>
      <c r="E654" s="90"/>
      <c r="F654" s="91"/>
      <c r="G654" s="92"/>
      <c r="H654" s="92"/>
      <c r="I654" s="88"/>
      <c r="J654" s="88"/>
      <c r="K654" s="88"/>
      <c r="L654" s="88"/>
      <c r="M654" s="94" t="str">
        <f t="shared" si="91"/>
        <v>-</v>
      </c>
      <c r="N654" s="95"/>
      <c r="O654" s="96"/>
      <c r="P654" s="75"/>
      <c r="Q654" s="96"/>
      <c r="R654" s="97"/>
      <c r="S654" s="98"/>
      <c r="T654" s="78"/>
      <c r="U654" s="97"/>
      <c r="V654" s="99"/>
      <c r="W654" s="91"/>
      <c r="X654" s="92"/>
      <c r="Y654" s="93">
        <f t="shared" si="92"/>
        <v>0</v>
      </c>
      <c r="Z654" s="91"/>
      <c r="AA654" s="92"/>
      <c r="AB654" s="93">
        <f t="shared" si="93"/>
        <v>0</v>
      </c>
      <c r="AC654" s="100">
        <f t="shared" si="94"/>
        <v>0</v>
      </c>
      <c r="AD654" s="91"/>
      <c r="AE654" s="105"/>
      <c r="AF654" s="93">
        <f t="shared" si="95"/>
        <v>0</v>
      </c>
      <c r="AG654" s="78"/>
      <c r="AH654" s="78"/>
      <c r="AI654" s="83"/>
      <c r="AJ654" s="106"/>
      <c r="AK654" s="106"/>
      <c r="AL654" s="93">
        <f t="shared" si="96"/>
        <v>0</v>
      </c>
      <c r="AM654" s="100">
        <f t="shared" si="97"/>
        <v>0</v>
      </c>
      <c r="AN654" s="100">
        <f t="shared" si="98"/>
        <v>0</v>
      </c>
      <c r="AO654" s="101"/>
      <c r="AP654" s="101"/>
      <c r="AQ654" s="101"/>
      <c r="AR654" s="102"/>
      <c r="AS654" s="102"/>
      <c r="AT654" s="102"/>
      <c r="AU654" s="91"/>
      <c r="AV654" s="91"/>
      <c r="AW654" s="103">
        <v>0</v>
      </c>
      <c r="AX654" s="104">
        <f t="shared" si="90"/>
        <v>0</v>
      </c>
    </row>
    <row r="655" spans="1:50" ht="120" customHeight="1">
      <c r="A655" s="88"/>
      <c r="B655" s="88"/>
      <c r="C655" s="71"/>
      <c r="D655" s="89"/>
      <c r="E655" s="90"/>
      <c r="F655" s="91"/>
      <c r="G655" s="92"/>
      <c r="H655" s="92"/>
      <c r="I655" s="88"/>
      <c r="J655" s="88"/>
      <c r="K655" s="88"/>
      <c r="L655" s="88"/>
      <c r="M655" s="94" t="str">
        <f t="shared" si="91"/>
        <v>-</v>
      </c>
      <c r="N655" s="95"/>
      <c r="O655" s="96"/>
      <c r="P655" s="75"/>
      <c r="Q655" s="96"/>
      <c r="R655" s="97"/>
      <c r="S655" s="98"/>
      <c r="T655" s="78"/>
      <c r="U655" s="97"/>
      <c r="V655" s="99"/>
      <c r="W655" s="91"/>
      <c r="X655" s="92"/>
      <c r="Y655" s="93">
        <f t="shared" si="92"/>
        <v>0</v>
      </c>
      <c r="Z655" s="91"/>
      <c r="AA655" s="92"/>
      <c r="AB655" s="93">
        <f t="shared" si="93"/>
        <v>0</v>
      </c>
      <c r="AC655" s="100">
        <f t="shared" si="94"/>
        <v>0</v>
      </c>
      <c r="AD655" s="91"/>
      <c r="AE655" s="105"/>
      <c r="AF655" s="93">
        <f t="shared" si="95"/>
        <v>0</v>
      </c>
      <c r="AG655" s="78"/>
      <c r="AH655" s="78"/>
      <c r="AI655" s="83"/>
      <c r="AJ655" s="106"/>
      <c r="AK655" s="106"/>
      <c r="AL655" s="93">
        <f t="shared" si="96"/>
        <v>0</v>
      </c>
      <c r="AM655" s="100">
        <f t="shared" si="97"/>
        <v>0</v>
      </c>
      <c r="AN655" s="100">
        <f t="shared" si="98"/>
        <v>0</v>
      </c>
      <c r="AO655" s="101"/>
      <c r="AP655" s="101"/>
      <c r="AQ655" s="101"/>
      <c r="AR655" s="102"/>
      <c r="AS655" s="102"/>
      <c r="AT655" s="102"/>
      <c r="AU655" s="91"/>
      <c r="AV655" s="91"/>
      <c r="AW655" s="103">
        <v>0</v>
      </c>
      <c r="AX655" s="104">
        <f t="shared" si="90"/>
        <v>0</v>
      </c>
    </row>
    <row r="656" spans="1:50" ht="120" customHeight="1">
      <c r="A656" s="88"/>
      <c r="B656" s="88"/>
      <c r="C656" s="71"/>
      <c r="D656" s="89"/>
      <c r="E656" s="90"/>
      <c r="F656" s="91"/>
      <c r="G656" s="92"/>
      <c r="H656" s="92"/>
      <c r="I656" s="88"/>
      <c r="J656" s="88"/>
      <c r="K656" s="88"/>
      <c r="L656" s="88"/>
      <c r="M656" s="94" t="str">
        <f t="shared" si="91"/>
        <v>-</v>
      </c>
      <c r="N656" s="95"/>
      <c r="O656" s="96"/>
      <c r="P656" s="75"/>
      <c r="Q656" s="96"/>
      <c r="R656" s="97"/>
      <c r="S656" s="98"/>
      <c r="T656" s="78"/>
      <c r="U656" s="97"/>
      <c r="V656" s="99"/>
      <c r="W656" s="91"/>
      <c r="X656" s="92"/>
      <c r="Y656" s="93">
        <f t="shared" si="92"/>
        <v>0</v>
      </c>
      <c r="Z656" s="91"/>
      <c r="AA656" s="92"/>
      <c r="AB656" s="93">
        <f t="shared" si="93"/>
        <v>0</v>
      </c>
      <c r="AC656" s="100">
        <f t="shared" si="94"/>
        <v>0</v>
      </c>
      <c r="AD656" s="91"/>
      <c r="AE656" s="105"/>
      <c r="AF656" s="93">
        <f t="shared" si="95"/>
        <v>0</v>
      </c>
      <c r="AG656" s="78"/>
      <c r="AH656" s="78"/>
      <c r="AI656" s="83"/>
      <c r="AJ656" s="106"/>
      <c r="AK656" s="106"/>
      <c r="AL656" s="93">
        <f t="shared" si="96"/>
        <v>0</v>
      </c>
      <c r="AM656" s="100">
        <f t="shared" si="97"/>
        <v>0</v>
      </c>
      <c r="AN656" s="100">
        <f t="shared" si="98"/>
        <v>0</v>
      </c>
      <c r="AO656" s="101"/>
      <c r="AP656" s="101"/>
      <c r="AQ656" s="101"/>
      <c r="AR656" s="102"/>
      <c r="AS656" s="102"/>
      <c r="AT656" s="102"/>
      <c r="AU656" s="91"/>
      <c r="AV656" s="91"/>
      <c r="AW656" s="103">
        <v>0</v>
      </c>
      <c r="AX656" s="104">
        <f t="shared" si="90"/>
        <v>0</v>
      </c>
    </row>
    <row r="657" spans="1:50" ht="120" customHeight="1">
      <c r="A657" s="88"/>
      <c r="B657" s="88"/>
      <c r="C657" s="71"/>
      <c r="D657" s="89"/>
      <c r="E657" s="90"/>
      <c r="F657" s="91"/>
      <c r="G657" s="92"/>
      <c r="H657" s="92"/>
      <c r="I657" s="88"/>
      <c r="J657" s="88"/>
      <c r="K657" s="88"/>
      <c r="L657" s="88"/>
      <c r="M657" s="94" t="str">
        <f t="shared" si="91"/>
        <v>-</v>
      </c>
      <c r="N657" s="95"/>
      <c r="O657" s="96"/>
      <c r="P657" s="75"/>
      <c r="Q657" s="96"/>
      <c r="R657" s="97"/>
      <c r="S657" s="98"/>
      <c r="T657" s="78"/>
      <c r="U657" s="97"/>
      <c r="V657" s="99"/>
      <c r="W657" s="91"/>
      <c r="X657" s="92"/>
      <c r="Y657" s="93">
        <f t="shared" si="92"/>
        <v>0</v>
      </c>
      <c r="Z657" s="91"/>
      <c r="AA657" s="92"/>
      <c r="AB657" s="93">
        <f t="shared" si="93"/>
        <v>0</v>
      </c>
      <c r="AC657" s="100">
        <f t="shared" si="94"/>
        <v>0</v>
      </c>
      <c r="AD657" s="91"/>
      <c r="AE657" s="105"/>
      <c r="AF657" s="93">
        <f t="shared" si="95"/>
        <v>0</v>
      </c>
      <c r="AG657" s="78"/>
      <c r="AH657" s="78"/>
      <c r="AI657" s="83"/>
      <c r="AJ657" s="106"/>
      <c r="AK657" s="106"/>
      <c r="AL657" s="93">
        <f t="shared" si="96"/>
        <v>0</v>
      </c>
      <c r="AM657" s="100">
        <f t="shared" si="97"/>
        <v>0</v>
      </c>
      <c r="AN657" s="100">
        <f t="shared" si="98"/>
        <v>0</v>
      </c>
      <c r="AO657" s="101"/>
      <c r="AP657" s="101"/>
      <c r="AQ657" s="101"/>
      <c r="AR657" s="102"/>
      <c r="AS657" s="102"/>
      <c r="AT657" s="102"/>
      <c r="AU657" s="91"/>
      <c r="AV657" s="91"/>
      <c r="AW657" s="103">
        <v>0</v>
      </c>
      <c r="AX657" s="104">
        <f t="shared" si="90"/>
        <v>0</v>
      </c>
    </row>
    <row r="658" spans="1:50" ht="120" customHeight="1">
      <c r="A658" s="88"/>
      <c r="B658" s="88"/>
      <c r="C658" s="71"/>
      <c r="D658" s="89"/>
      <c r="E658" s="90"/>
      <c r="F658" s="91"/>
      <c r="G658" s="92"/>
      <c r="H658" s="92"/>
      <c r="I658" s="88"/>
      <c r="J658" s="88"/>
      <c r="K658" s="88"/>
      <c r="L658" s="88"/>
      <c r="M658" s="94" t="str">
        <f t="shared" si="91"/>
        <v>-</v>
      </c>
      <c r="N658" s="95"/>
      <c r="O658" s="96"/>
      <c r="P658" s="75"/>
      <c r="Q658" s="96"/>
      <c r="R658" s="97"/>
      <c r="S658" s="98"/>
      <c r="T658" s="78"/>
      <c r="U658" s="97"/>
      <c r="V658" s="99"/>
      <c r="W658" s="91"/>
      <c r="X658" s="92"/>
      <c r="Y658" s="93">
        <f t="shared" si="92"/>
        <v>0</v>
      </c>
      <c r="Z658" s="91"/>
      <c r="AA658" s="92"/>
      <c r="AB658" s="93">
        <f t="shared" si="93"/>
        <v>0</v>
      </c>
      <c r="AC658" s="100">
        <f t="shared" si="94"/>
        <v>0</v>
      </c>
      <c r="AD658" s="91"/>
      <c r="AE658" s="105"/>
      <c r="AF658" s="93">
        <f t="shared" si="95"/>
        <v>0</v>
      </c>
      <c r="AG658" s="78"/>
      <c r="AH658" s="78"/>
      <c r="AI658" s="83"/>
      <c r="AJ658" s="106"/>
      <c r="AK658" s="106"/>
      <c r="AL658" s="93">
        <f t="shared" si="96"/>
        <v>0</v>
      </c>
      <c r="AM658" s="100">
        <f t="shared" si="97"/>
        <v>0</v>
      </c>
      <c r="AN658" s="100">
        <f t="shared" si="98"/>
        <v>0</v>
      </c>
      <c r="AO658" s="101"/>
      <c r="AP658" s="101"/>
      <c r="AQ658" s="101"/>
      <c r="AR658" s="102"/>
      <c r="AS658" s="102"/>
      <c r="AT658" s="102"/>
      <c r="AU658" s="91"/>
      <c r="AV658" s="91"/>
      <c r="AW658" s="103">
        <v>0</v>
      </c>
      <c r="AX658" s="104">
        <f t="shared" si="90"/>
        <v>0</v>
      </c>
    </row>
    <row r="659" spans="1:50" ht="120" customHeight="1">
      <c r="A659" s="88"/>
      <c r="B659" s="88"/>
      <c r="C659" s="71"/>
      <c r="D659" s="89"/>
      <c r="E659" s="90"/>
      <c r="F659" s="91"/>
      <c r="G659" s="92"/>
      <c r="H659" s="92"/>
      <c r="I659" s="88"/>
      <c r="J659" s="88"/>
      <c r="K659" s="88"/>
      <c r="L659" s="88"/>
      <c r="M659" s="94" t="str">
        <f t="shared" si="91"/>
        <v>-</v>
      </c>
      <c r="N659" s="95"/>
      <c r="O659" s="96"/>
      <c r="P659" s="75"/>
      <c r="Q659" s="96"/>
      <c r="R659" s="97"/>
      <c r="S659" s="98"/>
      <c r="T659" s="78"/>
      <c r="U659" s="97"/>
      <c r="V659" s="99"/>
      <c r="W659" s="91"/>
      <c r="X659" s="92"/>
      <c r="Y659" s="93">
        <f t="shared" si="92"/>
        <v>0</v>
      </c>
      <c r="Z659" s="91"/>
      <c r="AA659" s="92"/>
      <c r="AB659" s="93">
        <f t="shared" si="93"/>
        <v>0</v>
      </c>
      <c r="AC659" s="100">
        <f t="shared" si="94"/>
        <v>0</v>
      </c>
      <c r="AD659" s="91"/>
      <c r="AE659" s="105"/>
      <c r="AF659" s="93">
        <f t="shared" si="95"/>
        <v>0</v>
      </c>
      <c r="AG659" s="78"/>
      <c r="AH659" s="78"/>
      <c r="AI659" s="83"/>
      <c r="AJ659" s="106"/>
      <c r="AK659" s="106"/>
      <c r="AL659" s="93">
        <f t="shared" si="96"/>
        <v>0</v>
      </c>
      <c r="AM659" s="100">
        <f t="shared" si="97"/>
        <v>0</v>
      </c>
      <c r="AN659" s="100">
        <f t="shared" si="98"/>
        <v>0</v>
      </c>
      <c r="AO659" s="101"/>
      <c r="AP659" s="101"/>
      <c r="AQ659" s="101"/>
      <c r="AR659" s="102"/>
      <c r="AS659" s="102"/>
      <c r="AT659" s="102"/>
      <c r="AU659" s="91"/>
      <c r="AV659" s="91"/>
      <c r="AW659" s="103">
        <v>0</v>
      </c>
      <c r="AX659" s="104">
        <f t="shared" si="90"/>
        <v>0</v>
      </c>
    </row>
    <row r="660" spans="1:50" ht="120" customHeight="1">
      <c r="A660" s="88"/>
      <c r="B660" s="88"/>
      <c r="C660" s="71"/>
      <c r="D660" s="89"/>
      <c r="E660" s="90"/>
      <c r="F660" s="91"/>
      <c r="G660" s="92"/>
      <c r="H660" s="92"/>
      <c r="I660" s="88"/>
      <c r="J660" s="88"/>
      <c r="K660" s="88"/>
      <c r="L660" s="88"/>
      <c r="M660" s="94" t="str">
        <f t="shared" si="91"/>
        <v>-</v>
      </c>
      <c r="N660" s="95"/>
      <c r="O660" s="96"/>
      <c r="P660" s="75"/>
      <c r="Q660" s="96"/>
      <c r="R660" s="97"/>
      <c r="S660" s="98"/>
      <c r="T660" s="78"/>
      <c r="U660" s="97"/>
      <c r="V660" s="99"/>
      <c r="W660" s="91"/>
      <c r="X660" s="92"/>
      <c r="Y660" s="93">
        <f t="shared" si="92"/>
        <v>0</v>
      </c>
      <c r="Z660" s="91"/>
      <c r="AA660" s="92"/>
      <c r="AB660" s="93">
        <f t="shared" si="93"/>
        <v>0</v>
      </c>
      <c r="AC660" s="100">
        <f t="shared" si="94"/>
        <v>0</v>
      </c>
      <c r="AD660" s="91"/>
      <c r="AE660" s="105"/>
      <c r="AF660" s="93">
        <f t="shared" si="95"/>
        <v>0</v>
      </c>
      <c r="AG660" s="78"/>
      <c r="AH660" s="78"/>
      <c r="AI660" s="83"/>
      <c r="AJ660" s="106"/>
      <c r="AK660" s="106"/>
      <c r="AL660" s="93">
        <f t="shared" si="96"/>
        <v>0</v>
      </c>
      <c r="AM660" s="100">
        <f t="shared" si="97"/>
        <v>0</v>
      </c>
      <c r="AN660" s="100">
        <f t="shared" si="98"/>
        <v>0</v>
      </c>
      <c r="AO660" s="101"/>
      <c r="AP660" s="101"/>
      <c r="AQ660" s="101"/>
      <c r="AR660" s="102"/>
      <c r="AS660" s="102"/>
      <c r="AT660" s="102"/>
      <c r="AU660" s="91"/>
      <c r="AV660" s="91"/>
      <c r="AW660" s="103">
        <v>0</v>
      </c>
      <c r="AX660" s="104">
        <f t="shared" si="90"/>
        <v>0</v>
      </c>
    </row>
    <row r="661" spans="1:50" ht="120" customHeight="1">
      <c r="A661" s="88"/>
      <c r="B661" s="88"/>
      <c r="C661" s="71"/>
      <c r="D661" s="89"/>
      <c r="E661" s="90"/>
      <c r="F661" s="91"/>
      <c r="G661" s="92"/>
      <c r="H661" s="92"/>
      <c r="I661" s="88"/>
      <c r="J661" s="88"/>
      <c r="K661" s="88"/>
      <c r="L661" s="88"/>
      <c r="M661" s="94" t="str">
        <f t="shared" si="91"/>
        <v>-</v>
      </c>
      <c r="N661" s="95"/>
      <c r="O661" s="96"/>
      <c r="P661" s="75"/>
      <c r="Q661" s="96"/>
      <c r="R661" s="97"/>
      <c r="S661" s="98"/>
      <c r="T661" s="78"/>
      <c r="U661" s="97"/>
      <c r="V661" s="99"/>
      <c r="W661" s="91"/>
      <c r="X661" s="92"/>
      <c r="Y661" s="93">
        <f t="shared" si="92"/>
        <v>0</v>
      </c>
      <c r="Z661" s="91"/>
      <c r="AA661" s="92"/>
      <c r="AB661" s="93">
        <f t="shared" si="93"/>
        <v>0</v>
      </c>
      <c r="AC661" s="100">
        <f t="shared" si="94"/>
        <v>0</v>
      </c>
      <c r="AD661" s="91"/>
      <c r="AE661" s="105"/>
      <c r="AF661" s="93">
        <f t="shared" si="95"/>
        <v>0</v>
      </c>
      <c r="AG661" s="78"/>
      <c r="AH661" s="78"/>
      <c r="AI661" s="83"/>
      <c r="AJ661" s="106"/>
      <c r="AK661" s="106"/>
      <c r="AL661" s="93">
        <f t="shared" si="96"/>
        <v>0</v>
      </c>
      <c r="AM661" s="100">
        <f t="shared" si="97"/>
        <v>0</v>
      </c>
      <c r="AN661" s="100">
        <f t="shared" si="98"/>
        <v>0</v>
      </c>
      <c r="AO661" s="101"/>
      <c r="AP661" s="101"/>
      <c r="AQ661" s="101"/>
      <c r="AR661" s="102"/>
      <c r="AS661" s="102"/>
      <c r="AT661" s="102"/>
      <c r="AU661" s="91"/>
      <c r="AV661" s="91"/>
      <c r="AW661" s="103">
        <v>0</v>
      </c>
      <c r="AX661" s="104">
        <f t="shared" si="90"/>
        <v>0</v>
      </c>
    </row>
    <row r="662" spans="1:50" ht="120" customHeight="1">
      <c r="A662" s="88"/>
      <c r="B662" s="88"/>
      <c r="C662" s="71"/>
      <c r="D662" s="89"/>
      <c r="E662" s="90"/>
      <c r="F662" s="91"/>
      <c r="G662" s="92"/>
      <c r="H662" s="92"/>
      <c r="I662" s="88"/>
      <c r="J662" s="88"/>
      <c r="K662" s="88"/>
      <c r="L662" s="88"/>
      <c r="M662" s="94" t="str">
        <f t="shared" si="91"/>
        <v>-</v>
      </c>
      <c r="N662" s="95"/>
      <c r="O662" s="96"/>
      <c r="P662" s="75"/>
      <c r="Q662" s="96"/>
      <c r="R662" s="97"/>
      <c r="S662" s="98"/>
      <c r="T662" s="78"/>
      <c r="U662" s="97"/>
      <c r="V662" s="99"/>
      <c r="W662" s="91"/>
      <c r="X662" s="92"/>
      <c r="Y662" s="93">
        <f t="shared" si="92"/>
        <v>0</v>
      </c>
      <c r="Z662" s="91"/>
      <c r="AA662" s="92"/>
      <c r="AB662" s="93">
        <f t="shared" si="93"/>
        <v>0</v>
      </c>
      <c r="AC662" s="100">
        <f t="shared" si="94"/>
        <v>0</v>
      </c>
      <c r="AD662" s="91"/>
      <c r="AE662" s="105"/>
      <c r="AF662" s="93">
        <f t="shared" si="95"/>
        <v>0</v>
      </c>
      <c r="AG662" s="78"/>
      <c r="AH662" s="78"/>
      <c r="AI662" s="83"/>
      <c r="AJ662" s="106"/>
      <c r="AK662" s="106"/>
      <c r="AL662" s="93">
        <f t="shared" si="96"/>
        <v>0</v>
      </c>
      <c r="AM662" s="100">
        <f t="shared" si="97"/>
        <v>0</v>
      </c>
      <c r="AN662" s="100">
        <f t="shared" si="98"/>
        <v>0</v>
      </c>
      <c r="AO662" s="101"/>
      <c r="AP662" s="101"/>
      <c r="AQ662" s="101"/>
      <c r="AR662" s="102"/>
      <c r="AS662" s="102"/>
      <c r="AT662" s="102"/>
      <c r="AU662" s="91"/>
      <c r="AV662" s="91"/>
      <c r="AW662" s="103">
        <v>0</v>
      </c>
      <c r="AX662" s="104">
        <f t="shared" si="90"/>
        <v>0</v>
      </c>
    </row>
    <row r="663" spans="1:50" ht="120" customHeight="1">
      <c r="A663" s="88"/>
      <c r="B663" s="88"/>
      <c r="C663" s="71"/>
      <c r="D663" s="89"/>
      <c r="E663" s="90"/>
      <c r="F663" s="91"/>
      <c r="G663" s="92"/>
      <c r="H663" s="92"/>
      <c r="I663" s="88"/>
      <c r="J663" s="88"/>
      <c r="K663" s="88"/>
      <c r="L663" s="88"/>
      <c r="M663" s="94" t="str">
        <f t="shared" si="91"/>
        <v>-</v>
      </c>
      <c r="N663" s="95"/>
      <c r="O663" s="96"/>
      <c r="P663" s="75"/>
      <c r="Q663" s="96"/>
      <c r="R663" s="97"/>
      <c r="S663" s="98"/>
      <c r="T663" s="78"/>
      <c r="U663" s="97"/>
      <c r="V663" s="99"/>
      <c r="W663" s="91"/>
      <c r="X663" s="92"/>
      <c r="Y663" s="93">
        <f t="shared" si="92"/>
        <v>0</v>
      </c>
      <c r="Z663" s="91"/>
      <c r="AA663" s="92"/>
      <c r="AB663" s="93">
        <f t="shared" si="93"/>
        <v>0</v>
      </c>
      <c r="AC663" s="100">
        <f t="shared" si="94"/>
        <v>0</v>
      </c>
      <c r="AD663" s="91"/>
      <c r="AE663" s="105"/>
      <c r="AF663" s="93">
        <f t="shared" si="95"/>
        <v>0</v>
      </c>
      <c r="AG663" s="78"/>
      <c r="AH663" s="78"/>
      <c r="AI663" s="83"/>
      <c r="AJ663" s="106"/>
      <c r="AK663" s="106"/>
      <c r="AL663" s="93">
        <f t="shared" si="96"/>
        <v>0</v>
      </c>
      <c r="AM663" s="100">
        <f t="shared" si="97"/>
        <v>0</v>
      </c>
      <c r="AN663" s="100">
        <f t="shared" si="98"/>
        <v>0</v>
      </c>
      <c r="AO663" s="101"/>
      <c r="AP663" s="101"/>
      <c r="AQ663" s="101"/>
      <c r="AR663" s="102"/>
      <c r="AS663" s="102"/>
      <c r="AT663" s="102"/>
      <c r="AU663" s="91"/>
      <c r="AV663" s="91"/>
      <c r="AW663" s="103">
        <v>0</v>
      </c>
      <c r="AX663" s="104">
        <f t="shared" si="90"/>
        <v>0</v>
      </c>
    </row>
    <row r="664" spans="1:50" ht="120" customHeight="1">
      <c r="A664" s="88"/>
      <c r="B664" s="88"/>
      <c r="C664" s="71"/>
      <c r="D664" s="89"/>
      <c r="E664" s="90"/>
      <c r="F664" s="91"/>
      <c r="G664" s="92"/>
      <c r="H664" s="92"/>
      <c r="I664" s="88"/>
      <c r="J664" s="88"/>
      <c r="K664" s="88"/>
      <c r="L664" s="88"/>
      <c r="M664" s="94" t="str">
        <f t="shared" si="91"/>
        <v>-</v>
      </c>
      <c r="N664" s="95"/>
      <c r="O664" s="96"/>
      <c r="P664" s="75"/>
      <c r="Q664" s="96"/>
      <c r="R664" s="97"/>
      <c r="S664" s="98"/>
      <c r="T664" s="78"/>
      <c r="U664" s="97"/>
      <c r="V664" s="99"/>
      <c r="W664" s="91"/>
      <c r="X664" s="92"/>
      <c r="Y664" s="93">
        <f t="shared" si="92"/>
        <v>0</v>
      </c>
      <c r="Z664" s="91"/>
      <c r="AA664" s="92"/>
      <c r="AB664" s="93">
        <f t="shared" si="93"/>
        <v>0</v>
      </c>
      <c r="AC664" s="100">
        <f t="shared" si="94"/>
        <v>0</v>
      </c>
      <c r="AD664" s="91"/>
      <c r="AE664" s="105"/>
      <c r="AF664" s="93">
        <f t="shared" si="95"/>
        <v>0</v>
      </c>
      <c r="AG664" s="78"/>
      <c r="AH664" s="78"/>
      <c r="AI664" s="83"/>
      <c r="AJ664" s="106"/>
      <c r="AK664" s="106"/>
      <c r="AL664" s="93">
        <f t="shared" si="96"/>
        <v>0</v>
      </c>
      <c r="AM664" s="100">
        <f t="shared" si="97"/>
        <v>0</v>
      </c>
      <c r="AN664" s="100">
        <f t="shared" si="98"/>
        <v>0</v>
      </c>
      <c r="AO664" s="101"/>
      <c r="AP664" s="101"/>
      <c r="AQ664" s="101"/>
      <c r="AR664" s="102"/>
      <c r="AS664" s="102"/>
      <c r="AT664" s="102"/>
      <c r="AU664" s="91"/>
      <c r="AV664" s="91"/>
      <c r="AW664" s="103">
        <v>0</v>
      </c>
      <c r="AX664" s="104">
        <f t="shared" si="90"/>
        <v>0</v>
      </c>
    </row>
    <row r="665" spans="1:50" ht="120" customHeight="1">
      <c r="A665" s="88"/>
      <c r="B665" s="88"/>
      <c r="C665" s="71"/>
      <c r="D665" s="89"/>
      <c r="E665" s="90"/>
      <c r="F665" s="91"/>
      <c r="G665" s="92"/>
      <c r="H665" s="92"/>
      <c r="I665" s="88"/>
      <c r="J665" s="88"/>
      <c r="K665" s="88"/>
      <c r="L665" s="88"/>
      <c r="M665" s="94" t="str">
        <f t="shared" si="91"/>
        <v>-</v>
      </c>
      <c r="N665" s="95"/>
      <c r="O665" s="96"/>
      <c r="P665" s="75"/>
      <c r="Q665" s="96"/>
      <c r="R665" s="97"/>
      <c r="S665" s="98"/>
      <c r="T665" s="78"/>
      <c r="U665" s="97"/>
      <c r="V665" s="99"/>
      <c r="W665" s="91"/>
      <c r="X665" s="92"/>
      <c r="Y665" s="93">
        <f t="shared" si="92"/>
        <v>0</v>
      </c>
      <c r="Z665" s="91"/>
      <c r="AA665" s="92"/>
      <c r="AB665" s="93">
        <f t="shared" si="93"/>
        <v>0</v>
      </c>
      <c r="AC665" s="100">
        <f t="shared" si="94"/>
        <v>0</v>
      </c>
      <c r="AD665" s="91"/>
      <c r="AE665" s="105"/>
      <c r="AF665" s="93">
        <f t="shared" si="95"/>
        <v>0</v>
      </c>
      <c r="AG665" s="78"/>
      <c r="AH665" s="78"/>
      <c r="AI665" s="83"/>
      <c r="AJ665" s="106"/>
      <c r="AK665" s="106"/>
      <c r="AL665" s="93">
        <f t="shared" si="96"/>
        <v>0</v>
      </c>
      <c r="AM665" s="100">
        <f t="shared" si="97"/>
        <v>0</v>
      </c>
      <c r="AN665" s="100">
        <f t="shared" si="98"/>
        <v>0</v>
      </c>
      <c r="AO665" s="101"/>
      <c r="AP665" s="101"/>
      <c r="AQ665" s="101"/>
      <c r="AR665" s="102"/>
      <c r="AS665" s="102"/>
      <c r="AT665" s="102"/>
      <c r="AU665" s="91"/>
      <c r="AV665" s="91"/>
      <c r="AW665" s="103">
        <v>0</v>
      </c>
      <c r="AX665" s="104">
        <f t="shared" si="90"/>
        <v>0</v>
      </c>
    </row>
    <row r="666" spans="1:50" ht="120" customHeight="1">
      <c r="A666" s="88"/>
      <c r="B666" s="88"/>
      <c r="C666" s="71"/>
      <c r="D666" s="89"/>
      <c r="E666" s="90"/>
      <c r="F666" s="91"/>
      <c r="G666" s="92"/>
      <c r="H666" s="92"/>
      <c r="I666" s="88"/>
      <c r="J666" s="88"/>
      <c r="K666" s="88"/>
      <c r="L666" s="88"/>
      <c r="M666" s="94" t="str">
        <f t="shared" si="91"/>
        <v>-</v>
      </c>
      <c r="N666" s="95"/>
      <c r="O666" s="96"/>
      <c r="P666" s="75"/>
      <c r="Q666" s="96"/>
      <c r="R666" s="97"/>
      <c r="S666" s="98"/>
      <c r="T666" s="78"/>
      <c r="U666" s="97"/>
      <c r="V666" s="99"/>
      <c r="W666" s="91"/>
      <c r="X666" s="92"/>
      <c r="Y666" s="93">
        <f t="shared" si="92"/>
        <v>0</v>
      </c>
      <c r="Z666" s="91"/>
      <c r="AA666" s="92"/>
      <c r="AB666" s="93">
        <f t="shared" si="93"/>
        <v>0</v>
      </c>
      <c r="AC666" s="100">
        <f t="shared" si="94"/>
        <v>0</v>
      </c>
      <c r="AD666" s="91"/>
      <c r="AE666" s="105"/>
      <c r="AF666" s="93">
        <f t="shared" si="95"/>
        <v>0</v>
      </c>
      <c r="AG666" s="78"/>
      <c r="AH666" s="78"/>
      <c r="AI666" s="83"/>
      <c r="AJ666" s="106"/>
      <c r="AK666" s="106"/>
      <c r="AL666" s="93">
        <f t="shared" si="96"/>
        <v>0</v>
      </c>
      <c r="AM666" s="100">
        <f t="shared" si="97"/>
        <v>0</v>
      </c>
      <c r="AN666" s="100">
        <f t="shared" si="98"/>
        <v>0</v>
      </c>
      <c r="AO666" s="101"/>
      <c r="AP666" s="101"/>
      <c r="AQ666" s="101"/>
      <c r="AR666" s="102"/>
      <c r="AS666" s="102"/>
      <c r="AT666" s="102"/>
      <c r="AU666" s="91"/>
      <c r="AV666" s="91"/>
      <c r="AW666" s="103">
        <v>0</v>
      </c>
      <c r="AX666" s="104">
        <f t="shared" si="90"/>
        <v>0</v>
      </c>
    </row>
    <row r="667" spans="1:50" ht="120" customHeight="1">
      <c r="A667" s="88"/>
      <c r="B667" s="88"/>
      <c r="C667" s="71"/>
      <c r="D667" s="89"/>
      <c r="E667" s="90"/>
      <c r="F667" s="91"/>
      <c r="G667" s="92"/>
      <c r="H667" s="92"/>
      <c r="I667" s="88"/>
      <c r="J667" s="88"/>
      <c r="K667" s="88"/>
      <c r="L667" s="88"/>
      <c r="M667" s="94" t="str">
        <f t="shared" si="91"/>
        <v>-</v>
      </c>
      <c r="N667" s="95"/>
      <c r="O667" s="96"/>
      <c r="P667" s="75"/>
      <c r="Q667" s="96"/>
      <c r="R667" s="97"/>
      <c r="S667" s="98"/>
      <c r="T667" s="78"/>
      <c r="U667" s="97"/>
      <c r="V667" s="99"/>
      <c r="W667" s="91"/>
      <c r="X667" s="92"/>
      <c r="Y667" s="93">
        <f t="shared" si="92"/>
        <v>0</v>
      </c>
      <c r="Z667" s="91"/>
      <c r="AA667" s="92"/>
      <c r="AB667" s="93">
        <f t="shared" si="93"/>
        <v>0</v>
      </c>
      <c r="AC667" s="100">
        <f t="shared" si="94"/>
        <v>0</v>
      </c>
      <c r="AD667" s="91"/>
      <c r="AE667" s="105"/>
      <c r="AF667" s="93">
        <f t="shared" si="95"/>
        <v>0</v>
      </c>
      <c r="AG667" s="78"/>
      <c r="AH667" s="78"/>
      <c r="AI667" s="83"/>
      <c r="AJ667" s="106"/>
      <c r="AK667" s="106"/>
      <c r="AL667" s="93">
        <f t="shared" si="96"/>
        <v>0</v>
      </c>
      <c r="AM667" s="100">
        <f t="shared" si="97"/>
        <v>0</v>
      </c>
      <c r="AN667" s="100">
        <f t="shared" si="98"/>
        <v>0</v>
      </c>
      <c r="AO667" s="101"/>
      <c r="AP667" s="101"/>
      <c r="AQ667" s="101"/>
      <c r="AR667" s="102"/>
      <c r="AS667" s="102"/>
      <c r="AT667" s="102"/>
      <c r="AU667" s="91"/>
      <c r="AV667" s="91"/>
      <c r="AW667" s="103">
        <v>0</v>
      </c>
      <c r="AX667" s="104">
        <f t="shared" si="90"/>
        <v>0</v>
      </c>
    </row>
    <row r="668" spans="1:50" ht="120" customHeight="1">
      <c r="A668" s="88"/>
      <c r="B668" s="88"/>
      <c r="C668" s="71"/>
      <c r="D668" s="89"/>
      <c r="E668" s="90"/>
      <c r="F668" s="91"/>
      <c r="G668" s="92"/>
      <c r="H668" s="92"/>
      <c r="I668" s="88"/>
      <c r="J668" s="88"/>
      <c r="K668" s="88"/>
      <c r="L668" s="88"/>
      <c r="M668" s="94" t="str">
        <f t="shared" si="91"/>
        <v>-</v>
      </c>
      <c r="N668" s="95"/>
      <c r="O668" s="96"/>
      <c r="P668" s="75"/>
      <c r="Q668" s="96"/>
      <c r="R668" s="97"/>
      <c r="S668" s="98"/>
      <c r="T668" s="78"/>
      <c r="U668" s="97"/>
      <c r="V668" s="99"/>
      <c r="W668" s="91"/>
      <c r="X668" s="92"/>
      <c r="Y668" s="93">
        <f t="shared" si="92"/>
        <v>0</v>
      </c>
      <c r="Z668" s="91"/>
      <c r="AA668" s="92"/>
      <c r="AB668" s="93">
        <f t="shared" si="93"/>
        <v>0</v>
      </c>
      <c r="AC668" s="100">
        <f t="shared" si="94"/>
        <v>0</v>
      </c>
      <c r="AD668" s="91"/>
      <c r="AE668" s="105"/>
      <c r="AF668" s="93">
        <f t="shared" si="95"/>
        <v>0</v>
      </c>
      <c r="AG668" s="78"/>
      <c r="AH668" s="78"/>
      <c r="AI668" s="83"/>
      <c r="AJ668" s="106"/>
      <c r="AK668" s="106"/>
      <c r="AL668" s="93">
        <f t="shared" si="96"/>
        <v>0</v>
      </c>
      <c r="AM668" s="100">
        <f t="shared" si="97"/>
        <v>0</v>
      </c>
      <c r="AN668" s="100">
        <f t="shared" si="98"/>
        <v>0</v>
      </c>
      <c r="AO668" s="101"/>
      <c r="AP668" s="101"/>
      <c r="AQ668" s="101"/>
      <c r="AR668" s="102"/>
      <c r="AS668" s="102"/>
      <c r="AT668" s="102"/>
      <c r="AU668" s="91"/>
      <c r="AV668" s="91"/>
      <c r="AW668" s="103">
        <v>0</v>
      </c>
      <c r="AX668" s="104">
        <f t="shared" si="90"/>
        <v>0</v>
      </c>
    </row>
    <row r="669" spans="1:50" ht="120" customHeight="1">
      <c r="A669" s="88"/>
      <c r="B669" s="88"/>
      <c r="C669" s="71"/>
      <c r="D669" s="89"/>
      <c r="E669" s="90"/>
      <c r="F669" s="91"/>
      <c r="G669" s="92"/>
      <c r="H669" s="92"/>
      <c r="I669" s="88"/>
      <c r="J669" s="88"/>
      <c r="K669" s="88"/>
      <c r="L669" s="88"/>
      <c r="M669" s="94" t="str">
        <f t="shared" si="91"/>
        <v>-</v>
      </c>
      <c r="N669" s="95"/>
      <c r="O669" s="96"/>
      <c r="P669" s="75"/>
      <c r="Q669" s="96"/>
      <c r="R669" s="97"/>
      <c r="S669" s="98"/>
      <c r="T669" s="78"/>
      <c r="U669" s="97"/>
      <c r="V669" s="99"/>
      <c r="W669" s="91"/>
      <c r="X669" s="92"/>
      <c r="Y669" s="93">
        <f t="shared" si="92"/>
        <v>0</v>
      </c>
      <c r="Z669" s="91"/>
      <c r="AA669" s="92"/>
      <c r="AB669" s="93">
        <f t="shared" si="93"/>
        <v>0</v>
      </c>
      <c r="AC669" s="100">
        <f t="shared" si="94"/>
        <v>0</v>
      </c>
      <c r="AD669" s="91"/>
      <c r="AE669" s="105"/>
      <c r="AF669" s="93">
        <f t="shared" si="95"/>
        <v>0</v>
      </c>
      <c r="AG669" s="78"/>
      <c r="AH669" s="78"/>
      <c r="AI669" s="83"/>
      <c r="AJ669" s="106"/>
      <c r="AK669" s="106"/>
      <c r="AL669" s="93">
        <f t="shared" si="96"/>
        <v>0</v>
      </c>
      <c r="AM669" s="100">
        <f t="shared" si="97"/>
        <v>0</v>
      </c>
      <c r="AN669" s="100">
        <f t="shared" si="98"/>
        <v>0</v>
      </c>
      <c r="AO669" s="101"/>
      <c r="AP669" s="101"/>
      <c r="AQ669" s="101"/>
      <c r="AR669" s="102"/>
      <c r="AS669" s="102"/>
      <c r="AT669" s="102"/>
      <c r="AU669" s="91"/>
      <c r="AV669" s="91"/>
      <c r="AW669" s="103">
        <v>0</v>
      </c>
      <c r="AX669" s="104">
        <f t="shared" si="90"/>
        <v>0</v>
      </c>
    </row>
    <row r="670" spans="1:50" ht="120" customHeight="1">
      <c r="A670" s="88"/>
      <c r="B670" s="88"/>
      <c r="C670" s="71"/>
      <c r="D670" s="89"/>
      <c r="E670" s="90"/>
      <c r="F670" s="91"/>
      <c r="G670" s="92"/>
      <c r="H670" s="92"/>
      <c r="I670" s="88"/>
      <c r="J670" s="88"/>
      <c r="K670" s="88"/>
      <c r="L670" s="88"/>
      <c r="M670" s="94" t="str">
        <f t="shared" si="91"/>
        <v>-</v>
      </c>
      <c r="N670" s="95"/>
      <c r="O670" s="96"/>
      <c r="P670" s="75"/>
      <c r="Q670" s="96"/>
      <c r="R670" s="97"/>
      <c r="S670" s="98"/>
      <c r="T670" s="78"/>
      <c r="U670" s="97"/>
      <c r="V670" s="99"/>
      <c r="W670" s="91"/>
      <c r="X670" s="92"/>
      <c r="Y670" s="93">
        <f t="shared" si="92"/>
        <v>0</v>
      </c>
      <c r="Z670" s="91"/>
      <c r="AA670" s="92"/>
      <c r="AB670" s="93">
        <f t="shared" si="93"/>
        <v>0</v>
      </c>
      <c r="AC670" s="100">
        <f t="shared" si="94"/>
        <v>0</v>
      </c>
      <c r="AD670" s="91"/>
      <c r="AE670" s="105"/>
      <c r="AF670" s="93">
        <f t="shared" si="95"/>
        <v>0</v>
      </c>
      <c r="AG670" s="78"/>
      <c r="AH670" s="78"/>
      <c r="AI670" s="83"/>
      <c r="AJ670" s="106"/>
      <c r="AK670" s="106"/>
      <c r="AL670" s="93">
        <f t="shared" si="96"/>
        <v>0</v>
      </c>
      <c r="AM670" s="100">
        <f t="shared" si="97"/>
        <v>0</v>
      </c>
      <c r="AN670" s="100">
        <f t="shared" si="98"/>
        <v>0</v>
      </c>
      <c r="AO670" s="101"/>
      <c r="AP670" s="101"/>
      <c r="AQ670" s="101"/>
      <c r="AR670" s="102"/>
      <c r="AS670" s="102"/>
      <c r="AT670" s="102"/>
      <c r="AU670" s="91"/>
      <c r="AV670" s="91"/>
      <c r="AW670" s="103">
        <v>0</v>
      </c>
      <c r="AX670" s="104">
        <f t="shared" si="90"/>
        <v>0</v>
      </c>
    </row>
    <row r="671" spans="1:50" ht="120" customHeight="1">
      <c r="A671" s="88"/>
      <c r="B671" s="88"/>
      <c r="C671" s="71"/>
      <c r="D671" s="89"/>
      <c r="E671" s="90"/>
      <c r="F671" s="91"/>
      <c r="G671" s="92"/>
      <c r="H671" s="92"/>
      <c r="I671" s="88"/>
      <c r="J671" s="88"/>
      <c r="K671" s="88"/>
      <c r="L671" s="88"/>
      <c r="M671" s="94" t="str">
        <f t="shared" si="91"/>
        <v>-</v>
      </c>
      <c r="N671" s="95"/>
      <c r="O671" s="96"/>
      <c r="P671" s="75"/>
      <c r="Q671" s="96"/>
      <c r="R671" s="97"/>
      <c r="S671" s="98"/>
      <c r="T671" s="78"/>
      <c r="U671" s="97"/>
      <c r="V671" s="99"/>
      <c r="W671" s="91"/>
      <c r="X671" s="92"/>
      <c r="Y671" s="93">
        <f t="shared" si="92"/>
        <v>0</v>
      </c>
      <c r="Z671" s="91"/>
      <c r="AA671" s="92"/>
      <c r="AB671" s="93">
        <f t="shared" si="93"/>
        <v>0</v>
      </c>
      <c r="AC671" s="100">
        <f t="shared" si="94"/>
        <v>0</v>
      </c>
      <c r="AD671" s="91"/>
      <c r="AE671" s="105"/>
      <c r="AF671" s="93">
        <f t="shared" si="95"/>
        <v>0</v>
      </c>
      <c r="AG671" s="78"/>
      <c r="AH671" s="78"/>
      <c r="AI671" s="83"/>
      <c r="AJ671" s="106"/>
      <c r="AK671" s="106"/>
      <c r="AL671" s="93">
        <f t="shared" si="96"/>
        <v>0</v>
      </c>
      <c r="AM671" s="100">
        <f t="shared" si="97"/>
        <v>0</v>
      </c>
      <c r="AN671" s="100">
        <f t="shared" si="98"/>
        <v>0</v>
      </c>
      <c r="AO671" s="101"/>
      <c r="AP671" s="101"/>
      <c r="AQ671" s="101"/>
      <c r="AR671" s="102"/>
      <c r="AS671" s="102"/>
      <c r="AT671" s="102"/>
      <c r="AU671" s="91"/>
      <c r="AV671" s="91"/>
      <c r="AW671" s="103">
        <v>0</v>
      </c>
      <c r="AX671" s="104">
        <f t="shared" si="90"/>
        <v>0</v>
      </c>
    </row>
    <row r="672" spans="1:50" ht="120" customHeight="1">
      <c r="A672" s="88"/>
      <c r="B672" s="88"/>
      <c r="C672" s="71"/>
      <c r="D672" s="89"/>
      <c r="E672" s="90"/>
      <c r="F672" s="91"/>
      <c r="G672" s="92"/>
      <c r="H672" s="92"/>
      <c r="I672" s="88"/>
      <c r="J672" s="88"/>
      <c r="K672" s="88"/>
      <c r="L672" s="88"/>
      <c r="M672" s="94" t="str">
        <f t="shared" si="91"/>
        <v>-</v>
      </c>
      <c r="N672" s="95"/>
      <c r="O672" s="96"/>
      <c r="P672" s="75"/>
      <c r="Q672" s="96"/>
      <c r="R672" s="97"/>
      <c r="S672" s="98"/>
      <c r="T672" s="78"/>
      <c r="U672" s="97"/>
      <c r="V672" s="99"/>
      <c r="W672" s="91"/>
      <c r="X672" s="92"/>
      <c r="Y672" s="93">
        <f t="shared" si="92"/>
        <v>0</v>
      </c>
      <c r="Z672" s="91"/>
      <c r="AA672" s="92"/>
      <c r="AB672" s="93">
        <f t="shared" si="93"/>
        <v>0</v>
      </c>
      <c r="AC672" s="100">
        <f t="shared" si="94"/>
        <v>0</v>
      </c>
      <c r="AD672" s="91"/>
      <c r="AE672" s="105"/>
      <c r="AF672" s="93">
        <f t="shared" si="95"/>
        <v>0</v>
      </c>
      <c r="AG672" s="78"/>
      <c r="AH672" s="78"/>
      <c r="AI672" s="83"/>
      <c r="AJ672" s="106"/>
      <c r="AK672" s="106"/>
      <c r="AL672" s="93">
        <f t="shared" si="96"/>
        <v>0</v>
      </c>
      <c r="AM672" s="100">
        <f t="shared" si="97"/>
        <v>0</v>
      </c>
      <c r="AN672" s="100">
        <f t="shared" si="98"/>
        <v>0</v>
      </c>
      <c r="AO672" s="101"/>
      <c r="AP672" s="101"/>
      <c r="AQ672" s="101"/>
      <c r="AR672" s="102"/>
      <c r="AS672" s="102"/>
      <c r="AT672" s="102"/>
      <c r="AU672" s="91"/>
      <c r="AV672" s="91"/>
      <c r="AW672" s="103">
        <v>0</v>
      </c>
      <c r="AX672" s="104">
        <f t="shared" si="90"/>
        <v>0</v>
      </c>
    </row>
    <row r="673" spans="1:50" ht="120" customHeight="1">
      <c r="A673" s="88"/>
      <c r="B673" s="88"/>
      <c r="C673" s="71"/>
      <c r="D673" s="89"/>
      <c r="E673" s="90"/>
      <c r="F673" s="91"/>
      <c r="G673" s="92"/>
      <c r="H673" s="92"/>
      <c r="I673" s="88"/>
      <c r="J673" s="88"/>
      <c r="K673" s="88"/>
      <c r="L673" s="88"/>
      <c r="M673" s="94" t="str">
        <f t="shared" si="91"/>
        <v>-</v>
      </c>
      <c r="N673" s="95"/>
      <c r="O673" s="96"/>
      <c r="P673" s="75"/>
      <c r="Q673" s="96"/>
      <c r="R673" s="97"/>
      <c r="S673" s="98"/>
      <c r="T673" s="78"/>
      <c r="U673" s="97"/>
      <c r="V673" s="99"/>
      <c r="W673" s="91"/>
      <c r="X673" s="92"/>
      <c r="Y673" s="93">
        <f t="shared" si="92"/>
        <v>0</v>
      </c>
      <c r="Z673" s="91"/>
      <c r="AA673" s="92"/>
      <c r="AB673" s="93">
        <f t="shared" si="93"/>
        <v>0</v>
      </c>
      <c r="AC673" s="100">
        <f t="shared" si="94"/>
        <v>0</v>
      </c>
      <c r="AD673" s="91"/>
      <c r="AE673" s="105"/>
      <c r="AF673" s="93">
        <f t="shared" si="95"/>
        <v>0</v>
      </c>
      <c r="AG673" s="78"/>
      <c r="AH673" s="78"/>
      <c r="AI673" s="83"/>
      <c r="AJ673" s="106"/>
      <c r="AK673" s="106"/>
      <c r="AL673" s="93">
        <f t="shared" si="96"/>
        <v>0</v>
      </c>
      <c r="AM673" s="100">
        <f t="shared" si="97"/>
        <v>0</v>
      </c>
      <c r="AN673" s="100">
        <f t="shared" si="98"/>
        <v>0</v>
      </c>
      <c r="AO673" s="101"/>
      <c r="AP673" s="101"/>
      <c r="AQ673" s="101"/>
      <c r="AR673" s="102"/>
      <c r="AS673" s="102"/>
      <c r="AT673" s="102"/>
      <c r="AU673" s="91"/>
      <c r="AV673" s="91"/>
      <c r="AW673" s="103">
        <v>0</v>
      </c>
      <c r="AX673" s="104">
        <f t="shared" si="90"/>
        <v>0</v>
      </c>
    </row>
    <row r="674" spans="1:50" ht="120" customHeight="1">
      <c r="A674" s="88"/>
      <c r="B674" s="88"/>
      <c r="C674" s="71"/>
      <c r="D674" s="89"/>
      <c r="E674" s="90"/>
      <c r="F674" s="91"/>
      <c r="G674" s="92"/>
      <c r="H674" s="92"/>
      <c r="I674" s="88"/>
      <c r="J674" s="88"/>
      <c r="K674" s="88"/>
      <c r="L674" s="88"/>
      <c r="M674" s="94" t="str">
        <f t="shared" si="91"/>
        <v>-</v>
      </c>
      <c r="N674" s="95"/>
      <c r="O674" s="96"/>
      <c r="P674" s="75"/>
      <c r="Q674" s="96"/>
      <c r="R674" s="97"/>
      <c r="S674" s="98"/>
      <c r="T674" s="78"/>
      <c r="U674" s="97"/>
      <c r="V674" s="99"/>
      <c r="W674" s="91"/>
      <c r="X674" s="92"/>
      <c r="Y674" s="93">
        <f t="shared" si="92"/>
        <v>0</v>
      </c>
      <c r="Z674" s="91"/>
      <c r="AA674" s="92"/>
      <c r="AB674" s="93">
        <f t="shared" si="93"/>
        <v>0</v>
      </c>
      <c r="AC674" s="100">
        <f t="shared" si="94"/>
        <v>0</v>
      </c>
      <c r="AD674" s="91"/>
      <c r="AE674" s="105"/>
      <c r="AF674" s="93">
        <f t="shared" si="95"/>
        <v>0</v>
      </c>
      <c r="AG674" s="78"/>
      <c r="AH674" s="78"/>
      <c r="AI674" s="83"/>
      <c r="AJ674" s="106"/>
      <c r="AK674" s="106"/>
      <c r="AL674" s="93">
        <f t="shared" si="96"/>
        <v>0</v>
      </c>
      <c r="AM674" s="100">
        <f t="shared" si="97"/>
        <v>0</v>
      </c>
      <c r="AN674" s="100">
        <f t="shared" si="98"/>
        <v>0</v>
      </c>
      <c r="AO674" s="101"/>
      <c r="AP674" s="101"/>
      <c r="AQ674" s="101"/>
      <c r="AR674" s="102"/>
      <c r="AS674" s="102"/>
      <c r="AT674" s="102"/>
      <c r="AU674" s="91"/>
      <c r="AV674" s="91"/>
      <c r="AW674" s="103">
        <v>0</v>
      </c>
      <c r="AX674" s="104">
        <f t="shared" si="90"/>
        <v>0</v>
      </c>
    </row>
    <row r="675" spans="1:50" ht="120" customHeight="1">
      <c r="A675" s="88"/>
      <c r="B675" s="88"/>
      <c r="C675" s="71"/>
      <c r="D675" s="89"/>
      <c r="E675" s="90"/>
      <c r="F675" s="91"/>
      <c r="G675" s="92"/>
      <c r="H675" s="92"/>
      <c r="I675" s="88"/>
      <c r="J675" s="88"/>
      <c r="K675" s="88"/>
      <c r="L675" s="88"/>
      <c r="M675" s="94" t="str">
        <f t="shared" si="91"/>
        <v>-</v>
      </c>
      <c r="N675" s="95"/>
      <c r="O675" s="96"/>
      <c r="P675" s="75"/>
      <c r="Q675" s="96"/>
      <c r="R675" s="97"/>
      <c r="S675" s="98"/>
      <c r="T675" s="78"/>
      <c r="U675" s="97"/>
      <c r="V675" s="99"/>
      <c r="W675" s="91"/>
      <c r="X675" s="92"/>
      <c r="Y675" s="93">
        <f t="shared" si="92"/>
        <v>0</v>
      </c>
      <c r="Z675" s="91"/>
      <c r="AA675" s="92"/>
      <c r="AB675" s="93">
        <f t="shared" si="93"/>
        <v>0</v>
      </c>
      <c r="AC675" s="100">
        <f t="shared" si="94"/>
        <v>0</v>
      </c>
      <c r="AD675" s="91"/>
      <c r="AE675" s="105"/>
      <c r="AF675" s="93">
        <f t="shared" si="95"/>
        <v>0</v>
      </c>
      <c r="AG675" s="78"/>
      <c r="AH675" s="78"/>
      <c r="AI675" s="83"/>
      <c r="AJ675" s="106"/>
      <c r="AK675" s="106"/>
      <c r="AL675" s="93">
        <f t="shared" si="96"/>
        <v>0</v>
      </c>
      <c r="AM675" s="100">
        <f t="shared" si="97"/>
        <v>0</v>
      </c>
      <c r="AN675" s="100">
        <f t="shared" si="98"/>
        <v>0</v>
      </c>
      <c r="AO675" s="101"/>
      <c r="AP675" s="101"/>
      <c r="AQ675" s="101"/>
      <c r="AR675" s="102"/>
      <c r="AS675" s="102"/>
      <c r="AT675" s="102"/>
      <c r="AU675" s="91"/>
      <c r="AV675" s="91"/>
      <c r="AW675" s="103">
        <v>0</v>
      </c>
      <c r="AX675" s="104">
        <f t="shared" si="90"/>
        <v>0</v>
      </c>
    </row>
    <row r="676" spans="1:50" ht="120" customHeight="1">
      <c r="A676" s="88"/>
      <c r="B676" s="88"/>
      <c r="C676" s="71"/>
      <c r="D676" s="89"/>
      <c r="E676" s="90"/>
      <c r="F676" s="91"/>
      <c r="G676" s="92"/>
      <c r="H676" s="92"/>
      <c r="I676" s="88"/>
      <c r="J676" s="88"/>
      <c r="K676" s="88"/>
      <c r="L676" s="88"/>
      <c r="M676" s="94" t="str">
        <f t="shared" si="91"/>
        <v>-</v>
      </c>
      <c r="N676" s="95"/>
      <c r="O676" s="96"/>
      <c r="P676" s="75"/>
      <c r="Q676" s="96"/>
      <c r="R676" s="97"/>
      <c r="S676" s="98"/>
      <c r="T676" s="78"/>
      <c r="U676" s="97"/>
      <c r="V676" s="99"/>
      <c r="W676" s="91"/>
      <c r="X676" s="92"/>
      <c r="Y676" s="93">
        <f t="shared" si="92"/>
        <v>0</v>
      </c>
      <c r="Z676" s="91"/>
      <c r="AA676" s="92"/>
      <c r="AB676" s="93">
        <f t="shared" si="93"/>
        <v>0</v>
      </c>
      <c r="AC676" s="100">
        <f t="shared" si="94"/>
        <v>0</v>
      </c>
      <c r="AD676" s="91"/>
      <c r="AE676" s="105"/>
      <c r="AF676" s="93">
        <f t="shared" si="95"/>
        <v>0</v>
      </c>
      <c r="AG676" s="78"/>
      <c r="AH676" s="78"/>
      <c r="AI676" s="83"/>
      <c r="AJ676" s="106"/>
      <c r="AK676" s="106"/>
      <c r="AL676" s="93">
        <f t="shared" si="96"/>
        <v>0</v>
      </c>
      <c r="AM676" s="100">
        <f t="shared" si="97"/>
        <v>0</v>
      </c>
      <c r="AN676" s="100">
        <f t="shared" si="98"/>
        <v>0</v>
      </c>
      <c r="AO676" s="101"/>
      <c r="AP676" s="101"/>
      <c r="AQ676" s="101"/>
      <c r="AR676" s="102"/>
      <c r="AS676" s="102"/>
      <c r="AT676" s="102"/>
      <c r="AU676" s="91"/>
      <c r="AV676" s="91"/>
      <c r="AW676" s="103">
        <v>0</v>
      </c>
      <c r="AX676" s="104">
        <f t="shared" si="90"/>
        <v>0</v>
      </c>
    </row>
    <row r="677" spans="1:50" ht="120" customHeight="1">
      <c r="A677" s="88"/>
      <c r="B677" s="88"/>
      <c r="C677" s="71"/>
      <c r="D677" s="89"/>
      <c r="E677" s="90"/>
      <c r="F677" s="91"/>
      <c r="G677" s="92"/>
      <c r="H677" s="92"/>
      <c r="I677" s="88"/>
      <c r="J677" s="88"/>
      <c r="K677" s="88"/>
      <c r="L677" s="88"/>
      <c r="M677" s="94" t="str">
        <f t="shared" si="91"/>
        <v>-</v>
      </c>
      <c r="N677" s="95"/>
      <c r="O677" s="96"/>
      <c r="P677" s="75"/>
      <c r="Q677" s="96"/>
      <c r="R677" s="97"/>
      <c r="S677" s="98"/>
      <c r="T677" s="78"/>
      <c r="U677" s="97"/>
      <c r="V677" s="99"/>
      <c r="W677" s="91"/>
      <c r="X677" s="92"/>
      <c r="Y677" s="93">
        <f t="shared" si="92"/>
        <v>0</v>
      </c>
      <c r="Z677" s="91"/>
      <c r="AA677" s="92"/>
      <c r="AB677" s="93">
        <f t="shared" si="93"/>
        <v>0</v>
      </c>
      <c r="AC677" s="100">
        <f t="shared" si="94"/>
        <v>0</v>
      </c>
      <c r="AD677" s="91"/>
      <c r="AE677" s="105"/>
      <c r="AF677" s="93">
        <f t="shared" si="95"/>
        <v>0</v>
      </c>
      <c r="AG677" s="78"/>
      <c r="AH677" s="78"/>
      <c r="AI677" s="83"/>
      <c r="AJ677" s="106"/>
      <c r="AK677" s="106"/>
      <c r="AL677" s="93">
        <f t="shared" si="96"/>
        <v>0</v>
      </c>
      <c r="AM677" s="100">
        <f t="shared" si="97"/>
        <v>0</v>
      </c>
      <c r="AN677" s="100">
        <f t="shared" si="98"/>
        <v>0</v>
      </c>
      <c r="AO677" s="101"/>
      <c r="AP677" s="101"/>
      <c r="AQ677" s="101"/>
      <c r="AR677" s="102"/>
      <c r="AS677" s="102"/>
      <c r="AT677" s="102"/>
      <c r="AU677" s="91"/>
      <c r="AV677" s="91"/>
      <c r="AW677" s="103">
        <v>0</v>
      </c>
      <c r="AX677" s="104">
        <f t="shared" si="90"/>
        <v>0</v>
      </c>
    </row>
    <row r="678" spans="1:50" ht="120" customHeight="1">
      <c r="A678" s="88"/>
      <c r="B678" s="88"/>
      <c r="C678" s="71"/>
      <c r="D678" s="89"/>
      <c r="E678" s="90"/>
      <c r="F678" s="91"/>
      <c r="G678" s="92"/>
      <c r="H678" s="92"/>
      <c r="I678" s="88"/>
      <c r="J678" s="88"/>
      <c r="K678" s="88"/>
      <c r="L678" s="88"/>
      <c r="M678" s="94" t="str">
        <f t="shared" si="91"/>
        <v>-</v>
      </c>
      <c r="N678" s="95"/>
      <c r="O678" s="96"/>
      <c r="P678" s="75"/>
      <c r="Q678" s="96"/>
      <c r="R678" s="97"/>
      <c r="S678" s="98"/>
      <c r="T678" s="78"/>
      <c r="U678" s="97"/>
      <c r="V678" s="99"/>
      <c r="W678" s="91"/>
      <c r="X678" s="92"/>
      <c r="Y678" s="93">
        <f t="shared" si="92"/>
        <v>0</v>
      </c>
      <c r="Z678" s="91"/>
      <c r="AA678" s="92"/>
      <c r="AB678" s="93">
        <f t="shared" si="93"/>
        <v>0</v>
      </c>
      <c r="AC678" s="100">
        <f t="shared" si="94"/>
        <v>0</v>
      </c>
      <c r="AD678" s="91"/>
      <c r="AE678" s="105"/>
      <c r="AF678" s="93">
        <f t="shared" si="95"/>
        <v>0</v>
      </c>
      <c r="AG678" s="78"/>
      <c r="AH678" s="78"/>
      <c r="AI678" s="83"/>
      <c r="AJ678" s="106"/>
      <c r="AK678" s="106"/>
      <c r="AL678" s="93">
        <f t="shared" si="96"/>
        <v>0</v>
      </c>
      <c r="AM678" s="100">
        <f t="shared" si="97"/>
        <v>0</v>
      </c>
      <c r="AN678" s="100">
        <f t="shared" si="98"/>
        <v>0</v>
      </c>
      <c r="AO678" s="101"/>
      <c r="AP678" s="101"/>
      <c r="AQ678" s="101"/>
      <c r="AR678" s="102"/>
      <c r="AS678" s="102"/>
      <c r="AT678" s="102"/>
      <c r="AU678" s="91"/>
      <c r="AV678" s="91"/>
      <c r="AW678" s="103">
        <v>0</v>
      </c>
      <c r="AX678" s="104">
        <f t="shared" si="90"/>
        <v>0</v>
      </c>
    </row>
    <row r="679" spans="1:50" ht="120" customHeight="1">
      <c r="A679" s="88"/>
      <c r="B679" s="88"/>
      <c r="C679" s="71"/>
      <c r="D679" s="89"/>
      <c r="E679" s="90"/>
      <c r="F679" s="91"/>
      <c r="G679" s="92"/>
      <c r="H679" s="92"/>
      <c r="I679" s="88"/>
      <c r="J679" s="88"/>
      <c r="K679" s="88"/>
      <c r="L679" s="88"/>
      <c r="M679" s="94" t="str">
        <f t="shared" si="91"/>
        <v>-</v>
      </c>
      <c r="N679" s="95"/>
      <c r="O679" s="96"/>
      <c r="P679" s="75"/>
      <c r="Q679" s="96"/>
      <c r="R679" s="97"/>
      <c r="S679" s="98"/>
      <c r="T679" s="78"/>
      <c r="U679" s="97"/>
      <c r="V679" s="99"/>
      <c r="W679" s="91"/>
      <c r="X679" s="92"/>
      <c r="Y679" s="93">
        <f t="shared" si="92"/>
        <v>0</v>
      </c>
      <c r="Z679" s="91"/>
      <c r="AA679" s="92"/>
      <c r="AB679" s="93">
        <f t="shared" si="93"/>
        <v>0</v>
      </c>
      <c r="AC679" s="100">
        <f t="shared" si="94"/>
        <v>0</v>
      </c>
      <c r="AD679" s="91"/>
      <c r="AE679" s="105"/>
      <c r="AF679" s="93">
        <f t="shared" si="95"/>
        <v>0</v>
      </c>
      <c r="AG679" s="78"/>
      <c r="AH679" s="78"/>
      <c r="AI679" s="83"/>
      <c r="AJ679" s="106"/>
      <c r="AK679" s="106"/>
      <c r="AL679" s="93">
        <f t="shared" si="96"/>
        <v>0</v>
      </c>
      <c r="AM679" s="100">
        <f t="shared" si="97"/>
        <v>0</v>
      </c>
      <c r="AN679" s="100">
        <f t="shared" si="98"/>
        <v>0</v>
      </c>
      <c r="AO679" s="101"/>
      <c r="AP679" s="101"/>
      <c r="AQ679" s="101"/>
      <c r="AR679" s="102"/>
      <c r="AS679" s="102"/>
      <c r="AT679" s="102"/>
      <c r="AU679" s="91"/>
      <c r="AV679" s="91"/>
      <c r="AW679" s="103">
        <v>0</v>
      </c>
      <c r="AX679" s="104">
        <f t="shared" si="90"/>
        <v>0</v>
      </c>
    </row>
    <row r="680" spans="1:50" ht="120" customHeight="1">
      <c r="A680" s="88"/>
      <c r="B680" s="88"/>
      <c r="C680" s="71"/>
      <c r="D680" s="89"/>
      <c r="E680" s="90"/>
      <c r="F680" s="91"/>
      <c r="G680" s="92"/>
      <c r="H680" s="92"/>
      <c r="I680" s="88"/>
      <c r="J680" s="88"/>
      <c r="K680" s="88"/>
      <c r="L680" s="88"/>
      <c r="M680" s="94" t="str">
        <f t="shared" si="91"/>
        <v>-</v>
      </c>
      <c r="N680" s="95"/>
      <c r="O680" s="96"/>
      <c r="P680" s="75"/>
      <c r="Q680" s="96"/>
      <c r="R680" s="97"/>
      <c r="S680" s="98"/>
      <c r="T680" s="78"/>
      <c r="U680" s="97"/>
      <c r="V680" s="99"/>
      <c r="W680" s="91"/>
      <c r="X680" s="92"/>
      <c r="Y680" s="93">
        <f t="shared" si="92"/>
        <v>0</v>
      </c>
      <c r="Z680" s="91"/>
      <c r="AA680" s="92"/>
      <c r="AB680" s="93">
        <f t="shared" si="93"/>
        <v>0</v>
      </c>
      <c r="AC680" s="100">
        <f t="shared" si="94"/>
        <v>0</v>
      </c>
      <c r="AD680" s="91"/>
      <c r="AE680" s="105"/>
      <c r="AF680" s="93">
        <f t="shared" si="95"/>
        <v>0</v>
      </c>
      <c r="AG680" s="78"/>
      <c r="AH680" s="78"/>
      <c r="AI680" s="83"/>
      <c r="AJ680" s="106"/>
      <c r="AK680" s="106"/>
      <c r="AL680" s="93">
        <f t="shared" si="96"/>
        <v>0</v>
      </c>
      <c r="AM680" s="100">
        <f t="shared" si="97"/>
        <v>0</v>
      </c>
      <c r="AN680" s="100">
        <f t="shared" si="98"/>
        <v>0</v>
      </c>
      <c r="AO680" s="101"/>
      <c r="AP680" s="101"/>
      <c r="AQ680" s="101"/>
      <c r="AR680" s="102"/>
      <c r="AS680" s="102"/>
      <c r="AT680" s="102"/>
      <c r="AU680" s="91"/>
      <c r="AV680" s="91"/>
      <c r="AW680" s="103">
        <v>0</v>
      </c>
      <c r="AX680" s="104">
        <f t="shared" si="90"/>
        <v>0</v>
      </c>
    </row>
    <row r="681" spans="1:50" ht="120" customHeight="1">
      <c r="A681" s="88"/>
      <c r="B681" s="88"/>
      <c r="C681" s="71"/>
      <c r="D681" s="89"/>
      <c r="E681" s="90"/>
      <c r="F681" s="91"/>
      <c r="G681" s="92"/>
      <c r="H681" s="92"/>
      <c r="I681" s="88"/>
      <c r="J681" s="88"/>
      <c r="K681" s="88"/>
      <c r="L681" s="88"/>
      <c r="M681" s="94" t="str">
        <f t="shared" si="91"/>
        <v>-</v>
      </c>
      <c r="N681" s="95"/>
      <c r="O681" s="96"/>
      <c r="P681" s="75"/>
      <c r="Q681" s="96"/>
      <c r="R681" s="97"/>
      <c r="S681" s="98"/>
      <c r="T681" s="78"/>
      <c r="U681" s="97"/>
      <c r="V681" s="99"/>
      <c r="W681" s="91"/>
      <c r="X681" s="92"/>
      <c r="Y681" s="93">
        <f t="shared" si="92"/>
        <v>0</v>
      </c>
      <c r="Z681" s="91"/>
      <c r="AA681" s="92"/>
      <c r="AB681" s="93">
        <f t="shared" si="93"/>
        <v>0</v>
      </c>
      <c r="AC681" s="100">
        <f t="shared" si="94"/>
        <v>0</v>
      </c>
      <c r="AD681" s="91"/>
      <c r="AE681" s="105"/>
      <c r="AF681" s="93">
        <f t="shared" si="95"/>
        <v>0</v>
      </c>
      <c r="AG681" s="78"/>
      <c r="AH681" s="78"/>
      <c r="AI681" s="83"/>
      <c r="AJ681" s="106"/>
      <c r="AK681" s="106"/>
      <c r="AL681" s="93">
        <f t="shared" si="96"/>
        <v>0</v>
      </c>
      <c r="AM681" s="100">
        <f t="shared" si="97"/>
        <v>0</v>
      </c>
      <c r="AN681" s="100">
        <f t="shared" si="98"/>
        <v>0</v>
      </c>
      <c r="AO681" s="101"/>
      <c r="AP681" s="101"/>
      <c r="AQ681" s="101"/>
      <c r="AR681" s="102"/>
      <c r="AS681" s="102"/>
      <c r="AT681" s="102"/>
      <c r="AU681" s="91"/>
      <c r="AV681" s="91"/>
      <c r="AW681" s="103">
        <v>0</v>
      </c>
      <c r="AX681" s="104">
        <f t="shared" si="90"/>
        <v>0</v>
      </c>
    </row>
    <row r="682" spans="1:50" ht="120" customHeight="1">
      <c r="A682" s="88"/>
      <c r="B682" s="88"/>
      <c r="C682" s="71"/>
      <c r="D682" s="89"/>
      <c r="E682" s="90"/>
      <c r="F682" s="91"/>
      <c r="G682" s="92"/>
      <c r="H682" s="92"/>
      <c r="I682" s="88"/>
      <c r="J682" s="88"/>
      <c r="K682" s="88"/>
      <c r="L682" s="88"/>
      <c r="M682" s="94" t="str">
        <f t="shared" si="91"/>
        <v>-</v>
      </c>
      <c r="N682" s="95"/>
      <c r="O682" s="96"/>
      <c r="P682" s="75"/>
      <c r="Q682" s="96"/>
      <c r="R682" s="97"/>
      <c r="S682" s="98"/>
      <c r="T682" s="78"/>
      <c r="U682" s="97"/>
      <c r="V682" s="99"/>
      <c r="W682" s="91"/>
      <c r="X682" s="92"/>
      <c r="Y682" s="93">
        <f t="shared" si="92"/>
        <v>0</v>
      </c>
      <c r="Z682" s="91"/>
      <c r="AA682" s="92"/>
      <c r="AB682" s="93">
        <f t="shared" si="93"/>
        <v>0</v>
      </c>
      <c r="AC682" s="100">
        <f t="shared" si="94"/>
        <v>0</v>
      </c>
      <c r="AD682" s="91"/>
      <c r="AE682" s="105"/>
      <c r="AF682" s="93">
        <f t="shared" si="95"/>
        <v>0</v>
      </c>
      <c r="AG682" s="78"/>
      <c r="AH682" s="78"/>
      <c r="AI682" s="83"/>
      <c r="AJ682" s="106"/>
      <c r="AK682" s="106"/>
      <c r="AL682" s="93">
        <f t="shared" si="96"/>
        <v>0</v>
      </c>
      <c r="AM682" s="100">
        <f t="shared" si="97"/>
        <v>0</v>
      </c>
      <c r="AN682" s="100">
        <f t="shared" si="98"/>
        <v>0</v>
      </c>
      <c r="AO682" s="101"/>
      <c r="AP682" s="101"/>
      <c r="AQ682" s="101"/>
      <c r="AR682" s="102"/>
      <c r="AS682" s="102"/>
      <c r="AT682" s="102"/>
      <c r="AU682" s="91"/>
      <c r="AV682" s="91"/>
      <c r="AW682" s="103">
        <v>0</v>
      </c>
      <c r="AX682" s="104">
        <f t="shared" si="90"/>
        <v>0</v>
      </c>
    </row>
    <row r="683" spans="1:50" ht="120" customHeight="1">
      <c r="A683" s="88"/>
      <c r="B683" s="88"/>
      <c r="C683" s="71"/>
      <c r="D683" s="89"/>
      <c r="E683" s="90"/>
      <c r="F683" s="91"/>
      <c r="G683" s="92"/>
      <c r="H683" s="92"/>
      <c r="I683" s="88"/>
      <c r="J683" s="88"/>
      <c r="K683" s="88"/>
      <c r="L683" s="88"/>
      <c r="M683" s="94" t="str">
        <f t="shared" si="91"/>
        <v>-</v>
      </c>
      <c r="N683" s="95"/>
      <c r="O683" s="96"/>
      <c r="P683" s="75"/>
      <c r="Q683" s="96"/>
      <c r="R683" s="97"/>
      <c r="S683" s="98"/>
      <c r="T683" s="78"/>
      <c r="U683" s="97"/>
      <c r="V683" s="99"/>
      <c r="W683" s="91"/>
      <c r="X683" s="92"/>
      <c r="Y683" s="93">
        <f t="shared" si="92"/>
        <v>0</v>
      </c>
      <c r="Z683" s="91"/>
      <c r="AA683" s="92"/>
      <c r="AB683" s="93">
        <f t="shared" si="93"/>
        <v>0</v>
      </c>
      <c r="AC683" s="100">
        <f t="shared" si="94"/>
        <v>0</v>
      </c>
      <c r="AD683" s="91"/>
      <c r="AE683" s="105"/>
      <c r="AF683" s="93">
        <f t="shared" si="95"/>
        <v>0</v>
      </c>
      <c r="AG683" s="78"/>
      <c r="AH683" s="78"/>
      <c r="AI683" s="83"/>
      <c r="AJ683" s="106"/>
      <c r="AK683" s="106"/>
      <c r="AL683" s="93">
        <f t="shared" si="96"/>
        <v>0</v>
      </c>
      <c r="AM683" s="100">
        <f t="shared" si="97"/>
        <v>0</v>
      </c>
      <c r="AN683" s="100">
        <f t="shared" si="98"/>
        <v>0</v>
      </c>
      <c r="AO683" s="101"/>
      <c r="AP683" s="101"/>
      <c r="AQ683" s="101"/>
      <c r="AR683" s="102"/>
      <c r="AS683" s="102"/>
      <c r="AT683" s="102"/>
      <c r="AU683" s="91"/>
      <c r="AV683" s="91"/>
      <c r="AW683" s="103">
        <v>0</v>
      </c>
      <c r="AX683" s="104">
        <f t="shared" si="90"/>
        <v>0</v>
      </c>
    </row>
    <row r="684" spans="1:50" ht="120" customHeight="1">
      <c r="A684" s="88"/>
      <c r="B684" s="88"/>
      <c r="C684" s="71"/>
      <c r="D684" s="89"/>
      <c r="E684" s="90"/>
      <c r="F684" s="91"/>
      <c r="G684" s="92"/>
      <c r="H684" s="92"/>
      <c r="I684" s="88"/>
      <c r="J684" s="88"/>
      <c r="K684" s="88"/>
      <c r="L684" s="88"/>
      <c r="M684" s="94" t="str">
        <f t="shared" si="91"/>
        <v>-</v>
      </c>
      <c r="N684" s="95"/>
      <c r="O684" s="96"/>
      <c r="P684" s="75"/>
      <c r="Q684" s="96"/>
      <c r="R684" s="97"/>
      <c r="S684" s="98"/>
      <c r="T684" s="78"/>
      <c r="U684" s="97"/>
      <c r="V684" s="99"/>
      <c r="W684" s="91"/>
      <c r="X684" s="92"/>
      <c r="Y684" s="93">
        <f t="shared" si="92"/>
        <v>0</v>
      </c>
      <c r="Z684" s="91"/>
      <c r="AA684" s="92"/>
      <c r="AB684" s="93">
        <f t="shared" si="93"/>
        <v>0</v>
      </c>
      <c r="AC684" s="100">
        <f t="shared" si="94"/>
        <v>0</v>
      </c>
      <c r="AD684" s="91"/>
      <c r="AE684" s="105"/>
      <c r="AF684" s="93">
        <f t="shared" si="95"/>
        <v>0</v>
      </c>
      <c r="AG684" s="78"/>
      <c r="AH684" s="78"/>
      <c r="AI684" s="83"/>
      <c r="AJ684" s="106"/>
      <c r="AK684" s="106"/>
      <c r="AL684" s="93">
        <f t="shared" si="96"/>
        <v>0</v>
      </c>
      <c r="AM684" s="100">
        <f t="shared" si="97"/>
        <v>0</v>
      </c>
      <c r="AN684" s="100">
        <f t="shared" si="98"/>
        <v>0</v>
      </c>
      <c r="AO684" s="101"/>
      <c r="AP684" s="101"/>
      <c r="AQ684" s="101"/>
      <c r="AR684" s="102"/>
      <c r="AS684" s="102"/>
      <c r="AT684" s="102"/>
      <c r="AU684" s="91"/>
      <c r="AV684" s="91"/>
      <c r="AW684" s="103">
        <v>0</v>
      </c>
      <c r="AX684" s="104">
        <f t="shared" si="90"/>
        <v>0</v>
      </c>
    </row>
    <row r="685" spans="1:50" ht="120" customHeight="1">
      <c r="A685" s="88"/>
      <c r="B685" s="88"/>
      <c r="C685" s="71"/>
      <c r="D685" s="89"/>
      <c r="E685" s="90"/>
      <c r="F685" s="91"/>
      <c r="G685" s="92"/>
      <c r="H685" s="92"/>
      <c r="I685" s="88"/>
      <c r="J685" s="88"/>
      <c r="K685" s="88"/>
      <c r="L685" s="88"/>
      <c r="M685" s="94" t="str">
        <f t="shared" si="91"/>
        <v>-</v>
      </c>
      <c r="N685" s="95"/>
      <c r="O685" s="96"/>
      <c r="P685" s="75"/>
      <c r="Q685" s="96"/>
      <c r="R685" s="97"/>
      <c r="S685" s="98"/>
      <c r="T685" s="78"/>
      <c r="U685" s="97"/>
      <c r="V685" s="99"/>
      <c r="W685" s="91"/>
      <c r="X685" s="92"/>
      <c r="Y685" s="93">
        <f t="shared" si="92"/>
        <v>0</v>
      </c>
      <c r="Z685" s="91"/>
      <c r="AA685" s="92"/>
      <c r="AB685" s="93">
        <f t="shared" si="93"/>
        <v>0</v>
      </c>
      <c r="AC685" s="100">
        <f t="shared" si="94"/>
        <v>0</v>
      </c>
      <c r="AD685" s="91"/>
      <c r="AE685" s="105"/>
      <c r="AF685" s="93">
        <f t="shared" si="95"/>
        <v>0</v>
      </c>
      <c r="AG685" s="78"/>
      <c r="AH685" s="78"/>
      <c r="AI685" s="83"/>
      <c r="AJ685" s="106"/>
      <c r="AK685" s="106"/>
      <c r="AL685" s="93">
        <f t="shared" si="96"/>
        <v>0</v>
      </c>
      <c r="AM685" s="100">
        <f t="shared" si="97"/>
        <v>0</v>
      </c>
      <c r="AN685" s="100">
        <f t="shared" si="98"/>
        <v>0</v>
      </c>
      <c r="AO685" s="101"/>
      <c r="AP685" s="101"/>
      <c r="AQ685" s="101"/>
      <c r="AR685" s="102"/>
      <c r="AS685" s="102"/>
      <c r="AT685" s="102"/>
      <c r="AU685" s="91"/>
      <c r="AV685" s="91"/>
      <c r="AW685" s="103">
        <v>0</v>
      </c>
      <c r="AX685" s="104">
        <f t="shared" si="90"/>
        <v>0</v>
      </c>
    </row>
    <row r="686" spans="1:50" ht="120" customHeight="1">
      <c r="A686" s="88"/>
      <c r="B686" s="88"/>
      <c r="C686" s="71"/>
      <c r="D686" s="89"/>
      <c r="E686" s="90"/>
      <c r="F686" s="91"/>
      <c r="G686" s="92"/>
      <c r="H686" s="92"/>
      <c r="I686" s="88"/>
      <c r="J686" s="88"/>
      <c r="K686" s="88"/>
      <c r="L686" s="88"/>
      <c r="M686" s="94" t="str">
        <f t="shared" si="91"/>
        <v>-</v>
      </c>
      <c r="N686" s="95"/>
      <c r="O686" s="96"/>
      <c r="P686" s="75"/>
      <c r="Q686" s="96"/>
      <c r="R686" s="97"/>
      <c r="S686" s="98"/>
      <c r="T686" s="78"/>
      <c r="U686" s="97"/>
      <c r="V686" s="99"/>
      <c r="W686" s="91"/>
      <c r="X686" s="92"/>
      <c r="Y686" s="93">
        <f t="shared" si="92"/>
        <v>0</v>
      </c>
      <c r="Z686" s="91"/>
      <c r="AA686" s="92"/>
      <c r="AB686" s="93">
        <f t="shared" si="93"/>
        <v>0</v>
      </c>
      <c r="AC686" s="100">
        <f t="shared" si="94"/>
        <v>0</v>
      </c>
      <c r="AD686" s="91"/>
      <c r="AE686" s="105"/>
      <c r="AF686" s="93">
        <f t="shared" si="95"/>
        <v>0</v>
      </c>
      <c r="AG686" s="78"/>
      <c r="AH686" s="78"/>
      <c r="AI686" s="83"/>
      <c r="AJ686" s="106"/>
      <c r="AK686" s="106"/>
      <c r="AL686" s="93">
        <f t="shared" si="96"/>
        <v>0</v>
      </c>
      <c r="AM686" s="100">
        <f t="shared" si="97"/>
        <v>0</v>
      </c>
      <c r="AN686" s="100">
        <f t="shared" si="98"/>
        <v>0</v>
      </c>
      <c r="AO686" s="101"/>
      <c r="AP686" s="101"/>
      <c r="AQ686" s="101"/>
      <c r="AR686" s="102"/>
      <c r="AS686" s="102"/>
      <c r="AT686" s="102"/>
      <c r="AU686" s="91"/>
      <c r="AV686" s="91"/>
      <c r="AW686" s="103">
        <v>0</v>
      </c>
      <c r="AX686" s="104">
        <f t="shared" si="90"/>
        <v>0</v>
      </c>
    </row>
    <row r="687" spans="1:50" ht="120" customHeight="1">
      <c r="A687" s="88"/>
      <c r="B687" s="88"/>
      <c r="C687" s="71"/>
      <c r="D687" s="89"/>
      <c r="E687" s="90"/>
      <c r="F687" s="91"/>
      <c r="G687" s="92"/>
      <c r="H687" s="92"/>
      <c r="I687" s="88"/>
      <c r="J687" s="88"/>
      <c r="K687" s="88"/>
      <c r="L687" s="88"/>
      <c r="M687" s="94" t="str">
        <f t="shared" si="91"/>
        <v>-</v>
      </c>
      <c r="N687" s="95"/>
      <c r="O687" s="96"/>
      <c r="P687" s="75"/>
      <c r="Q687" s="96"/>
      <c r="R687" s="97"/>
      <c r="S687" s="98"/>
      <c r="T687" s="78"/>
      <c r="U687" s="97"/>
      <c r="V687" s="99"/>
      <c r="W687" s="91"/>
      <c r="X687" s="92"/>
      <c r="Y687" s="93">
        <f t="shared" si="92"/>
        <v>0</v>
      </c>
      <c r="Z687" s="91"/>
      <c r="AA687" s="92"/>
      <c r="AB687" s="93">
        <f t="shared" si="93"/>
        <v>0</v>
      </c>
      <c r="AC687" s="100">
        <f t="shared" si="94"/>
        <v>0</v>
      </c>
      <c r="AD687" s="91"/>
      <c r="AE687" s="105"/>
      <c r="AF687" s="93">
        <f t="shared" si="95"/>
        <v>0</v>
      </c>
      <c r="AG687" s="78"/>
      <c r="AH687" s="78"/>
      <c r="AI687" s="83"/>
      <c r="AJ687" s="106"/>
      <c r="AK687" s="106"/>
      <c r="AL687" s="93">
        <f t="shared" si="96"/>
        <v>0</v>
      </c>
      <c r="AM687" s="100">
        <f t="shared" si="97"/>
        <v>0</v>
      </c>
      <c r="AN687" s="100">
        <f t="shared" si="98"/>
        <v>0</v>
      </c>
      <c r="AO687" s="101"/>
      <c r="AP687" s="101"/>
      <c r="AQ687" s="101"/>
      <c r="AR687" s="102"/>
      <c r="AS687" s="102"/>
      <c r="AT687" s="102"/>
      <c r="AU687" s="91"/>
      <c r="AV687" s="91"/>
      <c r="AW687" s="103">
        <v>0</v>
      </c>
      <c r="AX687" s="104">
        <f t="shared" si="90"/>
        <v>0</v>
      </c>
    </row>
    <row r="688" spans="1:50" ht="120" customHeight="1">
      <c r="A688" s="88"/>
      <c r="B688" s="88"/>
      <c r="C688" s="71"/>
      <c r="D688" s="89"/>
      <c r="E688" s="90"/>
      <c r="F688" s="91"/>
      <c r="G688" s="92"/>
      <c r="H688" s="92"/>
      <c r="I688" s="88"/>
      <c r="J688" s="88"/>
      <c r="K688" s="88"/>
      <c r="L688" s="88"/>
      <c r="M688" s="94" t="str">
        <f t="shared" si="91"/>
        <v>-</v>
      </c>
      <c r="N688" s="95"/>
      <c r="O688" s="96"/>
      <c r="P688" s="75"/>
      <c r="Q688" s="96"/>
      <c r="R688" s="97"/>
      <c r="S688" s="98"/>
      <c r="T688" s="78"/>
      <c r="U688" s="97"/>
      <c r="V688" s="99"/>
      <c r="W688" s="91"/>
      <c r="X688" s="92"/>
      <c r="Y688" s="93">
        <f t="shared" si="92"/>
        <v>0</v>
      </c>
      <c r="Z688" s="91"/>
      <c r="AA688" s="92"/>
      <c r="AB688" s="93">
        <f t="shared" si="93"/>
        <v>0</v>
      </c>
      <c r="AC688" s="100">
        <f t="shared" si="94"/>
        <v>0</v>
      </c>
      <c r="AD688" s="91"/>
      <c r="AE688" s="105"/>
      <c r="AF688" s="93">
        <f t="shared" si="95"/>
        <v>0</v>
      </c>
      <c r="AG688" s="78"/>
      <c r="AH688" s="78"/>
      <c r="AI688" s="83"/>
      <c r="AJ688" s="106"/>
      <c r="AK688" s="106"/>
      <c r="AL688" s="93">
        <f t="shared" si="96"/>
        <v>0</v>
      </c>
      <c r="AM688" s="100">
        <f t="shared" si="97"/>
        <v>0</v>
      </c>
      <c r="AN688" s="100">
        <f t="shared" si="98"/>
        <v>0</v>
      </c>
      <c r="AO688" s="101"/>
      <c r="AP688" s="101"/>
      <c r="AQ688" s="101"/>
      <c r="AR688" s="102"/>
      <c r="AS688" s="102"/>
      <c r="AT688" s="102"/>
      <c r="AU688" s="91"/>
      <c r="AV688" s="91"/>
      <c r="AW688" s="103">
        <v>0</v>
      </c>
      <c r="AX688" s="104">
        <f t="shared" si="90"/>
        <v>0</v>
      </c>
    </row>
    <row r="689" spans="1:50" ht="120" customHeight="1">
      <c r="A689" s="88"/>
      <c r="B689" s="88"/>
      <c r="C689" s="71"/>
      <c r="D689" s="89"/>
      <c r="E689" s="90"/>
      <c r="F689" s="91"/>
      <c r="G689" s="92"/>
      <c r="H689" s="92"/>
      <c r="I689" s="88"/>
      <c r="J689" s="88"/>
      <c r="K689" s="88"/>
      <c r="L689" s="88"/>
      <c r="M689" s="94" t="str">
        <f t="shared" si="91"/>
        <v>-</v>
      </c>
      <c r="N689" s="95"/>
      <c r="O689" s="96"/>
      <c r="P689" s="75"/>
      <c r="Q689" s="96"/>
      <c r="R689" s="97"/>
      <c r="S689" s="98"/>
      <c r="T689" s="78"/>
      <c r="U689" s="97"/>
      <c r="V689" s="99"/>
      <c r="W689" s="91"/>
      <c r="X689" s="92"/>
      <c r="Y689" s="93">
        <f t="shared" si="92"/>
        <v>0</v>
      </c>
      <c r="Z689" s="91"/>
      <c r="AA689" s="92"/>
      <c r="AB689" s="93">
        <f t="shared" si="93"/>
        <v>0</v>
      </c>
      <c r="AC689" s="100">
        <f t="shared" si="94"/>
        <v>0</v>
      </c>
      <c r="AD689" s="91"/>
      <c r="AE689" s="105"/>
      <c r="AF689" s="93">
        <f t="shared" si="95"/>
        <v>0</v>
      </c>
      <c r="AG689" s="78"/>
      <c r="AH689" s="78"/>
      <c r="AI689" s="83"/>
      <c r="AJ689" s="106"/>
      <c r="AK689" s="106"/>
      <c r="AL689" s="93">
        <f t="shared" si="96"/>
        <v>0</v>
      </c>
      <c r="AM689" s="100">
        <f t="shared" si="97"/>
        <v>0</v>
      </c>
      <c r="AN689" s="100">
        <f t="shared" si="98"/>
        <v>0</v>
      </c>
      <c r="AO689" s="101"/>
      <c r="AP689" s="101"/>
      <c r="AQ689" s="101"/>
      <c r="AR689" s="102"/>
      <c r="AS689" s="102"/>
      <c r="AT689" s="102"/>
      <c r="AU689" s="91"/>
      <c r="AV689" s="91"/>
      <c r="AW689" s="103">
        <v>0</v>
      </c>
      <c r="AX689" s="104">
        <f t="shared" si="90"/>
        <v>0</v>
      </c>
    </row>
    <row r="690" spans="1:50" ht="120" customHeight="1">
      <c r="A690" s="88"/>
      <c r="B690" s="88"/>
      <c r="C690" s="71"/>
      <c r="D690" s="89"/>
      <c r="E690" s="90"/>
      <c r="F690" s="91"/>
      <c r="G690" s="92"/>
      <c r="H690" s="92"/>
      <c r="I690" s="88"/>
      <c r="J690" s="88"/>
      <c r="K690" s="88"/>
      <c r="L690" s="88"/>
      <c r="M690" s="94" t="str">
        <f t="shared" si="91"/>
        <v>-</v>
      </c>
      <c r="N690" s="95"/>
      <c r="O690" s="96"/>
      <c r="P690" s="75"/>
      <c r="Q690" s="96"/>
      <c r="R690" s="97"/>
      <c r="S690" s="98"/>
      <c r="T690" s="78"/>
      <c r="U690" s="97"/>
      <c r="V690" s="99"/>
      <c r="W690" s="91"/>
      <c r="X690" s="92"/>
      <c r="Y690" s="93">
        <f t="shared" si="92"/>
        <v>0</v>
      </c>
      <c r="Z690" s="91"/>
      <c r="AA690" s="92"/>
      <c r="AB690" s="93">
        <f t="shared" si="93"/>
        <v>0</v>
      </c>
      <c r="AC690" s="100">
        <f t="shared" si="94"/>
        <v>0</v>
      </c>
      <c r="AD690" s="91"/>
      <c r="AE690" s="105"/>
      <c r="AF690" s="93">
        <f t="shared" si="95"/>
        <v>0</v>
      </c>
      <c r="AG690" s="78"/>
      <c r="AH690" s="78"/>
      <c r="AI690" s="83"/>
      <c r="AJ690" s="106"/>
      <c r="AK690" s="106"/>
      <c r="AL690" s="93">
        <f t="shared" si="96"/>
        <v>0</v>
      </c>
      <c r="AM690" s="100">
        <f t="shared" si="97"/>
        <v>0</v>
      </c>
      <c r="AN690" s="100">
        <f t="shared" si="98"/>
        <v>0</v>
      </c>
      <c r="AO690" s="101"/>
      <c r="AP690" s="101"/>
      <c r="AQ690" s="101"/>
      <c r="AR690" s="102"/>
      <c r="AS690" s="102"/>
      <c r="AT690" s="102"/>
      <c r="AU690" s="91"/>
      <c r="AV690" s="91"/>
      <c r="AW690" s="103">
        <v>0</v>
      </c>
      <c r="AX690" s="104">
        <f t="shared" si="90"/>
        <v>0</v>
      </c>
    </row>
    <row r="691" spans="1:50" ht="120" customHeight="1">
      <c r="A691" s="88"/>
      <c r="B691" s="88"/>
      <c r="C691" s="71"/>
      <c r="D691" s="89"/>
      <c r="E691" s="90"/>
      <c r="F691" s="91"/>
      <c r="G691" s="92"/>
      <c r="H691" s="92"/>
      <c r="I691" s="88"/>
      <c r="J691" s="88"/>
      <c r="K691" s="88"/>
      <c r="L691" s="88"/>
      <c r="M691" s="94" t="str">
        <f t="shared" si="91"/>
        <v>-</v>
      </c>
      <c r="N691" s="95"/>
      <c r="O691" s="96"/>
      <c r="P691" s="75"/>
      <c r="Q691" s="96"/>
      <c r="R691" s="97"/>
      <c r="S691" s="98"/>
      <c r="T691" s="78"/>
      <c r="U691" s="97"/>
      <c r="V691" s="99"/>
      <c r="W691" s="91"/>
      <c r="X691" s="92"/>
      <c r="Y691" s="93">
        <f t="shared" si="92"/>
        <v>0</v>
      </c>
      <c r="Z691" s="91"/>
      <c r="AA691" s="92"/>
      <c r="AB691" s="93">
        <f t="shared" si="93"/>
        <v>0</v>
      </c>
      <c r="AC691" s="100">
        <f t="shared" si="94"/>
        <v>0</v>
      </c>
      <c r="AD691" s="91"/>
      <c r="AE691" s="105"/>
      <c r="AF691" s="93">
        <f t="shared" si="95"/>
        <v>0</v>
      </c>
      <c r="AG691" s="78"/>
      <c r="AH691" s="78"/>
      <c r="AI691" s="83"/>
      <c r="AJ691" s="106"/>
      <c r="AK691" s="106"/>
      <c r="AL691" s="93">
        <f t="shared" si="96"/>
        <v>0</v>
      </c>
      <c r="AM691" s="100">
        <f t="shared" si="97"/>
        <v>0</v>
      </c>
      <c r="AN691" s="100">
        <f t="shared" si="98"/>
        <v>0</v>
      </c>
      <c r="AO691" s="101"/>
      <c r="AP691" s="101"/>
      <c r="AQ691" s="101"/>
      <c r="AR691" s="102"/>
      <c r="AS691" s="102"/>
      <c r="AT691" s="102"/>
      <c r="AU691" s="91"/>
      <c r="AV691" s="91"/>
      <c r="AW691" s="103">
        <v>0</v>
      </c>
      <c r="AX691" s="104">
        <f t="shared" si="90"/>
        <v>0</v>
      </c>
    </row>
    <row r="692" spans="1:50" ht="120" customHeight="1">
      <c r="A692" s="88"/>
      <c r="B692" s="88"/>
      <c r="C692" s="71"/>
      <c r="D692" s="89"/>
      <c r="E692" s="90"/>
      <c r="F692" s="91"/>
      <c r="G692" s="92"/>
      <c r="H692" s="92"/>
      <c r="I692" s="88"/>
      <c r="J692" s="88"/>
      <c r="K692" s="88"/>
      <c r="L692" s="88"/>
      <c r="M692" s="94" t="str">
        <f t="shared" si="91"/>
        <v>-</v>
      </c>
      <c r="N692" s="95"/>
      <c r="O692" s="96"/>
      <c r="P692" s="75"/>
      <c r="Q692" s="96"/>
      <c r="R692" s="97"/>
      <c r="S692" s="98"/>
      <c r="T692" s="78"/>
      <c r="U692" s="97"/>
      <c r="V692" s="99"/>
      <c r="W692" s="91"/>
      <c r="X692" s="92"/>
      <c r="Y692" s="93">
        <f t="shared" si="92"/>
        <v>0</v>
      </c>
      <c r="Z692" s="91"/>
      <c r="AA692" s="92"/>
      <c r="AB692" s="93">
        <f t="shared" si="93"/>
        <v>0</v>
      </c>
      <c r="AC692" s="100">
        <f t="shared" si="94"/>
        <v>0</v>
      </c>
      <c r="AD692" s="91"/>
      <c r="AE692" s="105"/>
      <c r="AF692" s="93">
        <f t="shared" si="95"/>
        <v>0</v>
      </c>
      <c r="AG692" s="78"/>
      <c r="AH692" s="78"/>
      <c r="AI692" s="83"/>
      <c r="AJ692" s="106"/>
      <c r="AK692" s="106"/>
      <c r="AL692" s="93">
        <f t="shared" si="96"/>
        <v>0</v>
      </c>
      <c r="AM692" s="100">
        <f t="shared" si="97"/>
        <v>0</v>
      </c>
      <c r="AN692" s="100">
        <f t="shared" si="98"/>
        <v>0</v>
      </c>
      <c r="AO692" s="101"/>
      <c r="AP692" s="101"/>
      <c r="AQ692" s="101"/>
      <c r="AR692" s="102"/>
      <c r="AS692" s="102"/>
      <c r="AT692" s="102"/>
      <c r="AU692" s="91"/>
      <c r="AV692" s="91"/>
      <c r="AW692" s="103">
        <v>0</v>
      </c>
      <c r="AX692" s="104">
        <f t="shared" si="90"/>
        <v>0</v>
      </c>
    </row>
    <row r="693" spans="1:50" ht="120" customHeight="1">
      <c r="A693" s="88"/>
      <c r="B693" s="88"/>
      <c r="C693" s="71"/>
      <c r="D693" s="89"/>
      <c r="E693" s="90"/>
      <c r="F693" s="91"/>
      <c r="G693" s="92"/>
      <c r="H693" s="92"/>
      <c r="I693" s="88"/>
      <c r="J693" s="88"/>
      <c r="K693" s="88"/>
      <c r="L693" s="88"/>
      <c r="M693" s="94" t="str">
        <f t="shared" si="91"/>
        <v>-</v>
      </c>
      <c r="N693" s="95"/>
      <c r="O693" s="96"/>
      <c r="P693" s="75"/>
      <c r="Q693" s="96"/>
      <c r="R693" s="97"/>
      <c r="S693" s="98"/>
      <c r="T693" s="78"/>
      <c r="U693" s="97"/>
      <c r="V693" s="99"/>
      <c r="W693" s="91"/>
      <c r="X693" s="92"/>
      <c r="Y693" s="93">
        <f t="shared" si="92"/>
        <v>0</v>
      </c>
      <c r="Z693" s="91"/>
      <c r="AA693" s="92"/>
      <c r="AB693" s="93">
        <f t="shared" si="93"/>
        <v>0</v>
      </c>
      <c r="AC693" s="100">
        <f t="shared" si="94"/>
        <v>0</v>
      </c>
      <c r="AD693" s="91"/>
      <c r="AE693" s="105"/>
      <c r="AF693" s="93">
        <f t="shared" si="95"/>
        <v>0</v>
      </c>
      <c r="AG693" s="78"/>
      <c r="AH693" s="78"/>
      <c r="AI693" s="83"/>
      <c r="AJ693" s="106"/>
      <c r="AK693" s="106"/>
      <c r="AL693" s="93">
        <f t="shared" si="96"/>
        <v>0</v>
      </c>
      <c r="AM693" s="100">
        <f t="shared" si="97"/>
        <v>0</v>
      </c>
      <c r="AN693" s="100">
        <f t="shared" si="98"/>
        <v>0</v>
      </c>
      <c r="AO693" s="101"/>
      <c r="AP693" s="101"/>
      <c r="AQ693" s="101"/>
      <c r="AR693" s="102"/>
      <c r="AS693" s="102"/>
      <c r="AT693" s="102"/>
      <c r="AU693" s="91"/>
      <c r="AV693" s="91"/>
      <c r="AW693" s="103">
        <v>0</v>
      </c>
      <c r="AX693" s="104">
        <f t="shared" si="90"/>
        <v>0</v>
      </c>
    </row>
    <row r="694" spans="1:50" ht="120" customHeight="1">
      <c r="A694" s="88"/>
      <c r="B694" s="88"/>
      <c r="C694" s="71"/>
      <c r="D694" s="89"/>
      <c r="E694" s="90"/>
      <c r="F694" s="91"/>
      <c r="G694" s="92"/>
      <c r="H694" s="92"/>
      <c r="I694" s="88"/>
      <c r="J694" s="88"/>
      <c r="K694" s="88"/>
      <c r="L694" s="88"/>
      <c r="M694" s="94" t="str">
        <f t="shared" si="91"/>
        <v>-</v>
      </c>
      <c r="N694" s="95"/>
      <c r="O694" s="96"/>
      <c r="P694" s="75"/>
      <c r="Q694" s="96"/>
      <c r="R694" s="97"/>
      <c r="S694" s="98"/>
      <c r="T694" s="78"/>
      <c r="U694" s="97"/>
      <c r="V694" s="99"/>
      <c r="W694" s="91"/>
      <c r="X694" s="92"/>
      <c r="Y694" s="93">
        <f t="shared" si="92"/>
        <v>0</v>
      </c>
      <c r="Z694" s="91"/>
      <c r="AA694" s="92"/>
      <c r="AB694" s="93">
        <f t="shared" si="93"/>
        <v>0</v>
      </c>
      <c r="AC694" s="100">
        <f t="shared" si="94"/>
        <v>0</v>
      </c>
      <c r="AD694" s="91"/>
      <c r="AE694" s="105"/>
      <c r="AF694" s="93">
        <f t="shared" si="95"/>
        <v>0</v>
      </c>
      <c r="AG694" s="78"/>
      <c r="AH694" s="78"/>
      <c r="AI694" s="83"/>
      <c r="AJ694" s="106"/>
      <c r="AK694" s="106"/>
      <c r="AL694" s="93">
        <f t="shared" si="96"/>
        <v>0</v>
      </c>
      <c r="AM694" s="100">
        <f t="shared" si="97"/>
        <v>0</v>
      </c>
      <c r="AN694" s="100">
        <f t="shared" si="98"/>
        <v>0</v>
      </c>
      <c r="AO694" s="101"/>
      <c r="AP694" s="101"/>
      <c r="AQ694" s="101"/>
      <c r="AR694" s="102"/>
      <c r="AS694" s="102"/>
      <c r="AT694" s="102"/>
      <c r="AU694" s="91"/>
      <c r="AV694" s="91"/>
      <c r="AW694" s="103">
        <v>0</v>
      </c>
      <c r="AX694" s="104">
        <f t="shared" si="90"/>
        <v>0</v>
      </c>
    </row>
    <row r="695" spans="1:50" ht="120" customHeight="1">
      <c r="A695" s="88"/>
      <c r="B695" s="88"/>
      <c r="C695" s="71"/>
      <c r="D695" s="89"/>
      <c r="E695" s="90"/>
      <c r="F695" s="91"/>
      <c r="G695" s="92"/>
      <c r="H695" s="92"/>
      <c r="I695" s="88"/>
      <c r="J695" s="88"/>
      <c r="K695" s="88"/>
      <c r="L695" s="88"/>
      <c r="M695" s="94" t="str">
        <f t="shared" si="91"/>
        <v>-</v>
      </c>
      <c r="N695" s="95"/>
      <c r="O695" s="96"/>
      <c r="P695" s="75"/>
      <c r="Q695" s="96"/>
      <c r="R695" s="97"/>
      <c r="S695" s="98"/>
      <c r="T695" s="78"/>
      <c r="U695" s="97"/>
      <c r="V695" s="99"/>
      <c r="W695" s="91"/>
      <c r="X695" s="92"/>
      <c r="Y695" s="93">
        <f t="shared" si="92"/>
        <v>0</v>
      </c>
      <c r="Z695" s="91"/>
      <c r="AA695" s="92"/>
      <c r="AB695" s="93">
        <f t="shared" si="93"/>
        <v>0</v>
      </c>
      <c r="AC695" s="100">
        <f t="shared" si="94"/>
        <v>0</v>
      </c>
      <c r="AD695" s="91"/>
      <c r="AE695" s="105"/>
      <c r="AF695" s="93">
        <f t="shared" si="95"/>
        <v>0</v>
      </c>
      <c r="AG695" s="78"/>
      <c r="AH695" s="78"/>
      <c r="AI695" s="83"/>
      <c r="AJ695" s="106"/>
      <c r="AK695" s="106"/>
      <c r="AL695" s="93">
        <f t="shared" si="96"/>
        <v>0</v>
      </c>
      <c r="AM695" s="100">
        <f t="shared" si="97"/>
        <v>0</v>
      </c>
      <c r="AN695" s="100">
        <f t="shared" si="98"/>
        <v>0</v>
      </c>
      <c r="AO695" s="101"/>
      <c r="AP695" s="101"/>
      <c r="AQ695" s="101"/>
      <c r="AR695" s="102"/>
      <c r="AS695" s="102"/>
      <c r="AT695" s="102"/>
      <c r="AU695" s="91"/>
      <c r="AV695" s="91"/>
      <c r="AW695" s="103">
        <v>0</v>
      </c>
      <c r="AX695" s="104">
        <f t="shared" si="90"/>
        <v>0</v>
      </c>
    </row>
    <row r="696" spans="1:50" ht="120" customHeight="1">
      <c r="A696" s="88"/>
      <c r="B696" s="88"/>
      <c r="C696" s="71"/>
      <c r="D696" s="89"/>
      <c r="E696" s="90"/>
      <c r="F696" s="91"/>
      <c r="G696" s="92"/>
      <c r="H696" s="92"/>
      <c r="I696" s="88"/>
      <c r="J696" s="88"/>
      <c r="K696" s="88"/>
      <c r="L696" s="88"/>
      <c r="M696" s="94" t="str">
        <f t="shared" si="91"/>
        <v>-</v>
      </c>
      <c r="N696" s="95"/>
      <c r="O696" s="96"/>
      <c r="P696" s="75"/>
      <c r="Q696" s="96"/>
      <c r="R696" s="97"/>
      <c r="S696" s="98"/>
      <c r="T696" s="78"/>
      <c r="U696" s="97"/>
      <c r="V696" s="99"/>
      <c r="W696" s="91"/>
      <c r="X696" s="92"/>
      <c r="Y696" s="93">
        <f t="shared" si="92"/>
        <v>0</v>
      </c>
      <c r="Z696" s="91"/>
      <c r="AA696" s="92"/>
      <c r="AB696" s="93">
        <f t="shared" si="93"/>
        <v>0</v>
      </c>
      <c r="AC696" s="100">
        <f t="shared" si="94"/>
        <v>0</v>
      </c>
      <c r="AD696" s="91"/>
      <c r="AE696" s="105"/>
      <c r="AF696" s="93">
        <f t="shared" si="95"/>
        <v>0</v>
      </c>
      <c r="AG696" s="78"/>
      <c r="AH696" s="78"/>
      <c r="AI696" s="83"/>
      <c r="AJ696" s="106"/>
      <c r="AK696" s="106"/>
      <c r="AL696" s="93">
        <f t="shared" si="96"/>
        <v>0</v>
      </c>
      <c r="AM696" s="100">
        <f t="shared" si="97"/>
        <v>0</v>
      </c>
      <c r="AN696" s="100">
        <f t="shared" si="98"/>
        <v>0</v>
      </c>
      <c r="AO696" s="101"/>
      <c r="AP696" s="101"/>
      <c r="AQ696" s="101"/>
      <c r="AR696" s="102"/>
      <c r="AS696" s="102"/>
      <c r="AT696" s="102"/>
      <c r="AU696" s="91"/>
      <c r="AV696" s="91"/>
      <c r="AW696" s="103">
        <v>0</v>
      </c>
      <c r="AX696" s="104">
        <f t="shared" si="90"/>
        <v>0</v>
      </c>
    </row>
    <row r="697" spans="1:50" ht="120" customHeight="1">
      <c r="A697" s="88"/>
      <c r="B697" s="88"/>
      <c r="C697" s="71"/>
      <c r="D697" s="89"/>
      <c r="E697" s="90"/>
      <c r="F697" s="91"/>
      <c r="G697" s="92"/>
      <c r="H697" s="92"/>
      <c r="I697" s="88"/>
      <c r="J697" s="88"/>
      <c r="K697" s="88"/>
      <c r="L697" s="88"/>
      <c r="M697" s="94" t="str">
        <f t="shared" si="91"/>
        <v>-</v>
      </c>
      <c r="N697" s="95"/>
      <c r="O697" s="96"/>
      <c r="P697" s="75"/>
      <c r="Q697" s="96"/>
      <c r="R697" s="97"/>
      <c r="S697" s="98"/>
      <c r="T697" s="78"/>
      <c r="U697" s="97"/>
      <c r="V697" s="99"/>
      <c r="W697" s="91"/>
      <c r="X697" s="92"/>
      <c r="Y697" s="93">
        <f t="shared" si="92"/>
        <v>0</v>
      </c>
      <c r="Z697" s="91"/>
      <c r="AA697" s="92"/>
      <c r="AB697" s="93">
        <f t="shared" si="93"/>
        <v>0</v>
      </c>
      <c r="AC697" s="100">
        <f t="shared" si="94"/>
        <v>0</v>
      </c>
      <c r="AD697" s="91"/>
      <c r="AE697" s="105"/>
      <c r="AF697" s="93">
        <f t="shared" si="95"/>
        <v>0</v>
      </c>
      <c r="AG697" s="78"/>
      <c r="AH697" s="78"/>
      <c r="AI697" s="83"/>
      <c r="AJ697" s="106"/>
      <c r="AK697" s="106"/>
      <c r="AL697" s="93">
        <f t="shared" si="96"/>
        <v>0</v>
      </c>
      <c r="AM697" s="100">
        <f t="shared" si="97"/>
        <v>0</v>
      </c>
      <c r="AN697" s="100">
        <f t="shared" si="98"/>
        <v>0</v>
      </c>
      <c r="AO697" s="101"/>
      <c r="AP697" s="101"/>
      <c r="AQ697" s="101"/>
      <c r="AR697" s="102"/>
      <c r="AS697" s="102"/>
      <c r="AT697" s="102"/>
      <c r="AU697" s="91"/>
      <c r="AV697" s="91"/>
      <c r="AW697" s="103">
        <v>0</v>
      </c>
      <c r="AX697" s="104">
        <f t="shared" si="90"/>
        <v>0</v>
      </c>
    </row>
    <row r="698" spans="1:50" ht="120" customHeight="1">
      <c r="A698" s="88"/>
      <c r="B698" s="88"/>
      <c r="C698" s="71"/>
      <c r="D698" s="89"/>
      <c r="E698" s="90"/>
      <c r="F698" s="91"/>
      <c r="G698" s="92"/>
      <c r="H698" s="92"/>
      <c r="I698" s="88"/>
      <c r="J698" s="88"/>
      <c r="K698" s="88"/>
      <c r="L698" s="88"/>
      <c r="M698" s="94" t="str">
        <f t="shared" si="91"/>
        <v>-</v>
      </c>
      <c r="N698" s="95"/>
      <c r="O698" s="96"/>
      <c r="P698" s="75"/>
      <c r="Q698" s="96"/>
      <c r="R698" s="97"/>
      <c r="S698" s="98"/>
      <c r="T698" s="78"/>
      <c r="U698" s="97"/>
      <c r="V698" s="99"/>
      <c r="W698" s="91"/>
      <c r="X698" s="92"/>
      <c r="Y698" s="93">
        <f t="shared" si="92"/>
        <v>0</v>
      </c>
      <c r="Z698" s="91"/>
      <c r="AA698" s="92"/>
      <c r="AB698" s="93">
        <f t="shared" si="93"/>
        <v>0</v>
      </c>
      <c r="AC698" s="100">
        <f t="shared" si="94"/>
        <v>0</v>
      </c>
      <c r="AD698" s="91"/>
      <c r="AE698" s="105"/>
      <c r="AF698" s="93">
        <f t="shared" si="95"/>
        <v>0</v>
      </c>
      <c r="AG698" s="78"/>
      <c r="AH698" s="78"/>
      <c r="AI698" s="83"/>
      <c r="AJ698" s="106"/>
      <c r="AK698" s="106"/>
      <c r="AL698" s="93">
        <f t="shared" si="96"/>
        <v>0</v>
      </c>
      <c r="AM698" s="100">
        <f t="shared" si="97"/>
        <v>0</v>
      </c>
      <c r="AN698" s="100">
        <f t="shared" si="98"/>
        <v>0</v>
      </c>
      <c r="AO698" s="101"/>
      <c r="AP698" s="101"/>
      <c r="AQ698" s="101"/>
      <c r="AR698" s="102"/>
      <c r="AS698" s="102"/>
      <c r="AT698" s="102"/>
      <c r="AU698" s="91"/>
      <c r="AV698" s="91"/>
      <c r="AW698" s="103">
        <v>0</v>
      </c>
      <c r="AX698" s="104">
        <f t="shared" si="90"/>
        <v>0</v>
      </c>
    </row>
    <row r="699" spans="1:50" ht="120" customHeight="1">
      <c r="A699" s="88"/>
      <c r="B699" s="88"/>
      <c r="C699" s="71"/>
      <c r="D699" s="89"/>
      <c r="E699" s="90"/>
      <c r="F699" s="91"/>
      <c r="G699" s="92"/>
      <c r="H699" s="92"/>
      <c r="I699" s="88"/>
      <c r="J699" s="88"/>
      <c r="K699" s="88"/>
      <c r="L699" s="88"/>
      <c r="M699" s="94" t="str">
        <f t="shared" si="91"/>
        <v>-</v>
      </c>
      <c r="N699" s="95"/>
      <c r="O699" s="96"/>
      <c r="P699" s="75"/>
      <c r="Q699" s="96"/>
      <c r="R699" s="97"/>
      <c r="S699" s="98"/>
      <c r="T699" s="78"/>
      <c r="U699" s="97"/>
      <c r="V699" s="99"/>
      <c r="W699" s="91"/>
      <c r="X699" s="92"/>
      <c r="Y699" s="93">
        <f t="shared" si="92"/>
        <v>0</v>
      </c>
      <c r="Z699" s="91"/>
      <c r="AA699" s="92"/>
      <c r="AB699" s="93">
        <f t="shared" si="93"/>
        <v>0</v>
      </c>
      <c r="AC699" s="100">
        <f t="shared" si="94"/>
        <v>0</v>
      </c>
      <c r="AD699" s="91"/>
      <c r="AE699" s="105"/>
      <c r="AF699" s="93">
        <f t="shared" si="95"/>
        <v>0</v>
      </c>
      <c r="AG699" s="78"/>
      <c r="AH699" s="78"/>
      <c r="AI699" s="83"/>
      <c r="AJ699" s="106"/>
      <c r="AK699" s="106"/>
      <c r="AL699" s="93">
        <f t="shared" si="96"/>
        <v>0</v>
      </c>
      <c r="AM699" s="100">
        <f t="shared" si="97"/>
        <v>0</v>
      </c>
      <c r="AN699" s="100">
        <f t="shared" si="98"/>
        <v>0</v>
      </c>
      <c r="AO699" s="101"/>
      <c r="AP699" s="101"/>
      <c r="AQ699" s="101"/>
      <c r="AR699" s="102"/>
      <c r="AS699" s="102"/>
      <c r="AT699" s="102"/>
      <c r="AU699" s="91"/>
      <c r="AV699" s="91"/>
      <c r="AW699" s="103">
        <v>0</v>
      </c>
      <c r="AX699" s="104">
        <f t="shared" si="90"/>
        <v>0</v>
      </c>
    </row>
    <row r="700" spans="1:50" ht="120" customHeight="1">
      <c r="A700" s="88"/>
      <c r="B700" s="88"/>
      <c r="C700" s="71"/>
      <c r="D700" s="89"/>
      <c r="E700" s="90"/>
      <c r="F700" s="91"/>
      <c r="G700" s="92"/>
      <c r="H700" s="92"/>
      <c r="I700" s="88"/>
      <c r="J700" s="88"/>
      <c r="K700" s="88"/>
      <c r="L700" s="88"/>
      <c r="M700" s="94" t="str">
        <f t="shared" si="91"/>
        <v>-</v>
      </c>
      <c r="N700" s="95"/>
      <c r="O700" s="96"/>
      <c r="P700" s="75"/>
      <c r="Q700" s="96"/>
      <c r="R700" s="97"/>
      <c r="S700" s="98"/>
      <c r="T700" s="78"/>
      <c r="U700" s="97"/>
      <c r="V700" s="99"/>
      <c r="W700" s="91"/>
      <c r="X700" s="92"/>
      <c r="Y700" s="93">
        <f t="shared" si="92"/>
        <v>0</v>
      </c>
      <c r="Z700" s="91"/>
      <c r="AA700" s="92"/>
      <c r="AB700" s="93">
        <f t="shared" si="93"/>
        <v>0</v>
      </c>
      <c r="AC700" s="100">
        <f t="shared" si="94"/>
        <v>0</v>
      </c>
      <c r="AD700" s="91"/>
      <c r="AE700" s="105"/>
      <c r="AF700" s="93">
        <f t="shared" si="95"/>
        <v>0</v>
      </c>
      <c r="AG700" s="78"/>
      <c r="AH700" s="78"/>
      <c r="AI700" s="83"/>
      <c r="AJ700" s="106"/>
      <c r="AK700" s="106"/>
      <c r="AL700" s="93">
        <f t="shared" si="96"/>
        <v>0</v>
      </c>
      <c r="AM700" s="100">
        <f t="shared" si="97"/>
        <v>0</v>
      </c>
      <c r="AN700" s="100">
        <f t="shared" si="98"/>
        <v>0</v>
      </c>
      <c r="AO700" s="101"/>
      <c r="AP700" s="101"/>
      <c r="AQ700" s="101"/>
      <c r="AR700" s="102"/>
      <c r="AS700" s="102"/>
      <c r="AT700" s="102"/>
      <c r="AU700" s="91"/>
      <c r="AV700" s="91"/>
      <c r="AW700" s="103">
        <v>0</v>
      </c>
      <c r="AX700" s="104">
        <f t="shared" si="90"/>
        <v>0</v>
      </c>
    </row>
    <row r="701" spans="1:50" ht="120" customHeight="1">
      <c r="A701" s="88"/>
      <c r="B701" s="88"/>
      <c r="C701" s="71"/>
      <c r="D701" s="89"/>
      <c r="E701" s="90"/>
      <c r="F701" s="91"/>
      <c r="G701" s="92"/>
      <c r="H701" s="92"/>
      <c r="I701" s="88"/>
      <c r="J701" s="88"/>
      <c r="K701" s="88"/>
      <c r="L701" s="88"/>
      <c r="M701" s="94" t="str">
        <f t="shared" si="91"/>
        <v>-</v>
      </c>
      <c r="N701" s="95"/>
      <c r="O701" s="96"/>
      <c r="P701" s="75"/>
      <c r="Q701" s="96"/>
      <c r="R701" s="97"/>
      <c r="S701" s="98"/>
      <c r="T701" s="78"/>
      <c r="U701" s="97"/>
      <c r="V701" s="99"/>
      <c r="W701" s="91"/>
      <c r="X701" s="92"/>
      <c r="Y701" s="93">
        <f t="shared" si="92"/>
        <v>0</v>
      </c>
      <c r="Z701" s="91"/>
      <c r="AA701" s="92"/>
      <c r="AB701" s="93">
        <f t="shared" si="93"/>
        <v>0</v>
      </c>
      <c r="AC701" s="100">
        <f t="shared" si="94"/>
        <v>0</v>
      </c>
      <c r="AD701" s="91"/>
      <c r="AE701" s="105"/>
      <c r="AF701" s="93">
        <f t="shared" si="95"/>
        <v>0</v>
      </c>
      <c r="AG701" s="78"/>
      <c r="AH701" s="78"/>
      <c r="AI701" s="83"/>
      <c r="AJ701" s="106"/>
      <c r="AK701" s="106"/>
      <c r="AL701" s="93">
        <f t="shared" si="96"/>
        <v>0</v>
      </c>
      <c r="AM701" s="100">
        <f t="shared" si="97"/>
        <v>0</v>
      </c>
      <c r="AN701" s="100">
        <f t="shared" si="98"/>
        <v>0</v>
      </c>
      <c r="AO701" s="101"/>
      <c r="AP701" s="101"/>
      <c r="AQ701" s="101"/>
      <c r="AR701" s="102"/>
      <c r="AS701" s="102"/>
      <c r="AT701" s="102"/>
      <c r="AU701" s="91"/>
      <c r="AV701" s="91"/>
      <c r="AW701" s="103">
        <v>0</v>
      </c>
      <c r="AX701" s="104">
        <f t="shared" si="90"/>
        <v>0</v>
      </c>
    </row>
    <row r="702" spans="1:50" ht="120" customHeight="1">
      <c r="A702" s="88"/>
      <c r="B702" s="88"/>
      <c r="C702" s="71"/>
      <c r="D702" s="89"/>
      <c r="E702" s="90"/>
      <c r="F702" s="91"/>
      <c r="G702" s="92"/>
      <c r="H702" s="92"/>
      <c r="I702" s="88"/>
      <c r="J702" s="88"/>
      <c r="K702" s="88"/>
      <c r="L702" s="88"/>
      <c r="M702" s="94" t="str">
        <f t="shared" si="91"/>
        <v>-</v>
      </c>
      <c r="N702" s="95"/>
      <c r="O702" s="96"/>
      <c r="P702" s="75"/>
      <c r="Q702" s="96"/>
      <c r="R702" s="97"/>
      <c r="S702" s="98"/>
      <c r="T702" s="78"/>
      <c r="U702" s="97"/>
      <c r="V702" s="99"/>
      <c r="W702" s="91"/>
      <c r="X702" s="92"/>
      <c r="Y702" s="93">
        <f t="shared" si="92"/>
        <v>0</v>
      </c>
      <c r="Z702" s="91"/>
      <c r="AA702" s="92"/>
      <c r="AB702" s="93">
        <f t="shared" si="93"/>
        <v>0</v>
      </c>
      <c r="AC702" s="100">
        <f t="shared" si="94"/>
        <v>0</v>
      </c>
      <c r="AD702" s="91"/>
      <c r="AE702" s="105"/>
      <c r="AF702" s="93">
        <f t="shared" si="95"/>
        <v>0</v>
      </c>
      <c r="AG702" s="78"/>
      <c r="AH702" s="78"/>
      <c r="AI702" s="83"/>
      <c r="AJ702" s="106"/>
      <c r="AK702" s="106"/>
      <c r="AL702" s="93">
        <f t="shared" si="96"/>
        <v>0</v>
      </c>
      <c r="AM702" s="100">
        <f t="shared" si="97"/>
        <v>0</v>
      </c>
      <c r="AN702" s="100">
        <f t="shared" si="98"/>
        <v>0</v>
      </c>
      <c r="AO702" s="101"/>
      <c r="AP702" s="101"/>
      <c r="AQ702" s="101"/>
      <c r="AR702" s="102"/>
      <c r="AS702" s="102"/>
      <c r="AT702" s="102"/>
      <c r="AU702" s="91"/>
      <c r="AV702" s="91"/>
      <c r="AW702" s="103">
        <v>0</v>
      </c>
      <c r="AX702" s="104">
        <f t="shared" si="90"/>
        <v>0</v>
      </c>
    </row>
    <row r="703" spans="1:50" ht="120" customHeight="1">
      <c r="A703" s="88"/>
      <c r="B703" s="88"/>
      <c r="C703" s="71"/>
      <c r="D703" s="89"/>
      <c r="E703" s="90"/>
      <c r="F703" s="91"/>
      <c r="G703" s="92"/>
      <c r="H703" s="92"/>
      <c r="I703" s="88"/>
      <c r="J703" s="88"/>
      <c r="K703" s="88"/>
      <c r="L703" s="88"/>
      <c r="M703" s="94" t="str">
        <f t="shared" si="91"/>
        <v>-</v>
      </c>
      <c r="N703" s="95"/>
      <c r="O703" s="96"/>
      <c r="P703" s="75"/>
      <c r="Q703" s="96"/>
      <c r="R703" s="97"/>
      <c r="S703" s="98"/>
      <c r="T703" s="78"/>
      <c r="U703" s="97"/>
      <c r="V703" s="99"/>
      <c r="W703" s="91"/>
      <c r="X703" s="92"/>
      <c r="Y703" s="93">
        <f t="shared" si="92"/>
        <v>0</v>
      </c>
      <c r="Z703" s="91"/>
      <c r="AA703" s="92"/>
      <c r="AB703" s="93">
        <f t="shared" si="93"/>
        <v>0</v>
      </c>
      <c r="AC703" s="100">
        <f t="shared" si="94"/>
        <v>0</v>
      </c>
      <c r="AD703" s="91"/>
      <c r="AE703" s="105"/>
      <c r="AF703" s="93">
        <f t="shared" si="95"/>
        <v>0</v>
      </c>
      <c r="AG703" s="78"/>
      <c r="AH703" s="78"/>
      <c r="AI703" s="83"/>
      <c r="AJ703" s="106"/>
      <c r="AK703" s="106"/>
      <c r="AL703" s="93">
        <f t="shared" si="96"/>
        <v>0</v>
      </c>
      <c r="AM703" s="100">
        <f t="shared" si="97"/>
        <v>0</v>
      </c>
      <c r="AN703" s="100">
        <f t="shared" si="98"/>
        <v>0</v>
      </c>
      <c r="AO703" s="101"/>
      <c r="AP703" s="101"/>
      <c r="AQ703" s="101"/>
      <c r="AR703" s="102"/>
      <c r="AS703" s="102"/>
      <c r="AT703" s="102"/>
      <c r="AU703" s="91"/>
      <c r="AV703" s="91"/>
      <c r="AW703" s="103">
        <v>0</v>
      </c>
      <c r="AX703" s="104">
        <f t="shared" si="90"/>
        <v>0</v>
      </c>
    </row>
    <row r="704" spans="1:50" ht="120" customHeight="1">
      <c r="A704" s="88"/>
      <c r="B704" s="88"/>
      <c r="C704" s="71"/>
      <c r="D704" s="89"/>
      <c r="E704" s="90"/>
      <c r="F704" s="91"/>
      <c r="G704" s="92"/>
      <c r="H704" s="92"/>
      <c r="I704" s="88"/>
      <c r="J704" s="88"/>
      <c r="K704" s="88"/>
      <c r="L704" s="88"/>
      <c r="M704" s="94" t="str">
        <f t="shared" si="91"/>
        <v>-</v>
      </c>
      <c r="N704" s="95"/>
      <c r="O704" s="96"/>
      <c r="P704" s="75"/>
      <c r="Q704" s="96"/>
      <c r="R704" s="97"/>
      <c r="S704" s="98"/>
      <c r="T704" s="78"/>
      <c r="U704" s="97"/>
      <c r="V704" s="99"/>
      <c r="W704" s="91"/>
      <c r="X704" s="92"/>
      <c r="Y704" s="93">
        <f t="shared" si="92"/>
        <v>0</v>
      </c>
      <c r="Z704" s="91"/>
      <c r="AA704" s="92"/>
      <c r="AB704" s="93">
        <f t="shared" si="93"/>
        <v>0</v>
      </c>
      <c r="AC704" s="100">
        <f t="shared" si="94"/>
        <v>0</v>
      </c>
      <c r="AD704" s="91"/>
      <c r="AE704" s="105"/>
      <c r="AF704" s="93">
        <f t="shared" si="95"/>
        <v>0</v>
      </c>
      <c r="AG704" s="78"/>
      <c r="AH704" s="78"/>
      <c r="AI704" s="83"/>
      <c r="AJ704" s="106"/>
      <c r="AK704" s="106"/>
      <c r="AL704" s="93">
        <f t="shared" si="96"/>
        <v>0</v>
      </c>
      <c r="AM704" s="100">
        <f t="shared" si="97"/>
        <v>0</v>
      </c>
      <c r="AN704" s="100">
        <f t="shared" si="98"/>
        <v>0</v>
      </c>
      <c r="AO704" s="101"/>
      <c r="AP704" s="101"/>
      <c r="AQ704" s="101"/>
      <c r="AR704" s="102"/>
      <c r="AS704" s="102"/>
      <c r="AT704" s="102"/>
      <c r="AU704" s="91"/>
      <c r="AV704" s="91"/>
      <c r="AW704" s="103">
        <v>0</v>
      </c>
      <c r="AX704" s="104">
        <f t="shared" si="90"/>
        <v>0</v>
      </c>
    </row>
    <row r="705" spans="1:50" ht="120" customHeight="1">
      <c r="A705" s="88"/>
      <c r="B705" s="88"/>
      <c r="C705" s="71"/>
      <c r="D705" s="89"/>
      <c r="E705" s="90"/>
      <c r="F705" s="91"/>
      <c r="G705" s="92"/>
      <c r="H705" s="92"/>
      <c r="I705" s="88"/>
      <c r="J705" s="88"/>
      <c r="K705" s="88"/>
      <c r="L705" s="88"/>
      <c r="M705" s="94" t="str">
        <f t="shared" si="91"/>
        <v>-</v>
      </c>
      <c r="N705" s="95"/>
      <c r="O705" s="96"/>
      <c r="P705" s="75"/>
      <c r="Q705" s="96"/>
      <c r="R705" s="97"/>
      <c r="S705" s="98"/>
      <c r="T705" s="78"/>
      <c r="U705" s="97"/>
      <c r="V705" s="99"/>
      <c r="W705" s="91"/>
      <c r="X705" s="92"/>
      <c r="Y705" s="93">
        <f t="shared" si="92"/>
        <v>0</v>
      </c>
      <c r="Z705" s="91"/>
      <c r="AA705" s="92"/>
      <c r="AB705" s="93">
        <f t="shared" si="93"/>
        <v>0</v>
      </c>
      <c r="AC705" s="100">
        <f t="shared" si="94"/>
        <v>0</v>
      </c>
      <c r="AD705" s="91"/>
      <c r="AE705" s="105"/>
      <c r="AF705" s="93">
        <f t="shared" si="95"/>
        <v>0</v>
      </c>
      <c r="AG705" s="78"/>
      <c r="AH705" s="78"/>
      <c r="AI705" s="83"/>
      <c r="AJ705" s="106"/>
      <c r="AK705" s="106"/>
      <c r="AL705" s="93">
        <f t="shared" si="96"/>
        <v>0</v>
      </c>
      <c r="AM705" s="100">
        <f t="shared" si="97"/>
        <v>0</v>
      </c>
      <c r="AN705" s="100">
        <f t="shared" si="98"/>
        <v>0</v>
      </c>
      <c r="AO705" s="101"/>
      <c r="AP705" s="101"/>
      <c r="AQ705" s="101"/>
      <c r="AR705" s="102"/>
      <c r="AS705" s="102"/>
      <c r="AT705" s="102"/>
      <c r="AU705" s="91"/>
      <c r="AV705" s="91"/>
      <c r="AW705" s="103">
        <v>0</v>
      </c>
      <c r="AX705" s="104">
        <f t="shared" si="90"/>
        <v>0</v>
      </c>
    </row>
    <row r="706" spans="1:50" ht="120" customHeight="1">
      <c r="A706" s="88"/>
      <c r="B706" s="88"/>
      <c r="C706" s="71"/>
      <c r="D706" s="89"/>
      <c r="E706" s="90"/>
      <c r="F706" s="91"/>
      <c r="G706" s="92"/>
      <c r="H706" s="92"/>
      <c r="I706" s="88"/>
      <c r="J706" s="88"/>
      <c r="K706" s="88"/>
      <c r="L706" s="88"/>
      <c r="M706" s="94" t="str">
        <f t="shared" si="91"/>
        <v>-</v>
      </c>
      <c r="N706" s="95"/>
      <c r="O706" s="96"/>
      <c r="P706" s="75"/>
      <c r="Q706" s="96"/>
      <c r="R706" s="97"/>
      <c r="S706" s="98"/>
      <c r="T706" s="78"/>
      <c r="U706" s="97"/>
      <c r="V706" s="99"/>
      <c r="W706" s="91"/>
      <c r="X706" s="92"/>
      <c r="Y706" s="93">
        <f t="shared" si="92"/>
        <v>0</v>
      </c>
      <c r="Z706" s="91"/>
      <c r="AA706" s="92"/>
      <c r="AB706" s="93">
        <f t="shared" si="93"/>
        <v>0</v>
      </c>
      <c r="AC706" s="100">
        <f t="shared" si="94"/>
        <v>0</v>
      </c>
      <c r="AD706" s="91"/>
      <c r="AE706" s="105"/>
      <c r="AF706" s="93">
        <f t="shared" si="95"/>
        <v>0</v>
      </c>
      <c r="AG706" s="78"/>
      <c r="AH706" s="78"/>
      <c r="AI706" s="83"/>
      <c r="AJ706" s="106"/>
      <c r="AK706" s="106"/>
      <c r="AL706" s="93">
        <f t="shared" si="96"/>
        <v>0</v>
      </c>
      <c r="AM706" s="100">
        <f t="shared" si="97"/>
        <v>0</v>
      </c>
      <c r="AN706" s="100">
        <f t="shared" si="98"/>
        <v>0</v>
      </c>
      <c r="AO706" s="101"/>
      <c r="AP706" s="101"/>
      <c r="AQ706" s="101"/>
      <c r="AR706" s="102"/>
      <c r="AS706" s="102"/>
      <c r="AT706" s="102"/>
      <c r="AU706" s="91"/>
      <c r="AV706" s="91"/>
      <c r="AW706" s="103">
        <v>0</v>
      </c>
      <c r="AX706" s="104">
        <f t="shared" si="90"/>
        <v>0</v>
      </c>
    </row>
    <row r="707" spans="1:50" ht="120" customHeight="1">
      <c r="A707" s="88"/>
      <c r="B707" s="88"/>
      <c r="C707" s="71"/>
      <c r="D707" s="89"/>
      <c r="E707" s="90"/>
      <c r="F707" s="91"/>
      <c r="G707" s="92"/>
      <c r="H707" s="92"/>
      <c r="I707" s="88"/>
      <c r="J707" s="88"/>
      <c r="K707" s="88"/>
      <c r="L707" s="88"/>
      <c r="M707" s="94" t="str">
        <f t="shared" si="91"/>
        <v>-</v>
      </c>
      <c r="N707" s="95"/>
      <c r="O707" s="96"/>
      <c r="P707" s="75"/>
      <c r="Q707" s="96"/>
      <c r="R707" s="97"/>
      <c r="S707" s="98"/>
      <c r="T707" s="78"/>
      <c r="U707" s="97"/>
      <c r="V707" s="99"/>
      <c r="W707" s="91"/>
      <c r="X707" s="92"/>
      <c r="Y707" s="93">
        <f t="shared" si="92"/>
        <v>0</v>
      </c>
      <c r="Z707" s="91"/>
      <c r="AA707" s="92"/>
      <c r="AB707" s="93">
        <f t="shared" si="93"/>
        <v>0</v>
      </c>
      <c r="AC707" s="100">
        <f t="shared" si="94"/>
        <v>0</v>
      </c>
      <c r="AD707" s="91"/>
      <c r="AE707" s="105"/>
      <c r="AF707" s="93">
        <f t="shared" si="95"/>
        <v>0</v>
      </c>
      <c r="AG707" s="78"/>
      <c r="AH707" s="78"/>
      <c r="AI707" s="83"/>
      <c r="AJ707" s="106"/>
      <c r="AK707" s="106"/>
      <c r="AL707" s="93">
        <f t="shared" si="96"/>
        <v>0</v>
      </c>
      <c r="AM707" s="100">
        <f t="shared" si="97"/>
        <v>0</v>
      </c>
      <c r="AN707" s="100">
        <f t="shared" si="98"/>
        <v>0</v>
      </c>
      <c r="AO707" s="101"/>
      <c r="AP707" s="101"/>
      <c r="AQ707" s="101"/>
      <c r="AR707" s="102"/>
      <c r="AS707" s="102"/>
      <c r="AT707" s="102"/>
      <c r="AU707" s="91"/>
      <c r="AV707" s="91"/>
      <c r="AW707" s="103">
        <v>0</v>
      </c>
      <c r="AX707" s="104">
        <f t="shared" si="90"/>
        <v>0</v>
      </c>
    </row>
    <row r="708" spans="1:50" ht="120" customHeight="1">
      <c r="A708" s="88"/>
      <c r="B708" s="88"/>
      <c r="C708" s="71"/>
      <c r="D708" s="89"/>
      <c r="E708" s="90"/>
      <c r="F708" s="91"/>
      <c r="G708" s="92"/>
      <c r="H708" s="92"/>
      <c r="I708" s="88"/>
      <c r="J708" s="88"/>
      <c r="K708" s="88"/>
      <c r="L708" s="88"/>
      <c r="M708" s="94" t="str">
        <f t="shared" si="91"/>
        <v>-</v>
      </c>
      <c r="N708" s="95"/>
      <c r="O708" s="96"/>
      <c r="P708" s="75"/>
      <c r="Q708" s="96"/>
      <c r="R708" s="97"/>
      <c r="S708" s="98"/>
      <c r="T708" s="78"/>
      <c r="U708" s="97"/>
      <c r="V708" s="99"/>
      <c r="W708" s="91"/>
      <c r="X708" s="92"/>
      <c r="Y708" s="93">
        <f t="shared" si="92"/>
        <v>0</v>
      </c>
      <c r="Z708" s="91"/>
      <c r="AA708" s="92"/>
      <c r="AB708" s="93">
        <f t="shared" si="93"/>
        <v>0</v>
      </c>
      <c r="AC708" s="100">
        <f t="shared" si="94"/>
        <v>0</v>
      </c>
      <c r="AD708" s="91"/>
      <c r="AE708" s="105"/>
      <c r="AF708" s="93">
        <f t="shared" si="95"/>
        <v>0</v>
      </c>
      <c r="AG708" s="78"/>
      <c r="AH708" s="78"/>
      <c r="AI708" s="83"/>
      <c r="AJ708" s="106"/>
      <c r="AK708" s="106"/>
      <c r="AL708" s="93">
        <f t="shared" si="96"/>
        <v>0</v>
      </c>
      <c r="AM708" s="100">
        <f t="shared" si="97"/>
        <v>0</v>
      </c>
      <c r="AN708" s="100">
        <f t="shared" si="98"/>
        <v>0</v>
      </c>
      <c r="AO708" s="101"/>
      <c r="AP708" s="101"/>
      <c r="AQ708" s="101"/>
      <c r="AR708" s="102"/>
      <c r="AS708" s="102"/>
      <c r="AT708" s="102"/>
      <c r="AU708" s="91"/>
      <c r="AV708" s="91"/>
      <c r="AW708" s="103">
        <v>0</v>
      </c>
      <c r="AX708" s="104">
        <f t="shared" si="90"/>
        <v>0</v>
      </c>
    </row>
    <row r="709" spans="1:50" ht="120" customHeight="1">
      <c r="A709" s="88"/>
      <c r="B709" s="88"/>
      <c r="C709" s="71"/>
      <c r="D709" s="89"/>
      <c r="E709" s="90"/>
      <c r="F709" s="91"/>
      <c r="G709" s="92"/>
      <c r="H709" s="92"/>
      <c r="I709" s="88"/>
      <c r="J709" s="88"/>
      <c r="K709" s="88"/>
      <c r="L709" s="88"/>
      <c r="M709" s="94" t="str">
        <f t="shared" si="91"/>
        <v>-</v>
      </c>
      <c r="N709" s="95"/>
      <c r="O709" s="96"/>
      <c r="P709" s="75"/>
      <c r="Q709" s="96"/>
      <c r="R709" s="97"/>
      <c r="S709" s="98"/>
      <c r="T709" s="78"/>
      <c r="U709" s="97"/>
      <c r="V709" s="99"/>
      <c r="W709" s="91"/>
      <c r="X709" s="92"/>
      <c r="Y709" s="93">
        <f t="shared" si="92"/>
        <v>0</v>
      </c>
      <c r="Z709" s="91"/>
      <c r="AA709" s="92"/>
      <c r="AB709" s="93">
        <f t="shared" si="93"/>
        <v>0</v>
      </c>
      <c r="AC709" s="100">
        <f t="shared" si="94"/>
        <v>0</v>
      </c>
      <c r="AD709" s="91"/>
      <c r="AE709" s="105"/>
      <c r="AF709" s="93">
        <f t="shared" si="95"/>
        <v>0</v>
      </c>
      <c r="AG709" s="78"/>
      <c r="AH709" s="78"/>
      <c r="AI709" s="83"/>
      <c r="AJ709" s="106"/>
      <c r="AK709" s="106"/>
      <c r="AL709" s="93">
        <f t="shared" si="96"/>
        <v>0</v>
      </c>
      <c r="AM709" s="100">
        <f t="shared" si="97"/>
        <v>0</v>
      </c>
      <c r="AN709" s="100">
        <f t="shared" si="98"/>
        <v>0</v>
      </c>
      <c r="AO709" s="101"/>
      <c r="AP709" s="101"/>
      <c r="AQ709" s="101"/>
      <c r="AR709" s="102"/>
      <c r="AS709" s="102"/>
      <c r="AT709" s="102"/>
      <c r="AU709" s="91"/>
      <c r="AV709" s="91"/>
      <c r="AW709" s="103">
        <v>0</v>
      </c>
      <c r="AX709" s="104">
        <f t="shared" ref="AX709:AX772" si="99">V709*AC709*BC$1</f>
        <v>0</v>
      </c>
    </row>
    <row r="710" spans="1:50" ht="120" customHeight="1">
      <c r="A710" s="88"/>
      <c r="B710" s="88"/>
      <c r="C710" s="71"/>
      <c r="D710" s="89"/>
      <c r="E710" s="90"/>
      <c r="F710" s="91"/>
      <c r="G710" s="92"/>
      <c r="H710" s="92"/>
      <c r="I710" s="88"/>
      <c r="J710" s="88"/>
      <c r="K710" s="88"/>
      <c r="L710" s="88"/>
      <c r="M710" s="94" t="str">
        <f t="shared" ref="M710:M773" si="100">A710&amp;"-"&amp;E710</f>
        <v>-</v>
      </c>
      <c r="N710" s="95"/>
      <c r="O710" s="96"/>
      <c r="P710" s="75"/>
      <c r="Q710" s="96"/>
      <c r="R710" s="97"/>
      <c r="S710" s="98"/>
      <c r="T710" s="78"/>
      <c r="U710" s="97"/>
      <c r="V710" s="99"/>
      <c r="W710" s="91"/>
      <c r="X710" s="92"/>
      <c r="Y710" s="93">
        <f t="shared" ref="Y710:Y773" si="101">W710+X710</f>
        <v>0</v>
      </c>
      <c r="Z710" s="91"/>
      <c r="AA710" s="92"/>
      <c r="AB710" s="93">
        <f t="shared" ref="AB710:AB773" si="102">Z710+AA710</f>
        <v>0</v>
      </c>
      <c r="AC710" s="100">
        <f t="shared" ref="AC710:AC773" si="103">(AB710-Y710)*24*60</f>
        <v>0</v>
      </c>
      <c r="AD710" s="91"/>
      <c r="AE710" s="105"/>
      <c r="AF710" s="93">
        <f t="shared" ref="AF710:AF773" si="104">AD710+AE710</f>
        <v>0</v>
      </c>
      <c r="AG710" s="78"/>
      <c r="AH710" s="78"/>
      <c r="AI710" s="83"/>
      <c r="AJ710" s="106"/>
      <c r="AK710" s="106"/>
      <c r="AL710" s="93">
        <f t="shared" ref="AL710:AL773" si="105">AJ710+AK710</f>
        <v>0</v>
      </c>
      <c r="AM710" s="100">
        <f t="shared" ref="AM710:AM773" si="106">IF(AND(P710&lt;&gt;"D:Arıza Değil",AH710="Bu Arıza Aracın Servise Verilmesine Engel Değil"),IF(Z710-F710&gt;0,(AB710-Y710)*24,IF(OR(AND(G710&gt;AS$1,G710&lt;AT$1),AND(G710&gt;AU$1,G710&lt;AV$1)),(AL710-Y710)*24,0)),AN710)</f>
        <v>0</v>
      </c>
      <c r="AN710" s="100">
        <f t="shared" ref="AN710:AN773" si="107">IF(P710&lt;&gt;"D:Arıza Değil",AC710,0)</f>
        <v>0</v>
      </c>
      <c r="AO710" s="101"/>
      <c r="AP710" s="101"/>
      <c r="AQ710" s="101"/>
      <c r="AR710" s="102"/>
      <c r="AS710" s="102"/>
      <c r="AT710" s="102"/>
      <c r="AU710" s="91"/>
      <c r="AV710" s="91"/>
      <c r="AW710" s="103">
        <v>0</v>
      </c>
      <c r="AX710" s="104">
        <f t="shared" si="99"/>
        <v>0</v>
      </c>
    </row>
    <row r="711" spans="1:50" ht="120" customHeight="1">
      <c r="A711" s="88"/>
      <c r="B711" s="88"/>
      <c r="C711" s="71"/>
      <c r="D711" s="89"/>
      <c r="E711" s="90"/>
      <c r="F711" s="91"/>
      <c r="G711" s="92"/>
      <c r="H711" s="92"/>
      <c r="I711" s="88"/>
      <c r="J711" s="88"/>
      <c r="K711" s="88"/>
      <c r="L711" s="88"/>
      <c r="M711" s="94" t="str">
        <f t="shared" si="100"/>
        <v>-</v>
      </c>
      <c r="N711" s="95"/>
      <c r="O711" s="96"/>
      <c r="P711" s="75"/>
      <c r="Q711" s="96"/>
      <c r="R711" s="97"/>
      <c r="S711" s="98"/>
      <c r="T711" s="78"/>
      <c r="U711" s="97"/>
      <c r="V711" s="99"/>
      <c r="W711" s="91"/>
      <c r="X711" s="92"/>
      <c r="Y711" s="93">
        <f t="shared" si="101"/>
        <v>0</v>
      </c>
      <c r="Z711" s="91"/>
      <c r="AA711" s="92"/>
      <c r="AB711" s="93">
        <f t="shared" si="102"/>
        <v>0</v>
      </c>
      <c r="AC711" s="100">
        <f t="shared" si="103"/>
        <v>0</v>
      </c>
      <c r="AD711" s="91"/>
      <c r="AE711" s="105"/>
      <c r="AF711" s="93">
        <f t="shared" si="104"/>
        <v>0</v>
      </c>
      <c r="AG711" s="78"/>
      <c r="AH711" s="78"/>
      <c r="AI711" s="83"/>
      <c r="AJ711" s="106"/>
      <c r="AK711" s="106"/>
      <c r="AL711" s="93">
        <f t="shared" si="105"/>
        <v>0</v>
      </c>
      <c r="AM711" s="100">
        <f t="shared" si="106"/>
        <v>0</v>
      </c>
      <c r="AN711" s="100">
        <f t="shared" si="107"/>
        <v>0</v>
      </c>
      <c r="AO711" s="101"/>
      <c r="AP711" s="101"/>
      <c r="AQ711" s="101"/>
      <c r="AR711" s="102"/>
      <c r="AS711" s="102"/>
      <c r="AT711" s="102"/>
      <c r="AU711" s="91"/>
      <c r="AV711" s="91"/>
      <c r="AW711" s="103">
        <v>0</v>
      </c>
      <c r="AX711" s="104">
        <f t="shared" si="99"/>
        <v>0</v>
      </c>
    </row>
    <row r="712" spans="1:50" ht="120" customHeight="1">
      <c r="A712" s="88"/>
      <c r="B712" s="88"/>
      <c r="C712" s="71"/>
      <c r="D712" s="89"/>
      <c r="E712" s="90"/>
      <c r="F712" s="91"/>
      <c r="G712" s="92"/>
      <c r="H712" s="92"/>
      <c r="I712" s="88"/>
      <c r="J712" s="88"/>
      <c r="K712" s="88"/>
      <c r="L712" s="88"/>
      <c r="M712" s="94" t="str">
        <f t="shared" si="100"/>
        <v>-</v>
      </c>
      <c r="N712" s="95"/>
      <c r="O712" s="96"/>
      <c r="P712" s="75"/>
      <c r="Q712" s="96"/>
      <c r="R712" s="97"/>
      <c r="S712" s="98"/>
      <c r="T712" s="78"/>
      <c r="U712" s="97"/>
      <c r="V712" s="99"/>
      <c r="W712" s="91"/>
      <c r="X712" s="92"/>
      <c r="Y712" s="93">
        <f t="shared" si="101"/>
        <v>0</v>
      </c>
      <c r="Z712" s="91"/>
      <c r="AA712" s="92"/>
      <c r="AB712" s="93">
        <f t="shared" si="102"/>
        <v>0</v>
      </c>
      <c r="AC712" s="100">
        <f t="shared" si="103"/>
        <v>0</v>
      </c>
      <c r="AD712" s="91"/>
      <c r="AE712" s="105"/>
      <c r="AF712" s="93">
        <f t="shared" si="104"/>
        <v>0</v>
      </c>
      <c r="AG712" s="78"/>
      <c r="AH712" s="78"/>
      <c r="AI712" s="83"/>
      <c r="AJ712" s="106"/>
      <c r="AK712" s="106"/>
      <c r="AL712" s="93">
        <f t="shared" si="105"/>
        <v>0</v>
      </c>
      <c r="AM712" s="100">
        <f t="shared" si="106"/>
        <v>0</v>
      </c>
      <c r="AN712" s="100">
        <f t="shared" si="107"/>
        <v>0</v>
      </c>
      <c r="AO712" s="101"/>
      <c r="AP712" s="101"/>
      <c r="AQ712" s="101"/>
      <c r="AR712" s="102"/>
      <c r="AS712" s="102"/>
      <c r="AT712" s="102"/>
      <c r="AU712" s="91"/>
      <c r="AV712" s="91"/>
      <c r="AW712" s="103">
        <v>0</v>
      </c>
      <c r="AX712" s="104">
        <f t="shared" si="99"/>
        <v>0</v>
      </c>
    </row>
    <row r="713" spans="1:50" ht="120" customHeight="1">
      <c r="A713" s="88"/>
      <c r="B713" s="88"/>
      <c r="C713" s="71"/>
      <c r="D713" s="89"/>
      <c r="E713" s="90"/>
      <c r="F713" s="91"/>
      <c r="G713" s="92"/>
      <c r="H713" s="92"/>
      <c r="I713" s="88"/>
      <c r="J713" s="88"/>
      <c r="K713" s="88"/>
      <c r="L713" s="88"/>
      <c r="M713" s="94" t="str">
        <f t="shared" si="100"/>
        <v>-</v>
      </c>
      <c r="N713" s="95"/>
      <c r="O713" s="96"/>
      <c r="P713" s="75"/>
      <c r="Q713" s="96"/>
      <c r="R713" s="97"/>
      <c r="S713" s="98"/>
      <c r="T713" s="78"/>
      <c r="U713" s="97"/>
      <c r="V713" s="99"/>
      <c r="W713" s="91"/>
      <c r="X713" s="92"/>
      <c r="Y713" s="93">
        <f t="shared" si="101"/>
        <v>0</v>
      </c>
      <c r="Z713" s="91"/>
      <c r="AA713" s="92"/>
      <c r="AB713" s="93">
        <f t="shared" si="102"/>
        <v>0</v>
      </c>
      <c r="AC713" s="100">
        <f t="shared" si="103"/>
        <v>0</v>
      </c>
      <c r="AD713" s="91"/>
      <c r="AE713" s="105"/>
      <c r="AF713" s="93">
        <f t="shared" si="104"/>
        <v>0</v>
      </c>
      <c r="AG713" s="78"/>
      <c r="AH713" s="78"/>
      <c r="AI713" s="83"/>
      <c r="AJ713" s="106"/>
      <c r="AK713" s="106"/>
      <c r="AL713" s="93">
        <f t="shared" si="105"/>
        <v>0</v>
      </c>
      <c r="AM713" s="100">
        <f t="shared" si="106"/>
        <v>0</v>
      </c>
      <c r="AN713" s="100">
        <f t="shared" si="107"/>
        <v>0</v>
      </c>
      <c r="AO713" s="101"/>
      <c r="AP713" s="101"/>
      <c r="AQ713" s="101"/>
      <c r="AR713" s="102"/>
      <c r="AS713" s="102"/>
      <c r="AT713" s="102"/>
      <c r="AU713" s="91"/>
      <c r="AV713" s="91"/>
      <c r="AW713" s="103">
        <v>0</v>
      </c>
      <c r="AX713" s="104">
        <f t="shared" si="99"/>
        <v>0</v>
      </c>
    </row>
    <row r="714" spans="1:50" ht="120" customHeight="1">
      <c r="A714" s="88"/>
      <c r="B714" s="88"/>
      <c r="C714" s="71"/>
      <c r="D714" s="89"/>
      <c r="E714" s="90"/>
      <c r="F714" s="91"/>
      <c r="G714" s="92"/>
      <c r="H714" s="92"/>
      <c r="I714" s="88"/>
      <c r="J714" s="88"/>
      <c r="K714" s="88"/>
      <c r="L714" s="88"/>
      <c r="M714" s="94" t="str">
        <f t="shared" si="100"/>
        <v>-</v>
      </c>
      <c r="N714" s="95"/>
      <c r="O714" s="96"/>
      <c r="P714" s="75"/>
      <c r="Q714" s="96"/>
      <c r="R714" s="97"/>
      <c r="S714" s="98"/>
      <c r="T714" s="78"/>
      <c r="U714" s="97"/>
      <c r="V714" s="99"/>
      <c r="W714" s="91"/>
      <c r="X714" s="92"/>
      <c r="Y714" s="93">
        <f t="shared" si="101"/>
        <v>0</v>
      </c>
      <c r="Z714" s="91"/>
      <c r="AA714" s="92"/>
      <c r="AB714" s="93">
        <f t="shared" si="102"/>
        <v>0</v>
      </c>
      <c r="AC714" s="100">
        <f t="shared" si="103"/>
        <v>0</v>
      </c>
      <c r="AD714" s="91"/>
      <c r="AE714" s="105"/>
      <c r="AF714" s="93">
        <f t="shared" si="104"/>
        <v>0</v>
      </c>
      <c r="AG714" s="78"/>
      <c r="AH714" s="78"/>
      <c r="AI714" s="83"/>
      <c r="AJ714" s="106"/>
      <c r="AK714" s="106"/>
      <c r="AL714" s="93">
        <f t="shared" si="105"/>
        <v>0</v>
      </c>
      <c r="AM714" s="100">
        <f t="shared" si="106"/>
        <v>0</v>
      </c>
      <c r="AN714" s="100">
        <f t="shared" si="107"/>
        <v>0</v>
      </c>
      <c r="AO714" s="101"/>
      <c r="AP714" s="101"/>
      <c r="AQ714" s="101"/>
      <c r="AR714" s="102"/>
      <c r="AS714" s="102"/>
      <c r="AT714" s="102"/>
      <c r="AU714" s="91"/>
      <c r="AV714" s="91"/>
      <c r="AW714" s="103">
        <v>0</v>
      </c>
      <c r="AX714" s="104">
        <f t="shared" si="99"/>
        <v>0</v>
      </c>
    </row>
    <row r="715" spans="1:50" ht="120" customHeight="1">
      <c r="A715" s="88"/>
      <c r="B715" s="88"/>
      <c r="C715" s="71"/>
      <c r="D715" s="89"/>
      <c r="E715" s="90"/>
      <c r="F715" s="91"/>
      <c r="G715" s="92"/>
      <c r="H715" s="92"/>
      <c r="I715" s="88"/>
      <c r="J715" s="88"/>
      <c r="K715" s="88"/>
      <c r="L715" s="88"/>
      <c r="M715" s="94" t="str">
        <f t="shared" si="100"/>
        <v>-</v>
      </c>
      <c r="N715" s="95"/>
      <c r="O715" s="96"/>
      <c r="P715" s="75"/>
      <c r="Q715" s="96"/>
      <c r="R715" s="97"/>
      <c r="S715" s="98"/>
      <c r="T715" s="78"/>
      <c r="U715" s="97"/>
      <c r="V715" s="99"/>
      <c r="W715" s="91"/>
      <c r="X715" s="92"/>
      <c r="Y715" s="93">
        <f t="shared" si="101"/>
        <v>0</v>
      </c>
      <c r="Z715" s="91"/>
      <c r="AA715" s="92"/>
      <c r="AB715" s="93">
        <f t="shared" si="102"/>
        <v>0</v>
      </c>
      <c r="AC715" s="100">
        <f t="shared" si="103"/>
        <v>0</v>
      </c>
      <c r="AD715" s="91"/>
      <c r="AE715" s="105"/>
      <c r="AF715" s="93">
        <f t="shared" si="104"/>
        <v>0</v>
      </c>
      <c r="AG715" s="78"/>
      <c r="AH715" s="78"/>
      <c r="AI715" s="83"/>
      <c r="AJ715" s="106"/>
      <c r="AK715" s="106"/>
      <c r="AL715" s="93">
        <f t="shared" si="105"/>
        <v>0</v>
      </c>
      <c r="AM715" s="100">
        <f t="shared" si="106"/>
        <v>0</v>
      </c>
      <c r="AN715" s="100">
        <f t="shared" si="107"/>
        <v>0</v>
      </c>
      <c r="AO715" s="101"/>
      <c r="AP715" s="101"/>
      <c r="AQ715" s="101"/>
      <c r="AR715" s="102"/>
      <c r="AS715" s="102"/>
      <c r="AT715" s="102"/>
      <c r="AU715" s="91"/>
      <c r="AV715" s="91"/>
      <c r="AW715" s="103">
        <v>0</v>
      </c>
      <c r="AX715" s="104">
        <f t="shared" si="99"/>
        <v>0</v>
      </c>
    </row>
    <row r="716" spans="1:50" ht="120" customHeight="1">
      <c r="A716" s="88"/>
      <c r="B716" s="88"/>
      <c r="C716" s="71"/>
      <c r="D716" s="89"/>
      <c r="E716" s="90"/>
      <c r="F716" s="91"/>
      <c r="G716" s="92"/>
      <c r="H716" s="92"/>
      <c r="I716" s="88"/>
      <c r="J716" s="88"/>
      <c r="K716" s="88"/>
      <c r="L716" s="88"/>
      <c r="M716" s="94" t="str">
        <f t="shared" si="100"/>
        <v>-</v>
      </c>
      <c r="N716" s="95"/>
      <c r="O716" s="96"/>
      <c r="P716" s="75"/>
      <c r="Q716" s="96"/>
      <c r="R716" s="97"/>
      <c r="S716" s="98"/>
      <c r="T716" s="78"/>
      <c r="U716" s="97"/>
      <c r="V716" s="99"/>
      <c r="W716" s="91"/>
      <c r="X716" s="92"/>
      <c r="Y716" s="93">
        <f t="shared" si="101"/>
        <v>0</v>
      </c>
      <c r="Z716" s="91"/>
      <c r="AA716" s="92"/>
      <c r="AB716" s="93">
        <f t="shared" si="102"/>
        <v>0</v>
      </c>
      <c r="AC716" s="100">
        <f t="shared" si="103"/>
        <v>0</v>
      </c>
      <c r="AD716" s="91"/>
      <c r="AE716" s="105"/>
      <c r="AF716" s="93">
        <f t="shared" si="104"/>
        <v>0</v>
      </c>
      <c r="AG716" s="78"/>
      <c r="AH716" s="78"/>
      <c r="AI716" s="83"/>
      <c r="AJ716" s="106"/>
      <c r="AK716" s="106"/>
      <c r="AL716" s="93">
        <f t="shared" si="105"/>
        <v>0</v>
      </c>
      <c r="AM716" s="100">
        <f t="shared" si="106"/>
        <v>0</v>
      </c>
      <c r="AN716" s="100">
        <f t="shared" si="107"/>
        <v>0</v>
      </c>
      <c r="AO716" s="101"/>
      <c r="AP716" s="101"/>
      <c r="AQ716" s="101"/>
      <c r="AR716" s="102"/>
      <c r="AS716" s="102"/>
      <c r="AT716" s="102"/>
      <c r="AU716" s="91"/>
      <c r="AV716" s="91"/>
      <c r="AW716" s="103">
        <v>0</v>
      </c>
      <c r="AX716" s="104">
        <f t="shared" si="99"/>
        <v>0</v>
      </c>
    </row>
    <row r="717" spans="1:50" ht="120" customHeight="1">
      <c r="A717" s="88"/>
      <c r="B717" s="88"/>
      <c r="C717" s="71"/>
      <c r="D717" s="89"/>
      <c r="E717" s="90"/>
      <c r="F717" s="91"/>
      <c r="G717" s="92"/>
      <c r="H717" s="92"/>
      <c r="I717" s="88"/>
      <c r="J717" s="88"/>
      <c r="K717" s="88"/>
      <c r="L717" s="88"/>
      <c r="M717" s="94" t="str">
        <f t="shared" si="100"/>
        <v>-</v>
      </c>
      <c r="N717" s="95"/>
      <c r="O717" s="96"/>
      <c r="P717" s="75"/>
      <c r="Q717" s="96"/>
      <c r="R717" s="97"/>
      <c r="S717" s="98"/>
      <c r="T717" s="78"/>
      <c r="U717" s="97"/>
      <c r="V717" s="99"/>
      <c r="W717" s="91"/>
      <c r="X717" s="92"/>
      <c r="Y717" s="93">
        <f t="shared" si="101"/>
        <v>0</v>
      </c>
      <c r="Z717" s="91"/>
      <c r="AA717" s="92"/>
      <c r="AB717" s="93">
        <f t="shared" si="102"/>
        <v>0</v>
      </c>
      <c r="AC717" s="100">
        <f t="shared" si="103"/>
        <v>0</v>
      </c>
      <c r="AD717" s="91"/>
      <c r="AE717" s="105"/>
      <c r="AF717" s="93">
        <f t="shared" si="104"/>
        <v>0</v>
      </c>
      <c r="AG717" s="78"/>
      <c r="AH717" s="78"/>
      <c r="AI717" s="83"/>
      <c r="AJ717" s="106"/>
      <c r="AK717" s="106"/>
      <c r="AL717" s="93">
        <f t="shared" si="105"/>
        <v>0</v>
      </c>
      <c r="AM717" s="100">
        <f t="shared" si="106"/>
        <v>0</v>
      </c>
      <c r="AN717" s="100">
        <f t="shared" si="107"/>
        <v>0</v>
      </c>
      <c r="AO717" s="101"/>
      <c r="AP717" s="101"/>
      <c r="AQ717" s="101"/>
      <c r="AR717" s="102"/>
      <c r="AS717" s="102"/>
      <c r="AT717" s="102"/>
      <c r="AU717" s="91"/>
      <c r="AV717" s="91"/>
      <c r="AW717" s="103">
        <v>0</v>
      </c>
      <c r="AX717" s="104">
        <f t="shared" si="99"/>
        <v>0</v>
      </c>
    </row>
    <row r="718" spans="1:50" ht="120" customHeight="1">
      <c r="A718" s="88"/>
      <c r="B718" s="88"/>
      <c r="C718" s="71"/>
      <c r="D718" s="89"/>
      <c r="E718" s="90"/>
      <c r="F718" s="91"/>
      <c r="G718" s="92"/>
      <c r="H718" s="92"/>
      <c r="I718" s="88"/>
      <c r="J718" s="88"/>
      <c r="K718" s="88"/>
      <c r="L718" s="88"/>
      <c r="M718" s="94" t="str">
        <f t="shared" si="100"/>
        <v>-</v>
      </c>
      <c r="N718" s="95"/>
      <c r="O718" s="96"/>
      <c r="P718" s="75"/>
      <c r="Q718" s="96"/>
      <c r="R718" s="97"/>
      <c r="S718" s="98"/>
      <c r="T718" s="78"/>
      <c r="U718" s="97"/>
      <c r="V718" s="99"/>
      <c r="W718" s="91"/>
      <c r="X718" s="92"/>
      <c r="Y718" s="93">
        <f t="shared" si="101"/>
        <v>0</v>
      </c>
      <c r="Z718" s="91"/>
      <c r="AA718" s="92"/>
      <c r="AB718" s="93">
        <f t="shared" si="102"/>
        <v>0</v>
      </c>
      <c r="AC718" s="100">
        <f t="shared" si="103"/>
        <v>0</v>
      </c>
      <c r="AD718" s="91"/>
      <c r="AE718" s="105"/>
      <c r="AF718" s="93">
        <f t="shared" si="104"/>
        <v>0</v>
      </c>
      <c r="AG718" s="78"/>
      <c r="AH718" s="78"/>
      <c r="AI718" s="83"/>
      <c r="AJ718" s="106"/>
      <c r="AK718" s="106"/>
      <c r="AL718" s="93">
        <f t="shared" si="105"/>
        <v>0</v>
      </c>
      <c r="AM718" s="100">
        <f t="shared" si="106"/>
        <v>0</v>
      </c>
      <c r="AN718" s="100">
        <f t="shared" si="107"/>
        <v>0</v>
      </c>
      <c r="AO718" s="101"/>
      <c r="AP718" s="101"/>
      <c r="AQ718" s="101"/>
      <c r="AR718" s="102"/>
      <c r="AS718" s="102"/>
      <c r="AT718" s="102"/>
      <c r="AU718" s="91"/>
      <c r="AV718" s="91"/>
      <c r="AW718" s="103">
        <v>0</v>
      </c>
      <c r="AX718" s="104">
        <f t="shared" si="99"/>
        <v>0</v>
      </c>
    </row>
    <row r="719" spans="1:50" ht="120" customHeight="1">
      <c r="A719" s="88"/>
      <c r="B719" s="88"/>
      <c r="C719" s="71"/>
      <c r="D719" s="89"/>
      <c r="E719" s="90"/>
      <c r="F719" s="91"/>
      <c r="G719" s="92"/>
      <c r="H719" s="92"/>
      <c r="I719" s="88"/>
      <c r="J719" s="88"/>
      <c r="K719" s="88"/>
      <c r="L719" s="88"/>
      <c r="M719" s="94" t="str">
        <f t="shared" si="100"/>
        <v>-</v>
      </c>
      <c r="N719" s="95"/>
      <c r="O719" s="96"/>
      <c r="P719" s="75"/>
      <c r="Q719" s="96"/>
      <c r="R719" s="97"/>
      <c r="S719" s="98"/>
      <c r="T719" s="78"/>
      <c r="U719" s="97"/>
      <c r="V719" s="99"/>
      <c r="W719" s="91"/>
      <c r="X719" s="92"/>
      <c r="Y719" s="93">
        <f t="shared" si="101"/>
        <v>0</v>
      </c>
      <c r="Z719" s="91"/>
      <c r="AA719" s="92"/>
      <c r="AB719" s="93">
        <f t="shared" si="102"/>
        <v>0</v>
      </c>
      <c r="AC719" s="100">
        <f t="shared" si="103"/>
        <v>0</v>
      </c>
      <c r="AD719" s="91"/>
      <c r="AE719" s="105"/>
      <c r="AF719" s="93">
        <f t="shared" si="104"/>
        <v>0</v>
      </c>
      <c r="AG719" s="78"/>
      <c r="AH719" s="78"/>
      <c r="AI719" s="83"/>
      <c r="AJ719" s="106"/>
      <c r="AK719" s="106"/>
      <c r="AL719" s="93">
        <f t="shared" si="105"/>
        <v>0</v>
      </c>
      <c r="AM719" s="100">
        <f t="shared" si="106"/>
        <v>0</v>
      </c>
      <c r="AN719" s="100">
        <f t="shared" si="107"/>
        <v>0</v>
      </c>
      <c r="AO719" s="101"/>
      <c r="AP719" s="101"/>
      <c r="AQ719" s="101"/>
      <c r="AR719" s="102"/>
      <c r="AS719" s="102"/>
      <c r="AT719" s="102"/>
      <c r="AU719" s="91"/>
      <c r="AV719" s="91"/>
      <c r="AW719" s="103">
        <v>0</v>
      </c>
      <c r="AX719" s="104">
        <f t="shared" si="99"/>
        <v>0</v>
      </c>
    </row>
    <row r="720" spans="1:50" ht="120" customHeight="1">
      <c r="A720" s="88"/>
      <c r="B720" s="88"/>
      <c r="C720" s="71"/>
      <c r="D720" s="89"/>
      <c r="E720" s="90"/>
      <c r="F720" s="91"/>
      <c r="G720" s="92"/>
      <c r="H720" s="92"/>
      <c r="I720" s="88"/>
      <c r="J720" s="88"/>
      <c r="K720" s="88"/>
      <c r="L720" s="88"/>
      <c r="M720" s="94" t="str">
        <f t="shared" si="100"/>
        <v>-</v>
      </c>
      <c r="N720" s="95"/>
      <c r="O720" s="96"/>
      <c r="P720" s="75"/>
      <c r="Q720" s="96"/>
      <c r="R720" s="97"/>
      <c r="S720" s="98"/>
      <c r="T720" s="78"/>
      <c r="U720" s="97"/>
      <c r="V720" s="99"/>
      <c r="W720" s="91"/>
      <c r="X720" s="92"/>
      <c r="Y720" s="93">
        <f t="shared" si="101"/>
        <v>0</v>
      </c>
      <c r="Z720" s="91"/>
      <c r="AA720" s="92"/>
      <c r="AB720" s="93">
        <f t="shared" si="102"/>
        <v>0</v>
      </c>
      <c r="AC720" s="100">
        <f t="shared" si="103"/>
        <v>0</v>
      </c>
      <c r="AD720" s="91"/>
      <c r="AE720" s="105"/>
      <c r="AF720" s="93">
        <f t="shared" si="104"/>
        <v>0</v>
      </c>
      <c r="AG720" s="78"/>
      <c r="AH720" s="78"/>
      <c r="AI720" s="83"/>
      <c r="AJ720" s="106"/>
      <c r="AK720" s="106"/>
      <c r="AL720" s="93">
        <f t="shared" si="105"/>
        <v>0</v>
      </c>
      <c r="AM720" s="100">
        <f t="shared" si="106"/>
        <v>0</v>
      </c>
      <c r="AN720" s="100">
        <f t="shared" si="107"/>
        <v>0</v>
      </c>
      <c r="AO720" s="101"/>
      <c r="AP720" s="101"/>
      <c r="AQ720" s="101"/>
      <c r="AR720" s="102"/>
      <c r="AS720" s="102"/>
      <c r="AT720" s="102"/>
      <c r="AU720" s="91"/>
      <c r="AV720" s="91"/>
      <c r="AW720" s="103">
        <v>0</v>
      </c>
      <c r="AX720" s="104">
        <f t="shared" si="99"/>
        <v>0</v>
      </c>
    </row>
    <row r="721" spans="1:50" ht="120" customHeight="1">
      <c r="A721" s="88"/>
      <c r="B721" s="88"/>
      <c r="C721" s="71"/>
      <c r="D721" s="89"/>
      <c r="E721" s="90"/>
      <c r="F721" s="91"/>
      <c r="G721" s="92"/>
      <c r="H721" s="92"/>
      <c r="I721" s="88"/>
      <c r="J721" s="88"/>
      <c r="K721" s="88"/>
      <c r="L721" s="88"/>
      <c r="M721" s="94" t="str">
        <f t="shared" si="100"/>
        <v>-</v>
      </c>
      <c r="N721" s="95"/>
      <c r="O721" s="96"/>
      <c r="P721" s="75"/>
      <c r="Q721" s="96"/>
      <c r="R721" s="97"/>
      <c r="S721" s="98"/>
      <c r="T721" s="78"/>
      <c r="U721" s="97"/>
      <c r="V721" s="99"/>
      <c r="W721" s="91"/>
      <c r="X721" s="92"/>
      <c r="Y721" s="93">
        <f t="shared" si="101"/>
        <v>0</v>
      </c>
      <c r="Z721" s="91"/>
      <c r="AA721" s="92"/>
      <c r="AB721" s="93">
        <f t="shared" si="102"/>
        <v>0</v>
      </c>
      <c r="AC721" s="100">
        <f t="shared" si="103"/>
        <v>0</v>
      </c>
      <c r="AD721" s="91"/>
      <c r="AE721" s="105"/>
      <c r="AF721" s="93">
        <f t="shared" si="104"/>
        <v>0</v>
      </c>
      <c r="AG721" s="78"/>
      <c r="AH721" s="78"/>
      <c r="AI721" s="83"/>
      <c r="AJ721" s="106"/>
      <c r="AK721" s="106"/>
      <c r="AL721" s="93">
        <f t="shared" si="105"/>
        <v>0</v>
      </c>
      <c r="AM721" s="100">
        <f t="shared" si="106"/>
        <v>0</v>
      </c>
      <c r="AN721" s="100">
        <f t="shared" si="107"/>
        <v>0</v>
      </c>
      <c r="AO721" s="101"/>
      <c r="AP721" s="101"/>
      <c r="AQ721" s="101"/>
      <c r="AR721" s="102"/>
      <c r="AS721" s="102"/>
      <c r="AT721" s="102"/>
      <c r="AU721" s="91"/>
      <c r="AV721" s="91"/>
      <c r="AW721" s="103">
        <v>0</v>
      </c>
      <c r="AX721" s="104">
        <f t="shared" si="99"/>
        <v>0</v>
      </c>
    </row>
    <row r="722" spans="1:50" ht="120" customHeight="1">
      <c r="A722" s="88"/>
      <c r="B722" s="88"/>
      <c r="C722" s="71"/>
      <c r="D722" s="89"/>
      <c r="E722" s="90"/>
      <c r="F722" s="91"/>
      <c r="G722" s="92"/>
      <c r="H722" s="92"/>
      <c r="I722" s="88"/>
      <c r="J722" s="88"/>
      <c r="K722" s="88"/>
      <c r="L722" s="88"/>
      <c r="M722" s="94" t="str">
        <f t="shared" si="100"/>
        <v>-</v>
      </c>
      <c r="N722" s="95"/>
      <c r="O722" s="96"/>
      <c r="P722" s="75"/>
      <c r="Q722" s="96"/>
      <c r="R722" s="97"/>
      <c r="S722" s="98"/>
      <c r="T722" s="78"/>
      <c r="U722" s="97"/>
      <c r="V722" s="99"/>
      <c r="W722" s="91"/>
      <c r="X722" s="92"/>
      <c r="Y722" s="93">
        <f t="shared" si="101"/>
        <v>0</v>
      </c>
      <c r="Z722" s="91"/>
      <c r="AA722" s="92"/>
      <c r="AB722" s="93">
        <f t="shared" si="102"/>
        <v>0</v>
      </c>
      <c r="AC722" s="100">
        <f t="shared" si="103"/>
        <v>0</v>
      </c>
      <c r="AD722" s="91"/>
      <c r="AE722" s="105"/>
      <c r="AF722" s="93">
        <f t="shared" si="104"/>
        <v>0</v>
      </c>
      <c r="AG722" s="78"/>
      <c r="AH722" s="78"/>
      <c r="AI722" s="83"/>
      <c r="AJ722" s="106"/>
      <c r="AK722" s="106"/>
      <c r="AL722" s="93">
        <f t="shared" si="105"/>
        <v>0</v>
      </c>
      <c r="AM722" s="100">
        <f t="shared" si="106"/>
        <v>0</v>
      </c>
      <c r="AN722" s="100">
        <f t="shared" si="107"/>
        <v>0</v>
      </c>
      <c r="AO722" s="101"/>
      <c r="AP722" s="101"/>
      <c r="AQ722" s="101"/>
      <c r="AR722" s="102"/>
      <c r="AS722" s="102"/>
      <c r="AT722" s="102"/>
      <c r="AU722" s="91"/>
      <c r="AV722" s="91"/>
      <c r="AW722" s="103">
        <v>0</v>
      </c>
      <c r="AX722" s="104">
        <f t="shared" si="99"/>
        <v>0</v>
      </c>
    </row>
    <row r="723" spans="1:50" ht="120" customHeight="1">
      <c r="A723" s="88"/>
      <c r="B723" s="88"/>
      <c r="C723" s="71"/>
      <c r="D723" s="89"/>
      <c r="E723" s="90"/>
      <c r="F723" s="91"/>
      <c r="G723" s="92"/>
      <c r="H723" s="92"/>
      <c r="I723" s="88"/>
      <c r="J723" s="88"/>
      <c r="K723" s="88"/>
      <c r="L723" s="88"/>
      <c r="M723" s="94" t="str">
        <f t="shared" si="100"/>
        <v>-</v>
      </c>
      <c r="N723" s="95"/>
      <c r="O723" s="96"/>
      <c r="P723" s="75"/>
      <c r="Q723" s="96"/>
      <c r="R723" s="97"/>
      <c r="S723" s="98"/>
      <c r="T723" s="78"/>
      <c r="U723" s="97"/>
      <c r="V723" s="99"/>
      <c r="W723" s="91"/>
      <c r="X723" s="92"/>
      <c r="Y723" s="93">
        <f t="shared" si="101"/>
        <v>0</v>
      </c>
      <c r="Z723" s="91"/>
      <c r="AA723" s="92"/>
      <c r="AB723" s="93">
        <f t="shared" si="102"/>
        <v>0</v>
      </c>
      <c r="AC723" s="100">
        <f t="shared" si="103"/>
        <v>0</v>
      </c>
      <c r="AD723" s="91"/>
      <c r="AE723" s="105"/>
      <c r="AF723" s="93">
        <f t="shared" si="104"/>
        <v>0</v>
      </c>
      <c r="AG723" s="78"/>
      <c r="AH723" s="78"/>
      <c r="AI723" s="83"/>
      <c r="AJ723" s="106"/>
      <c r="AK723" s="106"/>
      <c r="AL723" s="93">
        <f t="shared" si="105"/>
        <v>0</v>
      </c>
      <c r="AM723" s="100">
        <f t="shared" si="106"/>
        <v>0</v>
      </c>
      <c r="AN723" s="100">
        <f t="shared" si="107"/>
        <v>0</v>
      </c>
      <c r="AO723" s="101"/>
      <c r="AP723" s="101"/>
      <c r="AQ723" s="101"/>
      <c r="AR723" s="102"/>
      <c r="AS723" s="102"/>
      <c r="AT723" s="102"/>
      <c r="AU723" s="91"/>
      <c r="AV723" s="91"/>
      <c r="AW723" s="103">
        <v>0</v>
      </c>
      <c r="AX723" s="104">
        <f t="shared" si="99"/>
        <v>0</v>
      </c>
    </row>
    <row r="724" spans="1:50" ht="120" customHeight="1">
      <c r="A724" s="88"/>
      <c r="B724" s="88"/>
      <c r="C724" s="71"/>
      <c r="D724" s="89"/>
      <c r="E724" s="90"/>
      <c r="F724" s="91"/>
      <c r="G724" s="92"/>
      <c r="H724" s="92"/>
      <c r="I724" s="88"/>
      <c r="J724" s="88"/>
      <c r="K724" s="88"/>
      <c r="L724" s="88"/>
      <c r="M724" s="94" t="str">
        <f t="shared" si="100"/>
        <v>-</v>
      </c>
      <c r="N724" s="95"/>
      <c r="O724" s="96"/>
      <c r="P724" s="75"/>
      <c r="Q724" s="96"/>
      <c r="R724" s="97"/>
      <c r="S724" s="98"/>
      <c r="T724" s="78"/>
      <c r="U724" s="97"/>
      <c r="V724" s="99"/>
      <c r="W724" s="91"/>
      <c r="X724" s="92"/>
      <c r="Y724" s="93">
        <f t="shared" si="101"/>
        <v>0</v>
      </c>
      <c r="Z724" s="91"/>
      <c r="AA724" s="92"/>
      <c r="AB724" s="93">
        <f t="shared" si="102"/>
        <v>0</v>
      </c>
      <c r="AC724" s="100">
        <f t="shared" si="103"/>
        <v>0</v>
      </c>
      <c r="AD724" s="91"/>
      <c r="AE724" s="105"/>
      <c r="AF724" s="93">
        <f t="shared" si="104"/>
        <v>0</v>
      </c>
      <c r="AG724" s="78"/>
      <c r="AH724" s="78"/>
      <c r="AI724" s="83"/>
      <c r="AJ724" s="106"/>
      <c r="AK724" s="106"/>
      <c r="AL724" s="93">
        <f t="shared" si="105"/>
        <v>0</v>
      </c>
      <c r="AM724" s="100">
        <f t="shared" si="106"/>
        <v>0</v>
      </c>
      <c r="AN724" s="100">
        <f t="shared" si="107"/>
        <v>0</v>
      </c>
      <c r="AO724" s="101"/>
      <c r="AP724" s="101"/>
      <c r="AQ724" s="101"/>
      <c r="AR724" s="102"/>
      <c r="AS724" s="102"/>
      <c r="AT724" s="102"/>
      <c r="AU724" s="91"/>
      <c r="AV724" s="91"/>
      <c r="AW724" s="103">
        <v>0</v>
      </c>
      <c r="AX724" s="104">
        <f t="shared" si="99"/>
        <v>0</v>
      </c>
    </row>
    <row r="725" spans="1:50" ht="120" customHeight="1">
      <c r="A725" s="88"/>
      <c r="B725" s="88"/>
      <c r="C725" s="71"/>
      <c r="D725" s="89"/>
      <c r="E725" s="90"/>
      <c r="F725" s="91"/>
      <c r="G725" s="92"/>
      <c r="H725" s="92"/>
      <c r="I725" s="88"/>
      <c r="J725" s="88"/>
      <c r="K725" s="88"/>
      <c r="L725" s="88"/>
      <c r="M725" s="94" t="str">
        <f t="shared" si="100"/>
        <v>-</v>
      </c>
      <c r="N725" s="95"/>
      <c r="O725" s="96"/>
      <c r="P725" s="75"/>
      <c r="Q725" s="96"/>
      <c r="R725" s="97"/>
      <c r="S725" s="98"/>
      <c r="T725" s="78"/>
      <c r="U725" s="97"/>
      <c r="V725" s="99"/>
      <c r="W725" s="91"/>
      <c r="X725" s="92"/>
      <c r="Y725" s="93">
        <f t="shared" si="101"/>
        <v>0</v>
      </c>
      <c r="Z725" s="91"/>
      <c r="AA725" s="92"/>
      <c r="AB725" s="93">
        <f t="shared" si="102"/>
        <v>0</v>
      </c>
      <c r="AC725" s="100">
        <f t="shared" si="103"/>
        <v>0</v>
      </c>
      <c r="AD725" s="91"/>
      <c r="AE725" s="105"/>
      <c r="AF725" s="93">
        <f t="shared" si="104"/>
        <v>0</v>
      </c>
      <c r="AG725" s="78"/>
      <c r="AH725" s="78"/>
      <c r="AI725" s="83"/>
      <c r="AJ725" s="106"/>
      <c r="AK725" s="106"/>
      <c r="AL725" s="93">
        <f t="shared" si="105"/>
        <v>0</v>
      </c>
      <c r="AM725" s="100">
        <f t="shared" si="106"/>
        <v>0</v>
      </c>
      <c r="AN725" s="100">
        <f t="shared" si="107"/>
        <v>0</v>
      </c>
      <c r="AO725" s="101"/>
      <c r="AP725" s="101"/>
      <c r="AQ725" s="101"/>
      <c r="AR725" s="102"/>
      <c r="AS725" s="102"/>
      <c r="AT725" s="102"/>
      <c r="AU725" s="91"/>
      <c r="AV725" s="91"/>
      <c r="AW725" s="103">
        <v>0</v>
      </c>
      <c r="AX725" s="104">
        <f t="shared" si="99"/>
        <v>0</v>
      </c>
    </row>
    <row r="726" spans="1:50" ht="120" customHeight="1">
      <c r="A726" s="88"/>
      <c r="B726" s="88"/>
      <c r="C726" s="71"/>
      <c r="D726" s="89"/>
      <c r="E726" s="90"/>
      <c r="F726" s="91"/>
      <c r="G726" s="92"/>
      <c r="H726" s="92"/>
      <c r="I726" s="88"/>
      <c r="J726" s="88"/>
      <c r="K726" s="88"/>
      <c r="L726" s="88"/>
      <c r="M726" s="94" t="str">
        <f t="shared" si="100"/>
        <v>-</v>
      </c>
      <c r="N726" s="95"/>
      <c r="O726" s="96"/>
      <c r="P726" s="75"/>
      <c r="Q726" s="96"/>
      <c r="R726" s="97"/>
      <c r="S726" s="98"/>
      <c r="T726" s="78"/>
      <c r="U726" s="97"/>
      <c r="V726" s="99"/>
      <c r="W726" s="91"/>
      <c r="X726" s="92"/>
      <c r="Y726" s="93">
        <f t="shared" si="101"/>
        <v>0</v>
      </c>
      <c r="Z726" s="91"/>
      <c r="AA726" s="92"/>
      <c r="AB726" s="93">
        <f t="shared" si="102"/>
        <v>0</v>
      </c>
      <c r="AC726" s="100">
        <f t="shared" si="103"/>
        <v>0</v>
      </c>
      <c r="AD726" s="91"/>
      <c r="AE726" s="105"/>
      <c r="AF726" s="93">
        <f t="shared" si="104"/>
        <v>0</v>
      </c>
      <c r="AG726" s="78"/>
      <c r="AH726" s="78"/>
      <c r="AI726" s="83"/>
      <c r="AJ726" s="106"/>
      <c r="AK726" s="106"/>
      <c r="AL726" s="93">
        <f t="shared" si="105"/>
        <v>0</v>
      </c>
      <c r="AM726" s="100">
        <f t="shared" si="106"/>
        <v>0</v>
      </c>
      <c r="AN726" s="100">
        <f t="shared" si="107"/>
        <v>0</v>
      </c>
      <c r="AO726" s="101"/>
      <c r="AP726" s="101"/>
      <c r="AQ726" s="101"/>
      <c r="AR726" s="102"/>
      <c r="AS726" s="102"/>
      <c r="AT726" s="102"/>
      <c r="AU726" s="91"/>
      <c r="AV726" s="91"/>
      <c r="AW726" s="103">
        <v>0</v>
      </c>
      <c r="AX726" s="104">
        <f t="shared" si="99"/>
        <v>0</v>
      </c>
    </row>
    <row r="727" spans="1:50" ht="120" customHeight="1">
      <c r="A727" s="88"/>
      <c r="B727" s="88"/>
      <c r="C727" s="71"/>
      <c r="D727" s="89"/>
      <c r="E727" s="90"/>
      <c r="F727" s="91"/>
      <c r="G727" s="92"/>
      <c r="H727" s="92"/>
      <c r="I727" s="88"/>
      <c r="J727" s="88"/>
      <c r="K727" s="88"/>
      <c r="L727" s="88"/>
      <c r="M727" s="94" t="str">
        <f t="shared" si="100"/>
        <v>-</v>
      </c>
      <c r="N727" s="95"/>
      <c r="O727" s="96"/>
      <c r="P727" s="75"/>
      <c r="Q727" s="96"/>
      <c r="R727" s="97"/>
      <c r="S727" s="98"/>
      <c r="T727" s="78"/>
      <c r="U727" s="97"/>
      <c r="V727" s="99"/>
      <c r="W727" s="91"/>
      <c r="X727" s="92"/>
      <c r="Y727" s="93">
        <f t="shared" si="101"/>
        <v>0</v>
      </c>
      <c r="Z727" s="91"/>
      <c r="AA727" s="92"/>
      <c r="AB727" s="93">
        <f t="shared" si="102"/>
        <v>0</v>
      </c>
      <c r="AC727" s="100">
        <f t="shared" si="103"/>
        <v>0</v>
      </c>
      <c r="AD727" s="91"/>
      <c r="AE727" s="105"/>
      <c r="AF727" s="93">
        <f t="shared" si="104"/>
        <v>0</v>
      </c>
      <c r="AG727" s="78"/>
      <c r="AH727" s="78"/>
      <c r="AI727" s="83"/>
      <c r="AJ727" s="106"/>
      <c r="AK727" s="106"/>
      <c r="AL727" s="93">
        <f t="shared" si="105"/>
        <v>0</v>
      </c>
      <c r="AM727" s="100">
        <f t="shared" si="106"/>
        <v>0</v>
      </c>
      <c r="AN727" s="100">
        <f t="shared" si="107"/>
        <v>0</v>
      </c>
      <c r="AO727" s="101"/>
      <c r="AP727" s="101"/>
      <c r="AQ727" s="101"/>
      <c r="AR727" s="102"/>
      <c r="AS727" s="102"/>
      <c r="AT727" s="102"/>
      <c r="AU727" s="91"/>
      <c r="AV727" s="91"/>
      <c r="AW727" s="103">
        <v>0</v>
      </c>
      <c r="AX727" s="104">
        <f t="shared" si="99"/>
        <v>0</v>
      </c>
    </row>
    <row r="728" spans="1:50" ht="120" customHeight="1">
      <c r="A728" s="88"/>
      <c r="B728" s="88"/>
      <c r="C728" s="71"/>
      <c r="D728" s="89"/>
      <c r="E728" s="90"/>
      <c r="F728" s="91"/>
      <c r="G728" s="92"/>
      <c r="H728" s="92"/>
      <c r="I728" s="88"/>
      <c r="J728" s="88"/>
      <c r="K728" s="88"/>
      <c r="L728" s="88"/>
      <c r="M728" s="94" t="str">
        <f t="shared" si="100"/>
        <v>-</v>
      </c>
      <c r="N728" s="95"/>
      <c r="O728" s="96"/>
      <c r="P728" s="75"/>
      <c r="Q728" s="96"/>
      <c r="R728" s="97"/>
      <c r="S728" s="98"/>
      <c r="T728" s="78"/>
      <c r="U728" s="97"/>
      <c r="V728" s="99"/>
      <c r="W728" s="91"/>
      <c r="X728" s="92"/>
      <c r="Y728" s="93">
        <f t="shared" si="101"/>
        <v>0</v>
      </c>
      <c r="Z728" s="91"/>
      <c r="AA728" s="92"/>
      <c r="AB728" s="93">
        <f t="shared" si="102"/>
        <v>0</v>
      </c>
      <c r="AC728" s="100">
        <f t="shared" si="103"/>
        <v>0</v>
      </c>
      <c r="AD728" s="91"/>
      <c r="AE728" s="105"/>
      <c r="AF728" s="93">
        <f t="shared" si="104"/>
        <v>0</v>
      </c>
      <c r="AG728" s="78"/>
      <c r="AH728" s="78"/>
      <c r="AI728" s="83"/>
      <c r="AJ728" s="106"/>
      <c r="AK728" s="106"/>
      <c r="AL728" s="93">
        <f t="shared" si="105"/>
        <v>0</v>
      </c>
      <c r="AM728" s="100">
        <f t="shared" si="106"/>
        <v>0</v>
      </c>
      <c r="AN728" s="100">
        <f t="shared" si="107"/>
        <v>0</v>
      </c>
      <c r="AO728" s="101"/>
      <c r="AP728" s="101"/>
      <c r="AQ728" s="101"/>
      <c r="AR728" s="102"/>
      <c r="AS728" s="102"/>
      <c r="AT728" s="102"/>
      <c r="AU728" s="91"/>
      <c r="AV728" s="91"/>
      <c r="AW728" s="103">
        <v>0</v>
      </c>
      <c r="AX728" s="104">
        <f t="shared" si="99"/>
        <v>0</v>
      </c>
    </row>
    <row r="729" spans="1:50" ht="120" customHeight="1">
      <c r="A729" s="88"/>
      <c r="B729" s="88"/>
      <c r="C729" s="71"/>
      <c r="D729" s="89"/>
      <c r="E729" s="90"/>
      <c r="F729" s="91"/>
      <c r="G729" s="92"/>
      <c r="H729" s="92"/>
      <c r="I729" s="88"/>
      <c r="J729" s="88"/>
      <c r="K729" s="88"/>
      <c r="L729" s="88"/>
      <c r="M729" s="94" t="str">
        <f t="shared" si="100"/>
        <v>-</v>
      </c>
      <c r="N729" s="95"/>
      <c r="O729" s="96"/>
      <c r="P729" s="75"/>
      <c r="Q729" s="96"/>
      <c r="R729" s="97"/>
      <c r="S729" s="98"/>
      <c r="T729" s="78"/>
      <c r="U729" s="97"/>
      <c r="V729" s="99"/>
      <c r="W729" s="91"/>
      <c r="X729" s="92"/>
      <c r="Y729" s="93">
        <f t="shared" si="101"/>
        <v>0</v>
      </c>
      <c r="Z729" s="91"/>
      <c r="AA729" s="92"/>
      <c r="AB729" s="93">
        <f t="shared" si="102"/>
        <v>0</v>
      </c>
      <c r="AC729" s="100">
        <f t="shared" si="103"/>
        <v>0</v>
      </c>
      <c r="AD729" s="91"/>
      <c r="AE729" s="105"/>
      <c r="AF729" s="93">
        <f t="shared" si="104"/>
        <v>0</v>
      </c>
      <c r="AG729" s="78"/>
      <c r="AH729" s="78"/>
      <c r="AI729" s="83"/>
      <c r="AJ729" s="106"/>
      <c r="AK729" s="106"/>
      <c r="AL729" s="93">
        <f t="shared" si="105"/>
        <v>0</v>
      </c>
      <c r="AM729" s="100">
        <f t="shared" si="106"/>
        <v>0</v>
      </c>
      <c r="AN729" s="100">
        <f t="shared" si="107"/>
        <v>0</v>
      </c>
      <c r="AO729" s="101"/>
      <c r="AP729" s="101"/>
      <c r="AQ729" s="101"/>
      <c r="AR729" s="102"/>
      <c r="AS729" s="102"/>
      <c r="AT729" s="102"/>
      <c r="AU729" s="91"/>
      <c r="AV729" s="91"/>
      <c r="AW729" s="103">
        <v>0</v>
      </c>
      <c r="AX729" s="104">
        <f t="shared" si="99"/>
        <v>0</v>
      </c>
    </row>
    <row r="730" spans="1:50" ht="120" customHeight="1">
      <c r="A730" s="88"/>
      <c r="B730" s="88"/>
      <c r="C730" s="71"/>
      <c r="D730" s="89"/>
      <c r="E730" s="90"/>
      <c r="F730" s="91"/>
      <c r="G730" s="92"/>
      <c r="H730" s="92"/>
      <c r="I730" s="88"/>
      <c r="J730" s="88"/>
      <c r="K730" s="88"/>
      <c r="L730" s="88"/>
      <c r="M730" s="94" t="str">
        <f t="shared" si="100"/>
        <v>-</v>
      </c>
      <c r="N730" s="95"/>
      <c r="O730" s="96"/>
      <c r="P730" s="75"/>
      <c r="Q730" s="96"/>
      <c r="R730" s="97"/>
      <c r="S730" s="98"/>
      <c r="T730" s="78"/>
      <c r="U730" s="97"/>
      <c r="V730" s="99"/>
      <c r="W730" s="91"/>
      <c r="X730" s="92"/>
      <c r="Y730" s="93">
        <f t="shared" si="101"/>
        <v>0</v>
      </c>
      <c r="Z730" s="91"/>
      <c r="AA730" s="92"/>
      <c r="AB730" s="93">
        <f t="shared" si="102"/>
        <v>0</v>
      </c>
      <c r="AC730" s="100">
        <f t="shared" si="103"/>
        <v>0</v>
      </c>
      <c r="AD730" s="91"/>
      <c r="AE730" s="105"/>
      <c r="AF730" s="93">
        <f t="shared" si="104"/>
        <v>0</v>
      </c>
      <c r="AG730" s="78"/>
      <c r="AH730" s="78"/>
      <c r="AI730" s="83"/>
      <c r="AJ730" s="106"/>
      <c r="AK730" s="106"/>
      <c r="AL730" s="93">
        <f t="shared" si="105"/>
        <v>0</v>
      </c>
      <c r="AM730" s="100">
        <f t="shared" si="106"/>
        <v>0</v>
      </c>
      <c r="AN730" s="100">
        <f t="shared" si="107"/>
        <v>0</v>
      </c>
      <c r="AO730" s="101"/>
      <c r="AP730" s="101"/>
      <c r="AQ730" s="101"/>
      <c r="AR730" s="102"/>
      <c r="AS730" s="102"/>
      <c r="AT730" s="102"/>
      <c r="AU730" s="91"/>
      <c r="AV730" s="91"/>
      <c r="AW730" s="103">
        <v>0</v>
      </c>
      <c r="AX730" s="104">
        <f t="shared" si="99"/>
        <v>0</v>
      </c>
    </row>
    <row r="731" spans="1:50" ht="120" customHeight="1">
      <c r="A731" s="88"/>
      <c r="B731" s="88"/>
      <c r="C731" s="71"/>
      <c r="D731" s="89"/>
      <c r="E731" s="90"/>
      <c r="F731" s="91"/>
      <c r="G731" s="92"/>
      <c r="H731" s="92"/>
      <c r="I731" s="88"/>
      <c r="J731" s="88"/>
      <c r="K731" s="88"/>
      <c r="L731" s="88"/>
      <c r="M731" s="94" t="str">
        <f t="shared" si="100"/>
        <v>-</v>
      </c>
      <c r="N731" s="95"/>
      <c r="O731" s="96"/>
      <c r="P731" s="75"/>
      <c r="Q731" s="96"/>
      <c r="R731" s="97"/>
      <c r="S731" s="98"/>
      <c r="T731" s="78"/>
      <c r="U731" s="97"/>
      <c r="V731" s="99"/>
      <c r="W731" s="91"/>
      <c r="X731" s="92"/>
      <c r="Y731" s="93">
        <f t="shared" si="101"/>
        <v>0</v>
      </c>
      <c r="Z731" s="91"/>
      <c r="AA731" s="92"/>
      <c r="AB731" s="93">
        <f t="shared" si="102"/>
        <v>0</v>
      </c>
      <c r="AC731" s="100">
        <f t="shared" si="103"/>
        <v>0</v>
      </c>
      <c r="AD731" s="91"/>
      <c r="AE731" s="105"/>
      <c r="AF731" s="93">
        <f t="shared" si="104"/>
        <v>0</v>
      </c>
      <c r="AG731" s="78"/>
      <c r="AH731" s="78"/>
      <c r="AI731" s="83"/>
      <c r="AJ731" s="106"/>
      <c r="AK731" s="106"/>
      <c r="AL731" s="93">
        <f t="shared" si="105"/>
        <v>0</v>
      </c>
      <c r="AM731" s="100">
        <f t="shared" si="106"/>
        <v>0</v>
      </c>
      <c r="AN731" s="100">
        <f t="shared" si="107"/>
        <v>0</v>
      </c>
      <c r="AO731" s="101"/>
      <c r="AP731" s="101"/>
      <c r="AQ731" s="101"/>
      <c r="AR731" s="102"/>
      <c r="AS731" s="102"/>
      <c r="AT731" s="102"/>
      <c r="AU731" s="91"/>
      <c r="AV731" s="91"/>
      <c r="AW731" s="103">
        <v>0</v>
      </c>
      <c r="AX731" s="104">
        <f t="shared" si="99"/>
        <v>0</v>
      </c>
    </row>
    <row r="732" spans="1:50" ht="120" customHeight="1">
      <c r="A732" s="88"/>
      <c r="B732" s="88"/>
      <c r="C732" s="71"/>
      <c r="D732" s="89"/>
      <c r="E732" s="90"/>
      <c r="F732" s="91"/>
      <c r="G732" s="92"/>
      <c r="H732" s="92"/>
      <c r="I732" s="88"/>
      <c r="J732" s="88"/>
      <c r="K732" s="88"/>
      <c r="L732" s="88"/>
      <c r="M732" s="94" t="str">
        <f t="shared" si="100"/>
        <v>-</v>
      </c>
      <c r="N732" s="95"/>
      <c r="O732" s="96"/>
      <c r="P732" s="75"/>
      <c r="Q732" s="96"/>
      <c r="R732" s="97"/>
      <c r="S732" s="98"/>
      <c r="T732" s="78"/>
      <c r="U732" s="97"/>
      <c r="V732" s="99"/>
      <c r="W732" s="91"/>
      <c r="X732" s="92"/>
      <c r="Y732" s="93">
        <f t="shared" si="101"/>
        <v>0</v>
      </c>
      <c r="Z732" s="91"/>
      <c r="AA732" s="92"/>
      <c r="AB732" s="93">
        <f t="shared" si="102"/>
        <v>0</v>
      </c>
      <c r="AC732" s="100">
        <f t="shared" si="103"/>
        <v>0</v>
      </c>
      <c r="AD732" s="91"/>
      <c r="AE732" s="105"/>
      <c r="AF732" s="93">
        <f t="shared" si="104"/>
        <v>0</v>
      </c>
      <c r="AG732" s="78"/>
      <c r="AH732" s="78"/>
      <c r="AI732" s="83"/>
      <c r="AJ732" s="106"/>
      <c r="AK732" s="106"/>
      <c r="AL732" s="93">
        <f t="shared" si="105"/>
        <v>0</v>
      </c>
      <c r="AM732" s="100">
        <f t="shared" si="106"/>
        <v>0</v>
      </c>
      <c r="AN732" s="100">
        <f t="shared" si="107"/>
        <v>0</v>
      </c>
      <c r="AO732" s="101"/>
      <c r="AP732" s="101"/>
      <c r="AQ732" s="101"/>
      <c r="AR732" s="102"/>
      <c r="AS732" s="102"/>
      <c r="AT732" s="102"/>
      <c r="AU732" s="91"/>
      <c r="AV732" s="91"/>
      <c r="AW732" s="103">
        <v>0</v>
      </c>
      <c r="AX732" s="104">
        <f t="shared" si="99"/>
        <v>0</v>
      </c>
    </row>
    <row r="733" spans="1:50" ht="120" customHeight="1">
      <c r="A733" s="88"/>
      <c r="B733" s="88"/>
      <c r="C733" s="71"/>
      <c r="D733" s="89"/>
      <c r="E733" s="90"/>
      <c r="F733" s="91"/>
      <c r="G733" s="92"/>
      <c r="H733" s="92"/>
      <c r="I733" s="88"/>
      <c r="J733" s="88"/>
      <c r="K733" s="88"/>
      <c r="L733" s="88"/>
      <c r="M733" s="94" t="str">
        <f t="shared" si="100"/>
        <v>-</v>
      </c>
      <c r="N733" s="95"/>
      <c r="O733" s="96"/>
      <c r="P733" s="75"/>
      <c r="Q733" s="96"/>
      <c r="R733" s="97"/>
      <c r="S733" s="98"/>
      <c r="T733" s="78"/>
      <c r="U733" s="97"/>
      <c r="V733" s="99"/>
      <c r="W733" s="91"/>
      <c r="X733" s="92"/>
      <c r="Y733" s="93">
        <f t="shared" si="101"/>
        <v>0</v>
      </c>
      <c r="Z733" s="91"/>
      <c r="AA733" s="92"/>
      <c r="AB733" s="93">
        <f t="shared" si="102"/>
        <v>0</v>
      </c>
      <c r="AC733" s="100">
        <f t="shared" si="103"/>
        <v>0</v>
      </c>
      <c r="AD733" s="91"/>
      <c r="AE733" s="105"/>
      <c r="AF733" s="93">
        <f t="shared" si="104"/>
        <v>0</v>
      </c>
      <c r="AG733" s="78"/>
      <c r="AH733" s="78"/>
      <c r="AI733" s="83"/>
      <c r="AJ733" s="106"/>
      <c r="AK733" s="106"/>
      <c r="AL733" s="93">
        <f t="shared" si="105"/>
        <v>0</v>
      </c>
      <c r="AM733" s="100">
        <f t="shared" si="106"/>
        <v>0</v>
      </c>
      <c r="AN733" s="100">
        <f t="shared" si="107"/>
        <v>0</v>
      </c>
      <c r="AO733" s="101"/>
      <c r="AP733" s="101"/>
      <c r="AQ733" s="101"/>
      <c r="AR733" s="102"/>
      <c r="AS733" s="102"/>
      <c r="AT733" s="102"/>
      <c r="AU733" s="91"/>
      <c r="AV733" s="91"/>
      <c r="AW733" s="103">
        <v>0</v>
      </c>
      <c r="AX733" s="104">
        <f t="shared" si="99"/>
        <v>0</v>
      </c>
    </row>
    <row r="734" spans="1:50" ht="120" customHeight="1">
      <c r="A734" s="88"/>
      <c r="B734" s="88"/>
      <c r="C734" s="71"/>
      <c r="D734" s="89"/>
      <c r="E734" s="90"/>
      <c r="F734" s="91"/>
      <c r="G734" s="92"/>
      <c r="H734" s="92"/>
      <c r="I734" s="88"/>
      <c r="J734" s="88"/>
      <c r="K734" s="88"/>
      <c r="L734" s="88"/>
      <c r="M734" s="94" t="str">
        <f t="shared" si="100"/>
        <v>-</v>
      </c>
      <c r="N734" s="95"/>
      <c r="O734" s="96"/>
      <c r="P734" s="75"/>
      <c r="Q734" s="96"/>
      <c r="R734" s="97"/>
      <c r="S734" s="98"/>
      <c r="T734" s="78"/>
      <c r="U734" s="97"/>
      <c r="V734" s="99"/>
      <c r="W734" s="91"/>
      <c r="X734" s="92"/>
      <c r="Y734" s="93">
        <f t="shared" si="101"/>
        <v>0</v>
      </c>
      <c r="Z734" s="91"/>
      <c r="AA734" s="92"/>
      <c r="AB734" s="93">
        <f t="shared" si="102"/>
        <v>0</v>
      </c>
      <c r="AC734" s="100">
        <f t="shared" si="103"/>
        <v>0</v>
      </c>
      <c r="AD734" s="91"/>
      <c r="AE734" s="105"/>
      <c r="AF734" s="93">
        <f t="shared" si="104"/>
        <v>0</v>
      </c>
      <c r="AG734" s="78"/>
      <c r="AH734" s="78"/>
      <c r="AI734" s="83"/>
      <c r="AJ734" s="106"/>
      <c r="AK734" s="106"/>
      <c r="AL734" s="93">
        <f t="shared" si="105"/>
        <v>0</v>
      </c>
      <c r="AM734" s="100">
        <f t="shared" si="106"/>
        <v>0</v>
      </c>
      <c r="AN734" s="100">
        <f t="shared" si="107"/>
        <v>0</v>
      </c>
      <c r="AO734" s="101"/>
      <c r="AP734" s="101"/>
      <c r="AQ734" s="101"/>
      <c r="AR734" s="102"/>
      <c r="AS734" s="102"/>
      <c r="AT734" s="102"/>
      <c r="AU734" s="91"/>
      <c r="AV734" s="91"/>
      <c r="AW734" s="103">
        <v>0</v>
      </c>
      <c r="AX734" s="104">
        <f t="shared" si="99"/>
        <v>0</v>
      </c>
    </row>
    <row r="735" spans="1:50" ht="120" customHeight="1">
      <c r="A735" s="88"/>
      <c r="B735" s="88"/>
      <c r="C735" s="71"/>
      <c r="D735" s="89"/>
      <c r="E735" s="90"/>
      <c r="F735" s="91"/>
      <c r="G735" s="92"/>
      <c r="H735" s="92"/>
      <c r="I735" s="88"/>
      <c r="J735" s="88"/>
      <c r="K735" s="88"/>
      <c r="L735" s="88"/>
      <c r="M735" s="94" t="str">
        <f t="shared" si="100"/>
        <v>-</v>
      </c>
      <c r="N735" s="95"/>
      <c r="O735" s="96"/>
      <c r="P735" s="75"/>
      <c r="Q735" s="96"/>
      <c r="R735" s="97"/>
      <c r="S735" s="98"/>
      <c r="T735" s="78"/>
      <c r="U735" s="97"/>
      <c r="V735" s="99"/>
      <c r="W735" s="91"/>
      <c r="X735" s="92"/>
      <c r="Y735" s="93">
        <f t="shared" si="101"/>
        <v>0</v>
      </c>
      <c r="Z735" s="91"/>
      <c r="AA735" s="92"/>
      <c r="AB735" s="93">
        <f t="shared" si="102"/>
        <v>0</v>
      </c>
      <c r="AC735" s="100">
        <f t="shared" si="103"/>
        <v>0</v>
      </c>
      <c r="AD735" s="91"/>
      <c r="AE735" s="105"/>
      <c r="AF735" s="93">
        <f t="shared" si="104"/>
        <v>0</v>
      </c>
      <c r="AG735" s="78"/>
      <c r="AH735" s="78"/>
      <c r="AI735" s="83"/>
      <c r="AJ735" s="106"/>
      <c r="AK735" s="106"/>
      <c r="AL735" s="93">
        <f t="shared" si="105"/>
        <v>0</v>
      </c>
      <c r="AM735" s="100">
        <f t="shared" si="106"/>
        <v>0</v>
      </c>
      <c r="AN735" s="100">
        <f t="shared" si="107"/>
        <v>0</v>
      </c>
      <c r="AO735" s="101"/>
      <c r="AP735" s="101"/>
      <c r="AQ735" s="101"/>
      <c r="AR735" s="102"/>
      <c r="AS735" s="102"/>
      <c r="AT735" s="102"/>
      <c r="AU735" s="91"/>
      <c r="AV735" s="91"/>
      <c r="AW735" s="103">
        <v>0</v>
      </c>
      <c r="AX735" s="104">
        <f t="shared" si="99"/>
        <v>0</v>
      </c>
    </row>
    <row r="736" spans="1:50" ht="120" customHeight="1">
      <c r="A736" s="88"/>
      <c r="B736" s="88"/>
      <c r="C736" s="71"/>
      <c r="D736" s="89"/>
      <c r="E736" s="90"/>
      <c r="F736" s="91"/>
      <c r="G736" s="92"/>
      <c r="H736" s="92"/>
      <c r="I736" s="88"/>
      <c r="J736" s="88"/>
      <c r="K736" s="88"/>
      <c r="L736" s="88"/>
      <c r="M736" s="94" t="str">
        <f t="shared" si="100"/>
        <v>-</v>
      </c>
      <c r="N736" s="95"/>
      <c r="O736" s="96"/>
      <c r="P736" s="75"/>
      <c r="Q736" s="96"/>
      <c r="R736" s="97"/>
      <c r="S736" s="98"/>
      <c r="T736" s="78"/>
      <c r="U736" s="97"/>
      <c r="V736" s="99"/>
      <c r="W736" s="91"/>
      <c r="X736" s="92"/>
      <c r="Y736" s="93">
        <f t="shared" si="101"/>
        <v>0</v>
      </c>
      <c r="Z736" s="91"/>
      <c r="AA736" s="92"/>
      <c r="AB736" s="93">
        <f t="shared" si="102"/>
        <v>0</v>
      </c>
      <c r="AC736" s="100">
        <f t="shared" si="103"/>
        <v>0</v>
      </c>
      <c r="AD736" s="91"/>
      <c r="AE736" s="105"/>
      <c r="AF736" s="93">
        <f t="shared" si="104"/>
        <v>0</v>
      </c>
      <c r="AG736" s="78"/>
      <c r="AH736" s="78"/>
      <c r="AI736" s="83"/>
      <c r="AJ736" s="106"/>
      <c r="AK736" s="106"/>
      <c r="AL736" s="93">
        <f t="shared" si="105"/>
        <v>0</v>
      </c>
      <c r="AM736" s="100">
        <f t="shared" si="106"/>
        <v>0</v>
      </c>
      <c r="AN736" s="100">
        <f t="shared" si="107"/>
        <v>0</v>
      </c>
      <c r="AO736" s="101"/>
      <c r="AP736" s="101"/>
      <c r="AQ736" s="101"/>
      <c r="AR736" s="102"/>
      <c r="AS736" s="102"/>
      <c r="AT736" s="102"/>
      <c r="AU736" s="91"/>
      <c r="AV736" s="91"/>
      <c r="AW736" s="103">
        <v>0</v>
      </c>
      <c r="AX736" s="104">
        <f t="shared" si="99"/>
        <v>0</v>
      </c>
    </row>
    <row r="737" spans="1:50" ht="120" customHeight="1">
      <c r="A737" s="88"/>
      <c r="B737" s="88"/>
      <c r="C737" s="71"/>
      <c r="D737" s="89"/>
      <c r="E737" s="90"/>
      <c r="F737" s="91"/>
      <c r="G737" s="92"/>
      <c r="H737" s="92"/>
      <c r="I737" s="88"/>
      <c r="J737" s="88"/>
      <c r="K737" s="88"/>
      <c r="L737" s="88"/>
      <c r="M737" s="94" t="str">
        <f t="shared" si="100"/>
        <v>-</v>
      </c>
      <c r="N737" s="95"/>
      <c r="O737" s="96"/>
      <c r="P737" s="75"/>
      <c r="Q737" s="96"/>
      <c r="R737" s="97"/>
      <c r="S737" s="98"/>
      <c r="T737" s="78"/>
      <c r="U737" s="97"/>
      <c r="V737" s="99"/>
      <c r="W737" s="91"/>
      <c r="X737" s="92"/>
      <c r="Y737" s="93">
        <f t="shared" si="101"/>
        <v>0</v>
      </c>
      <c r="Z737" s="91"/>
      <c r="AA737" s="92"/>
      <c r="AB737" s="93">
        <f t="shared" si="102"/>
        <v>0</v>
      </c>
      <c r="AC737" s="100">
        <f t="shared" si="103"/>
        <v>0</v>
      </c>
      <c r="AD737" s="91"/>
      <c r="AE737" s="105"/>
      <c r="AF737" s="93">
        <f t="shared" si="104"/>
        <v>0</v>
      </c>
      <c r="AG737" s="78"/>
      <c r="AH737" s="78"/>
      <c r="AI737" s="83"/>
      <c r="AJ737" s="106"/>
      <c r="AK737" s="106"/>
      <c r="AL737" s="93">
        <f t="shared" si="105"/>
        <v>0</v>
      </c>
      <c r="AM737" s="100">
        <f t="shared" si="106"/>
        <v>0</v>
      </c>
      <c r="AN737" s="100">
        <f t="shared" si="107"/>
        <v>0</v>
      </c>
      <c r="AO737" s="101"/>
      <c r="AP737" s="101"/>
      <c r="AQ737" s="101"/>
      <c r="AR737" s="102"/>
      <c r="AS737" s="102"/>
      <c r="AT737" s="102"/>
      <c r="AU737" s="91"/>
      <c r="AV737" s="91"/>
      <c r="AW737" s="103">
        <v>0</v>
      </c>
      <c r="AX737" s="104">
        <f t="shared" si="99"/>
        <v>0</v>
      </c>
    </row>
    <row r="738" spans="1:50" ht="120" customHeight="1">
      <c r="A738" s="88"/>
      <c r="B738" s="88"/>
      <c r="C738" s="71"/>
      <c r="D738" s="89"/>
      <c r="E738" s="90"/>
      <c r="F738" s="91"/>
      <c r="G738" s="92"/>
      <c r="H738" s="92"/>
      <c r="I738" s="88"/>
      <c r="J738" s="88"/>
      <c r="K738" s="88"/>
      <c r="L738" s="88"/>
      <c r="M738" s="94" t="str">
        <f t="shared" si="100"/>
        <v>-</v>
      </c>
      <c r="N738" s="95"/>
      <c r="O738" s="96"/>
      <c r="P738" s="75"/>
      <c r="Q738" s="96"/>
      <c r="R738" s="97"/>
      <c r="S738" s="98"/>
      <c r="T738" s="78"/>
      <c r="U738" s="97"/>
      <c r="V738" s="99"/>
      <c r="W738" s="91"/>
      <c r="X738" s="92"/>
      <c r="Y738" s="93">
        <f t="shared" si="101"/>
        <v>0</v>
      </c>
      <c r="Z738" s="91"/>
      <c r="AA738" s="92"/>
      <c r="AB738" s="93">
        <f t="shared" si="102"/>
        <v>0</v>
      </c>
      <c r="AC738" s="100">
        <f t="shared" si="103"/>
        <v>0</v>
      </c>
      <c r="AD738" s="91"/>
      <c r="AE738" s="105"/>
      <c r="AF738" s="93">
        <f t="shared" si="104"/>
        <v>0</v>
      </c>
      <c r="AG738" s="78"/>
      <c r="AH738" s="78"/>
      <c r="AI738" s="83"/>
      <c r="AJ738" s="106"/>
      <c r="AK738" s="106"/>
      <c r="AL738" s="93">
        <f t="shared" si="105"/>
        <v>0</v>
      </c>
      <c r="AM738" s="100">
        <f t="shared" si="106"/>
        <v>0</v>
      </c>
      <c r="AN738" s="100">
        <f t="shared" si="107"/>
        <v>0</v>
      </c>
      <c r="AO738" s="101"/>
      <c r="AP738" s="101"/>
      <c r="AQ738" s="101"/>
      <c r="AR738" s="102"/>
      <c r="AS738" s="102"/>
      <c r="AT738" s="102"/>
      <c r="AU738" s="91"/>
      <c r="AV738" s="91"/>
      <c r="AW738" s="103">
        <v>0</v>
      </c>
      <c r="AX738" s="104">
        <f t="shared" si="99"/>
        <v>0</v>
      </c>
    </row>
    <row r="739" spans="1:50" ht="120" customHeight="1">
      <c r="A739" s="88"/>
      <c r="B739" s="88"/>
      <c r="C739" s="71"/>
      <c r="D739" s="89"/>
      <c r="E739" s="90"/>
      <c r="F739" s="91"/>
      <c r="G739" s="92"/>
      <c r="H739" s="92"/>
      <c r="I739" s="88"/>
      <c r="J739" s="88"/>
      <c r="K739" s="88"/>
      <c r="L739" s="88"/>
      <c r="M739" s="94" t="str">
        <f t="shared" si="100"/>
        <v>-</v>
      </c>
      <c r="N739" s="95"/>
      <c r="O739" s="96"/>
      <c r="P739" s="75"/>
      <c r="Q739" s="96"/>
      <c r="R739" s="97"/>
      <c r="S739" s="98"/>
      <c r="T739" s="78"/>
      <c r="U739" s="97"/>
      <c r="V739" s="99"/>
      <c r="W739" s="91"/>
      <c r="X739" s="92"/>
      <c r="Y739" s="93">
        <f t="shared" si="101"/>
        <v>0</v>
      </c>
      <c r="Z739" s="91"/>
      <c r="AA739" s="92"/>
      <c r="AB739" s="93">
        <f t="shared" si="102"/>
        <v>0</v>
      </c>
      <c r="AC739" s="100">
        <f t="shared" si="103"/>
        <v>0</v>
      </c>
      <c r="AD739" s="91"/>
      <c r="AE739" s="105"/>
      <c r="AF739" s="93">
        <f t="shared" si="104"/>
        <v>0</v>
      </c>
      <c r="AG739" s="78"/>
      <c r="AH739" s="78"/>
      <c r="AI739" s="83"/>
      <c r="AJ739" s="106"/>
      <c r="AK739" s="106"/>
      <c r="AL739" s="93">
        <f t="shared" si="105"/>
        <v>0</v>
      </c>
      <c r="AM739" s="100">
        <f t="shared" si="106"/>
        <v>0</v>
      </c>
      <c r="AN739" s="100">
        <f t="shared" si="107"/>
        <v>0</v>
      </c>
      <c r="AO739" s="101"/>
      <c r="AP739" s="101"/>
      <c r="AQ739" s="101"/>
      <c r="AR739" s="102"/>
      <c r="AS739" s="102"/>
      <c r="AT739" s="102"/>
      <c r="AU739" s="91"/>
      <c r="AV739" s="91"/>
      <c r="AW739" s="103">
        <v>0</v>
      </c>
      <c r="AX739" s="104">
        <f t="shared" si="99"/>
        <v>0</v>
      </c>
    </row>
    <row r="740" spans="1:50" ht="120" customHeight="1">
      <c r="A740" s="88"/>
      <c r="B740" s="88"/>
      <c r="C740" s="71"/>
      <c r="D740" s="89"/>
      <c r="E740" s="90"/>
      <c r="F740" s="91"/>
      <c r="G740" s="92"/>
      <c r="H740" s="92"/>
      <c r="I740" s="88"/>
      <c r="J740" s="88"/>
      <c r="K740" s="88"/>
      <c r="L740" s="88"/>
      <c r="M740" s="94" t="str">
        <f t="shared" si="100"/>
        <v>-</v>
      </c>
      <c r="N740" s="95"/>
      <c r="O740" s="96"/>
      <c r="P740" s="75"/>
      <c r="Q740" s="96"/>
      <c r="R740" s="97"/>
      <c r="S740" s="98"/>
      <c r="T740" s="78"/>
      <c r="U740" s="97"/>
      <c r="V740" s="99"/>
      <c r="W740" s="91"/>
      <c r="X740" s="92"/>
      <c r="Y740" s="93">
        <f t="shared" si="101"/>
        <v>0</v>
      </c>
      <c r="Z740" s="91"/>
      <c r="AA740" s="92"/>
      <c r="AB740" s="93">
        <f t="shared" si="102"/>
        <v>0</v>
      </c>
      <c r="AC740" s="100">
        <f t="shared" si="103"/>
        <v>0</v>
      </c>
      <c r="AD740" s="91"/>
      <c r="AE740" s="105"/>
      <c r="AF740" s="93">
        <f t="shared" si="104"/>
        <v>0</v>
      </c>
      <c r="AG740" s="78"/>
      <c r="AH740" s="78"/>
      <c r="AI740" s="83"/>
      <c r="AJ740" s="106"/>
      <c r="AK740" s="106"/>
      <c r="AL740" s="93">
        <f t="shared" si="105"/>
        <v>0</v>
      </c>
      <c r="AM740" s="100">
        <f t="shared" si="106"/>
        <v>0</v>
      </c>
      <c r="AN740" s="100">
        <f t="shared" si="107"/>
        <v>0</v>
      </c>
      <c r="AO740" s="101"/>
      <c r="AP740" s="101"/>
      <c r="AQ740" s="101"/>
      <c r="AR740" s="102"/>
      <c r="AS740" s="102"/>
      <c r="AT740" s="102"/>
      <c r="AU740" s="91"/>
      <c r="AV740" s="91"/>
      <c r="AW740" s="103">
        <v>0</v>
      </c>
      <c r="AX740" s="104">
        <f t="shared" si="99"/>
        <v>0</v>
      </c>
    </row>
    <row r="741" spans="1:50" ht="120" customHeight="1">
      <c r="A741" s="88"/>
      <c r="B741" s="88"/>
      <c r="C741" s="71"/>
      <c r="D741" s="89"/>
      <c r="E741" s="90"/>
      <c r="F741" s="91"/>
      <c r="G741" s="92"/>
      <c r="H741" s="92"/>
      <c r="I741" s="88"/>
      <c r="J741" s="88"/>
      <c r="K741" s="88"/>
      <c r="L741" s="88"/>
      <c r="M741" s="94" t="str">
        <f t="shared" si="100"/>
        <v>-</v>
      </c>
      <c r="N741" s="95"/>
      <c r="O741" s="96"/>
      <c r="P741" s="75"/>
      <c r="Q741" s="96"/>
      <c r="R741" s="97"/>
      <c r="S741" s="98"/>
      <c r="T741" s="78"/>
      <c r="U741" s="97"/>
      <c r="V741" s="99"/>
      <c r="W741" s="91"/>
      <c r="X741" s="92"/>
      <c r="Y741" s="93">
        <f t="shared" si="101"/>
        <v>0</v>
      </c>
      <c r="Z741" s="91"/>
      <c r="AA741" s="92"/>
      <c r="AB741" s="93">
        <f t="shared" si="102"/>
        <v>0</v>
      </c>
      <c r="AC741" s="100">
        <f t="shared" si="103"/>
        <v>0</v>
      </c>
      <c r="AD741" s="91"/>
      <c r="AE741" s="105"/>
      <c r="AF741" s="93">
        <f t="shared" si="104"/>
        <v>0</v>
      </c>
      <c r="AG741" s="78"/>
      <c r="AH741" s="78"/>
      <c r="AI741" s="83"/>
      <c r="AJ741" s="106"/>
      <c r="AK741" s="106"/>
      <c r="AL741" s="93">
        <f t="shared" si="105"/>
        <v>0</v>
      </c>
      <c r="AM741" s="100">
        <f t="shared" si="106"/>
        <v>0</v>
      </c>
      <c r="AN741" s="100">
        <f t="shared" si="107"/>
        <v>0</v>
      </c>
      <c r="AO741" s="101"/>
      <c r="AP741" s="101"/>
      <c r="AQ741" s="101"/>
      <c r="AR741" s="102"/>
      <c r="AS741" s="102"/>
      <c r="AT741" s="102"/>
      <c r="AU741" s="91"/>
      <c r="AV741" s="91"/>
      <c r="AW741" s="103">
        <v>0</v>
      </c>
      <c r="AX741" s="104">
        <f t="shared" si="99"/>
        <v>0</v>
      </c>
    </row>
    <row r="742" spans="1:50" ht="120" customHeight="1">
      <c r="A742" s="88"/>
      <c r="B742" s="88"/>
      <c r="C742" s="71"/>
      <c r="D742" s="89"/>
      <c r="E742" s="90"/>
      <c r="F742" s="91"/>
      <c r="G742" s="92"/>
      <c r="H742" s="92"/>
      <c r="I742" s="88"/>
      <c r="J742" s="88"/>
      <c r="K742" s="88"/>
      <c r="L742" s="88"/>
      <c r="M742" s="94" t="str">
        <f t="shared" si="100"/>
        <v>-</v>
      </c>
      <c r="N742" s="95"/>
      <c r="O742" s="96"/>
      <c r="P742" s="75"/>
      <c r="Q742" s="96"/>
      <c r="R742" s="97"/>
      <c r="S742" s="98"/>
      <c r="T742" s="78"/>
      <c r="U742" s="97"/>
      <c r="V742" s="99"/>
      <c r="W742" s="91"/>
      <c r="X742" s="92"/>
      <c r="Y742" s="93">
        <f t="shared" si="101"/>
        <v>0</v>
      </c>
      <c r="Z742" s="91"/>
      <c r="AA742" s="92"/>
      <c r="AB742" s="93">
        <f t="shared" si="102"/>
        <v>0</v>
      </c>
      <c r="AC742" s="100">
        <f t="shared" si="103"/>
        <v>0</v>
      </c>
      <c r="AD742" s="91"/>
      <c r="AE742" s="105"/>
      <c r="AF742" s="93">
        <f t="shared" si="104"/>
        <v>0</v>
      </c>
      <c r="AG742" s="78"/>
      <c r="AH742" s="78"/>
      <c r="AI742" s="83"/>
      <c r="AJ742" s="106"/>
      <c r="AK742" s="106"/>
      <c r="AL742" s="93">
        <f t="shared" si="105"/>
        <v>0</v>
      </c>
      <c r="AM742" s="100">
        <f t="shared" si="106"/>
        <v>0</v>
      </c>
      <c r="AN742" s="100">
        <f t="shared" si="107"/>
        <v>0</v>
      </c>
      <c r="AO742" s="101"/>
      <c r="AP742" s="101"/>
      <c r="AQ742" s="101"/>
      <c r="AR742" s="102"/>
      <c r="AS742" s="102"/>
      <c r="AT742" s="102"/>
      <c r="AU742" s="91"/>
      <c r="AV742" s="91"/>
      <c r="AW742" s="103">
        <v>0</v>
      </c>
      <c r="AX742" s="104">
        <f t="shared" si="99"/>
        <v>0</v>
      </c>
    </row>
    <row r="743" spans="1:50" ht="120" customHeight="1">
      <c r="A743" s="88"/>
      <c r="B743" s="88"/>
      <c r="C743" s="71"/>
      <c r="D743" s="89"/>
      <c r="E743" s="90"/>
      <c r="F743" s="91"/>
      <c r="G743" s="92"/>
      <c r="H743" s="92"/>
      <c r="I743" s="88"/>
      <c r="J743" s="88"/>
      <c r="K743" s="88"/>
      <c r="L743" s="88"/>
      <c r="M743" s="94" t="str">
        <f t="shared" si="100"/>
        <v>-</v>
      </c>
      <c r="N743" s="95"/>
      <c r="O743" s="96"/>
      <c r="P743" s="75"/>
      <c r="Q743" s="96"/>
      <c r="R743" s="97"/>
      <c r="S743" s="98"/>
      <c r="T743" s="78"/>
      <c r="U743" s="97"/>
      <c r="V743" s="99"/>
      <c r="W743" s="91"/>
      <c r="X743" s="92"/>
      <c r="Y743" s="93">
        <f t="shared" si="101"/>
        <v>0</v>
      </c>
      <c r="Z743" s="91"/>
      <c r="AA743" s="92"/>
      <c r="AB743" s="93">
        <f t="shared" si="102"/>
        <v>0</v>
      </c>
      <c r="AC743" s="100">
        <f t="shared" si="103"/>
        <v>0</v>
      </c>
      <c r="AD743" s="91"/>
      <c r="AE743" s="105"/>
      <c r="AF743" s="93">
        <f t="shared" si="104"/>
        <v>0</v>
      </c>
      <c r="AG743" s="78"/>
      <c r="AH743" s="78"/>
      <c r="AI743" s="83"/>
      <c r="AJ743" s="106"/>
      <c r="AK743" s="106"/>
      <c r="AL743" s="93">
        <f t="shared" si="105"/>
        <v>0</v>
      </c>
      <c r="AM743" s="100">
        <f t="shared" si="106"/>
        <v>0</v>
      </c>
      <c r="AN743" s="100">
        <f t="shared" si="107"/>
        <v>0</v>
      </c>
      <c r="AO743" s="101"/>
      <c r="AP743" s="101"/>
      <c r="AQ743" s="101"/>
      <c r="AR743" s="102"/>
      <c r="AS743" s="102"/>
      <c r="AT743" s="102"/>
      <c r="AU743" s="91"/>
      <c r="AV743" s="91"/>
      <c r="AW743" s="103">
        <v>0</v>
      </c>
      <c r="AX743" s="104">
        <f t="shared" si="99"/>
        <v>0</v>
      </c>
    </row>
    <row r="744" spans="1:50" ht="120" customHeight="1">
      <c r="A744" s="88"/>
      <c r="B744" s="88"/>
      <c r="C744" s="71"/>
      <c r="D744" s="89"/>
      <c r="E744" s="90"/>
      <c r="F744" s="91"/>
      <c r="G744" s="92"/>
      <c r="H744" s="92"/>
      <c r="I744" s="88"/>
      <c r="J744" s="88"/>
      <c r="K744" s="88"/>
      <c r="L744" s="88"/>
      <c r="M744" s="94" t="str">
        <f t="shared" si="100"/>
        <v>-</v>
      </c>
      <c r="N744" s="95"/>
      <c r="O744" s="96"/>
      <c r="P744" s="75"/>
      <c r="Q744" s="96"/>
      <c r="R744" s="97"/>
      <c r="S744" s="98"/>
      <c r="T744" s="78"/>
      <c r="U744" s="97"/>
      <c r="V744" s="99"/>
      <c r="W744" s="91"/>
      <c r="X744" s="92"/>
      <c r="Y744" s="93">
        <f t="shared" si="101"/>
        <v>0</v>
      </c>
      <c r="Z744" s="91"/>
      <c r="AA744" s="92"/>
      <c r="AB744" s="93">
        <f t="shared" si="102"/>
        <v>0</v>
      </c>
      <c r="AC744" s="100">
        <f t="shared" si="103"/>
        <v>0</v>
      </c>
      <c r="AD744" s="91"/>
      <c r="AE744" s="105"/>
      <c r="AF744" s="93">
        <f t="shared" si="104"/>
        <v>0</v>
      </c>
      <c r="AG744" s="78"/>
      <c r="AH744" s="78"/>
      <c r="AI744" s="83"/>
      <c r="AJ744" s="106"/>
      <c r="AK744" s="106"/>
      <c r="AL744" s="93">
        <f t="shared" si="105"/>
        <v>0</v>
      </c>
      <c r="AM744" s="100">
        <f t="shared" si="106"/>
        <v>0</v>
      </c>
      <c r="AN744" s="100">
        <f t="shared" si="107"/>
        <v>0</v>
      </c>
      <c r="AO744" s="101"/>
      <c r="AP744" s="101"/>
      <c r="AQ744" s="101"/>
      <c r="AR744" s="102"/>
      <c r="AS744" s="102"/>
      <c r="AT744" s="102"/>
      <c r="AU744" s="91"/>
      <c r="AV744" s="91"/>
      <c r="AW744" s="103">
        <v>0</v>
      </c>
      <c r="AX744" s="104">
        <f t="shared" si="99"/>
        <v>0</v>
      </c>
    </row>
    <row r="745" spans="1:50" ht="120" customHeight="1">
      <c r="A745" s="88"/>
      <c r="B745" s="88"/>
      <c r="C745" s="71"/>
      <c r="D745" s="89"/>
      <c r="E745" s="90"/>
      <c r="F745" s="91"/>
      <c r="G745" s="92"/>
      <c r="H745" s="92"/>
      <c r="I745" s="88"/>
      <c r="J745" s="88"/>
      <c r="K745" s="88"/>
      <c r="L745" s="88"/>
      <c r="M745" s="94" t="str">
        <f t="shared" si="100"/>
        <v>-</v>
      </c>
      <c r="N745" s="95"/>
      <c r="O745" s="96"/>
      <c r="P745" s="75"/>
      <c r="Q745" s="96"/>
      <c r="R745" s="97"/>
      <c r="S745" s="98"/>
      <c r="T745" s="78"/>
      <c r="U745" s="97"/>
      <c r="V745" s="99"/>
      <c r="W745" s="91"/>
      <c r="X745" s="92"/>
      <c r="Y745" s="93">
        <f t="shared" si="101"/>
        <v>0</v>
      </c>
      <c r="Z745" s="91"/>
      <c r="AA745" s="92"/>
      <c r="AB745" s="93">
        <f t="shared" si="102"/>
        <v>0</v>
      </c>
      <c r="AC745" s="100">
        <f t="shared" si="103"/>
        <v>0</v>
      </c>
      <c r="AD745" s="91"/>
      <c r="AE745" s="105"/>
      <c r="AF745" s="93">
        <f t="shared" si="104"/>
        <v>0</v>
      </c>
      <c r="AG745" s="78"/>
      <c r="AH745" s="78"/>
      <c r="AI745" s="83"/>
      <c r="AJ745" s="106"/>
      <c r="AK745" s="106"/>
      <c r="AL745" s="93">
        <f t="shared" si="105"/>
        <v>0</v>
      </c>
      <c r="AM745" s="100">
        <f t="shared" si="106"/>
        <v>0</v>
      </c>
      <c r="AN745" s="100">
        <f t="shared" si="107"/>
        <v>0</v>
      </c>
      <c r="AO745" s="101"/>
      <c r="AP745" s="101"/>
      <c r="AQ745" s="101"/>
      <c r="AR745" s="102"/>
      <c r="AS745" s="102"/>
      <c r="AT745" s="102"/>
      <c r="AU745" s="91"/>
      <c r="AV745" s="91"/>
      <c r="AW745" s="103">
        <v>0</v>
      </c>
      <c r="AX745" s="104">
        <f t="shared" si="99"/>
        <v>0</v>
      </c>
    </row>
    <row r="746" spans="1:50" ht="120" customHeight="1">
      <c r="A746" s="88"/>
      <c r="B746" s="88"/>
      <c r="C746" s="71"/>
      <c r="D746" s="89"/>
      <c r="E746" s="90"/>
      <c r="F746" s="91"/>
      <c r="G746" s="92"/>
      <c r="H746" s="92"/>
      <c r="I746" s="88"/>
      <c r="J746" s="88"/>
      <c r="K746" s="88"/>
      <c r="L746" s="88"/>
      <c r="M746" s="94" t="str">
        <f t="shared" si="100"/>
        <v>-</v>
      </c>
      <c r="N746" s="95"/>
      <c r="O746" s="96"/>
      <c r="P746" s="75"/>
      <c r="Q746" s="96"/>
      <c r="R746" s="97"/>
      <c r="S746" s="98"/>
      <c r="T746" s="78"/>
      <c r="U746" s="97"/>
      <c r="V746" s="99"/>
      <c r="W746" s="91"/>
      <c r="X746" s="92"/>
      <c r="Y746" s="93">
        <f t="shared" si="101"/>
        <v>0</v>
      </c>
      <c r="Z746" s="91"/>
      <c r="AA746" s="92"/>
      <c r="AB746" s="93">
        <f t="shared" si="102"/>
        <v>0</v>
      </c>
      <c r="AC746" s="100">
        <f t="shared" si="103"/>
        <v>0</v>
      </c>
      <c r="AD746" s="91"/>
      <c r="AE746" s="105"/>
      <c r="AF746" s="93">
        <f t="shared" si="104"/>
        <v>0</v>
      </c>
      <c r="AG746" s="78"/>
      <c r="AH746" s="78"/>
      <c r="AI746" s="83"/>
      <c r="AJ746" s="106"/>
      <c r="AK746" s="106"/>
      <c r="AL746" s="93">
        <f t="shared" si="105"/>
        <v>0</v>
      </c>
      <c r="AM746" s="100">
        <f t="shared" si="106"/>
        <v>0</v>
      </c>
      <c r="AN746" s="100">
        <f t="shared" si="107"/>
        <v>0</v>
      </c>
      <c r="AO746" s="101"/>
      <c r="AP746" s="101"/>
      <c r="AQ746" s="101"/>
      <c r="AR746" s="102"/>
      <c r="AS746" s="102"/>
      <c r="AT746" s="102"/>
      <c r="AU746" s="91"/>
      <c r="AV746" s="91"/>
      <c r="AW746" s="103">
        <v>0</v>
      </c>
      <c r="AX746" s="104">
        <f t="shared" si="99"/>
        <v>0</v>
      </c>
    </row>
    <row r="747" spans="1:50" ht="120" customHeight="1">
      <c r="A747" s="88"/>
      <c r="B747" s="88"/>
      <c r="C747" s="71"/>
      <c r="D747" s="89"/>
      <c r="E747" s="90"/>
      <c r="F747" s="91"/>
      <c r="G747" s="92"/>
      <c r="H747" s="92"/>
      <c r="I747" s="88"/>
      <c r="J747" s="88"/>
      <c r="K747" s="88"/>
      <c r="L747" s="88"/>
      <c r="M747" s="94" t="str">
        <f t="shared" si="100"/>
        <v>-</v>
      </c>
      <c r="N747" s="95"/>
      <c r="O747" s="96"/>
      <c r="P747" s="75"/>
      <c r="Q747" s="96"/>
      <c r="R747" s="97"/>
      <c r="S747" s="98"/>
      <c r="T747" s="78"/>
      <c r="U747" s="97"/>
      <c r="V747" s="99"/>
      <c r="W747" s="91"/>
      <c r="X747" s="92"/>
      <c r="Y747" s="93">
        <f t="shared" si="101"/>
        <v>0</v>
      </c>
      <c r="Z747" s="91"/>
      <c r="AA747" s="92"/>
      <c r="AB747" s="93">
        <f t="shared" si="102"/>
        <v>0</v>
      </c>
      <c r="AC747" s="100">
        <f t="shared" si="103"/>
        <v>0</v>
      </c>
      <c r="AD747" s="91"/>
      <c r="AE747" s="105"/>
      <c r="AF747" s="93">
        <f t="shared" si="104"/>
        <v>0</v>
      </c>
      <c r="AG747" s="78"/>
      <c r="AH747" s="78"/>
      <c r="AI747" s="83"/>
      <c r="AJ747" s="106"/>
      <c r="AK747" s="106"/>
      <c r="AL747" s="93">
        <f t="shared" si="105"/>
        <v>0</v>
      </c>
      <c r="AM747" s="100">
        <f t="shared" si="106"/>
        <v>0</v>
      </c>
      <c r="AN747" s="100">
        <f t="shared" si="107"/>
        <v>0</v>
      </c>
      <c r="AO747" s="101"/>
      <c r="AP747" s="101"/>
      <c r="AQ747" s="101"/>
      <c r="AR747" s="102"/>
      <c r="AS747" s="102"/>
      <c r="AT747" s="102"/>
      <c r="AU747" s="91"/>
      <c r="AV747" s="91"/>
      <c r="AW747" s="103">
        <v>0</v>
      </c>
      <c r="AX747" s="104">
        <f t="shared" si="99"/>
        <v>0</v>
      </c>
    </row>
    <row r="748" spans="1:50" ht="120" customHeight="1">
      <c r="A748" s="88"/>
      <c r="B748" s="88"/>
      <c r="C748" s="71"/>
      <c r="D748" s="89"/>
      <c r="E748" s="90"/>
      <c r="F748" s="91"/>
      <c r="G748" s="92"/>
      <c r="H748" s="92"/>
      <c r="I748" s="88"/>
      <c r="J748" s="88"/>
      <c r="K748" s="88"/>
      <c r="L748" s="88"/>
      <c r="M748" s="94" t="str">
        <f t="shared" si="100"/>
        <v>-</v>
      </c>
      <c r="N748" s="95"/>
      <c r="O748" s="96"/>
      <c r="P748" s="75"/>
      <c r="Q748" s="96"/>
      <c r="R748" s="97"/>
      <c r="S748" s="98"/>
      <c r="T748" s="78"/>
      <c r="U748" s="97"/>
      <c r="V748" s="99"/>
      <c r="W748" s="91"/>
      <c r="X748" s="92"/>
      <c r="Y748" s="93">
        <f t="shared" si="101"/>
        <v>0</v>
      </c>
      <c r="Z748" s="91"/>
      <c r="AA748" s="92"/>
      <c r="AB748" s="93">
        <f t="shared" si="102"/>
        <v>0</v>
      </c>
      <c r="AC748" s="100">
        <f t="shared" si="103"/>
        <v>0</v>
      </c>
      <c r="AD748" s="91"/>
      <c r="AE748" s="105"/>
      <c r="AF748" s="93">
        <f t="shared" si="104"/>
        <v>0</v>
      </c>
      <c r="AG748" s="78"/>
      <c r="AH748" s="78"/>
      <c r="AI748" s="83"/>
      <c r="AJ748" s="106"/>
      <c r="AK748" s="106"/>
      <c r="AL748" s="93">
        <f t="shared" si="105"/>
        <v>0</v>
      </c>
      <c r="AM748" s="100">
        <f t="shared" si="106"/>
        <v>0</v>
      </c>
      <c r="AN748" s="100">
        <f t="shared" si="107"/>
        <v>0</v>
      </c>
      <c r="AO748" s="101"/>
      <c r="AP748" s="101"/>
      <c r="AQ748" s="101"/>
      <c r="AR748" s="102"/>
      <c r="AS748" s="102"/>
      <c r="AT748" s="102"/>
      <c r="AU748" s="91"/>
      <c r="AV748" s="91"/>
      <c r="AW748" s="103">
        <v>0</v>
      </c>
      <c r="AX748" s="104">
        <f t="shared" si="99"/>
        <v>0</v>
      </c>
    </row>
    <row r="749" spans="1:50" ht="120" customHeight="1">
      <c r="A749" s="88"/>
      <c r="B749" s="88"/>
      <c r="C749" s="71"/>
      <c r="D749" s="89"/>
      <c r="E749" s="90"/>
      <c r="F749" s="91"/>
      <c r="G749" s="92"/>
      <c r="H749" s="92"/>
      <c r="I749" s="88"/>
      <c r="J749" s="88"/>
      <c r="K749" s="88"/>
      <c r="L749" s="88"/>
      <c r="M749" s="94" t="str">
        <f t="shared" si="100"/>
        <v>-</v>
      </c>
      <c r="N749" s="95"/>
      <c r="O749" s="96"/>
      <c r="P749" s="75"/>
      <c r="Q749" s="96"/>
      <c r="R749" s="97"/>
      <c r="S749" s="98"/>
      <c r="T749" s="78"/>
      <c r="U749" s="97"/>
      <c r="V749" s="99"/>
      <c r="W749" s="91"/>
      <c r="X749" s="92"/>
      <c r="Y749" s="93">
        <f t="shared" si="101"/>
        <v>0</v>
      </c>
      <c r="Z749" s="91"/>
      <c r="AA749" s="92"/>
      <c r="AB749" s="93">
        <f t="shared" si="102"/>
        <v>0</v>
      </c>
      <c r="AC749" s="100">
        <f t="shared" si="103"/>
        <v>0</v>
      </c>
      <c r="AD749" s="91"/>
      <c r="AE749" s="105"/>
      <c r="AF749" s="93">
        <f t="shared" si="104"/>
        <v>0</v>
      </c>
      <c r="AG749" s="78"/>
      <c r="AH749" s="78"/>
      <c r="AI749" s="83"/>
      <c r="AJ749" s="106"/>
      <c r="AK749" s="106"/>
      <c r="AL749" s="93">
        <f t="shared" si="105"/>
        <v>0</v>
      </c>
      <c r="AM749" s="100">
        <f t="shared" si="106"/>
        <v>0</v>
      </c>
      <c r="AN749" s="100">
        <f t="shared" si="107"/>
        <v>0</v>
      </c>
      <c r="AO749" s="101"/>
      <c r="AP749" s="101"/>
      <c r="AQ749" s="101"/>
      <c r="AR749" s="102"/>
      <c r="AS749" s="102"/>
      <c r="AT749" s="102"/>
      <c r="AU749" s="91"/>
      <c r="AV749" s="91"/>
      <c r="AW749" s="103">
        <v>0</v>
      </c>
      <c r="AX749" s="104">
        <f t="shared" si="99"/>
        <v>0</v>
      </c>
    </row>
    <row r="750" spans="1:50" ht="120" customHeight="1">
      <c r="A750" s="88"/>
      <c r="B750" s="88"/>
      <c r="C750" s="71"/>
      <c r="D750" s="89"/>
      <c r="E750" s="90"/>
      <c r="F750" s="91"/>
      <c r="G750" s="92"/>
      <c r="H750" s="92"/>
      <c r="I750" s="88"/>
      <c r="J750" s="88"/>
      <c r="K750" s="88"/>
      <c r="L750" s="88"/>
      <c r="M750" s="94" t="str">
        <f t="shared" si="100"/>
        <v>-</v>
      </c>
      <c r="N750" s="95"/>
      <c r="O750" s="96"/>
      <c r="P750" s="75"/>
      <c r="Q750" s="96"/>
      <c r="R750" s="97"/>
      <c r="S750" s="98"/>
      <c r="T750" s="78"/>
      <c r="U750" s="97"/>
      <c r="V750" s="99"/>
      <c r="W750" s="91"/>
      <c r="X750" s="92"/>
      <c r="Y750" s="93">
        <f t="shared" si="101"/>
        <v>0</v>
      </c>
      <c r="Z750" s="91"/>
      <c r="AA750" s="92"/>
      <c r="AB750" s="93">
        <f t="shared" si="102"/>
        <v>0</v>
      </c>
      <c r="AC750" s="100">
        <f t="shared" si="103"/>
        <v>0</v>
      </c>
      <c r="AD750" s="91"/>
      <c r="AE750" s="105"/>
      <c r="AF750" s="93">
        <f t="shared" si="104"/>
        <v>0</v>
      </c>
      <c r="AG750" s="78"/>
      <c r="AH750" s="78"/>
      <c r="AI750" s="83"/>
      <c r="AJ750" s="106"/>
      <c r="AK750" s="106"/>
      <c r="AL750" s="93">
        <f t="shared" si="105"/>
        <v>0</v>
      </c>
      <c r="AM750" s="100">
        <f t="shared" si="106"/>
        <v>0</v>
      </c>
      <c r="AN750" s="100">
        <f t="shared" si="107"/>
        <v>0</v>
      </c>
      <c r="AO750" s="101"/>
      <c r="AP750" s="101"/>
      <c r="AQ750" s="101"/>
      <c r="AR750" s="102"/>
      <c r="AS750" s="102"/>
      <c r="AT750" s="102"/>
      <c r="AU750" s="91"/>
      <c r="AV750" s="91"/>
      <c r="AW750" s="103">
        <v>0</v>
      </c>
      <c r="AX750" s="104">
        <f t="shared" si="99"/>
        <v>0</v>
      </c>
    </row>
    <row r="751" spans="1:50" ht="120" customHeight="1">
      <c r="A751" s="88"/>
      <c r="B751" s="88"/>
      <c r="C751" s="71"/>
      <c r="D751" s="89"/>
      <c r="E751" s="90"/>
      <c r="F751" s="91"/>
      <c r="G751" s="92"/>
      <c r="H751" s="92"/>
      <c r="I751" s="88"/>
      <c r="J751" s="88"/>
      <c r="K751" s="88"/>
      <c r="L751" s="88"/>
      <c r="M751" s="94" t="str">
        <f t="shared" si="100"/>
        <v>-</v>
      </c>
      <c r="N751" s="95"/>
      <c r="O751" s="96"/>
      <c r="P751" s="75"/>
      <c r="Q751" s="96"/>
      <c r="R751" s="97"/>
      <c r="S751" s="98"/>
      <c r="T751" s="78"/>
      <c r="U751" s="97"/>
      <c r="V751" s="99"/>
      <c r="W751" s="91"/>
      <c r="X751" s="92"/>
      <c r="Y751" s="93">
        <f t="shared" si="101"/>
        <v>0</v>
      </c>
      <c r="Z751" s="91"/>
      <c r="AA751" s="92"/>
      <c r="AB751" s="93">
        <f t="shared" si="102"/>
        <v>0</v>
      </c>
      <c r="AC751" s="100">
        <f t="shared" si="103"/>
        <v>0</v>
      </c>
      <c r="AD751" s="91"/>
      <c r="AE751" s="105"/>
      <c r="AF751" s="93">
        <f t="shared" si="104"/>
        <v>0</v>
      </c>
      <c r="AG751" s="78"/>
      <c r="AH751" s="78"/>
      <c r="AI751" s="83"/>
      <c r="AJ751" s="106"/>
      <c r="AK751" s="106"/>
      <c r="AL751" s="93">
        <f t="shared" si="105"/>
        <v>0</v>
      </c>
      <c r="AM751" s="100">
        <f t="shared" si="106"/>
        <v>0</v>
      </c>
      <c r="AN751" s="100">
        <f t="shared" si="107"/>
        <v>0</v>
      </c>
      <c r="AO751" s="101"/>
      <c r="AP751" s="101"/>
      <c r="AQ751" s="101"/>
      <c r="AR751" s="102"/>
      <c r="AS751" s="102"/>
      <c r="AT751" s="102"/>
      <c r="AU751" s="91"/>
      <c r="AV751" s="91"/>
      <c r="AW751" s="103">
        <v>0</v>
      </c>
      <c r="AX751" s="104">
        <f t="shared" si="99"/>
        <v>0</v>
      </c>
    </row>
    <row r="752" spans="1:50" ht="120" customHeight="1">
      <c r="A752" s="88"/>
      <c r="B752" s="88"/>
      <c r="C752" s="71"/>
      <c r="D752" s="89"/>
      <c r="E752" s="90"/>
      <c r="F752" s="91"/>
      <c r="G752" s="92"/>
      <c r="H752" s="92"/>
      <c r="I752" s="88"/>
      <c r="J752" s="88"/>
      <c r="K752" s="88"/>
      <c r="L752" s="88"/>
      <c r="M752" s="94" t="str">
        <f t="shared" si="100"/>
        <v>-</v>
      </c>
      <c r="N752" s="95"/>
      <c r="O752" s="96"/>
      <c r="P752" s="75"/>
      <c r="Q752" s="96"/>
      <c r="R752" s="97"/>
      <c r="S752" s="98"/>
      <c r="T752" s="78"/>
      <c r="U752" s="97"/>
      <c r="V752" s="99"/>
      <c r="W752" s="91"/>
      <c r="X752" s="92"/>
      <c r="Y752" s="93">
        <f t="shared" si="101"/>
        <v>0</v>
      </c>
      <c r="Z752" s="91"/>
      <c r="AA752" s="92"/>
      <c r="AB752" s="93">
        <f t="shared" si="102"/>
        <v>0</v>
      </c>
      <c r="AC752" s="100">
        <f t="shared" si="103"/>
        <v>0</v>
      </c>
      <c r="AD752" s="91"/>
      <c r="AE752" s="105"/>
      <c r="AF752" s="93">
        <f t="shared" si="104"/>
        <v>0</v>
      </c>
      <c r="AG752" s="78"/>
      <c r="AH752" s="78"/>
      <c r="AI752" s="83"/>
      <c r="AJ752" s="106"/>
      <c r="AK752" s="106"/>
      <c r="AL752" s="93">
        <f t="shared" si="105"/>
        <v>0</v>
      </c>
      <c r="AM752" s="100">
        <f t="shared" si="106"/>
        <v>0</v>
      </c>
      <c r="AN752" s="100">
        <f t="shared" si="107"/>
        <v>0</v>
      </c>
      <c r="AO752" s="101"/>
      <c r="AP752" s="101"/>
      <c r="AQ752" s="101"/>
      <c r="AR752" s="102"/>
      <c r="AS752" s="102"/>
      <c r="AT752" s="102"/>
      <c r="AU752" s="91"/>
      <c r="AV752" s="91"/>
      <c r="AW752" s="103">
        <v>0</v>
      </c>
      <c r="AX752" s="104">
        <f t="shared" si="99"/>
        <v>0</v>
      </c>
    </row>
    <row r="753" spans="1:50" ht="120" customHeight="1">
      <c r="A753" s="88"/>
      <c r="B753" s="88"/>
      <c r="C753" s="71"/>
      <c r="D753" s="89"/>
      <c r="E753" s="90"/>
      <c r="F753" s="91"/>
      <c r="G753" s="92"/>
      <c r="H753" s="92"/>
      <c r="I753" s="88"/>
      <c r="J753" s="88"/>
      <c r="K753" s="88"/>
      <c r="L753" s="88"/>
      <c r="M753" s="94" t="str">
        <f t="shared" si="100"/>
        <v>-</v>
      </c>
      <c r="N753" s="95"/>
      <c r="O753" s="96"/>
      <c r="P753" s="75"/>
      <c r="Q753" s="96"/>
      <c r="R753" s="97"/>
      <c r="S753" s="98"/>
      <c r="T753" s="78"/>
      <c r="U753" s="97"/>
      <c r="V753" s="99"/>
      <c r="W753" s="91"/>
      <c r="X753" s="92"/>
      <c r="Y753" s="93">
        <f t="shared" si="101"/>
        <v>0</v>
      </c>
      <c r="Z753" s="91"/>
      <c r="AA753" s="92"/>
      <c r="AB753" s="93">
        <f t="shared" si="102"/>
        <v>0</v>
      </c>
      <c r="AC753" s="100">
        <f t="shared" si="103"/>
        <v>0</v>
      </c>
      <c r="AD753" s="91"/>
      <c r="AE753" s="105"/>
      <c r="AF753" s="93">
        <f t="shared" si="104"/>
        <v>0</v>
      </c>
      <c r="AG753" s="78"/>
      <c r="AH753" s="78"/>
      <c r="AI753" s="83"/>
      <c r="AJ753" s="106"/>
      <c r="AK753" s="106"/>
      <c r="AL753" s="93">
        <f t="shared" si="105"/>
        <v>0</v>
      </c>
      <c r="AM753" s="100">
        <f t="shared" si="106"/>
        <v>0</v>
      </c>
      <c r="AN753" s="100">
        <f t="shared" si="107"/>
        <v>0</v>
      </c>
      <c r="AO753" s="101"/>
      <c r="AP753" s="101"/>
      <c r="AQ753" s="101"/>
      <c r="AR753" s="102"/>
      <c r="AS753" s="102"/>
      <c r="AT753" s="102"/>
      <c r="AU753" s="91"/>
      <c r="AV753" s="91"/>
      <c r="AW753" s="103">
        <v>0</v>
      </c>
      <c r="AX753" s="104">
        <f t="shared" si="99"/>
        <v>0</v>
      </c>
    </row>
    <row r="754" spans="1:50" ht="120" customHeight="1">
      <c r="A754" s="88"/>
      <c r="B754" s="88"/>
      <c r="C754" s="71"/>
      <c r="D754" s="89"/>
      <c r="E754" s="90"/>
      <c r="F754" s="91"/>
      <c r="G754" s="92"/>
      <c r="H754" s="92"/>
      <c r="I754" s="88"/>
      <c r="J754" s="88"/>
      <c r="K754" s="88"/>
      <c r="L754" s="88"/>
      <c r="M754" s="94" t="str">
        <f t="shared" si="100"/>
        <v>-</v>
      </c>
      <c r="N754" s="95"/>
      <c r="O754" s="96"/>
      <c r="P754" s="75"/>
      <c r="Q754" s="96"/>
      <c r="R754" s="97"/>
      <c r="S754" s="98"/>
      <c r="T754" s="78"/>
      <c r="U754" s="97"/>
      <c r="V754" s="99"/>
      <c r="W754" s="91"/>
      <c r="X754" s="92"/>
      <c r="Y754" s="93">
        <f t="shared" si="101"/>
        <v>0</v>
      </c>
      <c r="Z754" s="91"/>
      <c r="AA754" s="92"/>
      <c r="AB754" s="93">
        <f t="shared" si="102"/>
        <v>0</v>
      </c>
      <c r="AC754" s="100">
        <f t="shared" si="103"/>
        <v>0</v>
      </c>
      <c r="AD754" s="91"/>
      <c r="AE754" s="105"/>
      <c r="AF754" s="93">
        <f t="shared" si="104"/>
        <v>0</v>
      </c>
      <c r="AG754" s="78"/>
      <c r="AH754" s="78"/>
      <c r="AI754" s="83"/>
      <c r="AJ754" s="106"/>
      <c r="AK754" s="106"/>
      <c r="AL754" s="93">
        <f t="shared" si="105"/>
        <v>0</v>
      </c>
      <c r="AM754" s="100">
        <f t="shared" si="106"/>
        <v>0</v>
      </c>
      <c r="AN754" s="100">
        <f t="shared" si="107"/>
        <v>0</v>
      </c>
      <c r="AO754" s="101"/>
      <c r="AP754" s="101"/>
      <c r="AQ754" s="101"/>
      <c r="AR754" s="102"/>
      <c r="AS754" s="102"/>
      <c r="AT754" s="102"/>
      <c r="AU754" s="91"/>
      <c r="AV754" s="91"/>
      <c r="AW754" s="103">
        <v>0</v>
      </c>
      <c r="AX754" s="104">
        <f t="shared" si="99"/>
        <v>0</v>
      </c>
    </row>
    <row r="755" spans="1:50" ht="120" customHeight="1">
      <c r="A755" s="88"/>
      <c r="B755" s="88"/>
      <c r="C755" s="71"/>
      <c r="D755" s="89"/>
      <c r="E755" s="90"/>
      <c r="F755" s="91"/>
      <c r="G755" s="92"/>
      <c r="H755" s="92"/>
      <c r="I755" s="88"/>
      <c r="J755" s="88"/>
      <c r="K755" s="88"/>
      <c r="L755" s="88"/>
      <c r="M755" s="94" t="str">
        <f t="shared" si="100"/>
        <v>-</v>
      </c>
      <c r="N755" s="95"/>
      <c r="O755" s="96"/>
      <c r="P755" s="75"/>
      <c r="Q755" s="96"/>
      <c r="R755" s="97"/>
      <c r="S755" s="98"/>
      <c r="T755" s="78"/>
      <c r="U755" s="97"/>
      <c r="V755" s="99"/>
      <c r="W755" s="91"/>
      <c r="X755" s="92"/>
      <c r="Y755" s="93">
        <f t="shared" si="101"/>
        <v>0</v>
      </c>
      <c r="Z755" s="91"/>
      <c r="AA755" s="92"/>
      <c r="AB755" s="93">
        <f t="shared" si="102"/>
        <v>0</v>
      </c>
      <c r="AC755" s="100">
        <f t="shared" si="103"/>
        <v>0</v>
      </c>
      <c r="AD755" s="91"/>
      <c r="AE755" s="105"/>
      <c r="AF755" s="93">
        <f t="shared" si="104"/>
        <v>0</v>
      </c>
      <c r="AG755" s="78"/>
      <c r="AH755" s="78"/>
      <c r="AI755" s="83"/>
      <c r="AJ755" s="106"/>
      <c r="AK755" s="106"/>
      <c r="AL755" s="93">
        <f t="shared" si="105"/>
        <v>0</v>
      </c>
      <c r="AM755" s="100">
        <f t="shared" si="106"/>
        <v>0</v>
      </c>
      <c r="AN755" s="100">
        <f t="shared" si="107"/>
        <v>0</v>
      </c>
      <c r="AO755" s="101"/>
      <c r="AP755" s="101"/>
      <c r="AQ755" s="101"/>
      <c r="AR755" s="102"/>
      <c r="AS755" s="102"/>
      <c r="AT755" s="102"/>
      <c r="AU755" s="91"/>
      <c r="AV755" s="91"/>
      <c r="AW755" s="103">
        <v>0</v>
      </c>
      <c r="AX755" s="104">
        <f t="shared" si="99"/>
        <v>0</v>
      </c>
    </row>
    <row r="756" spans="1:50" ht="120" customHeight="1">
      <c r="A756" s="88"/>
      <c r="B756" s="88"/>
      <c r="C756" s="71"/>
      <c r="D756" s="89"/>
      <c r="E756" s="90"/>
      <c r="F756" s="91"/>
      <c r="G756" s="92"/>
      <c r="H756" s="92"/>
      <c r="I756" s="88"/>
      <c r="J756" s="88"/>
      <c r="K756" s="88"/>
      <c r="L756" s="88"/>
      <c r="M756" s="94" t="str">
        <f t="shared" si="100"/>
        <v>-</v>
      </c>
      <c r="N756" s="95"/>
      <c r="O756" s="96"/>
      <c r="P756" s="75"/>
      <c r="Q756" s="96"/>
      <c r="R756" s="97"/>
      <c r="S756" s="98"/>
      <c r="T756" s="78"/>
      <c r="U756" s="97"/>
      <c r="V756" s="99"/>
      <c r="W756" s="91"/>
      <c r="X756" s="92"/>
      <c r="Y756" s="93">
        <f t="shared" si="101"/>
        <v>0</v>
      </c>
      <c r="Z756" s="91"/>
      <c r="AA756" s="92"/>
      <c r="AB756" s="93">
        <f t="shared" si="102"/>
        <v>0</v>
      </c>
      <c r="AC756" s="100">
        <f t="shared" si="103"/>
        <v>0</v>
      </c>
      <c r="AD756" s="91"/>
      <c r="AE756" s="105"/>
      <c r="AF756" s="93">
        <f t="shared" si="104"/>
        <v>0</v>
      </c>
      <c r="AG756" s="78"/>
      <c r="AH756" s="78"/>
      <c r="AI756" s="83"/>
      <c r="AJ756" s="106"/>
      <c r="AK756" s="106"/>
      <c r="AL756" s="93">
        <f t="shared" si="105"/>
        <v>0</v>
      </c>
      <c r="AM756" s="100">
        <f t="shared" si="106"/>
        <v>0</v>
      </c>
      <c r="AN756" s="100">
        <f t="shared" si="107"/>
        <v>0</v>
      </c>
      <c r="AO756" s="101"/>
      <c r="AP756" s="101"/>
      <c r="AQ756" s="101"/>
      <c r="AR756" s="102"/>
      <c r="AS756" s="102"/>
      <c r="AT756" s="102"/>
      <c r="AU756" s="91"/>
      <c r="AV756" s="91"/>
      <c r="AW756" s="103">
        <v>0</v>
      </c>
      <c r="AX756" s="104">
        <f t="shared" si="99"/>
        <v>0</v>
      </c>
    </row>
    <row r="757" spans="1:50" ht="120" customHeight="1">
      <c r="A757" s="88"/>
      <c r="B757" s="88"/>
      <c r="C757" s="71"/>
      <c r="D757" s="89"/>
      <c r="E757" s="90"/>
      <c r="F757" s="91"/>
      <c r="G757" s="92"/>
      <c r="H757" s="92"/>
      <c r="I757" s="88"/>
      <c r="J757" s="88"/>
      <c r="K757" s="88"/>
      <c r="L757" s="88"/>
      <c r="M757" s="94" t="str">
        <f t="shared" si="100"/>
        <v>-</v>
      </c>
      <c r="N757" s="95"/>
      <c r="O757" s="96"/>
      <c r="P757" s="75"/>
      <c r="Q757" s="96"/>
      <c r="R757" s="97"/>
      <c r="S757" s="98"/>
      <c r="T757" s="78"/>
      <c r="U757" s="97"/>
      <c r="V757" s="99"/>
      <c r="W757" s="91"/>
      <c r="X757" s="92"/>
      <c r="Y757" s="93">
        <f t="shared" si="101"/>
        <v>0</v>
      </c>
      <c r="Z757" s="91"/>
      <c r="AA757" s="92"/>
      <c r="AB757" s="93">
        <f t="shared" si="102"/>
        <v>0</v>
      </c>
      <c r="AC757" s="100">
        <f t="shared" si="103"/>
        <v>0</v>
      </c>
      <c r="AD757" s="91"/>
      <c r="AE757" s="105"/>
      <c r="AF757" s="93">
        <f t="shared" si="104"/>
        <v>0</v>
      </c>
      <c r="AG757" s="78"/>
      <c r="AH757" s="78"/>
      <c r="AI757" s="83"/>
      <c r="AJ757" s="106"/>
      <c r="AK757" s="106"/>
      <c r="AL757" s="93">
        <f t="shared" si="105"/>
        <v>0</v>
      </c>
      <c r="AM757" s="100">
        <f t="shared" si="106"/>
        <v>0</v>
      </c>
      <c r="AN757" s="100">
        <f t="shared" si="107"/>
        <v>0</v>
      </c>
      <c r="AO757" s="101"/>
      <c r="AP757" s="101"/>
      <c r="AQ757" s="101"/>
      <c r="AR757" s="102"/>
      <c r="AS757" s="102"/>
      <c r="AT757" s="102"/>
      <c r="AU757" s="91"/>
      <c r="AV757" s="91"/>
      <c r="AW757" s="103">
        <v>0</v>
      </c>
      <c r="AX757" s="104">
        <f t="shared" si="99"/>
        <v>0</v>
      </c>
    </row>
    <row r="758" spans="1:50" ht="120" customHeight="1">
      <c r="A758" s="88"/>
      <c r="B758" s="88"/>
      <c r="C758" s="71"/>
      <c r="D758" s="89"/>
      <c r="E758" s="90"/>
      <c r="F758" s="91"/>
      <c r="G758" s="92"/>
      <c r="H758" s="92"/>
      <c r="I758" s="88"/>
      <c r="J758" s="88"/>
      <c r="K758" s="88"/>
      <c r="L758" s="88"/>
      <c r="M758" s="94" t="str">
        <f t="shared" si="100"/>
        <v>-</v>
      </c>
      <c r="N758" s="95"/>
      <c r="O758" s="96"/>
      <c r="P758" s="75"/>
      <c r="Q758" s="96"/>
      <c r="R758" s="97"/>
      <c r="S758" s="98"/>
      <c r="T758" s="78"/>
      <c r="U758" s="97"/>
      <c r="V758" s="99"/>
      <c r="W758" s="91"/>
      <c r="X758" s="92"/>
      <c r="Y758" s="93">
        <f t="shared" si="101"/>
        <v>0</v>
      </c>
      <c r="Z758" s="91"/>
      <c r="AA758" s="92"/>
      <c r="AB758" s="93">
        <f t="shared" si="102"/>
        <v>0</v>
      </c>
      <c r="AC758" s="100">
        <f t="shared" si="103"/>
        <v>0</v>
      </c>
      <c r="AD758" s="91"/>
      <c r="AE758" s="105"/>
      <c r="AF758" s="93">
        <f t="shared" si="104"/>
        <v>0</v>
      </c>
      <c r="AG758" s="78"/>
      <c r="AH758" s="78"/>
      <c r="AI758" s="83"/>
      <c r="AJ758" s="106"/>
      <c r="AK758" s="106"/>
      <c r="AL758" s="93">
        <f t="shared" si="105"/>
        <v>0</v>
      </c>
      <c r="AM758" s="100">
        <f t="shared" si="106"/>
        <v>0</v>
      </c>
      <c r="AN758" s="100">
        <f t="shared" si="107"/>
        <v>0</v>
      </c>
      <c r="AO758" s="101"/>
      <c r="AP758" s="101"/>
      <c r="AQ758" s="101"/>
      <c r="AR758" s="102"/>
      <c r="AS758" s="102"/>
      <c r="AT758" s="102"/>
      <c r="AU758" s="91"/>
      <c r="AV758" s="91"/>
      <c r="AW758" s="103">
        <v>0</v>
      </c>
      <c r="AX758" s="104">
        <f t="shared" si="99"/>
        <v>0</v>
      </c>
    </row>
    <row r="759" spans="1:50" ht="120" customHeight="1">
      <c r="A759" s="88"/>
      <c r="B759" s="88"/>
      <c r="C759" s="71"/>
      <c r="D759" s="89"/>
      <c r="E759" s="90"/>
      <c r="F759" s="91"/>
      <c r="G759" s="92"/>
      <c r="H759" s="92"/>
      <c r="I759" s="88"/>
      <c r="J759" s="88"/>
      <c r="K759" s="88"/>
      <c r="L759" s="88"/>
      <c r="M759" s="94" t="str">
        <f t="shared" si="100"/>
        <v>-</v>
      </c>
      <c r="N759" s="95"/>
      <c r="O759" s="96"/>
      <c r="P759" s="75"/>
      <c r="Q759" s="96"/>
      <c r="R759" s="97"/>
      <c r="S759" s="98"/>
      <c r="T759" s="78"/>
      <c r="U759" s="97"/>
      <c r="V759" s="99"/>
      <c r="W759" s="91"/>
      <c r="X759" s="92"/>
      <c r="Y759" s="93">
        <f t="shared" si="101"/>
        <v>0</v>
      </c>
      <c r="Z759" s="91"/>
      <c r="AA759" s="92"/>
      <c r="AB759" s="93">
        <f t="shared" si="102"/>
        <v>0</v>
      </c>
      <c r="AC759" s="100">
        <f t="shared" si="103"/>
        <v>0</v>
      </c>
      <c r="AD759" s="91"/>
      <c r="AE759" s="105"/>
      <c r="AF759" s="93">
        <f t="shared" si="104"/>
        <v>0</v>
      </c>
      <c r="AG759" s="78"/>
      <c r="AH759" s="78"/>
      <c r="AI759" s="83"/>
      <c r="AJ759" s="106"/>
      <c r="AK759" s="106"/>
      <c r="AL759" s="93">
        <f t="shared" si="105"/>
        <v>0</v>
      </c>
      <c r="AM759" s="100">
        <f t="shared" si="106"/>
        <v>0</v>
      </c>
      <c r="AN759" s="100">
        <f t="shared" si="107"/>
        <v>0</v>
      </c>
      <c r="AO759" s="101"/>
      <c r="AP759" s="101"/>
      <c r="AQ759" s="101"/>
      <c r="AR759" s="102"/>
      <c r="AS759" s="102"/>
      <c r="AT759" s="102"/>
      <c r="AU759" s="91"/>
      <c r="AV759" s="91"/>
      <c r="AW759" s="103">
        <v>0</v>
      </c>
      <c r="AX759" s="104">
        <f t="shared" si="99"/>
        <v>0</v>
      </c>
    </row>
    <row r="760" spans="1:50" ht="120" customHeight="1">
      <c r="A760" s="88"/>
      <c r="B760" s="88"/>
      <c r="C760" s="71"/>
      <c r="D760" s="89"/>
      <c r="E760" s="90"/>
      <c r="F760" s="91"/>
      <c r="G760" s="92"/>
      <c r="H760" s="92"/>
      <c r="I760" s="88"/>
      <c r="J760" s="88"/>
      <c r="K760" s="88"/>
      <c r="L760" s="88"/>
      <c r="M760" s="94" t="str">
        <f t="shared" si="100"/>
        <v>-</v>
      </c>
      <c r="N760" s="95"/>
      <c r="O760" s="96"/>
      <c r="P760" s="75"/>
      <c r="Q760" s="96"/>
      <c r="R760" s="97"/>
      <c r="S760" s="98"/>
      <c r="T760" s="78"/>
      <c r="U760" s="97"/>
      <c r="V760" s="99"/>
      <c r="W760" s="91"/>
      <c r="X760" s="92"/>
      <c r="Y760" s="93">
        <f t="shared" si="101"/>
        <v>0</v>
      </c>
      <c r="Z760" s="91"/>
      <c r="AA760" s="92"/>
      <c r="AB760" s="93">
        <f t="shared" si="102"/>
        <v>0</v>
      </c>
      <c r="AC760" s="100">
        <f t="shared" si="103"/>
        <v>0</v>
      </c>
      <c r="AD760" s="91"/>
      <c r="AE760" s="105"/>
      <c r="AF760" s="93">
        <f t="shared" si="104"/>
        <v>0</v>
      </c>
      <c r="AG760" s="78"/>
      <c r="AH760" s="78"/>
      <c r="AI760" s="83"/>
      <c r="AJ760" s="106"/>
      <c r="AK760" s="106"/>
      <c r="AL760" s="93">
        <f t="shared" si="105"/>
        <v>0</v>
      </c>
      <c r="AM760" s="100">
        <f t="shared" si="106"/>
        <v>0</v>
      </c>
      <c r="AN760" s="100">
        <f t="shared" si="107"/>
        <v>0</v>
      </c>
      <c r="AO760" s="101"/>
      <c r="AP760" s="101"/>
      <c r="AQ760" s="101"/>
      <c r="AR760" s="102"/>
      <c r="AS760" s="102"/>
      <c r="AT760" s="102"/>
      <c r="AU760" s="91"/>
      <c r="AV760" s="91"/>
      <c r="AW760" s="103">
        <v>0</v>
      </c>
      <c r="AX760" s="104">
        <f t="shared" si="99"/>
        <v>0</v>
      </c>
    </row>
    <row r="761" spans="1:50" ht="120" customHeight="1">
      <c r="A761" s="88"/>
      <c r="B761" s="88"/>
      <c r="C761" s="71"/>
      <c r="D761" s="89"/>
      <c r="E761" s="90"/>
      <c r="F761" s="91"/>
      <c r="G761" s="92"/>
      <c r="H761" s="92"/>
      <c r="I761" s="88"/>
      <c r="J761" s="88"/>
      <c r="K761" s="88"/>
      <c r="L761" s="88"/>
      <c r="M761" s="94" t="str">
        <f t="shared" si="100"/>
        <v>-</v>
      </c>
      <c r="N761" s="95"/>
      <c r="O761" s="96"/>
      <c r="P761" s="75"/>
      <c r="Q761" s="96"/>
      <c r="R761" s="97"/>
      <c r="S761" s="98"/>
      <c r="T761" s="78"/>
      <c r="U761" s="97"/>
      <c r="V761" s="99"/>
      <c r="W761" s="91"/>
      <c r="X761" s="92"/>
      <c r="Y761" s="93">
        <f t="shared" si="101"/>
        <v>0</v>
      </c>
      <c r="Z761" s="91"/>
      <c r="AA761" s="92"/>
      <c r="AB761" s="93">
        <f t="shared" si="102"/>
        <v>0</v>
      </c>
      <c r="AC761" s="100">
        <f t="shared" si="103"/>
        <v>0</v>
      </c>
      <c r="AD761" s="91"/>
      <c r="AE761" s="105"/>
      <c r="AF761" s="93">
        <f t="shared" si="104"/>
        <v>0</v>
      </c>
      <c r="AG761" s="78"/>
      <c r="AH761" s="78"/>
      <c r="AI761" s="83"/>
      <c r="AJ761" s="106"/>
      <c r="AK761" s="106"/>
      <c r="AL761" s="93">
        <f t="shared" si="105"/>
        <v>0</v>
      </c>
      <c r="AM761" s="100">
        <f t="shared" si="106"/>
        <v>0</v>
      </c>
      <c r="AN761" s="100">
        <f t="shared" si="107"/>
        <v>0</v>
      </c>
      <c r="AO761" s="101"/>
      <c r="AP761" s="101"/>
      <c r="AQ761" s="101"/>
      <c r="AR761" s="102"/>
      <c r="AS761" s="102"/>
      <c r="AT761" s="102"/>
      <c r="AU761" s="91"/>
      <c r="AV761" s="91"/>
      <c r="AW761" s="103">
        <v>0</v>
      </c>
      <c r="AX761" s="104">
        <f t="shared" si="99"/>
        <v>0</v>
      </c>
    </row>
    <row r="762" spans="1:50" ht="120" customHeight="1">
      <c r="A762" s="88"/>
      <c r="B762" s="88"/>
      <c r="C762" s="71"/>
      <c r="D762" s="89"/>
      <c r="E762" s="90"/>
      <c r="F762" s="91"/>
      <c r="G762" s="92"/>
      <c r="H762" s="92"/>
      <c r="I762" s="88"/>
      <c r="J762" s="88"/>
      <c r="K762" s="88"/>
      <c r="L762" s="88"/>
      <c r="M762" s="94" t="str">
        <f t="shared" si="100"/>
        <v>-</v>
      </c>
      <c r="N762" s="95"/>
      <c r="O762" s="96"/>
      <c r="P762" s="75"/>
      <c r="Q762" s="96"/>
      <c r="R762" s="97"/>
      <c r="S762" s="98"/>
      <c r="T762" s="78"/>
      <c r="U762" s="97"/>
      <c r="V762" s="99"/>
      <c r="W762" s="91"/>
      <c r="X762" s="92"/>
      <c r="Y762" s="93">
        <f t="shared" si="101"/>
        <v>0</v>
      </c>
      <c r="Z762" s="91"/>
      <c r="AA762" s="92"/>
      <c r="AB762" s="93">
        <f t="shared" si="102"/>
        <v>0</v>
      </c>
      <c r="AC762" s="100">
        <f t="shared" si="103"/>
        <v>0</v>
      </c>
      <c r="AD762" s="91"/>
      <c r="AE762" s="105"/>
      <c r="AF762" s="93">
        <f t="shared" si="104"/>
        <v>0</v>
      </c>
      <c r="AG762" s="78"/>
      <c r="AH762" s="78"/>
      <c r="AI762" s="83"/>
      <c r="AJ762" s="106"/>
      <c r="AK762" s="106"/>
      <c r="AL762" s="93">
        <f t="shared" si="105"/>
        <v>0</v>
      </c>
      <c r="AM762" s="100">
        <f t="shared" si="106"/>
        <v>0</v>
      </c>
      <c r="AN762" s="100">
        <f t="shared" si="107"/>
        <v>0</v>
      </c>
      <c r="AO762" s="101"/>
      <c r="AP762" s="101"/>
      <c r="AQ762" s="101"/>
      <c r="AR762" s="102"/>
      <c r="AS762" s="102"/>
      <c r="AT762" s="102"/>
      <c r="AU762" s="91"/>
      <c r="AV762" s="91"/>
      <c r="AW762" s="103">
        <v>0</v>
      </c>
      <c r="AX762" s="104">
        <f t="shared" si="99"/>
        <v>0</v>
      </c>
    </row>
    <row r="763" spans="1:50" ht="120" customHeight="1">
      <c r="A763" s="88"/>
      <c r="B763" s="88"/>
      <c r="C763" s="71"/>
      <c r="D763" s="89"/>
      <c r="E763" s="90"/>
      <c r="F763" s="91"/>
      <c r="G763" s="92"/>
      <c r="H763" s="92"/>
      <c r="I763" s="88"/>
      <c r="J763" s="88"/>
      <c r="K763" s="88"/>
      <c r="L763" s="88"/>
      <c r="M763" s="94" t="str">
        <f t="shared" si="100"/>
        <v>-</v>
      </c>
      <c r="N763" s="95"/>
      <c r="O763" s="96"/>
      <c r="P763" s="75"/>
      <c r="Q763" s="96"/>
      <c r="R763" s="97"/>
      <c r="S763" s="98"/>
      <c r="T763" s="78"/>
      <c r="U763" s="97"/>
      <c r="V763" s="99"/>
      <c r="W763" s="91"/>
      <c r="X763" s="92"/>
      <c r="Y763" s="93">
        <f t="shared" si="101"/>
        <v>0</v>
      </c>
      <c r="Z763" s="91"/>
      <c r="AA763" s="92"/>
      <c r="AB763" s="93">
        <f t="shared" si="102"/>
        <v>0</v>
      </c>
      <c r="AC763" s="100">
        <f t="shared" si="103"/>
        <v>0</v>
      </c>
      <c r="AD763" s="91"/>
      <c r="AE763" s="105"/>
      <c r="AF763" s="93">
        <f t="shared" si="104"/>
        <v>0</v>
      </c>
      <c r="AG763" s="78"/>
      <c r="AH763" s="78"/>
      <c r="AI763" s="83"/>
      <c r="AJ763" s="106"/>
      <c r="AK763" s="106"/>
      <c r="AL763" s="93">
        <f t="shared" si="105"/>
        <v>0</v>
      </c>
      <c r="AM763" s="100">
        <f t="shared" si="106"/>
        <v>0</v>
      </c>
      <c r="AN763" s="100">
        <f t="shared" si="107"/>
        <v>0</v>
      </c>
      <c r="AO763" s="101"/>
      <c r="AP763" s="101"/>
      <c r="AQ763" s="101"/>
      <c r="AR763" s="102"/>
      <c r="AS763" s="102"/>
      <c r="AT763" s="102"/>
      <c r="AU763" s="91"/>
      <c r="AV763" s="91"/>
      <c r="AW763" s="103">
        <v>0</v>
      </c>
      <c r="AX763" s="104">
        <f t="shared" si="99"/>
        <v>0</v>
      </c>
    </row>
    <row r="764" spans="1:50" ht="120" customHeight="1">
      <c r="A764" s="88"/>
      <c r="B764" s="88"/>
      <c r="C764" s="71"/>
      <c r="D764" s="89"/>
      <c r="E764" s="90"/>
      <c r="F764" s="91"/>
      <c r="G764" s="92"/>
      <c r="H764" s="92"/>
      <c r="I764" s="88"/>
      <c r="J764" s="88"/>
      <c r="K764" s="88"/>
      <c r="L764" s="88"/>
      <c r="M764" s="94" t="str">
        <f t="shared" si="100"/>
        <v>-</v>
      </c>
      <c r="N764" s="95"/>
      <c r="O764" s="96"/>
      <c r="P764" s="75"/>
      <c r="Q764" s="96"/>
      <c r="R764" s="97"/>
      <c r="S764" s="98"/>
      <c r="T764" s="78"/>
      <c r="U764" s="97"/>
      <c r="V764" s="99"/>
      <c r="W764" s="91"/>
      <c r="X764" s="92"/>
      <c r="Y764" s="93">
        <f t="shared" si="101"/>
        <v>0</v>
      </c>
      <c r="Z764" s="91"/>
      <c r="AA764" s="92"/>
      <c r="AB764" s="93">
        <f t="shared" si="102"/>
        <v>0</v>
      </c>
      <c r="AC764" s="100">
        <f t="shared" si="103"/>
        <v>0</v>
      </c>
      <c r="AD764" s="91"/>
      <c r="AE764" s="105"/>
      <c r="AF764" s="93">
        <f t="shared" si="104"/>
        <v>0</v>
      </c>
      <c r="AG764" s="78"/>
      <c r="AH764" s="78"/>
      <c r="AI764" s="83"/>
      <c r="AJ764" s="106"/>
      <c r="AK764" s="106"/>
      <c r="AL764" s="93">
        <f t="shared" si="105"/>
        <v>0</v>
      </c>
      <c r="AM764" s="100">
        <f t="shared" si="106"/>
        <v>0</v>
      </c>
      <c r="AN764" s="100">
        <f t="shared" si="107"/>
        <v>0</v>
      </c>
      <c r="AO764" s="101"/>
      <c r="AP764" s="101"/>
      <c r="AQ764" s="101"/>
      <c r="AR764" s="102"/>
      <c r="AS764" s="102"/>
      <c r="AT764" s="102"/>
      <c r="AU764" s="91"/>
      <c r="AV764" s="91"/>
      <c r="AW764" s="103">
        <v>0</v>
      </c>
      <c r="AX764" s="104">
        <f t="shared" si="99"/>
        <v>0</v>
      </c>
    </row>
    <row r="765" spans="1:50" ht="120" customHeight="1">
      <c r="A765" s="88"/>
      <c r="B765" s="88"/>
      <c r="C765" s="71"/>
      <c r="D765" s="89"/>
      <c r="E765" s="90"/>
      <c r="F765" s="91"/>
      <c r="G765" s="92"/>
      <c r="H765" s="92"/>
      <c r="I765" s="88"/>
      <c r="J765" s="88"/>
      <c r="K765" s="88"/>
      <c r="L765" s="88"/>
      <c r="M765" s="94" t="str">
        <f t="shared" si="100"/>
        <v>-</v>
      </c>
      <c r="N765" s="95"/>
      <c r="O765" s="96"/>
      <c r="P765" s="75"/>
      <c r="Q765" s="96"/>
      <c r="R765" s="97"/>
      <c r="S765" s="98"/>
      <c r="T765" s="78"/>
      <c r="U765" s="97"/>
      <c r="V765" s="99"/>
      <c r="W765" s="91"/>
      <c r="X765" s="92"/>
      <c r="Y765" s="93">
        <f t="shared" si="101"/>
        <v>0</v>
      </c>
      <c r="Z765" s="91"/>
      <c r="AA765" s="92"/>
      <c r="AB765" s="93">
        <f t="shared" si="102"/>
        <v>0</v>
      </c>
      <c r="AC765" s="100">
        <f t="shared" si="103"/>
        <v>0</v>
      </c>
      <c r="AD765" s="91"/>
      <c r="AE765" s="105"/>
      <c r="AF765" s="93">
        <f t="shared" si="104"/>
        <v>0</v>
      </c>
      <c r="AG765" s="78"/>
      <c r="AH765" s="78"/>
      <c r="AI765" s="83"/>
      <c r="AJ765" s="106"/>
      <c r="AK765" s="106"/>
      <c r="AL765" s="93">
        <f t="shared" si="105"/>
        <v>0</v>
      </c>
      <c r="AM765" s="100">
        <f t="shared" si="106"/>
        <v>0</v>
      </c>
      <c r="AN765" s="100">
        <f t="shared" si="107"/>
        <v>0</v>
      </c>
      <c r="AO765" s="101"/>
      <c r="AP765" s="101"/>
      <c r="AQ765" s="101"/>
      <c r="AR765" s="102"/>
      <c r="AS765" s="102"/>
      <c r="AT765" s="102"/>
      <c r="AU765" s="91"/>
      <c r="AV765" s="91"/>
      <c r="AW765" s="103">
        <v>0</v>
      </c>
      <c r="AX765" s="104">
        <f t="shared" si="99"/>
        <v>0</v>
      </c>
    </row>
    <row r="766" spans="1:50" ht="120" customHeight="1">
      <c r="A766" s="88"/>
      <c r="B766" s="88"/>
      <c r="C766" s="71"/>
      <c r="D766" s="89"/>
      <c r="E766" s="90"/>
      <c r="F766" s="91"/>
      <c r="G766" s="92"/>
      <c r="H766" s="92"/>
      <c r="I766" s="88"/>
      <c r="J766" s="88"/>
      <c r="K766" s="88"/>
      <c r="L766" s="88"/>
      <c r="M766" s="94" t="str">
        <f t="shared" si="100"/>
        <v>-</v>
      </c>
      <c r="N766" s="95"/>
      <c r="O766" s="96"/>
      <c r="P766" s="75"/>
      <c r="Q766" s="96"/>
      <c r="R766" s="97"/>
      <c r="S766" s="98"/>
      <c r="T766" s="78"/>
      <c r="U766" s="97"/>
      <c r="V766" s="99"/>
      <c r="W766" s="91"/>
      <c r="X766" s="92"/>
      <c r="Y766" s="93">
        <f t="shared" si="101"/>
        <v>0</v>
      </c>
      <c r="Z766" s="91"/>
      <c r="AA766" s="92"/>
      <c r="AB766" s="93">
        <f t="shared" si="102"/>
        <v>0</v>
      </c>
      <c r="AC766" s="100">
        <f t="shared" si="103"/>
        <v>0</v>
      </c>
      <c r="AD766" s="91"/>
      <c r="AE766" s="105"/>
      <c r="AF766" s="93">
        <f t="shared" si="104"/>
        <v>0</v>
      </c>
      <c r="AG766" s="78"/>
      <c r="AH766" s="78"/>
      <c r="AI766" s="83"/>
      <c r="AJ766" s="106"/>
      <c r="AK766" s="106"/>
      <c r="AL766" s="93">
        <f t="shared" si="105"/>
        <v>0</v>
      </c>
      <c r="AM766" s="100">
        <f t="shared" si="106"/>
        <v>0</v>
      </c>
      <c r="AN766" s="100">
        <f t="shared" si="107"/>
        <v>0</v>
      </c>
      <c r="AO766" s="101"/>
      <c r="AP766" s="101"/>
      <c r="AQ766" s="101"/>
      <c r="AR766" s="102"/>
      <c r="AS766" s="102"/>
      <c r="AT766" s="102"/>
      <c r="AU766" s="91"/>
      <c r="AV766" s="91"/>
      <c r="AW766" s="103">
        <v>0</v>
      </c>
      <c r="AX766" s="104">
        <f t="shared" si="99"/>
        <v>0</v>
      </c>
    </row>
    <row r="767" spans="1:50" ht="120" customHeight="1">
      <c r="A767" s="88"/>
      <c r="B767" s="88"/>
      <c r="C767" s="71"/>
      <c r="D767" s="89"/>
      <c r="E767" s="90"/>
      <c r="F767" s="91"/>
      <c r="G767" s="92"/>
      <c r="H767" s="92"/>
      <c r="I767" s="88"/>
      <c r="J767" s="88"/>
      <c r="K767" s="88"/>
      <c r="L767" s="88"/>
      <c r="M767" s="94" t="str">
        <f t="shared" si="100"/>
        <v>-</v>
      </c>
      <c r="N767" s="95"/>
      <c r="O767" s="96"/>
      <c r="P767" s="75"/>
      <c r="Q767" s="96"/>
      <c r="R767" s="97"/>
      <c r="S767" s="98"/>
      <c r="T767" s="78"/>
      <c r="U767" s="97"/>
      <c r="V767" s="99"/>
      <c r="W767" s="91"/>
      <c r="X767" s="92"/>
      <c r="Y767" s="93">
        <f t="shared" si="101"/>
        <v>0</v>
      </c>
      <c r="Z767" s="91"/>
      <c r="AA767" s="92"/>
      <c r="AB767" s="93">
        <f t="shared" si="102"/>
        <v>0</v>
      </c>
      <c r="AC767" s="100">
        <f t="shared" si="103"/>
        <v>0</v>
      </c>
      <c r="AD767" s="91"/>
      <c r="AE767" s="105"/>
      <c r="AF767" s="93">
        <f t="shared" si="104"/>
        <v>0</v>
      </c>
      <c r="AG767" s="78"/>
      <c r="AH767" s="78"/>
      <c r="AI767" s="83"/>
      <c r="AJ767" s="106"/>
      <c r="AK767" s="106"/>
      <c r="AL767" s="93">
        <f t="shared" si="105"/>
        <v>0</v>
      </c>
      <c r="AM767" s="100">
        <f t="shared" si="106"/>
        <v>0</v>
      </c>
      <c r="AN767" s="100">
        <f t="shared" si="107"/>
        <v>0</v>
      </c>
      <c r="AO767" s="101"/>
      <c r="AP767" s="101"/>
      <c r="AQ767" s="101"/>
      <c r="AR767" s="102"/>
      <c r="AS767" s="102"/>
      <c r="AT767" s="102"/>
      <c r="AU767" s="91"/>
      <c r="AV767" s="91"/>
      <c r="AW767" s="103">
        <v>0</v>
      </c>
      <c r="AX767" s="104">
        <f t="shared" si="99"/>
        <v>0</v>
      </c>
    </row>
    <row r="768" spans="1:50" ht="120" customHeight="1">
      <c r="A768" s="88"/>
      <c r="B768" s="88"/>
      <c r="C768" s="71"/>
      <c r="D768" s="89"/>
      <c r="E768" s="90"/>
      <c r="F768" s="91"/>
      <c r="G768" s="92"/>
      <c r="H768" s="92"/>
      <c r="I768" s="88"/>
      <c r="J768" s="88"/>
      <c r="K768" s="88"/>
      <c r="L768" s="88"/>
      <c r="M768" s="94" t="str">
        <f t="shared" si="100"/>
        <v>-</v>
      </c>
      <c r="N768" s="95"/>
      <c r="O768" s="96"/>
      <c r="P768" s="75"/>
      <c r="Q768" s="96"/>
      <c r="R768" s="97"/>
      <c r="S768" s="98"/>
      <c r="T768" s="78"/>
      <c r="U768" s="97"/>
      <c r="V768" s="99"/>
      <c r="W768" s="91"/>
      <c r="X768" s="92"/>
      <c r="Y768" s="93">
        <f t="shared" si="101"/>
        <v>0</v>
      </c>
      <c r="Z768" s="91"/>
      <c r="AA768" s="92"/>
      <c r="AB768" s="93">
        <f t="shared" si="102"/>
        <v>0</v>
      </c>
      <c r="AC768" s="100">
        <f t="shared" si="103"/>
        <v>0</v>
      </c>
      <c r="AD768" s="91"/>
      <c r="AE768" s="105"/>
      <c r="AF768" s="93">
        <f t="shared" si="104"/>
        <v>0</v>
      </c>
      <c r="AG768" s="78"/>
      <c r="AH768" s="78"/>
      <c r="AI768" s="83"/>
      <c r="AJ768" s="106"/>
      <c r="AK768" s="106"/>
      <c r="AL768" s="93">
        <f t="shared" si="105"/>
        <v>0</v>
      </c>
      <c r="AM768" s="100">
        <f t="shared" si="106"/>
        <v>0</v>
      </c>
      <c r="AN768" s="100">
        <f t="shared" si="107"/>
        <v>0</v>
      </c>
      <c r="AO768" s="101"/>
      <c r="AP768" s="101"/>
      <c r="AQ768" s="101"/>
      <c r="AR768" s="102"/>
      <c r="AS768" s="102"/>
      <c r="AT768" s="102"/>
      <c r="AU768" s="91"/>
      <c r="AV768" s="91"/>
      <c r="AW768" s="103">
        <v>0</v>
      </c>
      <c r="AX768" s="104">
        <f t="shared" si="99"/>
        <v>0</v>
      </c>
    </row>
    <row r="769" spans="1:50" ht="120" customHeight="1">
      <c r="A769" s="88"/>
      <c r="B769" s="88"/>
      <c r="C769" s="71"/>
      <c r="D769" s="89"/>
      <c r="E769" s="90"/>
      <c r="F769" s="91"/>
      <c r="G769" s="92"/>
      <c r="H769" s="92"/>
      <c r="I769" s="88"/>
      <c r="J769" s="88"/>
      <c r="K769" s="88"/>
      <c r="L769" s="88"/>
      <c r="M769" s="94" t="str">
        <f t="shared" si="100"/>
        <v>-</v>
      </c>
      <c r="N769" s="95"/>
      <c r="O769" s="96"/>
      <c r="P769" s="75"/>
      <c r="Q769" s="96"/>
      <c r="R769" s="97"/>
      <c r="S769" s="98"/>
      <c r="T769" s="78"/>
      <c r="U769" s="97"/>
      <c r="V769" s="99"/>
      <c r="W769" s="91"/>
      <c r="X769" s="92"/>
      <c r="Y769" s="93">
        <f t="shared" si="101"/>
        <v>0</v>
      </c>
      <c r="Z769" s="91"/>
      <c r="AA769" s="92"/>
      <c r="AB769" s="93">
        <f t="shared" si="102"/>
        <v>0</v>
      </c>
      <c r="AC769" s="100">
        <f t="shared" si="103"/>
        <v>0</v>
      </c>
      <c r="AD769" s="91"/>
      <c r="AE769" s="105"/>
      <c r="AF769" s="93">
        <f t="shared" si="104"/>
        <v>0</v>
      </c>
      <c r="AG769" s="78"/>
      <c r="AH769" s="78"/>
      <c r="AI769" s="83"/>
      <c r="AJ769" s="106"/>
      <c r="AK769" s="106"/>
      <c r="AL769" s="93">
        <f t="shared" si="105"/>
        <v>0</v>
      </c>
      <c r="AM769" s="100">
        <f t="shared" si="106"/>
        <v>0</v>
      </c>
      <c r="AN769" s="100">
        <f t="shared" si="107"/>
        <v>0</v>
      </c>
      <c r="AO769" s="101"/>
      <c r="AP769" s="101"/>
      <c r="AQ769" s="101"/>
      <c r="AR769" s="102"/>
      <c r="AS769" s="102"/>
      <c r="AT769" s="102"/>
      <c r="AU769" s="91"/>
      <c r="AV769" s="91"/>
      <c r="AW769" s="103">
        <v>0</v>
      </c>
      <c r="AX769" s="104">
        <f t="shared" si="99"/>
        <v>0</v>
      </c>
    </row>
    <row r="770" spans="1:50" ht="120" customHeight="1">
      <c r="A770" s="88"/>
      <c r="B770" s="88"/>
      <c r="C770" s="71"/>
      <c r="D770" s="89"/>
      <c r="E770" s="90"/>
      <c r="F770" s="91"/>
      <c r="G770" s="92"/>
      <c r="H770" s="92"/>
      <c r="I770" s="88"/>
      <c r="J770" s="88"/>
      <c r="K770" s="88"/>
      <c r="L770" s="88"/>
      <c r="M770" s="94" t="str">
        <f t="shared" si="100"/>
        <v>-</v>
      </c>
      <c r="N770" s="95"/>
      <c r="O770" s="96"/>
      <c r="P770" s="75"/>
      <c r="Q770" s="96"/>
      <c r="R770" s="97"/>
      <c r="S770" s="98"/>
      <c r="T770" s="78"/>
      <c r="U770" s="97"/>
      <c r="V770" s="99"/>
      <c r="W770" s="91"/>
      <c r="X770" s="92"/>
      <c r="Y770" s="93">
        <f t="shared" si="101"/>
        <v>0</v>
      </c>
      <c r="Z770" s="91"/>
      <c r="AA770" s="92"/>
      <c r="AB770" s="93">
        <f t="shared" si="102"/>
        <v>0</v>
      </c>
      <c r="AC770" s="100">
        <f t="shared" si="103"/>
        <v>0</v>
      </c>
      <c r="AD770" s="91"/>
      <c r="AE770" s="105"/>
      <c r="AF770" s="93">
        <f t="shared" si="104"/>
        <v>0</v>
      </c>
      <c r="AG770" s="78"/>
      <c r="AH770" s="78"/>
      <c r="AI770" s="83"/>
      <c r="AJ770" s="106"/>
      <c r="AK770" s="106"/>
      <c r="AL770" s="93">
        <f t="shared" si="105"/>
        <v>0</v>
      </c>
      <c r="AM770" s="100">
        <f t="shared" si="106"/>
        <v>0</v>
      </c>
      <c r="AN770" s="100">
        <f t="shared" si="107"/>
        <v>0</v>
      </c>
      <c r="AO770" s="101"/>
      <c r="AP770" s="101"/>
      <c r="AQ770" s="101"/>
      <c r="AR770" s="102"/>
      <c r="AS770" s="102"/>
      <c r="AT770" s="102"/>
      <c r="AU770" s="91"/>
      <c r="AV770" s="91"/>
      <c r="AW770" s="103">
        <v>0</v>
      </c>
      <c r="AX770" s="104">
        <f t="shared" si="99"/>
        <v>0</v>
      </c>
    </row>
    <row r="771" spans="1:50" ht="120" customHeight="1">
      <c r="A771" s="88"/>
      <c r="B771" s="88"/>
      <c r="C771" s="71"/>
      <c r="D771" s="89"/>
      <c r="E771" s="90"/>
      <c r="F771" s="91"/>
      <c r="G771" s="92"/>
      <c r="H771" s="92"/>
      <c r="I771" s="88"/>
      <c r="J771" s="88"/>
      <c r="K771" s="88"/>
      <c r="L771" s="88"/>
      <c r="M771" s="94" t="str">
        <f t="shared" si="100"/>
        <v>-</v>
      </c>
      <c r="N771" s="95"/>
      <c r="O771" s="96"/>
      <c r="P771" s="75"/>
      <c r="Q771" s="96"/>
      <c r="R771" s="97"/>
      <c r="S771" s="98"/>
      <c r="T771" s="78"/>
      <c r="U771" s="97"/>
      <c r="V771" s="99"/>
      <c r="W771" s="91"/>
      <c r="X771" s="92"/>
      <c r="Y771" s="93">
        <f t="shared" si="101"/>
        <v>0</v>
      </c>
      <c r="Z771" s="91"/>
      <c r="AA771" s="92"/>
      <c r="AB771" s="93">
        <f t="shared" si="102"/>
        <v>0</v>
      </c>
      <c r="AC771" s="100">
        <f t="shared" si="103"/>
        <v>0</v>
      </c>
      <c r="AD771" s="91"/>
      <c r="AE771" s="105"/>
      <c r="AF771" s="93">
        <f t="shared" si="104"/>
        <v>0</v>
      </c>
      <c r="AG771" s="78"/>
      <c r="AH771" s="78"/>
      <c r="AI771" s="83"/>
      <c r="AJ771" s="106"/>
      <c r="AK771" s="106"/>
      <c r="AL771" s="93">
        <f t="shared" si="105"/>
        <v>0</v>
      </c>
      <c r="AM771" s="100">
        <f t="shared" si="106"/>
        <v>0</v>
      </c>
      <c r="AN771" s="100">
        <f t="shared" si="107"/>
        <v>0</v>
      </c>
      <c r="AO771" s="101"/>
      <c r="AP771" s="101"/>
      <c r="AQ771" s="101"/>
      <c r="AR771" s="102"/>
      <c r="AS771" s="102"/>
      <c r="AT771" s="102"/>
      <c r="AU771" s="91"/>
      <c r="AV771" s="91"/>
      <c r="AW771" s="103">
        <v>0</v>
      </c>
      <c r="AX771" s="104">
        <f t="shared" si="99"/>
        <v>0</v>
      </c>
    </row>
    <row r="772" spans="1:50" ht="120" customHeight="1">
      <c r="A772" s="88"/>
      <c r="B772" s="88"/>
      <c r="C772" s="71"/>
      <c r="D772" s="89"/>
      <c r="E772" s="90"/>
      <c r="F772" s="91"/>
      <c r="G772" s="92"/>
      <c r="H772" s="92"/>
      <c r="I772" s="88"/>
      <c r="J772" s="88"/>
      <c r="K772" s="88"/>
      <c r="L772" s="88"/>
      <c r="M772" s="94" t="str">
        <f t="shared" si="100"/>
        <v>-</v>
      </c>
      <c r="N772" s="95"/>
      <c r="O772" s="96"/>
      <c r="P772" s="75"/>
      <c r="Q772" s="96"/>
      <c r="R772" s="97"/>
      <c r="S772" s="98"/>
      <c r="T772" s="78"/>
      <c r="U772" s="97"/>
      <c r="V772" s="99"/>
      <c r="W772" s="91"/>
      <c r="X772" s="92"/>
      <c r="Y772" s="93">
        <f t="shared" si="101"/>
        <v>0</v>
      </c>
      <c r="Z772" s="91"/>
      <c r="AA772" s="92"/>
      <c r="AB772" s="93">
        <f t="shared" si="102"/>
        <v>0</v>
      </c>
      <c r="AC772" s="100">
        <f t="shared" si="103"/>
        <v>0</v>
      </c>
      <c r="AD772" s="91"/>
      <c r="AE772" s="105"/>
      <c r="AF772" s="93">
        <f t="shared" si="104"/>
        <v>0</v>
      </c>
      <c r="AG772" s="78"/>
      <c r="AH772" s="78"/>
      <c r="AI772" s="83"/>
      <c r="AJ772" s="106"/>
      <c r="AK772" s="106"/>
      <c r="AL772" s="93">
        <f t="shared" si="105"/>
        <v>0</v>
      </c>
      <c r="AM772" s="100">
        <f t="shared" si="106"/>
        <v>0</v>
      </c>
      <c r="AN772" s="100">
        <f t="shared" si="107"/>
        <v>0</v>
      </c>
      <c r="AO772" s="101"/>
      <c r="AP772" s="101"/>
      <c r="AQ772" s="101"/>
      <c r="AR772" s="102"/>
      <c r="AS772" s="102"/>
      <c r="AT772" s="102"/>
      <c r="AU772" s="91"/>
      <c r="AV772" s="91"/>
      <c r="AW772" s="103">
        <v>0</v>
      </c>
      <c r="AX772" s="104">
        <f t="shared" si="99"/>
        <v>0</v>
      </c>
    </row>
    <row r="773" spans="1:50" ht="120" customHeight="1">
      <c r="A773" s="88"/>
      <c r="B773" s="88"/>
      <c r="C773" s="71"/>
      <c r="D773" s="89"/>
      <c r="E773" s="90"/>
      <c r="F773" s="91"/>
      <c r="G773" s="92"/>
      <c r="H773" s="92"/>
      <c r="I773" s="88"/>
      <c r="J773" s="88"/>
      <c r="K773" s="88"/>
      <c r="L773" s="88"/>
      <c r="M773" s="94" t="str">
        <f t="shared" si="100"/>
        <v>-</v>
      </c>
      <c r="N773" s="95"/>
      <c r="O773" s="96"/>
      <c r="P773" s="75"/>
      <c r="Q773" s="96"/>
      <c r="R773" s="97"/>
      <c r="S773" s="98"/>
      <c r="T773" s="78"/>
      <c r="U773" s="97"/>
      <c r="V773" s="99"/>
      <c r="W773" s="91"/>
      <c r="X773" s="92"/>
      <c r="Y773" s="93">
        <f t="shared" si="101"/>
        <v>0</v>
      </c>
      <c r="Z773" s="91"/>
      <c r="AA773" s="92"/>
      <c r="AB773" s="93">
        <f t="shared" si="102"/>
        <v>0</v>
      </c>
      <c r="AC773" s="100">
        <f t="shared" si="103"/>
        <v>0</v>
      </c>
      <c r="AD773" s="91"/>
      <c r="AE773" s="105"/>
      <c r="AF773" s="93">
        <f t="shared" si="104"/>
        <v>0</v>
      </c>
      <c r="AG773" s="78"/>
      <c r="AH773" s="78"/>
      <c r="AI773" s="83"/>
      <c r="AJ773" s="106"/>
      <c r="AK773" s="106"/>
      <c r="AL773" s="93">
        <f t="shared" si="105"/>
        <v>0</v>
      </c>
      <c r="AM773" s="100">
        <f t="shared" si="106"/>
        <v>0</v>
      </c>
      <c r="AN773" s="100">
        <f t="shared" si="107"/>
        <v>0</v>
      </c>
      <c r="AO773" s="101"/>
      <c r="AP773" s="101"/>
      <c r="AQ773" s="101"/>
      <c r="AR773" s="102"/>
      <c r="AS773" s="102"/>
      <c r="AT773" s="102"/>
      <c r="AU773" s="91"/>
      <c r="AV773" s="91"/>
      <c r="AW773" s="103">
        <v>0</v>
      </c>
      <c r="AX773" s="104">
        <f t="shared" ref="AX773:AX836" si="108">V773*AC773*BC$1</f>
        <v>0</v>
      </c>
    </row>
    <row r="774" spans="1:50" ht="120" customHeight="1">
      <c r="A774" s="88"/>
      <c r="B774" s="88"/>
      <c r="C774" s="71"/>
      <c r="D774" s="89"/>
      <c r="E774" s="90"/>
      <c r="F774" s="91"/>
      <c r="G774" s="92"/>
      <c r="H774" s="92"/>
      <c r="I774" s="88"/>
      <c r="J774" s="88"/>
      <c r="K774" s="88"/>
      <c r="L774" s="88"/>
      <c r="M774" s="94" t="str">
        <f t="shared" ref="M774:M837" si="109">A774&amp;"-"&amp;E774</f>
        <v>-</v>
      </c>
      <c r="N774" s="95"/>
      <c r="O774" s="96"/>
      <c r="P774" s="75"/>
      <c r="Q774" s="96"/>
      <c r="R774" s="97"/>
      <c r="S774" s="98"/>
      <c r="T774" s="78"/>
      <c r="U774" s="97"/>
      <c r="V774" s="99"/>
      <c r="W774" s="91"/>
      <c r="X774" s="92"/>
      <c r="Y774" s="93">
        <f t="shared" ref="Y774:Y837" si="110">W774+X774</f>
        <v>0</v>
      </c>
      <c r="Z774" s="91"/>
      <c r="AA774" s="92"/>
      <c r="AB774" s="93">
        <f t="shared" ref="AB774:AB837" si="111">Z774+AA774</f>
        <v>0</v>
      </c>
      <c r="AC774" s="100">
        <f t="shared" ref="AC774:AC837" si="112">(AB774-Y774)*24*60</f>
        <v>0</v>
      </c>
      <c r="AD774" s="91"/>
      <c r="AE774" s="105"/>
      <c r="AF774" s="93">
        <f t="shared" ref="AF774:AF837" si="113">AD774+AE774</f>
        <v>0</v>
      </c>
      <c r="AG774" s="78"/>
      <c r="AH774" s="78"/>
      <c r="AI774" s="83"/>
      <c r="AJ774" s="106"/>
      <c r="AK774" s="106"/>
      <c r="AL774" s="93">
        <f t="shared" ref="AL774:AL837" si="114">AJ774+AK774</f>
        <v>0</v>
      </c>
      <c r="AM774" s="100">
        <f t="shared" ref="AM774:AM837" si="115">IF(AND(P774&lt;&gt;"D:Arıza Değil",AH774="Bu Arıza Aracın Servise Verilmesine Engel Değil"),IF(Z774-F774&gt;0,(AB774-Y774)*24,IF(OR(AND(G774&gt;AS$1,G774&lt;AT$1),AND(G774&gt;AU$1,G774&lt;AV$1)),(AL774-Y774)*24,0)),AN774)</f>
        <v>0</v>
      </c>
      <c r="AN774" s="100">
        <f t="shared" ref="AN774:AN837" si="116">IF(P774&lt;&gt;"D:Arıza Değil",AC774,0)</f>
        <v>0</v>
      </c>
      <c r="AO774" s="101"/>
      <c r="AP774" s="101"/>
      <c r="AQ774" s="101"/>
      <c r="AR774" s="102"/>
      <c r="AS774" s="102"/>
      <c r="AT774" s="102"/>
      <c r="AU774" s="91"/>
      <c r="AV774" s="91"/>
      <c r="AW774" s="103">
        <v>0</v>
      </c>
      <c r="AX774" s="104">
        <f t="shared" si="108"/>
        <v>0</v>
      </c>
    </row>
    <row r="775" spans="1:50" ht="120" customHeight="1">
      <c r="A775" s="88"/>
      <c r="B775" s="88"/>
      <c r="C775" s="71"/>
      <c r="D775" s="89"/>
      <c r="E775" s="90"/>
      <c r="F775" s="91"/>
      <c r="G775" s="92"/>
      <c r="H775" s="92"/>
      <c r="I775" s="88"/>
      <c r="J775" s="88"/>
      <c r="K775" s="88"/>
      <c r="L775" s="88"/>
      <c r="M775" s="94" t="str">
        <f t="shared" si="109"/>
        <v>-</v>
      </c>
      <c r="N775" s="95"/>
      <c r="O775" s="96"/>
      <c r="P775" s="75"/>
      <c r="Q775" s="96"/>
      <c r="R775" s="97"/>
      <c r="S775" s="98"/>
      <c r="T775" s="78"/>
      <c r="U775" s="97"/>
      <c r="V775" s="99"/>
      <c r="W775" s="91"/>
      <c r="X775" s="92"/>
      <c r="Y775" s="93">
        <f t="shared" si="110"/>
        <v>0</v>
      </c>
      <c r="Z775" s="91"/>
      <c r="AA775" s="92"/>
      <c r="AB775" s="93">
        <f t="shared" si="111"/>
        <v>0</v>
      </c>
      <c r="AC775" s="100">
        <f t="shared" si="112"/>
        <v>0</v>
      </c>
      <c r="AD775" s="91"/>
      <c r="AE775" s="105"/>
      <c r="AF775" s="93">
        <f t="shared" si="113"/>
        <v>0</v>
      </c>
      <c r="AG775" s="78"/>
      <c r="AH775" s="78"/>
      <c r="AI775" s="83"/>
      <c r="AJ775" s="106"/>
      <c r="AK775" s="106"/>
      <c r="AL775" s="93">
        <f t="shared" si="114"/>
        <v>0</v>
      </c>
      <c r="AM775" s="100">
        <f t="shared" si="115"/>
        <v>0</v>
      </c>
      <c r="AN775" s="100">
        <f t="shared" si="116"/>
        <v>0</v>
      </c>
      <c r="AO775" s="101"/>
      <c r="AP775" s="101"/>
      <c r="AQ775" s="101"/>
      <c r="AR775" s="102"/>
      <c r="AS775" s="102"/>
      <c r="AT775" s="102"/>
      <c r="AU775" s="91"/>
      <c r="AV775" s="91"/>
      <c r="AW775" s="103">
        <v>0</v>
      </c>
      <c r="AX775" s="104">
        <f t="shared" si="108"/>
        <v>0</v>
      </c>
    </row>
    <row r="776" spans="1:50" ht="120" customHeight="1">
      <c r="A776" s="88"/>
      <c r="B776" s="88"/>
      <c r="C776" s="71"/>
      <c r="D776" s="89"/>
      <c r="E776" s="90"/>
      <c r="F776" s="91"/>
      <c r="G776" s="92"/>
      <c r="H776" s="92"/>
      <c r="I776" s="88"/>
      <c r="J776" s="88"/>
      <c r="K776" s="88"/>
      <c r="L776" s="88"/>
      <c r="M776" s="94" t="str">
        <f t="shared" si="109"/>
        <v>-</v>
      </c>
      <c r="N776" s="95"/>
      <c r="O776" s="96"/>
      <c r="P776" s="75"/>
      <c r="Q776" s="96"/>
      <c r="R776" s="97"/>
      <c r="S776" s="98"/>
      <c r="T776" s="78"/>
      <c r="U776" s="97"/>
      <c r="V776" s="99"/>
      <c r="W776" s="91"/>
      <c r="X776" s="92"/>
      <c r="Y776" s="93">
        <f t="shared" si="110"/>
        <v>0</v>
      </c>
      <c r="Z776" s="91"/>
      <c r="AA776" s="92"/>
      <c r="AB776" s="93">
        <f t="shared" si="111"/>
        <v>0</v>
      </c>
      <c r="AC776" s="100">
        <f t="shared" si="112"/>
        <v>0</v>
      </c>
      <c r="AD776" s="91"/>
      <c r="AE776" s="105"/>
      <c r="AF776" s="93">
        <f t="shared" si="113"/>
        <v>0</v>
      </c>
      <c r="AG776" s="78"/>
      <c r="AH776" s="78"/>
      <c r="AI776" s="83"/>
      <c r="AJ776" s="106"/>
      <c r="AK776" s="106"/>
      <c r="AL776" s="93">
        <f t="shared" si="114"/>
        <v>0</v>
      </c>
      <c r="AM776" s="100">
        <f t="shared" si="115"/>
        <v>0</v>
      </c>
      <c r="AN776" s="100">
        <f t="shared" si="116"/>
        <v>0</v>
      </c>
      <c r="AO776" s="101"/>
      <c r="AP776" s="101"/>
      <c r="AQ776" s="101"/>
      <c r="AR776" s="102"/>
      <c r="AS776" s="102"/>
      <c r="AT776" s="102"/>
      <c r="AU776" s="91"/>
      <c r="AV776" s="91"/>
      <c r="AW776" s="103">
        <v>0</v>
      </c>
      <c r="AX776" s="104">
        <f t="shared" si="108"/>
        <v>0</v>
      </c>
    </row>
    <row r="777" spans="1:50" ht="120" customHeight="1">
      <c r="A777" s="88"/>
      <c r="B777" s="88"/>
      <c r="C777" s="71"/>
      <c r="D777" s="89"/>
      <c r="E777" s="90"/>
      <c r="F777" s="91"/>
      <c r="G777" s="92"/>
      <c r="H777" s="92"/>
      <c r="I777" s="88"/>
      <c r="J777" s="88"/>
      <c r="K777" s="88"/>
      <c r="L777" s="88"/>
      <c r="M777" s="94" t="str">
        <f t="shared" si="109"/>
        <v>-</v>
      </c>
      <c r="N777" s="95"/>
      <c r="O777" s="96"/>
      <c r="P777" s="75"/>
      <c r="Q777" s="96"/>
      <c r="R777" s="97"/>
      <c r="S777" s="98"/>
      <c r="T777" s="78"/>
      <c r="U777" s="97"/>
      <c r="V777" s="99"/>
      <c r="W777" s="91"/>
      <c r="X777" s="92"/>
      <c r="Y777" s="93">
        <f t="shared" si="110"/>
        <v>0</v>
      </c>
      <c r="Z777" s="91"/>
      <c r="AA777" s="92"/>
      <c r="AB777" s="93">
        <f t="shared" si="111"/>
        <v>0</v>
      </c>
      <c r="AC777" s="100">
        <f t="shared" si="112"/>
        <v>0</v>
      </c>
      <c r="AD777" s="91"/>
      <c r="AE777" s="105"/>
      <c r="AF777" s="93">
        <f t="shared" si="113"/>
        <v>0</v>
      </c>
      <c r="AG777" s="78"/>
      <c r="AH777" s="78"/>
      <c r="AI777" s="83"/>
      <c r="AJ777" s="106"/>
      <c r="AK777" s="106"/>
      <c r="AL777" s="93">
        <f t="shared" si="114"/>
        <v>0</v>
      </c>
      <c r="AM777" s="100">
        <f t="shared" si="115"/>
        <v>0</v>
      </c>
      <c r="AN777" s="100">
        <f t="shared" si="116"/>
        <v>0</v>
      </c>
      <c r="AO777" s="101"/>
      <c r="AP777" s="101"/>
      <c r="AQ777" s="101"/>
      <c r="AR777" s="102"/>
      <c r="AS777" s="102"/>
      <c r="AT777" s="102"/>
      <c r="AU777" s="91"/>
      <c r="AV777" s="91"/>
      <c r="AW777" s="103">
        <v>0</v>
      </c>
      <c r="AX777" s="104">
        <f t="shared" si="108"/>
        <v>0</v>
      </c>
    </row>
    <row r="778" spans="1:50" ht="120" customHeight="1">
      <c r="A778" s="88"/>
      <c r="B778" s="88"/>
      <c r="C778" s="71"/>
      <c r="D778" s="89"/>
      <c r="E778" s="90"/>
      <c r="F778" s="91"/>
      <c r="G778" s="92"/>
      <c r="H778" s="92"/>
      <c r="I778" s="88"/>
      <c r="J778" s="88"/>
      <c r="K778" s="88"/>
      <c r="L778" s="88"/>
      <c r="M778" s="94" t="str">
        <f t="shared" si="109"/>
        <v>-</v>
      </c>
      <c r="N778" s="95"/>
      <c r="O778" s="96"/>
      <c r="P778" s="75"/>
      <c r="Q778" s="96"/>
      <c r="R778" s="97"/>
      <c r="S778" s="98"/>
      <c r="T778" s="78"/>
      <c r="U778" s="97"/>
      <c r="V778" s="99"/>
      <c r="W778" s="91"/>
      <c r="X778" s="92"/>
      <c r="Y778" s="93">
        <f t="shared" si="110"/>
        <v>0</v>
      </c>
      <c r="Z778" s="91"/>
      <c r="AA778" s="92"/>
      <c r="AB778" s="93">
        <f t="shared" si="111"/>
        <v>0</v>
      </c>
      <c r="AC778" s="100">
        <f t="shared" si="112"/>
        <v>0</v>
      </c>
      <c r="AD778" s="91"/>
      <c r="AE778" s="105"/>
      <c r="AF778" s="93">
        <f t="shared" si="113"/>
        <v>0</v>
      </c>
      <c r="AG778" s="78"/>
      <c r="AH778" s="78"/>
      <c r="AI778" s="83"/>
      <c r="AJ778" s="106"/>
      <c r="AK778" s="106"/>
      <c r="AL778" s="93">
        <f t="shared" si="114"/>
        <v>0</v>
      </c>
      <c r="AM778" s="100">
        <f t="shared" si="115"/>
        <v>0</v>
      </c>
      <c r="AN778" s="100">
        <f t="shared" si="116"/>
        <v>0</v>
      </c>
      <c r="AO778" s="101"/>
      <c r="AP778" s="101"/>
      <c r="AQ778" s="101"/>
      <c r="AR778" s="102"/>
      <c r="AS778" s="102"/>
      <c r="AT778" s="102"/>
      <c r="AU778" s="91"/>
      <c r="AV778" s="91"/>
      <c r="AW778" s="103">
        <v>0</v>
      </c>
      <c r="AX778" s="104">
        <f t="shared" si="108"/>
        <v>0</v>
      </c>
    </row>
    <row r="779" spans="1:50" ht="120" customHeight="1">
      <c r="A779" s="88"/>
      <c r="B779" s="88"/>
      <c r="C779" s="71"/>
      <c r="D779" s="89"/>
      <c r="E779" s="90"/>
      <c r="F779" s="91"/>
      <c r="G779" s="92"/>
      <c r="H779" s="92"/>
      <c r="I779" s="88"/>
      <c r="J779" s="88"/>
      <c r="K779" s="88"/>
      <c r="L779" s="88"/>
      <c r="M779" s="94" t="str">
        <f t="shared" si="109"/>
        <v>-</v>
      </c>
      <c r="N779" s="95"/>
      <c r="O779" s="96"/>
      <c r="P779" s="75"/>
      <c r="Q779" s="96"/>
      <c r="R779" s="97"/>
      <c r="S779" s="98"/>
      <c r="T779" s="78"/>
      <c r="U779" s="97"/>
      <c r="V779" s="99"/>
      <c r="W779" s="91"/>
      <c r="X779" s="92"/>
      <c r="Y779" s="93">
        <f t="shared" si="110"/>
        <v>0</v>
      </c>
      <c r="Z779" s="91"/>
      <c r="AA779" s="92"/>
      <c r="AB779" s="93">
        <f t="shared" si="111"/>
        <v>0</v>
      </c>
      <c r="AC779" s="100">
        <f t="shared" si="112"/>
        <v>0</v>
      </c>
      <c r="AD779" s="91"/>
      <c r="AE779" s="105"/>
      <c r="AF779" s="93">
        <f t="shared" si="113"/>
        <v>0</v>
      </c>
      <c r="AG779" s="78"/>
      <c r="AH779" s="78"/>
      <c r="AI779" s="83"/>
      <c r="AJ779" s="106"/>
      <c r="AK779" s="106"/>
      <c r="AL779" s="93">
        <f t="shared" si="114"/>
        <v>0</v>
      </c>
      <c r="AM779" s="100">
        <f t="shared" si="115"/>
        <v>0</v>
      </c>
      <c r="AN779" s="100">
        <f t="shared" si="116"/>
        <v>0</v>
      </c>
      <c r="AO779" s="101"/>
      <c r="AP779" s="101"/>
      <c r="AQ779" s="101"/>
      <c r="AR779" s="102"/>
      <c r="AS779" s="102"/>
      <c r="AT779" s="102"/>
      <c r="AU779" s="91"/>
      <c r="AV779" s="91"/>
      <c r="AW779" s="103">
        <v>0</v>
      </c>
      <c r="AX779" s="104">
        <f t="shared" si="108"/>
        <v>0</v>
      </c>
    </row>
    <row r="780" spans="1:50" ht="120" customHeight="1">
      <c r="A780" s="88"/>
      <c r="B780" s="88"/>
      <c r="C780" s="71"/>
      <c r="D780" s="89"/>
      <c r="E780" s="90"/>
      <c r="F780" s="91"/>
      <c r="G780" s="92"/>
      <c r="H780" s="92"/>
      <c r="I780" s="88"/>
      <c r="J780" s="88"/>
      <c r="K780" s="88"/>
      <c r="L780" s="88"/>
      <c r="M780" s="94" t="str">
        <f t="shared" si="109"/>
        <v>-</v>
      </c>
      <c r="N780" s="95"/>
      <c r="O780" s="96"/>
      <c r="P780" s="75"/>
      <c r="Q780" s="96"/>
      <c r="R780" s="97"/>
      <c r="S780" s="98"/>
      <c r="T780" s="78"/>
      <c r="U780" s="97"/>
      <c r="V780" s="99"/>
      <c r="W780" s="91"/>
      <c r="X780" s="92"/>
      <c r="Y780" s="93">
        <f t="shared" si="110"/>
        <v>0</v>
      </c>
      <c r="Z780" s="91"/>
      <c r="AA780" s="92"/>
      <c r="AB780" s="93">
        <f t="shared" si="111"/>
        <v>0</v>
      </c>
      <c r="AC780" s="100">
        <f t="shared" si="112"/>
        <v>0</v>
      </c>
      <c r="AD780" s="91"/>
      <c r="AE780" s="105"/>
      <c r="AF780" s="93">
        <f t="shared" si="113"/>
        <v>0</v>
      </c>
      <c r="AG780" s="78"/>
      <c r="AH780" s="78"/>
      <c r="AI780" s="83"/>
      <c r="AJ780" s="106"/>
      <c r="AK780" s="106"/>
      <c r="AL780" s="93">
        <f t="shared" si="114"/>
        <v>0</v>
      </c>
      <c r="AM780" s="100">
        <f t="shared" si="115"/>
        <v>0</v>
      </c>
      <c r="AN780" s="100">
        <f t="shared" si="116"/>
        <v>0</v>
      </c>
      <c r="AO780" s="101"/>
      <c r="AP780" s="101"/>
      <c r="AQ780" s="101"/>
      <c r="AR780" s="102"/>
      <c r="AS780" s="102"/>
      <c r="AT780" s="102"/>
      <c r="AU780" s="91"/>
      <c r="AV780" s="91"/>
      <c r="AW780" s="103">
        <v>0</v>
      </c>
      <c r="AX780" s="104">
        <f t="shared" si="108"/>
        <v>0</v>
      </c>
    </row>
    <row r="781" spans="1:50" ht="120" customHeight="1">
      <c r="A781" s="88"/>
      <c r="B781" s="88"/>
      <c r="C781" s="71"/>
      <c r="D781" s="89"/>
      <c r="E781" s="90"/>
      <c r="F781" s="91"/>
      <c r="G781" s="92"/>
      <c r="H781" s="92"/>
      <c r="I781" s="88"/>
      <c r="J781" s="88"/>
      <c r="K781" s="88"/>
      <c r="L781" s="88"/>
      <c r="M781" s="94" t="str">
        <f t="shared" si="109"/>
        <v>-</v>
      </c>
      <c r="N781" s="95"/>
      <c r="O781" s="96"/>
      <c r="P781" s="75"/>
      <c r="Q781" s="96"/>
      <c r="R781" s="97"/>
      <c r="S781" s="98"/>
      <c r="T781" s="78"/>
      <c r="U781" s="97"/>
      <c r="V781" s="99"/>
      <c r="W781" s="91"/>
      <c r="X781" s="92"/>
      <c r="Y781" s="93">
        <f t="shared" si="110"/>
        <v>0</v>
      </c>
      <c r="Z781" s="91"/>
      <c r="AA781" s="92"/>
      <c r="AB781" s="93">
        <f t="shared" si="111"/>
        <v>0</v>
      </c>
      <c r="AC781" s="100">
        <f t="shared" si="112"/>
        <v>0</v>
      </c>
      <c r="AD781" s="91"/>
      <c r="AE781" s="105"/>
      <c r="AF781" s="93">
        <f t="shared" si="113"/>
        <v>0</v>
      </c>
      <c r="AG781" s="78"/>
      <c r="AH781" s="78"/>
      <c r="AI781" s="83"/>
      <c r="AJ781" s="106"/>
      <c r="AK781" s="106"/>
      <c r="AL781" s="93">
        <f t="shared" si="114"/>
        <v>0</v>
      </c>
      <c r="AM781" s="100">
        <f t="shared" si="115"/>
        <v>0</v>
      </c>
      <c r="AN781" s="100">
        <f t="shared" si="116"/>
        <v>0</v>
      </c>
      <c r="AO781" s="101"/>
      <c r="AP781" s="101"/>
      <c r="AQ781" s="101"/>
      <c r="AR781" s="102"/>
      <c r="AS781" s="102"/>
      <c r="AT781" s="102"/>
      <c r="AU781" s="91"/>
      <c r="AV781" s="91"/>
      <c r="AW781" s="103">
        <v>0</v>
      </c>
      <c r="AX781" s="104">
        <f t="shared" si="108"/>
        <v>0</v>
      </c>
    </row>
    <row r="782" spans="1:50" ht="120" customHeight="1">
      <c r="A782" s="88"/>
      <c r="B782" s="88"/>
      <c r="C782" s="71"/>
      <c r="D782" s="89"/>
      <c r="E782" s="90"/>
      <c r="F782" s="91"/>
      <c r="G782" s="92"/>
      <c r="H782" s="92"/>
      <c r="I782" s="88"/>
      <c r="J782" s="88"/>
      <c r="K782" s="88"/>
      <c r="L782" s="88"/>
      <c r="M782" s="94" t="str">
        <f t="shared" si="109"/>
        <v>-</v>
      </c>
      <c r="N782" s="95"/>
      <c r="O782" s="96"/>
      <c r="P782" s="75"/>
      <c r="Q782" s="96"/>
      <c r="R782" s="97"/>
      <c r="S782" s="98"/>
      <c r="T782" s="78"/>
      <c r="U782" s="97"/>
      <c r="V782" s="99"/>
      <c r="W782" s="91"/>
      <c r="X782" s="92"/>
      <c r="Y782" s="93">
        <f t="shared" si="110"/>
        <v>0</v>
      </c>
      <c r="Z782" s="91"/>
      <c r="AA782" s="92"/>
      <c r="AB782" s="93">
        <f t="shared" si="111"/>
        <v>0</v>
      </c>
      <c r="AC782" s="100">
        <f t="shared" si="112"/>
        <v>0</v>
      </c>
      <c r="AD782" s="91"/>
      <c r="AE782" s="105"/>
      <c r="AF782" s="93">
        <f t="shared" si="113"/>
        <v>0</v>
      </c>
      <c r="AG782" s="78"/>
      <c r="AH782" s="78"/>
      <c r="AI782" s="83"/>
      <c r="AJ782" s="106"/>
      <c r="AK782" s="106"/>
      <c r="AL782" s="93">
        <f t="shared" si="114"/>
        <v>0</v>
      </c>
      <c r="AM782" s="100">
        <f t="shared" si="115"/>
        <v>0</v>
      </c>
      <c r="AN782" s="100">
        <f t="shared" si="116"/>
        <v>0</v>
      </c>
      <c r="AO782" s="101"/>
      <c r="AP782" s="101"/>
      <c r="AQ782" s="101"/>
      <c r="AR782" s="102"/>
      <c r="AS782" s="102"/>
      <c r="AT782" s="102"/>
      <c r="AU782" s="91"/>
      <c r="AV782" s="91"/>
      <c r="AW782" s="103">
        <v>0</v>
      </c>
      <c r="AX782" s="104">
        <f t="shared" si="108"/>
        <v>0</v>
      </c>
    </row>
    <row r="783" spans="1:50" ht="120" customHeight="1">
      <c r="A783" s="88"/>
      <c r="B783" s="88"/>
      <c r="C783" s="71"/>
      <c r="D783" s="89"/>
      <c r="E783" s="90"/>
      <c r="F783" s="91"/>
      <c r="G783" s="92"/>
      <c r="H783" s="92"/>
      <c r="I783" s="88"/>
      <c r="J783" s="88"/>
      <c r="K783" s="88"/>
      <c r="L783" s="88"/>
      <c r="M783" s="94" t="str">
        <f t="shared" si="109"/>
        <v>-</v>
      </c>
      <c r="N783" s="95"/>
      <c r="O783" s="96"/>
      <c r="P783" s="75"/>
      <c r="Q783" s="96"/>
      <c r="R783" s="97"/>
      <c r="S783" s="98"/>
      <c r="T783" s="78"/>
      <c r="U783" s="97"/>
      <c r="V783" s="99"/>
      <c r="W783" s="91"/>
      <c r="X783" s="92"/>
      <c r="Y783" s="93">
        <f t="shared" si="110"/>
        <v>0</v>
      </c>
      <c r="Z783" s="91"/>
      <c r="AA783" s="92"/>
      <c r="AB783" s="93">
        <f t="shared" si="111"/>
        <v>0</v>
      </c>
      <c r="AC783" s="100">
        <f t="shared" si="112"/>
        <v>0</v>
      </c>
      <c r="AD783" s="91"/>
      <c r="AE783" s="105"/>
      <c r="AF783" s="93">
        <f t="shared" si="113"/>
        <v>0</v>
      </c>
      <c r="AG783" s="78"/>
      <c r="AH783" s="78"/>
      <c r="AI783" s="83"/>
      <c r="AJ783" s="106"/>
      <c r="AK783" s="106"/>
      <c r="AL783" s="93">
        <f t="shared" si="114"/>
        <v>0</v>
      </c>
      <c r="AM783" s="100">
        <f t="shared" si="115"/>
        <v>0</v>
      </c>
      <c r="AN783" s="100">
        <f t="shared" si="116"/>
        <v>0</v>
      </c>
      <c r="AO783" s="101"/>
      <c r="AP783" s="101"/>
      <c r="AQ783" s="101"/>
      <c r="AR783" s="102"/>
      <c r="AS783" s="102"/>
      <c r="AT783" s="102"/>
      <c r="AU783" s="91"/>
      <c r="AV783" s="91"/>
      <c r="AW783" s="103">
        <v>0</v>
      </c>
      <c r="AX783" s="104">
        <f t="shared" si="108"/>
        <v>0</v>
      </c>
    </row>
    <row r="784" spans="1:50" ht="120" customHeight="1">
      <c r="A784" s="88"/>
      <c r="B784" s="88"/>
      <c r="C784" s="71"/>
      <c r="D784" s="89"/>
      <c r="E784" s="90"/>
      <c r="F784" s="91"/>
      <c r="G784" s="92"/>
      <c r="H784" s="92"/>
      <c r="I784" s="88"/>
      <c r="J784" s="88"/>
      <c r="K784" s="88"/>
      <c r="L784" s="88"/>
      <c r="M784" s="94" t="str">
        <f t="shared" si="109"/>
        <v>-</v>
      </c>
      <c r="N784" s="95"/>
      <c r="O784" s="96"/>
      <c r="P784" s="75"/>
      <c r="Q784" s="96"/>
      <c r="R784" s="97"/>
      <c r="S784" s="98"/>
      <c r="T784" s="78"/>
      <c r="U784" s="97"/>
      <c r="V784" s="99"/>
      <c r="W784" s="91"/>
      <c r="X784" s="92"/>
      <c r="Y784" s="93">
        <f t="shared" si="110"/>
        <v>0</v>
      </c>
      <c r="Z784" s="91"/>
      <c r="AA784" s="92"/>
      <c r="AB784" s="93">
        <f t="shared" si="111"/>
        <v>0</v>
      </c>
      <c r="AC784" s="100">
        <f t="shared" si="112"/>
        <v>0</v>
      </c>
      <c r="AD784" s="91"/>
      <c r="AE784" s="105"/>
      <c r="AF784" s="93">
        <f t="shared" si="113"/>
        <v>0</v>
      </c>
      <c r="AG784" s="78"/>
      <c r="AH784" s="78"/>
      <c r="AI784" s="83"/>
      <c r="AJ784" s="106"/>
      <c r="AK784" s="106"/>
      <c r="AL784" s="93">
        <f t="shared" si="114"/>
        <v>0</v>
      </c>
      <c r="AM784" s="100">
        <f t="shared" si="115"/>
        <v>0</v>
      </c>
      <c r="AN784" s="100">
        <f t="shared" si="116"/>
        <v>0</v>
      </c>
      <c r="AO784" s="101"/>
      <c r="AP784" s="101"/>
      <c r="AQ784" s="101"/>
      <c r="AR784" s="102"/>
      <c r="AS784" s="102"/>
      <c r="AT784" s="102"/>
      <c r="AU784" s="91"/>
      <c r="AV784" s="91"/>
      <c r="AW784" s="103">
        <v>0</v>
      </c>
      <c r="AX784" s="104">
        <f t="shared" si="108"/>
        <v>0</v>
      </c>
    </row>
    <row r="785" spans="1:50" ht="120" customHeight="1">
      <c r="A785" s="88"/>
      <c r="B785" s="88"/>
      <c r="C785" s="71"/>
      <c r="D785" s="89"/>
      <c r="E785" s="90"/>
      <c r="F785" s="91"/>
      <c r="G785" s="92"/>
      <c r="H785" s="92"/>
      <c r="I785" s="88"/>
      <c r="J785" s="88"/>
      <c r="K785" s="88"/>
      <c r="L785" s="88"/>
      <c r="M785" s="94" t="str">
        <f t="shared" si="109"/>
        <v>-</v>
      </c>
      <c r="N785" s="95"/>
      <c r="O785" s="96"/>
      <c r="P785" s="75"/>
      <c r="Q785" s="96"/>
      <c r="R785" s="97"/>
      <c r="S785" s="98"/>
      <c r="T785" s="78"/>
      <c r="U785" s="97"/>
      <c r="V785" s="99"/>
      <c r="W785" s="91"/>
      <c r="X785" s="92"/>
      <c r="Y785" s="93">
        <f t="shared" si="110"/>
        <v>0</v>
      </c>
      <c r="Z785" s="91"/>
      <c r="AA785" s="92"/>
      <c r="AB785" s="93">
        <f t="shared" si="111"/>
        <v>0</v>
      </c>
      <c r="AC785" s="100">
        <f t="shared" si="112"/>
        <v>0</v>
      </c>
      <c r="AD785" s="91"/>
      <c r="AE785" s="105"/>
      <c r="AF785" s="93">
        <f t="shared" si="113"/>
        <v>0</v>
      </c>
      <c r="AG785" s="78"/>
      <c r="AH785" s="78"/>
      <c r="AI785" s="83"/>
      <c r="AJ785" s="106"/>
      <c r="AK785" s="106"/>
      <c r="AL785" s="93">
        <f t="shared" si="114"/>
        <v>0</v>
      </c>
      <c r="AM785" s="100">
        <f t="shared" si="115"/>
        <v>0</v>
      </c>
      <c r="AN785" s="100">
        <f t="shared" si="116"/>
        <v>0</v>
      </c>
      <c r="AO785" s="101"/>
      <c r="AP785" s="101"/>
      <c r="AQ785" s="101"/>
      <c r="AR785" s="102"/>
      <c r="AS785" s="102"/>
      <c r="AT785" s="102"/>
      <c r="AU785" s="91"/>
      <c r="AV785" s="91"/>
      <c r="AW785" s="103">
        <v>0</v>
      </c>
      <c r="AX785" s="104">
        <f t="shared" si="108"/>
        <v>0</v>
      </c>
    </row>
    <row r="786" spans="1:50" ht="120" customHeight="1">
      <c r="A786" s="88"/>
      <c r="B786" s="88"/>
      <c r="C786" s="71"/>
      <c r="D786" s="89"/>
      <c r="E786" s="90"/>
      <c r="F786" s="91"/>
      <c r="G786" s="92"/>
      <c r="H786" s="92"/>
      <c r="I786" s="88"/>
      <c r="J786" s="88"/>
      <c r="K786" s="88"/>
      <c r="L786" s="88"/>
      <c r="M786" s="94" t="str">
        <f t="shared" si="109"/>
        <v>-</v>
      </c>
      <c r="N786" s="95"/>
      <c r="O786" s="96"/>
      <c r="P786" s="75"/>
      <c r="Q786" s="96"/>
      <c r="R786" s="97"/>
      <c r="S786" s="98"/>
      <c r="T786" s="78"/>
      <c r="U786" s="97"/>
      <c r="V786" s="99"/>
      <c r="W786" s="91"/>
      <c r="X786" s="92"/>
      <c r="Y786" s="93">
        <f t="shared" si="110"/>
        <v>0</v>
      </c>
      <c r="Z786" s="91"/>
      <c r="AA786" s="92"/>
      <c r="AB786" s="93">
        <f t="shared" si="111"/>
        <v>0</v>
      </c>
      <c r="AC786" s="100">
        <f t="shared" si="112"/>
        <v>0</v>
      </c>
      <c r="AD786" s="91"/>
      <c r="AE786" s="105"/>
      <c r="AF786" s="93">
        <f t="shared" si="113"/>
        <v>0</v>
      </c>
      <c r="AG786" s="78"/>
      <c r="AH786" s="78"/>
      <c r="AI786" s="83"/>
      <c r="AJ786" s="106"/>
      <c r="AK786" s="106"/>
      <c r="AL786" s="93">
        <f t="shared" si="114"/>
        <v>0</v>
      </c>
      <c r="AM786" s="100">
        <f t="shared" si="115"/>
        <v>0</v>
      </c>
      <c r="AN786" s="100">
        <f t="shared" si="116"/>
        <v>0</v>
      </c>
      <c r="AO786" s="101"/>
      <c r="AP786" s="101"/>
      <c r="AQ786" s="101"/>
      <c r="AR786" s="102"/>
      <c r="AS786" s="102"/>
      <c r="AT786" s="102"/>
      <c r="AU786" s="91"/>
      <c r="AV786" s="91"/>
      <c r="AW786" s="103">
        <v>0</v>
      </c>
      <c r="AX786" s="104">
        <f t="shared" si="108"/>
        <v>0</v>
      </c>
    </row>
    <row r="787" spans="1:50" ht="120" customHeight="1">
      <c r="A787" s="88"/>
      <c r="B787" s="88"/>
      <c r="C787" s="71"/>
      <c r="D787" s="89"/>
      <c r="E787" s="90"/>
      <c r="F787" s="91"/>
      <c r="G787" s="92"/>
      <c r="H787" s="92"/>
      <c r="I787" s="88"/>
      <c r="J787" s="88"/>
      <c r="K787" s="88"/>
      <c r="L787" s="88"/>
      <c r="M787" s="94" t="str">
        <f t="shared" si="109"/>
        <v>-</v>
      </c>
      <c r="N787" s="95"/>
      <c r="O787" s="96"/>
      <c r="P787" s="75"/>
      <c r="Q787" s="96"/>
      <c r="R787" s="97"/>
      <c r="S787" s="98"/>
      <c r="T787" s="78"/>
      <c r="U787" s="97"/>
      <c r="V787" s="99"/>
      <c r="W787" s="91"/>
      <c r="X787" s="92"/>
      <c r="Y787" s="93">
        <f t="shared" si="110"/>
        <v>0</v>
      </c>
      <c r="Z787" s="91"/>
      <c r="AA787" s="92"/>
      <c r="AB787" s="93">
        <f t="shared" si="111"/>
        <v>0</v>
      </c>
      <c r="AC787" s="100">
        <f t="shared" si="112"/>
        <v>0</v>
      </c>
      <c r="AD787" s="91"/>
      <c r="AE787" s="105"/>
      <c r="AF787" s="93">
        <f t="shared" si="113"/>
        <v>0</v>
      </c>
      <c r="AG787" s="78"/>
      <c r="AH787" s="78"/>
      <c r="AI787" s="83"/>
      <c r="AJ787" s="106"/>
      <c r="AK787" s="106"/>
      <c r="AL787" s="93">
        <f t="shared" si="114"/>
        <v>0</v>
      </c>
      <c r="AM787" s="100">
        <f t="shared" si="115"/>
        <v>0</v>
      </c>
      <c r="AN787" s="100">
        <f t="shared" si="116"/>
        <v>0</v>
      </c>
      <c r="AO787" s="101"/>
      <c r="AP787" s="101"/>
      <c r="AQ787" s="101"/>
      <c r="AR787" s="102"/>
      <c r="AS787" s="102"/>
      <c r="AT787" s="102"/>
      <c r="AU787" s="91"/>
      <c r="AV787" s="91"/>
      <c r="AW787" s="103">
        <v>0</v>
      </c>
      <c r="AX787" s="104">
        <f t="shared" si="108"/>
        <v>0</v>
      </c>
    </row>
    <row r="788" spans="1:50" ht="120" customHeight="1">
      <c r="A788" s="88"/>
      <c r="B788" s="88"/>
      <c r="C788" s="71"/>
      <c r="D788" s="89"/>
      <c r="E788" s="90"/>
      <c r="F788" s="91"/>
      <c r="G788" s="92"/>
      <c r="H788" s="92"/>
      <c r="I788" s="88"/>
      <c r="J788" s="88"/>
      <c r="K788" s="88"/>
      <c r="L788" s="88"/>
      <c r="M788" s="94" t="str">
        <f t="shared" si="109"/>
        <v>-</v>
      </c>
      <c r="N788" s="95"/>
      <c r="O788" s="96"/>
      <c r="P788" s="75"/>
      <c r="Q788" s="96"/>
      <c r="R788" s="97"/>
      <c r="S788" s="98"/>
      <c r="T788" s="78"/>
      <c r="U788" s="97"/>
      <c r="V788" s="99"/>
      <c r="W788" s="91"/>
      <c r="X788" s="92"/>
      <c r="Y788" s="93">
        <f t="shared" si="110"/>
        <v>0</v>
      </c>
      <c r="Z788" s="91"/>
      <c r="AA788" s="92"/>
      <c r="AB788" s="93">
        <f t="shared" si="111"/>
        <v>0</v>
      </c>
      <c r="AC788" s="100">
        <f t="shared" si="112"/>
        <v>0</v>
      </c>
      <c r="AD788" s="91"/>
      <c r="AE788" s="105"/>
      <c r="AF788" s="93">
        <f t="shared" si="113"/>
        <v>0</v>
      </c>
      <c r="AG788" s="78"/>
      <c r="AH788" s="78"/>
      <c r="AI788" s="83"/>
      <c r="AJ788" s="106"/>
      <c r="AK788" s="106"/>
      <c r="AL788" s="93">
        <f t="shared" si="114"/>
        <v>0</v>
      </c>
      <c r="AM788" s="100">
        <f t="shared" si="115"/>
        <v>0</v>
      </c>
      <c r="AN788" s="100">
        <f t="shared" si="116"/>
        <v>0</v>
      </c>
      <c r="AO788" s="101"/>
      <c r="AP788" s="101"/>
      <c r="AQ788" s="101"/>
      <c r="AR788" s="102"/>
      <c r="AS788" s="102"/>
      <c r="AT788" s="102"/>
      <c r="AU788" s="91"/>
      <c r="AV788" s="91"/>
      <c r="AW788" s="103">
        <v>0</v>
      </c>
      <c r="AX788" s="104">
        <f t="shared" si="108"/>
        <v>0</v>
      </c>
    </row>
    <row r="789" spans="1:50" ht="120" customHeight="1">
      <c r="A789" s="88"/>
      <c r="B789" s="88"/>
      <c r="C789" s="71"/>
      <c r="D789" s="89"/>
      <c r="E789" s="90"/>
      <c r="F789" s="91"/>
      <c r="G789" s="92"/>
      <c r="H789" s="92"/>
      <c r="I789" s="88"/>
      <c r="J789" s="88"/>
      <c r="K789" s="88"/>
      <c r="L789" s="88"/>
      <c r="M789" s="94" t="str">
        <f t="shared" si="109"/>
        <v>-</v>
      </c>
      <c r="N789" s="95"/>
      <c r="O789" s="96"/>
      <c r="P789" s="75"/>
      <c r="Q789" s="96"/>
      <c r="R789" s="97"/>
      <c r="S789" s="98"/>
      <c r="T789" s="78"/>
      <c r="U789" s="97"/>
      <c r="V789" s="99"/>
      <c r="W789" s="91"/>
      <c r="X789" s="92"/>
      <c r="Y789" s="93">
        <f t="shared" si="110"/>
        <v>0</v>
      </c>
      <c r="Z789" s="91"/>
      <c r="AA789" s="92"/>
      <c r="AB789" s="93">
        <f t="shared" si="111"/>
        <v>0</v>
      </c>
      <c r="AC789" s="100">
        <f t="shared" si="112"/>
        <v>0</v>
      </c>
      <c r="AD789" s="91"/>
      <c r="AE789" s="105"/>
      <c r="AF789" s="93">
        <f t="shared" si="113"/>
        <v>0</v>
      </c>
      <c r="AG789" s="78"/>
      <c r="AH789" s="78"/>
      <c r="AI789" s="83"/>
      <c r="AJ789" s="106"/>
      <c r="AK789" s="106"/>
      <c r="AL789" s="93">
        <f t="shared" si="114"/>
        <v>0</v>
      </c>
      <c r="AM789" s="100">
        <f t="shared" si="115"/>
        <v>0</v>
      </c>
      <c r="AN789" s="100">
        <f t="shared" si="116"/>
        <v>0</v>
      </c>
      <c r="AO789" s="101"/>
      <c r="AP789" s="101"/>
      <c r="AQ789" s="101"/>
      <c r="AR789" s="102"/>
      <c r="AS789" s="102"/>
      <c r="AT789" s="102"/>
      <c r="AU789" s="91"/>
      <c r="AV789" s="91"/>
      <c r="AW789" s="103">
        <v>0</v>
      </c>
      <c r="AX789" s="104">
        <f t="shared" si="108"/>
        <v>0</v>
      </c>
    </row>
    <row r="790" spans="1:50" ht="120" customHeight="1">
      <c r="A790" s="88"/>
      <c r="B790" s="88"/>
      <c r="C790" s="71"/>
      <c r="D790" s="89"/>
      <c r="E790" s="90"/>
      <c r="F790" s="91"/>
      <c r="G790" s="92"/>
      <c r="H790" s="92"/>
      <c r="I790" s="88"/>
      <c r="J790" s="88"/>
      <c r="K790" s="88"/>
      <c r="L790" s="88"/>
      <c r="M790" s="94" t="str">
        <f t="shared" si="109"/>
        <v>-</v>
      </c>
      <c r="N790" s="95"/>
      <c r="O790" s="96"/>
      <c r="P790" s="75"/>
      <c r="Q790" s="96"/>
      <c r="R790" s="97"/>
      <c r="S790" s="98"/>
      <c r="T790" s="78"/>
      <c r="U790" s="97"/>
      <c r="V790" s="99"/>
      <c r="W790" s="91"/>
      <c r="X790" s="92"/>
      <c r="Y790" s="93">
        <f t="shared" si="110"/>
        <v>0</v>
      </c>
      <c r="Z790" s="91"/>
      <c r="AA790" s="92"/>
      <c r="AB790" s="93">
        <f t="shared" si="111"/>
        <v>0</v>
      </c>
      <c r="AC790" s="100">
        <f t="shared" si="112"/>
        <v>0</v>
      </c>
      <c r="AD790" s="91"/>
      <c r="AE790" s="105"/>
      <c r="AF790" s="93">
        <f t="shared" si="113"/>
        <v>0</v>
      </c>
      <c r="AG790" s="78"/>
      <c r="AH790" s="78"/>
      <c r="AI790" s="83"/>
      <c r="AJ790" s="106"/>
      <c r="AK790" s="106"/>
      <c r="AL790" s="93">
        <f t="shared" si="114"/>
        <v>0</v>
      </c>
      <c r="AM790" s="100">
        <f t="shared" si="115"/>
        <v>0</v>
      </c>
      <c r="AN790" s="100">
        <f t="shared" si="116"/>
        <v>0</v>
      </c>
      <c r="AO790" s="101"/>
      <c r="AP790" s="101"/>
      <c r="AQ790" s="101"/>
      <c r="AR790" s="102"/>
      <c r="AS790" s="102"/>
      <c r="AT790" s="102"/>
      <c r="AU790" s="91"/>
      <c r="AV790" s="91"/>
      <c r="AW790" s="103">
        <v>0</v>
      </c>
      <c r="AX790" s="104">
        <f t="shared" si="108"/>
        <v>0</v>
      </c>
    </row>
    <row r="791" spans="1:50" ht="120" customHeight="1">
      <c r="A791" s="88"/>
      <c r="B791" s="88"/>
      <c r="C791" s="71"/>
      <c r="D791" s="89"/>
      <c r="E791" s="90"/>
      <c r="F791" s="91"/>
      <c r="G791" s="92"/>
      <c r="H791" s="92"/>
      <c r="I791" s="88"/>
      <c r="J791" s="88"/>
      <c r="K791" s="88"/>
      <c r="L791" s="88"/>
      <c r="M791" s="94" t="str">
        <f t="shared" si="109"/>
        <v>-</v>
      </c>
      <c r="N791" s="95"/>
      <c r="O791" s="96"/>
      <c r="P791" s="75"/>
      <c r="Q791" s="96"/>
      <c r="R791" s="97"/>
      <c r="S791" s="98"/>
      <c r="T791" s="78"/>
      <c r="U791" s="97"/>
      <c r="V791" s="99"/>
      <c r="W791" s="91"/>
      <c r="X791" s="92"/>
      <c r="Y791" s="93">
        <f t="shared" si="110"/>
        <v>0</v>
      </c>
      <c r="Z791" s="91"/>
      <c r="AA791" s="92"/>
      <c r="AB791" s="93">
        <f t="shared" si="111"/>
        <v>0</v>
      </c>
      <c r="AC791" s="100">
        <f t="shared" si="112"/>
        <v>0</v>
      </c>
      <c r="AD791" s="91"/>
      <c r="AE791" s="105"/>
      <c r="AF791" s="93">
        <f t="shared" si="113"/>
        <v>0</v>
      </c>
      <c r="AG791" s="78"/>
      <c r="AH791" s="78"/>
      <c r="AI791" s="83"/>
      <c r="AJ791" s="106"/>
      <c r="AK791" s="106"/>
      <c r="AL791" s="93">
        <f t="shared" si="114"/>
        <v>0</v>
      </c>
      <c r="AM791" s="100">
        <f t="shared" si="115"/>
        <v>0</v>
      </c>
      <c r="AN791" s="100">
        <f t="shared" si="116"/>
        <v>0</v>
      </c>
      <c r="AO791" s="101"/>
      <c r="AP791" s="101"/>
      <c r="AQ791" s="101"/>
      <c r="AR791" s="102"/>
      <c r="AS791" s="102"/>
      <c r="AT791" s="102"/>
      <c r="AU791" s="91"/>
      <c r="AV791" s="91"/>
      <c r="AW791" s="103">
        <v>0</v>
      </c>
      <c r="AX791" s="104">
        <f t="shared" si="108"/>
        <v>0</v>
      </c>
    </row>
    <row r="792" spans="1:50" ht="120" customHeight="1">
      <c r="A792" s="88"/>
      <c r="B792" s="88"/>
      <c r="C792" s="71"/>
      <c r="D792" s="89"/>
      <c r="E792" s="90"/>
      <c r="F792" s="91"/>
      <c r="G792" s="92"/>
      <c r="H792" s="92"/>
      <c r="I792" s="88"/>
      <c r="J792" s="88"/>
      <c r="K792" s="88"/>
      <c r="L792" s="88"/>
      <c r="M792" s="94" t="str">
        <f t="shared" si="109"/>
        <v>-</v>
      </c>
      <c r="N792" s="95"/>
      <c r="O792" s="96"/>
      <c r="P792" s="75"/>
      <c r="Q792" s="96"/>
      <c r="R792" s="97"/>
      <c r="S792" s="98"/>
      <c r="T792" s="78"/>
      <c r="U792" s="97"/>
      <c r="V792" s="99"/>
      <c r="W792" s="91"/>
      <c r="X792" s="92"/>
      <c r="Y792" s="93">
        <f t="shared" si="110"/>
        <v>0</v>
      </c>
      <c r="Z792" s="91"/>
      <c r="AA792" s="92"/>
      <c r="AB792" s="93">
        <f t="shared" si="111"/>
        <v>0</v>
      </c>
      <c r="AC792" s="100">
        <f t="shared" si="112"/>
        <v>0</v>
      </c>
      <c r="AD792" s="91"/>
      <c r="AE792" s="105"/>
      <c r="AF792" s="93">
        <f t="shared" si="113"/>
        <v>0</v>
      </c>
      <c r="AG792" s="78"/>
      <c r="AH792" s="78"/>
      <c r="AI792" s="83"/>
      <c r="AJ792" s="106"/>
      <c r="AK792" s="106"/>
      <c r="AL792" s="93">
        <f t="shared" si="114"/>
        <v>0</v>
      </c>
      <c r="AM792" s="100">
        <f t="shared" si="115"/>
        <v>0</v>
      </c>
      <c r="AN792" s="100">
        <f t="shared" si="116"/>
        <v>0</v>
      </c>
      <c r="AO792" s="101"/>
      <c r="AP792" s="101"/>
      <c r="AQ792" s="101"/>
      <c r="AR792" s="102"/>
      <c r="AS792" s="102"/>
      <c r="AT792" s="102"/>
      <c r="AU792" s="91"/>
      <c r="AV792" s="91"/>
      <c r="AW792" s="103">
        <v>0</v>
      </c>
      <c r="AX792" s="104">
        <f t="shared" si="108"/>
        <v>0</v>
      </c>
    </row>
    <row r="793" spans="1:50" ht="120" customHeight="1">
      <c r="A793" s="88"/>
      <c r="B793" s="88"/>
      <c r="C793" s="71"/>
      <c r="D793" s="89"/>
      <c r="E793" s="90"/>
      <c r="F793" s="91"/>
      <c r="G793" s="92"/>
      <c r="H793" s="92"/>
      <c r="I793" s="88"/>
      <c r="J793" s="88"/>
      <c r="K793" s="88"/>
      <c r="L793" s="88"/>
      <c r="M793" s="94" t="str">
        <f t="shared" si="109"/>
        <v>-</v>
      </c>
      <c r="N793" s="95"/>
      <c r="O793" s="96"/>
      <c r="P793" s="75"/>
      <c r="Q793" s="96"/>
      <c r="R793" s="97"/>
      <c r="S793" s="98"/>
      <c r="T793" s="78"/>
      <c r="U793" s="97"/>
      <c r="V793" s="99"/>
      <c r="W793" s="91"/>
      <c r="X793" s="92"/>
      <c r="Y793" s="93">
        <f t="shared" si="110"/>
        <v>0</v>
      </c>
      <c r="Z793" s="91"/>
      <c r="AA793" s="92"/>
      <c r="AB793" s="93">
        <f t="shared" si="111"/>
        <v>0</v>
      </c>
      <c r="AC793" s="100">
        <f t="shared" si="112"/>
        <v>0</v>
      </c>
      <c r="AD793" s="91"/>
      <c r="AE793" s="105"/>
      <c r="AF793" s="93">
        <f t="shared" si="113"/>
        <v>0</v>
      </c>
      <c r="AG793" s="78"/>
      <c r="AH793" s="78"/>
      <c r="AI793" s="83"/>
      <c r="AJ793" s="106"/>
      <c r="AK793" s="106"/>
      <c r="AL793" s="93">
        <f t="shared" si="114"/>
        <v>0</v>
      </c>
      <c r="AM793" s="100">
        <f t="shared" si="115"/>
        <v>0</v>
      </c>
      <c r="AN793" s="100">
        <f t="shared" si="116"/>
        <v>0</v>
      </c>
      <c r="AO793" s="101"/>
      <c r="AP793" s="101"/>
      <c r="AQ793" s="101"/>
      <c r="AR793" s="102"/>
      <c r="AS793" s="102"/>
      <c r="AT793" s="102"/>
      <c r="AU793" s="91"/>
      <c r="AV793" s="91"/>
      <c r="AW793" s="103">
        <v>0</v>
      </c>
      <c r="AX793" s="104">
        <f t="shared" si="108"/>
        <v>0</v>
      </c>
    </row>
    <row r="794" spans="1:50" ht="120" customHeight="1">
      <c r="A794" s="88"/>
      <c r="B794" s="88"/>
      <c r="C794" s="71"/>
      <c r="D794" s="89"/>
      <c r="E794" s="90"/>
      <c r="F794" s="91"/>
      <c r="G794" s="92"/>
      <c r="H794" s="92"/>
      <c r="I794" s="88"/>
      <c r="J794" s="88"/>
      <c r="K794" s="88"/>
      <c r="L794" s="88"/>
      <c r="M794" s="94" t="str">
        <f t="shared" si="109"/>
        <v>-</v>
      </c>
      <c r="N794" s="95"/>
      <c r="O794" s="96"/>
      <c r="P794" s="75"/>
      <c r="Q794" s="96"/>
      <c r="R794" s="97"/>
      <c r="S794" s="98"/>
      <c r="T794" s="78"/>
      <c r="U794" s="97"/>
      <c r="V794" s="99"/>
      <c r="W794" s="91"/>
      <c r="X794" s="92"/>
      <c r="Y794" s="93">
        <f t="shared" si="110"/>
        <v>0</v>
      </c>
      <c r="Z794" s="91"/>
      <c r="AA794" s="92"/>
      <c r="AB794" s="93">
        <f t="shared" si="111"/>
        <v>0</v>
      </c>
      <c r="AC794" s="100">
        <f t="shared" si="112"/>
        <v>0</v>
      </c>
      <c r="AD794" s="91"/>
      <c r="AE794" s="105"/>
      <c r="AF794" s="93">
        <f t="shared" si="113"/>
        <v>0</v>
      </c>
      <c r="AG794" s="78"/>
      <c r="AH794" s="78"/>
      <c r="AI794" s="83"/>
      <c r="AJ794" s="106"/>
      <c r="AK794" s="106"/>
      <c r="AL794" s="93">
        <f t="shared" si="114"/>
        <v>0</v>
      </c>
      <c r="AM794" s="100">
        <f t="shared" si="115"/>
        <v>0</v>
      </c>
      <c r="AN794" s="100">
        <f t="shared" si="116"/>
        <v>0</v>
      </c>
      <c r="AO794" s="101"/>
      <c r="AP794" s="101"/>
      <c r="AQ794" s="101"/>
      <c r="AR794" s="102"/>
      <c r="AS794" s="102"/>
      <c r="AT794" s="102"/>
      <c r="AU794" s="91"/>
      <c r="AV794" s="91"/>
      <c r="AW794" s="103">
        <v>0</v>
      </c>
      <c r="AX794" s="104">
        <f t="shared" si="108"/>
        <v>0</v>
      </c>
    </row>
    <row r="795" spans="1:50" ht="120" customHeight="1">
      <c r="A795" s="88"/>
      <c r="B795" s="88"/>
      <c r="C795" s="71"/>
      <c r="D795" s="89"/>
      <c r="E795" s="90"/>
      <c r="F795" s="91"/>
      <c r="G795" s="92"/>
      <c r="H795" s="92"/>
      <c r="I795" s="88"/>
      <c r="J795" s="88"/>
      <c r="K795" s="88"/>
      <c r="L795" s="88"/>
      <c r="M795" s="94" t="str">
        <f t="shared" si="109"/>
        <v>-</v>
      </c>
      <c r="N795" s="95"/>
      <c r="O795" s="96"/>
      <c r="P795" s="75"/>
      <c r="Q795" s="96"/>
      <c r="R795" s="97"/>
      <c r="S795" s="98"/>
      <c r="T795" s="78"/>
      <c r="U795" s="97"/>
      <c r="V795" s="99"/>
      <c r="W795" s="91"/>
      <c r="X795" s="92"/>
      <c r="Y795" s="93">
        <f t="shared" si="110"/>
        <v>0</v>
      </c>
      <c r="Z795" s="91"/>
      <c r="AA795" s="92"/>
      <c r="AB795" s="93">
        <f t="shared" si="111"/>
        <v>0</v>
      </c>
      <c r="AC795" s="100">
        <f t="shared" si="112"/>
        <v>0</v>
      </c>
      <c r="AD795" s="91"/>
      <c r="AE795" s="105"/>
      <c r="AF795" s="93">
        <f t="shared" si="113"/>
        <v>0</v>
      </c>
      <c r="AG795" s="78"/>
      <c r="AH795" s="78"/>
      <c r="AI795" s="83"/>
      <c r="AJ795" s="106"/>
      <c r="AK795" s="106"/>
      <c r="AL795" s="93">
        <f t="shared" si="114"/>
        <v>0</v>
      </c>
      <c r="AM795" s="100">
        <f t="shared" si="115"/>
        <v>0</v>
      </c>
      <c r="AN795" s="100">
        <f t="shared" si="116"/>
        <v>0</v>
      </c>
      <c r="AO795" s="101"/>
      <c r="AP795" s="101"/>
      <c r="AQ795" s="101"/>
      <c r="AR795" s="102"/>
      <c r="AS795" s="102"/>
      <c r="AT795" s="102"/>
      <c r="AU795" s="91"/>
      <c r="AV795" s="91"/>
      <c r="AW795" s="103">
        <v>0</v>
      </c>
      <c r="AX795" s="104">
        <f t="shared" si="108"/>
        <v>0</v>
      </c>
    </row>
    <row r="796" spans="1:50" ht="120" customHeight="1">
      <c r="A796" s="88"/>
      <c r="B796" s="88"/>
      <c r="C796" s="71"/>
      <c r="D796" s="89"/>
      <c r="E796" s="90"/>
      <c r="F796" s="91"/>
      <c r="G796" s="92"/>
      <c r="H796" s="92"/>
      <c r="I796" s="88"/>
      <c r="J796" s="88"/>
      <c r="K796" s="88"/>
      <c r="L796" s="88"/>
      <c r="M796" s="94" t="str">
        <f t="shared" si="109"/>
        <v>-</v>
      </c>
      <c r="N796" s="95"/>
      <c r="O796" s="96"/>
      <c r="P796" s="75"/>
      <c r="Q796" s="96"/>
      <c r="R796" s="97"/>
      <c r="S796" s="98"/>
      <c r="T796" s="78"/>
      <c r="U796" s="97"/>
      <c r="V796" s="99"/>
      <c r="W796" s="91"/>
      <c r="X796" s="92"/>
      <c r="Y796" s="93">
        <f t="shared" si="110"/>
        <v>0</v>
      </c>
      <c r="Z796" s="91"/>
      <c r="AA796" s="92"/>
      <c r="AB796" s="93">
        <f t="shared" si="111"/>
        <v>0</v>
      </c>
      <c r="AC796" s="100">
        <f t="shared" si="112"/>
        <v>0</v>
      </c>
      <c r="AD796" s="91"/>
      <c r="AE796" s="105"/>
      <c r="AF796" s="93">
        <f t="shared" si="113"/>
        <v>0</v>
      </c>
      <c r="AG796" s="78"/>
      <c r="AH796" s="78"/>
      <c r="AI796" s="83"/>
      <c r="AJ796" s="106"/>
      <c r="AK796" s="106"/>
      <c r="AL796" s="93">
        <f t="shared" si="114"/>
        <v>0</v>
      </c>
      <c r="AM796" s="100">
        <f t="shared" si="115"/>
        <v>0</v>
      </c>
      <c r="AN796" s="100">
        <f t="shared" si="116"/>
        <v>0</v>
      </c>
      <c r="AO796" s="101"/>
      <c r="AP796" s="101"/>
      <c r="AQ796" s="101"/>
      <c r="AR796" s="102"/>
      <c r="AS796" s="102"/>
      <c r="AT796" s="102"/>
      <c r="AU796" s="91"/>
      <c r="AV796" s="91"/>
      <c r="AW796" s="103">
        <v>0</v>
      </c>
      <c r="AX796" s="104">
        <f t="shared" si="108"/>
        <v>0</v>
      </c>
    </row>
    <row r="797" spans="1:50" ht="120" customHeight="1">
      <c r="A797" s="88"/>
      <c r="B797" s="88"/>
      <c r="C797" s="71"/>
      <c r="D797" s="89"/>
      <c r="E797" s="90"/>
      <c r="F797" s="91"/>
      <c r="G797" s="92"/>
      <c r="H797" s="92"/>
      <c r="I797" s="88"/>
      <c r="J797" s="88"/>
      <c r="K797" s="88"/>
      <c r="L797" s="88"/>
      <c r="M797" s="94" t="str">
        <f t="shared" si="109"/>
        <v>-</v>
      </c>
      <c r="N797" s="95"/>
      <c r="O797" s="96"/>
      <c r="P797" s="75"/>
      <c r="Q797" s="96"/>
      <c r="R797" s="97"/>
      <c r="S797" s="98"/>
      <c r="T797" s="78"/>
      <c r="U797" s="97"/>
      <c r="V797" s="99"/>
      <c r="W797" s="91"/>
      <c r="X797" s="92"/>
      <c r="Y797" s="93">
        <f t="shared" si="110"/>
        <v>0</v>
      </c>
      <c r="Z797" s="91"/>
      <c r="AA797" s="92"/>
      <c r="AB797" s="93">
        <f t="shared" si="111"/>
        <v>0</v>
      </c>
      <c r="AC797" s="100">
        <f t="shared" si="112"/>
        <v>0</v>
      </c>
      <c r="AD797" s="91"/>
      <c r="AE797" s="105"/>
      <c r="AF797" s="93">
        <f t="shared" si="113"/>
        <v>0</v>
      </c>
      <c r="AG797" s="78"/>
      <c r="AH797" s="78"/>
      <c r="AI797" s="83"/>
      <c r="AJ797" s="106"/>
      <c r="AK797" s="106"/>
      <c r="AL797" s="93">
        <f t="shared" si="114"/>
        <v>0</v>
      </c>
      <c r="AM797" s="100">
        <f t="shared" si="115"/>
        <v>0</v>
      </c>
      <c r="AN797" s="100">
        <f t="shared" si="116"/>
        <v>0</v>
      </c>
      <c r="AO797" s="101"/>
      <c r="AP797" s="101"/>
      <c r="AQ797" s="101"/>
      <c r="AR797" s="102"/>
      <c r="AS797" s="102"/>
      <c r="AT797" s="102"/>
      <c r="AU797" s="91"/>
      <c r="AV797" s="91"/>
      <c r="AW797" s="103">
        <v>0</v>
      </c>
      <c r="AX797" s="104">
        <f t="shared" si="108"/>
        <v>0</v>
      </c>
    </row>
    <row r="798" spans="1:50" ht="120" customHeight="1">
      <c r="A798" s="88"/>
      <c r="B798" s="88"/>
      <c r="C798" s="71"/>
      <c r="D798" s="89"/>
      <c r="E798" s="90"/>
      <c r="F798" s="91"/>
      <c r="G798" s="92"/>
      <c r="H798" s="92"/>
      <c r="I798" s="88"/>
      <c r="J798" s="88"/>
      <c r="K798" s="88"/>
      <c r="L798" s="88"/>
      <c r="M798" s="94" t="str">
        <f t="shared" si="109"/>
        <v>-</v>
      </c>
      <c r="N798" s="95"/>
      <c r="O798" s="96"/>
      <c r="P798" s="75"/>
      <c r="Q798" s="96"/>
      <c r="R798" s="97"/>
      <c r="S798" s="98"/>
      <c r="T798" s="78"/>
      <c r="U798" s="97"/>
      <c r="V798" s="99"/>
      <c r="W798" s="91"/>
      <c r="X798" s="92"/>
      <c r="Y798" s="93">
        <f t="shared" si="110"/>
        <v>0</v>
      </c>
      <c r="Z798" s="91"/>
      <c r="AA798" s="92"/>
      <c r="AB798" s="93">
        <f t="shared" si="111"/>
        <v>0</v>
      </c>
      <c r="AC798" s="100">
        <f t="shared" si="112"/>
        <v>0</v>
      </c>
      <c r="AD798" s="91"/>
      <c r="AE798" s="105"/>
      <c r="AF798" s="93">
        <f t="shared" si="113"/>
        <v>0</v>
      </c>
      <c r="AG798" s="78"/>
      <c r="AH798" s="78"/>
      <c r="AI798" s="83"/>
      <c r="AJ798" s="106"/>
      <c r="AK798" s="106"/>
      <c r="AL798" s="93">
        <f t="shared" si="114"/>
        <v>0</v>
      </c>
      <c r="AM798" s="100">
        <f t="shared" si="115"/>
        <v>0</v>
      </c>
      <c r="AN798" s="100">
        <f t="shared" si="116"/>
        <v>0</v>
      </c>
      <c r="AO798" s="101"/>
      <c r="AP798" s="101"/>
      <c r="AQ798" s="101"/>
      <c r="AR798" s="102"/>
      <c r="AS798" s="102"/>
      <c r="AT798" s="102"/>
      <c r="AU798" s="91"/>
      <c r="AV798" s="91"/>
      <c r="AW798" s="103">
        <v>0</v>
      </c>
      <c r="AX798" s="104">
        <f t="shared" si="108"/>
        <v>0</v>
      </c>
    </row>
    <row r="799" spans="1:50" ht="120" customHeight="1">
      <c r="A799" s="88"/>
      <c r="B799" s="88"/>
      <c r="C799" s="71"/>
      <c r="D799" s="89"/>
      <c r="E799" s="90"/>
      <c r="F799" s="91"/>
      <c r="G799" s="92"/>
      <c r="H799" s="92"/>
      <c r="I799" s="88"/>
      <c r="J799" s="88"/>
      <c r="K799" s="88"/>
      <c r="L799" s="88"/>
      <c r="M799" s="94" t="str">
        <f t="shared" si="109"/>
        <v>-</v>
      </c>
      <c r="N799" s="95"/>
      <c r="O799" s="96"/>
      <c r="P799" s="75"/>
      <c r="Q799" s="96"/>
      <c r="R799" s="97"/>
      <c r="S799" s="98"/>
      <c r="T799" s="78"/>
      <c r="U799" s="97"/>
      <c r="V799" s="99"/>
      <c r="W799" s="91"/>
      <c r="X799" s="92"/>
      <c r="Y799" s="93">
        <f t="shared" si="110"/>
        <v>0</v>
      </c>
      <c r="Z799" s="91"/>
      <c r="AA799" s="92"/>
      <c r="AB799" s="93">
        <f t="shared" si="111"/>
        <v>0</v>
      </c>
      <c r="AC799" s="100">
        <f t="shared" si="112"/>
        <v>0</v>
      </c>
      <c r="AD799" s="91"/>
      <c r="AE799" s="105"/>
      <c r="AF799" s="93">
        <f t="shared" si="113"/>
        <v>0</v>
      </c>
      <c r="AG799" s="78"/>
      <c r="AH799" s="78"/>
      <c r="AI799" s="83"/>
      <c r="AJ799" s="106"/>
      <c r="AK799" s="106"/>
      <c r="AL799" s="93">
        <f t="shared" si="114"/>
        <v>0</v>
      </c>
      <c r="AM799" s="100">
        <f t="shared" si="115"/>
        <v>0</v>
      </c>
      <c r="AN799" s="100">
        <f t="shared" si="116"/>
        <v>0</v>
      </c>
      <c r="AO799" s="101"/>
      <c r="AP799" s="101"/>
      <c r="AQ799" s="101"/>
      <c r="AR799" s="102"/>
      <c r="AS799" s="102"/>
      <c r="AT799" s="102"/>
      <c r="AU799" s="91"/>
      <c r="AV799" s="91"/>
      <c r="AW799" s="103">
        <v>0</v>
      </c>
      <c r="AX799" s="104">
        <f t="shared" si="108"/>
        <v>0</v>
      </c>
    </row>
    <row r="800" spans="1:50" ht="120" customHeight="1">
      <c r="A800" s="88"/>
      <c r="B800" s="88"/>
      <c r="C800" s="71"/>
      <c r="D800" s="89"/>
      <c r="E800" s="90"/>
      <c r="F800" s="91"/>
      <c r="G800" s="92"/>
      <c r="H800" s="92"/>
      <c r="I800" s="88"/>
      <c r="J800" s="88"/>
      <c r="K800" s="88"/>
      <c r="L800" s="88"/>
      <c r="M800" s="94" t="str">
        <f t="shared" si="109"/>
        <v>-</v>
      </c>
      <c r="N800" s="95"/>
      <c r="O800" s="96"/>
      <c r="P800" s="75"/>
      <c r="Q800" s="96"/>
      <c r="R800" s="97"/>
      <c r="S800" s="98"/>
      <c r="T800" s="78"/>
      <c r="U800" s="97"/>
      <c r="V800" s="99"/>
      <c r="W800" s="91"/>
      <c r="X800" s="92"/>
      <c r="Y800" s="93">
        <f t="shared" si="110"/>
        <v>0</v>
      </c>
      <c r="Z800" s="91"/>
      <c r="AA800" s="92"/>
      <c r="AB800" s="93">
        <f t="shared" si="111"/>
        <v>0</v>
      </c>
      <c r="AC800" s="100">
        <f t="shared" si="112"/>
        <v>0</v>
      </c>
      <c r="AD800" s="91"/>
      <c r="AE800" s="105"/>
      <c r="AF800" s="93">
        <f t="shared" si="113"/>
        <v>0</v>
      </c>
      <c r="AG800" s="78"/>
      <c r="AH800" s="78"/>
      <c r="AI800" s="83"/>
      <c r="AJ800" s="106"/>
      <c r="AK800" s="106"/>
      <c r="AL800" s="93">
        <f t="shared" si="114"/>
        <v>0</v>
      </c>
      <c r="AM800" s="100">
        <f t="shared" si="115"/>
        <v>0</v>
      </c>
      <c r="AN800" s="100">
        <f t="shared" si="116"/>
        <v>0</v>
      </c>
      <c r="AO800" s="101"/>
      <c r="AP800" s="101"/>
      <c r="AQ800" s="101"/>
      <c r="AR800" s="102"/>
      <c r="AS800" s="102"/>
      <c r="AT800" s="102"/>
      <c r="AU800" s="91"/>
      <c r="AV800" s="91"/>
      <c r="AW800" s="103">
        <v>0</v>
      </c>
      <c r="AX800" s="104">
        <f t="shared" si="108"/>
        <v>0</v>
      </c>
    </row>
    <row r="801" spans="1:50" ht="120" customHeight="1">
      <c r="A801" s="88"/>
      <c r="B801" s="88"/>
      <c r="C801" s="71"/>
      <c r="D801" s="89"/>
      <c r="E801" s="90"/>
      <c r="F801" s="91"/>
      <c r="G801" s="92"/>
      <c r="H801" s="92"/>
      <c r="I801" s="88"/>
      <c r="J801" s="88"/>
      <c r="K801" s="88"/>
      <c r="L801" s="88"/>
      <c r="M801" s="94" t="str">
        <f t="shared" si="109"/>
        <v>-</v>
      </c>
      <c r="N801" s="95"/>
      <c r="O801" s="96"/>
      <c r="P801" s="75"/>
      <c r="Q801" s="96"/>
      <c r="R801" s="97"/>
      <c r="S801" s="98"/>
      <c r="T801" s="78"/>
      <c r="U801" s="97"/>
      <c r="V801" s="99"/>
      <c r="W801" s="91"/>
      <c r="X801" s="92"/>
      <c r="Y801" s="93">
        <f t="shared" si="110"/>
        <v>0</v>
      </c>
      <c r="Z801" s="91"/>
      <c r="AA801" s="92"/>
      <c r="AB801" s="93">
        <f t="shared" si="111"/>
        <v>0</v>
      </c>
      <c r="AC801" s="100">
        <f t="shared" si="112"/>
        <v>0</v>
      </c>
      <c r="AD801" s="91"/>
      <c r="AE801" s="105"/>
      <c r="AF801" s="93">
        <f t="shared" si="113"/>
        <v>0</v>
      </c>
      <c r="AG801" s="78"/>
      <c r="AH801" s="78"/>
      <c r="AI801" s="83"/>
      <c r="AJ801" s="106"/>
      <c r="AK801" s="106"/>
      <c r="AL801" s="93">
        <f t="shared" si="114"/>
        <v>0</v>
      </c>
      <c r="AM801" s="100">
        <f t="shared" si="115"/>
        <v>0</v>
      </c>
      <c r="AN801" s="100">
        <f t="shared" si="116"/>
        <v>0</v>
      </c>
      <c r="AO801" s="101"/>
      <c r="AP801" s="101"/>
      <c r="AQ801" s="101"/>
      <c r="AR801" s="102"/>
      <c r="AS801" s="102"/>
      <c r="AT801" s="102"/>
      <c r="AU801" s="91"/>
      <c r="AV801" s="91"/>
      <c r="AW801" s="103">
        <v>0</v>
      </c>
      <c r="AX801" s="104">
        <f t="shared" si="108"/>
        <v>0</v>
      </c>
    </row>
    <row r="802" spans="1:50" ht="120" customHeight="1">
      <c r="A802" s="88"/>
      <c r="B802" s="88"/>
      <c r="C802" s="71"/>
      <c r="D802" s="89"/>
      <c r="E802" s="90"/>
      <c r="F802" s="91"/>
      <c r="G802" s="92"/>
      <c r="H802" s="92"/>
      <c r="I802" s="88"/>
      <c r="J802" s="88"/>
      <c r="K802" s="88"/>
      <c r="L802" s="88"/>
      <c r="M802" s="94" t="str">
        <f t="shared" si="109"/>
        <v>-</v>
      </c>
      <c r="N802" s="95"/>
      <c r="O802" s="96"/>
      <c r="P802" s="75"/>
      <c r="Q802" s="96"/>
      <c r="R802" s="97"/>
      <c r="S802" s="98"/>
      <c r="T802" s="78"/>
      <c r="U802" s="97"/>
      <c r="V802" s="99"/>
      <c r="W802" s="91"/>
      <c r="X802" s="92"/>
      <c r="Y802" s="93">
        <f t="shared" si="110"/>
        <v>0</v>
      </c>
      <c r="Z802" s="91"/>
      <c r="AA802" s="92"/>
      <c r="AB802" s="93">
        <f t="shared" si="111"/>
        <v>0</v>
      </c>
      <c r="AC802" s="100">
        <f t="shared" si="112"/>
        <v>0</v>
      </c>
      <c r="AD802" s="91"/>
      <c r="AE802" s="105"/>
      <c r="AF802" s="93">
        <f t="shared" si="113"/>
        <v>0</v>
      </c>
      <c r="AG802" s="78"/>
      <c r="AH802" s="78"/>
      <c r="AI802" s="83"/>
      <c r="AJ802" s="106"/>
      <c r="AK802" s="106"/>
      <c r="AL802" s="93">
        <f t="shared" si="114"/>
        <v>0</v>
      </c>
      <c r="AM802" s="100">
        <f t="shared" si="115"/>
        <v>0</v>
      </c>
      <c r="AN802" s="100">
        <f t="shared" si="116"/>
        <v>0</v>
      </c>
      <c r="AO802" s="101"/>
      <c r="AP802" s="101"/>
      <c r="AQ802" s="101"/>
      <c r="AR802" s="102"/>
      <c r="AS802" s="102"/>
      <c r="AT802" s="102"/>
      <c r="AU802" s="91"/>
      <c r="AV802" s="91"/>
      <c r="AW802" s="103">
        <v>0</v>
      </c>
      <c r="AX802" s="104">
        <f t="shared" si="108"/>
        <v>0</v>
      </c>
    </row>
    <row r="803" spans="1:50" ht="120" customHeight="1">
      <c r="A803" s="88"/>
      <c r="B803" s="88"/>
      <c r="C803" s="71"/>
      <c r="D803" s="89"/>
      <c r="E803" s="90"/>
      <c r="F803" s="91"/>
      <c r="G803" s="92"/>
      <c r="H803" s="92"/>
      <c r="I803" s="88"/>
      <c r="J803" s="88"/>
      <c r="K803" s="88"/>
      <c r="L803" s="88"/>
      <c r="M803" s="94" t="str">
        <f t="shared" si="109"/>
        <v>-</v>
      </c>
      <c r="N803" s="95"/>
      <c r="O803" s="96"/>
      <c r="P803" s="75"/>
      <c r="Q803" s="96"/>
      <c r="R803" s="97"/>
      <c r="S803" s="98"/>
      <c r="T803" s="78"/>
      <c r="U803" s="97"/>
      <c r="V803" s="99"/>
      <c r="W803" s="91"/>
      <c r="X803" s="92"/>
      <c r="Y803" s="93">
        <f t="shared" si="110"/>
        <v>0</v>
      </c>
      <c r="Z803" s="91"/>
      <c r="AA803" s="92"/>
      <c r="AB803" s="93">
        <f t="shared" si="111"/>
        <v>0</v>
      </c>
      <c r="AC803" s="100">
        <f t="shared" si="112"/>
        <v>0</v>
      </c>
      <c r="AD803" s="91"/>
      <c r="AE803" s="105"/>
      <c r="AF803" s="93">
        <f t="shared" si="113"/>
        <v>0</v>
      </c>
      <c r="AG803" s="78"/>
      <c r="AH803" s="78"/>
      <c r="AI803" s="83"/>
      <c r="AJ803" s="106"/>
      <c r="AK803" s="106"/>
      <c r="AL803" s="93">
        <f t="shared" si="114"/>
        <v>0</v>
      </c>
      <c r="AM803" s="100">
        <f t="shared" si="115"/>
        <v>0</v>
      </c>
      <c r="AN803" s="100">
        <f t="shared" si="116"/>
        <v>0</v>
      </c>
      <c r="AO803" s="101"/>
      <c r="AP803" s="101"/>
      <c r="AQ803" s="101"/>
      <c r="AR803" s="102"/>
      <c r="AS803" s="102"/>
      <c r="AT803" s="102"/>
      <c r="AU803" s="91"/>
      <c r="AV803" s="91"/>
      <c r="AW803" s="103">
        <v>0</v>
      </c>
      <c r="AX803" s="104">
        <f t="shared" si="108"/>
        <v>0</v>
      </c>
    </row>
    <row r="804" spans="1:50" ht="120" customHeight="1">
      <c r="A804" s="88"/>
      <c r="B804" s="88"/>
      <c r="C804" s="71"/>
      <c r="D804" s="89"/>
      <c r="E804" s="90"/>
      <c r="F804" s="91"/>
      <c r="G804" s="92"/>
      <c r="H804" s="92"/>
      <c r="I804" s="88"/>
      <c r="J804" s="88"/>
      <c r="K804" s="88"/>
      <c r="L804" s="88"/>
      <c r="M804" s="94" t="str">
        <f t="shared" si="109"/>
        <v>-</v>
      </c>
      <c r="N804" s="95"/>
      <c r="O804" s="96"/>
      <c r="P804" s="75"/>
      <c r="Q804" s="96"/>
      <c r="R804" s="97"/>
      <c r="S804" s="98"/>
      <c r="T804" s="78"/>
      <c r="U804" s="97"/>
      <c r="V804" s="99"/>
      <c r="W804" s="91"/>
      <c r="X804" s="92"/>
      <c r="Y804" s="93">
        <f t="shared" si="110"/>
        <v>0</v>
      </c>
      <c r="Z804" s="91"/>
      <c r="AA804" s="92"/>
      <c r="AB804" s="93">
        <f t="shared" si="111"/>
        <v>0</v>
      </c>
      <c r="AC804" s="100">
        <f t="shared" si="112"/>
        <v>0</v>
      </c>
      <c r="AD804" s="91"/>
      <c r="AE804" s="105"/>
      <c r="AF804" s="93">
        <f t="shared" si="113"/>
        <v>0</v>
      </c>
      <c r="AG804" s="78"/>
      <c r="AH804" s="78"/>
      <c r="AI804" s="83"/>
      <c r="AJ804" s="106"/>
      <c r="AK804" s="106"/>
      <c r="AL804" s="93">
        <f t="shared" si="114"/>
        <v>0</v>
      </c>
      <c r="AM804" s="100">
        <f t="shared" si="115"/>
        <v>0</v>
      </c>
      <c r="AN804" s="100">
        <f t="shared" si="116"/>
        <v>0</v>
      </c>
      <c r="AO804" s="101"/>
      <c r="AP804" s="101"/>
      <c r="AQ804" s="101"/>
      <c r="AR804" s="102"/>
      <c r="AS804" s="102"/>
      <c r="AT804" s="102"/>
      <c r="AU804" s="91"/>
      <c r="AV804" s="91"/>
      <c r="AW804" s="103">
        <v>0</v>
      </c>
      <c r="AX804" s="104">
        <f t="shared" si="108"/>
        <v>0</v>
      </c>
    </row>
    <row r="805" spans="1:50" ht="120" customHeight="1">
      <c r="A805" s="88"/>
      <c r="B805" s="88"/>
      <c r="C805" s="71"/>
      <c r="D805" s="89"/>
      <c r="E805" s="90"/>
      <c r="F805" s="91"/>
      <c r="G805" s="92"/>
      <c r="H805" s="92"/>
      <c r="I805" s="88"/>
      <c r="J805" s="88"/>
      <c r="K805" s="88"/>
      <c r="L805" s="88"/>
      <c r="M805" s="94" t="str">
        <f t="shared" si="109"/>
        <v>-</v>
      </c>
      <c r="N805" s="95"/>
      <c r="O805" s="96"/>
      <c r="P805" s="75"/>
      <c r="Q805" s="96"/>
      <c r="R805" s="97"/>
      <c r="S805" s="98"/>
      <c r="T805" s="78"/>
      <c r="U805" s="97"/>
      <c r="V805" s="99"/>
      <c r="W805" s="91"/>
      <c r="X805" s="92"/>
      <c r="Y805" s="93">
        <f t="shared" si="110"/>
        <v>0</v>
      </c>
      <c r="Z805" s="91"/>
      <c r="AA805" s="92"/>
      <c r="AB805" s="93">
        <f t="shared" si="111"/>
        <v>0</v>
      </c>
      <c r="AC805" s="100">
        <f t="shared" si="112"/>
        <v>0</v>
      </c>
      <c r="AD805" s="91"/>
      <c r="AE805" s="105"/>
      <c r="AF805" s="93">
        <f t="shared" si="113"/>
        <v>0</v>
      </c>
      <c r="AG805" s="78"/>
      <c r="AH805" s="78"/>
      <c r="AI805" s="83"/>
      <c r="AJ805" s="106"/>
      <c r="AK805" s="106"/>
      <c r="AL805" s="93">
        <f t="shared" si="114"/>
        <v>0</v>
      </c>
      <c r="AM805" s="100">
        <f t="shared" si="115"/>
        <v>0</v>
      </c>
      <c r="AN805" s="100">
        <f t="shared" si="116"/>
        <v>0</v>
      </c>
      <c r="AO805" s="101"/>
      <c r="AP805" s="101"/>
      <c r="AQ805" s="101"/>
      <c r="AR805" s="102"/>
      <c r="AS805" s="102"/>
      <c r="AT805" s="102"/>
      <c r="AU805" s="91"/>
      <c r="AV805" s="91"/>
      <c r="AW805" s="103">
        <v>0</v>
      </c>
      <c r="AX805" s="104">
        <f t="shared" si="108"/>
        <v>0</v>
      </c>
    </row>
    <row r="806" spans="1:50" ht="120" customHeight="1">
      <c r="A806" s="88"/>
      <c r="B806" s="88"/>
      <c r="C806" s="71"/>
      <c r="D806" s="89"/>
      <c r="E806" s="90"/>
      <c r="F806" s="91"/>
      <c r="G806" s="92"/>
      <c r="H806" s="92"/>
      <c r="I806" s="88"/>
      <c r="J806" s="88"/>
      <c r="K806" s="88"/>
      <c r="L806" s="88"/>
      <c r="M806" s="94" t="str">
        <f t="shared" si="109"/>
        <v>-</v>
      </c>
      <c r="N806" s="95"/>
      <c r="O806" s="96"/>
      <c r="P806" s="75"/>
      <c r="Q806" s="96"/>
      <c r="R806" s="97"/>
      <c r="S806" s="98"/>
      <c r="T806" s="78"/>
      <c r="U806" s="97"/>
      <c r="V806" s="99"/>
      <c r="W806" s="91"/>
      <c r="X806" s="92"/>
      <c r="Y806" s="93">
        <f t="shared" si="110"/>
        <v>0</v>
      </c>
      <c r="Z806" s="91"/>
      <c r="AA806" s="92"/>
      <c r="AB806" s="93">
        <f t="shared" si="111"/>
        <v>0</v>
      </c>
      <c r="AC806" s="100">
        <f t="shared" si="112"/>
        <v>0</v>
      </c>
      <c r="AD806" s="91"/>
      <c r="AE806" s="105"/>
      <c r="AF806" s="93">
        <f t="shared" si="113"/>
        <v>0</v>
      </c>
      <c r="AG806" s="78"/>
      <c r="AH806" s="78"/>
      <c r="AI806" s="83"/>
      <c r="AJ806" s="106"/>
      <c r="AK806" s="106"/>
      <c r="AL806" s="93">
        <f t="shared" si="114"/>
        <v>0</v>
      </c>
      <c r="AM806" s="100">
        <f t="shared" si="115"/>
        <v>0</v>
      </c>
      <c r="AN806" s="100">
        <f t="shared" si="116"/>
        <v>0</v>
      </c>
      <c r="AO806" s="101"/>
      <c r="AP806" s="101"/>
      <c r="AQ806" s="101"/>
      <c r="AR806" s="102"/>
      <c r="AS806" s="102"/>
      <c r="AT806" s="102"/>
      <c r="AU806" s="91"/>
      <c r="AV806" s="91"/>
      <c r="AW806" s="103">
        <v>0</v>
      </c>
      <c r="AX806" s="104">
        <f t="shared" si="108"/>
        <v>0</v>
      </c>
    </row>
    <row r="807" spans="1:50" ht="120" customHeight="1">
      <c r="A807" s="88"/>
      <c r="B807" s="88"/>
      <c r="C807" s="71"/>
      <c r="D807" s="89"/>
      <c r="E807" s="90"/>
      <c r="F807" s="91"/>
      <c r="G807" s="92"/>
      <c r="H807" s="92"/>
      <c r="I807" s="88"/>
      <c r="J807" s="88"/>
      <c r="K807" s="88"/>
      <c r="L807" s="88"/>
      <c r="M807" s="94" t="str">
        <f t="shared" si="109"/>
        <v>-</v>
      </c>
      <c r="N807" s="95"/>
      <c r="O807" s="96"/>
      <c r="P807" s="75"/>
      <c r="Q807" s="96"/>
      <c r="R807" s="97"/>
      <c r="S807" s="98"/>
      <c r="T807" s="78"/>
      <c r="U807" s="97"/>
      <c r="V807" s="99"/>
      <c r="W807" s="91"/>
      <c r="X807" s="92"/>
      <c r="Y807" s="93">
        <f t="shared" si="110"/>
        <v>0</v>
      </c>
      <c r="Z807" s="91"/>
      <c r="AA807" s="92"/>
      <c r="AB807" s="93">
        <f t="shared" si="111"/>
        <v>0</v>
      </c>
      <c r="AC807" s="100">
        <f t="shared" si="112"/>
        <v>0</v>
      </c>
      <c r="AD807" s="91"/>
      <c r="AE807" s="105"/>
      <c r="AF807" s="93">
        <f t="shared" si="113"/>
        <v>0</v>
      </c>
      <c r="AG807" s="78"/>
      <c r="AH807" s="78"/>
      <c r="AI807" s="83"/>
      <c r="AJ807" s="106"/>
      <c r="AK807" s="106"/>
      <c r="AL807" s="93">
        <f t="shared" si="114"/>
        <v>0</v>
      </c>
      <c r="AM807" s="100">
        <f t="shared" si="115"/>
        <v>0</v>
      </c>
      <c r="AN807" s="100">
        <f t="shared" si="116"/>
        <v>0</v>
      </c>
      <c r="AO807" s="101"/>
      <c r="AP807" s="101"/>
      <c r="AQ807" s="101"/>
      <c r="AR807" s="102"/>
      <c r="AS807" s="102"/>
      <c r="AT807" s="102"/>
      <c r="AU807" s="91"/>
      <c r="AV807" s="91"/>
      <c r="AW807" s="103">
        <v>0</v>
      </c>
      <c r="AX807" s="104">
        <f t="shared" si="108"/>
        <v>0</v>
      </c>
    </row>
    <row r="808" spans="1:50" ht="120" customHeight="1">
      <c r="A808" s="88"/>
      <c r="B808" s="88"/>
      <c r="C808" s="71"/>
      <c r="D808" s="89"/>
      <c r="E808" s="90"/>
      <c r="F808" s="91"/>
      <c r="G808" s="92"/>
      <c r="H808" s="92"/>
      <c r="I808" s="88"/>
      <c r="J808" s="88"/>
      <c r="K808" s="88"/>
      <c r="L808" s="88"/>
      <c r="M808" s="94" t="str">
        <f t="shared" si="109"/>
        <v>-</v>
      </c>
      <c r="N808" s="95"/>
      <c r="O808" s="96"/>
      <c r="P808" s="75"/>
      <c r="Q808" s="96"/>
      <c r="R808" s="97"/>
      <c r="S808" s="98"/>
      <c r="T808" s="78"/>
      <c r="U808" s="97"/>
      <c r="V808" s="99"/>
      <c r="W808" s="91"/>
      <c r="X808" s="92"/>
      <c r="Y808" s="93">
        <f t="shared" si="110"/>
        <v>0</v>
      </c>
      <c r="Z808" s="91"/>
      <c r="AA808" s="92"/>
      <c r="AB808" s="93">
        <f t="shared" si="111"/>
        <v>0</v>
      </c>
      <c r="AC808" s="100">
        <f t="shared" si="112"/>
        <v>0</v>
      </c>
      <c r="AD808" s="91"/>
      <c r="AE808" s="105"/>
      <c r="AF808" s="93">
        <f t="shared" si="113"/>
        <v>0</v>
      </c>
      <c r="AG808" s="78"/>
      <c r="AH808" s="78"/>
      <c r="AI808" s="83"/>
      <c r="AJ808" s="106"/>
      <c r="AK808" s="106"/>
      <c r="AL808" s="93">
        <f t="shared" si="114"/>
        <v>0</v>
      </c>
      <c r="AM808" s="100">
        <f t="shared" si="115"/>
        <v>0</v>
      </c>
      <c r="AN808" s="100">
        <f t="shared" si="116"/>
        <v>0</v>
      </c>
      <c r="AO808" s="101"/>
      <c r="AP808" s="101"/>
      <c r="AQ808" s="101"/>
      <c r="AR808" s="102"/>
      <c r="AS808" s="102"/>
      <c r="AT808" s="102"/>
      <c r="AU808" s="91"/>
      <c r="AV808" s="91"/>
      <c r="AW808" s="103">
        <v>0</v>
      </c>
      <c r="AX808" s="104">
        <f t="shared" si="108"/>
        <v>0</v>
      </c>
    </row>
    <row r="809" spans="1:50" ht="120" customHeight="1">
      <c r="A809" s="88"/>
      <c r="B809" s="88"/>
      <c r="C809" s="71"/>
      <c r="D809" s="89"/>
      <c r="E809" s="90"/>
      <c r="F809" s="91"/>
      <c r="G809" s="92"/>
      <c r="H809" s="92"/>
      <c r="I809" s="88"/>
      <c r="J809" s="88"/>
      <c r="K809" s="88"/>
      <c r="L809" s="88"/>
      <c r="M809" s="94" t="str">
        <f t="shared" si="109"/>
        <v>-</v>
      </c>
      <c r="N809" s="95"/>
      <c r="O809" s="96"/>
      <c r="P809" s="75"/>
      <c r="Q809" s="96"/>
      <c r="R809" s="97"/>
      <c r="S809" s="98"/>
      <c r="T809" s="78"/>
      <c r="U809" s="97"/>
      <c r="V809" s="99"/>
      <c r="W809" s="91"/>
      <c r="X809" s="92"/>
      <c r="Y809" s="93">
        <f t="shared" si="110"/>
        <v>0</v>
      </c>
      <c r="Z809" s="91"/>
      <c r="AA809" s="92"/>
      <c r="AB809" s="93">
        <f t="shared" si="111"/>
        <v>0</v>
      </c>
      <c r="AC809" s="100">
        <f t="shared" si="112"/>
        <v>0</v>
      </c>
      <c r="AD809" s="91"/>
      <c r="AE809" s="105"/>
      <c r="AF809" s="93">
        <f t="shared" si="113"/>
        <v>0</v>
      </c>
      <c r="AG809" s="78"/>
      <c r="AH809" s="78"/>
      <c r="AI809" s="83"/>
      <c r="AJ809" s="106"/>
      <c r="AK809" s="106"/>
      <c r="AL809" s="93">
        <f t="shared" si="114"/>
        <v>0</v>
      </c>
      <c r="AM809" s="100">
        <f t="shared" si="115"/>
        <v>0</v>
      </c>
      <c r="AN809" s="100">
        <f t="shared" si="116"/>
        <v>0</v>
      </c>
      <c r="AO809" s="101"/>
      <c r="AP809" s="101"/>
      <c r="AQ809" s="101"/>
      <c r="AR809" s="102"/>
      <c r="AS809" s="102"/>
      <c r="AT809" s="102"/>
      <c r="AU809" s="91"/>
      <c r="AV809" s="91"/>
      <c r="AW809" s="103">
        <v>0</v>
      </c>
      <c r="AX809" s="104">
        <f t="shared" si="108"/>
        <v>0</v>
      </c>
    </row>
    <row r="810" spans="1:50" ht="120" customHeight="1">
      <c r="A810" s="88"/>
      <c r="B810" s="88"/>
      <c r="C810" s="71"/>
      <c r="D810" s="89"/>
      <c r="E810" s="90"/>
      <c r="F810" s="91"/>
      <c r="G810" s="92"/>
      <c r="H810" s="92"/>
      <c r="I810" s="88"/>
      <c r="J810" s="88"/>
      <c r="K810" s="88"/>
      <c r="L810" s="88"/>
      <c r="M810" s="94" t="str">
        <f t="shared" si="109"/>
        <v>-</v>
      </c>
      <c r="N810" s="95"/>
      <c r="O810" s="96"/>
      <c r="P810" s="75"/>
      <c r="Q810" s="96"/>
      <c r="R810" s="97"/>
      <c r="S810" s="98"/>
      <c r="T810" s="78"/>
      <c r="U810" s="97"/>
      <c r="V810" s="99"/>
      <c r="W810" s="91"/>
      <c r="X810" s="92"/>
      <c r="Y810" s="93">
        <f t="shared" si="110"/>
        <v>0</v>
      </c>
      <c r="Z810" s="91"/>
      <c r="AA810" s="92"/>
      <c r="AB810" s="93">
        <f t="shared" si="111"/>
        <v>0</v>
      </c>
      <c r="AC810" s="100">
        <f t="shared" si="112"/>
        <v>0</v>
      </c>
      <c r="AD810" s="91"/>
      <c r="AE810" s="105"/>
      <c r="AF810" s="93">
        <f t="shared" si="113"/>
        <v>0</v>
      </c>
      <c r="AG810" s="78"/>
      <c r="AH810" s="78"/>
      <c r="AI810" s="83"/>
      <c r="AJ810" s="106"/>
      <c r="AK810" s="106"/>
      <c r="AL810" s="93">
        <f t="shared" si="114"/>
        <v>0</v>
      </c>
      <c r="AM810" s="100">
        <f t="shared" si="115"/>
        <v>0</v>
      </c>
      <c r="AN810" s="100">
        <f t="shared" si="116"/>
        <v>0</v>
      </c>
      <c r="AO810" s="101"/>
      <c r="AP810" s="101"/>
      <c r="AQ810" s="101"/>
      <c r="AR810" s="102"/>
      <c r="AS810" s="102"/>
      <c r="AT810" s="102"/>
      <c r="AU810" s="91"/>
      <c r="AV810" s="91"/>
      <c r="AW810" s="103">
        <v>0</v>
      </c>
      <c r="AX810" s="104">
        <f t="shared" si="108"/>
        <v>0</v>
      </c>
    </row>
    <row r="811" spans="1:50" ht="120" customHeight="1">
      <c r="A811" s="88"/>
      <c r="B811" s="88"/>
      <c r="C811" s="71"/>
      <c r="D811" s="89"/>
      <c r="E811" s="90"/>
      <c r="F811" s="91"/>
      <c r="G811" s="92"/>
      <c r="H811" s="92"/>
      <c r="I811" s="88"/>
      <c r="J811" s="88"/>
      <c r="K811" s="88"/>
      <c r="L811" s="88"/>
      <c r="M811" s="94" t="str">
        <f t="shared" si="109"/>
        <v>-</v>
      </c>
      <c r="N811" s="95"/>
      <c r="O811" s="96"/>
      <c r="P811" s="75"/>
      <c r="Q811" s="96"/>
      <c r="R811" s="97"/>
      <c r="S811" s="98"/>
      <c r="T811" s="78"/>
      <c r="U811" s="97"/>
      <c r="V811" s="99"/>
      <c r="W811" s="91"/>
      <c r="X811" s="92"/>
      <c r="Y811" s="93">
        <f t="shared" si="110"/>
        <v>0</v>
      </c>
      <c r="Z811" s="91"/>
      <c r="AA811" s="92"/>
      <c r="AB811" s="93">
        <f t="shared" si="111"/>
        <v>0</v>
      </c>
      <c r="AC811" s="100">
        <f t="shared" si="112"/>
        <v>0</v>
      </c>
      <c r="AD811" s="91"/>
      <c r="AE811" s="105"/>
      <c r="AF811" s="93">
        <f t="shared" si="113"/>
        <v>0</v>
      </c>
      <c r="AG811" s="78"/>
      <c r="AH811" s="78"/>
      <c r="AI811" s="83"/>
      <c r="AJ811" s="106"/>
      <c r="AK811" s="106"/>
      <c r="AL811" s="93">
        <f t="shared" si="114"/>
        <v>0</v>
      </c>
      <c r="AM811" s="100">
        <f t="shared" si="115"/>
        <v>0</v>
      </c>
      <c r="AN811" s="100">
        <f t="shared" si="116"/>
        <v>0</v>
      </c>
      <c r="AO811" s="101"/>
      <c r="AP811" s="101"/>
      <c r="AQ811" s="101"/>
      <c r="AR811" s="102"/>
      <c r="AS811" s="102"/>
      <c r="AT811" s="102"/>
      <c r="AU811" s="91"/>
      <c r="AV811" s="91"/>
      <c r="AW811" s="103">
        <v>0</v>
      </c>
      <c r="AX811" s="104">
        <f t="shared" si="108"/>
        <v>0</v>
      </c>
    </row>
    <row r="812" spans="1:50" ht="120" customHeight="1">
      <c r="A812" s="88"/>
      <c r="B812" s="88"/>
      <c r="C812" s="71"/>
      <c r="D812" s="89"/>
      <c r="E812" s="90"/>
      <c r="F812" s="91"/>
      <c r="G812" s="92"/>
      <c r="H812" s="92"/>
      <c r="I812" s="88"/>
      <c r="J812" s="88"/>
      <c r="K812" s="88"/>
      <c r="L812" s="88"/>
      <c r="M812" s="94" t="str">
        <f t="shared" si="109"/>
        <v>-</v>
      </c>
      <c r="N812" s="95"/>
      <c r="O812" s="96"/>
      <c r="P812" s="75"/>
      <c r="Q812" s="96"/>
      <c r="R812" s="97"/>
      <c r="S812" s="98"/>
      <c r="T812" s="78"/>
      <c r="U812" s="97"/>
      <c r="V812" s="99"/>
      <c r="W812" s="91"/>
      <c r="X812" s="92"/>
      <c r="Y812" s="93">
        <f t="shared" si="110"/>
        <v>0</v>
      </c>
      <c r="Z812" s="91"/>
      <c r="AA812" s="92"/>
      <c r="AB812" s="93">
        <f t="shared" si="111"/>
        <v>0</v>
      </c>
      <c r="AC812" s="100">
        <f t="shared" si="112"/>
        <v>0</v>
      </c>
      <c r="AD812" s="91"/>
      <c r="AE812" s="105"/>
      <c r="AF812" s="93">
        <f t="shared" si="113"/>
        <v>0</v>
      </c>
      <c r="AG812" s="78"/>
      <c r="AH812" s="78"/>
      <c r="AI812" s="83"/>
      <c r="AJ812" s="106"/>
      <c r="AK812" s="106"/>
      <c r="AL812" s="93">
        <f t="shared" si="114"/>
        <v>0</v>
      </c>
      <c r="AM812" s="100">
        <f t="shared" si="115"/>
        <v>0</v>
      </c>
      <c r="AN812" s="100">
        <f t="shared" si="116"/>
        <v>0</v>
      </c>
      <c r="AO812" s="101"/>
      <c r="AP812" s="101"/>
      <c r="AQ812" s="101"/>
      <c r="AR812" s="102"/>
      <c r="AS812" s="102"/>
      <c r="AT812" s="102"/>
      <c r="AU812" s="91"/>
      <c r="AV812" s="91"/>
      <c r="AW812" s="103">
        <v>0</v>
      </c>
      <c r="AX812" s="104">
        <f t="shared" si="108"/>
        <v>0</v>
      </c>
    </row>
    <row r="813" spans="1:50" ht="120" customHeight="1">
      <c r="A813" s="88"/>
      <c r="B813" s="88"/>
      <c r="C813" s="71"/>
      <c r="D813" s="89"/>
      <c r="E813" s="90"/>
      <c r="F813" s="91"/>
      <c r="G813" s="92"/>
      <c r="H813" s="92"/>
      <c r="I813" s="88"/>
      <c r="J813" s="88"/>
      <c r="K813" s="88"/>
      <c r="L813" s="88"/>
      <c r="M813" s="94" t="str">
        <f t="shared" si="109"/>
        <v>-</v>
      </c>
      <c r="N813" s="95"/>
      <c r="O813" s="96"/>
      <c r="P813" s="75"/>
      <c r="Q813" s="96"/>
      <c r="R813" s="97"/>
      <c r="S813" s="98"/>
      <c r="T813" s="78"/>
      <c r="U813" s="97"/>
      <c r="V813" s="99"/>
      <c r="W813" s="91"/>
      <c r="X813" s="92"/>
      <c r="Y813" s="93">
        <f t="shared" si="110"/>
        <v>0</v>
      </c>
      <c r="Z813" s="91"/>
      <c r="AA813" s="92"/>
      <c r="AB813" s="93">
        <f t="shared" si="111"/>
        <v>0</v>
      </c>
      <c r="AC813" s="100">
        <f t="shared" si="112"/>
        <v>0</v>
      </c>
      <c r="AD813" s="91"/>
      <c r="AE813" s="105"/>
      <c r="AF813" s="93">
        <f t="shared" si="113"/>
        <v>0</v>
      </c>
      <c r="AG813" s="78"/>
      <c r="AH813" s="78"/>
      <c r="AI813" s="83"/>
      <c r="AJ813" s="106"/>
      <c r="AK813" s="106"/>
      <c r="AL813" s="93">
        <f t="shared" si="114"/>
        <v>0</v>
      </c>
      <c r="AM813" s="100">
        <f t="shared" si="115"/>
        <v>0</v>
      </c>
      <c r="AN813" s="100">
        <f t="shared" si="116"/>
        <v>0</v>
      </c>
      <c r="AO813" s="101"/>
      <c r="AP813" s="101"/>
      <c r="AQ813" s="101"/>
      <c r="AR813" s="102"/>
      <c r="AS813" s="102"/>
      <c r="AT813" s="102"/>
      <c r="AU813" s="91"/>
      <c r="AV813" s="91"/>
      <c r="AW813" s="103">
        <v>0</v>
      </c>
      <c r="AX813" s="104">
        <f t="shared" si="108"/>
        <v>0</v>
      </c>
    </row>
    <row r="814" spans="1:50" ht="120" customHeight="1">
      <c r="A814" s="88"/>
      <c r="B814" s="88"/>
      <c r="C814" s="71"/>
      <c r="D814" s="89"/>
      <c r="E814" s="90"/>
      <c r="F814" s="91"/>
      <c r="G814" s="92"/>
      <c r="H814" s="92"/>
      <c r="I814" s="88"/>
      <c r="J814" s="88"/>
      <c r="K814" s="88"/>
      <c r="L814" s="88"/>
      <c r="M814" s="94" t="str">
        <f t="shared" si="109"/>
        <v>-</v>
      </c>
      <c r="N814" s="95"/>
      <c r="O814" s="96"/>
      <c r="P814" s="75"/>
      <c r="Q814" s="96"/>
      <c r="R814" s="97"/>
      <c r="S814" s="98"/>
      <c r="T814" s="78"/>
      <c r="U814" s="97"/>
      <c r="V814" s="99"/>
      <c r="W814" s="91"/>
      <c r="X814" s="92"/>
      <c r="Y814" s="93">
        <f t="shared" si="110"/>
        <v>0</v>
      </c>
      <c r="Z814" s="91"/>
      <c r="AA814" s="92"/>
      <c r="AB814" s="93">
        <f t="shared" si="111"/>
        <v>0</v>
      </c>
      <c r="AC814" s="100">
        <f t="shared" si="112"/>
        <v>0</v>
      </c>
      <c r="AD814" s="91"/>
      <c r="AE814" s="105"/>
      <c r="AF814" s="93">
        <f t="shared" si="113"/>
        <v>0</v>
      </c>
      <c r="AG814" s="78"/>
      <c r="AH814" s="78"/>
      <c r="AI814" s="83"/>
      <c r="AJ814" s="106"/>
      <c r="AK814" s="106"/>
      <c r="AL814" s="93">
        <f t="shared" si="114"/>
        <v>0</v>
      </c>
      <c r="AM814" s="100">
        <f t="shared" si="115"/>
        <v>0</v>
      </c>
      <c r="AN814" s="100">
        <f t="shared" si="116"/>
        <v>0</v>
      </c>
      <c r="AO814" s="101"/>
      <c r="AP814" s="101"/>
      <c r="AQ814" s="101"/>
      <c r="AR814" s="102"/>
      <c r="AS814" s="102"/>
      <c r="AT814" s="102"/>
      <c r="AU814" s="91"/>
      <c r="AV814" s="91"/>
      <c r="AW814" s="103">
        <v>0</v>
      </c>
      <c r="AX814" s="104">
        <f t="shared" si="108"/>
        <v>0</v>
      </c>
    </row>
    <row r="815" spans="1:50" ht="120" customHeight="1">
      <c r="A815" s="88"/>
      <c r="B815" s="88"/>
      <c r="C815" s="71"/>
      <c r="D815" s="89"/>
      <c r="E815" s="90"/>
      <c r="F815" s="91"/>
      <c r="G815" s="92"/>
      <c r="H815" s="92"/>
      <c r="I815" s="88"/>
      <c r="J815" s="88"/>
      <c r="K815" s="88"/>
      <c r="L815" s="88"/>
      <c r="M815" s="94" t="str">
        <f t="shared" si="109"/>
        <v>-</v>
      </c>
      <c r="N815" s="95"/>
      <c r="O815" s="96"/>
      <c r="P815" s="75"/>
      <c r="Q815" s="96"/>
      <c r="R815" s="97"/>
      <c r="S815" s="98"/>
      <c r="T815" s="78"/>
      <c r="U815" s="97"/>
      <c r="V815" s="99"/>
      <c r="W815" s="91"/>
      <c r="X815" s="92"/>
      <c r="Y815" s="93">
        <f t="shared" si="110"/>
        <v>0</v>
      </c>
      <c r="Z815" s="91"/>
      <c r="AA815" s="92"/>
      <c r="AB815" s="93">
        <f t="shared" si="111"/>
        <v>0</v>
      </c>
      <c r="AC815" s="100">
        <f t="shared" si="112"/>
        <v>0</v>
      </c>
      <c r="AD815" s="91"/>
      <c r="AE815" s="105"/>
      <c r="AF815" s="93">
        <f t="shared" si="113"/>
        <v>0</v>
      </c>
      <c r="AG815" s="78"/>
      <c r="AH815" s="78"/>
      <c r="AI815" s="83"/>
      <c r="AJ815" s="106"/>
      <c r="AK815" s="106"/>
      <c r="AL815" s="93">
        <f t="shared" si="114"/>
        <v>0</v>
      </c>
      <c r="AM815" s="100">
        <f t="shared" si="115"/>
        <v>0</v>
      </c>
      <c r="AN815" s="100">
        <f t="shared" si="116"/>
        <v>0</v>
      </c>
      <c r="AO815" s="101"/>
      <c r="AP815" s="101"/>
      <c r="AQ815" s="101"/>
      <c r="AR815" s="102"/>
      <c r="AS815" s="102"/>
      <c r="AT815" s="102"/>
      <c r="AU815" s="91"/>
      <c r="AV815" s="91"/>
      <c r="AW815" s="103">
        <v>0</v>
      </c>
      <c r="AX815" s="104">
        <f t="shared" si="108"/>
        <v>0</v>
      </c>
    </row>
    <row r="816" spans="1:50" ht="120" customHeight="1">
      <c r="A816" s="88"/>
      <c r="B816" s="88"/>
      <c r="C816" s="71"/>
      <c r="D816" s="89"/>
      <c r="E816" s="90"/>
      <c r="F816" s="91"/>
      <c r="G816" s="92"/>
      <c r="H816" s="92"/>
      <c r="I816" s="88"/>
      <c r="J816" s="88"/>
      <c r="K816" s="88"/>
      <c r="L816" s="88"/>
      <c r="M816" s="94" t="str">
        <f t="shared" si="109"/>
        <v>-</v>
      </c>
      <c r="N816" s="95"/>
      <c r="O816" s="96"/>
      <c r="P816" s="75"/>
      <c r="Q816" s="96"/>
      <c r="R816" s="97"/>
      <c r="S816" s="98"/>
      <c r="T816" s="78"/>
      <c r="U816" s="97"/>
      <c r="V816" s="99"/>
      <c r="W816" s="91"/>
      <c r="X816" s="92"/>
      <c r="Y816" s="93">
        <f t="shared" si="110"/>
        <v>0</v>
      </c>
      <c r="Z816" s="91"/>
      <c r="AA816" s="92"/>
      <c r="AB816" s="93">
        <f t="shared" si="111"/>
        <v>0</v>
      </c>
      <c r="AC816" s="100">
        <f t="shared" si="112"/>
        <v>0</v>
      </c>
      <c r="AD816" s="91"/>
      <c r="AE816" s="105"/>
      <c r="AF816" s="93">
        <f t="shared" si="113"/>
        <v>0</v>
      </c>
      <c r="AG816" s="78"/>
      <c r="AH816" s="78"/>
      <c r="AI816" s="83"/>
      <c r="AJ816" s="106"/>
      <c r="AK816" s="106"/>
      <c r="AL816" s="93">
        <f t="shared" si="114"/>
        <v>0</v>
      </c>
      <c r="AM816" s="100">
        <f t="shared" si="115"/>
        <v>0</v>
      </c>
      <c r="AN816" s="100">
        <f t="shared" si="116"/>
        <v>0</v>
      </c>
      <c r="AO816" s="101"/>
      <c r="AP816" s="101"/>
      <c r="AQ816" s="101"/>
      <c r="AR816" s="102"/>
      <c r="AS816" s="102"/>
      <c r="AT816" s="102"/>
      <c r="AU816" s="91"/>
      <c r="AV816" s="91"/>
      <c r="AW816" s="103">
        <v>0</v>
      </c>
      <c r="AX816" s="104">
        <f t="shared" si="108"/>
        <v>0</v>
      </c>
    </row>
    <row r="817" spans="1:50" ht="120" customHeight="1">
      <c r="A817" s="88"/>
      <c r="B817" s="88"/>
      <c r="C817" s="71"/>
      <c r="D817" s="89"/>
      <c r="E817" s="90"/>
      <c r="F817" s="91"/>
      <c r="G817" s="92"/>
      <c r="H817" s="92"/>
      <c r="I817" s="88"/>
      <c r="J817" s="88"/>
      <c r="K817" s="88"/>
      <c r="L817" s="88"/>
      <c r="M817" s="94" t="str">
        <f t="shared" si="109"/>
        <v>-</v>
      </c>
      <c r="N817" s="95"/>
      <c r="O817" s="96"/>
      <c r="P817" s="75"/>
      <c r="Q817" s="96"/>
      <c r="R817" s="97"/>
      <c r="S817" s="98"/>
      <c r="T817" s="78"/>
      <c r="U817" s="97"/>
      <c r="V817" s="99"/>
      <c r="W817" s="91"/>
      <c r="X817" s="92"/>
      <c r="Y817" s="93">
        <f t="shared" si="110"/>
        <v>0</v>
      </c>
      <c r="Z817" s="91"/>
      <c r="AA817" s="92"/>
      <c r="AB817" s="93">
        <f t="shared" si="111"/>
        <v>0</v>
      </c>
      <c r="AC817" s="100">
        <f t="shared" si="112"/>
        <v>0</v>
      </c>
      <c r="AD817" s="91"/>
      <c r="AE817" s="105"/>
      <c r="AF817" s="93">
        <f t="shared" si="113"/>
        <v>0</v>
      </c>
      <c r="AG817" s="78"/>
      <c r="AH817" s="78"/>
      <c r="AI817" s="83"/>
      <c r="AJ817" s="106"/>
      <c r="AK817" s="106"/>
      <c r="AL817" s="93">
        <f t="shared" si="114"/>
        <v>0</v>
      </c>
      <c r="AM817" s="100">
        <f t="shared" si="115"/>
        <v>0</v>
      </c>
      <c r="AN817" s="100">
        <f t="shared" si="116"/>
        <v>0</v>
      </c>
      <c r="AO817" s="101"/>
      <c r="AP817" s="101"/>
      <c r="AQ817" s="101"/>
      <c r="AR817" s="102"/>
      <c r="AS817" s="102"/>
      <c r="AT817" s="102"/>
      <c r="AU817" s="91"/>
      <c r="AV817" s="91"/>
      <c r="AW817" s="103">
        <v>0</v>
      </c>
      <c r="AX817" s="104">
        <f t="shared" si="108"/>
        <v>0</v>
      </c>
    </row>
    <row r="818" spans="1:50" ht="120" customHeight="1">
      <c r="A818" s="88"/>
      <c r="B818" s="88"/>
      <c r="C818" s="71"/>
      <c r="D818" s="89"/>
      <c r="E818" s="90"/>
      <c r="F818" s="91"/>
      <c r="G818" s="92"/>
      <c r="H818" s="92"/>
      <c r="I818" s="88"/>
      <c r="J818" s="88"/>
      <c r="K818" s="88"/>
      <c r="L818" s="88"/>
      <c r="M818" s="94" t="str">
        <f t="shared" si="109"/>
        <v>-</v>
      </c>
      <c r="N818" s="95"/>
      <c r="O818" s="96"/>
      <c r="P818" s="75"/>
      <c r="Q818" s="96"/>
      <c r="R818" s="97"/>
      <c r="S818" s="98"/>
      <c r="T818" s="78"/>
      <c r="U818" s="97"/>
      <c r="V818" s="99"/>
      <c r="W818" s="91"/>
      <c r="X818" s="92"/>
      <c r="Y818" s="93">
        <f t="shared" si="110"/>
        <v>0</v>
      </c>
      <c r="Z818" s="91"/>
      <c r="AA818" s="92"/>
      <c r="AB818" s="93">
        <f t="shared" si="111"/>
        <v>0</v>
      </c>
      <c r="AC818" s="100">
        <f t="shared" si="112"/>
        <v>0</v>
      </c>
      <c r="AD818" s="91"/>
      <c r="AE818" s="105"/>
      <c r="AF818" s="93">
        <f t="shared" si="113"/>
        <v>0</v>
      </c>
      <c r="AG818" s="78"/>
      <c r="AH818" s="78"/>
      <c r="AI818" s="83"/>
      <c r="AJ818" s="106"/>
      <c r="AK818" s="106"/>
      <c r="AL818" s="93">
        <f t="shared" si="114"/>
        <v>0</v>
      </c>
      <c r="AM818" s="100">
        <f t="shared" si="115"/>
        <v>0</v>
      </c>
      <c r="AN818" s="100">
        <f t="shared" si="116"/>
        <v>0</v>
      </c>
      <c r="AO818" s="101"/>
      <c r="AP818" s="101"/>
      <c r="AQ818" s="101"/>
      <c r="AR818" s="102"/>
      <c r="AS818" s="102"/>
      <c r="AT818" s="102"/>
      <c r="AU818" s="91"/>
      <c r="AV818" s="91"/>
      <c r="AW818" s="103">
        <v>0</v>
      </c>
      <c r="AX818" s="104">
        <f t="shared" si="108"/>
        <v>0</v>
      </c>
    </row>
    <row r="819" spans="1:50" ht="120" customHeight="1">
      <c r="A819" s="88"/>
      <c r="B819" s="88"/>
      <c r="C819" s="71"/>
      <c r="D819" s="89"/>
      <c r="E819" s="90"/>
      <c r="F819" s="91"/>
      <c r="G819" s="92"/>
      <c r="H819" s="92"/>
      <c r="I819" s="88"/>
      <c r="J819" s="88"/>
      <c r="K819" s="88"/>
      <c r="L819" s="88"/>
      <c r="M819" s="94" t="str">
        <f t="shared" si="109"/>
        <v>-</v>
      </c>
      <c r="N819" s="95"/>
      <c r="O819" s="96"/>
      <c r="P819" s="75"/>
      <c r="Q819" s="96"/>
      <c r="R819" s="97"/>
      <c r="S819" s="98"/>
      <c r="T819" s="78"/>
      <c r="U819" s="97"/>
      <c r="V819" s="99"/>
      <c r="W819" s="91"/>
      <c r="X819" s="92"/>
      <c r="Y819" s="93">
        <f t="shared" si="110"/>
        <v>0</v>
      </c>
      <c r="Z819" s="91"/>
      <c r="AA819" s="92"/>
      <c r="AB819" s="93">
        <f t="shared" si="111"/>
        <v>0</v>
      </c>
      <c r="AC819" s="100">
        <f t="shared" si="112"/>
        <v>0</v>
      </c>
      <c r="AD819" s="91"/>
      <c r="AE819" s="105"/>
      <c r="AF819" s="93">
        <f t="shared" si="113"/>
        <v>0</v>
      </c>
      <c r="AG819" s="78"/>
      <c r="AH819" s="78"/>
      <c r="AI819" s="83"/>
      <c r="AJ819" s="106"/>
      <c r="AK819" s="106"/>
      <c r="AL819" s="93">
        <f t="shared" si="114"/>
        <v>0</v>
      </c>
      <c r="AM819" s="100">
        <f t="shared" si="115"/>
        <v>0</v>
      </c>
      <c r="AN819" s="100">
        <f t="shared" si="116"/>
        <v>0</v>
      </c>
      <c r="AO819" s="101"/>
      <c r="AP819" s="101"/>
      <c r="AQ819" s="101"/>
      <c r="AR819" s="102"/>
      <c r="AS819" s="102"/>
      <c r="AT819" s="102"/>
      <c r="AU819" s="91"/>
      <c r="AV819" s="91"/>
      <c r="AW819" s="103">
        <v>0</v>
      </c>
      <c r="AX819" s="104">
        <f t="shared" si="108"/>
        <v>0</v>
      </c>
    </row>
    <row r="820" spans="1:50" ht="120" customHeight="1">
      <c r="A820" s="88"/>
      <c r="B820" s="88"/>
      <c r="C820" s="71"/>
      <c r="D820" s="89"/>
      <c r="E820" s="90"/>
      <c r="F820" s="91"/>
      <c r="G820" s="92"/>
      <c r="H820" s="92"/>
      <c r="I820" s="88"/>
      <c r="J820" s="88"/>
      <c r="K820" s="88"/>
      <c r="L820" s="88"/>
      <c r="M820" s="94" t="str">
        <f t="shared" si="109"/>
        <v>-</v>
      </c>
      <c r="N820" s="95"/>
      <c r="O820" s="96"/>
      <c r="P820" s="75"/>
      <c r="Q820" s="96"/>
      <c r="R820" s="97"/>
      <c r="S820" s="98"/>
      <c r="T820" s="78"/>
      <c r="U820" s="97"/>
      <c r="V820" s="99"/>
      <c r="W820" s="91"/>
      <c r="X820" s="92"/>
      <c r="Y820" s="93">
        <f t="shared" si="110"/>
        <v>0</v>
      </c>
      <c r="Z820" s="91"/>
      <c r="AA820" s="92"/>
      <c r="AB820" s="93">
        <f t="shared" si="111"/>
        <v>0</v>
      </c>
      <c r="AC820" s="100">
        <f t="shared" si="112"/>
        <v>0</v>
      </c>
      <c r="AD820" s="91"/>
      <c r="AE820" s="105"/>
      <c r="AF820" s="93">
        <f t="shared" si="113"/>
        <v>0</v>
      </c>
      <c r="AG820" s="78"/>
      <c r="AH820" s="78"/>
      <c r="AI820" s="83"/>
      <c r="AJ820" s="106"/>
      <c r="AK820" s="106"/>
      <c r="AL820" s="93">
        <f t="shared" si="114"/>
        <v>0</v>
      </c>
      <c r="AM820" s="100">
        <f t="shared" si="115"/>
        <v>0</v>
      </c>
      <c r="AN820" s="100">
        <f t="shared" si="116"/>
        <v>0</v>
      </c>
      <c r="AO820" s="101"/>
      <c r="AP820" s="101"/>
      <c r="AQ820" s="101"/>
      <c r="AR820" s="102"/>
      <c r="AS820" s="102"/>
      <c r="AT820" s="102"/>
      <c r="AU820" s="91"/>
      <c r="AV820" s="91"/>
      <c r="AW820" s="103">
        <v>0</v>
      </c>
      <c r="AX820" s="104">
        <f t="shared" si="108"/>
        <v>0</v>
      </c>
    </row>
    <row r="821" spans="1:50" ht="120" customHeight="1">
      <c r="A821" s="88"/>
      <c r="B821" s="88"/>
      <c r="C821" s="71"/>
      <c r="D821" s="89"/>
      <c r="E821" s="90"/>
      <c r="F821" s="91"/>
      <c r="G821" s="92"/>
      <c r="H821" s="92"/>
      <c r="I821" s="88"/>
      <c r="J821" s="88"/>
      <c r="K821" s="88"/>
      <c r="L821" s="88"/>
      <c r="M821" s="94" t="str">
        <f t="shared" si="109"/>
        <v>-</v>
      </c>
      <c r="N821" s="95"/>
      <c r="O821" s="96"/>
      <c r="P821" s="75"/>
      <c r="Q821" s="96"/>
      <c r="R821" s="97"/>
      <c r="S821" s="98"/>
      <c r="T821" s="78"/>
      <c r="U821" s="97"/>
      <c r="V821" s="99"/>
      <c r="W821" s="91"/>
      <c r="X821" s="92"/>
      <c r="Y821" s="93">
        <f t="shared" si="110"/>
        <v>0</v>
      </c>
      <c r="Z821" s="91"/>
      <c r="AA821" s="92"/>
      <c r="AB821" s="93">
        <f t="shared" si="111"/>
        <v>0</v>
      </c>
      <c r="AC821" s="100">
        <f t="shared" si="112"/>
        <v>0</v>
      </c>
      <c r="AD821" s="91"/>
      <c r="AE821" s="105"/>
      <c r="AF821" s="93">
        <f t="shared" si="113"/>
        <v>0</v>
      </c>
      <c r="AG821" s="78"/>
      <c r="AH821" s="78"/>
      <c r="AI821" s="83"/>
      <c r="AJ821" s="106"/>
      <c r="AK821" s="106"/>
      <c r="AL821" s="93">
        <f t="shared" si="114"/>
        <v>0</v>
      </c>
      <c r="AM821" s="100">
        <f t="shared" si="115"/>
        <v>0</v>
      </c>
      <c r="AN821" s="100">
        <f t="shared" si="116"/>
        <v>0</v>
      </c>
      <c r="AO821" s="101"/>
      <c r="AP821" s="101"/>
      <c r="AQ821" s="101"/>
      <c r="AR821" s="102"/>
      <c r="AS821" s="102"/>
      <c r="AT821" s="102"/>
      <c r="AU821" s="91"/>
      <c r="AV821" s="91"/>
      <c r="AW821" s="103">
        <v>0</v>
      </c>
      <c r="AX821" s="104">
        <f t="shared" si="108"/>
        <v>0</v>
      </c>
    </row>
    <row r="822" spans="1:50" ht="120" customHeight="1">
      <c r="A822" s="88"/>
      <c r="B822" s="88"/>
      <c r="C822" s="71"/>
      <c r="D822" s="89"/>
      <c r="E822" s="90"/>
      <c r="F822" s="91"/>
      <c r="G822" s="92"/>
      <c r="H822" s="92"/>
      <c r="I822" s="88"/>
      <c r="J822" s="88"/>
      <c r="K822" s="88"/>
      <c r="L822" s="88"/>
      <c r="M822" s="94" t="str">
        <f t="shared" si="109"/>
        <v>-</v>
      </c>
      <c r="N822" s="95"/>
      <c r="O822" s="96"/>
      <c r="P822" s="75"/>
      <c r="Q822" s="96"/>
      <c r="R822" s="97"/>
      <c r="S822" s="98"/>
      <c r="T822" s="78"/>
      <c r="U822" s="97"/>
      <c r="V822" s="99"/>
      <c r="W822" s="91"/>
      <c r="X822" s="92"/>
      <c r="Y822" s="93">
        <f t="shared" si="110"/>
        <v>0</v>
      </c>
      <c r="Z822" s="91"/>
      <c r="AA822" s="92"/>
      <c r="AB822" s="93">
        <f t="shared" si="111"/>
        <v>0</v>
      </c>
      <c r="AC822" s="100">
        <f t="shared" si="112"/>
        <v>0</v>
      </c>
      <c r="AD822" s="91"/>
      <c r="AE822" s="105"/>
      <c r="AF822" s="93">
        <f t="shared" si="113"/>
        <v>0</v>
      </c>
      <c r="AG822" s="78"/>
      <c r="AH822" s="78"/>
      <c r="AI822" s="83"/>
      <c r="AJ822" s="106"/>
      <c r="AK822" s="106"/>
      <c r="AL822" s="93">
        <f t="shared" si="114"/>
        <v>0</v>
      </c>
      <c r="AM822" s="100">
        <f t="shared" si="115"/>
        <v>0</v>
      </c>
      <c r="AN822" s="100">
        <f t="shared" si="116"/>
        <v>0</v>
      </c>
      <c r="AO822" s="101"/>
      <c r="AP822" s="101"/>
      <c r="AQ822" s="101"/>
      <c r="AR822" s="102"/>
      <c r="AS822" s="102"/>
      <c r="AT822" s="102"/>
      <c r="AU822" s="91"/>
      <c r="AV822" s="91"/>
      <c r="AW822" s="103">
        <v>0</v>
      </c>
      <c r="AX822" s="104">
        <f t="shared" si="108"/>
        <v>0</v>
      </c>
    </row>
    <row r="823" spans="1:50" ht="120" customHeight="1">
      <c r="A823" s="88"/>
      <c r="B823" s="88"/>
      <c r="C823" s="71"/>
      <c r="D823" s="89"/>
      <c r="E823" s="90"/>
      <c r="F823" s="91"/>
      <c r="G823" s="92"/>
      <c r="H823" s="92"/>
      <c r="I823" s="88"/>
      <c r="J823" s="88"/>
      <c r="K823" s="88"/>
      <c r="L823" s="88"/>
      <c r="M823" s="94" t="str">
        <f t="shared" si="109"/>
        <v>-</v>
      </c>
      <c r="N823" s="95"/>
      <c r="O823" s="96"/>
      <c r="P823" s="75"/>
      <c r="Q823" s="96"/>
      <c r="R823" s="97"/>
      <c r="S823" s="98"/>
      <c r="T823" s="78"/>
      <c r="U823" s="97"/>
      <c r="V823" s="99"/>
      <c r="W823" s="91"/>
      <c r="X823" s="92"/>
      <c r="Y823" s="93">
        <f t="shared" si="110"/>
        <v>0</v>
      </c>
      <c r="Z823" s="91"/>
      <c r="AA823" s="92"/>
      <c r="AB823" s="93">
        <f t="shared" si="111"/>
        <v>0</v>
      </c>
      <c r="AC823" s="100">
        <f t="shared" si="112"/>
        <v>0</v>
      </c>
      <c r="AD823" s="91"/>
      <c r="AE823" s="105"/>
      <c r="AF823" s="93">
        <f t="shared" si="113"/>
        <v>0</v>
      </c>
      <c r="AG823" s="78"/>
      <c r="AH823" s="78"/>
      <c r="AI823" s="83"/>
      <c r="AJ823" s="106"/>
      <c r="AK823" s="106"/>
      <c r="AL823" s="93">
        <f t="shared" si="114"/>
        <v>0</v>
      </c>
      <c r="AM823" s="100">
        <f t="shared" si="115"/>
        <v>0</v>
      </c>
      <c r="AN823" s="100">
        <f t="shared" si="116"/>
        <v>0</v>
      </c>
      <c r="AO823" s="101"/>
      <c r="AP823" s="101"/>
      <c r="AQ823" s="101"/>
      <c r="AR823" s="102"/>
      <c r="AS823" s="102"/>
      <c r="AT823" s="102"/>
      <c r="AU823" s="91"/>
      <c r="AV823" s="91"/>
      <c r="AW823" s="103">
        <v>0</v>
      </c>
      <c r="AX823" s="104">
        <f t="shared" si="108"/>
        <v>0</v>
      </c>
    </row>
    <row r="824" spans="1:50" ht="120" customHeight="1">
      <c r="A824" s="88"/>
      <c r="B824" s="88"/>
      <c r="C824" s="71"/>
      <c r="D824" s="89"/>
      <c r="E824" s="90"/>
      <c r="F824" s="91"/>
      <c r="G824" s="92"/>
      <c r="H824" s="92"/>
      <c r="I824" s="88"/>
      <c r="J824" s="88"/>
      <c r="K824" s="88"/>
      <c r="L824" s="88"/>
      <c r="M824" s="94" t="str">
        <f t="shared" si="109"/>
        <v>-</v>
      </c>
      <c r="N824" s="95"/>
      <c r="O824" s="96"/>
      <c r="P824" s="75"/>
      <c r="Q824" s="96"/>
      <c r="R824" s="97"/>
      <c r="S824" s="98"/>
      <c r="T824" s="78"/>
      <c r="U824" s="97"/>
      <c r="V824" s="99"/>
      <c r="W824" s="91"/>
      <c r="X824" s="92"/>
      <c r="Y824" s="93">
        <f t="shared" si="110"/>
        <v>0</v>
      </c>
      <c r="Z824" s="91"/>
      <c r="AA824" s="92"/>
      <c r="AB824" s="93">
        <f t="shared" si="111"/>
        <v>0</v>
      </c>
      <c r="AC824" s="100">
        <f t="shared" si="112"/>
        <v>0</v>
      </c>
      <c r="AD824" s="91"/>
      <c r="AE824" s="105"/>
      <c r="AF824" s="93">
        <f t="shared" si="113"/>
        <v>0</v>
      </c>
      <c r="AG824" s="78"/>
      <c r="AH824" s="78"/>
      <c r="AI824" s="83"/>
      <c r="AJ824" s="106"/>
      <c r="AK824" s="106"/>
      <c r="AL824" s="93">
        <f t="shared" si="114"/>
        <v>0</v>
      </c>
      <c r="AM824" s="100">
        <f t="shared" si="115"/>
        <v>0</v>
      </c>
      <c r="AN824" s="100">
        <f t="shared" si="116"/>
        <v>0</v>
      </c>
      <c r="AO824" s="101"/>
      <c r="AP824" s="101"/>
      <c r="AQ824" s="101"/>
      <c r="AR824" s="102"/>
      <c r="AS824" s="102"/>
      <c r="AT824" s="102"/>
      <c r="AU824" s="91"/>
      <c r="AV824" s="91"/>
      <c r="AW824" s="103">
        <v>0</v>
      </c>
      <c r="AX824" s="104">
        <f t="shared" si="108"/>
        <v>0</v>
      </c>
    </row>
    <row r="825" spans="1:50" ht="120" customHeight="1">
      <c r="A825" s="88"/>
      <c r="B825" s="88"/>
      <c r="C825" s="71"/>
      <c r="D825" s="89"/>
      <c r="E825" s="90"/>
      <c r="F825" s="91"/>
      <c r="G825" s="92"/>
      <c r="H825" s="92"/>
      <c r="I825" s="88"/>
      <c r="J825" s="88"/>
      <c r="K825" s="88"/>
      <c r="L825" s="88"/>
      <c r="M825" s="94" t="str">
        <f t="shared" si="109"/>
        <v>-</v>
      </c>
      <c r="N825" s="95"/>
      <c r="O825" s="96"/>
      <c r="P825" s="75"/>
      <c r="Q825" s="96"/>
      <c r="R825" s="97"/>
      <c r="S825" s="98"/>
      <c r="T825" s="78"/>
      <c r="U825" s="97"/>
      <c r="V825" s="99"/>
      <c r="W825" s="91"/>
      <c r="X825" s="92"/>
      <c r="Y825" s="93">
        <f t="shared" si="110"/>
        <v>0</v>
      </c>
      <c r="Z825" s="91"/>
      <c r="AA825" s="92"/>
      <c r="AB825" s="93">
        <f t="shared" si="111"/>
        <v>0</v>
      </c>
      <c r="AC825" s="100">
        <f t="shared" si="112"/>
        <v>0</v>
      </c>
      <c r="AD825" s="91"/>
      <c r="AE825" s="105"/>
      <c r="AF825" s="93">
        <f t="shared" si="113"/>
        <v>0</v>
      </c>
      <c r="AG825" s="78"/>
      <c r="AH825" s="78"/>
      <c r="AI825" s="83"/>
      <c r="AJ825" s="106"/>
      <c r="AK825" s="106"/>
      <c r="AL825" s="93">
        <f t="shared" si="114"/>
        <v>0</v>
      </c>
      <c r="AM825" s="100">
        <f t="shared" si="115"/>
        <v>0</v>
      </c>
      <c r="AN825" s="100">
        <f t="shared" si="116"/>
        <v>0</v>
      </c>
      <c r="AO825" s="101"/>
      <c r="AP825" s="101"/>
      <c r="AQ825" s="101"/>
      <c r="AR825" s="102"/>
      <c r="AS825" s="102"/>
      <c r="AT825" s="102"/>
      <c r="AU825" s="91"/>
      <c r="AV825" s="91"/>
      <c r="AW825" s="103">
        <v>0</v>
      </c>
      <c r="AX825" s="104">
        <f t="shared" si="108"/>
        <v>0</v>
      </c>
    </row>
    <row r="826" spans="1:50" ht="120" customHeight="1">
      <c r="A826" s="88"/>
      <c r="B826" s="88"/>
      <c r="C826" s="71"/>
      <c r="D826" s="89"/>
      <c r="E826" s="90"/>
      <c r="F826" s="91"/>
      <c r="G826" s="92"/>
      <c r="H826" s="92"/>
      <c r="I826" s="88"/>
      <c r="J826" s="88"/>
      <c r="K826" s="88"/>
      <c r="L826" s="88"/>
      <c r="M826" s="94" t="str">
        <f t="shared" si="109"/>
        <v>-</v>
      </c>
      <c r="N826" s="95"/>
      <c r="O826" s="96"/>
      <c r="P826" s="75"/>
      <c r="Q826" s="96"/>
      <c r="R826" s="97"/>
      <c r="S826" s="98"/>
      <c r="T826" s="78"/>
      <c r="U826" s="97"/>
      <c r="V826" s="99"/>
      <c r="W826" s="91"/>
      <c r="X826" s="92"/>
      <c r="Y826" s="93">
        <f t="shared" si="110"/>
        <v>0</v>
      </c>
      <c r="Z826" s="91"/>
      <c r="AA826" s="92"/>
      <c r="AB826" s="93">
        <f t="shared" si="111"/>
        <v>0</v>
      </c>
      <c r="AC826" s="100">
        <f t="shared" si="112"/>
        <v>0</v>
      </c>
      <c r="AD826" s="91"/>
      <c r="AE826" s="105"/>
      <c r="AF826" s="93">
        <f t="shared" si="113"/>
        <v>0</v>
      </c>
      <c r="AG826" s="78"/>
      <c r="AH826" s="78"/>
      <c r="AI826" s="83"/>
      <c r="AJ826" s="106"/>
      <c r="AK826" s="106"/>
      <c r="AL826" s="93">
        <f t="shared" si="114"/>
        <v>0</v>
      </c>
      <c r="AM826" s="100">
        <f t="shared" si="115"/>
        <v>0</v>
      </c>
      <c r="AN826" s="100">
        <f t="shared" si="116"/>
        <v>0</v>
      </c>
      <c r="AO826" s="101"/>
      <c r="AP826" s="101"/>
      <c r="AQ826" s="101"/>
      <c r="AR826" s="102"/>
      <c r="AS826" s="102"/>
      <c r="AT826" s="102"/>
      <c r="AU826" s="91"/>
      <c r="AV826" s="91"/>
      <c r="AW826" s="103">
        <v>0</v>
      </c>
      <c r="AX826" s="104">
        <f t="shared" si="108"/>
        <v>0</v>
      </c>
    </row>
    <row r="827" spans="1:50" ht="120" customHeight="1">
      <c r="A827" s="88"/>
      <c r="B827" s="88"/>
      <c r="C827" s="71"/>
      <c r="D827" s="89"/>
      <c r="E827" s="90"/>
      <c r="F827" s="91"/>
      <c r="G827" s="92"/>
      <c r="H827" s="92"/>
      <c r="I827" s="88"/>
      <c r="J827" s="88"/>
      <c r="K827" s="88"/>
      <c r="L827" s="88"/>
      <c r="M827" s="94" t="str">
        <f t="shared" si="109"/>
        <v>-</v>
      </c>
      <c r="N827" s="95"/>
      <c r="O827" s="96"/>
      <c r="P827" s="75"/>
      <c r="Q827" s="96"/>
      <c r="R827" s="97"/>
      <c r="S827" s="98"/>
      <c r="T827" s="78"/>
      <c r="U827" s="97"/>
      <c r="V827" s="99"/>
      <c r="W827" s="91"/>
      <c r="X827" s="92"/>
      <c r="Y827" s="93">
        <f t="shared" si="110"/>
        <v>0</v>
      </c>
      <c r="Z827" s="91"/>
      <c r="AA827" s="92"/>
      <c r="AB827" s="93">
        <f t="shared" si="111"/>
        <v>0</v>
      </c>
      <c r="AC827" s="100">
        <f t="shared" si="112"/>
        <v>0</v>
      </c>
      <c r="AD827" s="91"/>
      <c r="AE827" s="105"/>
      <c r="AF827" s="93">
        <f t="shared" si="113"/>
        <v>0</v>
      </c>
      <c r="AG827" s="78"/>
      <c r="AH827" s="78"/>
      <c r="AI827" s="83"/>
      <c r="AJ827" s="106"/>
      <c r="AK827" s="106"/>
      <c r="AL827" s="93">
        <f t="shared" si="114"/>
        <v>0</v>
      </c>
      <c r="AM827" s="100">
        <f t="shared" si="115"/>
        <v>0</v>
      </c>
      <c r="AN827" s="100">
        <f t="shared" si="116"/>
        <v>0</v>
      </c>
      <c r="AO827" s="101"/>
      <c r="AP827" s="101"/>
      <c r="AQ827" s="101"/>
      <c r="AR827" s="102"/>
      <c r="AS827" s="102"/>
      <c r="AT827" s="102"/>
      <c r="AU827" s="91"/>
      <c r="AV827" s="91"/>
      <c r="AW827" s="103">
        <v>0</v>
      </c>
      <c r="AX827" s="104">
        <f t="shared" si="108"/>
        <v>0</v>
      </c>
    </row>
    <row r="828" spans="1:50" ht="120" customHeight="1">
      <c r="A828" s="88"/>
      <c r="B828" s="88"/>
      <c r="C828" s="71"/>
      <c r="D828" s="89"/>
      <c r="E828" s="90"/>
      <c r="F828" s="91"/>
      <c r="G828" s="92"/>
      <c r="H828" s="92"/>
      <c r="I828" s="88"/>
      <c r="J828" s="88"/>
      <c r="K828" s="88"/>
      <c r="L828" s="88"/>
      <c r="M828" s="94" t="str">
        <f t="shared" si="109"/>
        <v>-</v>
      </c>
      <c r="N828" s="95"/>
      <c r="O828" s="96"/>
      <c r="P828" s="75"/>
      <c r="Q828" s="96"/>
      <c r="R828" s="97"/>
      <c r="S828" s="98"/>
      <c r="T828" s="78"/>
      <c r="U828" s="97"/>
      <c r="V828" s="99"/>
      <c r="W828" s="91"/>
      <c r="X828" s="92"/>
      <c r="Y828" s="93">
        <f t="shared" si="110"/>
        <v>0</v>
      </c>
      <c r="Z828" s="91"/>
      <c r="AA828" s="92"/>
      <c r="AB828" s="93">
        <f t="shared" si="111"/>
        <v>0</v>
      </c>
      <c r="AC828" s="100">
        <f t="shared" si="112"/>
        <v>0</v>
      </c>
      <c r="AD828" s="91"/>
      <c r="AE828" s="105"/>
      <c r="AF828" s="93">
        <f t="shared" si="113"/>
        <v>0</v>
      </c>
      <c r="AG828" s="78"/>
      <c r="AH828" s="78"/>
      <c r="AI828" s="83"/>
      <c r="AJ828" s="106"/>
      <c r="AK828" s="106"/>
      <c r="AL828" s="93">
        <f t="shared" si="114"/>
        <v>0</v>
      </c>
      <c r="AM828" s="100">
        <f t="shared" si="115"/>
        <v>0</v>
      </c>
      <c r="AN828" s="100">
        <f t="shared" si="116"/>
        <v>0</v>
      </c>
      <c r="AO828" s="101"/>
      <c r="AP828" s="101"/>
      <c r="AQ828" s="101"/>
      <c r="AR828" s="102"/>
      <c r="AS828" s="102"/>
      <c r="AT828" s="102"/>
      <c r="AU828" s="91"/>
      <c r="AV828" s="91"/>
      <c r="AW828" s="103">
        <v>0</v>
      </c>
      <c r="AX828" s="104">
        <f t="shared" si="108"/>
        <v>0</v>
      </c>
    </row>
    <row r="829" spans="1:50" ht="120" customHeight="1">
      <c r="A829" s="88"/>
      <c r="B829" s="88"/>
      <c r="C829" s="71"/>
      <c r="D829" s="89"/>
      <c r="E829" s="90"/>
      <c r="F829" s="91"/>
      <c r="G829" s="92"/>
      <c r="H829" s="92"/>
      <c r="I829" s="88"/>
      <c r="J829" s="88"/>
      <c r="K829" s="88"/>
      <c r="L829" s="88"/>
      <c r="M829" s="94" t="str">
        <f t="shared" si="109"/>
        <v>-</v>
      </c>
      <c r="N829" s="95"/>
      <c r="O829" s="96"/>
      <c r="P829" s="75"/>
      <c r="Q829" s="96"/>
      <c r="R829" s="97"/>
      <c r="S829" s="98"/>
      <c r="T829" s="78"/>
      <c r="U829" s="97"/>
      <c r="V829" s="99"/>
      <c r="W829" s="91"/>
      <c r="X829" s="92"/>
      <c r="Y829" s="93">
        <f t="shared" si="110"/>
        <v>0</v>
      </c>
      <c r="Z829" s="91"/>
      <c r="AA829" s="92"/>
      <c r="AB829" s="93">
        <f t="shared" si="111"/>
        <v>0</v>
      </c>
      <c r="AC829" s="100">
        <f t="shared" si="112"/>
        <v>0</v>
      </c>
      <c r="AD829" s="91"/>
      <c r="AE829" s="105"/>
      <c r="AF829" s="93">
        <f t="shared" si="113"/>
        <v>0</v>
      </c>
      <c r="AG829" s="78"/>
      <c r="AH829" s="78"/>
      <c r="AI829" s="83"/>
      <c r="AJ829" s="106"/>
      <c r="AK829" s="106"/>
      <c r="AL829" s="93">
        <f t="shared" si="114"/>
        <v>0</v>
      </c>
      <c r="AM829" s="100">
        <f t="shared" si="115"/>
        <v>0</v>
      </c>
      <c r="AN829" s="100">
        <f t="shared" si="116"/>
        <v>0</v>
      </c>
      <c r="AO829" s="101"/>
      <c r="AP829" s="101"/>
      <c r="AQ829" s="101"/>
      <c r="AR829" s="102"/>
      <c r="AS829" s="102"/>
      <c r="AT829" s="102"/>
      <c r="AU829" s="91"/>
      <c r="AV829" s="91"/>
      <c r="AW829" s="103">
        <v>0</v>
      </c>
      <c r="AX829" s="104">
        <f t="shared" si="108"/>
        <v>0</v>
      </c>
    </row>
    <row r="830" spans="1:50" ht="120" customHeight="1">
      <c r="A830" s="88"/>
      <c r="B830" s="88"/>
      <c r="C830" s="71"/>
      <c r="D830" s="89"/>
      <c r="E830" s="90"/>
      <c r="F830" s="91"/>
      <c r="G830" s="92"/>
      <c r="H830" s="92"/>
      <c r="I830" s="88"/>
      <c r="J830" s="88"/>
      <c r="K830" s="88"/>
      <c r="L830" s="88"/>
      <c r="M830" s="94" t="str">
        <f t="shared" si="109"/>
        <v>-</v>
      </c>
      <c r="N830" s="95"/>
      <c r="O830" s="96"/>
      <c r="P830" s="75"/>
      <c r="Q830" s="96"/>
      <c r="R830" s="97"/>
      <c r="S830" s="98"/>
      <c r="T830" s="78"/>
      <c r="U830" s="97"/>
      <c r="V830" s="99"/>
      <c r="W830" s="91"/>
      <c r="X830" s="92"/>
      <c r="Y830" s="93">
        <f t="shared" si="110"/>
        <v>0</v>
      </c>
      <c r="Z830" s="91"/>
      <c r="AA830" s="92"/>
      <c r="AB830" s="93">
        <f t="shared" si="111"/>
        <v>0</v>
      </c>
      <c r="AC830" s="100">
        <f t="shared" si="112"/>
        <v>0</v>
      </c>
      <c r="AD830" s="91"/>
      <c r="AE830" s="105"/>
      <c r="AF830" s="93">
        <f t="shared" si="113"/>
        <v>0</v>
      </c>
      <c r="AG830" s="78"/>
      <c r="AH830" s="78"/>
      <c r="AI830" s="83"/>
      <c r="AJ830" s="106"/>
      <c r="AK830" s="106"/>
      <c r="AL830" s="93">
        <f t="shared" si="114"/>
        <v>0</v>
      </c>
      <c r="AM830" s="100">
        <f t="shared" si="115"/>
        <v>0</v>
      </c>
      <c r="AN830" s="100">
        <f t="shared" si="116"/>
        <v>0</v>
      </c>
      <c r="AO830" s="101"/>
      <c r="AP830" s="101"/>
      <c r="AQ830" s="101"/>
      <c r="AR830" s="102"/>
      <c r="AS830" s="102"/>
      <c r="AT830" s="102"/>
      <c r="AU830" s="91"/>
      <c r="AV830" s="91"/>
      <c r="AW830" s="103">
        <v>0</v>
      </c>
      <c r="AX830" s="104">
        <f t="shared" si="108"/>
        <v>0</v>
      </c>
    </row>
    <row r="831" spans="1:50" ht="120" customHeight="1">
      <c r="A831" s="88"/>
      <c r="B831" s="88"/>
      <c r="C831" s="71"/>
      <c r="D831" s="89"/>
      <c r="E831" s="90"/>
      <c r="F831" s="91"/>
      <c r="G831" s="92"/>
      <c r="H831" s="92"/>
      <c r="I831" s="88"/>
      <c r="J831" s="88"/>
      <c r="K831" s="88"/>
      <c r="L831" s="88"/>
      <c r="M831" s="94" t="str">
        <f t="shared" si="109"/>
        <v>-</v>
      </c>
      <c r="N831" s="95"/>
      <c r="O831" s="96"/>
      <c r="P831" s="75"/>
      <c r="Q831" s="96"/>
      <c r="R831" s="97"/>
      <c r="S831" s="98"/>
      <c r="T831" s="78"/>
      <c r="U831" s="97"/>
      <c r="V831" s="99"/>
      <c r="W831" s="91"/>
      <c r="X831" s="92"/>
      <c r="Y831" s="93">
        <f t="shared" si="110"/>
        <v>0</v>
      </c>
      <c r="Z831" s="91"/>
      <c r="AA831" s="92"/>
      <c r="AB831" s="93">
        <f t="shared" si="111"/>
        <v>0</v>
      </c>
      <c r="AC831" s="100">
        <f t="shared" si="112"/>
        <v>0</v>
      </c>
      <c r="AD831" s="91"/>
      <c r="AE831" s="105"/>
      <c r="AF831" s="93">
        <f t="shared" si="113"/>
        <v>0</v>
      </c>
      <c r="AG831" s="78"/>
      <c r="AH831" s="78"/>
      <c r="AI831" s="83"/>
      <c r="AJ831" s="106"/>
      <c r="AK831" s="106"/>
      <c r="AL831" s="93">
        <f t="shared" si="114"/>
        <v>0</v>
      </c>
      <c r="AM831" s="100">
        <f t="shared" si="115"/>
        <v>0</v>
      </c>
      <c r="AN831" s="100">
        <f t="shared" si="116"/>
        <v>0</v>
      </c>
      <c r="AO831" s="101"/>
      <c r="AP831" s="101"/>
      <c r="AQ831" s="101"/>
      <c r="AR831" s="102"/>
      <c r="AS831" s="102"/>
      <c r="AT831" s="102"/>
      <c r="AU831" s="91"/>
      <c r="AV831" s="91"/>
      <c r="AW831" s="103">
        <v>0</v>
      </c>
      <c r="AX831" s="104">
        <f t="shared" si="108"/>
        <v>0</v>
      </c>
    </row>
    <row r="832" spans="1:50" ht="120" customHeight="1">
      <c r="A832" s="88"/>
      <c r="B832" s="88"/>
      <c r="C832" s="71"/>
      <c r="D832" s="89"/>
      <c r="E832" s="90"/>
      <c r="F832" s="91"/>
      <c r="G832" s="92"/>
      <c r="H832" s="92"/>
      <c r="I832" s="88"/>
      <c r="J832" s="88"/>
      <c r="K832" s="88"/>
      <c r="L832" s="88"/>
      <c r="M832" s="94" t="str">
        <f t="shared" si="109"/>
        <v>-</v>
      </c>
      <c r="N832" s="95"/>
      <c r="O832" s="96"/>
      <c r="P832" s="75"/>
      <c r="Q832" s="96"/>
      <c r="R832" s="97"/>
      <c r="S832" s="98"/>
      <c r="T832" s="78"/>
      <c r="U832" s="97"/>
      <c r="V832" s="99"/>
      <c r="W832" s="91"/>
      <c r="X832" s="92"/>
      <c r="Y832" s="93">
        <f t="shared" si="110"/>
        <v>0</v>
      </c>
      <c r="Z832" s="91"/>
      <c r="AA832" s="92"/>
      <c r="AB832" s="93">
        <f t="shared" si="111"/>
        <v>0</v>
      </c>
      <c r="AC832" s="100">
        <f t="shared" si="112"/>
        <v>0</v>
      </c>
      <c r="AD832" s="91"/>
      <c r="AE832" s="105"/>
      <c r="AF832" s="93">
        <f t="shared" si="113"/>
        <v>0</v>
      </c>
      <c r="AG832" s="78"/>
      <c r="AH832" s="78"/>
      <c r="AI832" s="83"/>
      <c r="AJ832" s="106"/>
      <c r="AK832" s="106"/>
      <c r="AL832" s="93">
        <f t="shared" si="114"/>
        <v>0</v>
      </c>
      <c r="AM832" s="100">
        <f t="shared" si="115"/>
        <v>0</v>
      </c>
      <c r="AN832" s="100">
        <f t="shared" si="116"/>
        <v>0</v>
      </c>
      <c r="AO832" s="101"/>
      <c r="AP832" s="101"/>
      <c r="AQ832" s="101"/>
      <c r="AR832" s="102"/>
      <c r="AS832" s="102"/>
      <c r="AT832" s="102"/>
      <c r="AU832" s="91"/>
      <c r="AV832" s="91"/>
      <c r="AW832" s="103">
        <v>0</v>
      </c>
      <c r="AX832" s="104">
        <f t="shared" si="108"/>
        <v>0</v>
      </c>
    </row>
    <row r="833" spans="1:50" ht="120" customHeight="1">
      <c r="A833" s="88"/>
      <c r="B833" s="88"/>
      <c r="C833" s="71"/>
      <c r="D833" s="89"/>
      <c r="E833" s="90"/>
      <c r="F833" s="91"/>
      <c r="G833" s="92"/>
      <c r="H833" s="92"/>
      <c r="I833" s="88"/>
      <c r="J833" s="88"/>
      <c r="K833" s="88"/>
      <c r="L833" s="88"/>
      <c r="M833" s="94" t="str">
        <f t="shared" si="109"/>
        <v>-</v>
      </c>
      <c r="N833" s="95"/>
      <c r="O833" s="96"/>
      <c r="P833" s="75"/>
      <c r="Q833" s="96"/>
      <c r="R833" s="97"/>
      <c r="S833" s="98"/>
      <c r="T833" s="78"/>
      <c r="U833" s="97"/>
      <c r="V833" s="99"/>
      <c r="W833" s="91"/>
      <c r="X833" s="92"/>
      <c r="Y833" s="93">
        <f t="shared" si="110"/>
        <v>0</v>
      </c>
      <c r="Z833" s="91"/>
      <c r="AA833" s="92"/>
      <c r="AB833" s="93">
        <f t="shared" si="111"/>
        <v>0</v>
      </c>
      <c r="AC833" s="100">
        <f t="shared" si="112"/>
        <v>0</v>
      </c>
      <c r="AD833" s="91"/>
      <c r="AE833" s="105"/>
      <c r="AF833" s="93">
        <f t="shared" si="113"/>
        <v>0</v>
      </c>
      <c r="AG833" s="78"/>
      <c r="AH833" s="78"/>
      <c r="AI833" s="83"/>
      <c r="AJ833" s="106"/>
      <c r="AK833" s="106"/>
      <c r="AL833" s="93">
        <f t="shared" si="114"/>
        <v>0</v>
      </c>
      <c r="AM833" s="100">
        <f t="shared" si="115"/>
        <v>0</v>
      </c>
      <c r="AN833" s="100">
        <f t="shared" si="116"/>
        <v>0</v>
      </c>
      <c r="AO833" s="101"/>
      <c r="AP833" s="101"/>
      <c r="AQ833" s="101"/>
      <c r="AR833" s="102"/>
      <c r="AS833" s="102"/>
      <c r="AT833" s="102"/>
      <c r="AU833" s="91"/>
      <c r="AV833" s="91"/>
      <c r="AW833" s="103">
        <v>0</v>
      </c>
      <c r="AX833" s="104">
        <f t="shared" si="108"/>
        <v>0</v>
      </c>
    </row>
    <row r="834" spans="1:50" ht="120" customHeight="1">
      <c r="A834" s="88"/>
      <c r="B834" s="88"/>
      <c r="C834" s="71"/>
      <c r="D834" s="89"/>
      <c r="E834" s="90"/>
      <c r="F834" s="91"/>
      <c r="G834" s="92"/>
      <c r="H834" s="92"/>
      <c r="I834" s="88"/>
      <c r="J834" s="88"/>
      <c r="K834" s="88"/>
      <c r="L834" s="88"/>
      <c r="M834" s="94" t="str">
        <f t="shared" si="109"/>
        <v>-</v>
      </c>
      <c r="N834" s="95"/>
      <c r="O834" s="96"/>
      <c r="P834" s="75"/>
      <c r="Q834" s="96"/>
      <c r="R834" s="97"/>
      <c r="S834" s="98"/>
      <c r="T834" s="78"/>
      <c r="U834" s="97"/>
      <c r="V834" s="99"/>
      <c r="W834" s="91"/>
      <c r="X834" s="92"/>
      <c r="Y834" s="93">
        <f t="shared" si="110"/>
        <v>0</v>
      </c>
      <c r="Z834" s="91"/>
      <c r="AA834" s="92"/>
      <c r="AB834" s="93">
        <f t="shared" si="111"/>
        <v>0</v>
      </c>
      <c r="AC834" s="100">
        <f t="shared" si="112"/>
        <v>0</v>
      </c>
      <c r="AD834" s="91"/>
      <c r="AE834" s="105"/>
      <c r="AF834" s="93">
        <f t="shared" si="113"/>
        <v>0</v>
      </c>
      <c r="AG834" s="78"/>
      <c r="AH834" s="78"/>
      <c r="AI834" s="83"/>
      <c r="AJ834" s="106"/>
      <c r="AK834" s="106"/>
      <c r="AL834" s="93">
        <f t="shared" si="114"/>
        <v>0</v>
      </c>
      <c r="AM834" s="100">
        <f t="shared" si="115"/>
        <v>0</v>
      </c>
      <c r="AN834" s="100">
        <f t="shared" si="116"/>
        <v>0</v>
      </c>
      <c r="AO834" s="101"/>
      <c r="AP834" s="101"/>
      <c r="AQ834" s="101"/>
      <c r="AR834" s="102"/>
      <c r="AS834" s="102"/>
      <c r="AT834" s="102"/>
      <c r="AU834" s="91"/>
      <c r="AV834" s="91"/>
      <c r="AW834" s="103">
        <v>0</v>
      </c>
      <c r="AX834" s="104">
        <f t="shared" si="108"/>
        <v>0</v>
      </c>
    </row>
    <row r="835" spans="1:50" ht="120" customHeight="1">
      <c r="A835" s="88"/>
      <c r="B835" s="88"/>
      <c r="C835" s="71"/>
      <c r="D835" s="89"/>
      <c r="E835" s="90"/>
      <c r="F835" s="91"/>
      <c r="G835" s="92"/>
      <c r="H835" s="92"/>
      <c r="I835" s="88"/>
      <c r="J835" s="88"/>
      <c r="K835" s="88"/>
      <c r="L835" s="88"/>
      <c r="M835" s="94" t="str">
        <f t="shared" si="109"/>
        <v>-</v>
      </c>
      <c r="N835" s="95"/>
      <c r="O835" s="96"/>
      <c r="P835" s="75"/>
      <c r="Q835" s="96"/>
      <c r="R835" s="97"/>
      <c r="S835" s="98"/>
      <c r="T835" s="78"/>
      <c r="U835" s="97"/>
      <c r="V835" s="99"/>
      <c r="W835" s="91"/>
      <c r="X835" s="92"/>
      <c r="Y835" s="93">
        <f t="shared" si="110"/>
        <v>0</v>
      </c>
      <c r="Z835" s="91"/>
      <c r="AA835" s="92"/>
      <c r="AB835" s="93">
        <f t="shared" si="111"/>
        <v>0</v>
      </c>
      <c r="AC835" s="100">
        <f t="shared" si="112"/>
        <v>0</v>
      </c>
      <c r="AD835" s="91"/>
      <c r="AE835" s="105"/>
      <c r="AF835" s="93">
        <f t="shared" si="113"/>
        <v>0</v>
      </c>
      <c r="AG835" s="78"/>
      <c r="AH835" s="78"/>
      <c r="AI835" s="83"/>
      <c r="AJ835" s="106"/>
      <c r="AK835" s="106"/>
      <c r="AL835" s="93">
        <f t="shared" si="114"/>
        <v>0</v>
      </c>
      <c r="AM835" s="100">
        <f t="shared" si="115"/>
        <v>0</v>
      </c>
      <c r="AN835" s="100">
        <f t="shared" si="116"/>
        <v>0</v>
      </c>
      <c r="AO835" s="101"/>
      <c r="AP835" s="101"/>
      <c r="AQ835" s="101"/>
      <c r="AR835" s="102"/>
      <c r="AS835" s="102"/>
      <c r="AT835" s="102"/>
      <c r="AU835" s="91"/>
      <c r="AV835" s="91"/>
      <c r="AW835" s="103">
        <v>0</v>
      </c>
      <c r="AX835" s="104">
        <f t="shared" si="108"/>
        <v>0</v>
      </c>
    </row>
    <row r="836" spans="1:50" ht="120" customHeight="1">
      <c r="A836" s="88"/>
      <c r="B836" s="88"/>
      <c r="C836" s="71"/>
      <c r="D836" s="89"/>
      <c r="E836" s="90"/>
      <c r="F836" s="91"/>
      <c r="G836" s="92"/>
      <c r="H836" s="92"/>
      <c r="I836" s="88"/>
      <c r="J836" s="88"/>
      <c r="K836" s="88"/>
      <c r="L836" s="88"/>
      <c r="M836" s="94" t="str">
        <f t="shared" si="109"/>
        <v>-</v>
      </c>
      <c r="N836" s="95"/>
      <c r="O836" s="96"/>
      <c r="P836" s="75"/>
      <c r="Q836" s="96"/>
      <c r="R836" s="97"/>
      <c r="S836" s="98"/>
      <c r="T836" s="78"/>
      <c r="U836" s="97"/>
      <c r="V836" s="99"/>
      <c r="W836" s="91"/>
      <c r="X836" s="92"/>
      <c r="Y836" s="93">
        <f t="shared" si="110"/>
        <v>0</v>
      </c>
      <c r="Z836" s="91"/>
      <c r="AA836" s="92"/>
      <c r="AB836" s="93">
        <f t="shared" si="111"/>
        <v>0</v>
      </c>
      <c r="AC836" s="100">
        <f t="shared" si="112"/>
        <v>0</v>
      </c>
      <c r="AD836" s="91"/>
      <c r="AE836" s="105"/>
      <c r="AF836" s="93">
        <f t="shared" si="113"/>
        <v>0</v>
      </c>
      <c r="AG836" s="78"/>
      <c r="AH836" s="78"/>
      <c r="AI836" s="83"/>
      <c r="AJ836" s="106"/>
      <c r="AK836" s="106"/>
      <c r="AL836" s="93">
        <f t="shared" si="114"/>
        <v>0</v>
      </c>
      <c r="AM836" s="100">
        <f t="shared" si="115"/>
        <v>0</v>
      </c>
      <c r="AN836" s="100">
        <f t="shared" si="116"/>
        <v>0</v>
      </c>
      <c r="AO836" s="101"/>
      <c r="AP836" s="101"/>
      <c r="AQ836" s="101"/>
      <c r="AR836" s="102"/>
      <c r="AS836" s="102"/>
      <c r="AT836" s="102"/>
      <c r="AU836" s="91"/>
      <c r="AV836" s="91"/>
      <c r="AW836" s="103">
        <v>0</v>
      </c>
      <c r="AX836" s="104">
        <f t="shared" si="108"/>
        <v>0</v>
      </c>
    </row>
    <row r="837" spans="1:50" ht="120" customHeight="1">
      <c r="A837" s="88"/>
      <c r="B837" s="88"/>
      <c r="C837" s="71"/>
      <c r="D837" s="89"/>
      <c r="E837" s="90"/>
      <c r="F837" s="91"/>
      <c r="G837" s="92"/>
      <c r="H837" s="92"/>
      <c r="I837" s="88"/>
      <c r="J837" s="88"/>
      <c r="K837" s="88"/>
      <c r="L837" s="88"/>
      <c r="M837" s="94" t="str">
        <f t="shared" si="109"/>
        <v>-</v>
      </c>
      <c r="N837" s="95"/>
      <c r="O837" s="96"/>
      <c r="P837" s="75"/>
      <c r="Q837" s="96"/>
      <c r="R837" s="97"/>
      <c r="S837" s="98"/>
      <c r="T837" s="78"/>
      <c r="U837" s="97"/>
      <c r="V837" s="99"/>
      <c r="W837" s="91"/>
      <c r="X837" s="92"/>
      <c r="Y837" s="93">
        <f t="shared" si="110"/>
        <v>0</v>
      </c>
      <c r="Z837" s="91"/>
      <c r="AA837" s="92"/>
      <c r="AB837" s="93">
        <f t="shared" si="111"/>
        <v>0</v>
      </c>
      <c r="AC837" s="100">
        <f t="shared" si="112"/>
        <v>0</v>
      </c>
      <c r="AD837" s="91"/>
      <c r="AE837" s="105"/>
      <c r="AF837" s="93">
        <f t="shared" si="113"/>
        <v>0</v>
      </c>
      <c r="AG837" s="78"/>
      <c r="AH837" s="78"/>
      <c r="AI837" s="83"/>
      <c r="AJ837" s="106"/>
      <c r="AK837" s="106"/>
      <c r="AL837" s="93">
        <f t="shared" si="114"/>
        <v>0</v>
      </c>
      <c r="AM837" s="100">
        <f t="shared" si="115"/>
        <v>0</v>
      </c>
      <c r="AN837" s="100">
        <f t="shared" si="116"/>
        <v>0</v>
      </c>
      <c r="AO837" s="101"/>
      <c r="AP837" s="101"/>
      <c r="AQ837" s="101"/>
      <c r="AR837" s="102"/>
      <c r="AS837" s="102"/>
      <c r="AT837" s="102"/>
      <c r="AU837" s="91"/>
      <c r="AV837" s="91"/>
      <c r="AW837" s="103">
        <v>0</v>
      </c>
      <c r="AX837" s="104">
        <f t="shared" ref="AX837:AX856" si="117">V837*AC837*BC$1</f>
        <v>0</v>
      </c>
    </row>
    <row r="838" spans="1:50" ht="120" customHeight="1">
      <c r="A838" s="88"/>
      <c r="B838" s="88"/>
      <c r="C838" s="71"/>
      <c r="D838" s="89"/>
      <c r="E838" s="90"/>
      <c r="F838" s="91"/>
      <c r="G838" s="92"/>
      <c r="H838" s="92"/>
      <c r="I838" s="88"/>
      <c r="J838" s="88"/>
      <c r="K838" s="88"/>
      <c r="L838" s="88"/>
      <c r="M838" s="94" t="str">
        <f t="shared" ref="M838:M856" si="118">A838&amp;"-"&amp;E838</f>
        <v>-</v>
      </c>
      <c r="N838" s="95"/>
      <c r="O838" s="96"/>
      <c r="P838" s="75"/>
      <c r="Q838" s="96"/>
      <c r="R838" s="97"/>
      <c r="S838" s="98"/>
      <c r="T838" s="78"/>
      <c r="U838" s="97"/>
      <c r="V838" s="99"/>
      <c r="W838" s="91"/>
      <c r="X838" s="92"/>
      <c r="Y838" s="93">
        <f t="shared" ref="Y838:Y856" si="119">W838+X838</f>
        <v>0</v>
      </c>
      <c r="Z838" s="91"/>
      <c r="AA838" s="92"/>
      <c r="AB838" s="93">
        <f t="shared" ref="AB838:AB856" si="120">Z838+AA838</f>
        <v>0</v>
      </c>
      <c r="AC838" s="100">
        <f t="shared" ref="AC838:AC856" si="121">(AB838-Y838)*24*60</f>
        <v>0</v>
      </c>
      <c r="AD838" s="91"/>
      <c r="AE838" s="105"/>
      <c r="AF838" s="93">
        <f t="shared" ref="AF838:AF856" si="122">AD838+AE838</f>
        <v>0</v>
      </c>
      <c r="AG838" s="78"/>
      <c r="AH838" s="78"/>
      <c r="AI838" s="83"/>
      <c r="AJ838" s="106"/>
      <c r="AK838" s="106"/>
      <c r="AL838" s="93">
        <f t="shared" ref="AL838:AL856" si="123">AJ838+AK838</f>
        <v>0</v>
      </c>
      <c r="AM838" s="100">
        <f t="shared" ref="AM838:AM856" si="124">IF(AND(P838&lt;&gt;"D:Arıza Değil",AH838="Bu Arıza Aracın Servise Verilmesine Engel Değil"),IF(Z838-F838&gt;0,(AB838-Y838)*24,IF(OR(AND(G838&gt;AS$1,G838&lt;AT$1),AND(G838&gt;AU$1,G838&lt;AV$1)),(AL838-Y838)*24,0)),AN838)</f>
        <v>0</v>
      </c>
      <c r="AN838" s="100">
        <f t="shared" ref="AN838:AN856" si="125">IF(P838&lt;&gt;"D:Arıza Değil",AC838,0)</f>
        <v>0</v>
      </c>
      <c r="AO838" s="101"/>
      <c r="AP838" s="101"/>
      <c r="AQ838" s="101"/>
      <c r="AR838" s="102"/>
      <c r="AS838" s="102"/>
      <c r="AT838" s="102"/>
      <c r="AU838" s="91"/>
      <c r="AV838" s="91"/>
      <c r="AW838" s="103">
        <v>0</v>
      </c>
      <c r="AX838" s="104">
        <f t="shared" si="117"/>
        <v>0</v>
      </c>
    </row>
    <row r="839" spans="1:50" ht="120" customHeight="1">
      <c r="A839" s="88"/>
      <c r="B839" s="88"/>
      <c r="C839" s="71"/>
      <c r="D839" s="89"/>
      <c r="E839" s="90"/>
      <c r="F839" s="91"/>
      <c r="G839" s="92"/>
      <c r="H839" s="92"/>
      <c r="I839" s="88"/>
      <c r="J839" s="88"/>
      <c r="K839" s="88"/>
      <c r="L839" s="88"/>
      <c r="M839" s="94" t="str">
        <f t="shared" si="118"/>
        <v>-</v>
      </c>
      <c r="N839" s="95"/>
      <c r="O839" s="96"/>
      <c r="P839" s="75"/>
      <c r="Q839" s="96"/>
      <c r="R839" s="97"/>
      <c r="S839" s="98"/>
      <c r="T839" s="78"/>
      <c r="U839" s="97"/>
      <c r="V839" s="99"/>
      <c r="W839" s="91"/>
      <c r="X839" s="92"/>
      <c r="Y839" s="93">
        <f t="shared" si="119"/>
        <v>0</v>
      </c>
      <c r="Z839" s="91"/>
      <c r="AA839" s="92"/>
      <c r="AB839" s="93">
        <f t="shared" si="120"/>
        <v>0</v>
      </c>
      <c r="AC839" s="100">
        <f t="shared" si="121"/>
        <v>0</v>
      </c>
      <c r="AD839" s="91"/>
      <c r="AE839" s="105"/>
      <c r="AF839" s="93">
        <f t="shared" si="122"/>
        <v>0</v>
      </c>
      <c r="AG839" s="78"/>
      <c r="AH839" s="78"/>
      <c r="AI839" s="83"/>
      <c r="AJ839" s="106"/>
      <c r="AK839" s="106"/>
      <c r="AL839" s="93">
        <f t="shared" si="123"/>
        <v>0</v>
      </c>
      <c r="AM839" s="100">
        <f t="shared" si="124"/>
        <v>0</v>
      </c>
      <c r="AN839" s="100">
        <f t="shared" si="125"/>
        <v>0</v>
      </c>
      <c r="AO839" s="101"/>
      <c r="AP839" s="101"/>
      <c r="AQ839" s="101"/>
      <c r="AR839" s="102"/>
      <c r="AS839" s="102"/>
      <c r="AT839" s="102"/>
      <c r="AU839" s="91"/>
      <c r="AV839" s="91"/>
      <c r="AW839" s="103">
        <v>0</v>
      </c>
      <c r="AX839" s="104">
        <f t="shared" si="117"/>
        <v>0</v>
      </c>
    </row>
    <row r="840" spans="1:50" ht="120" customHeight="1">
      <c r="A840" s="88"/>
      <c r="B840" s="88"/>
      <c r="C840" s="71"/>
      <c r="D840" s="89"/>
      <c r="E840" s="90"/>
      <c r="F840" s="91"/>
      <c r="G840" s="92"/>
      <c r="H840" s="92"/>
      <c r="I840" s="88"/>
      <c r="J840" s="88"/>
      <c r="K840" s="88"/>
      <c r="L840" s="88"/>
      <c r="M840" s="94" t="str">
        <f t="shared" si="118"/>
        <v>-</v>
      </c>
      <c r="N840" s="95"/>
      <c r="O840" s="96"/>
      <c r="P840" s="75"/>
      <c r="Q840" s="96"/>
      <c r="R840" s="97"/>
      <c r="S840" s="98"/>
      <c r="T840" s="78"/>
      <c r="U840" s="97"/>
      <c r="V840" s="99"/>
      <c r="W840" s="91"/>
      <c r="X840" s="92"/>
      <c r="Y840" s="93">
        <f t="shared" si="119"/>
        <v>0</v>
      </c>
      <c r="Z840" s="91"/>
      <c r="AA840" s="92"/>
      <c r="AB840" s="93">
        <f t="shared" si="120"/>
        <v>0</v>
      </c>
      <c r="AC840" s="100">
        <f t="shared" si="121"/>
        <v>0</v>
      </c>
      <c r="AD840" s="91"/>
      <c r="AE840" s="105"/>
      <c r="AF840" s="93">
        <f t="shared" si="122"/>
        <v>0</v>
      </c>
      <c r="AG840" s="78"/>
      <c r="AH840" s="78"/>
      <c r="AI840" s="83"/>
      <c r="AJ840" s="106"/>
      <c r="AK840" s="106"/>
      <c r="AL840" s="93">
        <f t="shared" si="123"/>
        <v>0</v>
      </c>
      <c r="AM840" s="100">
        <f t="shared" si="124"/>
        <v>0</v>
      </c>
      <c r="AN840" s="100">
        <f t="shared" si="125"/>
        <v>0</v>
      </c>
      <c r="AO840" s="101"/>
      <c r="AP840" s="101"/>
      <c r="AQ840" s="101"/>
      <c r="AR840" s="102"/>
      <c r="AS840" s="102"/>
      <c r="AT840" s="102"/>
      <c r="AU840" s="91"/>
      <c r="AV840" s="91"/>
      <c r="AW840" s="103">
        <v>0</v>
      </c>
      <c r="AX840" s="104">
        <f t="shared" si="117"/>
        <v>0</v>
      </c>
    </row>
    <row r="841" spans="1:50" ht="120" customHeight="1">
      <c r="A841" s="88"/>
      <c r="B841" s="88"/>
      <c r="C841" s="71"/>
      <c r="D841" s="89"/>
      <c r="E841" s="90"/>
      <c r="F841" s="91"/>
      <c r="G841" s="92"/>
      <c r="H841" s="92"/>
      <c r="I841" s="88"/>
      <c r="J841" s="88"/>
      <c r="K841" s="88"/>
      <c r="L841" s="88"/>
      <c r="M841" s="94" t="str">
        <f t="shared" si="118"/>
        <v>-</v>
      </c>
      <c r="N841" s="95"/>
      <c r="O841" s="96"/>
      <c r="P841" s="75"/>
      <c r="Q841" s="96"/>
      <c r="R841" s="97"/>
      <c r="S841" s="98"/>
      <c r="T841" s="78"/>
      <c r="U841" s="97"/>
      <c r="V841" s="99"/>
      <c r="W841" s="91"/>
      <c r="X841" s="92"/>
      <c r="Y841" s="93">
        <f t="shared" si="119"/>
        <v>0</v>
      </c>
      <c r="Z841" s="91"/>
      <c r="AA841" s="92"/>
      <c r="AB841" s="93">
        <f t="shared" si="120"/>
        <v>0</v>
      </c>
      <c r="AC841" s="100">
        <f t="shared" si="121"/>
        <v>0</v>
      </c>
      <c r="AD841" s="91"/>
      <c r="AE841" s="105"/>
      <c r="AF841" s="93">
        <f t="shared" si="122"/>
        <v>0</v>
      </c>
      <c r="AG841" s="78"/>
      <c r="AH841" s="78"/>
      <c r="AI841" s="83"/>
      <c r="AJ841" s="106"/>
      <c r="AK841" s="106"/>
      <c r="AL841" s="93">
        <f t="shared" si="123"/>
        <v>0</v>
      </c>
      <c r="AM841" s="100">
        <f t="shared" si="124"/>
        <v>0</v>
      </c>
      <c r="AN841" s="100">
        <f t="shared" si="125"/>
        <v>0</v>
      </c>
      <c r="AO841" s="101"/>
      <c r="AP841" s="101"/>
      <c r="AQ841" s="101"/>
      <c r="AR841" s="102"/>
      <c r="AS841" s="102"/>
      <c r="AT841" s="102"/>
      <c r="AU841" s="91"/>
      <c r="AV841" s="91"/>
      <c r="AW841" s="103">
        <v>0</v>
      </c>
      <c r="AX841" s="104">
        <f t="shared" si="117"/>
        <v>0</v>
      </c>
    </row>
    <row r="842" spans="1:50" ht="120" customHeight="1">
      <c r="A842" s="88"/>
      <c r="B842" s="88"/>
      <c r="C842" s="71"/>
      <c r="D842" s="89"/>
      <c r="E842" s="90"/>
      <c r="F842" s="91"/>
      <c r="G842" s="92"/>
      <c r="H842" s="92"/>
      <c r="I842" s="88"/>
      <c r="J842" s="88"/>
      <c r="K842" s="88"/>
      <c r="L842" s="88"/>
      <c r="M842" s="94" t="str">
        <f t="shared" si="118"/>
        <v>-</v>
      </c>
      <c r="N842" s="95"/>
      <c r="O842" s="96"/>
      <c r="P842" s="75"/>
      <c r="Q842" s="96"/>
      <c r="R842" s="97"/>
      <c r="S842" s="98"/>
      <c r="T842" s="78"/>
      <c r="U842" s="97"/>
      <c r="V842" s="99"/>
      <c r="W842" s="91"/>
      <c r="X842" s="92"/>
      <c r="Y842" s="93">
        <f t="shared" si="119"/>
        <v>0</v>
      </c>
      <c r="Z842" s="91"/>
      <c r="AA842" s="92"/>
      <c r="AB842" s="93">
        <f t="shared" si="120"/>
        <v>0</v>
      </c>
      <c r="AC842" s="100">
        <f t="shared" si="121"/>
        <v>0</v>
      </c>
      <c r="AD842" s="91"/>
      <c r="AE842" s="105"/>
      <c r="AF842" s="93">
        <f t="shared" si="122"/>
        <v>0</v>
      </c>
      <c r="AG842" s="78"/>
      <c r="AH842" s="78"/>
      <c r="AI842" s="83"/>
      <c r="AJ842" s="106"/>
      <c r="AK842" s="106"/>
      <c r="AL842" s="93">
        <f t="shared" si="123"/>
        <v>0</v>
      </c>
      <c r="AM842" s="100">
        <f t="shared" si="124"/>
        <v>0</v>
      </c>
      <c r="AN842" s="100">
        <f t="shared" si="125"/>
        <v>0</v>
      </c>
      <c r="AO842" s="101"/>
      <c r="AP842" s="101"/>
      <c r="AQ842" s="101"/>
      <c r="AR842" s="102"/>
      <c r="AS842" s="102"/>
      <c r="AT842" s="102"/>
      <c r="AU842" s="91"/>
      <c r="AV842" s="91"/>
      <c r="AW842" s="103">
        <v>0</v>
      </c>
      <c r="AX842" s="104">
        <f t="shared" si="117"/>
        <v>0</v>
      </c>
    </row>
    <row r="843" spans="1:50" ht="120" customHeight="1">
      <c r="A843" s="88"/>
      <c r="B843" s="88"/>
      <c r="C843" s="71"/>
      <c r="D843" s="89"/>
      <c r="E843" s="90"/>
      <c r="F843" s="91"/>
      <c r="G843" s="92"/>
      <c r="H843" s="92"/>
      <c r="I843" s="88"/>
      <c r="J843" s="88"/>
      <c r="K843" s="88"/>
      <c r="L843" s="88"/>
      <c r="M843" s="94" t="str">
        <f t="shared" si="118"/>
        <v>-</v>
      </c>
      <c r="N843" s="95"/>
      <c r="O843" s="96"/>
      <c r="P843" s="75"/>
      <c r="Q843" s="96"/>
      <c r="R843" s="97"/>
      <c r="S843" s="98"/>
      <c r="T843" s="78"/>
      <c r="U843" s="97"/>
      <c r="V843" s="99"/>
      <c r="W843" s="91"/>
      <c r="X843" s="92"/>
      <c r="Y843" s="93">
        <f t="shared" si="119"/>
        <v>0</v>
      </c>
      <c r="Z843" s="91"/>
      <c r="AA843" s="92"/>
      <c r="AB843" s="93">
        <f t="shared" si="120"/>
        <v>0</v>
      </c>
      <c r="AC843" s="100">
        <f t="shared" si="121"/>
        <v>0</v>
      </c>
      <c r="AD843" s="91"/>
      <c r="AE843" s="105"/>
      <c r="AF843" s="93">
        <f t="shared" si="122"/>
        <v>0</v>
      </c>
      <c r="AG843" s="78"/>
      <c r="AH843" s="78"/>
      <c r="AI843" s="83"/>
      <c r="AJ843" s="106"/>
      <c r="AK843" s="106"/>
      <c r="AL843" s="93">
        <f t="shared" si="123"/>
        <v>0</v>
      </c>
      <c r="AM843" s="100">
        <f t="shared" si="124"/>
        <v>0</v>
      </c>
      <c r="AN843" s="100">
        <f t="shared" si="125"/>
        <v>0</v>
      </c>
      <c r="AO843" s="101"/>
      <c r="AP843" s="101"/>
      <c r="AQ843" s="101"/>
      <c r="AR843" s="102"/>
      <c r="AS843" s="102"/>
      <c r="AT843" s="102"/>
      <c r="AU843" s="91"/>
      <c r="AV843" s="91"/>
      <c r="AW843" s="103">
        <v>0</v>
      </c>
      <c r="AX843" s="104">
        <f t="shared" si="117"/>
        <v>0</v>
      </c>
    </row>
    <row r="844" spans="1:50" ht="120" customHeight="1">
      <c r="A844" s="88"/>
      <c r="B844" s="88"/>
      <c r="C844" s="71"/>
      <c r="D844" s="89"/>
      <c r="E844" s="90"/>
      <c r="F844" s="91"/>
      <c r="G844" s="92"/>
      <c r="H844" s="92"/>
      <c r="I844" s="88"/>
      <c r="J844" s="88"/>
      <c r="K844" s="88"/>
      <c r="L844" s="88"/>
      <c r="M844" s="94" t="str">
        <f t="shared" si="118"/>
        <v>-</v>
      </c>
      <c r="N844" s="95"/>
      <c r="O844" s="96"/>
      <c r="P844" s="75"/>
      <c r="Q844" s="96"/>
      <c r="R844" s="97"/>
      <c r="S844" s="98"/>
      <c r="T844" s="78"/>
      <c r="U844" s="97"/>
      <c r="V844" s="99"/>
      <c r="W844" s="91"/>
      <c r="X844" s="92"/>
      <c r="Y844" s="93">
        <f t="shared" si="119"/>
        <v>0</v>
      </c>
      <c r="Z844" s="91"/>
      <c r="AA844" s="92"/>
      <c r="AB844" s="93">
        <f t="shared" si="120"/>
        <v>0</v>
      </c>
      <c r="AC844" s="100">
        <f t="shared" si="121"/>
        <v>0</v>
      </c>
      <c r="AD844" s="91"/>
      <c r="AE844" s="105"/>
      <c r="AF844" s="93">
        <f t="shared" si="122"/>
        <v>0</v>
      </c>
      <c r="AG844" s="78"/>
      <c r="AH844" s="78"/>
      <c r="AI844" s="83"/>
      <c r="AJ844" s="106"/>
      <c r="AK844" s="106"/>
      <c r="AL844" s="93">
        <f t="shared" si="123"/>
        <v>0</v>
      </c>
      <c r="AM844" s="100">
        <f t="shared" si="124"/>
        <v>0</v>
      </c>
      <c r="AN844" s="100">
        <f t="shared" si="125"/>
        <v>0</v>
      </c>
      <c r="AO844" s="101"/>
      <c r="AP844" s="101"/>
      <c r="AQ844" s="101"/>
      <c r="AR844" s="102"/>
      <c r="AS844" s="102"/>
      <c r="AT844" s="102"/>
      <c r="AU844" s="91"/>
      <c r="AV844" s="91"/>
      <c r="AW844" s="103">
        <v>0</v>
      </c>
      <c r="AX844" s="104">
        <f t="shared" si="117"/>
        <v>0</v>
      </c>
    </row>
    <row r="845" spans="1:50" ht="120" customHeight="1">
      <c r="A845" s="88"/>
      <c r="B845" s="88"/>
      <c r="C845" s="71"/>
      <c r="D845" s="89"/>
      <c r="E845" s="90"/>
      <c r="F845" s="91"/>
      <c r="G845" s="92"/>
      <c r="H845" s="92"/>
      <c r="I845" s="88"/>
      <c r="J845" s="88"/>
      <c r="K845" s="88"/>
      <c r="L845" s="88"/>
      <c r="M845" s="94" t="str">
        <f t="shared" si="118"/>
        <v>-</v>
      </c>
      <c r="N845" s="95"/>
      <c r="O845" s="96"/>
      <c r="P845" s="75"/>
      <c r="Q845" s="96"/>
      <c r="R845" s="97"/>
      <c r="S845" s="98"/>
      <c r="T845" s="78"/>
      <c r="U845" s="97"/>
      <c r="V845" s="99"/>
      <c r="W845" s="91"/>
      <c r="X845" s="92"/>
      <c r="Y845" s="93">
        <f t="shared" si="119"/>
        <v>0</v>
      </c>
      <c r="Z845" s="91"/>
      <c r="AA845" s="92"/>
      <c r="AB845" s="93">
        <f t="shared" si="120"/>
        <v>0</v>
      </c>
      <c r="AC845" s="100">
        <f t="shared" si="121"/>
        <v>0</v>
      </c>
      <c r="AD845" s="91"/>
      <c r="AE845" s="105"/>
      <c r="AF845" s="93">
        <f t="shared" si="122"/>
        <v>0</v>
      </c>
      <c r="AG845" s="78"/>
      <c r="AH845" s="78"/>
      <c r="AI845" s="83"/>
      <c r="AJ845" s="106"/>
      <c r="AK845" s="106"/>
      <c r="AL845" s="93">
        <f t="shared" si="123"/>
        <v>0</v>
      </c>
      <c r="AM845" s="100">
        <f t="shared" si="124"/>
        <v>0</v>
      </c>
      <c r="AN845" s="100">
        <f t="shared" si="125"/>
        <v>0</v>
      </c>
      <c r="AO845" s="101"/>
      <c r="AP845" s="101"/>
      <c r="AQ845" s="101"/>
      <c r="AR845" s="102"/>
      <c r="AS845" s="102"/>
      <c r="AT845" s="102"/>
      <c r="AU845" s="91"/>
      <c r="AV845" s="91"/>
      <c r="AW845" s="103">
        <v>0</v>
      </c>
      <c r="AX845" s="104">
        <f t="shared" si="117"/>
        <v>0</v>
      </c>
    </row>
    <row r="846" spans="1:50" ht="120" customHeight="1">
      <c r="A846" s="88"/>
      <c r="B846" s="88"/>
      <c r="C846" s="71"/>
      <c r="D846" s="89"/>
      <c r="E846" s="90"/>
      <c r="F846" s="91"/>
      <c r="G846" s="92"/>
      <c r="H846" s="92"/>
      <c r="I846" s="88"/>
      <c r="J846" s="88"/>
      <c r="K846" s="88"/>
      <c r="L846" s="88"/>
      <c r="M846" s="94" t="str">
        <f t="shared" si="118"/>
        <v>-</v>
      </c>
      <c r="N846" s="95"/>
      <c r="O846" s="96"/>
      <c r="P846" s="75"/>
      <c r="Q846" s="96"/>
      <c r="R846" s="97"/>
      <c r="S846" s="98"/>
      <c r="T846" s="78"/>
      <c r="U846" s="97"/>
      <c r="V846" s="99"/>
      <c r="W846" s="91"/>
      <c r="X846" s="92"/>
      <c r="Y846" s="93">
        <f t="shared" si="119"/>
        <v>0</v>
      </c>
      <c r="Z846" s="91"/>
      <c r="AA846" s="92"/>
      <c r="AB846" s="93">
        <f t="shared" si="120"/>
        <v>0</v>
      </c>
      <c r="AC846" s="100">
        <f t="shared" si="121"/>
        <v>0</v>
      </c>
      <c r="AD846" s="91"/>
      <c r="AE846" s="105"/>
      <c r="AF846" s="93">
        <f t="shared" si="122"/>
        <v>0</v>
      </c>
      <c r="AG846" s="78"/>
      <c r="AH846" s="78"/>
      <c r="AI846" s="83"/>
      <c r="AJ846" s="106"/>
      <c r="AK846" s="106"/>
      <c r="AL846" s="93">
        <f t="shared" si="123"/>
        <v>0</v>
      </c>
      <c r="AM846" s="100">
        <f t="shared" si="124"/>
        <v>0</v>
      </c>
      <c r="AN846" s="100">
        <f t="shared" si="125"/>
        <v>0</v>
      </c>
      <c r="AO846" s="101"/>
      <c r="AP846" s="101"/>
      <c r="AQ846" s="101"/>
      <c r="AR846" s="102"/>
      <c r="AS846" s="102"/>
      <c r="AT846" s="102"/>
      <c r="AU846" s="91"/>
      <c r="AV846" s="91"/>
      <c r="AW846" s="103">
        <v>0</v>
      </c>
      <c r="AX846" s="104">
        <f t="shared" si="117"/>
        <v>0</v>
      </c>
    </row>
    <row r="847" spans="1:50" ht="120" customHeight="1">
      <c r="A847" s="88"/>
      <c r="B847" s="88"/>
      <c r="C847" s="71"/>
      <c r="D847" s="89"/>
      <c r="E847" s="90"/>
      <c r="F847" s="91"/>
      <c r="G847" s="92"/>
      <c r="H847" s="92"/>
      <c r="I847" s="88"/>
      <c r="J847" s="88"/>
      <c r="K847" s="88"/>
      <c r="L847" s="88"/>
      <c r="M847" s="94" t="str">
        <f t="shared" si="118"/>
        <v>-</v>
      </c>
      <c r="N847" s="95"/>
      <c r="O847" s="96"/>
      <c r="P847" s="75"/>
      <c r="Q847" s="96"/>
      <c r="R847" s="97"/>
      <c r="S847" s="98"/>
      <c r="T847" s="78"/>
      <c r="U847" s="97"/>
      <c r="V847" s="99"/>
      <c r="W847" s="91"/>
      <c r="X847" s="92"/>
      <c r="Y847" s="93">
        <f t="shared" si="119"/>
        <v>0</v>
      </c>
      <c r="Z847" s="91"/>
      <c r="AA847" s="92"/>
      <c r="AB847" s="93">
        <f t="shared" si="120"/>
        <v>0</v>
      </c>
      <c r="AC847" s="100">
        <f t="shared" si="121"/>
        <v>0</v>
      </c>
      <c r="AD847" s="91"/>
      <c r="AE847" s="105"/>
      <c r="AF847" s="93">
        <f t="shared" si="122"/>
        <v>0</v>
      </c>
      <c r="AG847" s="78"/>
      <c r="AH847" s="78"/>
      <c r="AI847" s="83"/>
      <c r="AJ847" s="106"/>
      <c r="AK847" s="106"/>
      <c r="AL847" s="93">
        <f t="shared" si="123"/>
        <v>0</v>
      </c>
      <c r="AM847" s="100">
        <f t="shared" si="124"/>
        <v>0</v>
      </c>
      <c r="AN847" s="100">
        <f t="shared" si="125"/>
        <v>0</v>
      </c>
      <c r="AO847" s="101"/>
      <c r="AP847" s="101"/>
      <c r="AQ847" s="101"/>
      <c r="AR847" s="102"/>
      <c r="AS847" s="102"/>
      <c r="AT847" s="102"/>
      <c r="AU847" s="91"/>
      <c r="AV847" s="91"/>
      <c r="AW847" s="103">
        <v>0</v>
      </c>
      <c r="AX847" s="104">
        <f t="shared" si="117"/>
        <v>0</v>
      </c>
    </row>
    <row r="848" spans="1:50" ht="120" customHeight="1">
      <c r="A848" s="88"/>
      <c r="B848" s="88"/>
      <c r="C848" s="71"/>
      <c r="D848" s="89"/>
      <c r="E848" s="90"/>
      <c r="F848" s="91"/>
      <c r="G848" s="92"/>
      <c r="H848" s="92"/>
      <c r="I848" s="88"/>
      <c r="J848" s="88"/>
      <c r="K848" s="88"/>
      <c r="L848" s="88"/>
      <c r="M848" s="94" t="str">
        <f t="shared" si="118"/>
        <v>-</v>
      </c>
      <c r="N848" s="95"/>
      <c r="O848" s="96"/>
      <c r="P848" s="75"/>
      <c r="Q848" s="96"/>
      <c r="R848" s="97"/>
      <c r="S848" s="98"/>
      <c r="T848" s="78"/>
      <c r="U848" s="97"/>
      <c r="V848" s="99"/>
      <c r="W848" s="91"/>
      <c r="X848" s="92"/>
      <c r="Y848" s="93">
        <f t="shared" si="119"/>
        <v>0</v>
      </c>
      <c r="Z848" s="91"/>
      <c r="AA848" s="92"/>
      <c r="AB848" s="93">
        <f t="shared" si="120"/>
        <v>0</v>
      </c>
      <c r="AC848" s="100">
        <f t="shared" si="121"/>
        <v>0</v>
      </c>
      <c r="AD848" s="91"/>
      <c r="AE848" s="105"/>
      <c r="AF848" s="93">
        <f t="shared" si="122"/>
        <v>0</v>
      </c>
      <c r="AG848" s="78"/>
      <c r="AH848" s="78"/>
      <c r="AI848" s="83"/>
      <c r="AJ848" s="106"/>
      <c r="AK848" s="106"/>
      <c r="AL848" s="93">
        <f t="shared" si="123"/>
        <v>0</v>
      </c>
      <c r="AM848" s="100">
        <f t="shared" si="124"/>
        <v>0</v>
      </c>
      <c r="AN848" s="100">
        <f t="shared" si="125"/>
        <v>0</v>
      </c>
      <c r="AO848" s="101"/>
      <c r="AP848" s="101"/>
      <c r="AQ848" s="101"/>
      <c r="AR848" s="102"/>
      <c r="AS848" s="102"/>
      <c r="AT848" s="102"/>
      <c r="AU848" s="91"/>
      <c r="AV848" s="91"/>
      <c r="AW848" s="103">
        <v>0</v>
      </c>
      <c r="AX848" s="104">
        <f t="shared" si="117"/>
        <v>0</v>
      </c>
    </row>
    <row r="849" spans="1:50" ht="120" customHeight="1">
      <c r="A849" s="88"/>
      <c r="B849" s="88"/>
      <c r="C849" s="71"/>
      <c r="D849" s="89"/>
      <c r="E849" s="90"/>
      <c r="F849" s="91"/>
      <c r="G849" s="92"/>
      <c r="H849" s="92"/>
      <c r="I849" s="88"/>
      <c r="J849" s="88"/>
      <c r="K849" s="88"/>
      <c r="L849" s="88"/>
      <c r="M849" s="94" t="str">
        <f t="shared" si="118"/>
        <v>-</v>
      </c>
      <c r="N849" s="95"/>
      <c r="O849" s="96"/>
      <c r="P849" s="75"/>
      <c r="Q849" s="96"/>
      <c r="R849" s="97"/>
      <c r="S849" s="98"/>
      <c r="T849" s="78"/>
      <c r="U849" s="97"/>
      <c r="V849" s="99"/>
      <c r="W849" s="91"/>
      <c r="X849" s="92"/>
      <c r="Y849" s="93">
        <f t="shared" si="119"/>
        <v>0</v>
      </c>
      <c r="Z849" s="91"/>
      <c r="AA849" s="92"/>
      <c r="AB849" s="93">
        <f t="shared" si="120"/>
        <v>0</v>
      </c>
      <c r="AC849" s="100">
        <f t="shared" si="121"/>
        <v>0</v>
      </c>
      <c r="AD849" s="91"/>
      <c r="AE849" s="105"/>
      <c r="AF849" s="93">
        <f t="shared" si="122"/>
        <v>0</v>
      </c>
      <c r="AG849" s="78"/>
      <c r="AH849" s="78"/>
      <c r="AI849" s="83"/>
      <c r="AJ849" s="106"/>
      <c r="AK849" s="106"/>
      <c r="AL849" s="93">
        <f t="shared" si="123"/>
        <v>0</v>
      </c>
      <c r="AM849" s="100">
        <f t="shared" si="124"/>
        <v>0</v>
      </c>
      <c r="AN849" s="100">
        <f t="shared" si="125"/>
        <v>0</v>
      </c>
      <c r="AO849" s="101"/>
      <c r="AP849" s="101"/>
      <c r="AQ849" s="101"/>
      <c r="AR849" s="102"/>
      <c r="AS849" s="102"/>
      <c r="AT849" s="102"/>
      <c r="AU849" s="91"/>
      <c r="AV849" s="91"/>
      <c r="AW849" s="103">
        <v>0</v>
      </c>
      <c r="AX849" s="104">
        <f t="shared" si="117"/>
        <v>0</v>
      </c>
    </row>
    <row r="850" spans="1:50" ht="120" customHeight="1">
      <c r="A850" s="88"/>
      <c r="B850" s="88"/>
      <c r="C850" s="71"/>
      <c r="D850" s="89"/>
      <c r="E850" s="90"/>
      <c r="F850" s="91"/>
      <c r="G850" s="92"/>
      <c r="H850" s="92"/>
      <c r="I850" s="88"/>
      <c r="J850" s="88"/>
      <c r="K850" s="88"/>
      <c r="L850" s="88"/>
      <c r="M850" s="94" t="str">
        <f t="shared" si="118"/>
        <v>-</v>
      </c>
      <c r="N850" s="95"/>
      <c r="O850" s="96"/>
      <c r="P850" s="75"/>
      <c r="Q850" s="96"/>
      <c r="R850" s="97"/>
      <c r="S850" s="98"/>
      <c r="T850" s="78"/>
      <c r="U850" s="97"/>
      <c r="V850" s="99"/>
      <c r="W850" s="91"/>
      <c r="X850" s="92"/>
      <c r="Y850" s="93">
        <f t="shared" si="119"/>
        <v>0</v>
      </c>
      <c r="Z850" s="91"/>
      <c r="AA850" s="92"/>
      <c r="AB850" s="93">
        <f t="shared" si="120"/>
        <v>0</v>
      </c>
      <c r="AC850" s="100">
        <f t="shared" si="121"/>
        <v>0</v>
      </c>
      <c r="AD850" s="91"/>
      <c r="AE850" s="105"/>
      <c r="AF850" s="93">
        <f t="shared" si="122"/>
        <v>0</v>
      </c>
      <c r="AG850" s="78"/>
      <c r="AH850" s="78"/>
      <c r="AI850" s="83"/>
      <c r="AJ850" s="106"/>
      <c r="AK850" s="106"/>
      <c r="AL850" s="93">
        <f t="shared" si="123"/>
        <v>0</v>
      </c>
      <c r="AM850" s="100">
        <f t="shared" si="124"/>
        <v>0</v>
      </c>
      <c r="AN850" s="100">
        <f t="shared" si="125"/>
        <v>0</v>
      </c>
      <c r="AO850" s="101"/>
      <c r="AP850" s="101"/>
      <c r="AQ850" s="101"/>
      <c r="AR850" s="102"/>
      <c r="AS850" s="102"/>
      <c r="AT850" s="102"/>
      <c r="AU850" s="91"/>
      <c r="AV850" s="91"/>
      <c r="AW850" s="103">
        <v>0</v>
      </c>
      <c r="AX850" s="104">
        <f t="shared" si="117"/>
        <v>0</v>
      </c>
    </row>
    <row r="851" spans="1:50" ht="120" customHeight="1">
      <c r="A851" s="88"/>
      <c r="B851" s="88"/>
      <c r="C851" s="71"/>
      <c r="D851" s="89"/>
      <c r="E851" s="90"/>
      <c r="F851" s="91"/>
      <c r="G851" s="92"/>
      <c r="H851" s="92"/>
      <c r="I851" s="88"/>
      <c r="J851" s="88"/>
      <c r="K851" s="88"/>
      <c r="L851" s="88"/>
      <c r="M851" s="94" t="str">
        <f t="shared" si="118"/>
        <v>-</v>
      </c>
      <c r="N851" s="95"/>
      <c r="O851" s="96"/>
      <c r="P851" s="75"/>
      <c r="Q851" s="96"/>
      <c r="R851" s="97"/>
      <c r="S851" s="98"/>
      <c r="T851" s="78"/>
      <c r="U851" s="97"/>
      <c r="V851" s="99"/>
      <c r="W851" s="91"/>
      <c r="X851" s="92"/>
      <c r="Y851" s="93">
        <f t="shared" si="119"/>
        <v>0</v>
      </c>
      <c r="Z851" s="91"/>
      <c r="AA851" s="92"/>
      <c r="AB851" s="93">
        <f t="shared" si="120"/>
        <v>0</v>
      </c>
      <c r="AC851" s="100">
        <f t="shared" si="121"/>
        <v>0</v>
      </c>
      <c r="AD851" s="91"/>
      <c r="AE851" s="105"/>
      <c r="AF851" s="93">
        <f t="shared" si="122"/>
        <v>0</v>
      </c>
      <c r="AG851" s="78"/>
      <c r="AH851" s="78"/>
      <c r="AI851" s="83"/>
      <c r="AJ851" s="106"/>
      <c r="AK851" s="106"/>
      <c r="AL851" s="93">
        <f t="shared" si="123"/>
        <v>0</v>
      </c>
      <c r="AM851" s="100">
        <f t="shared" si="124"/>
        <v>0</v>
      </c>
      <c r="AN851" s="100">
        <f t="shared" si="125"/>
        <v>0</v>
      </c>
      <c r="AO851" s="101"/>
      <c r="AP851" s="101"/>
      <c r="AQ851" s="101"/>
      <c r="AR851" s="102"/>
      <c r="AS851" s="102"/>
      <c r="AT851" s="102"/>
      <c r="AU851" s="91"/>
      <c r="AV851" s="91"/>
      <c r="AW851" s="103">
        <v>0</v>
      </c>
      <c r="AX851" s="104">
        <f t="shared" si="117"/>
        <v>0</v>
      </c>
    </row>
    <row r="852" spans="1:50" ht="120" customHeight="1">
      <c r="A852" s="88"/>
      <c r="B852" s="88"/>
      <c r="C852" s="71"/>
      <c r="D852" s="89"/>
      <c r="E852" s="90"/>
      <c r="F852" s="91"/>
      <c r="G852" s="92"/>
      <c r="H852" s="92"/>
      <c r="I852" s="88"/>
      <c r="J852" s="88"/>
      <c r="K852" s="88"/>
      <c r="L852" s="88"/>
      <c r="M852" s="94" t="str">
        <f t="shared" si="118"/>
        <v>-</v>
      </c>
      <c r="N852" s="95"/>
      <c r="O852" s="96"/>
      <c r="P852" s="75"/>
      <c r="Q852" s="96"/>
      <c r="R852" s="97"/>
      <c r="S852" s="98"/>
      <c r="T852" s="78"/>
      <c r="U852" s="97"/>
      <c r="V852" s="99"/>
      <c r="W852" s="91"/>
      <c r="X852" s="92"/>
      <c r="Y852" s="93">
        <f t="shared" si="119"/>
        <v>0</v>
      </c>
      <c r="Z852" s="91"/>
      <c r="AA852" s="92"/>
      <c r="AB852" s="93">
        <f t="shared" si="120"/>
        <v>0</v>
      </c>
      <c r="AC852" s="100">
        <f t="shared" si="121"/>
        <v>0</v>
      </c>
      <c r="AD852" s="91"/>
      <c r="AE852" s="105"/>
      <c r="AF852" s="93">
        <f t="shared" si="122"/>
        <v>0</v>
      </c>
      <c r="AG852" s="78"/>
      <c r="AH852" s="78"/>
      <c r="AI852" s="83"/>
      <c r="AJ852" s="106"/>
      <c r="AK852" s="106"/>
      <c r="AL852" s="93">
        <f t="shared" si="123"/>
        <v>0</v>
      </c>
      <c r="AM852" s="100">
        <f t="shared" si="124"/>
        <v>0</v>
      </c>
      <c r="AN852" s="100">
        <f t="shared" si="125"/>
        <v>0</v>
      </c>
      <c r="AO852" s="101"/>
      <c r="AP852" s="101"/>
      <c r="AQ852" s="101"/>
      <c r="AR852" s="102"/>
      <c r="AS852" s="102"/>
      <c r="AT852" s="102"/>
      <c r="AU852" s="91"/>
      <c r="AV852" s="91"/>
      <c r="AW852" s="103">
        <v>0</v>
      </c>
      <c r="AX852" s="104">
        <f t="shared" si="117"/>
        <v>0</v>
      </c>
    </row>
    <row r="853" spans="1:50" ht="120" customHeight="1">
      <c r="A853" s="88"/>
      <c r="B853" s="88"/>
      <c r="C853" s="71"/>
      <c r="D853" s="89"/>
      <c r="E853" s="90"/>
      <c r="F853" s="91"/>
      <c r="G853" s="92"/>
      <c r="H853" s="92"/>
      <c r="I853" s="88"/>
      <c r="J853" s="88"/>
      <c r="K853" s="88"/>
      <c r="L853" s="88"/>
      <c r="M853" s="94" t="str">
        <f t="shared" si="118"/>
        <v>-</v>
      </c>
      <c r="N853" s="95"/>
      <c r="O853" s="96"/>
      <c r="P853" s="75"/>
      <c r="Q853" s="96"/>
      <c r="R853" s="97"/>
      <c r="S853" s="98"/>
      <c r="T853" s="78"/>
      <c r="U853" s="97"/>
      <c r="V853" s="99"/>
      <c r="W853" s="91"/>
      <c r="X853" s="92"/>
      <c r="Y853" s="93">
        <f t="shared" si="119"/>
        <v>0</v>
      </c>
      <c r="Z853" s="91"/>
      <c r="AA853" s="92"/>
      <c r="AB853" s="93">
        <f t="shared" si="120"/>
        <v>0</v>
      </c>
      <c r="AC853" s="100">
        <f t="shared" si="121"/>
        <v>0</v>
      </c>
      <c r="AD853" s="91"/>
      <c r="AE853" s="105"/>
      <c r="AF853" s="93">
        <f t="shared" si="122"/>
        <v>0</v>
      </c>
      <c r="AG853" s="78"/>
      <c r="AH853" s="78"/>
      <c r="AI853" s="83"/>
      <c r="AJ853" s="106"/>
      <c r="AK853" s="106"/>
      <c r="AL853" s="93">
        <f t="shared" si="123"/>
        <v>0</v>
      </c>
      <c r="AM853" s="100">
        <f t="shared" si="124"/>
        <v>0</v>
      </c>
      <c r="AN853" s="100">
        <f t="shared" si="125"/>
        <v>0</v>
      </c>
      <c r="AO853" s="101"/>
      <c r="AP853" s="101"/>
      <c r="AQ853" s="101"/>
      <c r="AR853" s="102"/>
      <c r="AS853" s="102"/>
      <c r="AT853" s="102"/>
      <c r="AU853" s="91"/>
      <c r="AV853" s="91"/>
      <c r="AW853" s="103">
        <v>0</v>
      </c>
      <c r="AX853" s="104">
        <f t="shared" si="117"/>
        <v>0</v>
      </c>
    </row>
    <row r="854" spans="1:50" ht="120" customHeight="1">
      <c r="A854" s="88"/>
      <c r="B854" s="88"/>
      <c r="C854" s="71"/>
      <c r="D854" s="89"/>
      <c r="E854" s="90"/>
      <c r="F854" s="91"/>
      <c r="G854" s="92"/>
      <c r="H854" s="92"/>
      <c r="I854" s="88"/>
      <c r="J854" s="88"/>
      <c r="K854" s="88"/>
      <c r="L854" s="88"/>
      <c r="M854" s="94" t="str">
        <f t="shared" si="118"/>
        <v>-</v>
      </c>
      <c r="N854" s="95"/>
      <c r="O854" s="96"/>
      <c r="P854" s="75"/>
      <c r="Q854" s="96"/>
      <c r="R854" s="97"/>
      <c r="S854" s="98"/>
      <c r="T854" s="78"/>
      <c r="U854" s="97"/>
      <c r="V854" s="99"/>
      <c r="W854" s="91"/>
      <c r="X854" s="92"/>
      <c r="Y854" s="93">
        <f t="shared" si="119"/>
        <v>0</v>
      </c>
      <c r="Z854" s="91"/>
      <c r="AA854" s="92"/>
      <c r="AB854" s="93">
        <f t="shared" si="120"/>
        <v>0</v>
      </c>
      <c r="AC854" s="100">
        <f t="shared" si="121"/>
        <v>0</v>
      </c>
      <c r="AD854" s="91"/>
      <c r="AE854" s="105"/>
      <c r="AF854" s="93">
        <f t="shared" si="122"/>
        <v>0</v>
      </c>
      <c r="AG854" s="78"/>
      <c r="AH854" s="78"/>
      <c r="AI854" s="83"/>
      <c r="AJ854" s="106"/>
      <c r="AK854" s="106"/>
      <c r="AL854" s="93">
        <f t="shared" si="123"/>
        <v>0</v>
      </c>
      <c r="AM854" s="100">
        <f t="shared" si="124"/>
        <v>0</v>
      </c>
      <c r="AN854" s="100">
        <f t="shared" si="125"/>
        <v>0</v>
      </c>
      <c r="AO854" s="101"/>
      <c r="AP854" s="101"/>
      <c r="AQ854" s="101"/>
      <c r="AR854" s="102"/>
      <c r="AS854" s="102"/>
      <c r="AT854" s="102"/>
      <c r="AU854" s="91"/>
      <c r="AV854" s="91"/>
      <c r="AW854" s="103">
        <v>0</v>
      </c>
      <c r="AX854" s="104">
        <f t="shared" si="117"/>
        <v>0</v>
      </c>
    </row>
    <row r="855" spans="1:50" ht="120" customHeight="1">
      <c r="A855" s="88"/>
      <c r="B855" s="88"/>
      <c r="C855" s="71"/>
      <c r="D855" s="89"/>
      <c r="E855" s="90"/>
      <c r="F855" s="91"/>
      <c r="G855" s="92"/>
      <c r="H855" s="92"/>
      <c r="I855" s="88"/>
      <c r="J855" s="88"/>
      <c r="K855" s="88"/>
      <c r="L855" s="88"/>
      <c r="M855" s="94" t="str">
        <f t="shared" si="118"/>
        <v>-</v>
      </c>
      <c r="N855" s="95"/>
      <c r="O855" s="96"/>
      <c r="P855" s="75"/>
      <c r="Q855" s="96"/>
      <c r="R855" s="97"/>
      <c r="S855" s="98"/>
      <c r="T855" s="78"/>
      <c r="U855" s="97"/>
      <c r="V855" s="99"/>
      <c r="W855" s="91"/>
      <c r="X855" s="92"/>
      <c r="Y855" s="93">
        <f t="shared" si="119"/>
        <v>0</v>
      </c>
      <c r="Z855" s="91"/>
      <c r="AA855" s="92"/>
      <c r="AB855" s="93">
        <f t="shared" si="120"/>
        <v>0</v>
      </c>
      <c r="AC855" s="100">
        <f t="shared" si="121"/>
        <v>0</v>
      </c>
      <c r="AD855" s="91"/>
      <c r="AE855" s="105"/>
      <c r="AF855" s="93">
        <f t="shared" si="122"/>
        <v>0</v>
      </c>
      <c r="AG855" s="78"/>
      <c r="AH855" s="78"/>
      <c r="AI855" s="83"/>
      <c r="AJ855" s="106"/>
      <c r="AK855" s="106"/>
      <c r="AL855" s="93">
        <f t="shared" si="123"/>
        <v>0</v>
      </c>
      <c r="AM855" s="100">
        <f t="shared" si="124"/>
        <v>0</v>
      </c>
      <c r="AN855" s="100">
        <f t="shared" si="125"/>
        <v>0</v>
      </c>
      <c r="AO855" s="101"/>
      <c r="AP855" s="101"/>
      <c r="AQ855" s="101"/>
      <c r="AR855" s="102"/>
      <c r="AS855" s="102"/>
      <c r="AT855" s="102"/>
      <c r="AU855" s="91"/>
      <c r="AV855" s="91"/>
      <c r="AW855" s="103">
        <v>0</v>
      </c>
      <c r="AX855" s="104">
        <f t="shared" si="117"/>
        <v>0</v>
      </c>
    </row>
    <row r="856" spans="1:50" ht="120" customHeight="1">
      <c r="A856" s="88"/>
      <c r="B856" s="88"/>
      <c r="C856" s="71"/>
      <c r="D856" s="89"/>
      <c r="E856" s="90"/>
      <c r="F856" s="91"/>
      <c r="G856" s="92"/>
      <c r="H856" s="92"/>
      <c r="I856" s="88"/>
      <c r="J856" s="88"/>
      <c r="K856" s="88"/>
      <c r="L856" s="88"/>
      <c r="M856" s="94" t="str">
        <f t="shared" si="118"/>
        <v>-</v>
      </c>
      <c r="N856" s="95"/>
      <c r="O856" s="96"/>
      <c r="P856" s="75"/>
      <c r="Q856" s="96"/>
      <c r="R856" s="97"/>
      <c r="S856" s="98"/>
      <c r="T856" s="78"/>
      <c r="U856" s="97"/>
      <c r="V856" s="99"/>
      <c r="W856" s="91"/>
      <c r="X856" s="92"/>
      <c r="Y856" s="93">
        <f t="shared" si="119"/>
        <v>0</v>
      </c>
      <c r="Z856" s="91"/>
      <c r="AA856" s="92"/>
      <c r="AB856" s="93">
        <f t="shared" si="120"/>
        <v>0</v>
      </c>
      <c r="AC856" s="100">
        <f t="shared" si="121"/>
        <v>0</v>
      </c>
      <c r="AD856" s="91"/>
      <c r="AE856" s="105"/>
      <c r="AF856" s="93">
        <f t="shared" si="122"/>
        <v>0</v>
      </c>
      <c r="AG856" s="78"/>
      <c r="AH856" s="78"/>
      <c r="AI856" s="83"/>
      <c r="AJ856" s="106"/>
      <c r="AK856" s="106"/>
      <c r="AL856" s="93">
        <f t="shared" si="123"/>
        <v>0</v>
      </c>
      <c r="AM856" s="100">
        <f t="shared" si="124"/>
        <v>0</v>
      </c>
      <c r="AN856" s="100">
        <f t="shared" si="125"/>
        <v>0</v>
      </c>
      <c r="AO856" s="101"/>
      <c r="AP856" s="101"/>
      <c r="AQ856" s="101"/>
      <c r="AR856" s="102"/>
      <c r="AS856" s="102"/>
      <c r="AT856" s="102"/>
      <c r="AU856" s="91"/>
      <c r="AV856" s="91"/>
      <c r="AW856" s="103">
        <v>0</v>
      </c>
      <c r="AX856" s="104">
        <f t="shared" si="117"/>
        <v>0</v>
      </c>
    </row>
  </sheetData>
  <sheetProtection autoFilter="0"/>
  <autoFilter ref="A4:AX856" xr:uid="{00000000-0001-0000-0100-000000000000}"/>
  <mergeCells count="10">
    <mergeCell ref="A3:D3"/>
    <mergeCell ref="E3:N3"/>
    <mergeCell ref="R3:AJ3"/>
    <mergeCell ref="AO3:AV3"/>
    <mergeCell ref="AW3:AX3"/>
    <mergeCell ref="N1:AA1"/>
    <mergeCell ref="AB1:AN1"/>
    <mergeCell ref="AW1:AX1"/>
    <mergeCell ref="BA1:BB1"/>
    <mergeCell ref="AS2:AV2"/>
  </mergeCells>
  <phoneticPr fontId="10" type="noConversion"/>
  <conditionalFormatting sqref="AJ4:AK4">
    <cfRule type="containsText" dxfId="11" priority="2" operator="containsText" text="Ulaşılmamış">
      <formula>NOT(ISERROR(SEARCH("Ulaşılmamış",AJ4)))</formula>
    </cfRule>
    <cfRule type="containsText" dxfId="10" priority="3" operator="containsText" text="Ulaşılmış">
      <formula>NOT(ISERROR(SEARCH("Ulaşılmış",AJ4)))</formula>
    </cfRule>
  </conditionalFormatting>
  <conditionalFormatting sqref="AO4">
    <cfRule type="containsText" dxfId="9" priority="1" operator="containsText" text="X">
      <formula>NOT(ISERROR(SEARCH("X",AO4)))</formula>
    </cfRule>
  </conditionalFormatting>
  <dataValidations count="12">
    <dataValidation type="list" allowBlank="1" showInputMessage="1" showErrorMessage="1" sqref="Q5:Q856 O5:O856" xr:uid="{C54A5BF6-C78E-42B8-85AB-2037B02F3792}">
      <formula1>"A,B,C"</formula1>
    </dataValidation>
    <dataValidation type="list" allowBlank="1" showInputMessage="1" showErrorMessage="1" sqref="A5:A856" xr:uid="{B113BD1B-72A8-4ECF-B1DD-15588F8DE275}">
      <formula1>Projeler</formula1>
    </dataValidation>
    <dataValidation type="list" allowBlank="1" showInputMessage="1" showErrorMessage="1" sqref="I5:I856" xr:uid="{7562D5E7-97F3-482B-AC92-3717D0BCF03B}">
      <formula1>"Hat/Line,Depo/Depot"</formula1>
    </dataValidation>
    <dataValidation type="list" allowBlank="1" showInputMessage="1" showErrorMessage="1" sqref="J5:J856" xr:uid="{ACAEE681-3BFC-4081-8AED-2EF80A7CC03F}">
      <formula1>"Notified By Customer, Notified By Bozankaya"</formula1>
    </dataValidation>
    <dataValidation type="list" allowBlank="1" showInputMessage="1" showErrorMessage="1" sqref="R5:R856" xr:uid="{AC18EE46-2BD8-4141-B6F3-EA2C78FACE1C}">
      <formula1>"Bozankaya,Customer,Equipment Supplier"</formula1>
    </dataValidation>
    <dataValidation type="list" allowBlank="1" showInputMessage="1" showErrorMessage="1" sqref="T5:T856" xr:uid="{5F3F8F10-D6BB-4D6D-B9CF-6EDF8249984F}">
      <formula1>"Değiştirilecek/To Be Changed,Tamir Edilecek/To Be Repaired"</formula1>
    </dataValidation>
    <dataValidation type="list" allowBlank="1" showInputMessage="1" showErrorMessage="1" sqref="U5:U856" xr:uid="{53B94DF1-C836-4912-8ABD-8A090B7169B6}">
      <formula1>"Evet/Yes,Hayır/No"</formula1>
    </dataValidation>
    <dataValidation type="list" allowBlank="1" showInputMessage="1" showErrorMessage="1" sqref="AG5:AG856 AH318:AH856" xr:uid="{CFFD9739-B87F-41E9-BCF6-2F40B59706F4}">
      <formula1>"İlk defa karşılaşılan arıza / First time failure,Aynı ekipmanda tekrarlanan arıza / Recurrent failure in different vehicles"</formula1>
    </dataValidation>
    <dataValidation type="list" allowBlank="1" showInputMessage="1" showErrorMessage="1" sqref="K5:K856" xr:uid="{79EF6E03-D4F2-44C0-BEB7-4180310EB9DD}">
      <formula1>Ana_Kompanent</formula1>
    </dataValidation>
    <dataValidation type="list" allowBlank="1" showInputMessage="1" showErrorMessage="1" sqref="P5:P856" xr:uid="{9D6CF051-8C9A-4F1E-AE64-2AA9F9A7CB5D}">
      <formula1>"A:Önemli Arıza,B:Büyük Arıza,C:Küçük Arıza,D:Arıza Değil"</formula1>
    </dataValidation>
    <dataValidation type="list" allowBlank="1" showInputMessage="1" showErrorMessage="1" sqref="L5:L856 B5:B856" xr:uid="{BF5EFE4C-2A30-4A16-B51F-9295DF5EDDFF}">
      <formula1>INDIRECT(A5)</formula1>
    </dataValidation>
    <dataValidation type="list" allowBlank="1" showInputMessage="1" showErrorMessage="1" sqref="AH5:AH317" xr:uid="{B118A103-5AB2-4A28-A363-21D83343D336}">
      <formula1>"Bu Arıza Aracın Servise Verilmesine Engel Değil,Bu Arıza Aracın Servise Verilmesine Engel"</formula1>
    </dataValidation>
  </dataValidations>
  <pageMargins left="0.70866141732283472" right="0.70866141732283472" top="0.74803149606299213" bottom="0.74803149606299213" header="0.31496062992125984" footer="0.31496062992125984"/>
  <pageSetup paperSize="9" scale="40" fitToHeight="0"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ayfa1">
    <tabColor rgb="FF00B050"/>
    <pageSetUpPr fitToPage="1"/>
  </sheetPr>
  <dimension ref="A1:CX162"/>
  <sheetViews>
    <sheetView showGridLines="0" tabSelected="1" zoomScale="85" zoomScaleNormal="85" zoomScaleSheetLayoutView="70" workbookViewId="0">
      <pane ySplit="4" topLeftCell="A25" activePane="bottomLeft" state="frozen"/>
      <selection activeCell="A222" sqref="A222:XFD222"/>
      <selection pane="bottomLeft" activeCell="N25" sqref="N25"/>
    </sheetView>
  </sheetViews>
  <sheetFormatPr defaultColWidth="5.5546875" defaultRowHeight="118.5" customHeight="1"/>
  <cols>
    <col min="1" max="4" width="2.88671875" style="151" customWidth="1"/>
    <col min="5" max="5" width="2.88671875" style="152" customWidth="1"/>
    <col min="6" max="6" width="2.88671875" style="153" customWidth="1"/>
    <col min="7" max="7" width="2.88671875" style="151" customWidth="1"/>
    <col min="8" max="8" width="2.5546875" style="220" customWidth="1"/>
    <col min="9" max="10" width="3.109375" style="151" customWidth="1"/>
    <col min="11" max="11" width="5.109375" style="151" customWidth="1"/>
    <col min="12" max="12" width="8.44140625" style="151" customWidth="1"/>
    <col min="13" max="13" width="5.6640625" style="151" customWidth="1"/>
    <col min="14" max="14" width="17.109375" style="151" customWidth="1"/>
    <col min="15" max="15" width="5.5546875" style="154" customWidth="1"/>
    <col min="16" max="16" width="5.6640625" style="151" customWidth="1"/>
    <col min="17" max="17" width="2.88671875" style="155" customWidth="1"/>
    <col min="18" max="18" width="3.109375" style="155" customWidth="1"/>
    <col min="19" max="19" width="8.88671875" style="155" customWidth="1"/>
    <col min="20" max="20" width="3" style="155" customWidth="1"/>
    <col min="21" max="21" width="2.6640625" style="155" customWidth="1"/>
    <col min="22" max="22" width="3" style="155" customWidth="1"/>
    <col min="23" max="23" width="3" style="156" customWidth="1"/>
    <col min="24" max="24" width="3.44140625" style="157" customWidth="1"/>
    <col min="25" max="25" width="2.5546875" style="221" customWidth="1"/>
    <col min="26" max="27" width="3.44140625" style="155" customWidth="1"/>
    <col min="28" max="28" width="5.33203125" style="221" customWidth="1"/>
    <col min="29" max="29" width="5.44140625" style="224" customWidth="1"/>
    <col min="30" max="31" width="3.109375" style="151" customWidth="1"/>
    <col min="32" max="32" width="3" style="220" customWidth="1"/>
    <col min="33" max="33" width="5.109375" style="151" customWidth="1"/>
    <col min="34" max="34" width="5.44140625" style="151" customWidth="1"/>
    <col min="35" max="35" width="3" style="151" customWidth="1"/>
    <col min="36" max="36" width="3.33203125" style="151" customWidth="1"/>
    <col min="37" max="37" width="3.44140625" style="151" customWidth="1"/>
    <col min="38" max="38" width="2.88671875" style="151" customWidth="1"/>
    <col min="39" max="40" width="5.44140625" style="234" customWidth="1"/>
    <col min="41" max="41" width="8.33203125" style="151" customWidth="1"/>
    <col min="42" max="42" width="3.44140625" style="152" customWidth="1"/>
    <col min="43" max="43" width="6" style="152" customWidth="1"/>
    <col min="44" max="44" width="5.6640625" style="155" customWidth="1"/>
    <col min="45" max="45" width="3.44140625" style="155" customWidth="1"/>
    <col min="46" max="46" width="2.6640625" style="155" customWidth="1"/>
    <col min="47" max="47" width="3.44140625" style="155" customWidth="1"/>
    <col min="48" max="48" width="3" style="155" customWidth="1"/>
    <col min="49" max="49" width="3.88671875" style="155" customWidth="1"/>
    <col min="50" max="50" width="4.33203125" style="243" customWidth="1"/>
    <col min="51" max="51" width="3.109375" style="150" customWidth="1"/>
    <col min="52" max="52" width="4.44140625" style="150" customWidth="1"/>
    <col min="53" max="53" width="5.33203125" style="151" customWidth="1"/>
    <col min="54" max="54" width="5.109375" style="150" bestFit="1" customWidth="1"/>
    <col min="55" max="56" width="5.5546875" style="150"/>
    <col min="57" max="61" width="2.5546875" style="150" customWidth="1"/>
    <col min="62" max="62" width="3.5546875" style="150" customWidth="1"/>
    <col min="63" max="64" width="5.5546875" style="154" customWidth="1"/>
    <col min="65" max="65" width="148" style="150" customWidth="1"/>
    <col min="66" max="68" width="10.33203125" style="150" customWidth="1"/>
    <col min="69" max="69" width="14.6640625" style="150" customWidth="1"/>
    <col min="70" max="70" width="12.109375" style="150" customWidth="1"/>
    <col min="71" max="71" width="15.6640625" style="150" customWidth="1"/>
    <col min="72" max="72" width="14" style="150" customWidth="1"/>
    <col min="73" max="73" width="6.33203125" style="399" customWidth="1"/>
    <col min="74" max="74" width="10.109375" style="386" customWidth="1"/>
    <col min="75" max="75" width="13.5546875" style="379" customWidth="1"/>
    <col min="76" max="76" width="9.6640625" style="379" customWidth="1"/>
    <col min="77" max="77" width="9.6640625" style="391" customWidth="1"/>
    <col min="78" max="78" width="13.33203125" style="368" bestFit="1" customWidth="1"/>
    <col min="79" max="79" width="9.6640625" style="368" bestFit="1" customWidth="1"/>
    <col min="80" max="81" width="11.109375" style="362" customWidth="1"/>
    <col min="82" max="82" width="11.109375" style="245" customWidth="1"/>
    <col min="83" max="83" width="11.109375" style="373" customWidth="1"/>
    <col min="84" max="89" width="11.109375" style="245" customWidth="1"/>
    <col min="90" max="90" width="18" style="150" customWidth="1"/>
    <col min="91" max="91" width="9.6640625" style="150" bestFit="1" customWidth="1"/>
    <col min="92" max="94" width="6.44140625" style="150" customWidth="1"/>
    <col min="95" max="16384" width="5.5546875" style="151"/>
  </cols>
  <sheetData>
    <row r="1" spans="1:101" s="36" customFormat="1" ht="84" customHeight="1">
      <c r="A1" s="33"/>
      <c r="B1" s="34"/>
      <c r="C1" s="34"/>
      <c r="D1" s="34"/>
      <c r="E1" s="121"/>
      <c r="F1" s="112"/>
      <c r="G1" s="113"/>
      <c r="H1" s="222"/>
      <c r="I1" s="34"/>
      <c r="J1" s="47"/>
      <c r="K1" s="34"/>
      <c r="L1" s="34"/>
      <c r="M1" s="34"/>
      <c r="N1" s="430" t="s">
        <v>76</v>
      </c>
      <c r="O1" s="430"/>
      <c r="P1" s="430"/>
      <c r="Q1" s="430"/>
      <c r="R1" s="430"/>
      <c r="S1" s="430"/>
      <c r="T1" s="430"/>
      <c r="U1" s="430"/>
      <c r="V1" s="430"/>
      <c r="W1" s="430"/>
      <c r="X1" s="430"/>
      <c r="Y1" s="430"/>
      <c r="Z1" s="430"/>
      <c r="AA1" s="430"/>
      <c r="AB1" s="427" t="s">
        <v>77</v>
      </c>
      <c r="AC1" s="428"/>
      <c r="AD1" s="427"/>
      <c r="AE1" s="427"/>
      <c r="AF1" s="427"/>
      <c r="AG1" s="427"/>
      <c r="AH1" s="427"/>
      <c r="AI1" s="427"/>
      <c r="AJ1" s="427"/>
      <c r="AK1" s="427"/>
      <c r="AL1" s="427"/>
      <c r="AM1" s="429"/>
      <c r="AN1" s="429"/>
      <c r="AO1" s="35"/>
      <c r="AP1" s="227">
        <f ca="1">TODAY()</f>
        <v>46026</v>
      </c>
      <c r="AQ1" s="201" t="s">
        <v>78</v>
      </c>
      <c r="AR1" s="202" t="s">
        <v>79</v>
      </c>
      <c r="AS1" s="404">
        <v>0.29166666666666669</v>
      </c>
      <c r="AT1" s="405">
        <v>0.375</v>
      </c>
      <c r="AU1" s="404">
        <v>0.70833333333333337</v>
      </c>
      <c r="AV1" s="405">
        <v>0.79166666666666663</v>
      </c>
      <c r="AW1" s="436" t="s">
        <v>80</v>
      </c>
      <c r="AX1" s="436"/>
      <c r="AY1" s="160">
        <v>20</v>
      </c>
      <c r="AZ1" s="161" t="s">
        <v>81</v>
      </c>
      <c r="BA1" s="445" t="s">
        <v>6</v>
      </c>
      <c r="BB1" s="446"/>
      <c r="BC1" s="162">
        <v>11</v>
      </c>
      <c r="BD1" s="57" t="s">
        <v>7</v>
      </c>
      <c r="BE1" s="228"/>
      <c r="BF1" s="228"/>
      <c r="BG1" s="228"/>
      <c r="BH1" s="228"/>
      <c r="BI1" s="228"/>
      <c r="BJ1" s="228"/>
      <c r="BK1" s="325"/>
      <c r="BL1" s="326"/>
      <c r="BM1" s="230"/>
      <c r="BN1" s="230"/>
      <c r="BO1" s="230"/>
      <c r="BP1" s="230" t="e" cm="1">
        <f t="array" aca="1" ref="BP1" ca="1">EĞERSAYI(G5)</f>
        <v>#NAME?</v>
      </c>
      <c r="BQ1" s="230" t="e" cm="1">
        <f t="array" aca="1" ref="BQ1" ca="1">_xludf.ISNUMBER(G5)</f>
        <v>#NAME?</v>
      </c>
      <c r="BR1" s="230">
        <f>LEN(G5)</f>
        <v>0</v>
      </c>
      <c r="BS1" s="230"/>
      <c r="BT1" s="230"/>
      <c r="BU1" s="394"/>
      <c r="BV1" s="382"/>
      <c r="BW1" s="374"/>
      <c r="BX1" s="374"/>
      <c r="BY1" s="388"/>
      <c r="BZ1" s="364"/>
      <c r="CA1" s="364"/>
      <c r="CB1" s="357"/>
      <c r="CC1" s="357"/>
      <c r="CD1" s="246"/>
      <c r="CE1" s="369"/>
      <c r="CF1" s="246"/>
      <c r="CG1" s="246"/>
      <c r="CH1" s="246"/>
      <c r="CI1" s="246"/>
      <c r="CJ1" s="246"/>
      <c r="CK1" s="246"/>
    </row>
    <row r="2" spans="1:101" s="31" customFormat="1" ht="11.25" customHeight="1" thickBot="1">
      <c r="A2" s="116"/>
      <c r="B2" s="27"/>
      <c r="C2" s="27"/>
      <c r="D2" s="27"/>
      <c r="E2" s="27"/>
      <c r="F2" s="27"/>
      <c r="G2" s="27"/>
      <c r="H2" s="218"/>
      <c r="I2" s="27"/>
      <c r="J2" s="117"/>
      <c r="K2" s="27"/>
      <c r="L2" s="27"/>
      <c r="M2" s="27"/>
      <c r="N2" s="27"/>
      <c r="O2" s="118"/>
      <c r="P2" s="27"/>
      <c r="Q2" s="32"/>
      <c r="R2" s="32"/>
      <c r="S2" s="32"/>
      <c r="T2" s="32"/>
      <c r="U2" s="32"/>
      <c r="V2" s="32"/>
      <c r="W2" s="119"/>
      <c r="X2" s="120"/>
      <c r="Y2" s="119"/>
      <c r="Z2" s="32"/>
      <c r="AA2" s="32"/>
      <c r="AB2" s="119"/>
      <c r="AC2" s="225"/>
      <c r="AD2" s="27"/>
      <c r="AE2" s="27"/>
      <c r="AF2" s="218"/>
      <c r="AG2" s="117"/>
      <c r="AH2" s="117"/>
      <c r="AI2" s="117"/>
      <c r="AJ2" s="117"/>
      <c r="AK2" s="117"/>
      <c r="AL2" s="117"/>
      <c r="AM2" s="231"/>
      <c r="AN2" s="240"/>
      <c r="AO2" s="27"/>
      <c r="AP2" s="32"/>
      <c r="AQ2" s="32"/>
      <c r="AR2" s="32"/>
      <c r="AS2" s="440"/>
      <c r="AT2" s="440"/>
      <c r="AU2" s="440"/>
      <c r="AV2" s="440"/>
      <c r="AW2" s="26"/>
      <c r="AX2" s="159"/>
      <c r="AY2" s="28"/>
      <c r="AZ2" s="29"/>
      <c r="BA2" s="30"/>
      <c r="BB2" s="29"/>
      <c r="BC2" s="29"/>
      <c r="BD2" s="230"/>
      <c r="BE2" s="228"/>
      <c r="BF2" s="228"/>
      <c r="BG2" s="228"/>
      <c r="BH2" s="228"/>
      <c r="BI2" s="228"/>
      <c r="BJ2" s="228"/>
      <c r="BK2" s="325"/>
      <c r="BL2" s="326"/>
      <c r="BM2" s="230"/>
      <c r="BN2" s="230"/>
      <c r="BO2" s="230"/>
      <c r="BP2" s="230"/>
      <c r="BQ2" s="230"/>
      <c r="BR2" s="230"/>
      <c r="BS2" s="230"/>
      <c r="BT2" s="230"/>
      <c r="BU2" s="395"/>
      <c r="BV2" s="383"/>
      <c r="BW2" s="375"/>
      <c r="BX2" s="375"/>
      <c r="BY2" s="389"/>
      <c r="BZ2" s="365"/>
      <c r="CA2" s="365"/>
      <c r="CB2" s="358"/>
      <c r="CC2" s="358"/>
      <c r="CD2" s="247"/>
      <c r="CE2" s="370"/>
      <c r="CF2" s="247"/>
      <c r="CG2" s="247"/>
      <c r="CH2" s="247"/>
      <c r="CI2" s="247"/>
      <c r="CJ2" s="247"/>
      <c r="CK2" s="247"/>
      <c r="CL2" s="29"/>
      <c r="CM2" s="29"/>
      <c r="CN2" s="29"/>
      <c r="CO2" s="29"/>
      <c r="CP2" s="29"/>
    </row>
    <row r="3" spans="1:101" s="115" customFormat="1" ht="45" customHeight="1" thickBot="1">
      <c r="A3" s="431" t="s">
        <v>8</v>
      </c>
      <c r="B3" s="432"/>
      <c r="C3" s="432"/>
      <c r="D3" s="433"/>
      <c r="E3" s="434" t="s">
        <v>9</v>
      </c>
      <c r="F3" s="435"/>
      <c r="G3" s="435"/>
      <c r="H3" s="435"/>
      <c r="I3" s="435"/>
      <c r="J3" s="435"/>
      <c r="K3" s="435"/>
      <c r="L3" s="435"/>
      <c r="M3" s="435"/>
      <c r="N3" s="435"/>
      <c r="O3" s="170"/>
      <c r="P3" s="171" t="s">
        <v>10</v>
      </c>
      <c r="Q3" s="171" t="s">
        <v>11</v>
      </c>
      <c r="R3" s="442" t="s">
        <v>82</v>
      </c>
      <c r="S3" s="443"/>
      <c r="T3" s="443"/>
      <c r="U3" s="443"/>
      <c r="V3" s="443"/>
      <c r="W3" s="443"/>
      <c r="X3" s="443"/>
      <c r="Y3" s="443"/>
      <c r="Z3" s="443"/>
      <c r="AA3" s="443"/>
      <c r="AB3" s="443"/>
      <c r="AC3" s="444"/>
      <c r="AD3" s="443"/>
      <c r="AE3" s="443"/>
      <c r="AF3" s="443"/>
      <c r="AG3" s="443"/>
      <c r="AH3" s="443"/>
      <c r="AI3" s="443"/>
      <c r="AJ3" s="443"/>
      <c r="AK3" s="172"/>
      <c r="AL3" s="172"/>
      <c r="AM3" s="232"/>
      <c r="AN3" s="241"/>
      <c r="AO3" s="437" t="s">
        <v>83</v>
      </c>
      <c r="AP3" s="438"/>
      <c r="AQ3" s="438"/>
      <c r="AR3" s="438"/>
      <c r="AS3" s="438"/>
      <c r="AT3" s="438"/>
      <c r="AU3" s="438"/>
      <c r="AV3" s="439"/>
      <c r="AW3" s="441" t="s">
        <v>84</v>
      </c>
      <c r="AX3" s="441"/>
      <c r="AY3" s="425" t="s">
        <v>85</v>
      </c>
      <c r="AZ3" s="425"/>
      <c r="BA3" s="426"/>
      <c r="BB3" s="210" t="s">
        <v>2</v>
      </c>
      <c r="BD3" s="228"/>
      <c r="BE3" s="228"/>
      <c r="BF3" s="228"/>
      <c r="BG3" s="228"/>
      <c r="BH3" s="228"/>
      <c r="BI3" s="228"/>
      <c r="BJ3" s="228"/>
      <c r="BK3" s="325"/>
      <c r="BL3" s="325"/>
      <c r="BM3" s="228"/>
      <c r="BN3" s="251" t="s">
        <v>48</v>
      </c>
      <c r="BO3" s="228"/>
      <c r="BP3" s="228"/>
      <c r="BQ3" s="228"/>
      <c r="BR3" s="228"/>
      <c r="BS3" s="228"/>
      <c r="BT3" s="230"/>
      <c r="BU3" s="396"/>
      <c r="BV3" s="371"/>
      <c r="BW3" s="228"/>
      <c r="BX3" s="228"/>
      <c r="BY3" s="366"/>
      <c r="BZ3" s="366"/>
      <c r="CA3" s="366"/>
      <c r="CB3" s="359"/>
      <c r="CC3" s="359"/>
      <c r="CD3" s="228"/>
      <c r="CE3" s="371"/>
      <c r="CF3" s="228"/>
      <c r="CG3" s="228"/>
      <c r="CH3" s="228"/>
      <c r="CI3" s="228"/>
      <c r="CJ3" s="228"/>
      <c r="CK3" s="228"/>
      <c r="CL3" s="228"/>
      <c r="CM3" s="228"/>
      <c r="CN3" s="114"/>
      <c r="CO3" s="114"/>
      <c r="CP3" s="114"/>
    </row>
    <row r="4" spans="1:101" s="131" customFormat="1" ht="167.25" customHeight="1">
      <c r="A4" s="173" t="s">
        <v>15</v>
      </c>
      <c r="B4" s="174" t="s">
        <v>86</v>
      </c>
      <c r="C4" s="175" t="s">
        <v>87</v>
      </c>
      <c r="D4" s="175" t="s">
        <v>88</v>
      </c>
      <c r="E4" s="176" t="s">
        <v>19</v>
      </c>
      <c r="F4" s="177" t="s">
        <v>89</v>
      </c>
      <c r="G4" s="177" t="s">
        <v>90</v>
      </c>
      <c r="H4" s="236" t="s">
        <v>91</v>
      </c>
      <c r="I4" s="178" t="s">
        <v>92</v>
      </c>
      <c r="J4" s="178" t="s">
        <v>93</v>
      </c>
      <c r="K4" s="178" t="s">
        <v>94</v>
      </c>
      <c r="L4" s="178" t="s">
        <v>95</v>
      </c>
      <c r="M4" s="179" t="s">
        <v>96</v>
      </c>
      <c r="N4" s="180" t="s">
        <v>97</v>
      </c>
      <c r="O4" s="181" t="s">
        <v>98</v>
      </c>
      <c r="P4" s="181" t="s">
        <v>99</v>
      </c>
      <c r="Q4" s="181" t="s">
        <v>100</v>
      </c>
      <c r="R4" s="181" t="s">
        <v>101</v>
      </c>
      <c r="S4" s="253" t="s">
        <v>102</v>
      </c>
      <c r="T4" s="182" t="s">
        <v>103</v>
      </c>
      <c r="U4" s="182" t="s">
        <v>104</v>
      </c>
      <c r="V4" s="183" t="s">
        <v>105</v>
      </c>
      <c r="W4" s="184" t="s">
        <v>106</v>
      </c>
      <c r="X4" s="184" t="s">
        <v>107</v>
      </c>
      <c r="Y4" s="235" t="s">
        <v>91</v>
      </c>
      <c r="Z4" s="185" t="s">
        <v>108</v>
      </c>
      <c r="AA4" s="185" t="s">
        <v>109</v>
      </c>
      <c r="AB4" s="249" t="s">
        <v>91</v>
      </c>
      <c r="AC4" s="252" t="s">
        <v>110</v>
      </c>
      <c r="AD4" s="186" t="s">
        <v>111</v>
      </c>
      <c r="AE4" s="186" t="s">
        <v>112</v>
      </c>
      <c r="AF4" s="237" t="s">
        <v>91</v>
      </c>
      <c r="AG4" s="182" t="s">
        <v>113</v>
      </c>
      <c r="AH4" s="217" t="s">
        <v>114</v>
      </c>
      <c r="AI4" s="193" t="s">
        <v>115</v>
      </c>
      <c r="AJ4" s="194" t="s">
        <v>116</v>
      </c>
      <c r="AK4" s="194" t="s">
        <v>117</v>
      </c>
      <c r="AL4" s="187" t="s">
        <v>91</v>
      </c>
      <c r="AM4" s="251" t="s">
        <v>48</v>
      </c>
      <c r="AN4" s="233" t="s">
        <v>49</v>
      </c>
      <c r="AO4" s="188" t="s">
        <v>118</v>
      </c>
      <c r="AP4" s="189" t="s">
        <v>119</v>
      </c>
      <c r="AQ4" s="189" t="s">
        <v>120</v>
      </c>
      <c r="AR4" s="189" t="s">
        <v>121</v>
      </c>
      <c r="AS4" s="188" t="s">
        <v>122</v>
      </c>
      <c r="AT4" s="190" t="s">
        <v>123</v>
      </c>
      <c r="AU4" s="190" t="s">
        <v>124</v>
      </c>
      <c r="AV4" s="190" t="s">
        <v>125</v>
      </c>
      <c r="AW4" s="190" t="s">
        <v>126</v>
      </c>
      <c r="AX4" s="191" t="s">
        <v>127</v>
      </c>
      <c r="AY4" s="122" t="s">
        <v>128</v>
      </c>
      <c r="AZ4" s="123" t="s">
        <v>129</v>
      </c>
      <c r="BA4" s="123" t="s">
        <v>130</v>
      </c>
      <c r="BB4" s="209" t="s">
        <v>131</v>
      </c>
      <c r="BC4" s="229"/>
      <c r="BD4" s="229"/>
      <c r="BE4" s="229"/>
      <c r="BF4" s="229"/>
      <c r="BG4" s="229"/>
      <c r="BH4" s="229"/>
      <c r="BI4" s="229"/>
      <c r="BJ4" s="229"/>
      <c r="BK4" s="327" t="str">
        <f>[4]SayfaKOC!U1</f>
        <v>Arıza Kaynağı (Sorumlu )</v>
      </c>
      <c r="BL4" s="327" t="str">
        <f>[4]SayfaKOC!V1</f>
        <v>Arıza Kaynağı (Sorumlu 2)</v>
      </c>
      <c r="BM4" s="229"/>
      <c r="BN4" s="209" t="s">
        <v>132</v>
      </c>
      <c r="BO4" s="209"/>
      <c r="BP4" s="209"/>
      <c r="BQ4" s="209" t="s">
        <v>133</v>
      </c>
      <c r="BR4" s="209" t="s">
        <v>134</v>
      </c>
      <c r="BS4" s="209" t="s">
        <v>135</v>
      </c>
      <c r="BT4" s="229"/>
      <c r="BU4" s="229"/>
      <c r="BV4" s="384" t="s">
        <v>136</v>
      </c>
      <c r="BW4" s="376"/>
      <c r="BX4" s="380"/>
      <c r="BY4" s="400" t="s">
        <v>137</v>
      </c>
      <c r="BZ4" s="401" t="s">
        <v>138</v>
      </c>
      <c r="CA4" s="402" t="s">
        <v>139</v>
      </c>
      <c r="CB4" s="360"/>
      <c r="CC4" s="360"/>
      <c r="CD4" s="250"/>
      <c r="CE4" s="372"/>
      <c r="CF4" s="250" t="s">
        <v>140</v>
      </c>
      <c r="CG4" s="250" t="s">
        <v>141</v>
      </c>
      <c r="CH4" s="250"/>
      <c r="CI4" s="250"/>
      <c r="CJ4" s="250"/>
      <c r="CK4" s="250"/>
      <c r="CL4" s="229"/>
      <c r="CM4" s="229"/>
      <c r="CN4" s="124"/>
      <c r="CO4" s="125" t="s">
        <v>142</v>
      </c>
      <c r="CP4" s="126" t="s">
        <v>143</v>
      </c>
      <c r="CQ4" s="127" t="s">
        <v>144</v>
      </c>
      <c r="CR4" s="128" t="s">
        <v>145</v>
      </c>
      <c r="CS4" s="128" t="s">
        <v>146</v>
      </c>
      <c r="CT4" s="129" t="s">
        <v>147</v>
      </c>
      <c r="CU4" s="126" t="s">
        <v>148</v>
      </c>
      <c r="CV4" s="130" t="s">
        <v>149</v>
      </c>
      <c r="CW4" s="128" t="s">
        <v>150</v>
      </c>
    </row>
    <row r="5" spans="1:101" s="149" customFormat="1" ht="118.5" customHeight="1">
      <c r="A5" s="192"/>
      <c r="B5" s="133"/>
      <c r="C5" s="134"/>
      <c r="D5" s="134"/>
      <c r="E5" s="135"/>
      <c r="F5" s="166" t="str">
        <f t="shared" ref="F5:F36" si="0">IF(H5="","",INT(H5))</f>
        <v/>
      </c>
      <c r="G5" s="167" t="str">
        <f t="shared" ref="G5:G36" si="1">IF(H5="","",MOD(H5,1))</f>
        <v/>
      </c>
      <c r="H5" s="387"/>
      <c r="I5" s="133"/>
      <c r="J5" s="132"/>
      <c r="K5" s="132"/>
      <c r="L5" s="197"/>
      <c r="M5" s="136"/>
      <c r="N5" s="163"/>
      <c r="O5" s="198"/>
      <c r="P5" s="198"/>
      <c r="Q5" s="198"/>
      <c r="R5" s="164"/>
      <c r="S5" s="254"/>
      <c r="T5" s="165"/>
      <c r="U5" s="164"/>
      <c r="V5" s="137"/>
      <c r="W5" s="168"/>
      <c r="X5" s="169"/>
      <c r="Y5" s="219"/>
      <c r="Z5" s="138"/>
      <c r="AA5" s="139"/>
      <c r="AB5" s="219"/>
      <c r="AC5" s="223"/>
      <c r="AD5" s="140"/>
      <c r="AE5" s="140"/>
      <c r="AF5" s="219"/>
      <c r="AG5" s="216"/>
      <c r="AH5" s="215"/>
      <c r="AI5" s="195"/>
      <c r="AJ5" s="196"/>
      <c r="AK5" s="196"/>
      <c r="AL5" s="141"/>
      <c r="AM5" s="223"/>
      <c r="AN5" s="223"/>
      <c r="AO5" s="211"/>
      <c r="AP5" s="211"/>
      <c r="AQ5" s="211"/>
      <c r="AR5" s="211"/>
      <c r="AS5" s="211"/>
      <c r="AT5" s="212"/>
      <c r="AU5" s="213"/>
      <c r="AV5" s="213"/>
      <c r="AW5" s="214"/>
      <c r="AX5" s="242"/>
      <c r="AY5" s="200"/>
      <c r="AZ5" s="199"/>
      <c r="BA5" s="207"/>
      <c r="BB5" s="208"/>
      <c r="BC5" s="143"/>
      <c r="BD5" s="143"/>
      <c r="BE5" s="143"/>
      <c r="BF5" s="143"/>
      <c r="BG5" s="143"/>
      <c r="BH5" s="143"/>
      <c r="BI5" s="143"/>
      <c r="BJ5" s="143"/>
      <c r="BK5" s="134"/>
      <c r="BL5" s="134"/>
      <c r="BM5" s="143"/>
      <c r="BN5" s="208" t="str">
        <f t="shared" ref="BN5:BN36" si="2">IF($AQ$1="X", IF(AND(G5&gt;=$AS$1,G5&lt;=$AT$1),IF(P5&lt;&gt;"D(Arıza Değil",AC5,0),IF(AND(G5&gt;=$AU$1,G5&lt;=$AV$1),IF(P5&lt;&gt;"D:Arıza Değil",AC5,0), "x var")), "x yok")</f>
        <v>x var</v>
      </c>
      <c r="BO5" s="208" t="b">
        <f t="shared" ref="BO5:BO36" si="3">IF(OR(AND(G5&gt;$AS$1,G5&lt;$AT$1),AND(G5&gt;$AU$1,G5&lt;$AV$1)),"aynı gün giderilen arıza")</f>
        <v>0</v>
      </c>
      <c r="BP5" s="208" t="e">
        <f t="shared" ref="BP5:BP36" si="4">IF(Z5-F5&gt;0,"Bir günden fazla süren arıza",IF(OR(AND(G5&gt;$AS$1,G5&lt;$AT$1),AND(G5&gt;$AU$1,G5&lt;$AV$1)),"aynı gün giderilen arıza"))</f>
        <v>#VALUE!</v>
      </c>
      <c r="BQ5" s="377">
        <f t="shared" ref="BQ5:BQ36" si="5">(Y5-H5)*24*60</f>
        <v>0</v>
      </c>
      <c r="BR5" s="377">
        <f t="shared" ref="BR5:BR36" si="6">(AB5-Y5)*24*60</f>
        <v>0</v>
      </c>
      <c r="BS5" s="377">
        <f t="shared" ref="BS5:BS36" si="7">(AF5-H5)*24*60</f>
        <v>0</v>
      </c>
      <c r="BT5" s="143"/>
      <c r="BU5" s="397"/>
      <c r="BV5" s="385"/>
      <c r="BW5" s="377"/>
      <c r="BX5" s="381"/>
      <c r="BY5" s="403">
        <f>Y5-H5</f>
        <v>0</v>
      </c>
      <c r="BZ5" s="403">
        <f>AB5-Y5</f>
        <v>0</v>
      </c>
      <c r="CA5" s="403">
        <f>AB5-H5</f>
        <v>0</v>
      </c>
      <c r="CB5" s="363"/>
      <c r="CC5" s="361"/>
      <c r="CD5" s="244"/>
      <c r="CE5" s="244"/>
      <c r="CF5" s="407"/>
      <c r="CG5" s="407"/>
      <c r="CH5" s="244"/>
      <c r="CI5" s="244"/>
      <c r="CJ5" s="244"/>
      <c r="CK5" s="244"/>
      <c r="CL5" s="143"/>
      <c r="CM5" s="143"/>
      <c r="CN5" s="143"/>
      <c r="CO5" s="208"/>
      <c r="CP5" s="208"/>
      <c r="CQ5" s="146" t="str">
        <f>G5</f>
        <v/>
      </c>
      <c r="CR5" s="146">
        <f t="shared" ref="CR5:CR36" si="8">Y5</f>
        <v>0</v>
      </c>
      <c r="CS5" s="146">
        <f t="shared" ref="CS5:CS36" si="9">AB5</f>
        <v>0</v>
      </c>
      <c r="CT5" s="147" t="e">
        <f t="shared" ref="CT5:CT36" si="10">(CR5-CQ5)*1440</f>
        <v>#VALUE!</v>
      </c>
      <c r="CU5" s="147">
        <f t="shared" ref="CU5:CU36" si="11">(CS5-CR5)*1440</f>
        <v>0</v>
      </c>
      <c r="CV5" s="147" t="e">
        <f t="shared" ref="CV5:CV36" si="12">(CS5-CQ5)*1440</f>
        <v>#VALUE!</v>
      </c>
      <c r="CW5" s="148" t="e">
        <f t="shared" ref="CW5:CW36" si="13">CT5/CV5</f>
        <v>#VALUE!</v>
      </c>
    </row>
    <row r="6" spans="1:101" s="149" customFormat="1" ht="118.5" customHeight="1">
      <c r="A6" s="192"/>
      <c r="B6" s="133"/>
      <c r="C6" s="134"/>
      <c r="D6" s="134"/>
      <c r="E6" s="135"/>
      <c r="F6" s="166" t="str">
        <f t="shared" si="0"/>
        <v/>
      </c>
      <c r="G6" s="167" t="str">
        <f t="shared" si="1"/>
        <v/>
      </c>
      <c r="H6" s="219"/>
      <c r="I6" s="133"/>
      <c r="J6" s="132"/>
      <c r="K6" s="132"/>
      <c r="L6" s="197"/>
      <c r="M6" s="136"/>
      <c r="N6" s="163"/>
      <c r="O6" s="198"/>
      <c r="P6" s="198"/>
      <c r="Q6" s="198"/>
      <c r="R6" s="164"/>
      <c r="S6" s="254"/>
      <c r="T6" s="165"/>
      <c r="U6" s="164"/>
      <c r="V6" s="137"/>
      <c r="W6" s="168"/>
      <c r="X6" s="169"/>
      <c r="Y6" s="219"/>
      <c r="Z6" s="138"/>
      <c r="AA6" s="139"/>
      <c r="AB6" s="219"/>
      <c r="AC6" s="223"/>
      <c r="AD6" s="140"/>
      <c r="AE6" s="140"/>
      <c r="AF6" s="219"/>
      <c r="AG6" s="216"/>
      <c r="AH6" s="215"/>
      <c r="AI6" s="195"/>
      <c r="AJ6" s="196"/>
      <c r="AK6" s="196"/>
      <c r="AL6" s="141"/>
      <c r="AM6" s="223"/>
      <c r="AN6" s="223"/>
      <c r="AO6" s="211"/>
      <c r="AP6" s="211"/>
      <c r="AQ6" s="211"/>
      <c r="AR6" s="211"/>
      <c r="AS6" s="211"/>
      <c r="AT6" s="212"/>
      <c r="AU6" s="213"/>
      <c r="AV6" s="213"/>
      <c r="AW6" s="214"/>
      <c r="AX6" s="242"/>
      <c r="AY6" s="200"/>
      <c r="AZ6" s="199"/>
      <c r="BA6" s="142"/>
      <c r="BB6" s="208"/>
      <c r="BC6" s="143"/>
      <c r="BD6" s="143"/>
      <c r="BE6" s="143"/>
      <c r="BF6" s="143"/>
      <c r="BG6" s="143"/>
      <c r="BH6" s="143"/>
      <c r="BI6" s="143"/>
      <c r="BJ6" s="143"/>
      <c r="BK6" s="134"/>
      <c r="BL6" s="134"/>
      <c r="BM6" s="143"/>
      <c r="BN6" s="208" t="str">
        <f t="shared" si="2"/>
        <v>x var</v>
      </c>
      <c r="BO6" s="208" t="b">
        <f t="shared" si="3"/>
        <v>0</v>
      </c>
      <c r="BP6" s="208" t="e">
        <f t="shared" si="4"/>
        <v>#VALUE!</v>
      </c>
      <c r="BQ6" s="377">
        <f t="shared" si="5"/>
        <v>0</v>
      </c>
      <c r="BR6" s="377">
        <f t="shared" si="6"/>
        <v>0</v>
      </c>
      <c r="BS6" s="377">
        <f t="shared" si="7"/>
        <v>0</v>
      </c>
      <c r="BT6" s="143"/>
      <c r="BU6" s="397"/>
      <c r="BV6" s="385"/>
      <c r="BW6" s="377"/>
      <c r="BX6" s="381"/>
      <c r="BY6" s="377"/>
      <c r="BZ6" s="403"/>
      <c r="CA6" s="406"/>
      <c r="CB6" s="363"/>
      <c r="CC6" s="361"/>
      <c r="CD6" s="244"/>
      <c r="CE6" s="244"/>
      <c r="CF6" s="407"/>
      <c r="CG6" s="407"/>
      <c r="CH6" s="244"/>
      <c r="CI6" s="244"/>
      <c r="CJ6" s="244"/>
      <c r="CK6" s="244"/>
      <c r="CL6" s="143"/>
      <c r="CM6" s="143"/>
      <c r="CN6" s="143"/>
      <c r="CO6" s="208"/>
      <c r="CP6" s="208"/>
      <c r="CQ6" s="146" t="str">
        <f>G6</f>
        <v/>
      </c>
      <c r="CR6" s="146">
        <f t="shared" si="8"/>
        <v>0</v>
      </c>
      <c r="CS6" s="146">
        <f t="shared" si="9"/>
        <v>0</v>
      </c>
      <c r="CT6" s="147" t="e">
        <f t="shared" si="10"/>
        <v>#VALUE!</v>
      </c>
      <c r="CU6" s="147">
        <f t="shared" si="11"/>
        <v>0</v>
      </c>
      <c r="CV6" s="147" t="e">
        <f t="shared" si="12"/>
        <v>#VALUE!</v>
      </c>
      <c r="CW6" s="148" t="e">
        <f t="shared" si="13"/>
        <v>#VALUE!</v>
      </c>
    </row>
    <row r="7" spans="1:101" s="149" customFormat="1" ht="118.5" customHeight="1">
      <c r="A7" s="192" t="str">
        <f>[4]SayfaKOC!C96</f>
        <v>KOC10</v>
      </c>
      <c r="B7" s="133" t="str">
        <f>[4]SayfaKOC!D96</f>
        <v>4123(5)</v>
      </c>
      <c r="C7" s="134" t="str">
        <f>[4]SayfaKOC!E96</f>
        <v>RB</v>
      </c>
      <c r="D7" s="134">
        <f>[4]SayfaKOC!F96</f>
        <v>29846</v>
      </c>
      <c r="E7" s="135" t="str">
        <f>[4]SayfaKOC!G96</f>
        <v>BOZ-KOC10-FF-095</v>
      </c>
      <c r="F7" s="166">
        <f t="shared" si="0"/>
        <v>45809</v>
      </c>
      <c r="G7" s="167">
        <f t="shared" si="1"/>
        <v>0.25</v>
      </c>
      <c r="H7" s="387">
        <f>[4]SayfaKOC!H96</f>
        <v>45809.25</v>
      </c>
      <c r="I7" s="133" t="str">
        <f>[4]SayfaKOC!I96</f>
        <v>Hat/Line</v>
      </c>
      <c r="J7" s="132" t="str">
        <f>IF([4]SayfaKOC!J96="Müşteri","Notified by Customer","Notified by Bozankaya")</f>
        <v>Notified by Bozankaya</v>
      </c>
      <c r="K7" s="132" t="str">
        <f>VLOOKUP([4]SayfaKOC!L96,Atamalar!$A$10:$B$53,2,FALSE)</f>
        <v>Passenger_HVAC_System</v>
      </c>
      <c r="L7" s="197" t="str">
        <f>[4]SayfaKOC!X96</f>
        <v>ELTESAN ELEKTRO MEKANİK SOĞUTMA SAN</v>
      </c>
      <c r="M7" s="136" t="str">
        <f t="shared" ref="M7:M38" si="14">A7&amp;"-"&amp;E7</f>
        <v>KOC10-BOZ-KOC10-FF-095</v>
      </c>
      <c r="N7" s="163" t="str">
        <f>[4]SayfaKOC!M96</f>
        <v>5. ARACIN RB YOLCU KLİMA SLAVE KART ARIZASI</v>
      </c>
      <c r="O7" s="198" t="str">
        <f>[4]SayfaKOC!P96</f>
        <v>C-Uyarı, sürüş devamlılığı</v>
      </c>
      <c r="P7" s="198" t="str">
        <f>[4]SayfaKOC!Q96</f>
        <v>B(Servisten çekmeye etki eden arıza)</v>
      </c>
      <c r="Q7" s="198" t="str">
        <f>[4]SayfaKOC!R96</f>
        <v>N.A(Yaralanma yok)</v>
      </c>
      <c r="R7" s="164" t="str" cm="1">
        <f t="array" ref="R7">_xlfn.IFS([4]SayfaKOC!U96="Bozankaya","Bozankaya",[4]SayfaKOC!U96="Müşteri","Customer",[4]SayfaKOC!U96="Tedarikçi","Equipment Supplier")</f>
        <v>Equipment Supplier</v>
      </c>
      <c r="S7" s="254" t="str">
        <f>[4]SayfaKOC!GB96</f>
        <v>ANTALYA SSH TA BULUNAN SLAVE KOCAELİ SSH A ÇEKİLİP DEĞİŞİMİ SAĞLANMIŞTIR. - ANTALYA DAN GELEN SLAVE KART İLE DEĞİŞTİRİLDİ.</v>
      </c>
      <c r="T7" s="165" t="str">
        <f>[4]SayfaKOC!AD96</f>
        <v>Ekipman yenisi ile değiştirildi</v>
      </c>
      <c r="U7" s="164" t="str">
        <f>[4]SayfaKOC!W96</f>
        <v>Evet</v>
      </c>
      <c r="V7" s="137">
        <f>[4]SayfaKOC!AZ96</f>
        <v>2</v>
      </c>
      <c r="W7" s="168">
        <f t="shared" ref="W7:W38" si="15">IF(Y7="","",INT(Y7))</f>
        <v>45809</v>
      </c>
      <c r="X7" s="169" t="str">
        <f t="shared" ref="X7:X38" si="16">IF(Y7="","",TEXT(Y7,"ss:dd"))</f>
        <v>07:30</v>
      </c>
      <c r="Y7" s="387">
        <f>[4]SayfaKOC!AE96</f>
        <v>45809.3125</v>
      </c>
      <c r="Z7" s="138">
        <f t="shared" ref="Z7:Z38" si="17">IF(AB7="","",INT(AB7))</f>
        <v>45811</v>
      </c>
      <c r="AA7" s="139" t="str">
        <f t="shared" ref="AA7:AA38" si="18">IF(AB7="","",TEXT(AB7,"ss:dd"))</f>
        <v>06:00</v>
      </c>
      <c r="AB7" s="219">
        <f>[4]SayfaKOC!BA96</f>
        <v>45811.25</v>
      </c>
      <c r="AC7" s="223">
        <f t="shared" ref="AC7:AC38" si="19">(AF7-H7)*24*60</f>
        <v>2880</v>
      </c>
      <c r="AD7" s="140">
        <f t="shared" ref="AD7:AD38" si="20">IF(AF7="","",INT(AF7))</f>
        <v>45811</v>
      </c>
      <c r="AE7" s="140" t="str">
        <f t="shared" ref="AE7:AE38" si="21">IF(AF7="","",TEXT(AF7,"ss:dd"))</f>
        <v>06:00</v>
      </c>
      <c r="AF7" s="387">
        <f>[4]SayfaKOC!BA96</f>
        <v>45811.25</v>
      </c>
      <c r="AG7" s="216" t="str">
        <f>[4]SayfaKOC!S96</f>
        <v>(I) İlk Defa Karşılaşılan Arıza</v>
      </c>
      <c r="AH7" s="215" t="str">
        <f t="shared" ref="AH7:AH38" si="22">IF(P7="A(Hareket etmeyi engelleyen arıza)","Bu Arıza Aracın Servise Verilmesine Engel",
 IF(P7="B(Servisten çekmeye etki eden arıza)","Bu Arıza Aracın Servise Verilmesine Engel",
 IF(P7="C(Sisteme etki etmeyen arıza)","Bu Arıza Aracın Servise Verilmesine Engel Değil",
 IF(P7="D(Arıza Değil)","Bu Arıza Aracın Servise Verilmesine Engel Değil",                     "Bilinmeyen Durum"))))</f>
        <v>Bu Arıza Aracın Servise Verilmesine Engel</v>
      </c>
      <c r="AI7" s="195" t="str">
        <f>[4]SayfaKOC!AV96</f>
        <v>KOC10-HBR-25-095</v>
      </c>
      <c r="AJ7" s="196" t="str">
        <f t="shared" ref="AJ7:AJ38" si="23">IF(AL7="","",INT(AL7))</f>
        <v/>
      </c>
      <c r="AK7" s="196" t="str">
        <f t="shared" ref="AK7:AK38" si="24">IF(AL7="","",TEXT(AL7,"ss:dd"))</f>
        <v/>
      </c>
      <c r="AL7" s="141" t="str">
        <f>[4]SayfaKOC!AX96</f>
        <v/>
      </c>
      <c r="AM7" s="223">
        <f t="shared" ref="AM7:AM38" si="25">IF(AND(P7&lt;&gt;"D(Arıza Değil)",AH7="Bu Arıza Aracın Servise Verilmesine Engel Değil"),IF(Z7-F7&gt;0,(AB7-Y7)*24*60,IF(OR(AND(G7&gt;$AS$1,G7&lt;$AT$1),AND(G7&gt;$AU$1,G7&lt;$AV$1)),(AF7-H7)*24*60,0)),AN7)</f>
        <v>2880</v>
      </c>
      <c r="AN7" s="223">
        <f t="shared" ref="AN7:AN38" si="26">IF(P7&lt;&gt;"D(Arıza Değil)",AC7,0)</f>
        <v>2880</v>
      </c>
      <c r="AO7" s="211" t="str">
        <f>[4]SayfaKOC!AG96</f>
        <v>ELTESAN ELEKTRO MEKANİK SOĞUTMA SAN</v>
      </c>
      <c r="AP7" s="211" t="str">
        <f>[4]SayfaKOC!AI96</f>
        <v>H500-7200</v>
      </c>
      <c r="AQ7" s="211" t="str">
        <f>[4]SayfaKOC!AQ96</f>
        <v/>
      </c>
      <c r="AR7" s="211" t="str">
        <f>[4]SayfaKOC!AH96</f>
        <v>KLİMA UNİTESİ/Eltesan/Hispacold 41,5 KW</v>
      </c>
      <c r="AS7" s="211" t="str">
        <f>[4]SayfaKOC!AJ96</f>
        <v/>
      </c>
      <c r="AT7" s="212" t="str">
        <f>[4]SayfaKOC!GC96</f>
        <v xml:space="preserve"> - </v>
      </c>
      <c r="AU7" s="213" t="str">
        <f>[4]SayfaKOC!AL96</f>
        <v/>
      </c>
      <c r="AV7" s="213" t="str">
        <f>[4]SayfaKOC!AP96</f>
        <v/>
      </c>
      <c r="AW7" s="214" t="str">
        <f>[4]SayfaKOC!AT96</f>
        <v/>
      </c>
      <c r="AX7" s="242">
        <f t="shared" ref="AX7:AX38" si="27">V7*AC7*BC$1</f>
        <v>63360</v>
      </c>
      <c r="AY7" s="200" t="str">
        <f>[4]SayfaKOC!BF96</f>
        <v/>
      </c>
      <c r="AZ7" s="199" t="str">
        <f>[4]SayfaKOC!BD96</f>
        <v/>
      </c>
      <c r="BA7" s="142"/>
      <c r="BB7" s="208" t="str">
        <f t="shared" ref="BB7:BB38" si="28">IF($AQ$1="X", IF(AND(G7&gt;=$AS$1,G7&lt;=$AT$1),IF(P7&lt;&gt;"D(Arıza Değil)",AC7,0), IF(AND(G7&gt;=$AU$1,G7&lt;=$AV$1),IF(P7&lt;&gt;"D(Arıza Değil)",AC7,0), "")), "")</f>
        <v/>
      </c>
      <c r="BC7" s="143"/>
      <c r="BD7" s="143"/>
      <c r="BE7" s="143"/>
      <c r="BF7" s="143"/>
      <c r="BG7" s="143"/>
      <c r="BH7" s="143"/>
      <c r="BI7" s="143"/>
      <c r="BJ7" s="143"/>
      <c r="BK7" s="134" t="str">
        <f>[4]SayfaKOC!U96</f>
        <v>Tedarikçi</v>
      </c>
      <c r="BL7" s="134" t="str">
        <f>[4]SayfaKOC!V96</f>
        <v>SSH</v>
      </c>
      <c r="BM7" s="143"/>
      <c r="BN7" s="208" t="str">
        <f t="shared" si="2"/>
        <v>x var</v>
      </c>
      <c r="BO7" s="208" t="b">
        <f t="shared" si="3"/>
        <v>0</v>
      </c>
      <c r="BP7" s="208" t="str">
        <f t="shared" si="4"/>
        <v>Bir günden fazla süren arıza</v>
      </c>
      <c r="BQ7" s="377">
        <f t="shared" si="5"/>
        <v>90</v>
      </c>
      <c r="BR7" s="377">
        <f t="shared" si="6"/>
        <v>2790</v>
      </c>
      <c r="BS7" s="377">
        <f t="shared" si="7"/>
        <v>2880</v>
      </c>
      <c r="BT7" s="143"/>
      <c r="BU7" s="397"/>
      <c r="BV7" s="385">
        <f t="shared" ref="BV7:BV38" si="29">COUNTIFS(B$5:B$9999,B7,H$5:H$9999,"&lt;="&amp;AF7,AF$5:AF$9999,"&gt;="&amp;H7)-1</f>
        <v>0</v>
      </c>
      <c r="BW7" s="377" t="str">
        <f t="shared" ref="BW7:BW38" si="30">IF(COUNTIFS(B$5:B$9999,B7,H$5:H$9999,"&lt;="&amp;AF7,AF$5:AF$9999,"&gt;="&amp;H7)&gt;1,"Evet, çakışma var","Hayır, çakışma yok")</f>
        <v>Hayır, çakışma yok</v>
      </c>
      <c r="BX7" s="381"/>
      <c r="BY7" s="403">
        <f t="shared" ref="BY7:BY38" si="31">Y7-H7</f>
        <v>6.25E-2</v>
      </c>
      <c r="BZ7" s="403">
        <f t="shared" ref="BZ7:BZ38" si="32">AB7-Y7</f>
        <v>1.9375</v>
      </c>
      <c r="CA7" s="403">
        <f t="shared" ref="CA7:CA38" si="33">AB7-H7</f>
        <v>2</v>
      </c>
      <c r="CB7" s="363"/>
      <c r="CC7" s="361"/>
      <c r="CD7" s="244"/>
      <c r="CE7" s="363">
        <v>95</v>
      </c>
      <c r="CF7" s="219">
        <f t="shared" ref="CF7:CF38" si="34">H7</f>
        <v>45809.25</v>
      </c>
      <c r="CG7" s="219">
        <f t="shared" ref="CG7:CG38" si="35">AB7</f>
        <v>45811.25</v>
      </c>
      <c r="CH7" s="244"/>
      <c r="CI7" s="244"/>
      <c r="CJ7" s="244"/>
      <c r="CK7" s="244">
        <f>AB7-Y7</f>
        <v>1.9375</v>
      </c>
      <c r="CL7" s="244">
        <f>Y7-H7</f>
        <v>6.25E-2</v>
      </c>
      <c r="CM7" s="244">
        <f>AB7-H7</f>
        <v>2</v>
      </c>
      <c r="CN7" s="143"/>
      <c r="CO7" s="208"/>
      <c r="CP7" s="208"/>
      <c r="CQ7" s="146">
        <f t="shared" ref="CQ7:CQ36" si="36">G7</f>
        <v>0.25</v>
      </c>
      <c r="CR7" s="146">
        <f t="shared" si="8"/>
        <v>45809.3125</v>
      </c>
      <c r="CS7" s="146">
        <f t="shared" si="9"/>
        <v>45811.25</v>
      </c>
      <c r="CT7" s="147">
        <f t="shared" si="10"/>
        <v>65965050</v>
      </c>
      <c r="CU7" s="147">
        <f t="shared" si="11"/>
        <v>2790</v>
      </c>
      <c r="CV7" s="147">
        <f t="shared" si="12"/>
        <v>65967840</v>
      </c>
      <c r="CW7" s="148">
        <f t="shared" si="13"/>
        <v>0.99995770666433825</v>
      </c>
    </row>
    <row r="8" spans="1:101" s="149" customFormat="1" ht="120.75" customHeight="1">
      <c r="A8" s="192" t="str">
        <f>[4]SayfaKOC!C95</f>
        <v>KOC10</v>
      </c>
      <c r="B8" s="133" t="str">
        <f>[4]SayfaKOC!D95</f>
        <v>4119(1)</v>
      </c>
      <c r="C8" s="134" t="str">
        <f>[4]SayfaKOC!E95</f>
        <v>RB</v>
      </c>
      <c r="D8" s="134" t="str">
        <f>[4]SayfaKOC!F95</f>
        <v/>
      </c>
      <c r="E8" s="135" t="str">
        <f>[4]SayfaKOC!G95</f>
        <v>BOZ-KOC10-FF-094</v>
      </c>
      <c r="F8" s="166">
        <f t="shared" si="0"/>
        <v>45803</v>
      </c>
      <c r="G8" s="167">
        <f t="shared" si="1"/>
        <v>0.25</v>
      </c>
      <c r="H8" s="387">
        <f>[4]SayfaKOC!H95</f>
        <v>45803.25</v>
      </c>
      <c r="I8" s="133" t="str">
        <f>[4]SayfaKOC!I95</f>
        <v>Hat/Line</v>
      </c>
      <c r="J8" s="132" t="str">
        <f>IF([4]SayfaKOC!J95="Müşteri","Notified by Customer","Notified by Bozankaya")</f>
        <v>Notified by Bozankaya</v>
      </c>
      <c r="K8" s="132" t="str">
        <f>VLOOKUP([4]SayfaKOC!L95,Atamalar!$A$10:$B$53,2,FALSE)</f>
        <v>Passenger_HVAC_System</v>
      </c>
      <c r="L8" s="197" t="str">
        <f>[4]SayfaKOC!X95</f>
        <v>ELTESAN ELEKTRO MEKANİK SOĞUTMA SAN</v>
      </c>
      <c r="M8" s="136" t="str">
        <f t="shared" si="14"/>
        <v>KOC10-BOZ-KOC10-FF-094</v>
      </c>
      <c r="N8" s="163" t="str">
        <f>[4]SayfaKOC!M95</f>
        <v>YOLCU BÖLGESİ KLİMALARDA DRENAJLAR UYGUN DEĞİL.</v>
      </c>
      <c r="O8" s="198" t="str">
        <f>[4]SayfaKOC!P95</f>
        <v>C-Uyarı, sürüş devamlılığı</v>
      </c>
      <c r="P8" s="198" t="str">
        <f>[4]SayfaKOC!Q95</f>
        <v>B(Servisten çekmeye etki eden arıza)</v>
      </c>
      <c r="Q8" s="198" t="str">
        <f>[4]SayfaKOC!R95</f>
        <v>N.A(Yaralanma yok)</v>
      </c>
      <c r="R8" s="164" t="str" cm="1">
        <f t="array" ref="R8">_xlfn.IFS([4]SayfaKOC!U95="Bozankaya","Bozankaya",[4]SayfaKOC!U95="Müşteri","Customer",[4]SayfaKOC!U95="Tedarikçi","Equipment Supplier")</f>
        <v>Equipment Supplier</v>
      </c>
      <c r="S8" s="254" t="str">
        <f>[4]SayfaKOC!GB95</f>
        <v>YOLCU BÖLGESİ KLİMALARDA DRENAJLARDAKİ ÖRDEK AĞIZLARI UYGUN DEĞİL. HBR YAPILIP AKSİYON ALINMALI, ARAÇ İÇİNDE YOLCUYA SU AKIYOR. - TEDARİKÇİ FİRMA TARAFINDAN DRENAJLARDAKİ ÖRDEK AĞIZLARINA REVİZYON GELMELİ.</v>
      </c>
      <c r="T8" s="165" t="str">
        <f>[4]SayfaKOC!AD95</f>
        <v>*Arıza çözülecek</v>
      </c>
      <c r="U8" s="164" t="str">
        <f>[4]SayfaKOC!W95</f>
        <v/>
      </c>
      <c r="V8" s="137">
        <f>[4]SayfaKOC!AZ95</f>
        <v>2</v>
      </c>
      <c r="W8" s="168">
        <f t="shared" si="15"/>
        <v>45804</v>
      </c>
      <c r="X8" s="169" t="str">
        <f t="shared" si="16"/>
        <v>09:00</v>
      </c>
      <c r="Y8" s="387">
        <f>[4]SayfaKOC!AE95</f>
        <v>45804.375</v>
      </c>
      <c r="Z8" s="138" t="str">
        <f t="shared" si="17"/>
        <v/>
      </c>
      <c r="AA8" s="139" t="str">
        <f t="shared" si="18"/>
        <v/>
      </c>
      <c r="AB8" s="219" t="str">
        <f>[4]SayfaKOC!BA95</f>
        <v/>
      </c>
      <c r="AC8" s="223" t="e">
        <f t="shared" si="19"/>
        <v>#VALUE!</v>
      </c>
      <c r="AD8" s="140" t="str">
        <f t="shared" si="20"/>
        <v/>
      </c>
      <c r="AE8" s="140" t="str">
        <f t="shared" si="21"/>
        <v/>
      </c>
      <c r="AF8" s="387" t="str">
        <f>[4]SayfaKOC!BA95</f>
        <v/>
      </c>
      <c r="AG8" s="216" t="str">
        <f>[4]SayfaKOC!S95</f>
        <v>(III) Farklı Araçlarda Tekrarlayan Arıza</v>
      </c>
      <c r="AH8" s="215" t="str">
        <f t="shared" si="22"/>
        <v>Bu Arıza Aracın Servise Verilmesine Engel</v>
      </c>
      <c r="AI8" s="195" t="str">
        <f>[4]SayfaKOC!AV95</f>
        <v>KOC10-HBR-25-094</v>
      </c>
      <c r="AJ8" s="196" t="str">
        <f t="shared" si="23"/>
        <v/>
      </c>
      <c r="AK8" s="196" t="str">
        <f t="shared" si="24"/>
        <v/>
      </c>
      <c r="AL8" s="141" t="str">
        <f>[4]SayfaKOC!AX95</f>
        <v/>
      </c>
      <c r="AM8" s="223" t="e">
        <f t="shared" si="25"/>
        <v>#VALUE!</v>
      </c>
      <c r="AN8" s="226" t="e">
        <f t="shared" si="26"/>
        <v>#VALUE!</v>
      </c>
      <c r="AO8" s="211" t="str">
        <f>[4]SayfaKOC!AG95</f>
        <v>ELTESAN ELEKTRO MEKANİK SOĞUTMA SAN</v>
      </c>
      <c r="AP8" s="211" t="str">
        <f>[4]SayfaKOC!AI95</f>
        <v>H500-7200</v>
      </c>
      <c r="AQ8" s="211" t="str">
        <f>[4]SayfaKOC!AQ95</f>
        <v>-</v>
      </c>
      <c r="AR8" s="211" t="str">
        <f>[4]SayfaKOC!AH95</f>
        <v>KLİMA UNİTESİ/Eltesan/Hispacold 41,5 KW</v>
      </c>
      <c r="AS8" s="211">
        <f>[4]SayfaKOC!AJ95</f>
        <v>1</v>
      </c>
      <c r="AT8" s="212" t="str">
        <f>[4]SayfaKOC!GC95</f>
        <v xml:space="preserve"> - </v>
      </c>
      <c r="AU8" s="213" t="str">
        <f>[4]SayfaKOC!AL95</f>
        <v/>
      </c>
      <c r="AV8" s="213" t="str">
        <f>[4]SayfaKOC!AP95</f>
        <v/>
      </c>
      <c r="AW8" s="214" t="str">
        <f>[4]SayfaKOC!AT95</f>
        <v/>
      </c>
      <c r="AX8" s="242" t="e">
        <f t="shared" si="27"/>
        <v>#VALUE!</v>
      </c>
      <c r="AY8" s="200" t="str">
        <f>[4]SayfaKOC!BF95</f>
        <v/>
      </c>
      <c r="AZ8" s="199" t="str">
        <f>[4]SayfaKOC!BD95</f>
        <v/>
      </c>
      <c r="BA8" s="142"/>
      <c r="BB8" s="208" t="str">
        <f t="shared" si="28"/>
        <v/>
      </c>
      <c r="BC8" s="143"/>
      <c r="BD8" s="143"/>
      <c r="BE8" s="143"/>
      <c r="BF8" s="143"/>
      <c r="BG8" s="143"/>
      <c r="BH8" s="143"/>
      <c r="BI8" s="143"/>
      <c r="BJ8" s="143"/>
      <c r="BK8" s="134" t="str">
        <f>[4]SayfaKOC!U95</f>
        <v>Tedarikçi</v>
      </c>
      <c r="BL8" s="134" t="str">
        <f>[4]SayfaKOC!V95</f>
        <v>Bozankaya</v>
      </c>
      <c r="BM8" s="143"/>
      <c r="BN8" s="208" t="str">
        <f t="shared" si="2"/>
        <v>x var</v>
      </c>
      <c r="BO8" s="208" t="b">
        <f t="shared" si="3"/>
        <v>0</v>
      </c>
      <c r="BP8" s="208" t="e">
        <f t="shared" si="4"/>
        <v>#VALUE!</v>
      </c>
      <c r="BQ8" s="377">
        <f t="shared" si="5"/>
        <v>1620</v>
      </c>
      <c r="BR8" s="377" t="e">
        <f t="shared" si="6"/>
        <v>#VALUE!</v>
      </c>
      <c r="BS8" s="377" t="e">
        <f t="shared" si="7"/>
        <v>#VALUE!</v>
      </c>
      <c r="BT8" s="143"/>
      <c r="BU8" s="397"/>
      <c r="BV8" s="385">
        <f t="shared" si="29"/>
        <v>-1</v>
      </c>
      <c r="BW8" s="377" t="str">
        <f t="shared" si="30"/>
        <v>Hayır, çakışma yok</v>
      </c>
      <c r="BX8" s="381"/>
      <c r="BY8" s="403">
        <f t="shared" si="31"/>
        <v>1.125</v>
      </c>
      <c r="BZ8" s="403" t="e">
        <f t="shared" si="32"/>
        <v>#VALUE!</v>
      </c>
      <c r="CA8" s="403" t="e">
        <f t="shared" si="33"/>
        <v>#VALUE!</v>
      </c>
      <c r="CB8" s="363"/>
      <c r="CC8" s="244"/>
      <c r="CD8" s="244"/>
      <c r="CE8" s="363">
        <v>94</v>
      </c>
      <c r="CF8" s="219">
        <f t="shared" si="34"/>
        <v>45803.25</v>
      </c>
      <c r="CG8" s="219" t="str">
        <f t="shared" si="35"/>
        <v/>
      </c>
      <c r="CH8" s="244"/>
      <c r="CI8" s="244"/>
      <c r="CJ8" s="244"/>
      <c r="CK8" s="244" t="e">
        <f>AB8-Y8</f>
        <v>#VALUE!</v>
      </c>
      <c r="CL8" s="244">
        <f>Y8-H8</f>
        <v>1.125</v>
      </c>
      <c r="CM8" s="244" t="e">
        <f>AB8-H8</f>
        <v>#VALUE!</v>
      </c>
      <c r="CN8" s="143"/>
      <c r="CO8" s="208"/>
      <c r="CP8" s="208"/>
      <c r="CQ8" s="146">
        <f t="shared" si="36"/>
        <v>0.25</v>
      </c>
      <c r="CR8" s="146">
        <f t="shared" si="8"/>
        <v>45804.375</v>
      </c>
      <c r="CS8" s="146" t="str">
        <f t="shared" si="9"/>
        <v/>
      </c>
      <c r="CT8" s="147">
        <f t="shared" si="10"/>
        <v>65957940</v>
      </c>
      <c r="CU8" s="147" t="e">
        <f t="shared" si="11"/>
        <v>#VALUE!</v>
      </c>
      <c r="CV8" s="147" t="e">
        <f t="shared" si="12"/>
        <v>#VALUE!</v>
      </c>
      <c r="CW8" s="148" t="e">
        <f t="shared" si="13"/>
        <v>#VALUE!</v>
      </c>
    </row>
    <row r="9" spans="1:101" s="149" customFormat="1" ht="120.75" customHeight="1">
      <c r="A9" s="192" t="str">
        <f>[4]SayfaKOC!C97</f>
        <v>KOC10</v>
      </c>
      <c r="B9" s="133" t="str">
        <f>[4]SayfaKOC!D97</f>
        <v>4120(2)</v>
      </c>
      <c r="C9" s="134" t="str">
        <f>[4]SayfaKOC!E97</f>
        <v>RB</v>
      </c>
      <c r="D9" s="134">
        <f>[4]SayfaKOC!F97</f>
        <v>11850</v>
      </c>
      <c r="E9" s="135" t="str">
        <f>[4]SayfaKOC!G97</f>
        <v>BOZ-KOC10-FF-096</v>
      </c>
      <c r="F9" s="166">
        <f t="shared" si="0"/>
        <v>45796</v>
      </c>
      <c r="G9" s="167">
        <f t="shared" si="1"/>
        <v>0.25</v>
      </c>
      <c r="H9" s="387">
        <f>[4]SayfaKOC!H97</f>
        <v>45796.25</v>
      </c>
      <c r="I9" s="133" t="str">
        <f>[4]SayfaKOC!I97</f>
        <v>Hat/Line</v>
      </c>
      <c r="J9" s="132" t="str">
        <f>IF([4]SayfaKOC!J97="Müşteri","Notified by Customer","Notified by Bozankaya")</f>
        <v>Notified by Bozankaya</v>
      </c>
      <c r="K9" s="132" t="str">
        <f>VLOOKUP([4]SayfaKOC!L97,Atamalar!$A$10:$B$53,2,FALSE)</f>
        <v>Passenger_HVAC_System</v>
      </c>
      <c r="L9" s="197" t="str">
        <f>[4]SayfaKOC!X97</f>
        <v>ELTESAN ELEKTRO MEKANİK SOĞUTMA SAN</v>
      </c>
      <c r="M9" s="136" t="str">
        <f t="shared" si="14"/>
        <v>KOC10-BOZ-KOC10-FF-096</v>
      </c>
      <c r="N9" s="163" t="str">
        <f>[4]SayfaKOC!M97</f>
        <v>RB YOLCU KLİMA KONDENSER FAN KİLİTLENMİŞ.</v>
      </c>
      <c r="O9" s="198" t="str">
        <f>[4]SayfaKOC!P97</f>
        <v>C-Uyarı, sürüş devamlılığı</v>
      </c>
      <c r="P9" s="198" t="str">
        <f>[4]SayfaKOC!Q97</f>
        <v>B(Servisten çekmeye etki eden arıza)</v>
      </c>
      <c r="Q9" s="198" t="str">
        <f>[4]SayfaKOC!R97</f>
        <v>N.A(Yaralanma yok)</v>
      </c>
      <c r="R9" s="164" t="str" cm="1">
        <f t="array" ref="R9">_xlfn.IFS([4]SayfaKOC!U97="Bozankaya","Bozankaya",[4]SayfaKOC!U97="Müşteri","Customer",[4]SayfaKOC!U97="Tedarikçi","Equipment Supplier")</f>
        <v>Equipment Supplier</v>
      </c>
      <c r="S9" s="254" t="str">
        <f>[4]SayfaKOC!GB97</f>
        <v>ANTALYA SSH TA BULUNAN KONDENSER FAN KOCAELİ SSH A ÇEKİLİP, ELTESAN TARAFINDAN DEĞİŞİMİ SAĞLANMIŞTIR.. - ANTALYA SSH TA BULUNAN KONDENSER FAN KOCAELİ SSH A ÇEKİLİP, ELTESAN TARAFINDAN DEĞİŞİMİ SAĞLANMIŞTIR.</v>
      </c>
      <c r="T9" s="165" t="str">
        <f>[4]SayfaKOC!AD97</f>
        <v>Ekipman yenisi ile değiştirildi</v>
      </c>
      <c r="U9" s="164" t="str">
        <f>[4]SayfaKOC!W97</f>
        <v>Evet</v>
      </c>
      <c r="V9" s="137">
        <f>[4]SayfaKOC!AZ97</f>
        <v>1</v>
      </c>
      <c r="W9" s="168">
        <f t="shared" si="15"/>
        <v>45797</v>
      </c>
      <c r="X9" s="169" t="str">
        <f t="shared" si="16"/>
        <v>06:00</v>
      </c>
      <c r="Y9" s="387">
        <f>[4]SayfaKOC!AE97</f>
        <v>45797.25</v>
      </c>
      <c r="Z9" s="138">
        <f t="shared" si="17"/>
        <v>45798</v>
      </c>
      <c r="AA9" s="139" t="str">
        <f t="shared" si="18"/>
        <v>09:00</v>
      </c>
      <c r="AB9" s="219">
        <f>[4]SayfaKOC!BA97</f>
        <v>45798.375</v>
      </c>
      <c r="AC9" s="223">
        <f t="shared" si="19"/>
        <v>3060</v>
      </c>
      <c r="AD9" s="140">
        <f t="shared" si="20"/>
        <v>45798</v>
      </c>
      <c r="AE9" s="140" t="str">
        <f t="shared" si="21"/>
        <v>09:00</v>
      </c>
      <c r="AF9" s="387">
        <f>[4]SayfaKOC!BA97</f>
        <v>45798.375</v>
      </c>
      <c r="AG9" s="216" t="str">
        <f>[4]SayfaKOC!S97</f>
        <v>(I) İlk Defa Karşılaşılan Arıza</v>
      </c>
      <c r="AH9" s="215" t="str">
        <f t="shared" si="22"/>
        <v>Bu Arıza Aracın Servise Verilmesine Engel</v>
      </c>
      <c r="AI9" s="195" t="str">
        <f>[4]SayfaKOC!AV97</f>
        <v>KOC10-HBR-25-096</v>
      </c>
      <c r="AJ9" s="196" t="str">
        <f t="shared" si="23"/>
        <v/>
      </c>
      <c r="AK9" s="196" t="str">
        <f t="shared" si="24"/>
        <v/>
      </c>
      <c r="AL9" s="141" t="str">
        <f>[4]SayfaKOC!AX97</f>
        <v/>
      </c>
      <c r="AM9" s="223">
        <f t="shared" si="25"/>
        <v>3060</v>
      </c>
      <c r="AN9" s="223">
        <f t="shared" si="26"/>
        <v>3060</v>
      </c>
      <c r="AO9" s="211" t="str">
        <f>[4]SayfaKOC!AG97</f>
        <v>ELTESAN ELEKTRO MEKANİK SOĞUTMA SAN</v>
      </c>
      <c r="AP9" s="211" t="str">
        <f>[4]SayfaKOC!AI97</f>
        <v>H500-7200</v>
      </c>
      <c r="AQ9" s="211" t="str">
        <f>[4]SayfaKOC!AQ97</f>
        <v>AO-3593738/2210/003</v>
      </c>
      <c r="AR9" s="211" t="str">
        <f>[4]SayfaKOC!AH97</f>
        <v>KLİMA UNİTESİ/Eltesan/Hispacold 41,5 KW</v>
      </c>
      <c r="AS9" s="211">
        <f>[4]SayfaKOC!AJ97</f>
        <v>1</v>
      </c>
      <c r="AT9" s="212" t="str">
        <f>[4]SayfaKOC!GC97</f>
        <v xml:space="preserve"> - </v>
      </c>
      <c r="AU9" s="213" t="str">
        <f>[4]SayfaKOC!AL97</f>
        <v/>
      </c>
      <c r="AV9" s="213" t="str">
        <f>[4]SayfaKOC!AP97</f>
        <v/>
      </c>
      <c r="AW9" s="214" t="str">
        <f>[4]SayfaKOC!AT97</f>
        <v/>
      </c>
      <c r="AX9" s="242">
        <f t="shared" si="27"/>
        <v>33660</v>
      </c>
      <c r="AY9" s="200" t="str">
        <f>[4]SayfaKOC!BF97</f>
        <v/>
      </c>
      <c r="AZ9" s="199" t="str">
        <f>[4]SayfaKOC!BD97</f>
        <v/>
      </c>
      <c r="BA9" s="142"/>
      <c r="BB9" s="208" t="str">
        <f t="shared" si="28"/>
        <v/>
      </c>
      <c r="BC9" s="143"/>
      <c r="BD9" s="143"/>
      <c r="BE9" s="143"/>
      <c r="BF9" s="143"/>
      <c r="BG9" s="143"/>
      <c r="BH9" s="143"/>
      <c r="BI9" s="143"/>
      <c r="BJ9" s="143"/>
      <c r="BK9" s="134" t="str">
        <f>[4]SayfaKOC!U97</f>
        <v>Tedarikçi</v>
      </c>
      <c r="BL9" s="134" t="str">
        <f>[4]SayfaKOC!V97</f>
        <v>ELTESAN ELEKTRO MEKANİK SOĞUTMA SAN</v>
      </c>
      <c r="BM9" s="143"/>
      <c r="BN9" s="208" t="str">
        <f t="shared" si="2"/>
        <v>x var</v>
      </c>
      <c r="BO9" s="208" t="b">
        <f t="shared" si="3"/>
        <v>0</v>
      </c>
      <c r="BP9" s="208" t="str">
        <f t="shared" si="4"/>
        <v>Bir günden fazla süren arıza</v>
      </c>
      <c r="BQ9" s="377">
        <f t="shared" si="5"/>
        <v>1440</v>
      </c>
      <c r="BR9" s="377">
        <f t="shared" si="6"/>
        <v>1620</v>
      </c>
      <c r="BS9" s="377">
        <f t="shared" si="7"/>
        <v>3060</v>
      </c>
      <c r="BT9" s="143"/>
      <c r="BU9" s="397"/>
      <c r="BV9" s="385">
        <f t="shared" si="29"/>
        <v>0</v>
      </c>
      <c r="BW9" s="377" t="str">
        <f t="shared" si="30"/>
        <v>Hayır, çakışma yok</v>
      </c>
      <c r="BX9" s="381"/>
      <c r="BY9" s="403">
        <f t="shared" si="31"/>
        <v>1</v>
      </c>
      <c r="BZ9" s="403">
        <f t="shared" si="32"/>
        <v>1.125</v>
      </c>
      <c r="CA9" s="403">
        <f t="shared" si="33"/>
        <v>2.125</v>
      </c>
      <c r="CB9" s="363"/>
      <c r="CC9" s="361"/>
      <c r="CD9" s="244"/>
      <c r="CE9" s="363">
        <v>96</v>
      </c>
      <c r="CF9" s="219">
        <f t="shared" si="34"/>
        <v>45796.25</v>
      </c>
      <c r="CG9" s="219">
        <f t="shared" si="35"/>
        <v>45798.375</v>
      </c>
      <c r="CH9" s="244"/>
      <c r="CI9" s="244"/>
      <c r="CJ9" s="244"/>
      <c r="CK9" s="244"/>
      <c r="CL9" s="143"/>
      <c r="CM9" s="143"/>
      <c r="CN9" s="143"/>
      <c r="CO9" s="208"/>
      <c r="CP9" s="208"/>
      <c r="CQ9" s="146">
        <f t="shared" si="36"/>
        <v>0.25</v>
      </c>
      <c r="CR9" s="146">
        <f t="shared" si="8"/>
        <v>45797.25</v>
      </c>
      <c r="CS9" s="146">
        <f t="shared" si="9"/>
        <v>45798.375</v>
      </c>
      <c r="CT9" s="147">
        <f t="shared" si="10"/>
        <v>65947680</v>
      </c>
      <c r="CU9" s="147">
        <f t="shared" si="11"/>
        <v>1620</v>
      </c>
      <c r="CV9" s="147">
        <f t="shared" si="12"/>
        <v>65949300</v>
      </c>
      <c r="CW9" s="148">
        <f t="shared" si="13"/>
        <v>0.99997543567558711</v>
      </c>
    </row>
    <row r="10" spans="1:101" s="149" customFormat="1" ht="120.75" customHeight="1">
      <c r="A10" s="192" t="str">
        <f>[4]SayfaKOC!C94</f>
        <v>KOC10</v>
      </c>
      <c r="B10" s="133" t="str">
        <f>[4]SayfaKOC!D94</f>
        <v>4123(5)</v>
      </c>
      <c r="C10" s="134" t="str">
        <f>[4]SayfaKOC!E94</f>
        <v>MB</v>
      </c>
      <c r="D10" s="134">
        <f>[4]SayfaKOC!F94</f>
        <v>18631</v>
      </c>
      <c r="E10" s="135" t="str">
        <f>[4]SayfaKOC!G94</f>
        <v>BOZ-KOC10-FF-093</v>
      </c>
      <c r="F10" s="166">
        <f t="shared" si="0"/>
        <v>45735</v>
      </c>
      <c r="G10" s="167">
        <f t="shared" si="1"/>
        <v>0.51046296300046379</v>
      </c>
      <c r="H10" s="387">
        <f>[4]SayfaKOC!H94</f>
        <v>45735.510462963</v>
      </c>
      <c r="I10" s="133" t="str">
        <f>[4]SayfaKOC!I94</f>
        <v>Hat/Line</v>
      </c>
      <c r="J10" s="132" t="str">
        <f>IF([4]SayfaKOC!J94="Müşteri","Notified by Customer","Notified by Bozankaya")</f>
        <v>Notified by Customer</v>
      </c>
      <c r="K10" s="132" t="str">
        <f>VLOOKUP([4]SayfaKOC!L94,Atamalar!$A$10:$B$53,2,FALSE)</f>
        <v>Door_System</v>
      </c>
      <c r="L10" s="197" t="str">
        <f>[4]SayfaKOC!X94</f>
        <v>KNORR-BREMSE GMBH DİVİSİON IFE AUTO</v>
      </c>
      <c r="M10" s="136" t="str">
        <f t="shared" si="14"/>
        <v>KOC10-BOZ-KOC10-FF-093</v>
      </c>
      <c r="N10" s="163" t="str">
        <f>[4]SayfaKOC!M94</f>
        <v>12 NUMARALI KAPI HASSAS KENAR ARIZASI</v>
      </c>
      <c r="O10" s="198" t="str">
        <f>[4]SayfaKOC!P94</f>
        <v>C-Uyarı, sürüş devamlılığı</v>
      </c>
      <c r="P10" s="198" t="str">
        <f>[4]SayfaKOC!Q94</f>
        <v>B(Servisten çekmeye etki eden arıza)</v>
      </c>
      <c r="Q10" s="198" t="str">
        <f>[4]SayfaKOC!R94</f>
        <v>N.A(Yaralanma yok)</v>
      </c>
      <c r="R10" s="164" t="str" cm="1">
        <f t="array" ref="R10">_xlfn.IFS([4]SayfaKOC!U94="Bozankaya","Bozankaya",[4]SayfaKOC!U94="Müşteri","Customer",[4]SayfaKOC!U94="Tedarikçi","Equipment Supplier")</f>
        <v>Equipment Supplier</v>
      </c>
      <c r="S10" s="254" t="str">
        <f>[4]SayfaKOC!GB94</f>
        <v>DCU ÜZERİNDEKİ FLASH SAYISI: 9 ARIZA AÇIKLAMASI: HASSAS KENAR. TEDARİKÇİYE BİLDİRİM YAPILACAK HASSAS KENAR DEĞİŞMELİ. - DCU ÜZERİNDEKİ FLASH SAYISI: 9 ARIZA AÇIKLAMASI: HASSAS KENAR. TEDARİKÇİYE BİLDİRİM YAPILACAK HASSAS KENAR DEĞİŞMELİ.</v>
      </c>
      <c r="T10" s="165" t="str">
        <f>[4]SayfaKOC!AD94</f>
        <v>Arıza çözülecek</v>
      </c>
      <c r="U10" s="164" t="str">
        <f>[4]SayfaKOC!W94</f>
        <v>Evet</v>
      </c>
      <c r="V10" s="137">
        <f>[4]SayfaKOC!AZ94</f>
        <v>2</v>
      </c>
      <c r="W10" s="168">
        <f t="shared" si="15"/>
        <v>45735</v>
      </c>
      <c r="X10" s="169" t="str">
        <f t="shared" si="16"/>
        <v>12:33</v>
      </c>
      <c r="Y10" s="387">
        <f>[4]SayfaKOC!AE94</f>
        <v>45735.523240740702</v>
      </c>
      <c r="Z10" s="138" t="str">
        <f t="shared" si="17"/>
        <v/>
      </c>
      <c r="AA10" s="139" t="str">
        <f t="shared" si="18"/>
        <v/>
      </c>
      <c r="AB10" s="219" t="str">
        <f>[4]SayfaKOC!BA94</f>
        <v/>
      </c>
      <c r="AC10" s="223" t="e">
        <f t="shared" si="19"/>
        <v>#VALUE!</v>
      </c>
      <c r="AD10" s="140" t="str">
        <f t="shared" si="20"/>
        <v/>
      </c>
      <c r="AE10" s="140" t="str">
        <f t="shared" si="21"/>
        <v/>
      </c>
      <c r="AF10" s="387" t="str">
        <f>[4]SayfaKOC!BA94</f>
        <v/>
      </c>
      <c r="AG10" s="216" t="str">
        <f>[4]SayfaKOC!S94</f>
        <v>(I) İlk Defa Karşılaşılan Arıza</v>
      </c>
      <c r="AH10" s="215" t="str">
        <f t="shared" si="22"/>
        <v>Bu Arıza Aracın Servise Verilmesine Engel</v>
      </c>
      <c r="AI10" s="195" t="str">
        <f>[4]SayfaKOC!AV94</f>
        <v>KOC10-HBR-25-093</v>
      </c>
      <c r="AJ10" s="196" t="str">
        <f t="shared" si="23"/>
        <v/>
      </c>
      <c r="AK10" s="196" t="str">
        <f t="shared" si="24"/>
        <v/>
      </c>
      <c r="AL10" s="141" t="str">
        <f>[4]SayfaKOC!AX94</f>
        <v/>
      </c>
      <c r="AM10" s="223" t="e">
        <f t="shared" si="25"/>
        <v>#VALUE!</v>
      </c>
      <c r="AN10" s="226" t="e">
        <f t="shared" si="26"/>
        <v>#VALUE!</v>
      </c>
      <c r="AO10" s="211" t="str">
        <f>[4]SayfaKOC!AG94</f>
        <v>COFLE TK OTOMOTİV KONTROL SİSTEMLER</v>
      </c>
      <c r="AP10" s="211" t="str">
        <f>[4]SayfaKOC!AI94</f>
        <v>D125-7059</v>
      </c>
      <c r="AQ10" s="211" t="str">
        <f>[4]SayfaKOC!AQ94</f>
        <v/>
      </c>
      <c r="AR10" s="211" t="str">
        <f>[4]SayfaKOC!AH94</f>
        <v>KUPLAJ KAPAK ACMA SOL</v>
      </c>
      <c r="AS10" s="211" t="str">
        <f>[4]SayfaKOC!AJ94</f>
        <v/>
      </c>
      <c r="AT10" s="212" t="str">
        <f>[4]SayfaKOC!GC94</f>
        <v xml:space="preserve"> - </v>
      </c>
      <c r="AU10" s="213" t="str">
        <f>[4]SayfaKOC!AL94</f>
        <v/>
      </c>
      <c r="AV10" s="213" t="str">
        <f>[4]SayfaKOC!AP94</f>
        <v/>
      </c>
      <c r="AW10" s="214" t="str">
        <f>[4]SayfaKOC!AT94</f>
        <v/>
      </c>
      <c r="AX10" s="242" t="e">
        <f t="shared" si="27"/>
        <v>#VALUE!</v>
      </c>
      <c r="AY10" s="200" t="str">
        <f>[4]SayfaKOC!BF94</f>
        <v>2bdb0b58</v>
      </c>
      <c r="AZ10" s="199" t="str">
        <f>[4]SayfaKOC!BD94</f>
        <v>https://www.appsheet.com/Template/gettablefileurl?appname=KOC10_Failure_List-654943&amp;tableName=SAYFA1&amp;filename=Sayfa1_Images%2F2bdb0b58.Resim.113951.jpg</v>
      </c>
      <c r="BA10" s="142"/>
      <c r="BB10" s="208" t="str">
        <f t="shared" si="28"/>
        <v/>
      </c>
      <c r="BC10" s="143"/>
      <c r="BD10" s="143"/>
      <c r="BE10" s="143"/>
      <c r="BF10" s="143"/>
      <c r="BG10" s="143"/>
      <c r="BH10" s="143"/>
      <c r="BI10" s="143"/>
      <c r="BJ10" s="143"/>
      <c r="BK10" s="134" t="str">
        <f>[4]SayfaKOC!U94</f>
        <v>Tedarikçi</v>
      </c>
      <c r="BL10" s="134" t="str">
        <f>[4]SayfaKOC!V94</f>
        <v>KNORR-BREMSE GMBH DİVİSİON IFE AUTO</v>
      </c>
      <c r="BM10" s="143"/>
      <c r="BN10" s="208" t="str">
        <f t="shared" si="2"/>
        <v>x var</v>
      </c>
      <c r="BO10" s="208" t="b">
        <f t="shared" si="3"/>
        <v>0</v>
      </c>
      <c r="BP10" s="208" t="e">
        <f t="shared" si="4"/>
        <v>#VALUE!</v>
      </c>
      <c r="BQ10" s="377">
        <f t="shared" si="5"/>
        <v>18.399999890243635</v>
      </c>
      <c r="BR10" s="377" t="e">
        <f t="shared" si="6"/>
        <v>#VALUE!</v>
      </c>
      <c r="BS10" s="377" t="e">
        <f t="shared" si="7"/>
        <v>#VALUE!</v>
      </c>
      <c r="BT10" s="143"/>
      <c r="BU10" s="397"/>
      <c r="BV10" s="385">
        <f t="shared" si="29"/>
        <v>-1</v>
      </c>
      <c r="BW10" s="377" t="str">
        <f t="shared" si="30"/>
        <v>Hayır, çakışma yok</v>
      </c>
      <c r="BX10" s="381"/>
      <c r="BY10" s="403">
        <f t="shared" si="31"/>
        <v>1.277777770155808E-2</v>
      </c>
      <c r="BZ10" s="403" t="e">
        <f t="shared" si="32"/>
        <v>#VALUE!</v>
      </c>
      <c r="CA10" s="403" t="e">
        <f t="shared" si="33"/>
        <v>#VALUE!</v>
      </c>
      <c r="CB10" s="363"/>
      <c r="CC10" s="244"/>
      <c r="CD10" s="244"/>
      <c r="CE10" s="363">
        <v>93</v>
      </c>
      <c r="CF10" s="219">
        <f t="shared" si="34"/>
        <v>45735.510462963</v>
      </c>
      <c r="CG10" s="219" t="str">
        <f t="shared" si="35"/>
        <v/>
      </c>
      <c r="CH10" s="244"/>
      <c r="CI10" s="244"/>
      <c r="CJ10" s="244"/>
      <c r="CK10" s="244" t="e">
        <f t="shared" ref="CK10:CK41" si="37">AB10-Y10</f>
        <v>#VALUE!</v>
      </c>
      <c r="CL10" s="244">
        <f t="shared" ref="CL10:CL41" si="38">Y10-H10</f>
        <v>1.277777770155808E-2</v>
      </c>
      <c r="CM10" s="244" t="e">
        <f t="shared" ref="CM10:CM41" si="39">AB10-H10</f>
        <v>#VALUE!</v>
      </c>
      <c r="CN10" s="143"/>
      <c r="CO10" s="208"/>
      <c r="CP10" s="208"/>
      <c r="CQ10" s="146">
        <f t="shared" si="36"/>
        <v>0.51046296300046379</v>
      </c>
      <c r="CR10" s="146">
        <f t="shared" si="8"/>
        <v>45735.523240740702</v>
      </c>
      <c r="CS10" s="146" t="str">
        <f t="shared" si="9"/>
        <v/>
      </c>
      <c r="CT10" s="147">
        <f t="shared" si="10"/>
        <v>65858418.399999887</v>
      </c>
      <c r="CU10" s="147" t="e">
        <f t="shared" si="11"/>
        <v>#VALUE!</v>
      </c>
      <c r="CV10" s="147" t="e">
        <f t="shared" si="12"/>
        <v>#VALUE!</v>
      </c>
      <c r="CW10" s="148" t="e">
        <f t="shared" si="13"/>
        <v>#VALUE!</v>
      </c>
    </row>
    <row r="11" spans="1:101" s="149" customFormat="1" ht="120.75" customHeight="1">
      <c r="A11" s="192" t="str">
        <f>[4]SayfaKOC!C92</f>
        <v>KOC10</v>
      </c>
      <c r="B11" s="133" t="str">
        <f>[4]SayfaKOC!D92</f>
        <v>4121(3)</v>
      </c>
      <c r="C11" s="134" t="str">
        <f>[4]SayfaKOC!E92</f>
        <v>RA</v>
      </c>
      <c r="D11" s="134">
        <f>[4]SayfaKOC!F92</f>
        <v>22860</v>
      </c>
      <c r="E11" s="135" t="str">
        <f>[4]SayfaKOC!G92</f>
        <v>BOZ-KOC10-FF-091</v>
      </c>
      <c r="F11" s="166">
        <f t="shared" si="0"/>
        <v>45716</v>
      </c>
      <c r="G11" s="167">
        <f t="shared" si="1"/>
        <v>0.44800925930030644</v>
      </c>
      <c r="H11" s="387">
        <f>[4]SayfaKOC!H92</f>
        <v>45716.4480092593</v>
      </c>
      <c r="I11" s="133" t="str">
        <f>[4]SayfaKOC!I92</f>
        <v>Depo/Depot</v>
      </c>
      <c r="J11" s="132" t="str">
        <f>IF([4]SayfaKOC!J92="Müşteri","Notified by Customer","Notified by Bozankaya")</f>
        <v>Notified by Bozankaya</v>
      </c>
      <c r="K11" s="132" t="str">
        <f>VLOOKUP([4]SayfaKOC!L92,Atamalar!$A$10:$B$53,2,FALSE)</f>
        <v>Passenger_Information</v>
      </c>
      <c r="L11" s="197" t="str">
        <f>[4]SayfaKOC!X92</f>
        <v>ATAK ULAŞIM SAN.TİC.LTD.ŞTİ.</v>
      </c>
      <c r="M11" s="136" t="str">
        <f t="shared" si="14"/>
        <v>KOC10-BOZ-KOC10-FF-091</v>
      </c>
      <c r="N11" s="163" t="str">
        <f>[4]SayfaKOC!M92</f>
        <v>KAPI ÜSTÜ STRETCH LCD EKRAN ARIZALI</v>
      </c>
      <c r="O11" s="198" t="str">
        <f>[4]SayfaKOC!P92</f>
        <v>C-Uyarı, sürüş devamlılığı</v>
      </c>
      <c r="P11" s="198" t="str">
        <f>[4]SayfaKOC!Q92</f>
        <v>C(Sisteme etki etmeyen arıza)</v>
      </c>
      <c r="Q11" s="198" t="str">
        <f>[4]SayfaKOC!R92</f>
        <v>N.A(Yaralanma yok)</v>
      </c>
      <c r="R11" s="164" t="str" cm="1">
        <f t="array" ref="R11">_xlfn.IFS([4]SayfaKOC!U92="Bozankaya","Bozankaya",[4]SayfaKOC!U92="Müşteri","Customer",[4]SayfaKOC!U92="Tedarikçi","Equipment Supplier")</f>
        <v>Equipment Supplier</v>
      </c>
      <c r="S11" s="254" t="str">
        <f>[4]SayfaKOC!GB92</f>
        <v>GÜÇ SOKETİNDEN ÖLÇÜM YAPILDI ENERJİ OLDUĞU GÖRÜLDÜ SSH YEDEK MALZEMEDEN DEĞİŞİMİ SAĞLANDI, ÇALIŞIYOR. - GÜÇ SOKETİNDEN ÖLÇÜM YAPILDI ENERJİ OLDUĞU GÖRÜLDÜ SSH YEDEK MALZEMEDEN DEĞİŞİMİ SAĞLANDI, ÇALIŞIYOR.</v>
      </c>
      <c r="T11" s="165" t="str">
        <f>[4]SayfaKOC!AD92</f>
        <v>Ekipman değiştirilecek</v>
      </c>
      <c r="U11" s="164" t="str">
        <f>[4]SayfaKOC!W92</f>
        <v>Evet</v>
      </c>
      <c r="V11" s="137">
        <f>[4]SayfaKOC!AZ92</f>
        <v>1</v>
      </c>
      <c r="W11" s="168">
        <f t="shared" si="15"/>
        <v>45716</v>
      </c>
      <c r="X11" s="169" t="str">
        <f t="shared" si="16"/>
        <v>11:00</v>
      </c>
      <c r="Y11" s="387">
        <f>[4]SayfaKOC!AE92</f>
        <v>45716.458391203698</v>
      </c>
      <c r="Z11" s="138">
        <f t="shared" si="17"/>
        <v>45716</v>
      </c>
      <c r="AA11" s="139" t="str">
        <f t="shared" si="18"/>
        <v>11:15</v>
      </c>
      <c r="AB11" s="219">
        <f>[4]SayfaKOC!BA92</f>
        <v>45716.469097222202</v>
      </c>
      <c r="AC11" s="223">
        <f t="shared" si="19"/>
        <v>30.366666577756405</v>
      </c>
      <c r="AD11" s="140">
        <f t="shared" si="20"/>
        <v>45716</v>
      </c>
      <c r="AE11" s="140" t="str">
        <f t="shared" si="21"/>
        <v>11:15</v>
      </c>
      <c r="AF11" s="387">
        <f>[4]SayfaKOC!BA92</f>
        <v>45716.469097222202</v>
      </c>
      <c r="AG11" s="216" t="str">
        <f>[4]SayfaKOC!S92</f>
        <v>(II) Aynı Araçta Tekrarlayan Arıza</v>
      </c>
      <c r="AH11" s="215" t="str">
        <f t="shared" si="22"/>
        <v>Bu Arıza Aracın Servise Verilmesine Engel Değil</v>
      </c>
      <c r="AI11" s="195" t="str">
        <f>[4]SayfaKOC!AV92</f>
        <v>KOC10-HBR-25-091</v>
      </c>
      <c r="AJ11" s="196" t="str">
        <f t="shared" si="23"/>
        <v/>
      </c>
      <c r="AK11" s="196" t="str">
        <f t="shared" si="24"/>
        <v/>
      </c>
      <c r="AL11" s="141" t="str">
        <f>[4]SayfaKOC!AX92</f>
        <v/>
      </c>
      <c r="AM11" s="223">
        <f t="shared" si="25"/>
        <v>0</v>
      </c>
      <c r="AN11" s="223">
        <f t="shared" si="26"/>
        <v>30.366666577756405</v>
      </c>
      <c r="AO11" s="211" t="str">
        <f>[4]SayfaKOC!AG92</f>
        <v>ATAK ULAŞIM SAN.TİC.LTD.ŞTİ.</v>
      </c>
      <c r="AP11" s="211" t="str">
        <f>[4]SayfaKOC!AI92</f>
        <v>E410-7003</v>
      </c>
      <c r="AQ11" s="211" t="str">
        <f>[4]SayfaKOC!AQ92</f>
        <v>2022281200046</v>
      </c>
      <c r="AR11" s="211" t="str">
        <f>[4]SayfaKOC!AH92</f>
        <v>STRETCH LCD EKRAN</v>
      </c>
      <c r="AS11" s="211">
        <f>[4]SayfaKOC!AJ92</f>
        <v>1</v>
      </c>
      <c r="AT11" s="212" t="str">
        <f>[4]SayfaKOC!GC92</f>
        <v xml:space="preserve"> - </v>
      </c>
      <c r="AU11" s="213" t="str">
        <f>[4]SayfaKOC!AL92</f>
        <v/>
      </c>
      <c r="AV11" s="213" t="str">
        <f>[4]SayfaKOC!AP92</f>
        <v/>
      </c>
      <c r="AW11" s="214" t="str">
        <f>[4]SayfaKOC!AT92</f>
        <v/>
      </c>
      <c r="AX11" s="242">
        <f t="shared" si="27"/>
        <v>334.03333235532045</v>
      </c>
      <c r="AY11" s="200" t="str">
        <f>[4]SayfaKOC!BF92</f>
        <v>7f61ba8d</v>
      </c>
      <c r="AZ11" s="199" t="str">
        <f>[4]SayfaKOC!BD92</f>
        <v>https://www.appsheet.com/Template/gettablefileurl?appname=KOC10_Failure_List-654943&amp;tableName=SAYFA1&amp;filename=Sayfa1_Images%2F7f61ba8d.Resim.113918.jpg</v>
      </c>
      <c r="BA11" s="142"/>
      <c r="BB11" s="208" t="str">
        <f t="shared" si="28"/>
        <v/>
      </c>
      <c r="BC11" s="143"/>
      <c r="BD11" s="143"/>
      <c r="BE11" s="143"/>
      <c r="BF11" s="143"/>
      <c r="BG11" s="143"/>
      <c r="BH11" s="143"/>
      <c r="BI11" s="143"/>
      <c r="BJ11" s="143"/>
      <c r="BK11" s="134" t="str">
        <f>[4]SayfaKOC!U92</f>
        <v>Tedarikçi</v>
      </c>
      <c r="BL11" s="134" t="str">
        <f>[4]SayfaKOC!V92</f>
        <v>ATAK ULAŞIM SAN.TİC.LTD.ŞTİ.</v>
      </c>
      <c r="BM11" s="143"/>
      <c r="BN11" s="208" t="str">
        <f t="shared" si="2"/>
        <v>x var</v>
      </c>
      <c r="BO11" s="208" t="b">
        <f t="shared" si="3"/>
        <v>0</v>
      </c>
      <c r="BP11" s="208" t="b">
        <f t="shared" si="4"/>
        <v>0</v>
      </c>
      <c r="BQ11" s="377">
        <f t="shared" si="5"/>
        <v>14.949999932432547</v>
      </c>
      <c r="BR11" s="377">
        <f t="shared" si="6"/>
        <v>15.416666645323858</v>
      </c>
      <c r="BS11" s="377">
        <f t="shared" si="7"/>
        <v>30.366666577756405</v>
      </c>
      <c r="BT11" s="143"/>
      <c r="BU11" s="397"/>
      <c r="BV11" s="385">
        <f t="shared" si="29"/>
        <v>0</v>
      </c>
      <c r="BW11" s="377" t="str">
        <f t="shared" si="30"/>
        <v>Hayır, çakışma yok</v>
      </c>
      <c r="BX11" s="381"/>
      <c r="BY11" s="403">
        <f t="shared" si="31"/>
        <v>1.0381944397522602E-2</v>
      </c>
      <c r="BZ11" s="403">
        <f t="shared" si="32"/>
        <v>1.0706018503697123E-2</v>
      </c>
      <c r="CA11" s="403">
        <f t="shared" si="33"/>
        <v>2.1087962901219726E-2</v>
      </c>
      <c r="CB11" s="363"/>
      <c r="CC11" s="361"/>
      <c r="CD11" s="244"/>
      <c r="CE11" s="363">
        <v>91</v>
      </c>
      <c r="CF11" s="219">
        <f t="shared" si="34"/>
        <v>45716.4480092593</v>
      </c>
      <c r="CG11" s="219">
        <f t="shared" si="35"/>
        <v>45716.469097222202</v>
      </c>
      <c r="CH11" s="244"/>
      <c r="CI11" s="244"/>
      <c r="CJ11" s="244"/>
      <c r="CK11" s="244">
        <f t="shared" si="37"/>
        <v>1.0706018503697123E-2</v>
      </c>
      <c r="CL11" s="244">
        <f t="shared" si="38"/>
        <v>1.0381944397522602E-2</v>
      </c>
      <c r="CM11" s="244">
        <f t="shared" si="39"/>
        <v>2.1087962901219726E-2</v>
      </c>
      <c r="CN11" s="143"/>
      <c r="CO11" s="208"/>
      <c r="CP11" s="208"/>
      <c r="CQ11" s="146">
        <f t="shared" si="36"/>
        <v>0.44800925930030644</v>
      </c>
      <c r="CR11" s="146">
        <f t="shared" si="8"/>
        <v>45716.458391203698</v>
      </c>
      <c r="CS11" s="146">
        <f t="shared" si="9"/>
        <v>45716.469097222202</v>
      </c>
      <c r="CT11" s="147">
        <f t="shared" si="10"/>
        <v>65831054.949999936</v>
      </c>
      <c r="CU11" s="147">
        <f t="shared" si="11"/>
        <v>15.416666645323858</v>
      </c>
      <c r="CV11" s="147">
        <f t="shared" si="12"/>
        <v>65831070.366666578</v>
      </c>
      <c r="CW11" s="148">
        <f t="shared" si="13"/>
        <v>0.99999976581473526</v>
      </c>
    </row>
    <row r="12" spans="1:101" s="149" customFormat="1" ht="118.5" customHeight="1">
      <c r="A12" s="192" t="str">
        <f>[4]SayfaKOC!C93</f>
        <v>KOC10</v>
      </c>
      <c r="B12" s="133" t="str">
        <f>[4]SayfaKOC!D93</f>
        <v>4123(5)</v>
      </c>
      <c r="C12" s="134" t="str">
        <f>[4]SayfaKOC!E93</f>
        <v>MB</v>
      </c>
      <c r="D12" s="134">
        <f>[4]SayfaKOC!F93</f>
        <v>15435</v>
      </c>
      <c r="E12" s="135" t="str">
        <f>[4]SayfaKOC!G93</f>
        <v>BOZ-KOC10-FF-092</v>
      </c>
      <c r="F12" s="166">
        <f t="shared" si="0"/>
        <v>45716</v>
      </c>
      <c r="G12" s="167">
        <f t="shared" si="1"/>
        <v>0.56302083330228925</v>
      </c>
      <c r="H12" s="387">
        <f>[4]SayfaKOC!H93</f>
        <v>45716.563020833302</v>
      </c>
      <c r="I12" s="133" t="str">
        <f>[4]SayfaKOC!I93</f>
        <v>Hat/Line</v>
      </c>
      <c r="J12" s="132" t="str">
        <f>IF([4]SayfaKOC!J93="Müşteri","Notified by Customer","Notified by Bozankaya")</f>
        <v>Notified by Customer</v>
      </c>
      <c r="K12" s="132" t="str">
        <f>VLOOKUP([4]SayfaKOC!L93,Atamalar!$A$10:$B$53,2,FALSE)</f>
        <v>Passenger_Information</v>
      </c>
      <c r="L12" s="197" t="str">
        <f>[4]SayfaKOC!X93</f>
        <v>ATAK ULAŞIM SAN.TİC.LTD.ŞTİ.</v>
      </c>
      <c r="M12" s="136" t="str">
        <f t="shared" si="14"/>
        <v>KOC10-BOZ-KOC10-FF-092</v>
      </c>
      <c r="N12" s="163" t="str">
        <f>[4]SayfaKOC!M93</f>
        <v>SÜRÜCÜ ARKASI LED EKRAN ARIZALI</v>
      </c>
      <c r="O12" s="198" t="str">
        <f>[4]SayfaKOC!P93</f>
        <v>C-Uyarı, sürüş devamlılığı</v>
      </c>
      <c r="P12" s="198" t="str">
        <f>[4]SayfaKOC!Q93</f>
        <v>C(Sisteme etki etmeyen arıza)</v>
      </c>
      <c r="Q12" s="198" t="str">
        <f>[4]SayfaKOC!R93</f>
        <v>N.A(Yaralanma yok)</v>
      </c>
      <c r="R12" s="164" t="str" cm="1">
        <f t="array" ref="R12">_xlfn.IFS([4]SayfaKOC!U93="Bozankaya","Bozankaya",[4]SayfaKOC!U93="Müşteri","Customer",[4]SayfaKOC!U93="Tedarikçi","Equipment Supplier")</f>
        <v>Equipment Supplier</v>
      </c>
      <c r="S12" s="254" t="str">
        <f>[4]SayfaKOC!GB93</f>
        <v>GÜÇ SOKETİNDEN ENERJİ ÖLÇÜMÜ YAPILDI VOLTAJ GÖRÜLDÜ, EKİPMAN SSH YEDEK MALZEMEDEN DEĞİŞTİRİLDİ, ÇALIŞIYOR. - GÜÇ SOKETİNDEN ENERJİ ÖLÇÜMÜ YAPILDI VOLTAJ GÖRÜLDÜ, EKİPMAN SSH YEDEK MALZEMEDEN DEĞİŞTİRİLDİ, ÇALIŞIYOR.</v>
      </c>
      <c r="T12" s="165" t="str">
        <f>[4]SayfaKOC!AD93</f>
        <v>Ekipman değiştirilecek</v>
      </c>
      <c r="U12" s="164" t="str">
        <f>[4]SayfaKOC!W93</f>
        <v>Evet</v>
      </c>
      <c r="V12" s="137">
        <f>[4]SayfaKOC!AZ93</f>
        <v>1</v>
      </c>
      <c r="W12" s="168">
        <f t="shared" si="15"/>
        <v>45716</v>
      </c>
      <c r="X12" s="169" t="str">
        <f t="shared" si="16"/>
        <v>13:40</v>
      </c>
      <c r="Y12" s="387">
        <f>[4]SayfaKOC!AE93</f>
        <v>45716.570057870398</v>
      </c>
      <c r="Z12" s="138">
        <f t="shared" si="17"/>
        <v>45716</v>
      </c>
      <c r="AA12" s="139" t="str">
        <f t="shared" si="18"/>
        <v>14:10</v>
      </c>
      <c r="AB12" s="219">
        <f>[4]SayfaKOC!BA93</f>
        <v>45716.590393518498</v>
      </c>
      <c r="AC12" s="223">
        <f t="shared" si="19"/>
        <v>39.416666681645438</v>
      </c>
      <c r="AD12" s="140">
        <f t="shared" si="20"/>
        <v>45716</v>
      </c>
      <c r="AE12" s="140" t="str">
        <f t="shared" si="21"/>
        <v>14:10</v>
      </c>
      <c r="AF12" s="387">
        <f>[4]SayfaKOC!BA93</f>
        <v>45716.590393518498</v>
      </c>
      <c r="AG12" s="216" t="str">
        <f>[4]SayfaKOC!S93</f>
        <v>(II) Aynı Araçta Tekrarlayan Arıza</v>
      </c>
      <c r="AH12" s="215" t="str">
        <f t="shared" si="22"/>
        <v>Bu Arıza Aracın Servise Verilmesine Engel Değil</v>
      </c>
      <c r="AI12" s="195" t="str">
        <f>[4]SayfaKOC!AV93</f>
        <v>KOC10-HBR-25-092</v>
      </c>
      <c r="AJ12" s="196" t="str">
        <f t="shared" si="23"/>
        <v/>
      </c>
      <c r="AK12" s="196" t="str">
        <f t="shared" si="24"/>
        <v/>
      </c>
      <c r="AL12" s="141" t="str">
        <f>[4]SayfaKOC!AX93</f>
        <v/>
      </c>
      <c r="AM12" s="223">
        <f t="shared" si="25"/>
        <v>0</v>
      </c>
      <c r="AN12" s="223">
        <f t="shared" si="26"/>
        <v>39.416666681645438</v>
      </c>
      <c r="AO12" s="211" t="str">
        <f>[4]SayfaKOC!AG93</f>
        <v>ATAK ULAŞIM SAN.TİC.LTD.ŞTİ.</v>
      </c>
      <c r="AP12" s="211" t="str">
        <f>[4]SayfaKOC!AI93</f>
        <v>E840-7100</v>
      </c>
      <c r="AQ12" s="211" t="str">
        <f>[4]SayfaKOC!AQ93</f>
        <v>I100071002</v>
      </c>
      <c r="AR12" s="211" t="str">
        <f>[4]SayfaKOC!AH93</f>
        <v>SÜRÜCÜ ARKASI LED ERKAN</v>
      </c>
      <c r="AS12" s="211">
        <f>[4]SayfaKOC!AJ93</f>
        <v>1</v>
      </c>
      <c r="AT12" s="212" t="str">
        <f>[4]SayfaKOC!GC93</f>
        <v xml:space="preserve"> - </v>
      </c>
      <c r="AU12" s="213" t="str">
        <f>[4]SayfaKOC!AL93</f>
        <v/>
      </c>
      <c r="AV12" s="213" t="str">
        <f>[4]SayfaKOC!AP93</f>
        <v/>
      </c>
      <c r="AW12" s="214" t="str">
        <f>[4]SayfaKOC!AT93</f>
        <v/>
      </c>
      <c r="AX12" s="242">
        <f t="shared" si="27"/>
        <v>433.58333349809982</v>
      </c>
      <c r="AY12" s="200" t="str">
        <f>[4]SayfaKOC!BF93</f>
        <v>14819750</v>
      </c>
      <c r="AZ12" s="199" t="str">
        <f>[4]SayfaKOC!BD93</f>
        <v>https://www.appsheet.com/Template/gettablefileurl?appname=KOC10_Failure_List-654943&amp;tableName=SAYFA1&amp;filename=Sayfa1_Images%2F14819750.Resim.114645.jpg</v>
      </c>
      <c r="BA12" s="142"/>
      <c r="BB12" s="208" t="str">
        <f t="shared" si="28"/>
        <v/>
      </c>
      <c r="BC12" s="143"/>
      <c r="BD12" s="143"/>
      <c r="BE12" s="143"/>
      <c r="BF12" s="143"/>
      <c r="BG12" s="143"/>
      <c r="BH12" s="143"/>
      <c r="BI12" s="143"/>
      <c r="BJ12" s="143"/>
      <c r="BK12" s="134" t="str">
        <f>[4]SayfaKOC!U93</f>
        <v>Tedarikçi</v>
      </c>
      <c r="BL12" s="134" t="str">
        <f>[4]SayfaKOC!V93</f>
        <v>ATAK ULAŞIM SAN.TİC.LTD.ŞTİ.</v>
      </c>
      <c r="BM12" s="143"/>
      <c r="BN12" s="208" t="str">
        <f t="shared" si="2"/>
        <v>x var</v>
      </c>
      <c r="BO12" s="208" t="b">
        <f t="shared" si="3"/>
        <v>0</v>
      </c>
      <c r="BP12" s="208" t="b">
        <f t="shared" si="4"/>
        <v>0</v>
      </c>
      <c r="BQ12" s="377">
        <f t="shared" si="5"/>
        <v>10.133333418052644</v>
      </c>
      <c r="BR12" s="377">
        <f t="shared" si="6"/>
        <v>29.283333263592795</v>
      </c>
      <c r="BS12" s="377">
        <f t="shared" si="7"/>
        <v>39.416666681645438</v>
      </c>
      <c r="BT12" s="143"/>
      <c r="BU12" s="397"/>
      <c r="BV12" s="385">
        <f t="shared" si="29"/>
        <v>0</v>
      </c>
      <c r="BW12" s="377" t="str">
        <f t="shared" si="30"/>
        <v>Hayır, çakışma yok</v>
      </c>
      <c r="BX12" s="381"/>
      <c r="BY12" s="403">
        <f t="shared" si="31"/>
        <v>7.0370370958698913E-3</v>
      </c>
      <c r="BZ12" s="403">
        <f t="shared" si="32"/>
        <v>2.0335648099717218E-2</v>
      </c>
      <c r="CA12" s="403">
        <f t="shared" si="33"/>
        <v>2.737268519558711E-2</v>
      </c>
      <c r="CB12" s="363"/>
      <c r="CC12" s="361"/>
      <c r="CD12" s="244"/>
      <c r="CE12" s="363">
        <v>92</v>
      </c>
      <c r="CF12" s="219">
        <f t="shared" si="34"/>
        <v>45716.563020833302</v>
      </c>
      <c r="CG12" s="219">
        <f t="shared" si="35"/>
        <v>45716.590393518498</v>
      </c>
      <c r="CH12" s="244"/>
      <c r="CI12" s="244"/>
      <c r="CJ12" s="244"/>
      <c r="CK12" s="244">
        <f t="shared" si="37"/>
        <v>2.0335648099717218E-2</v>
      </c>
      <c r="CL12" s="244">
        <f t="shared" si="38"/>
        <v>7.0370370958698913E-3</v>
      </c>
      <c r="CM12" s="244">
        <f t="shared" si="39"/>
        <v>2.737268519558711E-2</v>
      </c>
      <c r="CN12" s="143"/>
      <c r="CO12" s="208"/>
      <c r="CP12" s="208"/>
      <c r="CQ12" s="146">
        <f t="shared" si="36"/>
        <v>0.56302083330228925</v>
      </c>
      <c r="CR12" s="146">
        <f t="shared" si="8"/>
        <v>45716.570057870398</v>
      </c>
      <c r="CS12" s="146">
        <f t="shared" si="9"/>
        <v>45716.590393518498</v>
      </c>
      <c r="CT12" s="147">
        <f t="shared" si="10"/>
        <v>65831050.133333415</v>
      </c>
      <c r="CU12" s="147">
        <f t="shared" si="11"/>
        <v>29.283333263592795</v>
      </c>
      <c r="CV12" s="147">
        <f t="shared" si="12"/>
        <v>65831079.416666679</v>
      </c>
      <c r="CW12" s="148">
        <f t="shared" si="13"/>
        <v>0.99999955517464512</v>
      </c>
    </row>
    <row r="13" spans="1:101" s="149" customFormat="1" ht="118.5" customHeight="1">
      <c r="A13" s="192" t="str">
        <f>[4]SayfaKOC!C91</f>
        <v>KOC10</v>
      </c>
      <c r="B13" s="133" t="str">
        <f>[4]SayfaKOC!D91</f>
        <v>4120(2)</v>
      </c>
      <c r="C13" s="134" t="str">
        <f>[4]SayfaKOC!E91</f>
        <v>RA</v>
      </c>
      <c r="D13" s="134">
        <f>[4]SayfaKOC!F91</f>
        <v>1221</v>
      </c>
      <c r="E13" s="135" t="str">
        <f>[4]SayfaKOC!G91</f>
        <v>BOZ-KOC10-FF-090</v>
      </c>
      <c r="F13" s="166">
        <f t="shared" si="0"/>
        <v>45715</v>
      </c>
      <c r="G13" s="167">
        <f t="shared" si="1"/>
        <v>0.45876157409657026</v>
      </c>
      <c r="H13" s="387">
        <f>[4]SayfaKOC!H91</f>
        <v>45715.458761574097</v>
      </c>
      <c r="I13" s="133" t="str">
        <f>[4]SayfaKOC!I91</f>
        <v>Depo/Depot</v>
      </c>
      <c r="J13" s="132" t="str">
        <f>IF([4]SayfaKOC!J91="Müşteri","Notified by Customer","Notified by Bozankaya")</f>
        <v>Notified by Bozankaya</v>
      </c>
      <c r="K13" s="132" t="str">
        <f>VLOOKUP([4]SayfaKOC!L91,Atamalar!$A$10:$B$53,2,FALSE)</f>
        <v>Passenger_Information</v>
      </c>
      <c r="L13" s="197" t="str">
        <f>[4]SayfaKOC!X91</f>
        <v>ATAK ULAŞIM SAN.TİC.LTD.ŞTİ.</v>
      </c>
      <c r="M13" s="136" t="str">
        <f t="shared" si="14"/>
        <v>KOC10-BOZ-KOC10-FF-090</v>
      </c>
      <c r="N13" s="163" t="str">
        <f>[4]SayfaKOC!M91</f>
        <v>18,5 İNÇ REKLAM EKRANI ARIZALI</v>
      </c>
      <c r="O13" s="198" t="str">
        <f>[4]SayfaKOC!P91</f>
        <v>C-Uyarı, sürüş devamlılığı</v>
      </c>
      <c r="P13" s="198" t="str">
        <f>[4]SayfaKOC!Q91</f>
        <v>C(Sisteme etki etmeyen arıza)</v>
      </c>
      <c r="Q13" s="198" t="str">
        <f>[4]SayfaKOC!R91</f>
        <v>N.A(Yaralanma yok)</v>
      </c>
      <c r="R13" s="164" t="str" cm="1">
        <f t="array" ref="R13">_xlfn.IFS([4]SayfaKOC!U91="Bozankaya","Bozankaya",[4]SayfaKOC!U91="Müşteri","Customer",[4]SayfaKOC!U91="Tedarikçi","Equipment Supplier")</f>
        <v>Equipment Supplier</v>
      </c>
      <c r="S13" s="254" t="str">
        <f>[4]SayfaKOC!GB91</f>
        <v>GÜÇ SOKETİNDEN ÖLÇÜM YAPILDI SORUN OLMADIĞI GÖRÜLDÜ, SSH YEDEK MALZEMEDEN DEĞİŞİMİ SAĞLANDI. - GÜÇ SOKETİNDEN ÖLÇÜM YAPILDI SORUN OLMADIĞI GÖRÜLDÜ, SSH YEDEK MALZEMEDEN DEĞİŞİMİ SAĞLANDI.</v>
      </c>
      <c r="T13" s="165" t="str">
        <f>[4]SayfaKOC!AD91</f>
        <v>Ekipman değiştirilecek</v>
      </c>
      <c r="U13" s="164" t="str">
        <f>[4]SayfaKOC!W91</f>
        <v>Evet</v>
      </c>
      <c r="V13" s="137">
        <f>[4]SayfaKOC!AZ91</f>
        <v>2</v>
      </c>
      <c r="W13" s="168">
        <f t="shared" si="15"/>
        <v>45717</v>
      </c>
      <c r="X13" s="169" t="str">
        <f t="shared" si="16"/>
        <v>11:10</v>
      </c>
      <c r="Y13" s="387">
        <f>[4]SayfaKOC!AE91</f>
        <v>45717.465798611098</v>
      </c>
      <c r="Z13" s="138">
        <f t="shared" si="17"/>
        <v>45715</v>
      </c>
      <c r="AA13" s="139" t="str">
        <f t="shared" si="18"/>
        <v>11:55</v>
      </c>
      <c r="AB13" s="219">
        <f>[4]SayfaKOC!BA91</f>
        <v>45715.496527777803</v>
      </c>
      <c r="AC13" s="223">
        <f t="shared" si="19"/>
        <v>54.38333333702758</v>
      </c>
      <c r="AD13" s="140">
        <f t="shared" si="20"/>
        <v>45715</v>
      </c>
      <c r="AE13" s="140" t="str">
        <f t="shared" si="21"/>
        <v>11:55</v>
      </c>
      <c r="AF13" s="387">
        <f>[4]SayfaKOC!BA91</f>
        <v>45715.496527777803</v>
      </c>
      <c r="AG13" s="216" t="str">
        <f>[4]SayfaKOC!S91</f>
        <v>(II) Aynı Araçta Tekrarlayan Arıza</v>
      </c>
      <c r="AH13" s="215" t="str">
        <f t="shared" si="22"/>
        <v>Bu Arıza Aracın Servise Verilmesine Engel Değil</v>
      </c>
      <c r="AI13" s="195" t="str">
        <f>[4]SayfaKOC!AV91</f>
        <v>KOC10-HBR-25-090</v>
      </c>
      <c r="AJ13" s="196" t="str">
        <f t="shared" si="23"/>
        <v/>
      </c>
      <c r="AK13" s="196" t="str">
        <f t="shared" si="24"/>
        <v/>
      </c>
      <c r="AL13" s="141" t="str">
        <f>[4]SayfaKOC!AX91</f>
        <v/>
      </c>
      <c r="AM13" s="223">
        <f t="shared" si="25"/>
        <v>0</v>
      </c>
      <c r="AN13" s="223">
        <f t="shared" si="26"/>
        <v>54.38333333702758</v>
      </c>
      <c r="AO13" s="211" t="str">
        <f>[4]SayfaKOC!AG91</f>
        <v>ATAK ULAŞIM SAN.TİC.LTD.ŞTİ.</v>
      </c>
      <c r="AP13" s="211" t="str">
        <f>[4]SayfaKOC!AI91</f>
        <v>E840-7084</v>
      </c>
      <c r="AQ13" s="211" t="str">
        <f>[4]SayfaKOC!AQ91</f>
        <v>YAZILACAK</v>
      </c>
      <c r="AR13" s="211" t="str">
        <f>[4]SayfaKOC!AH91</f>
        <v>18,5 INÇ EKRAN</v>
      </c>
      <c r="AS13" s="211">
        <f>[4]SayfaKOC!AJ91</f>
        <v>1</v>
      </c>
      <c r="AT13" s="212" t="str">
        <f>[4]SayfaKOC!GC91</f>
        <v xml:space="preserve"> - </v>
      </c>
      <c r="AU13" s="213" t="str">
        <f>[4]SayfaKOC!AL91</f>
        <v/>
      </c>
      <c r="AV13" s="213" t="str">
        <f>[4]SayfaKOC!AP91</f>
        <v/>
      </c>
      <c r="AW13" s="214" t="str">
        <f>[4]SayfaKOC!AT91</f>
        <v/>
      </c>
      <c r="AX13" s="242">
        <f t="shared" si="27"/>
        <v>1196.4333334146068</v>
      </c>
      <c r="AY13" s="200" t="str">
        <f>[4]SayfaKOC!BF91</f>
        <v>2869544e</v>
      </c>
      <c r="AZ13" s="199" t="str">
        <f>[4]SayfaKOC!BD91</f>
        <v>https://www.appsheet.com/Template/gettablefileurl?appname=KOC10_Failure_List-654943&amp;tableName=SAYFA1&amp;filename=Sayfa1_Images%2F2869544e.Resim.113307.jpg</v>
      </c>
      <c r="BA13" s="142"/>
      <c r="BB13" s="208" t="str">
        <f t="shared" si="28"/>
        <v/>
      </c>
      <c r="BC13" s="143"/>
      <c r="BD13" s="143"/>
      <c r="BE13" s="143"/>
      <c r="BF13" s="143"/>
      <c r="BG13" s="143"/>
      <c r="BH13" s="143"/>
      <c r="BI13" s="143"/>
      <c r="BJ13" s="143"/>
      <c r="BK13" s="134" t="str">
        <f>[4]SayfaKOC!U91</f>
        <v>Tedarikçi</v>
      </c>
      <c r="BL13" s="134" t="str">
        <f>[4]SayfaKOC!V91</f>
        <v>ATAK ULAŞIM SAN.TİC.LTD.ŞTİ.</v>
      </c>
      <c r="BM13" s="143"/>
      <c r="BN13" s="208" t="str">
        <f t="shared" si="2"/>
        <v>x var</v>
      </c>
      <c r="BO13" s="208" t="b">
        <f t="shared" si="3"/>
        <v>0</v>
      </c>
      <c r="BP13" s="208" t="b">
        <f t="shared" si="4"/>
        <v>0</v>
      </c>
      <c r="BQ13" s="377">
        <f t="shared" si="5"/>
        <v>2890.1333332818467</v>
      </c>
      <c r="BR13" s="377">
        <f t="shared" si="6"/>
        <v>-2835.7499999448191</v>
      </c>
      <c r="BS13" s="377">
        <f t="shared" si="7"/>
        <v>54.38333333702758</v>
      </c>
      <c r="BT13" s="143"/>
      <c r="BU13" s="397"/>
      <c r="BV13" s="385">
        <f t="shared" si="29"/>
        <v>0</v>
      </c>
      <c r="BW13" s="377" t="str">
        <f t="shared" si="30"/>
        <v>Hayır, çakışma yok</v>
      </c>
      <c r="BX13" s="381"/>
      <c r="BY13" s="403">
        <f t="shared" si="31"/>
        <v>2.0070370370012824</v>
      </c>
      <c r="BZ13" s="403">
        <f t="shared" si="32"/>
        <v>-1.9692708332950133</v>
      </c>
      <c r="CA13" s="403">
        <f t="shared" si="33"/>
        <v>3.7766203706269152E-2</v>
      </c>
      <c r="CB13" s="363"/>
      <c r="CC13" s="361"/>
      <c r="CD13" s="244"/>
      <c r="CE13" s="363">
        <v>90</v>
      </c>
      <c r="CF13" s="219">
        <f t="shared" si="34"/>
        <v>45715.458761574097</v>
      </c>
      <c r="CG13" s="219">
        <f t="shared" si="35"/>
        <v>45715.496527777803</v>
      </c>
      <c r="CH13" s="244"/>
      <c r="CI13" s="244"/>
      <c r="CJ13" s="244"/>
      <c r="CK13" s="244">
        <f t="shared" si="37"/>
        <v>-1.9692708332950133</v>
      </c>
      <c r="CL13" s="244">
        <f t="shared" si="38"/>
        <v>2.0070370370012824</v>
      </c>
      <c r="CM13" s="244">
        <f t="shared" si="39"/>
        <v>3.7766203706269152E-2</v>
      </c>
      <c r="CN13" s="143"/>
      <c r="CO13" s="144">
        <f>AC13</f>
        <v>54.38333333702758</v>
      </c>
      <c r="CP13" s="145">
        <f>CU13/24</f>
        <v>-118.1562499977008</v>
      </c>
      <c r="CQ13" s="146">
        <f t="shared" si="36"/>
        <v>0.45876157409657026</v>
      </c>
      <c r="CR13" s="146">
        <f t="shared" si="8"/>
        <v>45717.465798611098</v>
      </c>
      <c r="CS13" s="146">
        <f t="shared" si="9"/>
        <v>45715.496527777803</v>
      </c>
      <c r="CT13" s="147">
        <f t="shared" si="10"/>
        <v>65832490.133333281</v>
      </c>
      <c r="CU13" s="147">
        <f t="shared" si="11"/>
        <v>-2835.7499999448191</v>
      </c>
      <c r="CV13" s="147">
        <f t="shared" si="12"/>
        <v>65829654.38333334</v>
      </c>
      <c r="CW13" s="148">
        <f t="shared" si="13"/>
        <v>1.0000430770908113</v>
      </c>
    </row>
    <row r="14" spans="1:101" s="149" customFormat="1" ht="118.5" customHeight="1">
      <c r="A14" s="192" t="str">
        <f>[4]SayfaKOC!C90</f>
        <v>KOC10</v>
      </c>
      <c r="B14" s="133" t="str">
        <f>[4]SayfaKOC!D90</f>
        <v>4123(5)</v>
      </c>
      <c r="C14" s="134" t="str">
        <f>[4]SayfaKOC!E90</f>
        <v>MA , MB</v>
      </c>
      <c r="D14" s="134">
        <f>[4]SayfaKOC!F90</f>
        <v>15214</v>
      </c>
      <c r="E14" s="135" t="str">
        <f>[4]SayfaKOC!G90</f>
        <v>BOZ-KOC10-FF-089</v>
      </c>
      <c r="F14" s="166">
        <f t="shared" si="0"/>
        <v>45713</v>
      </c>
      <c r="G14" s="167">
        <f t="shared" si="1"/>
        <v>0.3833564814995043</v>
      </c>
      <c r="H14" s="387">
        <f>[4]SayfaKOC!H90</f>
        <v>45713.3833564815</v>
      </c>
      <c r="I14" s="133" t="str">
        <f>[4]SayfaKOC!I90</f>
        <v>Hat/Line</v>
      </c>
      <c r="J14" s="132" t="str">
        <f>IF([4]SayfaKOC!J90="Müşteri","Notified by Customer","Notified by Bozankaya")</f>
        <v>Notified by Bozankaya</v>
      </c>
      <c r="K14" s="132" t="str">
        <f>VLOOKUP([4]SayfaKOC!L90,Atamalar!$A$10:$B$53,2,FALSE)</f>
        <v>Passenger_Information</v>
      </c>
      <c r="L14" s="197" t="str">
        <f>[4]SayfaKOC!X90</f>
        <v>ATAK ULAŞIM SAN.TİC.LTD.ŞTİ.</v>
      </c>
      <c r="M14" s="136" t="str">
        <f t="shared" si="14"/>
        <v>KOC10-BOZ-KOC10-FF-089</v>
      </c>
      <c r="N14" s="163" t="str">
        <f>[4]SayfaKOC!M90</f>
        <v>1-2 ve 11-12 KAPI ÜSTÜ STRETCH LCD EKRANLARIN SİGORTALARI ATIYOR.</v>
      </c>
      <c r="O14" s="198" t="str">
        <f>[4]SayfaKOC!P90</f>
        <v>C-Uyarı, sürüş devamlılığı</v>
      </c>
      <c r="P14" s="198" t="str">
        <f>[4]SayfaKOC!Q90</f>
        <v>C(Sisteme etki etmeyen arıza)</v>
      </c>
      <c r="Q14" s="198" t="str">
        <f>[4]SayfaKOC!R90</f>
        <v>N.A(Yaralanma yok)</v>
      </c>
      <c r="R14" s="164" t="str" cm="1">
        <f t="array" ref="R14">_xlfn.IFS([4]SayfaKOC!U90="Bozankaya","Bozankaya",[4]SayfaKOC!U90="Müşteri","Customer",[4]SayfaKOC!U90="Tedarikçi","Equipment Supplier")</f>
        <v>Bozankaya</v>
      </c>
      <c r="S14" s="254" t="str">
        <f>[4]SayfaKOC!GB90</f>
        <v>SİGORTALAR KALDIRILIYOR, FAKAT DURUMU NİHAİ ÇÖZÜME KAVUŞTURMALIYIZ BU SEBEPLE HBR Sİ OLUŞTURULUP İLGİLİ BİRİME İLETİLMELİ. - ATAN SİGORTA SÜRÜCÜ KABİNDEN KALDIRILDI.</v>
      </c>
      <c r="T14" s="165" t="str">
        <f>[4]SayfaKOC!AD90</f>
        <v>Arıza çözülecek</v>
      </c>
      <c r="U14" s="164" t="str">
        <f>[4]SayfaKOC!W90</f>
        <v>Evet</v>
      </c>
      <c r="V14" s="137">
        <f>[4]SayfaKOC!AZ90</f>
        <v>1</v>
      </c>
      <c r="W14" s="168">
        <f t="shared" si="15"/>
        <v>45714</v>
      </c>
      <c r="X14" s="169" t="str">
        <f t="shared" si="16"/>
        <v>09:15</v>
      </c>
      <c r="Y14" s="387">
        <f>[4]SayfaKOC!AE90</f>
        <v>45714.385821759301</v>
      </c>
      <c r="Z14" s="138">
        <f t="shared" si="17"/>
        <v>45714</v>
      </c>
      <c r="AA14" s="139" t="str">
        <f t="shared" si="18"/>
        <v>09:22</v>
      </c>
      <c r="AB14" s="219">
        <f>[4]SayfaKOC!BA90</f>
        <v>45714.390787037002</v>
      </c>
      <c r="AC14" s="223">
        <f t="shared" si="19"/>
        <v>1450.6999999238178</v>
      </c>
      <c r="AD14" s="140">
        <f t="shared" si="20"/>
        <v>45714</v>
      </c>
      <c r="AE14" s="140" t="str">
        <f t="shared" si="21"/>
        <v>09:22</v>
      </c>
      <c r="AF14" s="387">
        <f>[4]SayfaKOC!BA90</f>
        <v>45714.390787037002</v>
      </c>
      <c r="AG14" s="216" t="str">
        <f>[4]SayfaKOC!S90</f>
        <v>(II) Aynı Araçta Tekrarlayan Arıza</v>
      </c>
      <c r="AH14" s="215" t="str">
        <f t="shared" si="22"/>
        <v>Bu Arıza Aracın Servise Verilmesine Engel Değil</v>
      </c>
      <c r="AI14" s="195" t="str">
        <f>[4]SayfaKOC!AV90</f>
        <v>KOC10-HBR-25-089</v>
      </c>
      <c r="AJ14" s="196" t="str">
        <f t="shared" si="23"/>
        <v/>
      </c>
      <c r="AK14" s="196" t="str">
        <f t="shared" si="24"/>
        <v/>
      </c>
      <c r="AL14" s="141" t="str">
        <f>[4]SayfaKOC!AX90</f>
        <v/>
      </c>
      <c r="AM14" s="223">
        <f t="shared" si="25"/>
        <v>7.1499998902436346</v>
      </c>
      <c r="AN14" s="223">
        <f t="shared" si="26"/>
        <v>1450.6999999238178</v>
      </c>
      <c r="AO14" s="211" t="str">
        <f>[4]SayfaKOC!AG90</f>
        <v>ATAK ULAŞIM SAN.TİC.LTD.ŞTİ.</v>
      </c>
      <c r="AP14" s="211" t="str">
        <f>[4]SayfaKOC!AI90</f>
        <v>E410-7003</v>
      </c>
      <c r="AQ14" s="211" t="str">
        <f>[4]SayfaKOC!AQ90</f>
        <v>-</v>
      </c>
      <c r="AR14" s="211" t="str">
        <f>[4]SayfaKOC!AH90</f>
        <v>STRETCH LCD EKRAN</v>
      </c>
      <c r="AS14" s="211">
        <f>[4]SayfaKOC!AJ90</f>
        <v>2</v>
      </c>
      <c r="AT14" s="212" t="str">
        <f>[4]SayfaKOC!GC90</f>
        <v xml:space="preserve"> - </v>
      </c>
      <c r="AU14" s="213" t="str">
        <f>[4]SayfaKOC!AL90</f>
        <v/>
      </c>
      <c r="AV14" s="213" t="str">
        <f>[4]SayfaKOC!AP90</f>
        <v/>
      </c>
      <c r="AW14" s="214" t="str">
        <f>[4]SayfaKOC!AT90</f>
        <v/>
      </c>
      <c r="AX14" s="242">
        <f t="shared" si="27"/>
        <v>15957.699999161996</v>
      </c>
      <c r="AY14" s="200" t="str">
        <f>[4]SayfaKOC!BF90</f>
        <v>8585b05a</v>
      </c>
      <c r="AZ14" s="199" t="str">
        <f>[4]SayfaKOC!BD90</f>
        <v>https://www.appsheet.com/Template/gettablefileurl?appname=KOC10_Failure_List-654943&amp;tableName=SAYFA1&amp;filename=Sayfa1_Images%2F8585b05a.Resim.062018.jpg</v>
      </c>
      <c r="BA14" s="142"/>
      <c r="BB14" s="208" t="str">
        <f t="shared" si="28"/>
        <v/>
      </c>
      <c r="BC14" s="143"/>
      <c r="BD14" s="143"/>
      <c r="BE14" s="143"/>
      <c r="BF14" s="143"/>
      <c r="BG14" s="143"/>
      <c r="BH14" s="143"/>
      <c r="BI14" s="143"/>
      <c r="BJ14" s="143"/>
      <c r="BK14" s="134" t="str">
        <f>[4]SayfaKOC!U90</f>
        <v>Bozankaya</v>
      </c>
      <c r="BL14" s="134" t="str">
        <f>[4]SayfaKOC!V90</f>
        <v>Üretim</v>
      </c>
      <c r="BM14" s="143"/>
      <c r="BN14" s="208" t="str">
        <f t="shared" si="2"/>
        <v>x var</v>
      </c>
      <c r="BO14" s="208" t="b">
        <f t="shared" si="3"/>
        <v>0</v>
      </c>
      <c r="BP14" s="208" t="str">
        <f t="shared" si="4"/>
        <v>Bir günden fazla süren arıza</v>
      </c>
      <c r="BQ14" s="377">
        <f t="shared" si="5"/>
        <v>1443.5500000335742</v>
      </c>
      <c r="BR14" s="377">
        <f t="shared" si="6"/>
        <v>7.1499998902436346</v>
      </c>
      <c r="BS14" s="377">
        <f t="shared" si="7"/>
        <v>1450.6999999238178</v>
      </c>
      <c r="BT14" s="143"/>
      <c r="BU14" s="397"/>
      <c r="BV14" s="385">
        <f t="shared" si="29"/>
        <v>0</v>
      </c>
      <c r="BW14" s="377" t="str">
        <f t="shared" si="30"/>
        <v>Hayır, çakışma yok</v>
      </c>
      <c r="BX14" s="381"/>
      <c r="BY14" s="403">
        <f t="shared" si="31"/>
        <v>1.0024652778010932</v>
      </c>
      <c r="BZ14" s="403">
        <f t="shared" si="32"/>
        <v>4.9652777015580796E-3</v>
      </c>
      <c r="CA14" s="403">
        <f t="shared" si="33"/>
        <v>1.0074305555026513</v>
      </c>
      <c r="CB14" s="363"/>
      <c r="CC14" s="361"/>
      <c r="CD14" s="244"/>
      <c r="CE14" s="363">
        <v>89</v>
      </c>
      <c r="CF14" s="219">
        <f t="shared" si="34"/>
        <v>45713.3833564815</v>
      </c>
      <c r="CG14" s="219">
        <f t="shared" si="35"/>
        <v>45714.390787037002</v>
      </c>
      <c r="CH14" s="244"/>
      <c r="CI14" s="244"/>
      <c r="CJ14" s="244"/>
      <c r="CK14" s="244">
        <f t="shared" si="37"/>
        <v>4.9652777015580796E-3</v>
      </c>
      <c r="CL14" s="244">
        <f t="shared" si="38"/>
        <v>1.0024652778010932</v>
      </c>
      <c r="CM14" s="244">
        <f t="shared" si="39"/>
        <v>1.0074305555026513</v>
      </c>
      <c r="CN14" s="143"/>
      <c r="CO14" s="208"/>
      <c r="CP14" s="208"/>
      <c r="CQ14" s="146">
        <f t="shared" si="36"/>
        <v>0.3833564814995043</v>
      </c>
      <c r="CR14" s="146">
        <f t="shared" si="8"/>
        <v>45714.385821759301</v>
      </c>
      <c r="CS14" s="146">
        <f t="shared" si="9"/>
        <v>45714.390787037002</v>
      </c>
      <c r="CT14" s="147">
        <f t="shared" si="10"/>
        <v>65828163.550000034</v>
      </c>
      <c r="CU14" s="147">
        <f t="shared" si="11"/>
        <v>7.1499998902436346</v>
      </c>
      <c r="CV14" s="147">
        <f t="shared" si="12"/>
        <v>65828170.699999921</v>
      </c>
      <c r="CW14" s="148">
        <f t="shared" si="13"/>
        <v>0.99999989138388912</v>
      </c>
    </row>
    <row r="15" spans="1:101" s="149" customFormat="1" ht="118.5" customHeight="1">
      <c r="A15" s="192" t="str">
        <f>[4]SayfaKOC!C89</f>
        <v>KOC10</v>
      </c>
      <c r="B15" s="133" t="str">
        <f>[4]SayfaKOC!D89</f>
        <v>4120(2)</v>
      </c>
      <c r="C15" s="134" t="str">
        <f>[4]SayfaKOC!E89</f>
        <v>MA</v>
      </c>
      <c r="D15" s="134">
        <f>[4]SayfaKOC!F89</f>
        <v>195</v>
      </c>
      <c r="E15" s="135" t="str">
        <f>[4]SayfaKOC!G89</f>
        <v>BOZ-KOC10-FF-088</v>
      </c>
      <c r="F15" s="166">
        <f t="shared" si="0"/>
        <v>45681</v>
      </c>
      <c r="G15" s="167">
        <f t="shared" si="1"/>
        <v>0.43756944440247025</v>
      </c>
      <c r="H15" s="387">
        <f>[4]SayfaKOC!H89</f>
        <v>45681.437569444402</v>
      </c>
      <c r="I15" s="133" t="str">
        <f>[4]SayfaKOC!I89</f>
        <v>Depo/Depot</v>
      </c>
      <c r="J15" s="132" t="str">
        <f>IF([4]SayfaKOC!J89="Müşteri","Notified by Customer","Notified by Bozankaya")</f>
        <v>Notified by Bozankaya</v>
      </c>
      <c r="K15" s="132" t="str">
        <f>VLOOKUP([4]SayfaKOC!L89,Atamalar!$A$10:$B$53,2,FALSE)</f>
        <v>Passenger_Information</v>
      </c>
      <c r="L15" s="197" t="str">
        <f>[4]SayfaKOC!X89</f>
        <v>ELTESAN ELEKTRO MEKANİK SOĞUTMA SAN</v>
      </c>
      <c r="M15" s="136" t="str">
        <f t="shared" si="14"/>
        <v>KOC10-BOZ-KOC10-FF-088</v>
      </c>
      <c r="N15" s="163" t="str">
        <f>[4]SayfaKOC!M89</f>
        <v>NVR KAYIT CİHAZININ İGNATİON UCUNUN (JE1023.01) KABİN AKTİFE BAĞLI OLMASI</v>
      </c>
      <c r="O15" s="198" t="str">
        <f>[4]SayfaKOC!P89</f>
        <v>C-Uyarı, sürüş devamlılığı</v>
      </c>
      <c r="P15" s="198" t="str">
        <f>[4]SayfaKOC!Q89</f>
        <v>C(Sisteme etki etmeyen arıza)</v>
      </c>
      <c r="Q15" s="198" t="str">
        <f>[4]SayfaKOC!R89</f>
        <v>N.A(Yaralanma yok)</v>
      </c>
      <c r="R15" s="164" t="str" cm="1">
        <f t="array" ref="R15">_xlfn.IFS([4]SayfaKOC!U89="Bozankaya","Bozankaya",[4]SayfaKOC!U89="Müşteri","Customer",[4]SayfaKOC!U89="Tedarikçi","Equipment Supplier")</f>
        <v>Bozankaya</v>
      </c>
      <c r="S15" s="254" t="str">
        <f>[4]SayfaKOC!GB89</f>
        <v>HBR OLUŞTURULARAK İGNATİON UCUNUN (JE1023.01) KABİN AKTİF KISMINDAN ALINIP SÜREKLİ ÇALIŞAN KLEMENS GRUBUNA ALINMASI. - HBR OLUŞTURULARAK İGNATİON UCUNUN (JE1023.01) KABİN AKTİF KISMINDAN ALINIP SÜREKLİ ÇALIŞAN KLEMENS GRUBUNA ALINMASI.</v>
      </c>
      <c r="T15" s="165" t="str">
        <f>[4]SayfaKOC!AD89</f>
        <v>Arıza çözülecek</v>
      </c>
      <c r="U15" s="164" t="str">
        <f>[4]SayfaKOC!W89</f>
        <v>Evet</v>
      </c>
      <c r="V15" s="137">
        <f>[4]SayfaKOC!AZ89</f>
        <v>1</v>
      </c>
      <c r="W15" s="168">
        <f t="shared" si="15"/>
        <v>45681</v>
      </c>
      <c r="X15" s="169" t="str">
        <f t="shared" si="16"/>
        <v>10:45</v>
      </c>
      <c r="Y15" s="387">
        <f>[4]SayfaKOC!AE89</f>
        <v>45681.447939814803</v>
      </c>
      <c r="Z15" s="138" t="str">
        <f t="shared" si="17"/>
        <v/>
      </c>
      <c r="AA15" s="139" t="str">
        <f t="shared" si="18"/>
        <v/>
      </c>
      <c r="AB15" s="219" t="str">
        <f>[4]SayfaKOC!BA89</f>
        <v/>
      </c>
      <c r="AC15" s="223" t="e">
        <f t="shared" si="19"/>
        <v>#VALUE!</v>
      </c>
      <c r="AD15" s="140" t="str">
        <f t="shared" si="20"/>
        <v/>
      </c>
      <c r="AE15" s="140" t="str">
        <f t="shared" si="21"/>
        <v/>
      </c>
      <c r="AF15" s="387" t="str">
        <f>[4]SayfaKOC!BA89</f>
        <v/>
      </c>
      <c r="AG15" s="216" t="str">
        <f>[4]SayfaKOC!S89</f>
        <v>(I) İlk Defa Karşılaşılan Arıza</v>
      </c>
      <c r="AH15" s="215" t="str">
        <f t="shared" si="22"/>
        <v>Bu Arıza Aracın Servise Verilmesine Engel Değil</v>
      </c>
      <c r="AI15" s="195" t="str">
        <f>[4]SayfaKOC!AV89</f>
        <v>KOC10-HBR-25-088</v>
      </c>
      <c r="AJ15" s="196" t="str">
        <f t="shared" si="23"/>
        <v/>
      </c>
      <c r="AK15" s="196" t="str">
        <f t="shared" si="24"/>
        <v/>
      </c>
      <c r="AL15" s="141" t="str">
        <f>[4]SayfaKOC!AX89</f>
        <v/>
      </c>
      <c r="AM15" s="223" t="e">
        <f t="shared" si="25"/>
        <v>#VALUE!</v>
      </c>
      <c r="AN15" s="226" t="e">
        <f t="shared" si="26"/>
        <v>#VALUE!</v>
      </c>
      <c r="AO15" s="211" t="str">
        <f>[4]SayfaKOC!AG89</f>
        <v>ELTESAN ELEKTRO MEKANİK SOĞUTMA SAN</v>
      </c>
      <c r="AP15" s="211" t="str">
        <f>[4]SayfaKOC!AI89</f>
        <v>0</v>
      </c>
      <c r="AQ15" s="211" t="str">
        <f>[4]SayfaKOC!AQ89</f>
        <v>AO-3593738/2210/003</v>
      </c>
      <c r="AR15" s="211" t="str">
        <f>[4]SayfaKOC!AH89</f>
        <v>0</v>
      </c>
      <c r="AS15" s="211">
        <f>[4]SayfaKOC!AJ89</f>
        <v>1</v>
      </c>
      <c r="AT15" s="212" t="str">
        <f>[4]SayfaKOC!GC89</f>
        <v xml:space="preserve"> - </v>
      </c>
      <c r="AU15" s="213" t="str">
        <f>[4]SayfaKOC!AL89</f>
        <v/>
      </c>
      <c r="AV15" s="213" t="str">
        <f>[4]SayfaKOC!AP89</f>
        <v/>
      </c>
      <c r="AW15" s="214" t="str">
        <f>[4]SayfaKOC!AT89</f>
        <v/>
      </c>
      <c r="AX15" s="242" t="e">
        <f t="shared" si="27"/>
        <v>#VALUE!</v>
      </c>
      <c r="AY15" s="200" t="str">
        <f>[4]SayfaKOC!BF89</f>
        <v>dd5feef8</v>
      </c>
      <c r="AZ15" s="199" t="str">
        <f>[4]SayfaKOC!BD89</f>
        <v>https://www.appsheet.com/Template/gettablefileurl?appname=KOC10_Failure_List-654943&amp;tableName=SAYFA1&amp;filename=Sayfa1_Images%2Fdd5feef8.Resim.073924.png</v>
      </c>
      <c r="BA15" s="142"/>
      <c r="BB15" s="208" t="str">
        <f t="shared" si="28"/>
        <v/>
      </c>
      <c r="BC15" s="143"/>
      <c r="BD15" s="143"/>
      <c r="BE15" s="143"/>
      <c r="BF15" s="143"/>
      <c r="BG15" s="143"/>
      <c r="BH15" s="143"/>
      <c r="BI15" s="143"/>
      <c r="BJ15" s="143"/>
      <c r="BK15" s="134" t="str">
        <f>[4]SayfaKOC!U89</f>
        <v>Bozankaya</v>
      </c>
      <c r="BL15" s="134" t="str">
        <f>[4]SayfaKOC!V89</f>
        <v>Üretim</v>
      </c>
      <c r="BM15" s="143"/>
      <c r="BN15" s="208" t="str">
        <f t="shared" si="2"/>
        <v>x var</v>
      </c>
      <c r="BO15" s="208" t="b">
        <f t="shared" si="3"/>
        <v>0</v>
      </c>
      <c r="BP15" s="208" t="e">
        <f t="shared" si="4"/>
        <v>#VALUE!</v>
      </c>
      <c r="BQ15" s="377">
        <f t="shared" si="5"/>
        <v>14.933333377121016</v>
      </c>
      <c r="BR15" s="377" t="e">
        <f t="shared" si="6"/>
        <v>#VALUE!</v>
      </c>
      <c r="BS15" s="377" t="e">
        <f t="shared" si="7"/>
        <v>#VALUE!</v>
      </c>
      <c r="BT15" s="143"/>
      <c r="BU15" s="397"/>
      <c r="BV15" s="385">
        <f t="shared" si="29"/>
        <v>-1</v>
      </c>
      <c r="BW15" s="377" t="str">
        <f t="shared" si="30"/>
        <v>Hayır, çakışma yok</v>
      </c>
      <c r="BX15" s="381"/>
      <c r="BY15" s="403">
        <f t="shared" si="31"/>
        <v>1.0370370400778484E-2</v>
      </c>
      <c r="BZ15" s="403" t="e">
        <f t="shared" si="32"/>
        <v>#VALUE!</v>
      </c>
      <c r="CA15" s="403" t="e">
        <f t="shared" si="33"/>
        <v>#VALUE!</v>
      </c>
      <c r="CB15" s="363"/>
      <c r="CC15" s="244"/>
      <c r="CD15" s="244"/>
      <c r="CE15" s="363">
        <v>88</v>
      </c>
      <c r="CF15" s="219">
        <f t="shared" si="34"/>
        <v>45681.437569444402</v>
      </c>
      <c r="CG15" s="219" t="str">
        <f t="shared" si="35"/>
        <v/>
      </c>
      <c r="CH15" s="244"/>
      <c r="CI15" s="244"/>
      <c r="CJ15" s="244"/>
      <c r="CK15" s="244" t="e">
        <f t="shared" si="37"/>
        <v>#VALUE!</v>
      </c>
      <c r="CL15" s="244">
        <f t="shared" si="38"/>
        <v>1.0370370400778484E-2</v>
      </c>
      <c r="CM15" s="244" t="e">
        <f t="shared" si="39"/>
        <v>#VALUE!</v>
      </c>
      <c r="CN15" s="143"/>
      <c r="CO15" s="208"/>
      <c r="CP15" s="208"/>
      <c r="CQ15" s="146">
        <f t="shared" si="36"/>
        <v>0.43756944440247025</v>
      </c>
      <c r="CR15" s="146">
        <f t="shared" si="8"/>
        <v>45681.447939814803</v>
      </c>
      <c r="CS15" s="146" t="str">
        <f t="shared" si="9"/>
        <v/>
      </c>
      <c r="CT15" s="147">
        <f t="shared" si="10"/>
        <v>65780654.933333375</v>
      </c>
      <c r="CU15" s="147" t="e">
        <f t="shared" si="11"/>
        <v>#VALUE!</v>
      </c>
      <c r="CV15" s="147" t="e">
        <f t="shared" si="12"/>
        <v>#VALUE!</v>
      </c>
      <c r="CW15" s="148" t="e">
        <f t="shared" si="13"/>
        <v>#VALUE!</v>
      </c>
    </row>
    <row r="16" spans="1:101" s="149" customFormat="1" ht="118.5" customHeight="1">
      <c r="A16" s="192" t="str">
        <f>[4]SayfaKOC!C87</f>
        <v>KOC10</v>
      </c>
      <c r="B16" s="133" t="str">
        <f>[4]SayfaKOC!D87</f>
        <v>4122(4)</v>
      </c>
      <c r="C16" s="134" t="str">
        <f>[4]SayfaKOC!E87</f>
        <v>MA</v>
      </c>
      <c r="D16" s="134">
        <f>[4]SayfaKOC!F87</f>
        <v>10002</v>
      </c>
      <c r="E16" s="135" t="str">
        <f>[4]SayfaKOC!G87</f>
        <v>BOZ-KOC10-FF-086</v>
      </c>
      <c r="F16" s="166">
        <f t="shared" si="0"/>
        <v>45674</v>
      </c>
      <c r="G16" s="167">
        <f t="shared" si="1"/>
        <v>0.33743055559898494</v>
      </c>
      <c r="H16" s="387">
        <f>[4]SayfaKOC!H87</f>
        <v>45674.337430555599</v>
      </c>
      <c r="I16" s="133" t="str">
        <f>[4]SayfaKOC!I87</f>
        <v>Depo/Depot</v>
      </c>
      <c r="J16" s="132" t="str">
        <f>IF([4]SayfaKOC!J87="Müşteri","Notified by Customer","Notified by Bozankaya")</f>
        <v>Notified by Bozankaya</v>
      </c>
      <c r="K16" s="132" t="str">
        <f>VLOOKUP([4]SayfaKOC!L87,Atamalar!$A$10:$B$53,2,FALSE)</f>
        <v>Passenger_Information</v>
      </c>
      <c r="L16" s="197" t="str">
        <f>[4]SayfaKOC!X87</f>
        <v>ATAK ULAŞIM SAN.TİC.LTD.ŞTİ.</v>
      </c>
      <c r="M16" s="136" t="str">
        <f t="shared" si="14"/>
        <v>KOC10-BOZ-KOC10-FF-086</v>
      </c>
      <c r="N16" s="163" t="str">
        <f>[4]SayfaKOC!M87</f>
        <v>1 NUMARALI KAPI ÜSTÜ STRETCH LCD EKRAN ARIZALI.</v>
      </c>
      <c r="O16" s="198" t="str">
        <f>[4]SayfaKOC!P87</f>
        <v>C-Uyarı, sürüş devamlılığı</v>
      </c>
      <c r="P16" s="198" t="str">
        <f>[4]SayfaKOC!Q87</f>
        <v>C(Sisteme etki etmeyen arıza)</v>
      </c>
      <c r="Q16" s="198" t="str">
        <f>[4]SayfaKOC!R87</f>
        <v>N.A(Yaralanma yok)</v>
      </c>
      <c r="R16" s="164" t="str" cm="1">
        <f t="array" ref="R16">_xlfn.IFS([4]SayfaKOC!U89="Bozankaya","Bozankaya",[4]SayfaKOC!U89="Müşteri","Customer",[4]SayfaKOC!U89="Tedarikçi","Equipment Supplier")</f>
        <v>Bozankaya</v>
      </c>
      <c r="S16" s="254" t="str">
        <f>[4]SayfaKOC!GB87</f>
        <v>KABLO ÖLÇÜMÜ YAPILDI, GÜÇ GELİYOR EKRAN ÇALIŞMIYOR. SSH YEDEK MALZEMEDEN DEĞİŞİMİ SAĞLANDI, ÇALIŞIYOR. - KABLO ÖLÇÜMÜ YAPILDI, GÜÇ GELİYOR EKRAN ÇALIŞMIYOR. SSH YEDEK MALZEMEDEN DEĞİŞİMİ SAĞLANDI, ÇALIŞIYOR.</v>
      </c>
      <c r="T16" s="165" t="str">
        <f>[4]SayfaKOC!AD87</f>
        <v>Ekipman değiştirilecek</v>
      </c>
      <c r="U16" s="164" t="str">
        <f>[4]SayfaKOC!W87</f>
        <v>Evet</v>
      </c>
      <c r="V16" s="137">
        <f>[4]SayfaKOC!AZ87</f>
        <v>1</v>
      </c>
      <c r="W16" s="168">
        <f t="shared" si="15"/>
        <v>45674</v>
      </c>
      <c r="X16" s="169" t="str">
        <f t="shared" si="16"/>
        <v>08:10</v>
      </c>
      <c r="Y16" s="387">
        <f>[4]SayfaKOC!AE87</f>
        <v>45674.340590277803</v>
      </c>
      <c r="Z16" s="138">
        <f t="shared" si="17"/>
        <v>45674</v>
      </c>
      <c r="AA16" s="139" t="str">
        <f t="shared" si="18"/>
        <v>08:40</v>
      </c>
      <c r="AB16" s="219">
        <f>[4]SayfaKOC!BA87</f>
        <v>45674.361631944397</v>
      </c>
      <c r="AC16" s="223">
        <f t="shared" si="19"/>
        <v>34.849999869475141</v>
      </c>
      <c r="AD16" s="140">
        <f t="shared" si="20"/>
        <v>45674</v>
      </c>
      <c r="AE16" s="140" t="str">
        <f t="shared" si="21"/>
        <v>08:40</v>
      </c>
      <c r="AF16" s="387">
        <f>[4]SayfaKOC!BA87</f>
        <v>45674.361631944397</v>
      </c>
      <c r="AG16" s="216" t="str">
        <f>[4]SayfaKOC!S87</f>
        <v>(II) Aynı Araçta Tekrarlayan Arıza</v>
      </c>
      <c r="AH16" s="215" t="str">
        <f t="shared" si="22"/>
        <v>Bu Arıza Aracın Servise Verilmesine Engel Değil</v>
      </c>
      <c r="AI16" s="195" t="str">
        <f>[4]SayfaKOC!AV87</f>
        <v/>
      </c>
      <c r="AJ16" s="196" t="str">
        <f t="shared" si="23"/>
        <v/>
      </c>
      <c r="AK16" s="196" t="str">
        <f t="shared" si="24"/>
        <v/>
      </c>
      <c r="AL16" s="141" t="str">
        <f>[4]SayfaKOC!AX87</f>
        <v/>
      </c>
      <c r="AM16" s="223">
        <f t="shared" si="25"/>
        <v>34.849999869475141</v>
      </c>
      <c r="AN16" s="223">
        <f t="shared" si="26"/>
        <v>34.849999869475141</v>
      </c>
      <c r="AO16" s="211" t="str">
        <f>[4]SayfaKOC!AG87</f>
        <v>ATAK ULAŞIM SAN.TİC.LTD.ŞTİ.</v>
      </c>
      <c r="AP16" s="211" t="str">
        <f>[4]SayfaKOC!AI87</f>
        <v>E410-7003</v>
      </c>
      <c r="AQ16" s="211" t="str">
        <f>[4]SayfaKOC!AQ87</f>
        <v>202417040160</v>
      </c>
      <c r="AR16" s="211" t="str">
        <f>[4]SayfaKOC!AH87</f>
        <v>STRETCH LCD EKRAN</v>
      </c>
      <c r="AS16" s="211">
        <f>[4]SayfaKOC!AJ87</f>
        <v>1</v>
      </c>
      <c r="AT16" s="212" t="str">
        <f>[4]SayfaKOC!GC87</f>
        <v xml:space="preserve"> - </v>
      </c>
      <c r="AU16" s="213" t="str">
        <f>[4]SayfaKOC!AL87</f>
        <v/>
      </c>
      <c r="AV16" s="213" t="str">
        <f>[4]SayfaKOC!AP87</f>
        <v/>
      </c>
      <c r="AW16" s="214" t="str">
        <f>[4]SayfaKOC!AT87</f>
        <v/>
      </c>
      <c r="AX16" s="242">
        <f t="shared" si="27"/>
        <v>383.34999856422655</v>
      </c>
      <c r="AY16" s="200" t="str">
        <f>[4]SayfaKOC!BF87</f>
        <v>689267dhv</v>
      </c>
      <c r="AZ16" s="199" t="str">
        <f>[4]SayfaKOC!BD87</f>
        <v>https://www.appsheet.com/Template/gettablefileurl?appname=KOC10_Failure_List-654943&amp;tableName=SAYFA1&amp;filename=Sayfa1_Images%2Fe0eb8243.Resim.065505.jpg</v>
      </c>
      <c r="BA16" s="142"/>
      <c r="BB16" s="208">
        <f t="shared" si="28"/>
        <v>34.849999869475141</v>
      </c>
      <c r="BC16" s="143"/>
      <c r="BD16" s="143"/>
      <c r="BE16" s="143"/>
      <c r="BF16" s="143"/>
      <c r="BG16" s="143"/>
      <c r="BH16" s="143"/>
      <c r="BI16" s="143"/>
      <c r="BJ16" s="143"/>
      <c r="BK16" s="134" t="str">
        <f>[4]SayfaKOC!U87</f>
        <v>Tedarikçi</v>
      </c>
      <c r="BL16" s="134" t="str">
        <f>[4]SayfaKOC!V87</f>
        <v>ATAK ULAŞIM SAN.TİC.LTD.ŞTİ.</v>
      </c>
      <c r="BM16" s="143"/>
      <c r="BN16" s="208">
        <f t="shared" si="2"/>
        <v>34.849999869475141</v>
      </c>
      <c r="BO16" s="208" t="str">
        <f t="shared" si="3"/>
        <v>aynı gün giderilen arıza</v>
      </c>
      <c r="BP16" s="208" t="str">
        <f t="shared" si="4"/>
        <v>aynı gün giderilen arıza</v>
      </c>
      <c r="BQ16" s="377">
        <f t="shared" si="5"/>
        <v>4.549999973969534</v>
      </c>
      <c r="BR16" s="377">
        <f t="shared" si="6"/>
        <v>30.299999895505607</v>
      </c>
      <c r="BS16" s="377">
        <f t="shared" si="7"/>
        <v>34.849999869475141</v>
      </c>
      <c r="BT16" s="143"/>
      <c r="BU16" s="397"/>
      <c r="BV16" s="385">
        <f t="shared" si="29"/>
        <v>0</v>
      </c>
      <c r="BW16" s="377" t="str">
        <f t="shared" si="30"/>
        <v>Hayır, çakışma yok</v>
      </c>
      <c r="BX16" s="381"/>
      <c r="BY16" s="403">
        <f t="shared" si="31"/>
        <v>3.1597222041455097E-3</v>
      </c>
      <c r="BZ16" s="403">
        <f t="shared" si="32"/>
        <v>2.1041666594101116E-2</v>
      </c>
      <c r="CA16" s="403">
        <f t="shared" si="33"/>
        <v>2.4201388798246626E-2</v>
      </c>
      <c r="CB16" s="363"/>
      <c r="CC16" s="361"/>
      <c r="CD16" s="244"/>
      <c r="CE16" s="363">
        <v>86</v>
      </c>
      <c r="CF16" s="219">
        <f t="shared" si="34"/>
        <v>45674.337430555599</v>
      </c>
      <c r="CG16" s="219">
        <f t="shared" si="35"/>
        <v>45674.361631944397</v>
      </c>
      <c r="CH16" s="244"/>
      <c r="CI16" s="244"/>
      <c r="CJ16" s="244"/>
      <c r="CK16" s="244">
        <f t="shared" si="37"/>
        <v>2.1041666594101116E-2</v>
      </c>
      <c r="CL16" s="244">
        <f t="shared" si="38"/>
        <v>3.1597222041455097E-3</v>
      </c>
      <c r="CM16" s="244">
        <f t="shared" si="39"/>
        <v>2.4201388798246626E-2</v>
      </c>
      <c r="CN16" s="143"/>
      <c r="CO16" s="144">
        <f t="shared" ref="CO16:CO47" si="40">AC16</f>
        <v>34.849999869475141</v>
      </c>
      <c r="CP16" s="145">
        <f t="shared" ref="CP16:CP47" si="41">CU16/24</f>
        <v>1.262499995646067</v>
      </c>
      <c r="CQ16" s="146">
        <f t="shared" si="36"/>
        <v>0.33743055559898494</v>
      </c>
      <c r="CR16" s="146">
        <f t="shared" si="8"/>
        <v>45674.340590277803</v>
      </c>
      <c r="CS16" s="146">
        <f t="shared" si="9"/>
        <v>45674.361631944397</v>
      </c>
      <c r="CT16" s="147">
        <f t="shared" si="10"/>
        <v>65770564.549999975</v>
      </c>
      <c r="CU16" s="147">
        <f t="shared" si="11"/>
        <v>30.299999895505607</v>
      </c>
      <c r="CV16" s="147">
        <f t="shared" si="12"/>
        <v>65770594.849999867</v>
      </c>
      <c r="CW16" s="148">
        <f t="shared" si="13"/>
        <v>0.99999953930780217</v>
      </c>
    </row>
    <row r="17" spans="1:101" s="149" customFormat="1" ht="118.5" customHeight="1">
      <c r="A17" s="192" t="str">
        <f>[4]SayfaKOC!C86</f>
        <v>KOC10</v>
      </c>
      <c r="B17" s="133" t="str">
        <f>[4]SayfaKOC!D86</f>
        <v>4120(2)</v>
      </c>
      <c r="C17" s="134" t="str">
        <f>[4]SayfaKOC!E86</f>
        <v>RB</v>
      </c>
      <c r="D17" s="134">
        <f>[4]SayfaKOC!F86</f>
        <v>132</v>
      </c>
      <c r="E17" s="135" t="str">
        <f>[4]SayfaKOC!G86</f>
        <v>BOZ-KOC10-FF-085</v>
      </c>
      <c r="F17" s="166">
        <f t="shared" si="0"/>
        <v>45673</v>
      </c>
      <c r="G17" s="167">
        <f t="shared" si="1"/>
        <v>0.5871412037013215</v>
      </c>
      <c r="H17" s="387">
        <f>[4]SayfaKOC!H86</f>
        <v>45673.587141203701</v>
      </c>
      <c r="I17" s="133" t="str">
        <f>[4]SayfaKOC!I86</f>
        <v>Depo/Depot</v>
      </c>
      <c r="J17" s="132" t="str">
        <f>IF([4]SayfaKOC!J86="Müşteri","Notified by Customer","Notified by Bozankaya")</f>
        <v>Notified by Bozankaya</v>
      </c>
      <c r="K17" s="132" t="str">
        <f>VLOOKUP([4]SayfaKOC!L86,Atamalar!$A$10:$B$53,2,FALSE)</f>
        <v>Passenger_Information</v>
      </c>
      <c r="L17" s="197" t="str">
        <f>[4]SayfaKOC!X86</f>
        <v>ATAK ULAŞIM SAN.TİC.LTD.ŞTİ.</v>
      </c>
      <c r="M17" s="136" t="str">
        <f t="shared" si="14"/>
        <v>KOC10-BOZ-KOC10-FF-085</v>
      </c>
      <c r="N17" s="163" t="str">
        <f>[4]SayfaKOC!M86</f>
        <v>10 NUMARALI KAPI ÜSTÜ STRETCH LCD EKRAN ARIZASI</v>
      </c>
      <c r="O17" s="198" t="str">
        <f>[4]SayfaKOC!P86</f>
        <v>C-Uyarı, sürüş devamlılığı</v>
      </c>
      <c r="P17" s="198" t="str">
        <f>[4]SayfaKOC!Q86</f>
        <v>C(Sisteme etki etmeyen arıza)</v>
      </c>
      <c r="Q17" s="198" t="str">
        <f>[4]SayfaKOC!R86</f>
        <v>N.A(Yaralanma yok)</v>
      </c>
      <c r="R17" s="164" t="str" cm="1">
        <f t="array" ref="R17">_xlfn.IFS([4]SayfaKOC!U86="Bozankaya","Bozankaya",[4]SayfaKOC!U86="Müşteri","Customer",[4]SayfaKOC!U86="Tedarikçi","Equipment Supplier")</f>
        <v>Equipment Supplier</v>
      </c>
      <c r="S17" s="254" t="str">
        <f>[4]SayfaKOC!GB86</f>
        <v>KABLO ÖLÇÜMÜ YAPILDI GÜÇ GELİYOR EKRAN ÇALIŞMIYOR. SSH YEDEK MALZEMEDEN DEĞİŞİMİ SAĞLANDI ÇALIŞIYOR. - KABLO ÖLÇÜMÜ YAPILDI GÜÇ GELİYOR EKRAN ÇALIŞMIYOR. SSH YEDEK MALZEMEDEN DEĞİŞİMİ SAĞLANDI ÇALIŞIYOR.</v>
      </c>
      <c r="T17" s="165" t="str">
        <f>[4]SayfaKOC!AD86</f>
        <v>Ekipman değiştirilecek</v>
      </c>
      <c r="U17" s="164" t="str">
        <f>[4]SayfaKOC!W86</f>
        <v>Evet</v>
      </c>
      <c r="V17" s="137">
        <f>[4]SayfaKOC!AZ86</f>
        <v>1</v>
      </c>
      <c r="W17" s="168">
        <f t="shared" si="15"/>
        <v>45673</v>
      </c>
      <c r="X17" s="169" t="str">
        <f t="shared" si="16"/>
        <v>14:15</v>
      </c>
      <c r="Y17" s="387">
        <f>[4]SayfaKOC!AE86</f>
        <v>45673.594074074099</v>
      </c>
      <c r="Z17" s="138">
        <f t="shared" si="17"/>
        <v>45673</v>
      </c>
      <c r="AA17" s="139" t="str">
        <f t="shared" si="18"/>
        <v>14:45</v>
      </c>
      <c r="AB17" s="219">
        <f>[4]SayfaKOC!BA86</f>
        <v>45673.615185185197</v>
      </c>
      <c r="AC17" s="223">
        <f t="shared" si="19"/>
        <v>40.383333354257047</v>
      </c>
      <c r="AD17" s="140">
        <f t="shared" si="20"/>
        <v>45673</v>
      </c>
      <c r="AE17" s="140" t="str">
        <f t="shared" si="21"/>
        <v>14:45</v>
      </c>
      <c r="AF17" s="387">
        <f>[4]SayfaKOC!BA86</f>
        <v>45673.615185185197</v>
      </c>
      <c r="AG17" s="216" t="str">
        <f>[4]SayfaKOC!S86</f>
        <v>(II) Aynı Araçta Tekrarlayan Arıza</v>
      </c>
      <c r="AH17" s="215" t="str">
        <f t="shared" si="22"/>
        <v>Bu Arıza Aracın Servise Verilmesine Engel Değil</v>
      </c>
      <c r="AI17" s="195" t="str">
        <f>[4]SayfaKOC!AV86</f>
        <v/>
      </c>
      <c r="AJ17" s="196" t="str">
        <f t="shared" si="23"/>
        <v/>
      </c>
      <c r="AK17" s="196" t="str">
        <f t="shared" si="24"/>
        <v/>
      </c>
      <c r="AL17" s="141" t="str">
        <f>[4]SayfaKOC!AX86</f>
        <v/>
      </c>
      <c r="AM17" s="223">
        <f t="shared" si="25"/>
        <v>0</v>
      </c>
      <c r="AN17" s="223">
        <f t="shared" si="26"/>
        <v>40.383333354257047</v>
      </c>
      <c r="AO17" s="211" t="str">
        <f>[4]SayfaKOC!AG86</f>
        <v>ATAK ULAŞIM SAN.TİC.LTD.ŞTİ.</v>
      </c>
      <c r="AP17" s="211" t="str">
        <f>[4]SayfaKOC!AI86</f>
        <v>E410-7003</v>
      </c>
      <c r="AQ17" s="211" t="str">
        <f>[4]SayfaKOC!AQ86</f>
        <v>202417040175</v>
      </c>
      <c r="AR17" s="211" t="str">
        <f>[4]SayfaKOC!AH86</f>
        <v>STRETCH LCD EKRAN</v>
      </c>
      <c r="AS17" s="211">
        <f>[4]SayfaKOC!AJ86</f>
        <v>1</v>
      </c>
      <c r="AT17" s="212" t="str">
        <f>[4]SayfaKOC!GC86</f>
        <v xml:space="preserve"> - </v>
      </c>
      <c r="AU17" s="213" t="str">
        <f>[4]SayfaKOC!AL86</f>
        <v/>
      </c>
      <c r="AV17" s="213" t="str">
        <f>[4]SayfaKOC!AP86</f>
        <v/>
      </c>
      <c r="AW17" s="214" t="str">
        <f>[4]SayfaKOC!AT86</f>
        <v/>
      </c>
      <c r="AX17" s="242">
        <f t="shared" si="27"/>
        <v>444.21666689682752</v>
      </c>
      <c r="AY17" s="200" t="str">
        <f>[4]SayfaKOC!BF86</f>
        <v>68368gdhb</v>
      </c>
      <c r="AZ17" s="199" t="str">
        <f>[4]SayfaKOC!BD86</f>
        <v>https://www.appsheet.com/Template/gettablefileurl?appname=KOC10_Failure_List-654943&amp;tableName=SAYFA1&amp;filename=Sayfa1_Images%2F959c4dcd.Resim.064314.jpg</v>
      </c>
      <c r="BA17" s="142"/>
      <c r="BB17" s="208" t="str">
        <f t="shared" si="28"/>
        <v/>
      </c>
      <c r="BC17" s="143"/>
      <c r="BD17" s="143"/>
      <c r="BE17" s="143"/>
      <c r="BF17" s="143"/>
      <c r="BG17" s="143"/>
      <c r="BH17" s="143"/>
      <c r="BI17" s="143"/>
      <c r="BJ17" s="143"/>
      <c r="BK17" s="134" t="str">
        <f>[4]SayfaKOC!U86</f>
        <v>Tedarikçi</v>
      </c>
      <c r="BL17" s="134" t="str">
        <f>[4]SayfaKOC!V86</f>
        <v>ATAK ULAŞIM SAN.TİC.LTD.ŞTİ.</v>
      </c>
      <c r="BM17" s="143"/>
      <c r="BN17" s="208" t="str">
        <f t="shared" si="2"/>
        <v>x var</v>
      </c>
      <c r="BO17" s="208" t="b">
        <f t="shared" si="3"/>
        <v>0</v>
      </c>
      <c r="BP17" s="208" t="b">
        <f t="shared" si="4"/>
        <v>0</v>
      </c>
      <c r="BQ17" s="377">
        <f t="shared" si="5"/>
        <v>9.9833333725109696</v>
      </c>
      <c r="BR17" s="377">
        <f t="shared" si="6"/>
        <v>30.399999981746078</v>
      </c>
      <c r="BS17" s="377">
        <f t="shared" si="7"/>
        <v>40.383333354257047</v>
      </c>
      <c r="BT17" s="143"/>
      <c r="BU17" s="397"/>
      <c r="BV17" s="385">
        <f t="shared" si="29"/>
        <v>0</v>
      </c>
      <c r="BW17" s="377" t="str">
        <f t="shared" si="30"/>
        <v>Hayır, çakışma yok</v>
      </c>
      <c r="BX17" s="381"/>
      <c r="BY17" s="403">
        <f t="shared" si="31"/>
        <v>6.9328703975770622E-3</v>
      </c>
      <c r="BZ17" s="403">
        <f t="shared" si="32"/>
        <v>2.1111111098434776E-2</v>
      </c>
      <c r="CA17" s="403">
        <f t="shared" si="33"/>
        <v>2.8043981496011838E-2</v>
      </c>
      <c r="CB17" s="363"/>
      <c r="CC17" s="361"/>
      <c r="CD17" s="244"/>
      <c r="CE17" s="363">
        <v>85</v>
      </c>
      <c r="CF17" s="219">
        <f t="shared" si="34"/>
        <v>45673.587141203701</v>
      </c>
      <c r="CG17" s="219">
        <f t="shared" si="35"/>
        <v>45673.615185185197</v>
      </c>
      <c r="CH17" s="244"/>
      <c r="CI17" s="244"/>
      <c r="CJ17" s="244"/>
      <c r="CK17" s="244">
        <f t="shared" si="37"/>
        <v>2.1111111098434776E-2</v>
      </c>
      <c r="CL17" s="244">
        <f t="shared" si="38"/>
        <v>6.9328703975770622E-3</v>
      </c>
      <c r="CM17" s="244">
        <f t="shared" si="39"/>
        <v>2.8043981496011838E-2</v>
      </c>
      <c r="CN17" s="143"/>
      <c r="CO17" s="144">
        <f t="shared" si="40"/>
        <v>40.383333354257047</v>
      </c>
      <c r="CP17" s="145">
        <f t="shared" si="41"/>
        <v>1.2666666659060866</v>
      </c>
      <c r="CQ17" s="146">
        <f t="shared" si="36"/>
        <v>0.5871412037013215</v>
      </c>
      <c r="CR17" s="146">
        <f t="shared" si="8"/>
        <v>45673.594074074099</v>
      </c>
      <c r="CS17" s="146">
        <f t="shared" si="9"/>
        <v>45673.615185185197</v>
      </c>
      <c r="CT17" s="147">
        <f t="shared" si="10"/>
        <v>65769129.983333372</v>
      </c>
      <c r="CU17" s="147">
        <f t="shared" si="11"/>
        <v>30.399999981746078</v>
      </c>
      <c r="CV17" s="147">
        <f t="shared" si="12"/>
        <v>65769160.383333355</v>
      </c>
      <c r="CW17" s="148">
        <f t="shared" si="13"/>
        <v>0.99999953777728334</v>
      </c>
    </row>
    <row r="18" spans="1:101" s="149" customFormat="1" ht="118.5" customHeight="1">
      <c r="A18" s="192" t="str">
        <f>[4]SayfaKOC!C85</f>
        <v>KOC10</v>
      </c>
      <c r="B18" s="133" t="str">
        <f>[4]SayfaKOC!D85</f>
        <v>4122(4)</v>
      </c>
      <c r="C18" s="134" t="str">
        <f>[4]SayfaKOC!E85</f>
        <v>RB</v>
      </c>
      <c r="D18" s="134">
        <f>[4]SayfaKOC!F85</f>
        <v>9820</v>
      </c>
      <c r="E18" s="135" t="str">
        <f>[4]SayfaKOC!G85</f>
        <v>BOZ-KOC10-FF-084</v>
      </c>
      <c r="F18" s="166">
        <f t="shared" si="0"/>
        <v>45672</v>
      </c>
      <c r="G18" s="167">
        <f t="shared" si="1"/>
        <v>0.47959490740322508</v>
      </c>
      <c r="H18" s="387">
        <f>[4]SayfaKOC!H85</f>
        <v>45672.479594907403</v>
      </c>
      <c r="I18" s="133" t="str">
        <f>[4]SayfaKOC!I85</f>
        <v>Depo/Depot</v>
      </c>
      <c r="J18" s="132" t="str">
        <f>IF([4]SayfaKOC!J85="Müşteri","Notified by Customer","Notified by Bozankaya")</f>
        <v>Notified by Bozankaya</v>
      </c>
      <c r="K18" s="132" t="str">
        <f>VLOOKUP([4]SayfaKOC!L85,Atamalar!$A$10:$B$53,2,FALSE)</f>
        <v>Passenger_Information</v>
      </c>
      <c r="L18" s="197" t="str">
        <f>[4]SayfaKOC!X85</f>
        <v>ATAK ULAŞIM SAN.TİC.LTD.ŞTİ.</v>
      </c>
      <c r="M18" s="136" t="str">
        <f t="shared" si="14"/>
        <v>KOC10-BOZ-KOC10-FF-084</v>
      </c>
      <c r="N18" s="163" t="str">
        <f>[4]SayfaKOC!M85</f>
        <v>RB MODÜL ORTA REKLAM EKRANI KABLOSUNA GÜÇ GELİYOR EKRAN ÇALIŞMIYOR.</v>
      </c>
      <c r="O18" s="198" t="str">
        <f>[4]SayfaKOC!P85</f>
        <v>C-Uyarı, sürüş devamlılığı</v>
      </c>
      <c r="P18" s="198" t="str">
        <f>[4]SayfaKOC!Q85</f>
        <v>C(Sisteme etki etmeyen arıza)</v>
      </c>
      <c r="Q18" s="198" t="str">
        <f>[4]SayfaKOC!R85</f>
        <v>N.A(Yaralanma yok)</v>
      </c>
      <c r="R18" s="164" t="str" cm="1">
        <f t="array" ref="R18">_xlfn.IFS([4]SayfaKOC!U85="Bozankaya","Bozankaya",[4]SayfaKOC!U85="Müşteri","Customer",[4]SayfaKOC!U85="Tedarikçi","Equipment Supplier")</f>
        <v>Equipment Supplier</v>
      </c>
      <c r="S18" s="254" t="str">
        <f>[4]SayfaKOC!GB85</f>
        <v>SSH YEDEK MALZEMEDEN DEĞİŞİMİ SAĞLANDI,ÇALIŞIYOR. - SSH YEDEK MALZEMEDEN DEĞİŞİMİ SAĞLANDI,ÇALIŞIYOR.</v>
      </c>
      <c r="T18" s="165" t="str">
        <f>[4]SayfaKOC!AD85</f>
        <v>Ekipman değiştirilecek</v>
      </c>
      <c r="U18" s="164" t="str">
        <f>[4]SayfaKOC!W85</f>
        <v>Evet</v>
      </c>
      <c r="V18" s="137">
        <f>[4]SayfaKOC!AZ85</f>
        <v>2</v>
      </c>
      <c r="W18" s="168">
        <f t="shared" si="15"/>
        <v>45672</v>
      </c>
      <c r="X18" s="169" t="str">
        <f t="shared" si="16"/>
        <v>11:45</v>
      </c>
      <c r="Y18" s="387">
        <f>[4]SayfaKOC!AE85</f>
        <v>45672.490057870396</v>
      </c>
      <c r="Z18" s="138">
        <f t="shared" si="17"/>
        <v>45672</v>
      </c>
      <c r="AA18" s="139" t="str">
        <f t="shared" si="18"/>
        <v>12:45</v>
      </c>
      <c r="AB18" s="219">
        <f>[4]SayfaKOC!BA85</f>
        <v>45672.531539351898</v>
      </c>
      <c r="AC18" s="223">
        <f t="shared" si="19"/>
        <v>74.800000071991235</v>
      </c>
      <c r="AD18" s="140">
        <f t="shared" si="20"/>
        <v>45672</v>
      </c>
      <c r="AE18" s="140" t="str">
        <f t="shared" si="21"/>
        <v>12:45</v>
      </c>
      <c r="AF18" s="387">
        <f>[4]SayfaKOC!BA85</f>
        <v>45672.531539351898</v>
      </c>
      <c r="AG18" s="216" t="str">
        <f>[4]SayfaKOC!S85</f>
        <v>(II) Aynı Araçta Tekrarlayan Arıza</v>
      </c>
      <c r="AH18" s="215" t="str">
        <f t="shared" si="22"/>
        <v>Bu Arıza Aracın Servise Verilmesine Engel Değil</v>
      </c>
      <c r="AI18" s="195" t="str">
        <f>[4]SayfaKOC!AV85</f>
        <v/>
      </c>
      <c r="AJ18" s="196" t="str">
        <f t="shared" si="23"/>
        <v/>
      </c>
      <c r="AK18" s="196" t="str">
        <f t="shared" si="24"/>
        <v/>
      </c>
      <c r="AL18" s="141" t="str">
        <f>[4]SayfaKOC!AX85</f>
        <v/>
      </c>
      <c r="AM18" s="223">
        <f t="shared" si="25"/>
        <v>0</v>
      </c>
      <c r="AN18" s="223">
        <f t="shared" si="26"/>
        <v>74.800000071991235</v>
      </c>
      <c r="AO18" s="211" t="str">
        <f>[4]SayfaKOC!AG85</f>
        <v>ATAK ULAŞIM SAN.TİC.LTD.ŞTİ.</v>
      </c>
      <c r="AP18" s="211" t="str">
        <f>[4]SayfaKOC!AI85</f>
        <v>E840-7084</v>
      </c>
      <c r="AQ18" s="211" t="str">
        <f>[4]SayfaKOC!AQ85</f>
        <v>202417040159</v>
      </c>
      <c r="AR18" s="211" t="str">
        <f>[4]SayfaKOC!AH85</f>
        <v>18,5 INÇ EKRAN</v>
      </c>
      <c r="AS18" s="211">
        <f>[4]SayfaKOC!AJ85</f>
        <v>1</v>
      </c>
      <c r="AT18" s="212" t="str">
        <f>[4]SayfaKOC!GC85</f>
        <v xml:space="preserve"> - </v>
      </c>
      <c r="AU18" s="213" t="str">
        <f>[4]SayfaKOC!AL85</f>
        <v/>
      </c>
      <c r="AV18" s="213" t="str">
        <f>[4]SayfaKOC!AP85</f>
        <v/>
      </c>
      <c r="AW18" s="214" t="str">
        <f>[4]SayfaKOC!AT85</f>
        <v/>
      </c>
      <c r="AX18" s="242">
        <f t="shared" si="27"/>
        <v>1645.6000015838072</v>
      </c>
      <c r="AY18" s="200" t="str">
        <f>[4]SayfaKOC!BF85</f>
        <v>796gtvd</v>
      </c>
      <c r="AZ18" s="199" t="str">
        <f>[4]SayfaKOC!BD85</f>
        <v>https://www.appsheet.com/Template/gettablefileurl?appname=KOC10_Failure_List-654943&amp;tableName=SAYFA1&amp;filename=Sayfa1_Images%2Fba17a9b0.Resim.063525.jpg</v>
      </c>
      <c r="BA18" s="142"/>
      <c r="BB18" s="208" t="str">
        <f t="shared" si="28"/>
        <v/>
      </c>
      <c r="BC18" s="143"/>
      <c r="BD18" s="143"/>
      <c r="BE18" s="143"/>
      <c r="BF18" s="143"/>
      <c r="BG18" s="143"/>
      <c r="BH18" s="143"/>
      <c r="BI18" s="143"/>
      <c r="BJ18" s="143"/>
      <c r="BK18" s="134" t="str">
        <f>[4]SayfaKOC!U85</f>
        <v>Tedarikçi</v>
      </c>
      <c r="BL18" s="134" t="str">
        <f>[4]SayfaKOC!V85</f>
        <v>ATAK ULAŞIM SAN.TİC.LTD.ŞTİ.</v>
      </c>
      <c r="BM18" s="143"/>
      <c r="BN18" s="208" t="str">
        <f t="shared" si="2"/>
        <v>x var</v>
      </c>
      <c r="BO18" s="208" t="b">
        <f t="shared" si="3"/>
        <v>0</v>
      </c>
      <c r="BP18" s="208" t="b">
        <f t="shared" si="4"/>
        <v>0</v>
      </c>
      <c r="BQ18" s="377">
        <f t="shared" si="5"/>
        <v>15.066666710190475</v>
      </c>
      <c r="BR18" s="377">
        <f t="shared" si="6"/>
        <v>59.73333336180076</v>
      </c>
      <c r="BS18" s="377">
        <f t="shared" si="7"/>
        <v>74.800000071991235</v>
      </c>
      <c r="BT18" s="143"/>
      <c r="BU18" s="397"/>
      <c r="BV18" s="385">
        <f t="shared" si="29"/>
        <v>0</v>
      </c>
      <c r="BW18" s="377" t="str">
        <f t="shared" si="30"/>
        <v>Hayır, çakışma yok</v>
      </c>
      <c r="BX18" s="381"/>
      <c r="BY18" s="403">
        <f t="shared" si="31"/>
        <v>1.046296299318783E-2</v>
      </c>
      <c r="BZ18" s="403">
        <f t="shared" si="32"/>
        <v>4.1481481501250528E-2</v>
      </c>
      <c r="CA18" s="403">
        <f t="shared" si="33"/>
        <v>5.1944444494438358E-2</v>
      </c>
      <c r="CB18" s="363"/>
      <c r="CC18" s="361"/>
      <c r="CD18" s="244"/>
      <c r="CE18" s="363">
        <v>84</v>
      </c>
      <c r="CF18" s="219">
        <f t="shared" si="34"/>
        <v>45672.479594907403</v>
      </c>
      <c r="CG18" s="219">
        <f t="shared" si="35"/>
        <v>45672.531539351898</v>
      </c>
      <c r="CH18" s="244"/>
      <c r="CI18" s="244"/>
      <c r="CJ18" s="244"/>
      <c r="CK18" s="244">
        <f t="shared" si="37"/>
        <v>4.1481481501250528E-2</v>
      </c>
      <c r="CL18" s="244">
        <f t="shared" si="38"/>
        <v>1.046296299318783E-2</v>
      </c>
      <c r="CM18" s="244">
        <f t="shared" si="39"/>
        <v>5.1944444494438358E-2</v>
      </c>
      <c r="CN18" s="143"/>
      <c r="CO18" s="144">
        <f t="shared" si="40"/>
        <v>74.800000071991235</v>
      </c>
      <c r="CP18" s="145">
        <f t="shared" si="41"/>
        <v>2.4888888900750317</v>
      </c>
      <c r="CQ18" s="146">
        <f t="shared" si="36"/>
        <v>0.47959490740322508</v>
      </c>
      <c r="CR18" s="146">
        <f t="shared" si="8"/>
        <v>45672.490057870396</v>
      </c>
      <c r="CS18" s="146">
        <f t="shared" si="9"/>
        <v>45672.531539351898</v>
      </c>
      <c r="CT18" s="147">
        <f t="shared" si="10"/>
        <v>65767695.066666707</v>
      </c>
      <c r="CU18" s="147">
        <f t="shared" si="11"/>
        <v>59.73333336180076</v>
      </c>
      <c r="CV18" s="147">
        <f t="shared" si="12"/>
        <v>65767754.800000072</v>
      </c>
      <c r="CW18" s="148">
        <f t="shared" si="13"/>
        <v>0.99999909175349611</v>
      </c>
    </row>
    <row r="19" spans="1:101" s="149" customFormat="1" ht="118.5" customHeight="1">
      <c r="A19" s="192" t="str">
        <f>[4]SayfaKOC!C82</f>
        <v>KOC10</v>
      </c>
      <c r="B19" s="133" t="str">
        <f>[4]SayfaKOC!D82</f>
        <v>4122(4)</v>
      </c>
      <c r="C19" s="134" t="str">
        <f>[4]SayfaKOC!E82</f>
        <v>P</v>
      </c>
      <c r="D19" s="134">
        <f>[4]SayfaKOC!F82</f>
        <v>11370</v>
      </c>
      <c r="E19" s="135" t="str">
        <f>[4]SayfaKOC!G82</f>
        <v>BOZ-KOC10-FF-081</v>
      </c>
      <c r="F19" s="166">
        <f t="shared" si="0"/>
        <v>45671</v>
      </c>
      <c r="G19" s="167">
        <f t="shared" si="1"/>
        <v>0.44583333330228925</v>
      </c>
      <c r="H19" s="387">
        <f>[4]SayfaKOC!H82</f>
        <v>45671.445833333302</v>
      </c>
      <c r="I19" s="133" t="str">
        <f>[4]SayfaKOC!I82</f>
        <v>Hat/Line</v>
      </c>
      <c r="J19" s="132" t="str">
        <f>IF([4]SayfaKOC!J82="Müşteri","Notified by Customer","Notified by Bozankaya")</f>
        <v>Notified by Customer</v>
      </c>
      <c r="K19" s="132" t="str">
        <f>VLOOKUP([4]SayfaKOC!L82,Atamalar!$A$10:$B$53,2,FALSE)</f>
        <v>Bogie</v>
      </c>
      <c r="L19" s="197" t="str">
        <f>[4]SayfaKOC!X82</f>
        <v/>
      </c>
      <c r="M19" s="136" t="str">
        <f t="shared" si="14"/>
        <v>KOC10-BOZ-KOC10-FF-081</v>
      </c>
      <c r="N19" s="163" t="str">
        <f>[4]SayfaKOC!M82</f>
        <v>P modül çatı tarafında RWN kutusunun altındaki kemer silikon kısmından araç içine su alma</v>
      </c>
      <c r="O19" s="198" t="str">
        <f>[4]SayfaKOC!P82</f>
        <v>C-Uyarı, sürüş devamlılığı</v>
      </c>
      <c r="P19" s="198" t="str">
        <f>[4]SayfaKOC!Q82</f>
        <v>B(Servisten çekmeye etki eden arıza)</v>
      </c>
      <c r="Q19" s="198" t="str">
        <f>[4]SayfaKOC!R82</f>
        <v>N.A(Yaralanma yok)</v>
      </c>
      <c r="R19" s="164" t="str" cm="1">
        <f t="array" ref="R19">_xlfn.IFS([4]SayfaKOC!U82="Bozankaya","Bozankaya",[4]SayfaKOC!U82="Müşteri","Customer",[4]SayfaKOC!U82="Tedarikçi","Equipment Supplier")</f>
        <v>Bozankaya</v>
      </c>
      <c r="S19" s="254" t="str">
        <f>[4]SayfaKOC!GB82</f>
        <v xml:space="preserve">Silikon temin edilerek RWN kutusu sökülüp tekrar silikon çekilecek - </v>
      </c>
      <c r="T19" s="165" t="str">
        <f>[4]SayfaKOC!AD82</f>
        <v>Tamir edilecek</v>
      </c>
      <c r="U19" s="164" t="str">
        <f>[4]SayfaKOC!W82</f>
        <v>Hayır</v>
      </c>
      <c r="V19" s="137">
        <f>[4]SayfaKOC!AZ82</f>
        <v>2</v>
      </c>
      <c r="W19" s="168">
        <f t="shared" si="15"/>
        <v>45671</v>
      </c>
      <c r="X19" s="169" t="str">
        <f t="shared" si="16"/>
        <v>11:45</v>
      </c>
      <c r="Y19" s="387">
        <f>[4]SayfaKOC!AE82</f>
        <v>45671.489583333299</v>
      </c>
      <c r="Z19" s="138" t="str">
        <f t="shared" si="17"/>
        <v/>
      </c>
      <c r="AA19" s="139" t="str">
        <f t="shared" si="18"/>
        <v/>
      </c>
      <c r="AB19" s="219" t="str">
        <f>[4]SayfaKOC!BA82</f>
        <v/>
      </c>
      <c r="AC19" s="223" t="e">
        <f t="shared" si="19"/>
        <v>#VALUE!</v>
      </c>
      <c r="AD19" s="140" t="str">
        <f t="shared" si="20"/>
        <v/>
      </c>
      <c r="AE19" s="140" t="str">
        <f t="shared" si="21"/>
        <v/>
      </c>
      <c r="AF19" s="387" t="str">
        <f>[4]SayfaKOC!BA82</f>
        <v/>
      </c>
      <c r="AG19" s="216" t="str">
        <f>[4]SayfaKOC!S82</f>
        <v>(I) İlk Defa Karşılaşılan Arıza</v>
      </c>
      <c r="AH19" s="215" t="str">
        <f t="shared" si="22"/>
        <v>Bu Arıza Aracın Servise Verilmesine Engel</v>
      </c>
      <c r="AI19" s="195" t="str">
        <f>[4]SayfaKOC!AV82</f>
        <v/>
      </c>
      <c r="AJ19" s="196" t="str">
        <f t="shared" si="23"/>
        <v/>
      </c>
      <c r="AK19" s="196" t="str">
        <f t="shared" si="24"/>
        <v/>
      </c>
      <c r="AL19" s="141" t="str">
        <f>[4]SayfaKOC!AX82</f>
        <v/>
      </c>
      <c r="AM19" s="223" t="e">
        <f t="shared" si="25"/>
        <v>#VALUE!</v>
      </c>
      <c r="AN19" s="226" t="e">
        <f t="shared" si="26"/>
        <v>#VALUE!</v>
      </c>
      <c r="AO19" s="211" t="str">
        <f>[4]SayfaKOC!AG82</f>
        <v>Bozankaya</v>
      </c>
      <c r="AP19" s="211" t="str">
        <f>[4]SayfaKOC!AI82</f>
        <v>G420-0703</v>
      </c>
      <c r="AQ19" s="211" t="str">
        <f>[4]SayfaKOC!AQ82</f>
        <v/>
      </c>
      <c r="AR19" s="211" t="str">
        <f>[4]SayfaKOC!AH82</f>
        <v>P MODÜL TAVAN KOMPLESİ</v>
      </c>
      <c r="AS19" s="211">
        <f>[4]SayfaKOC!AJ82</f>
        <v>1</v>
      </c>
      <c r="AT19" s="212" t="str">
        <f>[4]SayfaKOC!GC82</f>
        <v xml:space="preserve"> - </v>
      </c>
      <c r="AU19" s="213" t="str">
        <f>[4]SayfaKOC!AL82</f>
        <v/>
      </c>
      <c r="AV19" s="213" t="str">
        <f>[4]SayfaKOC!AP82</f>
        <v/>
      </c>
      <c r="AW19" s="214" t="str">
        <f>[4]SayfaKOC!AT82</f>
        <v/>
      </c>
      <c r="AX19" s="242" t="e">
        <f t="shared" si="27"/>
        <v>#VALUE!</v>
      </c>
      <c r="AY19" s="200" t="str">
        <f>[4]SayfaKOC!BF82</f>
        <v>692689gdyv</v>
      </c>
      <c r="AZ19" s="199" t="str">
        <f>[4]SayfaKOC!BD82</f>
        <v>https://www.appsheet.com/Template/gettablefileurl?appname=KOC10_Failure_List-654943&amp;tableName=SAYFA1&amp;filename=Sayfa1_Images%2F932e9f51.Resim.075152.jpg</v>
      </c>
      <c r="BA19" s="142"/>
      <c r="BB19" s="208" t="str">
        <f t="shared" si="28"/>
        <v/>
      </c>
      <c r="BC19" s="143"/>
      <c r="BD19" s="143"/>
      <c r="BE19" s="143"/>
      <c r="BF19" s="143"/>
      <c r="BG19" s="143"/>
      <c r="BH19" s="143"/>
      <c r="BI19" s="143"/>
      <c r="BJ19" s="143"/>
      <c r="BK19" s="134" t="str">
        <f>[4]SayfaKOC!U82</f>
        <v>Bozankaya</v>
      </c>
      <c r="BL19" s="134" t="str">
        <f>[4]SayfaKOC!V82</f>
        <v>Üretim</v>
      </c>
      <c r="BM19" s="143"/>
      <c r="BN19" s="208" t="str">
        <f t="shared" si="2"/>
        <v>x var</v>
      </c>
      <c r="BO19" s="208" t="b">
        <f t="shared" si="3"/>
        <v>0</v>
      </c>
      <c r="BP19" s="208" t="e">
        <f t="shared" si="4"/>
        <v>#VALUE!</v>
      </c>
      <c r="BQ19" s="377">
        <f t="shared" si="5"/>
        <v>62.999999995809048</v>
      </c>
      <c r="BR19" s="377" t="e">
        <f t="shared" si="6"/>
        <v>#VALUE!</v>
      </c>
      <c r="BS19" s="377" t="e">
        <f t="shared" si="7"/>
        <v>#VALUE!</v>
      </c>
      <c r="BT19" s="143"/>
      <c r="BU19" s="397"/>
      <c r="BV19" s="385">
        <f t="shared" si="29"/>
        <v>-1</v>
      </c>
      <c r="BW19" s="377" t="str">
        <f t="shared" si="30"/>
        <v>Hayır, çakışma yok</v>
      </c>
      <c r="BX19" s="381"/>
      <c r="BY19" s="403">
        <f t="shared" si="31"/>
        <v>4.3749999997089617E-2</v>
      </c>
      <c r="BZ19" s="403" t="e">
        <f t="shared" si="32"/>
        <v>#VALUE!</v>
      </c>
      <c r="CA19" s="403" t="e">
        <f t="shared" si="33"/>
        <v>#VALUE!</v>
      </c>
      <c r="CB19" s="363"/>
      <c r="CC19" s="244"/>
      <c r="CD19" s="244"/>
      <c r="CE19" s="363">
        <v>81</v>
      </c>
      <c r="CF19" s="219">
        <f t="shared" si="34"/>
        <v>45671.445833333302</v>
      </c>
      <c r="CG19" s="219" t="str">
        <f t="shared" si="35"/>
        <v/>
      </c>
      <c r="CH19" s="244"/>
      <c r="CI19" s="244"/>
      <c r="CJ19" s="244"/>
      <c r="CK19" s="244" t="e">
        <f t="shared" si="37"/>
        <v>#VALUE!</v>
      </c>
      <c r="CL19" s="244">
        <f t="shared" si="38"/>
        <v>4.3749999997089617E-2</v>
      </c>
      <c r="CM19" s="244" t="e">
        <f t="shared" si="39"/>
        <v>#VALUE!</v>
      </c>
      <c r="CN19" s="143"/>
      <c r="CO19" s="144" t="e">
        <f t="shared" si="40"/>
        <v>#VALUE!</v>
      </c>
      <c r="CP19" s="145" t="e">
        <f t="shared" si="41"/>
        <v>#VALUE!</v>
      </c>
      <c r="CQ19" s="146">
        <f t="shared" si="36"/>
        <v>0.44583333330228925</v>
      </c>
      <c r="CR19" s="146">
        <f t="shared" si="8"/>
        <v>45671.489583333299</v>
      </c>
      <c r="CS19" s="146" t="str">
        <f t="shared" si="9"/>
        <v/>
      </c>
      <c r="CT19" s="147">
        <f t="shared" si="10"/>
        <v>65766302.999999993</v>
      </c>
      <c r="CU19" s="147" t="e">
        <f t="shared" si="11"/>
        <v>#VALUE!</v>
      </c>
      <c r="CV19" s="147" t="e">
        <f t="shared" si="12"/>
        <v>#VALUE!</v>
      </c>
      <c r="CW19" s="148" t="e">
        <f t="shared" si="13"/>
        <v>#VALUE!</v>
      </c>
    </row>
    <row r="20" spans="1:101" s="149" customFormat="1" ht="118.5" customHeight="1">
      <c r="A20" s="192" t="str">
        <f>[4]SayfaKOC!C83</f>
        <v>KOC10</v>
      </c>
      <c r="B20" s="133" t="str">
        <f>[4]SayfaKOC!D83</f>
        <v>4122(4)</v>
      </c>
      <c r="C20" s="134" t="str">
        <f>[4]SayfaKOC!E83</f>
        <v>MA , MB , P</v>
      </c>
      <c r="D20" s="134">
        <f>[4]SayfaKOC!F83</f>
        <v>11370</v>
      </c>
      <c r="E20" s="135" t="str">
        <f>[4]SayfaKOC!G83</f>
        <v>BOZ-KOC10-FF-082</v>
      </c>
      <c r="F20" s="166">
        <f t="shared" si="0"/>
        <v>45671</v>
      </c>
      <c r="G20" s="167">
        <f t="shared" si="1"/>
        <v>0.67957175929768709</v>
      </c>
      <c r="H20" s="387">
        <f>[4]SayfaKOC!H83</f>
        <v>45671.679571759298</v>
      </c>
      <c r="I20" s="133" t="str">
        <f>[4]SayfaKOC!I83</f>
        <v>Depo/Depot</v>
      </c>
      <c r="J20" s="132" t="str">
        <f>IF([4]SayfaKOC!J83="Müşteri","Notified by Customer","Notified by Bozankaya")</f>
        <v>Notified by Bozankaya</v>
      </c>
      <c r="K20" s="132" t="str">
        <f>VLOOKUP([4]SayfaKOC!L83,Atamalar!$A$10:$B$53,2,FALSE)</f>
        <v>Emniyet Sistemi</v>
      </c>
      <c r="L20" s="197" t="str">
        <f>[4]SayfaKOC!X83</f>
        <v/>
      </c>
      <c r="M20" s="136" t="str">
        <f t="shared" si="14"/>
        <v>KOC10-BOZ-KOC10-FF-082</v>
      </c>
      <c r="N20" s="163" t="str">
        <f>[4]SayfaKOC!M83</f>
        <v>TCMS ekranına event recorder sinyali gelmemesi</v>
      </c>
      <c r="O20" s="198" t="str">
        <f>[4]SayfaKOC!P83</f>
        <v>C-Uyarı, sürüş devamlılığı</v>
      </c>
      <c r="P20" s="198" t="str">
        <f>[4]SayfaKOC!Q83</f>
        <v>C(Sisteme etki etmeyen arıza)</v>
      </c>
      <c r="Q20" s="198" t="str">
        <f>[4]SayfaKOC!R83</f>
        <v>N.A(Yaralanma yok)</v>
      </c>
      <c r="R20" s="164" t="str" cm="1">
        <f t="array" ref="R20">_xlfn.IFS([4]SayfaKOC!U83="Bozankaya","Bozankaya",[4]SayfaKOC!U83="Müşteri","Customer",[4]SayfaKOC!U83="Tedarikçi","Equipment Supplier")</f>
        <v>Bozankaya</v>
      </c>
      <c r="S20" s="254" t="str">
        <f>[4]SayfaKOC!GB83</f>
        <v xml:space="preserve">HBR oluşturup yayının yapılması - </v>
      </c>
      <c r="T20" s="165" t="str">
        <f>[4]SayfaKOC!AD83</f>
        <v>Arıza çözülecek</v>
      </c>
      <c r="U20" s="164" t="str">
        <f>[4]SayfaKOC!W83</f>
        <v/>
      </c>
      <c r="V20" s="137">
        <f>[4]SayfaKOC!AZ83</f>
        <v>1</v>
      </c>
      <c r="W20" s="168">
        <f t="shared" si="15"/>
        <v>45672</v>
      </c>
      <c r="X20" s="169" t="str">
        <f t="shared" si="16"/>
        <v>10:30</v>
      </c>
      <c r="Y20" s="387">
        <f>[4]SayfaKOC!AE83</f>
        <v>45672.438125000001</v>
      </c>
      <c r="Z20" s="138" t="str">
        <f t="shared" si="17"/>
        <v/>
      </c>
      <c r="AA20" s="139" t="str">
        <f t="shared" si="18"/>
        <v/>
      </c>
      <c r="AB20" s="219" t="str">
        <f>[4]SayfaKOC!BA83</f>
        <v/>
      </c>
      <c r="AC20" s="223" t="e">
        <f t="shared" si="19"/>
        <v>#VALUE!</v>
      </c>
      <c r="AD20" s="140" t="str">
        <f t="shared" si="20"/>
        <v/>
      </c>
      <c r="AE20" s="140" t="str">
        <f t="shared" si="21"/>
        <v/>
      </c>
      <c r="AF20" s="387" t="str">
        <f>[4]SayfaKOC!BA83</f>
        <v/>
      </c>
      <c r="AG20" s="216" t="str">
        <f>[4]SayfaKOC!S83</f>
        <v>(I) İlk Defa Karşılaşılan Arıza</v>
      </c>
      <c r="AH20" s="215" t="str">
        <f t="shared" si="22"/>
        <v>Bu Arıza Aracın Servise Verilmesine Engel Değil</v>
      </c>
      <c r="AI20" s="195" t="str">
        <f>[4]SayfaKOC!AV83</f>
        <v/>
      </c>
      <c r="AJ20" s="196" t="str">
        <f t="shared" si="23"/>
        <v/>
      </c>
      <c r="AK20" s="196" t="str">
        <f t="shared" si="24"/>
        <v/>
      </c>
      <c r="AL20" s="141" t="str">
        <f>[4]SayfaKOC!AX83</f>
        <v/>
      </c>
      <c r="AM20" s="223" t="e">
        <f t="shared" si="25"/>
        <v>#VALUE!</v>
      </c>
      <c r="AN20" s="226" t="e">
        <f t="shared" si="26"/>
        <v>#VALUE!</v>
      </c>
      <c r="AO20" s="211" t="str">
        <f>[4]SayfaKOC!AG83</f>
        <v>Bozankaya</v>
      </c>
      <c r="AP20" s="211" t="str">
        <f>[4]SayfaKOC!AI83</f>
        <v>0</v>
      </c>
      <c r="AQ20" s="211" t="str">
        <f>[4]SayfaKOC!AQ83</f>
        <v/>
      </c>
      <c r="AR20" s="211" t="str">
        <f>[4]SayfaKOC!AH83</f>
        <v>0</v>
      </c>
      <c r="AS20" s="211">
        <f>[4]SayfaKOC!AJ83</f>
        <v>0</v>
      </c>
      <c r="AT20" s="212" t="str">
        <f>[4]SayfaKOC!GC83</f>
        <v xml:space="preserve"> - </v>
      </c>
      <c r="AU20" s="213" t="str">
        <f>[4]SayfaKOC!AL83</f>
        <v/>
      </c>
      <c r="AV20" s="213" t="str">
        <f>[4]SayfaKOC!AP83</f>
        <v/>
      </c>
      <c r="AW20" s="214" t="str">
        <f>[4]SayfaKOC!AT83</f>
        <v/>
      </c>
      <c r="AX20" s="242" t="e">
        <f t="shared" si="27"/>
        <v>#VALUE!</v>
      </c>
      <c r="AY20" s="200" t="str">
        <f>[4]SayfaKOC!BF83</f>
        <v>trcrw814</v>
      </c>
      <c r="AZ20" s="199" t="str">
        <f>[4]SayfaKOC!BD83</f>
        <v>https://www.appsheet.com/Template/gettablefileurl?appname=KOC10_Failure_List-654943&amp;tableName=SAYFA1&amp;filename=Sayfa1_Images%2F3e6d5270.Resim.133335.jpg</v>
      </c>
      <c r="BA20" s="142"/>
      <c r="BB20" s="208" t="str">
        <f t="shared" si="28"/>
        <v/>
      </c>
      <c r="BC20" s="143"/>
      <c r="BD20" s="143"/>
      <c r="BE20" s="143"/>
      <c r="BF20" s="143"/>
      <c r="BG20" s="143"/>
      <c r="BH20" s="143"/>
      <c r="BI20" s="143"/>
      <c r="BJ20" s="143"/>
      <c r="BK20" s="134" t="str">
        <f>[4]SayfaKOC!U83</f>
        <v>Bozankaya</v>
      </c>
      <c r="BL20" s="134" t="str">
        <f>[4]SayfaKOC!V83</f>
        <v>Fabrika Test</v>
      </c>
      <c r="BM20" s="143"/>
      <c r="BN20" s="208" t="str">
        <f t="shared" si="2"/>
        <v>x var</v>
      </c>
      <c r="BO20" s="208" t="b">
        <f t="shared" si="3"/>
        <v>0</v>
      </c>
      <c r="BP20" s="208" t="e">
        <f t="shared" si="4"/>
        <v>#VALUE!</v>
      </c>
      <c r="BQ20" s="377">
        <f t="shared" si="5"/>
        <v>1092.3166666121688</v>
      </c>
      <c r="BR20" s="377" t="e">
        <f t="shared" si="6"/>
        <v>#VALUE!</v>
      </c>
      <c r="BS20" s="377" t="e">
        <f t="shared" si="7"/>
        <v>#VALUE!</v>
      </c>
      <c r="BT20" s="143"/>
      <c r="BU20" s="397"/>
      <c r="BV20" s="385">
        <f t="shared" si="29"/>
        <v>-1</v>
      </c>
      <c r="BW20" s="377" t="str">
        <f t="shared" si="30"/>
        <v>Hayır, çakışma yok</v>
      </c>
      <c r="BX20" s="381"/>
      <c r="BY20" s="403">
        <f t="shared" si="31"/>
        <v>0.75855324070289498</v>
      </c>
      <c r="BZ20" s="403" t="e">
        <f t="shared" si="32"/>
        <v>#VALUE!</v>
      </c>
      <c r="CA20" s="403" t="e">
        <f t="shared" si="33"/>
        <v>#VALUE!</v>
      </c>
      <c r="CB20" s="363"/>
      <c r="CC20" s="244"/>
      <c r="CD20" s="244"/>
      <c r="CE20" s="363">
        <v>82</v>
      </c>
      <c r="CF20" s="219">
        <f t="shared" si="34"/>
        <v>45671.679571759298</v>
      </c>
      <c r="CG20" s="219" t="str">
        <f t="shared" si="35"/>
        <v/>
      </c>
      <c r="CH20" s="244"/>
      <c r="CI20" s="244"/>
      <c r="CJ20" s="244"/>
      <c r="CK20" s="244" t="e">
        <f t="shared" si="37"/>
        <v>#VALUE!</v>
      </c>
      <c r="CL20" s="244">
        <f t="shared" si="38"/>
        <v>0.75855324070289498</v>
      </c>
      <c r="CM20" s="244" t="e">
        <f t="shared" si="39"/>
        <v>#VALUE!</v>
      </c>
      <c r="CN20" s="143"/>
      <c r="CO20" s="144" t="e">
        <f t="shared" si="40"/>
        <v>#VALUE!</v>
      </c>
      <c r="CP20" s="145" t="e">
        <f t="shared" si="41"/>
        <v>#VALUE!</v>
      </c>
      <c r="CQ20" s="146">
        <f t="shared" si="36"/>
        <v>0.67957175929768709</v>
      </c>
      <c r="CR20" s="146">
        <f t="shared" si="8"/>
        <v>45672.438125000001</v>
      </c>
      <c r="CS20" s="146" t="str">
        <f t="shared" si="9"/>
        <v/>
      </c>
      <c r="CT20" s="147">
        <f t="shared" si="10"/>
        <v>65767332.316666611</v>
      </c>
      <c r="CU20" s="147" t="e">
        <f t="shared" si="11"/>
        <v>#VALUE!</v>
      </c>
      <c r="CV20" s="147" t="e">
        <f t="shared" si="12"/>
        <v>#VALUE!</v>
      </c>
      <c r="CW20" s="148" t="e">
        <f t="shared" si="13"/>
        <v>#VALUE!</v>
      </c>
    </row>
    <row r="21" spans="1:101" s="149" customFormat="1" ht="118.5" customHeight="1">
      <c r="A21" s="192" t="str">
        <f>[4]SayfaKOC!C84</f>
        <v>KOC10</v>
      </c>
      <c r="B21" s="133" t="str">
        <f>[4]SayfaKOC!D84</f>
        <v>4123(5)</v>
      </c>
      <c r="C21" s="134" t="str">
        <f>[4]SayfaKOC!E84</f>
        <v>RA</v>
      </c>
      <c r="D21" s="134">
        <f>[4]SayfaKOC!F84</f>
        <v>8223</v>
      </c>
      <c r="E21" s="135" t="str">
        <f>[4]SayfaKOC!G84</f>
        <v>BOZ-KOC10-FF-083</v>
      </c>
      <c r="F21" s="166">
        <f t="shared" si="0"/>
        <v>45664</v>
      </c>
      <c r="G21" s="167">
        <f t="shared" si="1"/>
        <v>0.4271180556024774</v>
      </c>
      <c r="H21" s="387">
        <f>[4]SayfaKOC!H84</f>
        <v>45664.427118055602</v>
      </c>
      <c r="I21" s="133" t="str">
        <f>[4]SayfaKOC!I84</f>
        <v>Depo/Depot</v>
      </c>
      <c r="J21" s="132" t="str">
        <f>IF([4]SayfaKOC!J84="Müşteri","Notified by Customer","Notified by Bozankaya")</f>
        <v>Notified by Customer</v>
      </c>
      <c r="K21" s="132" t="str">
        <f>VLOOKUP([4]SayfaKOC!L84,Atamalar!$A$10:$B$53,2,FALSE)</f>
        <v>Passenger_Information</v>
      </c>
      <c r="L21" s="197" t="str">
        <f>[4]SayfaKOC!X84</f>
        <v>ATAK ULAŞIM SAN.TİC.LTD.ŞTİ.</v>
      </c>
      <c r="M21" s="136" t="str">
        <f t="shared" si="14"/>
        <v>KOC10-BOZ-KOC10-FF-083</v>
      </c>
      <c r="N21" s="163" t="str">
        <f>[4]SayfaKOC!M84</f>
        <v>4123(5) NUMARALI TRAMVAYIN RA SALON KAMERANIN CCTV EKRANINDAKİ GÖRÜNTÜDE RENKLER GİTMİŞ.</v>
      </c>
      <c r="O21" s="198" t="str">
        <f>[4]SayfaKOC!P84</f>
        <v>C-Uyarı, sürüş devamlılığı</v>
      </c>
      <c r="P21" s="198" t="str">
        <f>[4]SayfaKOC!Q84</f>
        <v>C(Sisteme etki etmeyen arıza)</v>
      </c>
      <c r="Q21" s="198" t="str">
        <f>[4]SayfaKOC!R84</f>
        <v>N.A(Yaralanma yok)</v>
      </c>
      <c r="R21" s="164" t="str" cm="1">
        <f t="array" ref="R21">_xlfn.IFS([4]SayfaKOC!U84="Bozankaya","Bozankaya",[4]SayfaKOC!U84="Müşteri","Customer",[4]SayfaKOC!U84="Tedarikçi","Equipment Supplier")</f>
        <v>Equipment Supplier</v>
      </c>
      <c r="S21" s="254" t="str">
        <f>[4]SayfaKOC!GB84</f>
        <v>SSH YEDEK MALZEMEDEN DEĞİŞİMİ SAĞLANDI. - SSH YEDEK MALZEMEDEN DEĞİŞİMİ SAĞLANDI,ÇALIŞIYOR.</v>
      </c>
      <c r="T21" s="165" t="str">
        <f>[4]SayfaKOC!AD84</f>
        <v>Ekipman değiştirilecek</v>
      </c>
      <c r="U21" s="164" t="str">
        <f>[4]SayfaKOC!W84</f>
        <v>Evet</v>
      </c>
      <c r="V21" s="137">
        <f>[4]SayfaKOC!AZ84</f>
        <v>1</v>
      </c>
      <c r="W21" s="168">
        <f t="shared" si="15"/>
        <v>45664</v>
      </c>
      <c r="X21" s="169" t="str">
        <f t="shared" si="16"/>
        <v>10:25</v>
      </c>
      <c r="Y21" s="387">
        <f>[4]SayfaKOC!AE84</f>
        <v>45664.434155092596</v>
      </c>
      <c r="Z21" s="138">
        <f t="shared" si="17"/>
        <v>45664</v>
      </c>
      <c r="AA21" s="139" t="str">
        <f t="shared" si="18"/>
        <v>10:55</v>
      </c>
      <c r="AB21" s="219">
        <f>[4]SayfaKOC!BA84</f>
        <v>45664.4554166667</v>
      </c>
      <c r="AC21" s="223">
        <f t="shared" si="19"/>
        <v>40.749999980907887</v>
      </c>
      <c r="AD21" s="140">
        <f t="shared" si="20"/>
        <v>45664</v>
      </c>
      <c r="AE21" s="140" t="str">
        <f t="shared" si="21"/>
        <v>10:55</v>
      </c>
      <c r="AF21" s="387">
        <f>[4]SayfaKOC!BA84</f>
        <v>45664.4554166667</v>
      </c>
      <c r="AG21" s="216" t="str">
        <f>[4]SayfaKOC!S84</f>
        <v>(II) Aynı Araçta Tekrarlayan Arıza</v>
      </c>
      <c r="AH21" s="215" t="str">
        <f t="shared" si="22"/>
        <v>Bu Arıza Aracın Servise Verilmesine Engel Değil</v>
      </c>
      <c r="AI21" s="195" t="str">
        <f>[4]SayfaKOC!AV84</f>
        <v/>
      </c>
      <c r="AJ21" s="196" t="str">
        <f t="shared" si="23"/>
        <v/>
      </c>
      <c r="AK21" s="196" t="str">
        <f t="shared" si="24"/>
        <v/>
      </c>
      <c r="AL21" s="141" t="str">
        <f>[4]SayfaKOC!AX84</f>
        <v/>
      </c>
      <c r="AM21" s="223">
        <f t="shared" si="25"/>
        <v>0</v>
      </c>
      <c r="AN21" s="223">
        <f t="shared" si="26"/>
        <v>40.749999980907887</v>
      </c>
      <c r="AO21" s="211" t="str">
        <f>[4]SayfaKOC!AG84</f>
        <v>ATAK ULAŞIM SAN.TİC.LTD.ŞTİ.</v>
      </c>
      <c r="AP21" s="211" t="str">
        <f>[4]SayfaKOC!AI84</f>
        <v>E810-7096</v>
      </c>
      <c r="AQ21" s="211" t="str">
        <f>[4]SayfaKOC!AQ84</f>
        <v>7H037EBPAG00096</v>
      </c>
      <c r="AR21" s="211" t="str">
        <f>[4]SayfaKOC!AH84</f>
        <v>ARAÇ İÇİ KAMERA</v>
      </c>
      <c r="AS21" s="211">
        <f>[4]SayfaKOC!AJ84</f>
        <v>1</v>
      </c>
      <c r="AT21" s="212" t="str">
        <f>[4]SayfaKOC!GC84</f>
        <v xml:space="preserve"> - </v>
      </c>
      <c r="AU21" s="213" t="str">
        <f>[4]SayfaKOC!AL84</f>
        <v/>
      </c>
      <c r="AV21" s="213" t="str">
        <f>[4]SayfaKOC!AP84</f>
        <v/>
      </c>
      <c r="AW21" s="214" t="str">
        <f>[4]SayfaKOC!AT84</f>
        <v/>
      </c>
      <c r="AX21" s="242">
        <f t="shared" si="27"/>
        <v>448.24999978998676</v>
      </c>
      <c r="AY21" s="200" t="str">
        <f>[4]SayfaKOC!BF84</f>
        <v>22hdfyg766</v>
      </c>
      <c r="AZ21" s="199" t="str">
        <f>[4]SayfaKOC!BD84</f>
        <v>https://www.appsheet.com/Template/gettablefileurl?appname=KOC10_Failure_List-654943&amp;tableName=SAYFA1&amp;filename=Sayfa1_Images%2Fd233b74f.Resim.062101.jpg</v>
      </c>
      <c r="BA21" s="142"/>
      <c r="BB21" s="208" t="str">
        <f t="shared" si="28"/>
        <v/>
      </c>
      <c r="BC21" s="143"/>
      <c r="BD21" s="143"/>
      <c r="BE21" s="143"/>
      <c r="BF21" s="143"/>
      <c r="BG21" s="143"/>
      <c r="BH21" s="143"/>
      <c r="BI21" s="143"/>
      <c r="BJ21" s="143"/>
      <c r="BK21" s="134" t="str">
        <f>[4]SayfaKOC!U84</f>
        <v>Tedarikçi</v>
      </c>
      <c r="BL21" s="134" t="str">
        <f>[4]SayfaKOC!V84</f>
        <v>ATAK ULAŞIM SAN.TİC.LTD.ŞTİ.</v>
      </c>
      <c r="BM21" s="143"/>
      <c r="BN21" s="208" t="str">
        <f t="shared" si="2"/>
        <v>x var</v>
      </c>
      <c r="BO21" s="208" t="b">
        <f t="shared" si="3"/>
        <v>0</v>
      </c>
      <c r="BP21" s="208" t="b">
        <f t="shared" si="4"/>
        <v>0</v>
      </c>
      <c r="BQ21" s="377">
        <f t="shared" si="5"/>
        <v>10.133333271369338</v>
      </c>
      <c r="BR21" s="377">
        <f t="shared" si="6"/>
        <v>30.616666709538549</v>
      </c>
      <c r="BS21" s="377">
        <f t="shared" si="7"/>
        <v>40.749999980907887</v>
      </c>
      <c r="BT21" s="143"/>
      <c r="BU21" s="397"/>
      <c r="BV21" s="385">
        <f t="shared" si="29"/>
        <v>0</v>
      </c>
      <c r="BW21" s="377" t="str">
        <f t="shared" si="30"/>
        <v>Hayır, çakışma yok</v>
      </c>
      <c r="BX21" s="381"/>
      <c r="BY21" s="403">
        <f t="shared" si="31"/>
        <v>7.0370369940064847E-3</v>
      </c>
      <c r="BZ21" s="403">
        <f t="shared" si="32"/>
        <v>2.1261574103846215E-2</v>
      </c>
      <c r="CA21" s="403">
        <f t="shared" si="33"/>
        <v>2.8298611097852699E-2</v>
      </c>
      <c r="CB21" s="363"/>
      <c r="CC21" s="361"/>
      <c r="CD21" s="244"/>
      <c r="CE21" s="363">
        <v>83</v>
      </c>
      <c r="CF21" s="219">
        <f t="shared" si="34"/>
        <v>45664.427118055602</v>
      </c>
      <c r="CG21" s="219">
        <f t="shared" si="35"/>
        <v>45664.4554166667</v>
      </c>
      <c r="CH21" s="244"/>
      <c r="CI21" s="244"/>
      <c r="CJ21" s="244"/>
      <c r="CK21" s="244">
        <f t="shared" si="37"/>
        <v>2.1261574103846215E-2</v>
      </c>
      <c r="CL21" s="244">
        <f t="shared" si="38"/>
        <v>7.0370369940064847E-3</v>
      </c>
      <c r="CM21" s="244">
        <f t="shared" si="39"/>
        <v>2.8298611097852699E-2</v>
      </c>
      <c r="CN21" s="143"/>
      <c r="CO21" s="144">
        <f t="shared" si="40"/>
        <v>40.749999980907887</v>
      </c>
      <c r="CP21" s="145">
        <f t="shared" si="41"/>
        <v>1.2756944462307729</v>
      </c>
      <c r="CQ21" s="146">
        <f t="shared" si="36"/>
        <v>0.4271180556024774</v>
      </c>
      <c r="CR21" s="146">
        <f t="shared" si="8"/>
        <v>45664.434155092596</v>
      </c>
      <c r="CS21" s="146">
        <f t="shared" si="9"/>
        <v>45664.4554166667</v>
      </c>
      <c r="CT21" s="147">
        <f t="shared" si="10"/>
        <v>65756170.133333273</v>
      </c>
      <c r="CU21" s="147">
        <f t="shared" si="11"/>
        <v>30.616666709538549</v>
      </c>
      <c r="CV21" s="147">
        <f t="shared" si="12"/>
        <v>65756200.749999978</v>
      </c>
      <c r="CW21" s="148">
        <f t="shared" si="13"/>
        <v>0.99999953439118505</v>
      </c>
    </row>
    <row r="22" spans="1:101" s="149" customFormat="1" ht="118.5" customHeight="1">
      <c r="A22" s="192" t="str">
        <f>[4]SayfaKOC!C88</f>
        <v>KOC10</v>
      </c>
      <c r="B22" s="133" t="str">
        <f>[4]SayfaKOC!D88</f>
        <v>4120(2)</v>
      </c>
      <c r="C22" s="134" t="str">
        <f>[4]SayfaKOC!E88</f>
        <v>MA</v>
      </c>
      <c r="D22" s="134">
        <f>[4]SayfaKOC!F88</f>
        <v>132</v>
      </c>
      <c r="E22" s="135" t="str">
        <f>[4]SayfaKOC!G88</f>
        <v>BOZ-KOC10-FF-087</v>
      </c>
      <c r="F22" s="166">
        <f t="shared" si="0"/>
        <v>45659</v>
      </c>
      <c r="G22" s="167">
        <f t="shared" si="1"/>
        <v>0.39608796300308313</v>
      </c>
      <c r="H22" s="387">
        <f>[4]SayfaKOC!H88</f>
        <v>45659.396087963003</v>
      </c>
      <c r="I22" s="133" t="str">
        <f>[4]SayfaKOC!I88</f>
        <v>Depo/Depot</v>
      </c>
      <c r="J22" s="132" t="str">
        <f>IF([4]SayfaKOC!J88="Müşteri","Notified by Customer","Notified by Bozankaya")</f>
        <v>Notified by Bozankaya</v>
      </c>
      <c r="K22" s="132" t="str">
        <f>VLOOKUP([4]SayfaKOC!L88,Atamalar!$A$10:$B$53,2,FALSE)</f>
        <v>Passenger_Information</v>
      </c>
      <c r="L22" s="197" t="str">
        <f>[4]SayfaKOC!X88</f>
        <v>ATAK ULAŞIM SAN.TİC.LTD.ŞTİ.</v>
      </c>
      <c r="M22" s="136" t="str">
        <f t="shared" si="14"/>
        <v>KOC10-BOZ-KOC10-FF-087</v>
      </c>
      <c r="N22" s="163" t="str">
        <f>[4]SayfaKOC!M88</f>
        <v>NVR KAYIT CİHAZININ RJ45 GİRİŞİ ARIZALI</v>
      </c>
      <c r="O22" s="198" t="str">
        <f>[4]SayfaKOC!P88</f>
        <v>C-Uyarı, sürüş devamlılığı</v>
      </c>
      <c r="P22" s="198" t="str">
        <f>[4]SayfaKOC!Q88</f>
        <v>B(Servisten çekmeye etki eden arıza)</v>
      </c>
      <c r="Q22" s="198" t="str">
        <f>[4]SayfaKOC!R88</f>
        <v>N.A(Yaralanma yok)</v>
      </c>
      <c r="R22" s="164" t="str" cm="1">
        <f t="array" ref="R22">_xlfn.IFS([4]SayfaKOC!U90="Bozankaya","Bozankaya",[4]SayfaKOC!U90="Müşteri","Customer",[4]SayfaKOC!U90="Tedarikçi","Equipment Supplier")</f>
        <v>Bozankaya</v>
      </c>
      <c r="S22" s="254" t="str">
        <f>[4]SayfaKOC!GB88</f>
        <v>SSH YEDEK MALZEMDEN DEĞİŞİMİ SAĞLANDI. - SSH YEDEK MALZEMDEN DEĞİŞİMİ SAĞLANDI,ÇALIŞIYOR.</v>
      </c>
      <c r="T22" s="165" t="str">
        <f>[4]SayfaKOC!AD88</f>
        <v>Ekipman değiştirilecek</v>
      </c>
      <c r="U22" s="164" t="str">
        <f>[4]SayfaKOC!W88</f>
        <v>Evet</v>
      </c>
      <c r="V22" s="137">
        <f>[4]SayfaKOC!AZ88</f>
        <v>2</v>
      </c>
      <c r="W22" s="168">
        <f t="shared" si="15"/>
        <v>45659</v>
      </c>
      <c r="X22" s="169" t="str">
        <f t="shared" si="16"/>
        <v>09:45</v>
      </c>
      <c r="Y22" s="387">
        <f>[4]SayfaKOC!AE88</f>
        <v>45659.406770833302</v>
      </c>
      <c r="Z22" s="138">
        <f t="shared" si="17"/>
        <v>45659</v>
      </c>
      <c r="AA22" s="139" t="str">
        <f t="shared" si="18"/>
        <v>10:45</v>
      </c>
      <c r="AB22" s="219">
        <f>[4]SayfaKOC!BA88</f>
        <v>45659.448402777802</v>
      </c>
      <c r="AC22" s="223">
        <f t="shared" si="19"/>
        <v>75.333333309972659</v>
      </c>
      <c r="AD22" s="140">
        <f t="shared" si="20"/>
        <v>45659</v>
      </c>
      <c r="AE22" s="140" t="str">
        <f t="shared" si="21"/>
        <v>10:45</v>
      </c>
      <c r="AF22" s="387">
        <f>[4]SayfaKOC!BA88</f>
        <v>45659.448402777802</v>
      </c>
      <c r="AG22" s="216" t="str">
        <f>[4]SayfaKOC!S88</f>
        <v>(II) Aynı Araçta Tekrarlayan Arıza</v>
      </c>
      <c r="AH22" s="215" t="str">
        <f t="shared" si="22"/>
        <v>Bu Arıza Aracın Servise Verilmesine Engel</v>
      </c>
      <c r="AI22" s="195" t="str">
        <f>[4]SayfaKOC!AV88</f>
        <v>KOC10-HBR-25-087</v>
      </c>
      <c r="AJ22" s="196" t="str">
        <f t="shared" si="23"/>
        <v/>
      </c>
      <c r="AK22" s="196" t="str">
        <f t="shared" si="24"/>
        <v/>
      </c>
      <c r="AL22" s="141" t="str">
        <f>[4]SayfaKOC!AX88</f>
        <v/>
      </c>
      <c r="AM22" s="223">
        <f t="shared" si="25"/>
        <v>75.333333309972659</v>
      </c>
      <c r="AN22" s="223">
        <f t="shared" si="26"/>
        <v>75.333333309972659</v>
      </c>
      <c r="AO22" s="211" t="str">
        <f>[4]SayfaKOC!AG88</f>
        <v>ATAK ULAŞIM SAN.TİC.LTD.ŞTİ.</v>
      </c>
      <c r="AP22" s="211" t="str">
        <f>[4]SayfaKOC!AI88</f>
        <v>E810-7098</v>
      </c>
      <c r="AQ22" s="211" t="str">
        <f>[4]SayfaKOC!AQ88</f>
        <v>9J0A58EPAJ00003</v>
      </c>
      <c r="AR22" s="211" t="str">
        <f>[4]SayfaKOC!AH88</f>
        <v>MNVR (VİDEO KAYIT CİHAZI)</v>
      </c>
      <c r="AS22" s="211">
        <f>[4]SayfaKOC!AJ88</f>
        <v>1</v>
      </c>
      <c r="AT22" s="212" t="str">
        <f>[4]SayfaKOC!GC88</f>
        <v xml:space="preserve"> - </v>
      </c>
      <c r="AU22" s="213" t="str">
        <f>[4]SayfaKOC!AL88</f>
        <v/>
      </c>
      <c r="AV22" s="213" t="str">
        <f>[4]SayfaKOC!AP88</f>
        <v/>
      </c>
      <c r="AW22" s="214" t="str">
        <f>[4]SayfaKOC!AT88</f>
        <v/>
      </c>
      <c r="AX22" s="242">
        <f t="shared" si="27"/>
        <v>1657.3333328193985</v>
      </c>
      <c r="AY22" s="200" t="str">
        <f>[4]SayfaKOC!BF88</f>
        <v>22yhhhw4</v>
      </c>
      <c r="AZ22" s="199" t="str">
        <f>[4]SayfaKOC!BD88</f>
        <v>https://www.appsheet.com/Template/gettablefileurl?appname=KOC10_Failure_List-654943&amp;tableName=SAYFA1&amp;filename=Sayfa1_Images%2Ff3d86ca8.Resim.070212.jpg</v>
      </c>
      <c r="BA22" s="142"/>
      <c r="BB22" s="208" t="str">
        <f t="shared" si="28"/>
        <v/>
      </c>
      <c r="BC22" s="143"/>
      <c r="BD22" s="143"/>
      <c r="BE22" s="143"/>
      <c r="BF22" s="143"/>
      <c r="BG22" s="143"/>
      <c r="BH22" s="143"/>
      <c r="BI22" s="143"/>
      <c r="BJ22" s="143"/>
      <c r="BK22" s="134" t="str">
        <f>[4]SayfaKOC!U88</f>
        <v>Tedarikçi</v>
      </c>
      <c r="BL22" s="134" t="str">
        <f>[4]SayfaKOC!V88</f>
        <v>ATAK ULAŞIM SAN.TİC.LTD.ŞTİ.</v>
      </c>
      <c r="BM22" s="143"/>
      <c r="BN22" s="208" t="str">
        <f t="shared" si="2"/>
        <v>x var</v>
      </c>
      <c r="BO22" s="208" t="b">
        <f t="shared" si="3"/>
        <v>0</v>
      </c>
      <c r="BP22" s="208" t="b">
        <f t="shared" si="4"/>
        <v>0</v>
      </c>
      <c r="BQ22" s="377">
        <f t="shared" si="5"/>
        <v>15.383333230856806</v>
      </c>
      <c r="BR22" s="377">
        <f t="shared" si="6"/>
        <v>59.950000079115853</v>
      </c>
      <c r="BS22" s="377">
        <f t="shared" si="7"/>
        <v>75.333333309972659</v>
      </c>
      <c r="BT22" s="143"/>
      <c r="BU22" s="397"/>
      <c r="BV22" s="385">
        <f t="shared" si="29"/>
        <v>0</v>
      </c>
      <c r="BW22" s="377" t="str">
        <f t="shared" si="30"/>
        <v>Hayır, çakışma yok</v>
      </c>
      <c r="BX22" s="381"/>
      <c r="BY22" s="403">
        <f t="shared" si="31"/>
        <v>1.0682870299206115E-2</v>
      </c>
      <c r="BZ22" s="403">
        <f t="shared" si="32"/>
        <v>4.1631944499386009E-2</v>
      </c>
      <c r="CA22" s="403">
        <f t="shared" si="33"/>
        <v>5.2314814798592124E-2</v>
      </c>
      <c r="CB22" s="363"/>
      <c r="CC22" s="361"/>
      <c r="CD22" s="244"/>
      <c r="CE22" s="363">
        <v>87</v>
      </c>
      <c r="CF22" s="219">
        <f t="shared" si="34"/>
        <v>45659.396087963003</v>
      </c>
      <c r="CG22" s="219">
        <f t="shared" si="35"/>
        <v>45659.448402777802</v>
      </c>
      <c r="CH22" s="244"/>
      <c r="CI22" s="244"/>
      <c r="CJ22" s="244"/>
      <c r="CK22" s="244">
        <f t="shared" si="37"/>
        <v>4.1631944499386009E-2</v>
      </c>
      <c r="CL22" s="244">
        <f t="shared" si="38"/>
        <v>1.0682870299206115E-2</v>
      </c>
      <c r="CM22" s="244">
        <f t="shared" si="39"/>
        <v>5.2314814798592124E-2</v>
      </c>
      <c r="CN22" s="143"/>
      <c r="CO22" s="144">
        <f t="shared" si="40"/>
        <v>75.333333309972659</v>
      </c>
      <c r="CP22" s="145">
        <f t="shared" si="41"/>
        <v>2.4979166699631605</v>
      </c>
      <c r="CQ22" s="146">
        <f t="shared" si="36"/>
        <v>0.39608796300308313</v>
      </c>
      <c r="CR22" s="146">
        <f t="shared" si="8"/>
        <v>45659.406770833302</v>
      </c>
      <c r="CS22" s="146">
        <f t="shared" si="9"/>
        <v>45659.448402777802</v>
      </c>
      <c r="CT22" s="147">
        <f t="shared" si="10"/>
        <v>65748975.383333229</v>
      </c>
      <c r="CU22" s="147">
        <f t="shared" si="11"/>
        <v>59.950000079115853</v>
      </c>
      <c r="CV22" s="147">
        <f t="shared" si="12"/>
        <v>65749035.333333313</v>
      </c>
      <c r="CW22" s="148">
        <f t="shared" si="13"/>
        <v>0.99999908819954875</v>
      </c>
    </row>
    <row r="23" spans="1:101" s="149" customFormat="1" ht="118.5" customHeight="1">
      <c r="A23" s="192" t="str">
        <f>[4]SayfaKOC!C79</f>
        <v>KOC10</v>
      </c>
      <c r="B23" s="133" t="str">
        <f>[4]SayfaKOC!D79</f>
        <v>4121(3)</v>
      </c>
      <c r="C23" s="134" t="str">
        <f>[4]SayfaKOC!E79</f>
        <v>MB</v>
      </c>
      <c r="D23" s="134">
        <f>[4]SayfaKOC!F79</f>
        <v>16976</v>
      </c>
      <c r="E23" s="135" t="str">
        <f>[4]SayfaKOC!G79</f>
        <v>BOZ-KOC10-FF-078</v>
      </c>
      <c r="F23" s="166">
        <f t="shared" si="0"/>
        <v>45645</v>
      </c>
      <c r="G23" s="167">
        <f t="shared" si="1"/>
        <v>0.47916666670062114</v>
      </c>
      <c r="H23" s="387">
        <f>[4]SayfaKOC!H79</f>
        <v>45645.479166666701</v>
      </c>
      <c r="I23" s="133" t="str">
        <f>[4]SayfaKOC!I79</f>
        <v>Depo/Depot</v>
      </c>
      <c r="J23" s="132" t="str">
        <f>IF([4]SayfaKOC!J79="Müşteri","Notified by Customer","Notified by Bozankaya")</f>
        <v>Notified by Customer</v>
      </c>
      <c r="K23" s="132" t="str">
        <f>VLOOKUP([4]SayfaKOC!L79,Atamalar!$A$10:$B$53,2,FALSE)</f>
        <v>Brake_System</v>
      </c>
      <c r="L23" s="197" t="str">
        <f>[4]SayfaKOC!X79</f>
        <v>KNORR-BREMSE, SYSTEME FÜR</v>
      </c>
      <c r="M23" s="136" t="str">
        <f t="shared" si="14"/>
        <v>KOC10-BOZ-KOC10-FF-078</v>
      </c>
      <c r="N23" s="163" t="str">
        <f>[4]SayfaKOC!M79</f>
        <v>MB MODÜL YARDIMCI HİDROLİK ÜNİTESİ SÜREKLİ DEVREDE.</v>
      </c>
      <c r="O23" s="198" t="str">
        <f>[4]SayfaKOC!P79</f>
        <v>C-Uyarı, sürüş devamlılığı</v>
      </c>
      <c r="P23" s="198" t="str">
        <f>[4]SayfaKOC!Q79</f>
        <v>B(Servisten çekmeye etki eden arıza)</v>
      </c>
      <c r="Q23" s="198" t="str">
        <f>[4]SayfaKOC!R79</f>
        <v>N.A(Yaralanma yok)</v>
      </c>
      <c r="R23" s="164" t="str" cm="1">
        <f t="array" ref="R23">_xlfn.IFS([4]SayfaKOC!U79="Bozankaya","Bozankaya",[4]SayfaKOC!U79="Müşteri","Customer",[4]SayfaKOC!U79="Tedarikçi","Equipment Supplier")</f>
        <v>Equipment Supplier</v>
      </c>
      <c r="S23" s="254" t="str">
        <f>[4]SayfaKOC!GB79</f>
        <v>PROJEDEN KABLO TAKİBİ YAPILDI, FREN PANOSUNDAN YARDIMCI HİDROLİK ÜNİTESİNİN KONNEKTÖRÜNE BUZZER ATILDI. 4120(2) NUMARALI TRAMVAYDAKİ HİDROLİK ÜNİTE İLE DEĞİŞİMİNİ SAĞLADIK FAKAT EKİPMAN TEKRAR SÜREKLİ ÇALIŞMAYA DEVAM ETTİ. KONNEKTÖRDE ÖLÇÜM YAPTIĞIMIZDA ÇOK FAZLA EKSİ GELDİĞİNİ TESPİT ETTİK, ÇALIŞMALARIMIZ DEVAM EDİYOR - Yaptığımız kontroller sonucu spralin yanal stoperin arasında sıkıştığından yardımcı hidrolik besleme kablosu görevini görmemekteydi. Belediyeden tedarik edilen izoleli muf ile kablo sağlamlaştırıldı. Spralin geçmesi gereken güzergah düzeltildi. Sistem şuan aktif bir şekilde çalışıyor.</v>
      </c>
      <c r="T23" s="165" t="str">
        <f>[4]SayfaKOC!AD79</f>
        <v>Arıza çözülecek</v>
      </c>
      <c r="U23" s="164" t="str">
        <f>[4]SayfaKOC!W79</f>
        <v>Evet</v>
      </c>
      <c r="V23" s="137">
        <f>[4]SayfaKOC!AZ79</f>
        <v>1</v>
      </c>
      <c r="W23" s="168">
        <f t="shared" si="15"/>
        <v>45647</v>
      </c>
      <c r="X23" s="169" t="str">
        <f t="shared" si="16"/>
        <v>11:30</v>
      </c>
      <c r="Y23" s="387">
        <f>[4]SayfaKOC!AE79</f>
        <v>45647.479606481502</v>
      </c>
      <c r="Z23" s="138">
        <f t="shared" si="17"/>
        <v>45651</v>
      </c>
      <c r="AA23" s="139" t="str">
        <f t="shared" si="18"/>
        <v>16:30</v>
      </c>
      <c r="AB23" s="219">
        <f>[4]SayfaKOC!BA79</f>
        <v>45651.688020833302</v>
      </c>
      <c r="AC23" s="223">
        <f t="shared" si="19"/>
        <v>8940.7499999064021</v>
      </c>
      <c r="AD23" s="140">
        <f t="shared" si="20"/>
        <v>45651</v>
      </c>
      <c r="AE23" s="140" t="str">
        <f t="shared" si="21"/>
        <v>16:30</v>
      </c>
      <c r="AF23" s="387">
        <f>[4]SayfaKOC!BA79</f>
        <v>45651.688020833302</v>
      </c>
      <c r="AG23" s="216" t="str">
        <f>[4]SayfaKOC!S79</f>
        <v>(I) İlk Defa Karşılaşılan Arıza</v>
      </c>
      <c r="AH23" s="215" t="str">
        <f t="shared" si="22"/>
        <v>Bu Arıza Aracın Servise Verilmesine Engel</v>
      </c>
      <c r="AI23" s="195" t="str">
        <f>[4]SayfaKOC!AV79</f>
        <v/>
      </c>
      <c r="AJ23" s="196" t="str">
        <f t="shared" si="23"/>
        <v/>
      </c>
      <c r="AK23" s="196" t="str">
        <f t="shared" si="24"/>
        <v/>
      </c>
      <c r="AL23" s="141" t="str">
        <f>[4]SayfaKOC!AX79</f>
        <v/>
      </c>
      <c r="AM23" s="223">
        <f t="shared" si="25"/>
        <v>8940.7499999064021</v>
      </c>
      <c r="AN23" s="223">
        <f t="shared" si="26"/>
        <v>8940.7499999064021</v>
      </c>
      <c r="AO23" s="211" t="str">
        <f>[4]SayfaKOC!AG79</f>
        <v>KNORR-BREMSE, SYSTEME FÜR</v>
      </c>
      <c r="AP23" s="211" t="str">
        <f>[4]SayfaKOC!AI79</f>
        <v>B140-7050</v>
      </c>
      <c r="AQ23" s="211" t="str">
        <f>[4]SayfaKOC!AQ79</f>
        <v/>
      </c>
      <c r="AR23" s="211" t="str">
        <f>[4]SayfaKOC!AH79</f>
        <v>YARDIMCI HIDROLIK UNITE</v>
      </c>
      <c r="AS23" s="211">
        <f>[4]SayfaKOC!AJ79</f>
        <v>1</v>
      </c>
      <c r="AT23" s="212" t="str">
        <f>[4]SayfaKOC!GC79</f>
        <v xml:space="preserve"> - </v>
      </c>
      <c r="AU23" s="213" t="str">
        <f>[4]SayfaKOC!AL79</f>
        <v/>
      </c>
      <c r="AV23" s="213" t="str">
        <f>[4]SayfaKOC!AP79</f>
        <v/>
      </c>
      <c r="AW23" s="214" t="str">
        <f>[4]SayfaKOC!AT79</f>
        <v/>
      </c>
      <c r="AX23" s="242">
        <f t="shared" si="27"/>
        <v>98348.249998970423</v>
      </c>
      <c r="AY23" s="200" t="str">
        <f>[4]SayfaKOC!BF79</f>
        <v>5296dff</v>
      </c>
      <c r="AZ23" s="199" t="str">
        <f>[4]SayfaKOC!BD79</f>
        <v>https://www.appsheet.com/Template/gettablefileurl?appname=KOC10_Failure_List-654943&amp;tableName=SAYFA1&amp;filename=Sayfa1_Images%2F16c955ad.Resim.114455.jpg</v>
      </c>
      <c r="BA23" s="142"/>
      <c r="BB23" s="208" t="str">
        <f t="shared" si="28"/>
        <v/>
      </c>
      <c r="BC23" s="143"/>
      <c r="BD23" s="143"/>
      <c r="BE23" s="143"/>
      <c r="BF23" s="143"/>
      <c r="BG23" s="143"/>
      <c r="BH23" s="143"/>
      <c r="BI23" s="143"/>
      <c r="BJ23" s="143"/>
      <c r="BK23" s="134" t="str">
        <f>[4]SayfaKOC!U79</f>
        <v>Tedarikçi</v>
      </c>
      <c r="BL23" s="134" t="str">
        <f>[4]SayfaKOC!V79</f>
        <v>KNORR-BREMSE, SYSTEME FÜR</v>
      </c>
      <c r="BM23" s="143"/>
      <c r="BN23" s="208" t="str">
        <f t="shared" si="2"/>
        <v>x var</v>
      </c>
      <c r="BO23" s="208" t="b">
        <f t="shared" si="3"/>
        <v>0</v>
      </c>
      <c r="BP23" s="208" t="str">
        <f t="shared" si="4"/>
        <v>Bir günden fazla süren arıza</v>
      </c>
      <c r="BQ23" s="377">
        <f t="shared" si="5"/>
        <v>2880.6333333137445</v>
      </c>
      <c r="BR23" s="377">
        <f t="shared" si="6"/>
        <v>6060.1166665926576</v>
      </c>
      <c r="BS23" s="377">
        <f t="shared" si="7"/>
        <v>8940.7499999064021</v>
      </c>
      <c r="BT23" s="143"/>
      <c r="BU23" s="397"/>
      <c r="BV23" s="385">
        <f t="shared" si="29"/>
        <v>1</v>
      </c>
      <c r="BW23" s="377" t="str">
        <f t="shared" si="30"/>
        <v>Evet, çakışma var</v>
      </c>
      <c r="BX23" s="381"/>
      <c r="BY23" s="403">
        <f t="shared" si="31"/>
        <v>2.0004398148012115</v>
      </c>
      <c r="BZ23" s="403">
        <f t="shared" si="32"/>
        <v>4.2084143518004566</v>
      </c>
      <c r="CA23" s="403">
        <f t="shared" si="33"/>
        <v>6.2088541666016681</v>
      </c>
      <c r="CB23" s="363"/>
      <c r="CC23" s="361"/>
      <c r="CD23" s="244"/>
      <c r="CE23" s="363">
        <v>78</v>
      </c>
      <c r="CF23" s="219">
        <f t="shared" si="34"/>
        <v>45645.479166666701</v>
      </c>
      <c r="CG23" s="219">
        <f t="shared" si="35"/>
        <v>45651.688020833302</v>
      </c>
      <c r="CH23" s="244"/>
      <c r="CI23" s="244"/>
      <c r="CJ23" s="244"/>
      <c r="CK23" s="244">
        <f t="shared" si="37"/>
        <v>4.2084143518004566</v>
      </c>
      <c r="CL23" s="244">
        <f t="shared" si="38"/>
        <v>2.0004398148012115</v>
      </c>
      <c r="CM23" s="244">
        <f t="shared" si="39"/>
        <v>6.2088541666016681</v>
      </c>
      <c r="CN23" s="143"/>
      <c r="CO23" s="144">
        <f t="shared" si="40"/>
        <v>8940.7499999064021</v>
      </c>
      <c r="CP23" s="145">
        <f t="shared" si="41"/>
        <v>252.5048611080274</v>
      </c>
      <c r="CQ23" s="146">
        <f t="shared" si="36"/>
        <v>0.47916666670062114</v>
      </c>
      <c r="CR23" s="146">
        <f t="shared" si="8"/>
        <v>45647.479606481502</v>
      </c>
      <c r="CS23" s="146">
        <f t="shared" si="9"/>
        <v>45651.688020833302</v>
      </c>
      <c r="CT23" s="147">
        <f t="shared" si="10"/>
        <v>65731680.63333331</v>
      </c>
      <c r="CU23" s="147">
        <f t="shared" si="11"/>
        <v>6060.1166665926576</v>
      </c>
      <c r="CV23" s="147">
        <f t="shared" si="12"/>
        <v>65737740.749999903</v>
      </c>
      <c r="CW23" s="148">
        <f t="shared" si="13"/>
        <v>0.99990781373686632</v>
      </c>
    </row>
    <row r="24" spans="1:101" s="149" customFormat="1" ht="118.5" customHeight="1">
      <c r="A24" s="192" t="str">
        <f>[4]SayfaKOC!C81</f>
        <v>KOC10</v>
      </c>
      <c r="B24" s="133" t="str">
        <f>[4]SayfaKOC!D81</f>
        <v>4122(4)</v>
      </c>
      <c r="C24" s="134" t="str">
        <f>[4]SayfaKOC!E81</f>
        <v>MA</v>
      </c>
      <c r="D24" s="134">
        <f>[4]SayfaKOC!F81</f>
        <v>9402</v>
      </c>
      <c r="E24" s="135" t="str">
        <f>[4]SayfaKOC!G81</f>
        <v>BOZ-KOC10-FF-080</v>
      </c>
      <c r="F24" s="166">
        <f t="shared" si="0"/>
        <v>45645</v>
      </c>
      <c r="G24" s="167">
        <f t="shared" si="1"/>
        <v>0.43773148149921326</v>
      </c>
      <c r="H24" s="387">
        <f>[4]SayfaKOC!H81</f>
        <v>45645.437731481499</v>
      </c>
      <c r="I24" s="133" t="str">
        <f>[4]SayfaKOC!I81</f>
        <v>Hat/Line</v>
      </c>
      <c r="J24" s="132" t="str">
        <f>IF([4]SayfaKOC!J81="Müşteri","Notified by Customer","Notified by Bozankaya")</f>
        <v>Notified by Customer</v>
      </c>
      <c r="K24" s="132" t="str">
        <f>VLOOKUP([4]SayfaKOC!L81,Atamalar!$A$10:$B$53,2,FALSE)</f>
        <v>Traction_Converter</v>
      </c>
      <c r="L24" s="197" t="str">
        <f>[4]SayfaKOC!X81</f>
        <v>MEDCOM SP. Z O.O.</v>
      </c>
      <c r="M24" s="136" t="str">
        <f t="shared" si="14"/>
        <v>KOC10-BOZ-KOC10-FF-080</v>
      </c>
      <c r="N24" s="163" t="str">
        <f>[4]SayfaKOC!M81</f>
        <v>4122(4) NUMARALI TRAMVAYIN MA MODÜL YARDIMCI GÜÇ(APU) DEVRE DIŞI KALIYOR.</v>
      </c>
      <c r="O24" s="198" t="str">
        <f>[4]SayfaKOC!P81</f>
        <v>B-Hız veya güç azalması</v>
      </c>
      <c r="P24" s="198" t="str">
        <f>[4]SayfaKOC!Q81</f>
        <v>B(Servisten çekmeye etki eden arıza)</v>
      </c>
      <c r="Q24" s="198" t="str">
        <f>[4]SayfaKOC!R81</f>
        <v>N.A(Yaralanma yok)</v>
      </c>
      <c r="R24" s="164" t="str" cm="1">
        <f t="array" ref="R24">_xlfn.IFS([4]SayfaKOC!U83="Bozankaya","Bozankaya",[4]SayfaKOC!U83="Müşteri","Customer",[4]SayfaKOC!U83="Tedarikçi","Equipment Supplier")</f>
        <v>Bozankaya</v>
      </c>
      <c r="S24" s="254" t="str">
        <f>[4]SayfaKOC!GB81</f>
        <v xml:space="preserve">DURUM MİCHAEL A BİLDİRİLDİ YENİ YARDIMCI ÜNİTELERİN(APU) GÖNDERİMİ SAĞLANACAK. - </v>
      </c>
      <c r="T24" s="165" t="str">
        <f>[4]SayfaKOC!AD81</f>
        <v>Ekipman değiştirilecek</v>
      </c>
      <c r="U24" s="164" t="str">
        <f>[4]SayfaKOC!W81</f>
        <v>Evet</v>
      </c>
      <c r="V24" s="137">
        <f>[4]SayfaKOC!AZ81</f>
        <v>2</v>
      </c>
      <c r="W24" s="168">
        <f t="shared" si="15"/>
        <v>45646</v>
      </c>
      <c r="X24" s="169" t="str">
        <f t="shared" si="16"/>
        <v>11:33</v>
      </c>
      <c r="Y24" s="387">
        <f>[4]SayfaKOC!AE81</f>
        <v>45646.481655092597</v>
      </c>
      <c r="Z24" s="138">
        <f t="shared" si="17"/>
        <v>45659</v>
      </c>
      <c r="AA24" s="139" t="str">
        <f t="shared" si="18"/>
        <v>09:17</v>
      </c>
      <c r="AB24" s="248">
        <f>[4]SayfaKOC!BA81</f>
        <v>45659.387233796297</v>
      </c>
      <c r="AC24" s="223">
        <f t="shared" si="19"/>
        <v>20087.283333308296</v>
      </c>
      <c r="AD24" s="140">
        <f t="shared" si="20"/>
        <v>45659</v>
      </c>
      <c r="AE24" s="140" t="str">
        <f t="shared" si="21"/>
        <v>09:17</v>
      </c>
      <c r="AF24" s="387">
        <f>[4]SayfaKOC!BA81</f>
        <v>45659.387233796297</v>
      </c>
      <c r="AG24" s="216" t="str">
        <f>[4]SayfaKOC!S81</f>
        <v>(II) Aynı Araçta Tekrarlayan Arıza</v>
      </c>
      <c r="AH24" s="215" t="str">
        <f t="shared" si="22"/>
        <v>Bu Arıza Aracın Servise Verilmesine Engel</v>
      </c>
      <c r="AI24" s="195" t="str">
        <f>[4]SayfaKOC!AV81</f>
        <v/>
      </c>
      <c r="AJ24" s="196" t="str">
        <f t="shared" si="23"/>
        <v/>
      </c>
      <c r="AK24" s="196" t="str">
        <f t="shared" si="24"/>
        <v/>
      </c>
      <c r="AL24" s="141" t="str">
        <f>[4]SayfaKOC!AX81</f>
        <v/>
      </c>
      <c r="AM24" s="223">
        <f t="shared" si="25"/>
        <v>20087.283333308296</v>
      </c>
      <c r="AN24" s="223">
        <f t="shared" si="26"/>
        <v>20087.283333308296</v>
      </c>
      <c r="AO24" s="211" t="str">
        <f>[4]SayfaKOC!AG81</f>
        <v>MEDCOM SP. Z O.O.</v>
      </c>
      <c r="AP24" s="211" t="str">
        <f>[4]SayfaKOC!AI81</f>
        <v>P620-7010</v>
      </c>
      <c r="AQ24" s="211" t="str">
        <f>[4]SayfaKOC!AQ81</f>
        <v/>
      </c>
      <c r="AR24" s="211" t="str">
        <f>[4]SayfaKOC!AH81</f>
        <v>COMBO KUTUSU</v>
      </c>
      <c r="AS24" s="211">
        <f>[4]SayfaKOC!AJ81</f>
        <v>1</v>
      </c>
      <c r="AT24" s="212" t="str">
        <f>[4]SayfaKOC!GC81</f>
        <v xml:space="preserve"> - </v>
      </c>
      <c r="AU24" s="213" t="str">
        <f>[4]SayfaKOC!AL81</f>
        <v/>
      </c>
      <c r="AV24" s="213" t="str">
        <f>[4]SayfaKOC!AP81</f>
        <v/>
      </c>
      <c r="AW24" s="214" t="str">
        <f>[4]SayfaKOC!AT81</f>
        <v/>
      </c>
      <c r="AX24" s="242">
        <f t="shared" si="27"/>
        <v>441920.23333278252</v>
      </c>
      <c r="AY24" s="200" t="str">
        <f>[4]SayfaKOC!BF81</f>
        <v>793699hcyg</v>
      </c>
      <c r="AZ24" s="199" t="str">
        <f>[4]SayfaKOC!BD81</f>
        <v>https://www.appsheet.com/Template/gettablefileurl?appname=KOC10_Failure_List-654943&amp;tableName=SAYFA1&amp;filename=Sayfa1_Images%2F4c3e4f07.Resim.123628.jpg</v>
      </c>
      <c r="BA24" s="142"/>
      <c r="BB24" s="208" t="str">
        <f t="shared" si="28"/>
        <v/>
      </c>
      <c r="BC24" s="143"/>
      <c r="BD24" s="143"/>
      <c r="BE24" s="143"/>
      <c r="BF24" s="143"/>
      <c r="BG24" s="143"/>
      <c r="BH24" s="143"/>
      <c r="BI24" s="143"/>
      <c r="BJ24" s="143"/>
      <c r="BK24" s="134" t="str">
        <f>[4]SayfaKOC!U81</f>
        <v>Tedarikçi</v>
      </c>
      <c r="BL24" s="134" t="str">
        <f>[4]SayfaKOC!V81</f>
        <v>MEDCOM SP. Z O.O.</v>
      </c>
      <c r="BM24" s="143"/>
      <c r="BN24" s="208" t="str">
        <f t="shared" si="2"/>
        <v>x var</v>
      </c>
      <c r="BO24" s="208" t="b">
        <f t="shared" si="3"/>
        <v>0</v>
      </c>
      <c r="BP24" s="208" t="str">
        <f t="shared" si="4"/>
        <v>Bir günden fazla süren arıza</v>
      </c>
      <c r="BQ24" s="377">
        <f t="shared" si="5"/>
        <v>1503.2499999809079</v>
      </c>
      <c r="BR24" s="377">
        <f t="shared" si="6"/>
        <v>18584.033333327388</v>
      </c>
      <c r="BS24" s="377">
        <f t="shared" si="7"/>
        <v>20087.283333308296</v>
      </c>
      <c r="BT24" s="143"/>
      <c r="BU24" s="397"/>
      <c r="BV24" s="385">
        <f t="shared" si="29"/>
        <v>0</v>
      </c>
      <c r="BW24" s="377" t="str">
        <f t="shared" si="30"/>
        <v>Hayır, çakışma yok</v>
      </c>
      <c r="BX24" s="381"/>
      <c r="BY24" s="403">
        <f t="shared" si="31"/>
        <v>1.0439236110978527</v>
      </c>
      <c r="BZ24" s="403">
        <f t="shared" si="32"/>
        <v>12.905578703699575</v>
      </c>
      <c r="CA24" s="403">
        <f t="shared" si="33"/>
        <v>13.949502314797428</v>
      </c>
      <c r="CB24" s="363"/>
      <c r="CC24" s="361"/>
      <c r="CD24" s="244"/>
      <c r="CE24" s="363">
        <v>80</v>
      </c>
      <c r="CF24" s="219">
        <f t="shared" si="34"/>
        <v>45645.437731481499</v>
      </c>
      <c r="CG24" s="219">
        <f t="shared" si="35"/>
        <v>45659.387233796297</v>
      </c>
      <c r="CH24" s="244"/>
      <c r="CI24" s="244"/>
      <c r="CJ24" s="244"/>
      <c r="CK24" s="244">
        <f t="shared" si="37"/>
        <v>12.905578703699575</v>
      </c>
      <c r="CL24" s="244">
        <f t="shared" si="38"/>
        <v>1.0439236110978527</v>
      </c>
      <c r="CM24" s="244">
        <f t="shared" si="39"/>
        <v>13.949502314797428</v>
      </c>
      <c r="CN24" s="143"/>
      <c r="CO24" s="144">
        <f t="shared" si="40"/>
        <v>20087.283333308296</v>
      </c>
      <c r="CP24" s="145">
        <f t="shared" si="41"/>
        <v>774.33472222197452</v>
      </c>
      <c r="CQ24" s="146">
        <f t="shared" si="36"/>
        <v>0.43773148149921326</v>
      </c>
      <c r="CR24" s="146">
        <f t="shared" si="8"/>
        <v>45646.481655092597</v>
      </c>
      <c r="CS24" s="146">
        <f t="shared" si="9"/>
        <v>45659.387233796297</v>
      </c>
      <c r="CT24" s="147">
        <f t="shared" si="10"/>
        <v>65730303.249999978</v>
      </c>
      <c r="CU24" s="147">
        <f t="shared" si="11"/>
        <v>18584.033333327388</v>
      </c>
      <c r="CV24" s="147">
        <f t="shared" si="12"/>
        <v>65748887.283333309</v>
      </c>
      <c r="CW24" s="148">
        <f t="shared" si="13"/>
        <v>0.99971734832175563</v>
      </c>
    </row>
    <row r="25" spans="1:101" s="149" customFormat="1" ht="118.5" customHeight="1">
      <c r="A25" s="192" t="str">
        <f>[4]SayfaKOC!C80</f>
        <v>KOC10</v>
      </c>
      <c r="B25" s="133" t="str">
        <f>[4]SayfaKOC!D80</f>
        <v>4121(3)</v>
      </c>
      <c r="C25" s="134" t="str">
        <f>[4]SayfaKOC!E80</f>
        <v>MA</v>
      </c>
      <c r="D25" s="134">
        <f>[4]SayfaKOC!F80</f>
        <v>16976</v>
      </c>
      <c r="E25" s="135" t="str">
        <f>[4]SayfaKOC!G80</f>
        <v>BOZ-KOC10-FF-079</v>
      </c>
      <c r="F25" s="166">
        <f t="shared" si="0"/>
        <v>45644</v>
      </c>
      <c r="G25" s="167">
        <f t="shared" si="1"/>
        <v>0.66714120370306773</v>
      </c>
      <c r="H25" s="387">
        <f>[4]SayfaKOC!H80</f>
        <v>45644.667141203703</v>
      </c>
      <c r="I25" s="133" t="str">
        <f>[4]SayfaKOC!I80</f>
        <v>Depo/Depot</v>
      </c>
      <c r="J25" s="132" t="str">
        <f>IF([4]SayfaKOC!J80="Müşteri","Notified by Customer","Notified by Bozankaya")</f>
        <v>Notified by Customer</v>
      </c>
      <c r="K25" s="132" t="str">
        <f>VLOOKUP([4]SayfaKOC!L80,Atamalar!$A$10:$B$53,2,FALSE)</f>
        <v>Traction_Converter</v>
      </c>
      <c r="L25" s="197" t="str">
        <f>[4]SayfaKOC!X80</f>
        <v>MEDCOM SP. Z O.O.</v>
      </c>
      <c r="M25" s="136" t="str">
        <f t="shared" si="14"/>
        <v>KOC10-BOZ-KOC10-FF-079</v>
      </c>
      <c r="N25" s="163" t="str">
        <f>[4]SayfaKOC!M80</f>
        <v>MA COMBO KUTUSU İÇERİSİNDEKİ X302-X301 KLEMENS GRUBU YANMIŞ.</v>
      </c>
      <c r="O25" s="198" t="str">
        <f>[4]SayfaKOC!P80</f>
        <v>B-Hız veya güç azalması</v>
      </c>
      <c r="P25" s="198" t="str">
        <f>[4]SayfaKOC!Q80</f>
        <v>B(Servisten çekmeye etki eden arıza)</v>
      </c>
      <c r="Q25" s="198" t="str">
        <f>[4]SayfaKOC!R80</f>
        <v>N.A(Yaralanma yok)</v>
      </c>
      <c r="R25" s="164" t="str" cm="1">
        <f t="array" ref="R25">_xlfn.IFS([4]SayfaKOC!U82="Bozankaya","Bozankaya",[4]SayfaKOC!U82="Müşteri","Customer",[4]SayfaKOC!U82="Tedarikçi","Equipment Supplier")</f>
        <v>Bozankaya</v>
      </c>
      <c r="S25" s="254" t="str">
        <f>[4]SayfaKOC!GB80</f>
        <v>MİCHAEL A BİLDİRİLEREK X302 VE X301 KLEMENSLERİ DEĞİŞTİRİLMİŞTİR. - X302 VE X301 KLEMENS GRUBU MİCHAEL A BİLDİRİLEREK DEĞİŞİMİ SAĞLANMIŞTIR.</v>
      </c>
      <c r="T25" s="165" t="str">
        <f>[4]SayfaKOC!AD80</f>
        <v>Ekipman değiştirilecek</v>
      </c>
      <c r="U25" s="164" t="str">
        <f>[4]SayfaKOC!W80</f>
        <v>Evet</v>
      </c>
      <c r="V25" s="137">
        <f>[4]SayfaKOC!AZ80</f>
        <v>2</v>
      </c>
      <c r="W25" s="168">
        <f t="shared" si="15"/>
        <v>45647</v>
      </c>
      <c r="X25" s="169" t="str">
        <f t="shared" si="16"/>
        <v>12:00</v>
      </c>
      <c r="Y25" s="387">
        <f>[4]SayfaKOC!AE80</f>
        <v>45647.500115740702</v>
      </c>
      <c r="Z25" s="138">
        <f t="shared" si="17"/>
        <v>45654</v>
      </c>
      <c r="AA25" s="139" t="str">
        <f t="shared" si="18"/>
        <v>09:18</v>
      </c>
      <c r="AB25" s="248">
        <f>[4]SayfaKOC!BA80</f>
        <v>45654.387719907398</v>
      </c>
      <c r="AC25" s="223">
        <f t="shared" si="19"/>
        <v>13997.633333320264</v>
      </c>
      <c r="AD25" s="140">
        <f t="shared" si="20"/>
        <v>45654</v>
      </c>
      <c r="AE25" s="140" t="str">
        <f t="shared" si="21"/>
        <v>09:18</v>
      </c>
      <c r="AF25" s="387">
        <f>[4]SayfaKOC!BA80</f>
        <v>45654.387719907398</v>
      </c>
      <c r="AG25" s="216" t="str">
        <f>[4]SayfaKOC!S80</f>
        <v>(I) İlk Defa Karşılaşılan Arıza</v>
      </c>
      <c r="AH25" s="215" t="str">
        <f t="shared" si="22"/>
        <v>Bu Arıza Aracın Servise Verilmesine Engel</v>
      </c>
      <c r="AI25" s="195" t="str">
        <f>[4]SayfaKOC!AV80</f>
        <v/>
      </c>
      <c r="AJ25" s="196" t="str">
        <f t="shared" si="23"/>
        <v/>
      </c>
      <c r="AK25" s="196" t="str">
        <f t="shared" si="24"/>
        <v/>
      </c>
      <c r="AL25" s="141" t="str">
        <f>[4]SayfaKOC!AX80</f>
        <v/>
      </c>
      <c r="AM25" s="223">
        <f t="shared" si="25"/>
        <v>13997.633333320264</v>
      </c>
      <c r="AN25" s="223">
        <f t="shared" si="26"/>
        <v>13997.633333320264</v>
      </c>
      <c r="AO25" s="211" t="str">
        <f>[4]SayfaKOC!AG80</f>
        <v>MEDCOM SP. Z O.O.</v>
      </c>
      <c r="AP25" s="211" t="str">
        <f>[4]SayfaKOC!AI80</f>
        <v>P620-7010</v>
      </c>
      <c r="AQ25" s="211" t="str">
        <f>[4]SayfaKOC!AQ80</f>
        <v/>
      </c>
      <c r="AR25" s="211" t="str">
        <f>[4]SayfaKOC!AH80</f>
        <v>COMBO KUTUSU</v>
      </c>
      <c r="AS25" s="211">
        <f>[4]SayfaKOC!AJ80</f>
        <v>2</v>
      </c>
      <c r="AT25" s="212" t="str">
        <f>[4]SayfaKOC!GC80</f>
        <v xml:space="preserve"> - </v>
      </c>
      <c r="AU25" s="213" t="str">
        <f>[4]SayfaKOC!AL80</f>
        <v/>
      </c>
      <c r="AV25" s="213" t="str">
        <f>[4]SayfaKOC!AP80</f>
        <v/>
      </c>
      <c r="AW25" s="214" t="str">
        <f>[4]SayfaKOC!AT80</f>
        <v/>
      </c>
      <c r="AX25" s="242">
        <f t="shared" si="27"/>
        <v>307947.9333330458</v>
      </c>
      <c r="AY25" s="200" t="str">
        <f>[4]SayfaKOC!BF80</f>
        <v>68952htdg</v>
      </c>
      <c r="AZ25" s="199" t="str">
        <f>[4]SayfaKOC!BD80</f>
        <v>https://www.appsheet.com/Template/gettablefileurl?appname=KOC10_Failure_List-654943&amp;tableName=SAYFA1&amp;filename=Sayfa1_Images%2F9674a262.Resim.115601.jpg</v>
      </c>
      <c r="BA25" s="142"/>
      <c r="BB25" s="208" t="str">
        <f t="shared" si="28"/>
        <v/>
      </c>
      <c r="BC25" s="143"/>
      <c r="BD25" s="143"/>
      <c r="BE25" s="143"/>
      <c r="BF25" s="143"/>
      <c r="BG25" s="143"/>
      <c r="BH25" s="143"/>
      <c r="BI25" s="143"/>
      <c r="BJ25" s="143"/>
      <c r="BK25" s="134" t="str">
        <f>[4]SayfaKOC!U80</f>
        <v>Tedarikçi</v>
      </c>
      <c r="BL25" s="134" t="str">
        <f>[4]SayfaKOC!V80</f>
        <v>MEDCOM SP. Z O.O.</v>
      </c>
      <c r="BM25" s="143"/>
      <c r="BN25" s="208" t="str">
        <f t="shared" si="2"/>
        <v>x var</v>
      </c>
      <c r="BO25" s="208" t="b">
        <f t="shared" si="3"/>
        <v>0</v>
      </c>
      <c r="BP25" s="208" t="str">
        <f t="shared" si="4"/>
        <v>Bir günden fazla süren arıza</v>
      </c>
      <c r="BQ25" s="377">
        <f t="shared" si="5"/>
        <v>4079.4833332789131</v>
      </c>
      <c r="BR25" s="377">
        <f t="shared" si="6"/>
        <v>9918.1500000413507</v>
      </c>
      <c r="BS25" s="377">
        <f t="shared" si="7"/>
        <v>13997.633333320264</v>
      </c>
      <c r="BT25" s="143"/>
      <c r="BU25" s="397"/>
      <c r="BV25" s="385">
        <f t="shared" si="29"/>
        <v>1</v>
      </c>
      <c r="BW25" s="377" t="str">
        <f t="shared" si="30"/>
        <v>Evet, çakışma var</v>
      </c>
      <c r="BX25" s="381"/>
      <c r="BY25" s="403">
        <f t="shared" si="31"/>
        <v>2.8329745369992452</v>
      </c>
      <c r="BZ25" s="403">
        <f t="shared" si="32"/>
        <v>6.8876041666953824</v>
      </c>
      <c r="CA25" s="403">
        <f t="shared" si="33"/>
        <v>9.7205787036946276</v>
      </c>
      <c r="CB25" s="363"/>
      <c r="CC25" s="361"/>
      <c r="CD25" s="244"/>
      <c r="CE25" s="363">
        <v>79</v>
      </c>
      <c r="CF25" s="219">
        <f t="shared" si="34"/>
        <v>45644.667141203703</v>
      </c>
      <c r="CG25" s="219">
        <f t="shared" si="35"/>
        <v>45654.387719907398</v>
      </c>
      <c r="CH25" s="244"/>
      <c r="CI25" s="244"/>
      <c r="CJ25" s="244"/>
      <c r="CK25" s="244">
        <f t="shared" si="37"/>
        <v>6.8876041666953824</v>
      </c>
      <c r="CL25" s="244">
        <f t="shared" si="38"/>
        <v>2.8329745369992452</v>
      </c>
      <c r="CM25" s="244">
        <f t="shared" si="39"/>
        <v>9.7205787036946276</v>
      </c>
      <c r="CN25" s="143"/>
      <c r="CO25" s="144">
        <f t="shared" si="40"/>
        <v>13997.633333320264</v>
      </c>
      <c r="CP25" s="145">
        <f t="shared" si="41"/>
        <v>413.25625000172295</v>
      </c>
      <c r="CQ25" s="146">
        <f t="shared" si="36"/>
        <v>0.66714120370306773</v>
      </c>
      <c r="CR25" s="146">
        <f t="shared" si="8"/>
        <v>45647.500115740702</v>
      </c>
      <c r="CS25" s="146">
        <f t="shared" si="9"/>
        <v>45654.387719907398</v>
      </c>
      <c r="CT25" s="147">
        <f t="shared" si="10"/>
        <v>65731439.483333282</v>
      </c>
      <c r="CU25" s="147">
        <f t="shared" si="11"/>
        <v>9918.1500000413507</v>
      </c>
      <c r="CV25" s="147">
        <f t="shared" si="12"/>
        <v>65741357.633333318</v>
      </c>
      <c r="CW25" s="148">
        <f t="shared" si="13"/>
        <v>0.99984913378188278</v>
      </c>
    </row>
    <row r="26" spans="1:101" s="149" customFormat="1" ht="118.5" customHeight="1">
      <c r="A26" s="192" t="str">
        <f>[4]SayfaKOC!C78</f>
        <v>KOC10</v>
      </c>
      <c r="B26" s="133" t="str">
        <f>[4]SayfaKOC!D78</f>
        <v>4122(4)</v>
      </c>
      <c r="C26" s="134" t="str">
        <f>[4]SayfaKOC!E78</f>
        <v>MB</v>
      </c>
      <c r="D26" s="134">
        <f>[4]SayfaKOC!F78</f>
        <v>9594</v>
      </c>
      <c r="E26" s="135" t="str">
        <f>[4]SayfaKOC!G78</f>
        <v>BOZ-KOC10-FF-077</v>
      </c>
      <c r="F26" s="166">
        <f t="shared" si="0"/>
        <v>45641</v>
      </c>
      <c r="G26" s="167">
        <f t="shared" si="1"/>
        <v>0.47259259260317776</v>
      </c>
      <c r="H26" s="387">
        <f>[4]SayfaKOC!H78</f>
        <v>45641.472592592603</v>
      </c>
      <c r="I26" s="133" t="str">
        <f>[4]SayfaKOC!I78</f>
        <v>Depo/Depot</v>
      </c>
      <c r="J26" s="132" t="str">
        <f>IF([4]SayfaKOC!J78="Müşteri","Notified by Customer","Notified by Bozankaya")</f>
        <v>Notified by Customer</v>
      </c>
      <c r="K26" s="132" t="str">
        <f>VLOOKUP([4]SayfaKOC!L78,Atamalar!$A$10:$B$53,2,FALSE)</f>
        <v>Radio</v>
      </c>
      <c r="L26" s="197" t="str">
        <f>[4]SayfaKOC!X78</f>
        <v/>
      </c>
      <c r="M26" s="136" t="str">
        <f t="shared" si="14"/>
        <v>KOC10-BOZ-KOC10-FF-077</v>
      </c>
      <c r="N26" s="163" t="str">
        <f>[4]SayfaKOC!M78</f>
        <v>Aselsan telsiz arızalı</v>
      </c>
      <c r="O26" s="198" t="str">
        <f>[4]SayfaKOC!P78</f>
        <v>C-Uyarı, sürüş devamlılığı</v>
      </c>
      <c r="P26" s="198" t="str">
        <f>[4]SayfaKOC!Q78</f>
        <v>B(Servisten çekmeye etki eden arıza)</v>
      </c>
      <c r="Q26" s="198" t="str">
        <f>[4]SayfaKOC!R78</f>
        <v>N.A(Yaralanma yok)</v>
      </c>
      <c r="R26" s="164" t="str" cm="1">
        <f t="array" ref="R26">_xlfn.IFS([4]SayfaKOC!U78="Bozankaya","Bozankaya",[4]SayfaKOC!U78="Müşteri","Customer",[4]SayfaKOC!U78="Tedarikçi","Equipment Supplier")</f>
        <v>Equipment Supplier</v>
      </c>
      <c r="S26" s="254" t="str">
        <f>[4]SayfaKOC!GB78</f>
        <v>Güç kablosu söküldü voltaj ölçümü yapıldı 12,7V olduğu görüldü elimizde yedek olarak kalmadığından 4120(2) numaralı tramvaydan alıp takıldı. - Ekipman 4120(2) numaralı tramvaydan alınıp takılmıştır.</v>
      </c>
      <c r="T26" s="165" t="str">
        <f>[4]SayfaKOC!AD78</f>
        <v>Ekipman değiştirilecek</v>
      </c>
      <c r="U26" s="164" t="str">
        <f>[4]SayfaKOC!W78</f>
        <v>Evet</v>
      </c>
      <c r="V26" s="137">
        <f>[4]SayfaKOC!AZ78</f>
        <v>1</v>
      </c>
      <c r="W26" s="168">
        <f t="shared" si="15"/>
        <v>45641</v>
      </c>
      <c r="X26" s="169" t="str">
        <f t="shared" si="16"/>
        <v>11:30</v>
      </c>
      <c r="Y26" s="387">
        <f>[4]SayfaKOC!AE78</f>
        <v>45641.479201388902</v>
      </c>
      <c r="Z26" s="138">
        <f t="shared" si="17"/>
        <v>45641</v>
      </c>
      <c r="AA26" s="139" t="str">
        <f t="shared" si="18"/>
        <v>12:00</v>
      </c>
      <c r="AB26" s="219">
        <f>[4]SayfaKOC!BA78</f>
        <v>45641.5</v>
      </c>
      <c r="AC26" s="223">
        <f t="shared" si="19"/>
        <v>39.466666651424021</v>
      </c>
      <c r="AD26" s="140">
        <f t="shared" si="20"/>
        <v>45641</v>
      </c>
      <c r="AE26" s="140" t="str">
        <f t="shared" si="21"/>
        <v>12:00</v>
      </c>
      <c r="AF26" s="387">
        <f>[4]SayfaKOC!BA78</f>
        <v>45641.5</v>
      </c>
      <c r="AG26" s="216" t="str">
        <f>[4]SayfaKOC!S78</f>
        <v>(III) Farklı Araçlarda Tekrarlayan Arıza</v>
      </c>
      <c r="AH26" s="215" t="str">
        <f t="shared" si="22"/>
        <v>Bu Arıza Aracın Servise Verilmesine Engel</v>
      </c>
      <c r="AI26" s="195" t="str">
        <f>[4]SayfaKOC!AV78</f>
        <v/>
      </c>
      <c r="AJ26" s="196" t="str">
        <f t="shared" si="23"/>
        <v/>
      </c>
      <c r="AK26" s="196" t="str">
        <f t="shared" si="24"/>
        <v/>
      </c>
      <c r="AL26" s="141" t="str">
        <f>[4]SayfaKOC!AX78</f>
        <v/>
      </c>
      <c r="AM26" s="223">
        <f t="shared" si="25"/>
        <v>39.466666651424021</v>
      </c>
      <c r="AN26" s="223">
        <f t="shared" si="26"/>
        <v>39.466666651424021</v>
      </c>
      <c r="AO26" s="211" t="str">
        <f>[4]SayfaKOC!AG78</f>
        <v>Bozankaya</v>
      </c>
      <c r="AP26" s="211" t="str">
        <f>[4]SayfaKOC!AI78</f>
        <v>0</v>
      </c>
      <c r="AQ26" s="211" t="str">
        <f>[4]SayfaKOC!AQ78</f>
        <v/>
      </c>
      <c r="AR26" s="211" t="str">
        <f>[4]SayfaKOC!AH78</f>
        <v>0</v>
      </c>
      <c r="AS26" s="211">
        <f>[4]SayfaKOC!AJ78</f>
        <v>1</v>
      </c>
      <c r="AT26" s="212" t="str">
        <f>[4]SayfaKOC!GC78</f>
        <v xml:space="preserve"> - </v>
      </c>
      <c r="AU26" s="213" t="str">
        <f>[4]SayfaKOC!AL78</f>
        <v/>
      </c>
      <c r="AV26" s="213" t="str">
        <f>[4]SayfaKOC!AP78</f>
        <v/>
      </c>
      <c r="AW26" s="214" t="str">
        <f>[4]SayfaKOC!AT78</f>
        <v/>
      </c>
      <c r="AX26" s="242">
        <f t="shared" si="27"/>
        <v>434.13333316566423</v>
      </c>
      <c r="AY26" s="200" t="str">
        <f>[4]SayfaKOC!BF78</f>
        <v>79368vedtyv</v>
      </c>
      <c r="AZ26" s="199" t="str">
        <f>[4]SayfaKOC!BD78</f>
        <v>https://www.appsheet.com/Template/gettablefileurl?appname=KOC10_Failure_List-654943&amp;tableName=SAYFA1&amp;filename=Sayfa1_Images%2F2219d4b6.Resim.121305.jpg</v>
      </c>
      <c r="BA26" s="142"/>
      <c r="BB26" s="208" t="str">
        <f t="shared" si="28"/>
        <v/>
      </c>
      <c r="BC26" s="143"/>
      <c r="BD26" s="143"/>
      <c r="BE26" s="143"/>
      <c r="BF26" s="143"/>
      <c r="BG26" s="143"/>
      <c r="BH26" s="143"/>
      <c r="BI26" s="143"/>
      <c r="BJ26" s="143"/>
      <c r="BK26" s="134" t="str">
        <f>[4]SayfaKOC!U78</f>
        <v>Tedarikçi</v>
      </c>
      <c r="BL26" s="134" t="str">
        <f>[4]SayfaKOC!V78</f>
        <v>ASELSAN</v>
      </c>
      <c r="BM26" s="143"/>
      <c r="BN26" s="208" t="str">
        <f t="shared" si="2"/>
        <v>x var</v>
      </c>
      <c r="BO26" s="208" t="b">
        <f t="shared" si="3"/>
        <v>0</v>
      </c>
      <c r="BP26" s="208" t="b">
        <f t="shared" si="4"/>
        <v>0</v>
      </c>
      <c r="BQ26" s="377">
        <f t="shared" si="5"/>
        <v>9.5166666700970381</v>
      </c>
      <c r="BR26" s="377">
        <f t="shared" si="6"/>
        <v>29.949999981326982</v>
      </c>
      <c r="BS26" s="377">
        <f t="shared" si="7"/>
        <v>39.466666651424021</v>
      </c>
      <c r="BT26" s="143"/>
      <c r="BU26" s="397"/>
      <c r="BV26" s="385">
        <f t="shared" si="29"/>
        <v>0</v>
      </c>
      <c r="BW26" s="377" t="str">
        <f t="shared" si="30"/>
        <v>Hayır, çakışma yok</v>
      </c>
      <c r="BX26" s="381"/>
      <c r="BY26" s="403">
        <f t="shared" si="31"/>
        <v>6.6087962986784987E-3</v>
      </c>
      <c r="BZ26" s="403">
        <f t="shared" si="32"/>
        <v>2.0798611098143738E-2</v>
      </c>
      <c r="CA26" s="403">
        <f t="shared" si="33"/>
        <v>2.7407407396822236E-2</v>
      </c>
      <c r="CB26" s="363"/>
      <c r="CC26" s="361"/>
      <c r="CD26" s="244"/>
      <c r="CE26" s="363">
        <v>77</v>
      </c>
      <c r="CF26" s="219">
        <f t="shared" si="34"/>
        <v>45641.472592592603</v>
      </c>
      <c r="CG26" s="219">
        <f t="shared" si="35"/>
        <v>45641.5</v>
      </c>
      <c r="CH26" s="244"/>
      <c r="CI26" s="244"/>
      <c r="CJ26" s="244"/>
      <c r="CK26" s="244">
        <f t="shared" si="37"/>
        <v>2.0798611098143738E-2</v>
      </c>
      <c r="CL26" s="244">
        <f t="shared" si="38"/>
        <v>6.6087962986784987E-3</v>
      </c>
      <c r="CM26" s="244">
        <f t="shared" si="39"/>
        <v>2.7407407396822236E-2</v>
      </c>
      <c r="CN26" s="143"/>
      <c r="CO26" s="144">
        <f t="shared" si="40"/>
        <v>39.466666651424021</v>
      </c>
      <c r="CP26" s="145">
        <f t="shared" si="41"/>
        <v>1.2479166658886243</v>
      </c>
      <c r="CQ26" s="146">
        <f t="shared" si="36"/>
        <v>0.47259259260317776</v>
      </c>
      <c r="CR26" s="146">
        <f t="shared" si="8"/>
        <v>45641.479201388902</v>
      </c>
      <c r="CS26" s="146">
        <f t="shared" si="9"/>
        <v>45641.5</v>
      </c>
      <c r="CT26" s="147">
        <f t="shared" si="10"/>
        <v>65723049.516666673</v>
      </c>
      <c r="CU26" s="147">
        <f t="shared" si="11"/>
        <v>29.949999981326982</v>
      </c>
      <c r="CV26" s="147">
        <f t="shared" si="12"/>
        <v>65723079.466666654</v>
      </c>
      <c r="CW26" s="148">
        <f t="shared" si="13"/>
        <v>0.99999954430011151</v>
      </c>
    </row>
    <row r="27" spans="1:101" s="149" customFormat="1" ht="118.5" customHeight="1">
      <c r="A27" s="192" t="str">
        <f>[4]SayfaKOC!C77</f>
        <v>KOC10</v>
      </c>
      <c r="B27" s="133" t="str">
        <f>[4]SayfaKOC!D77</f>
        <v>4122(4)</v>
      </c>
      <c r="C27" s="134" t="str">
        <f>[4]SayfaKOC!E77</f>
        <v>MA</v>
      </c>
      <c r="D27" s="134">
        <f>[4]SayfaKOC!F77</f>
        <v>9594</v>
      </c>
      <c r="E27" s="135" t="str">
        <f>[4]SayfaKOC!G77</f>
        <v>BOZ-KOC10-FF-076</v>
      </c>
      <c r="F27" s="166">
        <f t="shared" si="0"/>
        <v>45639</v>
      </c>
      <c r="G27" s="167">
        <f t="shared" si="1"/>
        <v>0.57089120370073942</v>
      </c>
      <c r="H27" s="387">
        <f>[4]SayfaKOC!H77</f>
        <v>45639.570891203701</v>
      </c>
      <c r="I27" s="133" t="str">
        <f>[4]SayfaKOC!I77</f>
        <v>Depo/Depot</v>
      </c>
      <c r="J27" s="132" t="str">
        <f>IF([4]SayfaKOC!J77="Müşteri","Notified by Customer","Notified by Bozankaya")</f>
        <v>Notified by Bozankaya</v>
      </c>
      <c r="K27" s="132" t="str">
        <f>VLOOKUP([4]SayfaKOC!L77,Atamalar!$A$10:$B$53,2,FALSE)</f>
        <v>Passenger_Information</v>
      </c>
      <c r="L27" s="197" t="str">
        <f>[4]SayfaKOC!X77</f>
        <v>ATAK ULAŞIM SAN.TİC.LTD.ŞTİ.</v>
      </c>
      <c r="M27" s="136" t="str">
        <f t="shared" si="14"/>
        <v>KOC10-BOZ-KOC10-FF-076</v>
      </c>
      <c r="N27" s="163" t="str">
        <f>[4]SayfaKOC!M77</f>
        <v>3 Numaralı kapı üstü stretch lcd ekran arızalı</v>
      </c>
      <c r="O27" s="198" t="str">
        <f>[4]SayfaKOC!P77</f>
        <v>C-Uyarı, sürüş devamlılığı</v>
      </c>
      <c r="P27" s="198" t="str">
        <f>[4]SayfaKOC!Q77</f>
        <v>C(Sisteme etki etmeyen arıza)</v>
      </c>
      <c r="Q27" s="198" t="str">
        <f>[4]SayfaKOC!R77</f>
        <v>N.A(Yaralanma yok)</v>
      </c>
      <c r="R27" s="164" t="str" cm="1">
        <f t="array" ref="R27">_xlfn.IFS([4]SayfaKOC!U77="Bozankaya","Bozankaya",[4]SayfaKOC!U77="Müşteri","Customer",[4]SayfaKOC!U77="Tedarikçi","Equipment Supplier")</f>
        <v>Equipment Supplier</v>
      </c>
      <c r="S27" s="254" t="str">
        <f>[4]SayfaKOC!GB77</f>
        <v>SSH yedek malzemesinden değişimi sağlandı, çalışıyor. - Ekipman SSH yedek malzemesinden değiştirildi.</v>
      </c>
      <c r="T27" s="165" t="str">
        <f>[4]SayfaKOC!AD77</f>
        <v>Ekipman değiştirilecek</v>
      </c>
      <c r="U27" s="164" t="str">
        <f>[4]SayfaKOC!W77</f>
        <v>Evet</v>
      </c>
      <c r="V27" s="137">
        <f>[4]SayfaKOC!AZ77</f>
        <v>1</v>
      </c>
      <c r="W27" s="168">
        <f t="shared" si="15"/>
        <v>45639</v>
      </c>
      <c r="X27" s="169" t="str">
        <f t="shared" si="16"/>
        <v>13:50</v>
      </c>
      <c r="Y27" s="387">
        <f>[4]SayfaKOC!AE77</f>
        <v>45639.576759259297</v>
      </c>
      <c r="Z27" s="138">
        <f t="shared" si="17"/>
        <v>45639</v>
      </c>
      <c r="AA27" s="139" t="str">
        <f t="shared" si="18"/>
        <v>14:00</v>
      </c>
      <c r="AB27" s="219">
        <f>[4]SayfaKOC!BA77</f>
        <v>45639.5838657407</v>
      </c>
      <c r="AC27" s="223">
        <f t="shared" si="19"/>
        <v>18.683333279332146</v>
      </c>
      <c r="AD27" s="140">
        <f t="shared" si="20"/>
        <v>45639</v>
      </c>
      <c r="AE27" s="140" t="str">
        <f t="shared" si="21"/>
        <v>14:00</v>
      </c>
      <c r="AF27" s="387">
        <f>[4]SayfaKOC!BA77</f>
        <v>45639.5838657407</v>
      </c>
      <c r="AG27" s="216" t="str">
        <f>[4]SayfaKOC!S77</f>
        <v>(II) Aynı Araçta Tekrarlayan Arıza</v>
      </c>
      <c r="AH27" s="215" t="str">
        <f t="shared" si="22"/>
        <v>Bu Arıza Aracın Servise Verilmesine Engel Değil</v>
      </c>
      <c r="AI27" s="195" t="str">
        <f>[4]SayfaKOC!AV77</f>
        <v/>
      </c>
      <c r="AJ27" s="196" t="str">
        <f t="shared" si="23"/>
        <v/>
      </c>
      <c r="AK27" s="196" t="str">
        <f t="shared" si="24"/>
        <v/>
      </c>
      <c r="AL27" s="141" t="str">
        <f>[4]SayfaKOC!AX77</f>
        <v/>
      </c>
      <c r="AM27" s="223">
        <f t="shared" si="25"/>
        <v>0</v>
      </c>
      <c r="AN27" s="223">
        <f t="shared" si="26"/>
        <v>18.683333279332146</v>
      </c>
      <c r="AO27" s="211" t="str">
        <f>[4]SayfaKOC!AG77</f>
        <v>ATAK ULAŞIM SAN.TİC.LTD.ŞTİ.</v>
      </c>
      <c r="AP27" s="211" t="str">
        <f>[4]SayfaKOC!AI77</f>
        <v>E410-7003</v>
      </c>
      <c r="AQ27" s="211" t="str">
        <f>[4]SayfaKOC!AQ77</f>
        <v>202313020044</v>
      </c>
      <c r="AR27" s="211" t="str">
        <f>[4]SayfaKOC!AH77</f>
        <v>STRETCH LCD EKRAN</v>
      </c>
      <c r="AS27" s="211">
        <f>[4]SayfaKOC!AJ77</f>
        <v>1</v>
      </c>
      <c r="AT27" s="212" t="str">
        <f>[4]SayfaKOC!GC77</f>
        <v xml:space="preserve"> - </v>
      </c>
      <c r="AU27" s="213" t="str">
        <f>[4]SayfaKOC!AL77</f>
        <v/>
      </c>
      <c r="AV27" s="213" t="str">
        <f>[4]SayfaKOC!AP77</f>
        <v/>
      </c>
      <c r="AW27" s="214" t="str">
        <f>[4]SayfaKOC!AT77</f>
        <v/>
      </c>
      <c r="AX27" s="242">
        <f t="shared" si="27"/>
        <v>205.51666607265361</v>
      </c>
      <c r="AY27" s="200" t="str">
        <f>[4]SayfaKOC!BF77</f>
        <v>830ydh4</v>
      </c>
      <c r="AZ27" s="199" t="str">
        <f>[4]SayfaKOC!BD77</f>
        <v>https://www.appsheet.com/Template/gettablefileurl?appname=KOC10_Failure_List-654943&amp;tableName=SAYFA1&amp;filename=Sayfa1_Images%2F5b3a950b.Resim.121426.jpg</v>
      </c>
      <c r="BA27" s="142"/>
      <c r="BB27" s="208" t="str">
        <f t="shared" si="28"/>
        <v/>
      </c>
      <c r="BC27" s="143"/>
      <c r="BD27" s="143"/>
      <c r="BE27" s="143"/>
      <c r="BF27" s="143"/>
      <c r="BG27" s="143"/>
      <c r="BH27" s="143"/>
      <c r="BI27" s="143"/>
      <c r="BJ27" s="143"/>
      <c r="BK27" s="134" t="str">
        <f>[4]SayfaKOC!U77</f>
        <v>Tedarikçi</v>
      </c>
      <c r="BL27" s="134" t="str">
        <f>[4]SayfaKOC!V77</f>
        <v>ATAK ULAŞIM SAN.TİC.LTD.ŞTİ.</v>
      </c>
      <c r="BM27" s="143"/>
      <c r="BN27" s="208" t="str">
        <f t="shared" si="2"/>
        <v>x var</v>
      </c>
      <c r="BO27" s="208" t="b">
        <f t="shared" si="3"/>
        <v>0</v>
      </c>
      <c r="BP27" s="208" t="b">
        <f t="shared" si="4"/>
        <v>0</v>
      </c>
      <c r="BQ27" s="377">
        <f t="shared" si="5"/>
        <v>8.4500000579282641</v>
      </c>
      <c r="BR27" s="377">
        <f t="shared" si="6"/>
        <v>10.233333221403882</v>
      </c>
      <c r="BS27" s="377">
        <f t="shared" si="7"/>
        <v>18.683333279332146</v>
      </c>
      <c r="BT27" s="143"/>
      <c r="BU27" s="397"/>
      <c r="BV27" s="385">
        <f t="shared" si="29"/>
        <v>0</v>
      </c>
      <c r="BW27" s="377" t="str">
        <f t="shared" si="30"/>
        <v>Hayır, çakışma yok</v>
      </c>
      <c r="BX27" s="381"/>
      <c r="BY27" s="403">
        <f t="shared" si="31"/>
        <v>5.8680555957835168E-3</v>
      </c>
      <c r="BZ27" s="403">
        <f t="shared" si="32"/>
        <v>7.1064814037526958E-3</v>
      </c>
      <c r="CA27" s="403">
        <f t="shared" si="33"/>
        <v>1.2974536999536213E-2</v>
      </c>
      <c r="CB27" s="363"/>
      <c r="CC27" s="361"/>
      <c r="CD27" s="244"/>
      <c r="CE27" s="363">
        <v>76</v>
      </c>
      <c r="CF27" s="219">
        <f t="shared" si="34"/>
        <v>45639.570891203701</v>
      </c>
      <c r="CG27" s="219">
        <f t="shared" si="35"/>
        <v>45639.5838657407</v>
      </c>
      <c r="CH27" s="244"/>
      <c r="CI27" s="244"/>
      <c r="CJ27" s="244"/>
      <c r="CK27" s="244">
        <f t="shared" si="37"/>
        <v>7.1064814037526958E-3</v>
      </c>
      <c r="CL27" s="244">
        <f t="shared" si="38"/>
        <v>5.8680555957835168E-3</v>
      </c>
      <c r="CM27" s="244">
        <f t="shared" si="39"/>
        <v>1.2974536999536213E-2</v>
      </c>
      <c r="CN27" s="143"/>
      <c r="CO27" s="144">
        <f t="shared" si="40"/>
        <v>18.683333279332146</v>
      </c>
      <c r="CP27" s="145">
        <f t="shared" si="41"/>
        <v>0.42638888422516175</v>
      </c>
      <c r="CQ27" s="146">
        <f t="shared" si="36"/>
        <v>0.57089120370073942</v>
      </c>
      <c r="CR27" s="146">
        <f t="shared" si="8"/>
        <v>45639.576759259297</v>
      </c>
      <c r="CS27" s="146">
        <f t="shared" si="9"/>
        <v>45639.5838657407</v>
      </c>
      <c r="CT27" s="147">
        <f t="shared" si="10"/>
        <v>65720168.450000055</v>
      </c>
      <c r="CU27" s="147">
        <f t="shared" si="11"/>
        <v>10.233333221403882</v>
      </c>
      <c r="CV27" s="147">
        <f t="shared" si="12"/>
        <v>65720178.683333278</v>
      </c>
      <c r="CW27" s="148">
        <f t="shared" si="13"/>
        <v>0.99999984428932742</v>
      </c>
    </row>
    <row r="28" spans="1:101" s="149" customFormat="1" ht="118.5" customHeight="1">
      <c r="A28" s="192" t="str">
        <f>[4]SayfaKOC!C76</f>
        <v>KOC10</v>
      </c>
      <c r="B28" s="133" t="str">
        <f>[4]SayfaKOC!D76</f>
        <v>4122(4)</v>
      </c>
      <c r="C28" s="134" t="str">
        <f>[4]SayfaKOC!E76</f>
        <v>MA</v>
      </c>
      <c r="D28" s="134">
        <f>[4]SayfaKOC!F76</f>
        <v>6950</v>
      </c>
      <c r="E28" s="135" t="str">
        <f>[4]SayfaKOC!G76</f>
        <v>BOZ-KOC10-FF-075</v>
      </c>
      <c r="F28" s="166">
        <f t="shared" si="0"/>
        <v>45636</v>
      </c>
      <c r="G28" s="167">
        <f t="shared" si="1"/>
        <v>0.40277777780283941</v>
      </c>
      <c r="H28" s="387">
        <f>[4]SayfaKOC!H76</f>
        <v>45636.402777777803</v>
      </c>
      <c r="I28" s="133" t="str">
        <f>[4]SayfaKOC!I76</f>
        <v>Depo/Depot</v>
      </c>
      <c r="J28" s="132" t="str">
        <f>IF([4]SayfaKOC!J76="Müşteri","Notified by Customer","Notified by Bozankaya")</f>
        <v>Notified by Bozankaya</v>
      </c>
      <c r="K28" s="132" t="str">
        <f>VLOOKUP([4]SayfaKOC!L76,Atamalar!$A$10:$B$53,2,FALSE)</f>
        <v>Radio</v>
      </c>
      <c r="L28" s="197" t="str">
        <f>[4]SayfaKOC!X76</f>
        <v/>
      </c>
      <c r="M28" s="136" t="str">
        <f t="shared" si="14"/>
        <v>KOC10-BOZ-KOC10-FF-075</v>
      </c>
      <c r="N28" s="163" t="str">
        <f>[4]SayfaKOC!M76</f>
        <v>4122(4) Ma kabin telsiz çalışmıyor</v>
      </c>
      <c r="O28" s="198" t="str">
        <f>[4]SayfaKOC!P76</f>
        <v>C-Uyarı, sürüş devamlılığı</v>
      </c>
      <c r="P28" s="198" t="str">
        <f>[4]SayfaKOC!Q76</f>
        <v>B(Servisten çekmeye etki eden arıza)</v>
      </c>
      <c r="Q28" s="198" t="str">
        <f>[4]SayfaKOC!R76</f>
        <v>N.A(Yaralanma yok)</v>
      </c>
      <c r="R28" s="164" t="str" cm="1">
        <f t="array" ref="R28">_xlfn.IFS([4]SayfaKOC!U76="Bozankaya","Bozankaya",[4]SayfaKOC!U76="Müşteri","Customer",[4]SayfaKOC!U76="Tedarikçi","Equipment Supplier")</f>
        <v>Equipment Supplier</v>
      </c>
      <c r="S28" s="254" t="str">
        <f>[4]SayfaKOC!GB76</f>
        <v xml:space="preserve">Telsizin güç kablosu söküldü ölçüm yapıldı 24V  görüldü ekipman ssh yedek malzemeden değiştirildi çalışıyor - </v>
      </c>
      <c r="T28" s="165" t="str">
        <f>[4]SayfaKOC!AD76</f>
        <v>Ekipman değiştirilecek</v>
      </c>
      <c r="U28" s="164" t="str">
        <f>[4]SayfaKOC!W76</f>
        <v>Evet</v>
      </c>
      <c r="V28" s="137">
        <f>[4]SayfaKOC!AZ76</f>
        <v>1</v>
      </c>
      <c r="W28" s="168">
        <f t="shared" si="15"/>
        <v>45636</v>
      </c>
      <c r="X28" s="169" t="str">
        <f t="shared" si="16"/>
        <v>09:46</v>
      </c>
      <c r="Y28" s="387">
        <f>[4]SayfaKOC!AE76</f>
        <v>45636.407407407401</v>
      </c>
      <c r="Z28" s="138">
        <f t="shared" si="17"/>
        <v>45636</v>
      </c>
      <c r="AA28" s="139" t="str">
        <f t="shared" si="18"/>
        <v>09:50</v>
      </c>
      <c r="AB28" s="219">
        <f>[4]SayfaKOC!BA76</f>
        <v>45636.409722222197</v>
      </c>
      <c r="AC28" s="223">
        <f t="shared" si="19"/>
        <v>9.9999999278225005</v>
      </c>
      <c r="AD28" s="140">
        <f t="shared" si="20"/>
        <v>45636</v>
      </c>
      <c r="AE28" s="140" t="str">
        <f t="shared" si="21"/>
        <v>09:50</v>
      </c>
      <c r="AF28" s="387">
        <f>[4]SayfaKOC!BA76</f>
        <v>45636.409722222197</v>
      </c>
      <c r="AG28" s="216" t="str">
        <f>[4]SayfaKOC!S76</f>
        <v>(II) Aynı Araçta Tekrarlayan Arıza</v>
      </c>
      <c r="AH28" s="215" t="str">
        <f t="shared" si="22"/>
        <v>Bu Arıza Aracın Servise Verilmesine Engel</v>
      </c>
      <c r="AI28" s="195" t="str">
        <f>[4]SayfaKOC!AV76</f>
        <v/>
      </c>
      <c r="AJ28" s="196" t="str">
        <f t="shared" si="23"/>
        <v/>
      </c>
      <c r="AK28" s="196" t="str">
        <f t="shared" si="24"/>
        <v/>
      </c>
      <c r="AL28" s="141" t="str">
        <f>[4]SayfaKOC!AX76</f>
        <v/>
      </c>
      <c r="AM28" s="223">
        <f t="shared" si="25"/>
        <v>9.9999999278225005</v>
      </c>
      <c r="AN28" s="223">
        <f t="shared" si="26"/>
        <v>9.9999999278225005</v>
      </c>
      <c r="AO28" s="211" t="str">
        <f>[4]SayfaKOC!AG76</f>
        <v>Bozankaya</v>
      </c>
      <c r="AP28" s="211" t="str">
        <f>[4]SayfaKOC!AI76</f>
        <v>0</v>
      </c>
      <c r="AQ28" s="211" t="str">
        <f>[4]SayfaKOC!AQ76</f>
        <v>227928</v>
      </c>
      <c r="AR28" s="211" t="str">
        <f>[4]SayfaKOC!AH76</f>
        <v>0</v>
      </c>
      <c r="AS28" s="211">
        <f>[4]SayfaKOC!AJ76</f>
        <v>1</v>
      </c>
      <c r="AT28" s="212" t="str">
        <f>[4]SayfaKOC!GC76</f>
        <v xml:space="preserve"> - </v>
      </c>
      <c r="AU28" s="213" t="str">
        <f>[4]SayfaKOC!AL76</f>
        <v/>
      </c>
      <c r="AV28" s="213" t="str">
        <f>[4]SayfaKOC!AP76</f>
        <v/>
      </c>
      <c r="AW28" s="214" t="str">
        <f>[4]SayfaKOC!AT76</f>
        <v/>
      </c>
      <c r="AX28" s="242">
        <f t="shared" si="27"/>
        <v>109.99999920604751</v>
      </c>
      <c r="AY28" s="200" t="str">
        <f>[4]SayfaKOC!BF76</f>
        <v>523hbdy</v>
      </c>
      <c r="AZ28" s="199" t="str">
        <f>[4]SayfaKOC!BD76</f>
        <v>https://www.appsheet.com/Template/gettablefileurl?appname=KOC10_Failure_List-654943&amp;tableName=SAYFA1&amp;filename=Sayfa1_Images%2Ff1d99284.Resim.065153.jpg</v>
      </c>
      <c r="BA28" s="142"/>
      <c r="BB28" s="208" t="str">
        <f t="shared" si="28"/>
        <v/>
      </c>
      <c r="BC28" s="143"/>
      <c r="BD28" s="143"/>
      <c r="BE28" s="143"/>
      <c r="BF28" s="143"/>
      <c r="BG28" s="143"/>
      <c r="BH28" s="143"/>
      <c r="BI28" s="143"/>
      <c r="BJ28" s="143"/>
      <c r="BK28" s="134" t="str">
        <f>[4]SayfaKOC!U76</f>
        <v>Tedarikçi</v>
      </c>
      <c r="BL28" s="134" t="str">
        <f>[4]SayfaKOC!V76</f>
        <v>Bozankaya</v>
      </c>
      <c r="BM28" s="143"/>
      <c r="BN28" s="208" t="str">
        <f t="shared" si="2"/>
        <v>x var</v>
      </c>
      <c r="BO28" s="208" t="b">
        <f t="shared" si="3"/>
        <v>0</v>
      </c>
      <c r="BP28" s="208" t="b">
        <f t="shared" si="4"/>
        <v>0</v>
      </c>
      <c r="BQ28" s="377">
        <f t="shared" si="5"/>
        <v>6.6666666220407933</v>
      </c>
      <c r="BR28" s="377">
        <f t="shared" si="6"/>
        <v>3.3333333057817072</v>
      </c>
      <c r="BS28" s="377">
        <f t="shared" si="7"/>
        <v>9.9999999278225005</v>
      </c>
      <c r="BT28" s="143"/>
      <c r="BU28" s="397"/>
      <c r="BV28" s="385">
        <f t="shared" si="29"/>
        <v>0</v>
      </c>
      <c r="BW28" s="377" t="str">
        <f t="shared" si="30"/>
        <v>Hayır, çakışma yok</v>
      </c>
      <c r="BX28" s="381"/>
      <c r="BY28" s="403">
        <f t="shared" si="31"/>
        <v>4.6296295986394398E-3</v>
      </c>
      <c r="BZ28" s="403">
        <f t="shared" si="32"/>
        <v>2.3148147956817411E-3</v>
      </c>
      <c r="CA28" s="403">
        <f t="shared" si="33"/>
        <v>6.9444443943211809E-3</v>
      </c>
      <c r="CB28" s="363"/>
      <c r="CC28" s="361"/>
      <c r="CD28" s="244"/>
      <c r="CE28" s="363">
        <v>75</v>
      </c>
      <c r="CF28" s="219">
        <f t="shared" si="34"/>
        <v>45636.402777777803</v>
      </c>
      <c r="CG28" s="219">
        <f t="shared" si="35"/>
        <v>45636.409722222197</v>
      </c>
      <c r="CH28" s="244"/>
      <c r="CI28" s="244"/>
      <c r="CJ28" s="244"/>
      <c r="CK28" s="244">
        <f t="shared" si="37"/>
        <v>2.3148147956817411E-3</v>
      </c>
      <c r="CL28" s="244">
        <f t="shared" si="38"/>
        <v>4.6296295986394398E-3</v>
      </c>
      <c r="CM28" s="244">
        <f t="shared" si="39"/>
        <v>6.9444443943211809E-3</v>
      </c>
      <c r="CN28" s="143"/>
      <c r="CO28" s="144">
        <f t="shared" si="40"/>
        <v>9.9999999278225005</v>
      </c>
      <c r="CP28" s="145">
        <f t="shared" si="41"/>
        <v>0.13888888774090447</v>
      </c>
      <c r="CQ28" s="146">
        <f t="shared" si="36"/>
        <v>0.40277777780283941</v>
      </c>
      <c r="CR28" s="146">
        <f t="shared" si="8"/>
        <v>45636.407407407401</v>
      </c>
      <c r="CS28" s="146">
        <f t="shared" si="9"/>
        <v>45636.409722222197</v>
      </c>
      <c r="CT28" s="147">
        <f t="shared" si="10"/>
        <v>65715846.666666619</v>
      </c>
      <c r="CU28" s="147">
        <f t="shared" si="11"/>
        <v>3.3333333057817072</v>
      </c>
      <c r="CV28" s="147">
        <f t="shared" si="12"/>
        <v>65715849.999999925</v>
      </c>
      <c r="CW28" s="148">
        <f t="shared" si="13"/>
        <v>0.99999994927657021</v>
      </c>
    </row>
    <row r="29" spans="1:101" s="149" customFormat="1" ht="118.5" customHeight="1">
      <c r="A29" s="192" t="str">
        <f>[4]SayfaKOC!C75</f>
        <v>KOC10</v>
      </c>
      <c r="B29" s="133" t="str">
        <f>[4]SayfaKOC!D75</f>
        <v>4119(1)</v>
      </c>
      <c r="C29" s="134" t="str">
        <f>[4]SayfaKOC!E75</f>
        <v>MA , MB</v>
      </c>
      <c r="D29" s="134">
        <f>[4]SayfaKOC!F75</f>
        <v>12490</v>
      </c>
      <c r="E29" s="135" t="str">
        <f>[4]SayfaKOC!G75</f>
        <v>BOZ-KOC10-FF-074</v>
      </c>
      <c r="F29" s="166">
        <f t="shared" si="0"/>
        <v>45635</v>
      </c>
      <c r="G29" s="167">
        <f t="shared" si="1"/>
        <v>0.58616898149921326</v>
      </c>
      <c r="H29" s="387">
        <f>[4]SayfaKOC!H75</f>
        <v>45635.586168981499</v>
      </c>
      <c r="I29" s="133" t="str">
        <f>[4]SayfaKOC!I75</f>
        <v>Depo/Depot</v>
      </c>
      <c r="J29" s="132" t="str">
        <f>IF([4]SayfaKOC!J75="Müşteri","Notified by Customer","Notified by Bozankaya")</f>
        <v>Notified by Bozankaya</v>
      </c>
      <c r="K29" s="132" t="str">
        <f>VLOOKUP([4]SayfaKOC!L75,Atamalar!$A$10:$B$53,2,FALSE)</f>
        <v>Couplers</v>
      </c>
      <c r="L29" s="197" t="str">
        <f>[4]SayfaKOC!X75</f>
        <v/>
      </c>
      <c r="M29" s="136" t="str">
        <f t="shared" si="14"/>
        <v>KOC10-BOZ-KOC10-FF-074</v>
      </c>
      <c r="N29" s="163" t="str">
        <f>[4]SayfaKOC!M75</f>
        <v>Tramvayların komple kapalı olması durumunda Kuplör ıstıcılarının fazla akım çekmesinden kaynaklı akü bitmesi.</v>
      </c>
      <c r="O29" s="198" t="str">
        <f>[4]SayfaKOC!P75</f>
        <v>C-Uyarı, sürüş devamlılığı</v>
      </c>
      <c r="P29" s="198" t="str">
        <f>[4]SayfaKOC!Q75</f>
        <v>C(Sisteme etki etmeyen arıza)</v>
      </c>
      <c r="Q29" s="198" t="str">
        <f>[4]SayfaKOC!R75</f>
        <v>N.A(Yaralanma yok)</v>
      </c>
      <c r="R29" s="164" t="str" cm="1">
        <f t="array" ref="R29">_xlfn.IFS([4]SayfaKOC!U75="Bozankaya","Bozankaya",[4]SayfaKOC!U75="Müşteri","Customer",[4]SayfaKOC!U75="Tedarikçi","Equipment Supplier")</f>
        <v>Bozankaya</v>
      </c>
      <c r="S29" s="254" t="str">
        <f>[4]SayfaKOC!GB75</f>
        <v>HBR oluşturup revizyon yapılması. - Revizyon talimatını beklemek.</v>
      </c>
      <c r="T29" s="165" t="str">
        <f>[4]SayfaKOC!AD75</f>
        <v>Arıza çözülecek</v>
      </c>
      <c r="U29" s="164" t="str">
        <f>[4]SayfaKOC!W75</f>
        <v>Evet</v>
      </c>
      <c r="V29" s="137">
        <f>[4]SayfaKOC!AZ75</f>
        <v>1</v>
      </c>
      <c r="W29" s="168">
        <f t="shared" si="15"/>
        <v>45635</v>
      </c>
      <c r="X29" s="169" t="str">
        <f t="shared" si="16"/>
        <v>14:15</v>
      </c>
      <c r="Y29" s="387">
        <f>[4]SayfaKOC!AE75</f>
        <v>45635.594131944403</v>
      </c>
      <c r="Z29" s="138" t="str">
        <f t="shared" si="17"/>
        <v/>
      </c>
      <c r="AA29" s="139" t="str">
        <f t="shared" si="18"/>
        <v/>
      </c>
      <c r="AB29" s="219" t="str">
        <f>[4]SayfaKOC!BA75</f>
        <v/>
      </c>
      <c r="AC29" s="223" t="e">
        <f t="shared" si="19"/>
        <v>#VALUE!</v>
      </c>
      <c r="AD29" s="140" t="str">
        <f t="shared" si="20"/>
        <v/>
      </c>
      <c r="AE29" s="140" t="str">
        <f t="shared" si="21"/>
        <v/>
      </c>
      <c r="AF29" s="387" t="str">
        <f>[4]SayfaKOC!BA75</f>
        <v/>
      </c>
      <c r="AG29" s="216" t="str">
        <f>[4]SayfaKOC!S75</f>
        <v>(I) İlk Defa Karşılaşılan Arıza</v>
      </c>
      <c r="AH29" s="215" t="str">
        <f t="shared" si="22"/>
        <v>Bu Arıza Aracın Servise Verilmesine Engel Değil</v>
      </c>
      <c r="AI29" s="195" t="str">
        <f>[4]SayfaKOC!AV75</f>
        <v/>
      </c>
      <c r="AJ29" s="196" t="str">
        <f t="shared" si="23"/>
        <v/>
      </c>
      <c r="AK29" s="196" t="str">
        <f t="shared" si="24"/>
        <v/>
      </c>
      <c r="AL29" s="141" t="str">
        <f>[4]SayfaKOC!AX75</f>
        <v/>
      </c>
      <c r="AM29" s="223" t="e">
        <f t="shared" si="25"/>
        <v>#VALUE!</v>
      </c>
      <c r="AN29" s="226" t="e">
        <f t="shared" si="26"/>
        <v>#VALUE!</v>
      </c>
      <c r="AO29" s="211" t="str">
        <f>[4]SayfaKOC!AG75</f>
        <v>Bozankaya</v>
      </c>
      <c r="AP29" s="211" t="str">
        <f>[4]SayfaKOC!AI75</f>
        <v>0</v>
      </c>
      <c r="AQ29" s="211" t="str">
        <f>[4]SayfaKOC!AQ75</f>
        <v/>
      </c>
      <c r="AR29" s="211" t="str">
        <f>[4]SayfaKOC!AH75</f>
        <v>0</v>
      </c>
      <c r="AS29" s="211">
        <f>[4]SayfaKOC!AJ75</f>
        <v>2</v>
      </c>
      <c r="AT29" s="212" t="str">
        <f>[4]SayfaKOC!GC75</f>
        <v xml:space="preserve"> - </v>
      </c>
      <c r="AU29" s="213" t="str">
        <f>[4]SayfaKOC!AL75</f>
        <v/>
      </c>
      <c r="AV29" s="213" t="str">
        <f>[4]SayfaKOC!AP75</f>
        <v/>
      </c>
      <c r="AW29" s="214" t="str">
        <f>[4]SayfaKOC!AT75</f>
        <v/>
      </c>
      <c r="AX29" s="242" t="e">
        <f t="shared" si="27"/>
        <v>#VALUE!</v>
      </c>
      <c r="AY29" s="200" t="str">
        <f>[4]SayfaKOC!BF75</f>
        <v>870sfs</v>
      </c>
      <c r="AZ29" s="199" t="str">
        <f>[4]SayfaKOC!BD75</f>
        <v>https://www.appsheet.com/Template/gettablefileurl?appname=KOC10_Failure_List-654943&amp;tableName=SAYFA1&amp;filename=Sayfa1_Images%2F43500271.Resim.112650.jpg</v>
      </c>
      <c r="BA29" s="142"/>
      <c r="BB29" s="208" t="str">
        <f t="shared" si="28"/>
        <v/>
      </c>
      <c r="BC29" s="143"/>
      <c r="BD29" s="143"/>
      <c r="BE29" s="143"/>
      <c r="BF29" s="143"/>
      <c r="BG29" s="143"/>
      <c r="BH29" s="143"/>
      <c r="BI29" s="143"/>
      <c r="BJ29" s="143"/>
      <c r="BK29" s="134" t="str">
        <f>[4]SayfaKOC!U75</f>
        <v>Bozankaya</v>
      </c>
      <c r="BL29" s="134" t="str">
        <f>[4]SayfaKOC!V75</f>
        <v>Üretim</v>
      </c>
      <c r="BM29" s="143"/>
      <c r="BN29" s="208" t="str">
        <f t="shared" si="2"/>
        <v>x var</v>
      </c>
      <c r="BO29" s="208" t="b">
        <f t="shared" si="3"/>
        <v>0</v>
      </c>
      <c r="BP29" s="208" t="e">
        <f t="shared" si="4"/>
        <v>#VALUE!</v>
      </c>
      <c r="BQ29" s="377">
        <f t="shared" si="5"/>
        <v>11.466666581109166</v>
      </c>
      <c r="BR29" s="377" t="e">
        <f t="shared" si="6"/>
        <v>#VALUE!</v>
      </c>
      <c r="BS29" s="377" t="e">
        <f t="shared" si="7"/>
        <v>#VALUE!</v>
      </c>
      <c r="BT29" s="143"/>
      <c r="BU29" s="397"/>
      <c r="BV29" s="385">
        <f t="shared" si="29"/>
        <v>-1</v>
      </c>
      <c r="BW29" s="377" t="str">
        <f t="shared" si="30"/>
        <v>Hayır, çakışma yok</v>
      </c>
      <c r="BX29" s="381"/>
      <c r="BY29" s="403">
        <f t="shared" si="31"/>
        <v>7.962962903548032E-3</v>
      </c>
      <c r="BZ29" s="403" t="e">
        <f t="shared" si="32"/>
        <v>#VALUE!</v>
      </c>
      <c r="CA29" s="403" t="e">
        <f t="shared" si="33"/>
        <v>#VALUE!</v>
      </c>
      <c r="CB29" s="363"/>
      <c r="CC29" s="244"/>
      <c r="CD29" s="244"/>
      <c r="CE29" s="363">
        <v>74</v>
      </c>
      <c r="CF29" s="219">
        <f t="shared" si="34"/>
        <v>45635.586168981499</v>
      </c>
      <c r="CG29" s="219" t="str">
        <f t="shared" si="35"/>
        <v/>
      </c>
      <c r="CH29" s="244"/>
      <c r="CI29" s="244"/>
      <c r="CJ29" s="244"/>
      <c r="CK29" s="244" t="e">
        <f t="shared" si="37"/>
        <v>#VALUE!</v>
      </c>
      <c r="CL29" s="244">
        <f t="shared" si="38"/>
        <v>7.962962903548032E-3</v>
      </c>
      <c r="CM29" s="244" t="e">
        <f t="shared" si="39"/>
        <v>#VALUE!</v>
      </c>
      <c r="CN29" s="143"/>
      <c r="CO29" s="144" t="e">
        <f t="shared" si="40"/>
        <v>#VALUE!</v>
      </c>
      <c r="CP29" s="145" t="e">
        <f t="shared" si="41"/>
        <v>#VALUE!</v>
      </c>
      <c r="CQ29" s="146">
        <f t="shared" si="36"/>
        <v>0.58616898149921326</v>
      </c>
      <c r="CR29" s="146">
        <f t="shared" si="8"/>
        <v>45635.594131944403</v>
      </c>
      <c r="CS29" s="146" t="str">
        <f t="shared" si="9"/>
        <v/>
      </c>
      <c r="CT29" s="147">
        <f t="shared" si="10"/>
        <v>65714411.466666579</v>
      </c>
      <c r="CU29" s="147" t="e">
        <f t="shared" si="11"/>
        <v>#VALUE!</v>
      </c>
      <c r="CV29" s="147" t="e">
        <f t="shared" si="12"/>
        <v>#VALUE!</v>
      </c>
      <c r="CW29" s="148" t="e">
        <f t="shared" si="13"/>
        <v>#VALUE!</v>
      </c>
    </row>
    <row r="30" spans="1:101" s="149" customFormat="1" ht="118.5" customHeight="1">
      <c r="A30" s="192" t="str">
        <f>[4]SayfaKOC!C69</f>
        <v>KOC10</v>
      </c>
      <c r="B30" s="133" t="str">
        <f>[4]SayfaKOC!D69</f>
        <v>4120(2)</v>
      </c>
      <c r="C30" s="134" t="str">
        <f>[4]SayfaKOC!E69</f>
        <v>MB</v>
      </c>
      <c r="D30" s="134">
        <f>[4]SayfaKOC!F69</f>
        <v>95</v>
      </c>
      <c r="E30" s="135" t="str">
        <f>[4]SayfaKOC!G69</f>
        <v>BOZ-KOC10-FF-068</v>
      </c>
      <c r="F30" s="166">
        <f t="shared" si="0"/>
        <v>45625</v>
      </c>
      <c r="G30" s="167">
        <f t="shared" si="1"/>
        <v>0.46592592589877313</v>
      </c>
      <c r="H30" s="387">
        <f>[4]SayfaKOC!H69</f>
        <v>45625.465925925899</v>
      </c>
      <c r="I30" s="133" t="str">
        <f>[4]SayfaKOC!I69</f>
        <v>Depo/Depot</v>
      </c>
      <c r="J30" s="132" t="str">
        <f>IF([4]SayfaKOC!J69="Müşteri","Notified by Customer","Notified by Bozankaya")</f>
        <v>Notified by Bozankaya</v>
      </c>
      <c r="K30" s="132" t="str">
        <f>VLOOKUP([4]SayfaKOC!L69,Atamalar!$A$10:$B$53,2,FALSE)</f>
        <v>Passenger_Information</v>
      </c>
      <c r="L30" s="197" t="str">
        <f>[4]SayfaKOC!X69</f>
        <v>ATAK ULAŞIM SAN.TİC.LTD.ŞTİ.</v>
      </c>
      <c r="M30" s="136" t="str">
        <f t="shared" si="14"/>
        <v>KOC10-BOZ-KOC10-FF-068</v>
      </c>
      <c r="N30" s="163" t="str">
        <f>[4]SayfaKOC!M69</f>
        <v>4120(2) Numaralı tramvayın sürücü kabin B araç üstü iş istasyonu arızalanmış.</v>
      </c>
      <c r="O30" s="198" t="str">
        <f>[4]SayfaKOC!P69</f>
        <v>C-Uyarı, sürüş devamlılığı</v>
      </c>
      <c r="P30" s="198" t="str">
        <f>[4]SayfaKOC!Q69</f>
        <v>C(Sisteme etki etmeyen arıza)</v>
      </c>
      <c r="Q30" s="198" t="str">
        <f>[4]SayfaKOC!R69</f>
        <v>N.A(Yaralanma yok)</v>
      </c>
      <c r="R30" s="164" t="str" cm="1">
        <f t="array" ref="R30">_xlfn.IFS([4]SayfaKOC!U71="Bozankaya","Bozankaya",[4]SayfaKOC!U71="Müşteri","Customer",[4]SayfaKOC!U71="Tedarikçi","Equipment Supplier")</f>
        <v>Bozankaya</v>
      </c>
      <c r="S30" s="254" t="str">
        <f>[4]SayfaKOC!GB69</f>
        <v>Araç üstü iş istasyonu söküldü, güç kablosundan ölçüm yapıldı kablosal bir sıkıntı olmadığı görülerek ekipman ssh yedek malzemeden değiştirildi. - Araç üstü iş istasyonu söküldü, güç kablosundan ölçüm yapıldı kablosal bir sıkıntı olmadığı görülerek ekipman ssh yedek malzemeden değiştirildi.</v>
      </c>
      <c r="T30" s="165" t="str">
        <f>[4]SayfaKOC!AD69</f>
        <v>Ekipman değiştirilecek</v>
      </c>
      <c r="U30" s="164" t="str">
        <f>[4]SayfaKOC!W69</f>
        <v>Evet</v>
      </c>
      <c r="V30" s="137">
        <f>[4]SayfaKOC!AZ69</f>
        <v>2</v>
      </c>
      <c r="W30" s="168">
        <f t="shared" si="15"/>
        <v>45625</v>
      </c>
      <c r="X30" s="169" t="str">
        <f t="shared" si="16"/>
        <v>11:15</v>
      </c>
      <c r="Y30" s="387">
        <f>[4]SayfaKOC!AE69</f>
        <v>45625.469212962998</v>
      </c>
      <c r="Z30" s="138">
        <f t="shared" si="17"/>
        <v>45625</v>
      </c>
      <c r="AA30" s="139" t="str">
        <f t="shared" si="18"/>
        <v>11:40</v>
      </c>
      <c r="AB30" s="219">
        <f>[4]SayfaKOC!BA69</f>
        <v>45625.486226851899</v>
      </c>
      <c r="AC30" s="223">
        <f t="shared" si="19"/>
        <v>29.233333440497518</v>
      </c>
      <c r="AD30" s="140">
        <f t="shared" si="20"/>
        <v>45625</v>
      </c>
      <c r="AE30" s="140" t="str">
        <f t="shared" si="21"/>
        <v>11:40</v>
      </c>
      <c r="AF30" s="387">
        <f>[4]SayfaKOC!BA69</f>
        <v>45625.486226851899</v>
      </c>
      <c r="AG30" s="216" t="str">
        <f>[4]SayfaKOC!S69</f>
        <v>(II) Aynı Araçta Tekrarlayan Arıza</v>
      </c>
      <c r="AH30" s="215" t="str">
        <f t="shared" si="22"/>
        <v>Bu Arıza Aracın Servise Verilmesine Engel Değil</v>
      </c>
      <c r="AI30" s="195" t="str">
        <f>[4]SayfaKOC!AV69</f>
        <v/>
      </c>
      <c r="AJ30" s="196" t="str">
        <f t="shared" si="23"/>
        <v/>
      </c>
      <c r="AK30" s="196" t="str">
        <f t="shared" si="24"/>
        <v/>
      </c>
      <c r="AL30" s="141" t="str">
        <f>[4]SayfaKOC!AX69</f>
        <v/>
      </c>
      <c r="AM30" s="223">
        <f t="shared" si="25"/>
        <v>0</v>
      </c>
      <c r="AN30" s="223">
        <f t="shared" si="26"/>
        <v>29.233333440497518</v>
      </c>
      <c r="AO30" s="211" t="str">
        <f>[4]SayfaKOC!AG69</f>
        <v>ATAK ULAŞIM SAN.TİC.LTD.ŞTİ.</v>
      </c>
      <c r="AP30" s="211" t="str">
        <f>[4]SayfaKOC!AI69</f>
        <v>E865-7036</v>
      </c>
      <c r="AQ30" s="211" t="str">
        <f>[4]SayfaKOC!AQ69</f>
        <v/>
      </c>
      <c r="AR30" s="211" t="str">
        <f>[4]SayfaKOC!AH69</f>
        <v>Araç üstü iş istasyonu</v>
      </c>
      <c r="AS30" s="211">
        <f>[4]SayfaKOC!AJ69</f>
        <v>1</v>
      </c>
      <c r="AT30" s="212" t="str">
        <f>[4]SayfaKOC!GC69</f>
        <v xml:space="preserve"> - </v>
      </c>
      <c r="AU30" s="213" t="str">
        <f>[4]SayfaKOC!AL69</f>
        <v/>
      </c>
      <c r="AV30" s="213" t="str">
        <f>[4]SayfaKOC!AP69</f>
        <v/>
      </c>
      <c r="AW30" s="214" t="str">
        <f>[4]SayfaKOC!AT69</f>
        <v/>
      </c>
      <c r="AX30" s="242">
        <f t="shared" si="27"/>
        <v>643.13333569094539</v>
      </c>
      <c r="AY30" s="200" t="str">
        <f>[4]SayfaKOC!BF69</f>
        <v>92f88173</v>
      </c>
      <c r="AZ30" s="199" t="str">
        <f>[4]SayfaKOC!BD69</f>
        <v>https://www.appsheet.com/Template/gettablefileurl?appname=KOC10_Failure_List-654943&amp;tableName=SAYFA1&amp;filename=Sayfa1_Images%2F92f88173.Resim.081514.jpg</v>
      </c>
      <c r="BA30" s="142"/>
      <c r="BB30" s="208" t="str">
        <f t="shared" si="28"/>
        <v/>
      </c>
      <c r="BC30" s="143"/>
      <c r="BD30" s="143"/>
      <c r="BE30" s="143"/>
      <c r="BF30" s="143"/>
      <c r="BG30" s="143"/>
      <c r="BH30" s="143"/>
      <c r="BI30" s="143"/>
      <c r="BJ30" s="143"/>
      <c r="BK30" s="134" t="str">
        <f>[4]SayfaKOC!U69</f>
        <v>Tedarikçi</v>
      </c>
      <c r="BL30" s="134" t="str">
        <f>[4]SayfaKOC!V69</f>
        <v>ATAK ULAŞIM SAN.TİC.LTD.ŞTİ.</v>
      </c>
      <c r="BM30" s="143"/>
      <c r="BN30" s="208" t="str">
        <f t="shared" si="2"/>
        <v>x var</v>
      </c>
      <c r="BO30" s="208" t="b">
        <f t="shared" si="3"/>
        <v>0</v>
      </c>
      <c r="BP30" s="208" t="b">
        <f t="shared" si="4"/>
        <v>0</v>
      </c>
      <c r="BQ30" s="377">
        <f t="shared" si="5"/>
        <v>4.7333334235008806</v>
      </c>
      <c r="BR30" s="377">
        <f t="shared" si="6"/>
        <v>24.500000016996637</v>
      </c>
      <c r="BS30" s="377">
        <f t="shared" si="7"/>
        <v>29.233333440497518</v>
      </c>
      <c r="BT30" s="143"/>
      <c r="BU30" s="397"/>
      <c r="BV30" s="385">
        <f t="shared" si="29"/>
        <v>0</v>
      </c>
      <c r="BW30" s="377" t="str">
        <f t="shared" si="30"/>
        <v>Hayır, çakışma yok</v>
      </c>
      <c r="BX30" s="381"/>
      <c r="BY30" s="403">
        <f t="shared" si="31"/>
        <v>3.2870370996533893E-3</v>
      </c>
      <c r="BZ30" s="403">
        <f t="shared" si="32"/>
        <v>1.7013888900692109E-2</v>
      </c>
      <c r="CA30" s="403">
        <f t="shared" si="33"/>
        <v>2.0300926000345498E-2</v>
      </c>
      <c r="CB30" s="363"/>
      <c r="CC30" s="361"/>
      <c r="CD30" s="244"/>
      <c r="CE30" s="363">
        <v>68</v>
      </c>
      <c r="CF30" s="219">
        <f t="shared" si="34"/>
        <v>45625.465925925899</v>
      </c>
      <c r="CG30" s="219">
        <f t="shared" si="35"/>
        <v>45625.486226851899</v>
      </c>
      <c r="CH30" s="244"/>
      <c r="CI30" s="244"/>
      <c r="CJ30" s="244"/>
      <c r="CK30" s="244">
        <f t="shared" si="37"/>
        <v>1.7013888900692109E-2</v>
      </c>
      <c r="CL30" s="244">
        <f t="shared" si="38"/>
        <v>3.2870370996533893E-3</v>
      </c>
      <c r="CM30" s="244">
        <f t="shared" si="39"/>
        <v>2.0300926000345498E-2</v>
      </c>
      <c r="CN30" s="143"/>
      <c r="CO30" s="144">
        <f t="shared" si="40"/>
        <v>29.233333440497518</v>
      </c>
      <c r="CP30" s="145">
        <f t="shared" si="41"/>
        <v>1.0208333340415265</v>
      </c>
      <c r="CQ30" s="146">
        <f t="shared" si="36"/>
        <v>0.46592592589877313</v>
      </c>
      <c r="CR30" s="146">
        <f t="shared" si="8"/>
        <v>45625.469212962998</v>
      </c>
      <c r="CS30" s="146">
        <f t="shared" si="9"/>
        <v>45625.486226851899</v>
      </c>
      <c r="CT30" s="147">
        <f t="shared" si="10"/>
        <v>65700004.733333424</v>
      </c>
      <c r="CU30" s="147">
        <f t="shared" si="11"/>
        <v>24.500000016996637</v>
      </c>
      <c r="CV30" s="147">
        <f t="shared" si="12"/>
        <v>65700029.233333439</v>
      </c>
      <c r="CW30" s="148">
        <f t="shared" si="13"/>
        <v>0.99999962709301193</v>
      </c>
    </row>
    <row r="31" spans="1:101" s="149" customFormat="1" ht="118.5" customHeight="1">
      <c r="A31" s="192" t="str">
        <f>[4]SayfaKOC!C66</f>
        <v>KOC10</v>
      </c>
      <c r="B31" s="133" t="str">
        <f>[4]SayfaKOC!D66</f>
        <v>4119(1)</v>
      </c>
      <c r="C31" s="134" t="str">
        <f>[4]SayfaKOC!E66</f>
        <v>MA , P , MB</v>
      </c>
      <c r="D31" s="134">
        <f>[4]SayfaKOC!F66</f>
        <v>1</v>
      </c>
      <c r="E31" s="135" t="str">
        <f>[4]SayfaKOC!G66</f>
        <v>BOZ-KOC10-FF-065</v>
      </c>
      <c r="F31" s="166">
        <f t="shared" si="0"/>
        <v>45624</v>
      </c>
      <c r="G31" s="167">
        <f t="shared" si="1"/>
        <v>0.36199074069736525</v>
      </c>
      <c r="H31" s="387">
        <f>[4]SayfaKOC!H66</f>
        <v>45624.361990740697</v>
      </c>
      <c r="I31" s="133" t="str">
        <f>[4]SayfaKOC!I66</f>
        <v>Depo/Depot</v>
      </c>
      <c r="J31" s="132" t="str">
        <f>IF([4]SayfaKOC!J66="Müşteri","Notified by Customer","Notified by Bozankaya")</f>
        <v>Notified by Bozankaya</v>
      </c>
      <c r="K31" s="132" t="str">
        <f>VLOOKUP([4]SayfaKOC!L66,Atamalar!$A$10:$B$53,2,FALSE)</f>
        <v>Brake_System</v>
      </c>
      <c r="L31" s="197" t="str">
        <f>[4]SayfaKOC!X66</f>
        <v>C.V.T. CİVATA-VİDA SANAYİ VE TİC.LT</v>
      </c>
      <c r="M31" s="136" t="str">
        <f t="shared" si="14"/>
        <v>KOC10-BOZ-KOC10-FF-065</v>
      </c>
      <c r="N31" s="163" t="str">
        <f>[4]SayfaKOC!M66</f>
        <v>Fren panosunda -RA-1V17 diyotuna bağlı RA3042.02 numaralı kablo zaman zaman ısınma yapıyor.</v>
      </c>
      <c r="O31" s="198" t="str">
        <f>[4]SayfaKOC!P66</f>
        <v>C-Uyarı, sürüş devamlılığı</v>
      </c>
      <c r="P31" s="198" t="str">
        <f>[4]SayfaKOC!Q66</f>
        <v>C(Sisteme etki etmeyen arıza)</v>
      </c>
      <c r="Q31" s="198" t="str">
        <f>[4]SayfaKOC!R66</f>
        <v>N.A(Yaralanma yok)</v>
      </c>
      <c r="R31" s="164" t="str" cm="1">
        <f t="array" ref="R31">_xlfn.IFS([4]SayfaKOC!U66="Bozankaya","Bozankaya",[4]SayfaKOC!U66="Müşteri","Customer",[4]SayfaKOC!U66="Tedarikçi","Equipment Supplier")</f>
        <v>Bozankaya</v>
      </c>
      <c r="S31" s="254" t="str">
        <f>[4]SayfaKOC!GB66</f>
        <v>NCR açılarak kablo - Tasarım tarafından revizyon yapılacaktır.</v>
      </c>
      <c r="T31" s="165" t="str">
        <f>[4]SayfaKOC!AD66</f>
        <v>Ekipman değiştirilecek</v>
      </c>
      <c r="U31" s="164" t="str">
        <f>[4]SayfaKOC!W66</f>
        <v>Hayır</v>
      </c>
      <c r="V31" s="137">
        <f>[4]SayfaKOC!AZ66</f>
        <v>2</v>
      </c>
      <c r="W31" s="168">
        <f t="shared" si="15"/>
        <v>45624</v>
      </c>
      <c r="X31" s="169" t="str">
        <f t="shared" si="16"/>
        <v>10:00</v>
      </c>
      <c r="Y31" s="387">
        <f>[4]SayfaKOC!AE66</f>
        <v>45624.417199074102</v>
      </c>
      <c r="Z31" s="138" t="str">
        <f t="shared" si="17"/>
        <v/>
      </c>
      <c r="AA31" s="139" t="str">
        <f t="shared" si="18"/>
        <v/>
      </c>
      <c r="AB31" s="219" t="str">
        <f>[4]SayfaKOC!BA66</f>
        <v/>
      </c>
      <c r="AC31" s="223" t="e">
        <f t="shared" si="19"/>
        <v>#VALUE!</v>
      </c>
      <c r="AD31" s="140" t="str">
        <f t="shared" si="20"/>
        <v/>
      </c>
      <c r="AE31" s="140" t="str">
        <f t="shared" si="21"/>
        <v/>
      </c>
      <c r="AF31" s="387" t="str">
        <f>[4]SayfaKOC!BA66</f>
        <v/>
      </c>
      <c r="AG31" s="216" t="str">
        <f>[4]SayfaKOC!S66</f>
        <v>(I) İlk Defa Karşılaşılan Arıza</v>
      </c>
      <c r="AH31" s="215" t="str">
        <f t="shared" si="22"/>
        <v>Bu Arıza Aracın Servise Verilmesine Engel Değil</v>
      </c>
      <c r="AI31" s="195" t="str">
        <f>[4]SayfaKOC!AV66</f>
        <v/>
      </c>
      <c r="AJ31" s="196" t="str">
        <f t="shared" si="23"/>
        <v/>
      </c>
      <c r="AK31" s="196" t="str">
        <f t="shared" si="24"/>
        <v/>
      </c>
      <c r="AL31" s="141" t="str">
        <f>[4]SayfaKOC!AX66</f>
        <v/>
      </c>
      <c r="AM31" s="223" t="e">
        <f t="shared" si="25"/>
        <v>#VALUE!</v>
      </c>
      <c r="AN31" s="226" t="e">
        <f t="shared" si="26"/>
        <v>#VALUE!</v>
      </c>
      <c r="AO31" s="211" t="str">
        <f>[4]SayfaKOC!AG66</f>
        <v>Bozankaya</v>
      </c>
      <c r="AP31" s="211" t="str">
        <f>[4]SayfaKOC!AI66</f>
        <v>SMND04070042080</v>
      </c>
      <c r="AQ31" s="211" t="str">
        <f>[4]SayfaKOC!AQ66</f>
        <v/>
      </c>
      <c r="AR31" s="211" t="str">
        <f>[4]SayfaKOC!AH66</f>
        <v>KAYNAK SOMUNU M4 DIN 928-8K</v>
      </c>
      <c r="AS31" s="211">
        <f>[4]SayfaKOC!AJ66</f>
        <v>3</v>
      </c>
      <c r="AT31" s="212" t="str">
        <f>[4]SayfaKOC!GC66</f>
        <v xml:space="preserve"> - </v>
      </c>
      <c r="AU31" s="213" t="str">
        <f>[4]SayfaKOC!AL66</f>
        <v/>
      </c>
      <c r="AV31" s="213" t="str">
        <f>[4]SayfaKOC!AP66</f>
        <v/>
      </c>
      <c r="AW31" s="214" t="str">
        <f>[4]SayfaKOC!AT66</f>
        <v/>
      </c>
      <c r="AX31" s="242" t="e">
        <f t="shared" si="27"/>
        <v>#VALUE!</v>
      </c>
      <c r="AY31" s="200" t="str">
        <f>[4]SayfaKOC!BF66</f>
        <v>fe65abfc</v>
      </c>
      <c r="AZ31" s="199" t="str">
        <f>[4]SayfaKOC!BD66</f>
        <v>https://www.appsheet.com/Template/gettablefileurl?appname=KOC10_Failure_List-654943&amp;tableName=SAYFA1&amp;filename=Sayfa1_Images%2Ffe65abfc.Resim.065929.png</v>
      </c>
      <c r="BA31" s="142"/>
      <c r="BB31" s="208" t="e">
        <f t="shared" si="28"/>
        <v>#VALUE!</v>
      </c>
      <c r="BC31" s="143"/>
      <c r="BD31" s="143"/>
      <c r="BE31" s="143"/>
      <c r="BF31" s="143"/>
      <c r="BG31" s="143"/>
      <c r="BH31" s="143"/>
      <c r="BI31" s="143"/>
      <c r="BJ31" s="143"/>
      <c r="BK31" s="134" t="str">
        <f>[4]SayfaKOC!U66</f>
        <v>Bozankaya</v>
      </c>
      <c r="BL31" s="134" t="str">
        <f>[4]SayfaKOC!V66</f>
        <v>Tasarım</v>
      </c>
      <c r="BM31" s="143"/>
      <c r="BN31" s="208" t="e">
        <f t="shared" si="2"/>
        <v>#VALUE!</v>
      </c>
      <c r="BO31" s="208" t="str">
        <f t="shared" si="3"/>
        <v>aynı gün giderilen arıza</v>
      </c>
      <c r="BP31" s="208" t="e">
        <f t="shared" si="4"/>
        <v>#VALUE!</v>
      </c>
      <c r="BQ31" s="377">
        <f t="shared" si="5"/>
        <v>79.500000101979822</v>
      </c>
      <c r="BR31" s="377" t="e">
        <f t="shared" si="6"/>
        <v>#VALUE!</v>
      </c>
      <c r="BS31" s="377" t="e">
        <f t="shared" si="7"/>
        <v>#VALUE!</v>
      </c>
      <c r="BT31" s="143"/>
      <c r="BU31" s="397"/>
      <c r="BV31" s="385">
        <f t="shared" si="29"/>
        <v>-1</v>
      </c>
      <c r="BW31" s="377" t="str">
        <f t="shared" si="30"/>
        <v>Hayır, çakışma yok</v>
      </c>
      <c r="BX31" s="381"/>
      <c r="BY31" s="403">
        <f t="shared" si="31"/>
        <v>5.5208333404152654E-2</v>
      </c>
      <c r="BZ31" s="403" t="e">
        <f t="shared" si="32"/>
        <v>#VALUE!</v>
      </c>
      <c r="CA31" s="403" t="e">
        <f t="shared" si="33"/>
        <v>#VALUE!</v>
      </c>
      <c r="CB31" s="363"/>
      <c r="CC31" s="244"/>
      <c r="CD31" s="244"/>
      <c r="CE31" s="363">
        <v>65</v>
      </c>
      <c r="CF31" s="219">
        <f t="shared" si="34"/>
        <v>45624.361990740697</v>
      </c>
      <c r="CG31" s="219" t="str">
        <f t="shared" si="35"/>
        <v/>
      </c>
      <c r="CH31" s="244"/>
      <c r="CI31" s="244"/>
      <c r="CJ31" s="244"/>
      <c r="CK31" s="244" t="e">
        <f t="shared" si="37"/>
        <v>#VALUE!</v>
      </c>
      <c r="CL31" s="244">
        <f t="shared" si="38"/>
        <v>5.5208333404152654E-2</v>
      </c>
      <c r="CM31" s="244" t="e">
        <f t="shared" si="39"/>
        <v>#VALUE!</v>
      </c>
      <c r="CN31" s="143"/>
      <c r="CO31" s="144" t="e">
        <f t="shared" si="40"/>
        <v>#VALUE!</v>
      </c>
      <c r="CP31" s="145" t="e">
        <f t="shared" si="41"/>
        <v>#VALUE!</v>
      </c>
      <c r="CQ31" s="146">
        <f t="shared" si="36"/>
        <v>0.36199074069736525</v>
      </c>
      <c r="CR31" s="146">
        <f t="shared" si="8"/>
        <v>45624.417199074102</v>
      </c>
      <c r="CS31" s="146" t="str">
        <f t="shared" si="9"/>
        <v/>
      </c>
      <c r="CT31" s="147">
        <f t="shared" si="10"/>
        <v>65698639.500000104</v>
      </c>
      <c r="CU31" s="147" t="e">
        <f t="shared" si="11"/>
        <v>#VALUE!</v>
      </c>
      <c r="CV31" s="147" t="e">
        <f t="shared" si="12"/>
        <v>#VALUE!</v>
      </c>
      <c r="CW31" s="148" t="e">
        <f t="shared" si="13"/>
        <v>#VALUE!</v>
      </c>
    </row>
    <row r="32" spans="1:101" s="149" customFormat="1" ht="118.5" customHeight="1">
      <c r="A32" s="192" t="str">
        <f>[4]SayfaKOC!C70</f>
        <v>KOC10</v>
      </c>
      <c r="B32" s="133" t="str">
        <f>[4]SayfaKOC!D70</f>
        <v>4119(1)</v>
      </c>
      <c r="C32" s="134" t="str">
        <f>[4]SayfaKOC!E70</f>
        <v>MA , P , MB</v>
      </c>
      <c r="D32" s="134">
        <f>[4]SayfaKOC!F70</f>
        <v>12490</v>
      </c>
      <c r="E32" s="135" t="str">
        <f>[4]SayfaKOC!G70</f>
        <v>BOZ-KOC10-FF-069</v>
      </c>
      <c r="F32" s="166">
        <f t="shared" si="0"/>
        <v>45624</v>
      </c>
      <c r="G32" s="167">
        <f t="shared" si="1"/>
        <v>0.36199074069736525</v>
      </c>
      <c r="H32" s="387">
        <f>[4]SayfaKOC!H70</f>
        <v>45624.361990740697</v>
      </c>
      <c r="I32" s="133" t="str">
        <f>[4]SayfaKOC!I70</f>
        <v>Depo/Depot</v>
      </c>
      <c r="J32" s="132" t="str">
        <f>IF([4]SayfaKOC!J70="Müşteri","Notified by Customer","Notified by Bozankaya")</f>
        <v>Notified by Bozankaya</v>
      </c>
      <c r="K32" s="132" t="str">
        <f>VLOOKUP([4]SayfaKOC!L70,Atamalar!$A$10:$B$53,2,FALSE)</f>
        <v>Brake_System</v>
      </c>
      <c r="L32" s="197" t="str">
        <f>[4]SayfaKOC!X70</f>
        <v>C.V.T. CİVATA-VİDA SANAYİ VE TİC.LT</v>
      </c>
      <c r="M32" s="136" t="str">
        <f t="shared" si="14"/>
        <v>KOC10-BOZ-KOC10-FF-069</v>
      </c>
      <c r="N32" s="163" t="str">
        <f>[4]SayfaKOC!M70</f>
        <v>Fren panosunda -RA-1V17 diyotuna bağlı RA3042.02 numaralı kablo zaman zaman ısınma yapıyor.</v>
      </c>
      <c r="O32" s="198" t="str">
        <f>[4]SayfaKOC!P70</f>
        <v>C-Uyarı, sürüş devamlılığı</v>
      </c>
      <c r="P32" s="198" t="str">
        <f>[4]SayfaKOC!Q70</f>
        <v>C(Sisteme etki etmeyen arıza)</v>
      </c>
      <c r="Q32" s="198" t="str">
        <f>[4]SayfaKOC!R70</f>
        <v>N.A(Yaralanma yok)</v>
      </c>
      <c r="R32" s="164" t="str" cm="1">
        <f t="array" ref="R32">_xlfn.IFS([4]SayfaKOC!U72="Bozankaya","Bozankaya",[4]SayfaKOC!U72="Müşteri","Customer",[4]SayfaKOC!U72="Tedarikçi","Equipment Supplier")</f>
        <v>Bozankaya</v>
      </c>
      <c r="S32" s="254" t="str">
        <f>[4]SayfaKOC!GB70</f>
        <v>NCR açılarak gönderilmiştir.  - Tasarım tarafından revizyon yapılacaktır.</v>
      </c>
      <c r="T32" s="165" t="str">
        <f>[4]SayfaKOC!AD70</f>
        <v>Ekipman değiştirilecek</v>
      </c>
      <c r="U32" s="164" t="str">
        <f>[4]SayfaKOC!W70</f>
        <v>Hayır</v>
      </c>
      <c r="V32" s="137">
        <f>[4]SayfaKOC!AZ70</f>
        <v>2</v>
      </c>
      <c r="W32" s="168">
        <f t="shared" si="15"/>
        <v>45624</v>
      </c>
      <c r="X32" s="169" t="str">
        <f t="shared" si="16"/>
        <v>10:00</v>
      </c>
      <c r="Y32" s="387">
        <f>[4]SayfaKOC!AE70</f>
        <v>45624.417199074102</v>
      </c>
      <c r="Z32" s="138" t="str">
        <f t="shared" si="17"/>
        <v/>
      </c>
      <c r="AA32" s="139" t="str">
        <f t="shared" si="18"/>
        <v/>
      </c>
      <c r="AB32" s="219" t="str">
        <f>[4]SayfaKOC!BA70</f>
        <v/>
      </c>
      <c r="AC32" s="223" t="e">
        <f t="shared" si="19"/>
        <v>#VALUE!</v>
      </c>
      <c r="AD32" s="140" t="str">
        <f t="shared" si="20"/>
        <v/>
      </c>
      <c r="AE32" s="140" t="str">
        <f t="shared" si="21"/>
        <v/>
      </c>
      <c r="AF32" s="387" t="str">
        <f>[4]SayfaKOC!BA70</f>
        <v/>
      </c>
      <c r="AG32" s="216" t="str">
        <f>[4]SayfaKOC!S70</f>
        <v>(I) İlk Defa Karşılaşılan Arıza</v>
      </c>
      <c r="AH32" s="215" t="str">
        <f t="shared" si="22"/>
        <v>Bu Arıza Aracın Servise Verilmesine Engel Değil</v>
      </c>
      <c r="AI32" s="195" t="str">
        <f>[4]SayfaKOC!AV70</f>
        <v/>
      </c>
      <c r="AJ32" s="196" t="str">
        <f t="shared" si="23"/>
        <v/>
      </c>
      <c r="AK32" s="196" t="str">
        <f t="shared" si="24"/>
        <v/>
      </c>
      <c r="AL32" s="141" t="str">
        <f>[4]SayfaKOC!AX70</f>
        <v/>
      </c>
      <c r="AM32" s="223" t="e">
        <f t="shared" si="25"/>
        <v>#VALUE!</v>
      </c>
      <c r="AN32" s="226" t="e">
        <f t="shared" si="26"/>
        <v>#VALUE!</v>
      </c>
      <c r="AO32" s="211" t="str">
        <f>[4]SayfaKOC!AG70</f>
        <v>Bozankaya</v>
      </c>
      <c r="AP32" s="211" t="str">
        <f>[4]SayfaKOC!AI70</f>
        <v>SMND04070042080</v>
      </c>
      <c r="AQ32" s="211" t="str">
        <f>[4]SayfaKOC!AQ70</f>
        <v/>
      </c>
      <c r="AR32" s="211" t="str">
        <f>[4]SayfaKOC!AH70</f>
        <v>KAYNAK SOMUNU M4 DIN 928-8K</v>
      </c>
      <c r="AS32" s="211">
        <f>[4]SayfaKOC!AJ70</f>
        <v>3</v>
      </c>
      <c r="AT32" s="212" t="str">
        <f>[4]SayfaKOC!GC70</f>
        <v xml:space="preserve"> - </v>
      </c>
      <c r="AU32" s="213" t="str">
        <f>[4]SayfaKOC!AL70</f>
        <v/>
      </c>
      <c r="AV32" s="213" t="str">
        <f>[4]SayfaKOC!AP70</f>
        <v/>
      </c>
      <c r="AW32" s="214" t="str">
        <f>[4]SayfaKOC!AT70</f>
        <v/>
      </c>
      <c r="AX32" s="242" t="e">
        <f t="shared" si="27"/>
        <v>#VALUE!</v>
      </c>
      <c r="AY32" s="200" t="str">
        <f>[4]SayfaKOC!BF70</f>
        <v>fe65abfc</v>
      </c>
      <c r="AZ32" s="199" t="str">
        <f>[4]SayfaKOC!BD70</f>
        <v>https://www.appsheet.com/Template/gettablefileurl?appname=KOC10_Failure_List-654943&amp;tableName=SAYFA1&amp;filename=Sayfa1_Images%2Ffe65abfc.Resim.065929.png</v>
      </c>
      <c r="BA32" s="142"/>
      <c r="BB32" s="208" t="e">
        <f t="shared" si="28"/>
        <v>#VALUE!</v>
      </c>
      <c r="BC32" s="143"/>
      <c r="BD32" s="143"/>
      <c r="BE32" s="143"/>
      <c r="BF32" s="143"/>
      <c r="BG32" s="143"/>
      <c r="BH32" s="143"/>
      <c r="BI32" s="143"/>
      <c r="BJ32" s="143"/>
      <c r="BK32" s="134" t="str">
        <f>[4]SayfaKOC!U70</f>
        <v>Bozankaya</v>
      </c>
      <c r="BL32" s="134" t="str">
        <f>[4]SayfaKOC!V70</f>
        <v>Tasarım</v>
      </c>
      <c r="BM32" s="143"/>
      <c r="BN32" s="208" t="e">
        <f t="shared" si="2"/>
        <v>#VALUE!</v>
      </c>
      <c r="BO32" s="208" t="str">
        <f t="shared" si="3"/>
        <v>aynı gün giderilen arıza</v>
      </c>
      <c r="BP32" s="208" t="e">
        <f t="shared" si="4"/>
        <v>#VALUE!</v>
      </c>
      <c r="BQ32" s="377">
        <f t="shared" si="5"/>
        <v>79.500000101979822</v>
      </c>
      <c r="BR32" s="377" t="e">
        <f t="shared" si="6"/>
        <v>#VALUE!</v>
      </c>
      <c r="BS32" s="377" t="e">
        <f t="shared" si="7"/>
        <v>#VALUE!</v>
      </c>
      <c r="BT32" s="143"/>
      <c r="BU32" s="397"/>
      <c r="BV32" s="385">
        <f t="shared" si="29"/>
        <v>-1</v>
      </c>
      <c r="BW32" s="377" t="str">
        <f t="shared" si="30"/>
        <v>Hayır, çakışma yok</v>
      </c>
      <c r="BX32" s="381"/>
      <c r="BY32" s="403">
        <f t="shared" si="31"/>
        <v>5.5208333404152654E-2</v>
      </c>
      <c r="BZ32" s="403" t="e">
        <f t="shared" si="32"/>
        <v>#VALUE!</v>
      </c>
      <c r="CA32" s="403" t="e">
        <f t="shared" si="33"/>
        <v>#VALUE!</v>
      </c>
      <c r="CB32" s="363"/>
      <c r="CC32" s="244"/>
      <c r="CD32" s="244"/>
      <c r="CE32" s="363">
        <v>69</v>
      </c>
      <c r="CF32" s="219">
        <f t="shared" si="34"/>
        <v>45624.361990740697</v>
      </c>
      <c r="CG32" s="219" t="str">
        <f t="shared" si="35"/>
        <v/>
      </c>
      <c r="CH32" s="244"/>
      <c r="CI32" s="244"/>
      <c r="CJ32" s="244"/>
      <c r="CK32" s="244" t="e">
        <f t="shared" si="37"/>
        <v>#VALUE!</v>
      </c>
      <c r="CL32" s="244">
        <f t="shared" si="38"/>
        <v>5.5208333404152654E-2</v>
      </c>
      <c r="CM32" s="244" t="e">
        <f t="shared" si="39"/>
        <v>#VALUE!</v>
      </c>
      <c r="CN32" s="143"/>
      <c r="CO32" s="144" t="e">
        <f t="shared" si="40"/>
        <v>#VALUE!</v>
      </c>
      <c r="CP32" s="145" t="e">
        <f t="shared" si="41"/>
        <v>#VALUE!</v>
      </c>
      <c r="CQ32" s="146">
        <f t="shared" si="36"/>
        <v>0.36199074069736525</v>
      </c>
      <c r="CR32" s="146">
        <f t="shared" si="8"/>
        <v>45624.417199074102</v>
      </c>
      <c r="CS32" s="146" t="str">
        <f t="shared" si="9"/>
        <v/>
      </c>
      <c r="CT32" s="147">
        <f t="shared" si="10"/>
        <v>65698639.500000104</v>
      </c>
      <c r="CU32" s="147" t="e">
        <f t="shared" si="11"/>
        <v>#VALUE!</v>
      </c>
      <c r="CV32" s="147" t="e">
        <f t="shared" si="12"/>
        <v>#VALUE!</v>
      </c>
      <c r="CW32" s="148" t="e">
        <f t="shared" si="13"/>
        <v>#VALUE!</v>
      </c>
    </row>
    <row r="33" spans="1:101" s="149" customFormat="1" ht="118.5" customHeight="1">
      <c r="A33" s="192" t="str">
        <f>[4]SayfaKOC!C71</f>
        <v>KOC10</v>
      </c>
      <c r="B33" s="133" t="str">
        <f>[4]SayfaKOC!D71</f>
        <v>4120(2)</v>
      </c>
      <c r="C33" s="134" t="str">
        <f>[4]SayfaKOC!E71</f>
        <v>MA , P , MB</v>
      </c>
      <c r="D33" s="134">
        <f>[4]SayfaKOC!F71</f>
        <v>104</v>
      </c>
      <c r="E33" s="135" t="str">
        <f>[4]SayfaKOC!G71</f>
        <v>BOZ-KOC10-FF-070</v>
      </c>
      <c r="F33" s="166">
        <f t="shared" si="0"/>
        <v>45624</v>
      </c>
      <c r="G33" s="167">
        <f t="shared" si="1"/>
        <v>0.36199074069736525</v>
      </c>
      <c r="H33" s="387">
        <f>[4]SayfaKOC!H71</f>
        <v>45624.361990740697</v>
      </c>
      <c r="I33" s="133" t="str">
        <f>[4]SayfaKOC!I71</f>
        <v>Depo/Depot</v>
      </c>
      <c r="J33" s="132" t="str">
        <f>IF([4]SayfaKOC!J71="Müşteri","Notified by Customer","Notified by Bozankaya")</f>
        <v>Notified by Bozankaya</v>
      </c>
      <c r="K33" s="132" t="str">
        <f>VLOOKUP([4]SayfaKOC!L71,Atamalar!$A$10:$B$53,2,FALSE)</f>
        <v>Brake_System</v>
      </c>
      <c r="L33" s="197" t="str">
        <f>[4]SayfaKOC!X71</f>
        <v>C.V.T. CİVATA-VİDA SANAYİ VE TİC.LT</v>
      </c>
      <c r="M33" s="136" t="str">
        <f t="shared" si="14"/>
        <v>KOC10-BOZ-KOC10-FF-070</v>
      </c>
      <c r="N33" s="163" t="str">
        <f>[4]SayfaKOC!M71</f>
        <v>Fren panosunda -RA-1V17 diyotuna bağlı RA3042.02 numaralı kablo zaman zaman ısınma yapıyor.</v>
      </c>
      <c r="O33" s="198" t="str">
        <f>[4]SayfaKOC!P71</f>
        <v>C-Uyarı, sürüş devamlılığı</v>
      </c>
      <c r="P33" s="198" t="str">
        <f>[4]SayfaKOC!Q71</f>
        <v>C(Sisteme etki etmeyen arıza)</v>
      </c>
      <c r="Q33" s="198" t="str">
        <f>[4]SayfaKOC!R71</f>
        <v>N.A(Yaralanma yok)</v>
      </c>
      <c r="R33" s="164" t="str" cm="1">
        <f t="array" ref="R33">_xlfn.IFS([4]SayfaKOC!U73="Bozankaya","Bozankaya",[4]SayfaKOC!U73="Müşteri","Customer",[4]SayfaKOC!U73="Tedarikçi","Equipment Supplier")</f>
        <v>Bozankaya</v>
      </c>
      <c r="S33" s="254" t="str">
        <f>[4]SayfaKOC!GB71</f>
        <v>NCR açılarak kablo - Tasarım tarafından revizyon yapılacaktır.</v>
      </c>
      <c r="T33" s="165" t="str">
        <f>[4]SayfaKOC!AD71</f>
        <v>Ekipman değiştirilecek</v>
      </c>
      <c r="U33" s="164" t="str">
        <f>[4]SayfaKOC!W71</f>
        <v>Hayır</v>
      </c>
      <c r="V33" s="137">
        <f>[4]SayfaKOC!AZ71</f>
        <v>2</v>
      </c>
      <c r="W33" s="168">
        <f t="shared" si="15"/>
        <v>45624</v>
      </c>
      <c r="X33" s="169" t="str">
        <f t="shared" si="16"/>
        <v>10:00</v>
      </c>
      <c r="Y33" s="387">
        <f>[4]SayfaKOC!AE71</f>
        <v>45624.417199074102</v>
      </c>
      <c r="Z33" s="138" t="str">
        <f t="shared" si="17"/>
        <v/>
      </c>
      <c r="AA33" s="139" t="str">
        <f t="shared" si="18"/>
        <v/>
      </c>
      <c r="AB33" s="219" t="str">
        <f>[4]SayfaKOC!BA71</f>
        <v/>
      </c>
      <c r="AC33" s="223" t="e">
        <f t="shared" si="19"/>
        <v>#VALUE!</v>
      </c>
      <c r="AD33" s="140" t="str">
        <f t="shared" si="20"/>
        <v/>
      </c>
      <c r="AE33" s="140" t="str">
        <f t="shared" si="21"/>
        <v/>
      </c>
      <c r="AF33" s="387" t="str">
        <f>[4]SayfaKOC!BA71</f>
        <v/>
      </c>
      <c r="AG33" s="216" t="str">
        <f>[4]SayfaKOC!S71</f>
        <v>(I) İlk Defa Karşılaşılan Arıza</v>
      </c>
      <c r="AH33" s="215" t="str">
        <f t="shared" si="22"/>
        <v>Bu Arıza Aracın Servise Verilmesine Engel Değil</v>
      </c>
      <c r="AI33" s="195" t="str">
        <f>[4]SayfaKOC!AV71</f>
        <v/>
      </c>
      <c r="AJ33" s="196" t="str">
        <f t="shared" si="23"/>
        <v/>
      </c>
      <c r="AK33" s="196" t="str">
        <f t="shared" si="24"/>
        <v/>
      </c>
      <c r="AL33" s="141" t="str">
        <f>[4]SayfaKOC!AX71</f>
        <v/>
      </c>
      <c r="AM33" s="223" t="e">
        <f t="shared" si="25"/>
        <v>#VALUE!</v>
      </c>
      <c r="AN33" s="226" t="e">
        <f t="shared" si="26"/>
        <v>#VALUE!</v>
      </c>
      <c r="AO33" s="211" t="str">
        <f>[4]SayfaKOC!AG71</f>
        <v>Bozankaya</v>
      </c>
      <c r="AP33" s="211" t="str">
        <f>[4]SayfaKOC!AI71</f>
        <v>SMND04070042080</v>
      </c>
      <c r="AQ33" s="211" t="str">
        <f>[4]SayfaKOC!AQ71</f>
        <v/>
      </c>
      <c r="AR33" s="211" t="str">
        <f>[4]SayfaKOC!AH71</f>
        <v>KAYNAK SOMUNU M4 DIN 928-8K</v>
      </c>
      <c r="AS33" s="211">
        <f>[4]SayfaKOC!AJ71</f>
        <v>3</v>
      </c>
      <c r="AT33" s="212" t="str">
        <f>[4]SayfaKOC!GC71</f>
        <v xml:space="preserve"> - </v>
      </c>
      <c r="AU33" s="213" t="str">
        <f>[4]SayfaKOC!AL71</f>
        <v/>
      </c>
      <c r="AV33" s="213" t="str">
        <f>[4]SayfaKOC!AP71</f>
        <v/>
      </c>
      <c r="AW33" s="214" t="str">
        <f>[4]SayfaKOC!AT71</f>
        <v/>
      </c>
      <c r="AX33" s="242" t="e">
        <f t="shared" si="27"/>
        <v>#VALUE!</v>
      </c>
      <c r="AY33" s="200" t="str">
        <f>[4]SayfaKOC!BF71</f>
        <v>fe65abfc</v>
      </c>
      <c r="AZ33" s="199" t="str">
        <f>[4]SayfaKOC!BD71</f>
        <v>https://www.appsheet.com/Template/gettablefileurl?appname=KOC10_Failure_List-654943&amp;tableName=SAYFA1&amp;filename=Sayfa1_Images%2Ffe65abfc.Resim.065929.png</v>
      </c>
      <c r="BA33" s="142"/>
      <c r="BB33" s="208" t="e">
        <f t="shared" si="28"/>
        <v>#VALUE!</v>
      </c>
      <c r="BC33" s="143"/>
      <c r="BD33" s="143"/>
      <c r="BE33" s="143"/>
      <c r="BF33" s="143"/>
      <c r="BG33" s="143"/>
      <c r="BH33" s="143"/>
      <c r="BI33" s="143"/>
      <c r="BJ33" s="143"/>
      <c r="BK33" s="134" t="str">
        <f>[4]SayfaKOC!U71</f>
        <v>Bozankaya</v>
      </c>
      <c r="BL33" s="134" t="str">
        <f>[4]SayfaKOC!V71</f>
        <v>Tasarım</v>
      </c>
      <c r="BM33" s="143"/>
      <c r="BN33" s="208" t="e">
        <f t="shared" si="2"/>
        <v>#VALUE!</v>
      </c>
      <c r="BO33" s="208" t="str">
        <f t="shared" si="3"/>
        <v>aynı gün giderilen arıza</v>
      </c>
      <c r="BP33" s="208" t="e">
        <f t="shared" si="4"/>
        <v>#VALUE!</v>
      </c>
      <c r="BQ33" s="377">
        <f t="shared" si="5"/>
        <v>79.500000101979822</v>
      </c>
      <c r="BR33" s="377" t="e">
        <f t="shared" si="6"/>
        <v>#VALUE!</v>
      </c>
      <c r="BS33" s="377" t="e">
        <f t="shared" si="7"/>
        <v>#VALUE!</v>
      </c>
      <c r="BT33" s="143"/>
      <c r="BU33" s="397"/>
      <c r="BV33" s="385">
        <f t="shared" si="29"/>
        <v>-1</v>
      </c>
      <c r="BW33" s="377" t="str">
        <f t="shared" si="30"/>
        <v>Hayır, çakışma yok</v>
      </c>
      <c r="BX33" s="381"/>
      <c r="BY33" s="403">
        <f t="shared" si="31"/>
        <v>5.5208333404152654E-2</v>
      </c>
      <c r="BZ33" s="403" t="e">
        <f t="shared" si="32"/>
        <v>#VALUE!</v>
      </c>
      <c r="CA33" s="403" t="e">
        <f t="shared" si="33"/>
        <v>#VALUE!</v>
      </c>
      <c r="CB33" s="363"/>
      <c r="CC33" s="244"/>
      <c r="CD33" s="244"/>
      <c r="CE33" s="363">
        <v>70</v>
      </c>
      <c r="CF33" s="219">
        <f t="shared" si="34"/>
        <v>45624.361990740697</v>
      </c>
      <c r="CG33" s="219" t="str">
        <f t="shared" si="35"/>
        <v/>
      </c>
      <c r="CH33" s="244"/>
      <c r="CI33" s="244"/>
      <c r="CJ33" s="244"/>
      <c r="CK33" s="244" t="e">
        <f t="shared" si="37"/>
        <v>#VALUE!</v>
      </c>
      <c r="CL33" s="244">
        <f t="shared" si="38"/>
        <v>5.5208333404152654E-2</v>
      </c>
      <c r="CM33" s="244" t="e">
        <f t="shared" si="39"/>
        <v>#VALUE!</v>
      </c>
      <c r="CN33" s="143"/>
      <c r="CO33" s="144" t="e">
        <f t="shared" si="40"/>
        <v>#VALUE!</v>
      </c>
      <c r="CP33" s="145" t="e">
        <f t="shared" si="41"/>
        <v>#VALUE!</v>
      </c>
      <c r="CQ33" s="146">
        <f t="shared" si="36"/>
        <v>0.36199074069736525</v>
      </c>
      <c r="CR33" s="146">
        <f t="shared" si="8"/>
        <v>45624.417199074102</v>
      </c>
      <c r="CS33" s="146" t="str">
        <f t="shared" si="9"/>
        <v/>
      </c>
      <c r="CT33" s="147">
        <f t="shared" si="10"/>
        <v>65698639.500000104</v>
      </c>
      <c r="CU33" s="147" t="e">
        <f t="shared" si="11"/>
        <v>#VALUE!</v>
      </c>
      <c r="CV33" s="147" t="e">
        <f t="shared" si="12"/>
        <v>#VALUE!</v>
      </c>
      <c r="CW33" s="148" t="e">
        <f t="shared" si="13"/>
        <v>#VALUE!</v>
      </c>
    </row>
    <row r="34" spans="1:101" s="149" customFormat="1" ht="118.5" customHeight="1">
      <c r="A34" s="192" t="str">
        <f>[4]SayfaKOC!C72</f>
        <v>KOC10</v>
      </c>
      <c r="B34" s="133" t="str">
        <f>[4]SayfaKOC!D72</f>
        <v>4121(3)</v>
      </c>
      <c r="C34" s="134" t="str">
        <f>[4]SayfaKOC!E72</f>
        <v>MA , P , MB</v>
      </c>
      <c r="D34" s="134">
        <f>[4]SayfaKOC!F72</f>
        <v>15473</v>
      </c>
      <c r="E34" s="135" t="str">
        <f>[4]SayfaKOC!G72</f>
        <v>BOZ-KOC10-FF-071</v>
      </c>
      <c r="F34" s="166">
        <f t="shared" si="0"/>
        <v>45624</v>
      </c>
      <c r="G34" s="167">
        <f t="shared" si="1"/>
        <v>0.36199074069736525</v>
      </c>
      <c r="H34" s="387">
        <f>[4]SayfaKOC!H72</f>
        <v>45624.361990740697</v>
      </c>
      <c r="I34" s="133" t="str">
        <f>[4]SayfaKOC!I72</f>
        <v>Depo/Depot</v>
      </c>
      <c r="J34" s="132" t="str">
        <f>IF([4]SayfaKOC!J72="Müşteri","Notified by Customer","Notified by Bozankaya")</f>
        <v>Notified by Bozankaya</v>
      </c>
      <c r="K34" s="132" t="str">
        <f>VLOOKUP([4]SayfaKOC!L72,Atamalar!$A$10:$B$53,2,FALSE)</f>
        <v>Brake_System</v>
      </c>
      <c r="L34" s="197" t="str">
        <f>[4]SayfaKOC!X72</f>
        <v>C.V.T. CİVATA-VİDA SANAYİ VE TİC.LT</v>
      </c>
      <c r="M34" s="136" t="str">
        <f t="shared" si="14"/>
        <v>KOC10-BOZ-KOC10-FF-071</v>
      </c>
      <c r="N34" s="163" t="str">
        <f>[4]SayfaKOC!M72</f>
        <v>Fren panosunda -RA-1V17 diyotuna bağlı RA3042.02 numaralı kablo zaman zaman ısınma yapıyor.</v>
      </c>
      <c r="O34" s="198" t="str">
        <f>[4]SayfaKOC!P72</f>
        <v>C-Uyarı, sürüş devamlılığı</v>
      </c>
      <c r="P34" s="198" t="str">
        <f>[4]SayfaKOC!Q72</f>
        <v>C(Sisteme etki etmeyen arıza)</v>
      </c>
      <c r="Q34" s="198" t="str">
        <f>[4]SayfaKOC!R72</f>
        <v>N.A(Yaralanma yok)</v>
      </c>
      <c r="R34" s="164" t="str" cm="1">
        <f t="array" ref="R34">_xlfn.IFS([4]SayfaKOC!U74="Bozankaya","Bozankaya",[4]SayfaKOC!U74="Müşteri","Customer",[4]SayfaKOC!U74="Tedarikçi","Equipment Supplier")</f>
        <v>Bozankaya</v>
      </c>
      <c r="S34" s="254" t="str">
        <f>[4]SayfaKOC!GB72</f>
        <v>NCR açılarak kablo - Tasarım tarafından revizyon yapılacaktır.</v>
      </c>
      <c r="T34" s="165" t="str">
        <f>[4]SayfaKOC!AD72</f>
        <v>Ekipman değiştirilecek</v>
      </c>
      <c r="U34" s="164" t="str">
        <f>[4]SayfaKOC!W72</f>
        <v>Hayır</v>
      </c>
      <c r="V34" s="137">
        <f>[4]SayfaKOC!AZ72</f>
        <v>2</v>
      </c>
      <c r="W34" s="168">
        <f t="shared" si="15"/>
        <v>45624</v>
      </c>
      <c r="X34" s="169" t="str">
        <f t="shared" si="16"/>
        <v>10:00</v>
      </c>
      <c r="Y34" s="387">
        <f>[4]SayfaKOC!AE72</f>
        <v>45624.417199074102</v>
      </c>
      <c r="Z34" s="138" t="str">
        <f t="shared" si="17"/>
        <v/>
      </c>
      <c r="AA34" s="139" t="str">
        <f t="shared" si="18"/>
        <v/>
      </c>
      <c r="AB34" s="219" t="str">
        <f>[4]SayfaKOC!BA72</f>
        <v/>
      </c>
      <c r="AC34" s="223" t="e">
        <f t="shared" si="19"/>
        <v>#VALUE!</v>
      </c>
      <c r="AD34" s="140" t="str">
        <f t="shared" si="20"/>
        <v/>
      </c>
      <c r="AE34" s="140" t="str">
        <f t="shared" si="21"/>
        <v/>
      </c>
      <c r="AF34" s="387" t="str">
        <f>[4]SayfaKOC!BA72</f>
        <v/>
      </c>
      <c r="AG34" s="216" t="str">
        <f>[4]SayfaKOC!S72</f>
        <v>(I) İlk Defa Karşılaşılan Arıza</v>
      </c>
      <c r="AH34" s="215" t="str">
        <f t="shared" si="22"/>
        <v>Bu Arıza Aracın Servise Verilmesine Engel Değil</v>
      </c>
      <c r="AI34" s="195" t="str">
        <f>[4]SayfaKOC!AV72</f>
        <v/>
      </c>
      <c r="AJ34" s="196" t="str">
        <f t="shared" si="23"/>
        <v/>
      </c>
      <c r="AK34" s="196" t="str">
        <f t="shared" si="24"/>
        <v/>
      </c>
      <c r="AL34" s="141" t="str">
        <f>[4]SayfaKOC!AX72</f>
        <v/>
      </c>
      <c r="AM34" s="223" t="e">
        <f t="shared" si="25"/>
        <v>#VALUE!</v>
      </c>
      <c r="AN34" s="226" t="e">
        <f t="shared" si="26"/>
        <v>#VALUE!</v>
      </c>
      <c r="AO34" s="211" t="str">
        <f>[4]SayfaKOC!AG72</f>
        <v>Bozankaya</v>
      </c>
      <c r="AP34" s="211" t="str">
        <f>[4]SayfaKOC!AI72</f>
        <v>SMND04070042080</v>
      </c>
      <c r="AQ34" s="211" t="str">
        <f>[4]SayfaKOC!AQ72</f>
        <v/>
      </c>
      <c r="AR34" s="211" t="str">
        <f>[4]SayfaKOC!AH72</f>
        <v>KAYNAK SOMUNU M4 DIN 928-8K</v>
      </c>
      <c r="AS34" s="211">
        <f>[4]SayfaKOC!AJ72</f>
        <v>3</v>
      </c>
      <c r="AT34" s="212" t="str">
        <f>[4]SayfaKOC!GC72</f>
        <v xml:space="preserve"> - </v>
      </c>
      <c r="AU34" s="213" t="str">
        <f>[4]SayfaKOC!AL72</f>
        <v/>
      </c>
      <c r="AV34" s="213" t="str">
        <f>[4]SayfaKOC!AP72</f>
        <v/>
      </c>
      <c r="AW34" s="214" t="str">
        <f>[4]SayfaKOC!AT72</f>
        <v/>
      </c>
      <c r="AX34" s="242" t="e">
        <f t="shared" si="27"/>
        <v>#VALUE!</v>
      </c>
      <c r="AY34" s="200" t="str">
        <f>[4]SayfaKOC!BF72</f>
        <v>fe65abfc</v>
      </c>
      <c r="AZ34" s="199" t="str">
        <f>[4]SayfaKOC!BD72</f>
        <v>https://www.appsheet.com/Template/gettablefileurl?appname=KOC10_Failure_List-654943&amp;tableName=SAYFA1&amp;filename=Sayfa1_Images%2Ffe65abfc.Resim.065929.png</v>
      </c>
      <c r="BA34" s="142"/>
      <c r="BB34" s="208" t="e">
        <f t="shared" si="28"/>
        <v>#VALUE!</v>
      </c>
      <c r="BC34" s="143"/>
      <c r="BD34" s="143"/>
      <c r="BE34" s="143"/>
      <c r="BF34" s="143"/>
      <c r="BG34" s="143"/>
      <c r="BH34" s="143"/>
      <c r="BI34" s="143"/>
      <c r="BJ34" s="143"/>
      <c r="BK34" s="134" t="str">
        <f>[4]SayfaKOC!U72</f>
        <v>Bozankaya</v>
      </c>
      <c r="BL34" s="134" t="str">
        <f>[4]SayfaKOC!V72</f>
        <v>Tasarım</v>
      </c>
      <c r="BM34" s="143"/>
      <c r="BN34" s="208" t="e">
        <f t="shared" si="2"/>
        <v>#VALUE!</v>
      </c>
      <c r="BO34" s="208" t="str">
        <f t="shared" si="3"/>
        <v>aynı gün giderilen arıza</v>
      </c>
      <c r="BP34" s="208" t="e">
        <f t="shared" si="4"/>
        <v>#VALUE!</v>
      </c>
      <c r="BQ34" s="377">
        <f t="shared" si="5"/>
        <v>79.500000101979822</v>
      </c>
      <c r="BR34" s="377" t="e">
        <f t="shared" si="6"/>
        <v>#VALUE!</v>
      </c>
      <c r="BS34" s="377" t="e">
        <f t="shared" si="7"/>
        <v>#VALUE!</v>
      </c>
      <c r="BT34" s="143"/>
      <c r="BU34" s="397"/>
      <c r="BV34" s="385">
        <f t="shared" si="29"/>
        <v>-1</v>
      </c>
      <c r="BW34" s="377" t="str">
        <f t="shared" si="30"/>
        <v>Hayır, çakışma yok</v>
      </c>
      <c r="BX34" s="381"/>
      <c r="BY34" s="403">
        <f t="shared" si="31"/>
        <v>5.5208333404152654E-2</v>
      </c>
      <c r="BZ34" s="403" t="e">
        <f t="shared" si="32"/>
        <v>#VALUE!</v>
      </c>
      <c r="CA34" s="403" t="e">
        <f t="shared" si="33"/>
        <v>#VALUE!</v>
      </c>
      <c r="CB34" s="363"/>
      <c r="CC34" s="244"/>
      <c r="CD34" s="244"/>
      <c r="CE34" s="363">
        <v>71</v>
      </c>
      <c r="CF34" s="219">
        <f t="shared" si="34"/>
        <v>45624.361990740697</v>
      </c>
      <c r="CG34" s="219" t="str">
        <f t="shared" si="35"/>
        <v/>
      </c>
      <c r="CH34" s="244"/>
      <c r="CI34" s="244"/>
      <c r="CJ34" s="244"/>
      <c r="CK34" s="244" t="e">
        <f t="shared" si="37"/>
        <v>#VALUE!</v>
      </c>
      <c r="CL34" s="244">
        <f t="shared" si="38"/>
        <v>5.5208333404152654E-2</v>
      </c>
      <c r="CM34" s="244" t="e">
        <f t="shared" si="39"/>
        <v>#VALUE!</v>
      </c>
      <c r="CN34" s="143"/>
      <c r="CO34" s="144" t="e">
        <f t="shared" si="40"/>
        <v>#VALUE!</v>
      </c>
      <c r="CP34" s="145" t="e">
        <f t="shared" si="41"/>
        <v>#VALUE!</v>
      </c>
      <c r="CQ34" s="146">
        <f t="shared" si="36"/>
        <v>0.36199074069736525</v>
      </c>
      <c r="CR34" s="146">
        <f t="shared" si="8"/>
        <v>45624.417199074102</v>
      </c>
      <c r="CS34" s="146" t="str">
        <f t="shared" si="9"/>
        <v/>
      </c>
      <c r="CT34" s="147">
        <f t="shared" si="10"/>
        <v>65698639.500000104</v>
      </c>
      <c r="CU34" s="147" t="e">
        <f t="shared" si="11"/>
        <v>#VALUE!</v>
      </c>
      <c r="CV34" s="147" t="e">
        <f t="shared" si="12"/>
        <v>#VALUE!</v>
      </c>
      <c r="CW34" s="148" t="e">
        <f t="shared" si="13"/>
        <v>#VALUE!</v>
      </c>
    </row>
    <row r="35" spans="1:101" s="149" customFormat="1" ht="118.5" customHeight="1">
      <c r="A35" s="192" t="str">
        <f>[4]SayfaKOC!C73</f>
        <v>KOC10</v>
      </c>
      <c r="B35" s="133" t="str">
        <f>[4]SayfaKOC!D73</f>
        <v>4122(4)</v>
      </c>
      <c r="C35" s="134" t="str">
        <f>[4]SayfaKOC!E73</f>
        <v>MA , P , MB</v>
      </c>
      <c r="D35" s="134" t="str">
        <f>[4]SayfaKOC!F73</f>
        <v>?</v>
      </c>
      <c r="E35" s="135" t="str">
        <f>[4]SayfaKOC!G73</f>
        <v>BOZ-KOC10-FF-072</v>
      </c>
      <c r="F35" s="166">
        <f t="shared" si="0"/>
        <v>45624</v>
      </c>
      <c r="G35" s="167">
        <f t="shared" si="1"/>
        <v>0.36199074069736525</v>
      </c>
      <c r="H35" s="387">
        <f>[4]SayfaKOC!H73</f>
        <v>45624.361990740697</v>
      </c>
      <c r="I35" s="133" t="str">
        <f>[4]SayfaKOC!I73</f>
        <v>Depo/Depot</v>
      </c>
      <c r="J35" s="132" t="str">
        <f>IF([4]SayfaKOC!J73="Müşteri","Notified by Customer","Notified by Bozankaya")</f>
        <v>Notified by Bozankaya</v>
      </c>
      <c r="K35" s="132" t="str">
        <f>VLOOKUP([4]SayfaKOC!L73,Atamalar!$A$10:$B$53,2,FALSE)</f>
        <v>Brake_System</v>
      </c>
      <c r="L35" s="197" t="str">
        <f>[4]SayfaKOC!X73</f>
        <v>C.V.T. CİVATA-VİDA SANAYİ VE TİC.LT</v>
      </c>
      <c r="M35" s="136" t="str">
        <f t="shared" si="14"/>
        <v>KOC10-BOZ-KOC10-FF-072</v>
      </c>
      <c r="N35" s="163" t="str">
        <f>[4]SayfaKOC!M73</f>
        <v>Fren panosunda -RA-1V17 diyotuna bağlı RA3042.02 numaralı kablo zaman zaman ısınma yapıyor.</v>
      </c>
      <c r="O35" s="198" t="str">
        <f>[4]SayfaKOC!P73</f>
        <v>C-Uyarı, sürüş devamlılığı</v>
      </c>
      <c r="P35" s="198" t="str">
        <f>[4]SayfaKOC!Q73</f>
        <v>C(Sisteme etki etmeyen arıza)</v>
      </c>
      <c r="Q35" s="198" t="str">
        <f>[4]SayfaKOC!R73</f>
        <v>N.A(Yaralanma yok)</v>
      </c>
      <c r="R35" s="164" t="str" cm="1">
        <f t="array" ref="R35">_xlfn.IFS([4]SayfaKOC!U75="Bozankaya","Bozankaya",[4]SayfaKOC!U75="Müşteri","Customer",[4]SayfaKOC!U75="Tedarikçi","Equipment Supplier")</f>
        <v>Bozankaya</v>
      </c>
      <c r="S35" s="254" t="str">
        <f>[4]SayfaKOC!GB73</f>
        <v>NCR açılarak kablo - Tasarım tarafından revizyon yapılacaktır.</v>
      </c>
      <c r="T35" s="165" t="str">
        <f>[4]SayfaKOC!AD73</f>
        <v>Ekipman değiştirilecek</v>
      </c>
      <c r="U35" s="164" t="str">
        <f>[4]SayfaKOC!W73</f>
        <v>Hayır</v>
      </c>
      <c r="V35" s="137">
        <f>[4]SayfaKOC!AZ73</f>
        <v>2</v>
      </c>
      <c r="W35" s="168">
        <f t="shared" si="15"/>
        <v>45624</v>
      </c>
      <c r="X35" s="169" t="str">
        <f t="shared" si="16"/>
        <v>10:00</v>
      </c>
      <c r="Y35" s="387">
        <f>[4]SayfaKOC!AE73</f>
        <v>45624.417199074102</v>
      </c>
      <c r="Z35" s="138" t="str">
        <f t="shared" si="17"/>
        <v/>
      </c>
      <c r="AA35" s="139" t="str">
        <f t="shared" si="18"/>
        <v/>
      </c>
      <c r="AB35" s="219" t="str">
        <f>[4]SayfaKOC!BA73</f>
        <v/>
      </c>
      <c r="AC35" s="223" t="e">
        <f t="shared" si="19"/>
        <v>#VALUE!</v>
      </c>
      <c r="AD35" s="140" t="str">
        <f t="shared" si="20"/>
        <v/>
      </c>
      <c r="AE35" s="140" t="str">
        <f t="shared" si="21"/>
        <v/>
      </c>
      <c r="AF35" s="387" t="str">
        <f>[4]SayfaKOC!BA73</f>
        <v/>
      </c>
      <c r="AG35" s="216" t="str">
        <f>[4]SayfaKOC!S73</f>
        <v>(I) İlk Defa Karşılaşılan Arıza</v>
      </c>
      <c r="AH35" s="215" t="str">
        <f t="shared" si="22"/>
        <v>Bu Arıza Aracın Servise Verilmesine Engel Değil</v>
      </c>
      <c r="AI35" s="195" t="str">
        <f>[4]SayfaKOC!AV73</f>
        <v/>
      </c>
      <c r="AJ35" s="196" t="str">
        <f t="shared" si="23"/>
        <v/>
      </c>
      <c r="AK35" s="196" t="str">
        <f t="shared" si="24"/>
        <v/>
      </c>
      <c r="AL35" s="141" t="str">
        <f>[4]SayfaKOC!AX73</f>
        <v/>
      </c>
      <c r="AM35" s="223" t="e">
        <f t="shared" si="25"/>
        <v>#VALUE!</v>
      </c>
      <c r="AN35" s="226" t="e">
        <f t="shared" si="26"/>
        <v>#VALUE!</v>
      </c>
      <c r="AO35" s="211" t="str">
        <f>[4]SayfaKOC!AG73</f>
        <v>Bozankaya</v>
      </c>
      <c r="AP35" s="211" t="str">
        <f>[4]SayfaKOC!AI73</f>
        <v>SMND04070042080</v>
      </c>
      <c r="AQ35" s="211" t="str">
        <f>[4]SayfaKOC!AQ73</f>
        <v/>
      </c>
      <c r="AR35" s="211" t="str">
        <f>[4]SayfaKOC!AH73</f>
        <v>KAYNAK SOMUNU M4 DIN 928-8K</v>
      </c>
      <c r="AS35" s="211">
        <f>[4]SayfaKOC!AJ73</f>
        <v>3</v>
      </c>
      <c r="AT35" s="212" t="str">
        <f>[4]SayfaKOC!GC73</f>
        <v xml:space="preserve"> - </v>
      </c>
      <c r="AU35" s="213" t="str">
        <f>[4]SayfaKOC!AL73</f>
        <v/>
      </c>
      <c r="AV35" s="213" t="str">
        <f>[4]SayfaKOC!AP73</f>
        <v/>
      </c>
      <c r="AW35" s="214" t="str">
        <f>[4]SayfaKOC!AT73</f>
        <v/>
      </c>
      <c r="AX35" s="242" t="e">
        <f t="shared" si="27"/>
        <v>#VALUE!</v>
      </c>
      <c r="AY35" s="200" t="str">
        <f>[4]SayfaKOC!BF73</f>
        <v>2342dgd</v>
      </c>
      <c r="AZ35" s="199" t="str">
        <f>[4]SayfaKOC!BD73</f>
        <v>https://www.appsheet.com/Template/gettablefileurl?appname=KOC10_Failure_List-654943&amp;tableName=SAYFA1&amp;filename=Sayfa1_Images%2Ffe65abfc.Resim.065929.png</v>
      </c>
      <c r="BA35" s="142"/>
      <c r="BB35" s="208" t="e">
        <f t="shared" si="28"/>
        <v>#VALUE!</v>
      </c>
      <c r="BC35" s="143"/>
      <c r="BD35" s="143"/>
      <c r="BE35" s="143"/>
      <c r="BF35" s="143"/>
      <c r="BG35" s="143"/>
      <c r="BH35" s="143"/>
      <c r="BI35" s="143"/>
      <c r="BJ35" s="143"/>
      <c r="BK35" s="134" t="str">
        <f>[4]SayfaKOC!U73</f>
        <v>Bozankaya</v>
      </c>
      <c r="BL35" s="134" t="str">
        <f>[4]SayfaKOC!V73</f>
        <v>Tasarım</v>
      </c>
      <c r="BM35" s="143"/>
      <c r="BN35" s="208" t="e">
        <f t="shared" si="2"/>
        <v>#VALUE!</v>
      </c>
      <c r="BO35" s="208" t="str">
        <f t="shared" si="3"/>
        <v>aynı gün giderilen arıza</v>
      </c>
      <c r="BP35" s="208" t="e">
        <f t="shared" si="4"/>
        <v>#VALUE!</v>
      </c>
      <c r="BQ35" s="377">
        <f t="shared" si="5"/>
        <v>79.500000101979822</v>
      </c>
      <c r="BR35" s="377" t="e">
        <f t="shared" si="6"/>
        <v>#VALUE!</v>
      </c>
      <c r="BS35" s="377" t="e">
        <f t="shared" si="7"/>
        <v>#VALUE!</v>
      </c>
      <c r="BT35" s="143"/>
      <c r="BU35" s="397"/>
      <c r="BV35" s="385">
        <f t="shared" si="29"/>
        <v>-1</v>
      </c>
      <c r="BW35" s="377" t="str">
        <f t="shared" si="30"/>
        <v>Hayır, çakışma yok</v>
      </c>
      <c r="BX35" s="381"/>
      <c r="BY35" s="403">
        <f t="shared" si="31"/>
        <v>5.5208333404152654E-2</v>
      </c>
      <c r="BZ35" s="403" t="e">
        <f t="shared" si="32"/>
        <v>#VALUE!</v>
      </c>
      <c r="CA35" s="403" t="e">
        <f t="shared" si="33"/>
        <v>#VALUE!</v>
      </c>
      <c r="CB35" s="363"/>
      <c r="CC35" s="244"/>
      <c r="CD35" s="244"/>
      <c r="CE35" s="363">
        <v>72</v>
      </c>
      <c r="CF35" s="219">
        <f t="shared" si="34"/>
        <v>45624.361990740697</v>
      </c>
      <c r="CG35" s="219" t="str">
        <f t="shared" si="35"/>
        <v/>
      </c>
      <c r="CH35" s="244"/>
      <c r="CI35" s="244"/>
      <c r="CJ35" s="244"/>
      <c r="CK35" s="244" t="e">
        <f t="shared" si="37"/>
        <v>#VALUE!</v>
      </c>
      <c r="CL35" s="244">
        <f t="shared" si="38"/>
        <v>5.5208333404152654E-2</v>
      </c>
      <c r="CM35" s="244" t="e">
        <f t="shared" si="39"/>
        <v>#VALUE!</v>
      </c>
      <c r="CN35" s="143"/>
      <c r="CO35" s="144" t="e">
        <f t="shared" si="40"/>
        <v>#VALUE!</v>
      </c>
      <c r="CP35" s="145" t="e">
        <f t="shared" si="41"/>
        <v>#VALUE!</v>
      </c>
      <c r="CQ35" s="146">
        <f t="shared" si="36"/>
        <v>0.36199074069736525</v>
      </c>
      <c r="CR35" s="146">
        <f t="shared" si="8"/>
        <v>45624.417199074102</v>
      </c>
      <c r="CS35" s="146" t="str">
        <f t="shared" si="9"/>
        <v/>
      </c>
      <c r="CT35" s="147">
        <f t="shared" si="10"/>
        <v>65698639.500000104</v>
      </c>
      <c r="CU35" s="147" t="e">
        <f t="shared" si="11"/>
        <v>#VALUE!</v>
      </c>
      <c r="CV35" s="147" t="e">
        <f t="shared" si="12"/>
        <v>#VALUE!</v>
      </c>
      <c r="CW35" s="148" t="e">
        <f t="shared" si="13"/>
        <v>#VALUE!</v>
      </c>
    </row>
    <row r="36" spans="1:101" s="149" customFormat="1" ht="118.5" customHeight="1">
      <c r="A36" s="192" t="str">
        <f>[4]SayfaKOC!C74</f>
        <v>KOC10</v>
      </c>
      <c r="B36" s="133" t="str">
        <f>[4]SayfaKOC!D74</f>
        <v>4123(5)</v>
      </c>
      <c r="C36" s="134" t="str">
        <f>[4]SayfaKOC!E74</f>
        <v>MA , P , MB</v>
      </c>
      <c r="D36" s="134">
        <f>[4]SayfaKOC!F74</f>
        <v>4263</v>
      </c>
      <c r="E36" s="135" t="str">
        <f>[4]SayfaKOC!G74</f>
        <v>BOZ-KOC10-FF-073</v>
      </c>
      <c r="F36" s="166">
        <f t="shared" si="0"/>
        <v>45624</v>
      </c>
      <c r="G36" s="167">
        <f t="shared" si="1"/>
        <v>0.36199074069736525</v>
      </c>
      <c r="H36" s="387">
        <f>[4]SayfaKOC!H74</f>
        <v>45624.361990740697</v>
      </c>
      <c r="I36" s="133" t="str">
        <f>[4]SayfaKOC!I74</f>
        <v>Depo/Depot</v>
      </c>
      <c r="J36" s="132" t="str">
        <f>IF([4]SayfaKOC!J74="Müşteri","Notified by Customer","Notified by Bozankaya")</f>
        <v>Notified by Bozankaya</v>
      </c>
      <c r="K36" s="132" t="str">
        <f>VLOOKUP([4]SayfaKOC!L74,Atamalar!$A$10:$B$53,2,FALSE)</f>
        <v>Brake_System</v>
      </c>
      <c r="L36" s="197" t="str">
        <f>[4]SayfaKOC!X74</f>
        <v>C.V.T. CİVATA-VİDA SANAYİ VE TİC.LT</v>
      </c>
      <c r="M36" s="136" t="str">
        <f t="shared" si="14"/>
        <v>KOC10-BOZ-KOC10-FF-073</v>
      </c>
      <c r="N36" s="163" t="str">
        <f>[4]SayfaKOC!M74</f>
        <v>Fren panosunda -RA-1V17 diyotuna bağlı RA3042.02 numaralı kablo zaman zaman ısınma yapıyor.</v>
      </c>
      <c r="O36" s="198" t="str">
        <f>[4]SayfaKOC!P74</f>
        <v>C-Uyarı, sürüş devamlılığı</v>
      </c>
      <c r="P36" s="198" t="str">
        <f>[4]SayfaKOC!Q74</f>
        <v>C(Sisteme etki etmeyen arıza)</v>
      </c>
      <c r="Q36" s="198" t="str">
        <f>[4]SayfaKOC!R74</f>
        <v>N.A(Yaralanma yok)</v>
      </c>
      <c r="R36" s="164" t="str" cm="1">
        <f t="array" ref="R36">_xlfn.IFS([4]SayfaKOC!U74="Bozankaya","Bozankaya",[4]SayfaKOC!U74="Müşteri","Customer",[4]SayfaKOC!U74="Tedarikçi","Equipment Supplier")</f>
        <v>Bozankaya</v>
      </c>
      <c r="S36" s="254" t="str">
        <f>[4]SayfaKOC!GB74</f>
        <v>NCR açılarak kablo - Tasarım tarafından revizyon yapılacaktır.</v>
      </c>
      <c r="T36" s="165" t="str">
        <f>[4]SayfaKOC!AD74</f>
        <v>Ekipman değiştirilecek</v>
      </c>
      <c r="U36" s="164" t="str">
        <f>[4]SayfaKOC!W74</f>
        <v>Hayır</v>
      </c>
      <c r="V36" s="137">
        <f>[4]SayfaKOC!AZ74</f>
        <v>2</v>
      </c>
      <c r="W36" s="168">
        <f t="shared" si="15"/>
        <v>45624</v>
      </c>
      <c r="X36" s="169" t="str">
        <f t="shared" si="16"/>
        <v>10:00</v>
      </c>
      <c r="Y36" s="387">
        <f>[4]SayfaKOC!AE74</f>
        <v>45624.417199074102</v>
      </c>
      <c r="Z36" s="138" t="str">
        <f t="shared" si="17"/>
        <v/>
      </c>
      <c r="AA36" s="139" t="str">
        <f t="shared" si="18"/>
        <v/>
      </c>
      <c r="AB36" s="219" t="str">
        <f>[4]SayfaKOC!BA74</f>
        <v/>
      </c>
      <c r="AC36" s="223" t="e">
        <f t="shared" si="19"/>
        <v>#VALUE!</v>
      </c>
      <c r="AD36" s="140" t="str">
        <f t="shared" si="20"/>
        <v/>
      </c>
      <c r="AE36" s="140" t="str">
        <f t="shared" si="21"/>
        <v/>
      </c>
      <c r="AF36" s="387" t="str">
        <f>[4]SayfaKOC!BA74</f>
        <v/>
      </c>
      <c r="AG36" s="216" t="str">
        <f>[4]SayfaKOC!S74</f>
        <v>(I) İlk Defa Karşılaşılan Arıza</v>
      </c>
      <c r="AH36" s="215" t="str">
        <f t="shared" si="22"/>
        <v>Bu Arıza Aracın Servise Verilmesine Engel Değil</v>
      </c>
      <c r="AI36" s="195" t="str">
        <f>[4]SayfaKOC!AV74</f>
        <v/>
      </c>
      <c r="AJ36" s="196" t="str">
        <f t="shared" si="23"/>
        <v/>
      </c>
      <c r="AK36" s="196" t="str">
        <f t="shared" si="24"/>
        <v/>
      </c>
      <c r="AL36" s="141" t="str">
        <f>[4]SayfaKOC!AX74</f>
        <v/>
      </c>
      <c r="AM36" s="223" t="e">
        <f t="shared" si="25"/>
        <v>#VALUE!</v>
      </c>
      <c r="AN36" s="226" t="e">
        <f t="shared" si="26"/>
        <v>#VALUE!</v>
      </c>
      <c r="AO36" s="211" t="str">
        <f>[4]SayfaKOC!AG74</f>
        <v>Bozankaya</v>
      </c>
      <c r="AP36" s="211" t="str">
        <f>[4]SayfaKOC!AI74</f>
        <v>SMND04070042080</v>
      </c>
      <c r="AQ36" s="211" t="str">
        <f>[4]SayfaKOC!AQ74</f>
        <v/>
      </c>
      <c r="AR36" s="211" t="str">
        <f>[4]SayfaKOC!AH74</f>
        <v>KAYNAK SOMUNU M4 DIN 928-8K</v>
      </c>
      <c r="AS36" s="211">
        <f>[4]SayfaKOC!AJ74</f>
        <v>3</v>
      </c>
      <c r="AT36" s="212" t="str">
        <f>[4]SayfaKOC!GC74</f>
        <v xml:space="preserve"> - </v>
      </c>
      <c r="AU36" s="213" t="str">
        <f>[4]SayfaKOC!AL74</f>
        <v/>
      </c>
      <c r="AV36" s="213" t="str">
        <f>[4]SayfaKOC!AP74</f>
        <v/>
      </c>
      <c r="AW36" s="214" t="str">
        <f>[4]SayfaKOC!AT74</f>
        <v/>
      </c>
      <c r="AX36" s="242" t="e">
        <f t="shared" si="27"/>
        <v>#VALUE!</v>
      </c>
      <c r="AY36" s="200" t="str">
        <f>[4]SayfaKOC!BF74</f>
        <v>54234ubdg</v>
      </c>
      <c r="AZ36" s="199" t="str">
        <f>[4]SayfaKOC!BD74</f>
        <v>https://www.appsheet.com/Template/gettablefileurl?appname=KOC10_Failure_List-654943&amp;tableName=SAYFA1&amp;filename=Sayfa1_Images%2Ffe65abfc.Resim.065929.png</v>
      </c>
      <c r="BA36" s="142"/>
      <c r="BB36" s="208" t="e">
        <f t="shared" si="28"/>
        <v>#VALUE!</v>
      </c>
      <c r="BC36" s="143"/>
      <c r="BD36" s="143"/>
      <c r="BE36" s="143"/>
      <c r="BF36" s="143"/>
      <c r="BG36" s="143"/>
      <c r="BH36" s="143"/>
      <c r="BI36" s="143"/>
      <c r="BJ36" s="143"/>
      <c r="BK36" s="134" t="str">
        <f>[4]SayfaKOC!U74</f>
        <v>Bozankaya</v>
      </c>
      <c r="BL36" s="134" t="str">
        <f>[4]SayfaKOC!V74</f>
        <v>Tasarım</v>
      </c>
      <c r="BM36" s="143"/>
      <c r="BN36" s="208" t="e">
        <f t="shared" si="2"/>
        <v>#VALUE!</v>
      </c>
      <c r="BO36" s="208" t="str">
        <f t="shared" si="3"/>
        <v>aynı gün giderilen arıza</v>
      </c>
      <c r="BP36" s="208" t="e">
        <f t="shared" si="4"/>
        <v>#VALUE!</v>
      </c>
      <c r="BQ36" s="377">
        <f t="shared" si="5"/>
        <v>79.500000101979822</v>
      </c>
      <c r="BR36" s="377" t="e">
        <f t="shared" si="6"/>
        <v>#VALUE!</v>
      </c>
      <c r="BS36" s="377" t="e">
        <f t="shared" si="7"/>
        <v>#VALUE!</v>
      </c>
      <c r="BT36" s="143"/>
      <c r="BU36" s="397"/>
      <c r="BV36" s="385">
        <f t="shared" si="29"/>
        <v>-1</v>
      </c>
      <c r="BW36" s="377" t="str">
        <f t="shared" si="30"/>
        <v>Hayır, çakışma yok</v>
      </c>
      <c r="BX36" s="381"/>
      <c r="BY36" s="403">
        <f t="shared" si="31"/>
        <v>5.5208333404152654E-2</v>
      </c>
      <c r="BZ36" s="403" t="e">
        <f t="shared" si="32"/>
        <v>#VALUE!</v>
      </c>
      <c r="CA36" s="403" t="e">
        <f t="shared" si="33"/>
        <v>#VALUE!</v>
      </c>
      <c r="CB36" s="363"/>
      <c r="CC36" s="244"/>
      <c r="CD36" s="244"/>
      <c r="CE36" s="363">
        <v>73</v>
      </c>
      <c r="CF36" s="219">
        <f t="shared" si="34"/>
        <v>45624.361990740697</v>
      </c>
      <c r="CG36" s="219" t="str">
        <f t="shared" si="35"/>
        <v/>
      </c>
      <c r="CH36" s="244"/>
      <c r="CI36" s="244"/>
      <c r="CJ36" s="244"/>
      <c r="CK36" s="244" t="e">
        <f t="shared" si="37"/>
        <v>#VALUE!</v>
      </c>
      <c r="CL36" s="244">
        <f t="shared" si="38"/>
        <v>5.5208333404152654E-2</v>
      </c>
      <c r="CM36" s="244" t="e">
        <f t="shared" si="39"/>
        <v>#VALUE!</v>
      </c>
      <c r="CN36" s="143"/>
      <c r="CO36" s="144" t="e">
        <f t="shared" si="40"/>
        <v>#VALUE!</v>
      </c>
      <c r="CP36" s="145" t="e">
        <f t="shared" si="41"/>
        <v>#VALUE!</v>
      </c>
      <c r="CQ36" s="146">
        <f t="shared" si="36"/>
        <v>0.36199074069736525</v>
      </c>
      <c r="CR36" s="146">
        <f t="shared" si="8"/>
        <v>45624.417199074102</v>
      </c>
      <c r="CS36" s="146" t="str">
        <f t="shared" si="9"/>
        <v/>
      </c>
      <c r="CT36" s="147">
        <f t="shared" si="10"/>
        <v>65698639.500000104</v>
      </c>
      <c r="CU36" s="147" t="e">
        <f t="shared" si="11"/>
        <v>#VALUE!</v>
      </c>
      <c r="CV36" s="147" t="e">
        <f t="shared" si="12"/>
        <v>#VALUE!</v>
      </c>
      <c r="CW36" s="148" t="e">
        <f t="shared" si="13"/>
        <v>#VALUE!</v>
      </c>
    </row>
    <row r="37" spans="1:101" s="149" customFormat="1" ht="118.5" customHeight="1">
      <c r="A37" s="192" t="str">
        <f>[4]SayfaKOC!C68</f>
        <v>KOC10</v>
      </c>
      <c r="B37" s="133" t="str">
        <f>[4]SayfaKOC!D68</f>
        <v>4120(2)</v>
      </c>
      <c r="C37" s="134" t="str">
        <f>[4]SayfaKOC!E68</f>
        <v>P</v>
      </c>
      <c r="D37" s="134">
        <f>[4]SayfaKOC!F68</f>
        <v>87</v>
      </c>
      <c r="E37" s="135" t="str">
        <f>[4]SayfaKOC!G68</f>
        <v>BOZ-KOC10-FF-067</v>
      </c>
      <c r="F37" s="166">
        <f t="shared" ref="F37:F68" si="42">IF(H37="","",INT(H37))</f>
        <v>45623</v>
      </c>
      <c r="G37" s="167">
        <f t="shared" ref="G37:G68" si="43">IF(H37="","",MOD(H37,1))</f>
        <v>0.44469907409802545</v>
      </c>
      <c r="H37" s="387">
        <f>[4]SayfaKOC!H68</f>
        <v>45623.444699074098</v>
      </c>
      <c r="I37" s="133" t="str">
        <f>[4]SayfaKOC!I68</f>
        <v>Depo/Depot</v>
      </c>
      <c r="J37" s="132" t="str">
        <f>IF([4]SayfaKOC!J68="Müşteri","Notified by Customer","Notified by Bozankaya")</f>
        <v>Notified by Bozankaya</v>
      </c>
      <c r="K37" s="132" t="str">
        <f>VLOOKUP([4]SayfaKOC!L68,Atamalar!$A$10:$B$53,2,FALSE)</f>
        <v>Passenger_Information</v>
      </c>
      <c r="L37" s="197" t="str">
        <f>[4]SayfaKOC!X68</f>
        <v>ATAK ULAŞIM SAN.TİC.LTD.ŞTİ.</v>
      </c>
      <c r="M37" s="136" t="str">
        <f t="shared" si="14"/>
        <v>KOC10-BOZ-KOC10-FF-067</v>
      </c>
      <c r="N37" s="163" t="str">
        <f>[4]SayfaKOC!M68</f>
        <v>Poe switch arızası</v>
      </c>
      <c r="O37" s="198" t="str">
        <f>[4]SayfaKOC!P68</f>
        <v>C-Uyarı, sürüş devamlılığı</v>
      </c>
      <c r="P37" s="198" t="str">
        <f>[4]SayfaKOC!Q68</f>
        <v>C(Sisteme etki etmeyen arıza)</v>
      </c>
      <c r="Q37" s="198" t="str">
        <f>[4]SayfaKOC!R68</f>
        <v>N.A(Yaralanma yok)</v>
      </c>
      <c r="R37" s="164" t="str" cm="1">
        <f t="array" ref="R37">_xlfn.IFS([4]SayfaKOC!U70="Bozankaya","Bozankaya",[4]SayfaKOC!U70="Müşteri","Customer",[4]SayfaKOC!U70="Tedarikçi","Equipment Supplier")</f>
        <v>Bozankaya</v>
      </c>
      <c r="S37" s="254" t="str">
        <f>[4]SayfaKOC!GB68</f>
        <v>Atak ulaşımla beraber 4120(2) numaralı tramvayın kamera sistemini devreye alırken Poe switch üzerindeki kabloların yerini değiştirirken elektrik çarptı ve 3 Portu arızalandı. - Açılan sipariş sonrası gelen ekipmanla değiştirildi.</v>
      </c>
      <c r="T37" s="165" t="str">
        <f>[4]SayfaKOC!AD68</f>
        <v>Ekipman değiştirilecek</v>
      </c>
      <c r="U37" s="164" t="str">
        <f>[4]SayfaKOC!W68</f>
        <v>Evet</v>
      </c>
      <c r="V37" s="137">
        <f>[4]SayfaKOC!AZ68</f>
        <v>1</v>
      </c>
      <c r="W37" s="168">
        <f t="shared" si="15"/>
        <v>45625</v>
      </c>
      <c r="X37" s="169" t="str">
        <f t="shared" si="16"/>
        <v>10:45</v>
      </c>
      <c r="Y37" s="387">
        <f>[4]SayfaKOC!AE68</f>
        <v>45625.448495370401</v>
      </c>
      <c r="Z37" s="138">
        <f t="shared" si="17"/>
        <v>45625</v>
      </c>
      <c r="AA37" s="139" t="str">
        <f t="shared" si="18"/>
        <v>11:05</v>
      </c>
      <c r="AB37" s="219">
        <f>[4]SayfaKOC!BA68</f>
        <v>45625.461805555598</v>
      </c>
      <c r="AC37" s="223">
        <f t="shared" si="19"/>
        <v>2904.6333333605435</v>
      </c>
      <c r="AD37" s="140">
        <f t="shared" si="20"/>
        <v>45625</v>
      </c>
      <c r="AE37" s="140" t="str">
        <f t="shared" si="21"/>
        <v>11:05</v>
      </c>
      <c r="AF37" s="387">
        <f>[4]SayfaKOC!BA68</f>
        <v>45625.461805555598</v>
      </c>
      <c r="AG37" s="216" t="str">
        <f>[4]SayfaKOC!S68</f>
        <v>(I) İlk Defa Karşılaşılan Arıza</v>
      </c>
      <c r="AH37" s="215" t="str">
        <f t="shared" si="22"/>
        <v>Bu Arıza Aracın Servise Verilmesine Engel Değil</v>
      </c>
      <c r="AI37" s="195" t="str">
        <f>[4]SayfaKOC!AV68</f>
        <v/>
      </c>
      <c r="AJ37" s="196" t="str">
        <f t="shared" si="23"/>
        <v/>
      </c>
      <c r="AK37" s="196" t="str">
        <f t="shared" si="24"/>
        <v/>
      </c>
      <c r="AL37" s="141" t="str">
        <f>[4]SayfaKOC!AX68</f>
        <v/>
      </c>
      <c r="AM37" s="223">
        <f t="shared" si="25"/>
        <v>19.166666683740914</v>
      </c>
      <c r="AN37" s="223">
        <f t="shared" si="26"/>
        <v>2904.6333333605435</v>
      </c>
      <c r="AO37" s="211" t="str">
        <f>[4]SayfaKOC!AG68</f>
        <v>ATAK ULAŞIM SAN.TİC.LTD.ŞTİ.</v>
      </c>
      <c r="AP37" s="211" t="str">
        <f>[4]SayfaKOC!AI68</f>
        <v>E110-7475</v>
      </c>
      <c r="AQ37" s="211" t="str">
        <f>[4]SayfaKOC!AQ68</f>
        <v>L8609V0000110249G0013</v>
      </c>
      <c r="AR37" s="211" t="str">
        <f>[4]SayfaKOC!AH68</f>
        <v>POE SWITCH</v>
      </c>
      <c r="AS37" s="211">
        <f>[4]SayfaKOC!AJ68</f>
        <v>1</v>
      </c>
      <c r="AT37" s="212" t="str">
        <f>[4]SayfaKOC!GC68</f>
        <v xml:space="preserve"> - </v>
      </c>
      <c r="AU37" s="213" t="str">
        <f>[4]SayfaKOC!AL68</f>
        <v/>
      </c>
      <c r="AV37" s="213" t="str">
        <f>[4]SayfaKOC!AP68</f>
        <v/>
      </c>
      <c r="AW37" s="214" t="str">
        <f>[4]SayfaKOC!AT68</f>
        <v/>
      </c>
      <c r="AX37" s="242">
        <f t="shared" si="27"/>
        <v>31950.966666965978</v>
      </c>
      <c r="AY37" s="200" t="str">
        <f>[4]SayfaKOC!BF68</f>
        <v>6276a805</v>
      </c>
      <c r="AZ37" s="199" t="str">
        <f>[4]SayfaKOC!BD68</f>
        <v>https://www.appsheet.com/Template/gettablefileurl?appname=KOC10_Failure_List-654943&amp;tableName=SAYFA1&amp;filename=Sayfa1_Images%2F6276a805.Resim.074909.jpg</v>
      </c>
      <c r="BA37" s="142"/>
      <c r="BB37" s="208" t="str">
        <f t="shared" si="28"/>
        <v/>
      </c>
      <c r="BC37" s="143"/>
      <c r="BD37" s="143"/>
      <c r="BE37" s="143"/>
      <c r="BF37" s="143"/>
      <c r="BG37" s="143"/>
      <c r="BH37" s="143"/>
      <c r="BI37" s="143"/>
      <c r="BJ37" s="143"/>
      <c r="BK37" s="134" t="str">
        <f>[4]SayfaKOC!U68</f>
        <v>Tedarikçi</v>
      </c>
      <c r="BL37" s="134" t="str">
        <f>[4]SayfaKOC!V68</f>
        <v>ATAK ULAŞIM SAN.TİC.LTD.ŞTİ.</v>
      </c>
      <c r="BM37" s="143"/>
      <c r="BN37" s="208" t="str">
        <f t="shared" ref="BN37:BN68" si="44">IF($AQ$1="X", IF(AND(G37&gt;=$AS$1,G37&lt;=$AT$1),IF(P37&lt;&gt;"D(Arıza Değil",AC37,0),IF(AND(G37&gt;=$AU$1,G37&lt;=$AV$1),IF(P37&lt;&gt;"D:Arıza Değil",AC37,0), "x var")), "x yok")</f>
        <v>x var</v>
      </c>
      <c r="BO37" s="208" t="b">
        <f t="shared" ref="BO37:BO68" si="45">IF(OR(AND(G37&gt;$AS$1,G37&lt;$AT$1),AND(G37&gt;$AU$1,G37&lt;$AV$1)),"aynı gün giderilen arıza")</f>
        <v>0</v>
      </c>
      <c r="BP37" s="208" t="str">
        <f t="shared" ref="BP37:BP68" si="46">IF(Z37-F37&gt;0,"Bir günden fazla süren arıza",IF(OR(AND(G37&gt;$AS$1,G37&lt;$AT$1),AND(G37&gt;$AU$1,G37&lt;$AV$1)),"aynı gün giderilen arıza"))</f>
        <v>Bir günden fazla süren arıza</v>
      </c>
      <c r="BQ37" s="377">
        <f t="shared" ref="BQ37:BQ68" si="47">(Y37-H37)*24*60</f>
        <v>2885.4666666768026</v>
      </c>
      <c r="BR37" s="377">
        <f t="shared" ref="BR37:BR68" si="48">(AB37-Y37)*24*60</f>
        <v>19.166666683740914</v>
      </c>
      <c r="BS37" s="377">
        <f t="shared" ref="BS37:BS68" si="49">(AF37-H37)*24*60</f>
        <v>2904.6333333605435</v>
      </c>
      <c r="BT37" s="143"/>
      <c r="BU37" s="397"/>
      <c r="BV37" s="385">
        <f t="shared" si="29"/>
        <v>0</v>
      </c>
      <c r="BW37" s="377" t="str">
        <f t="shared" si="30"/>
        <v>Hayır, çakışma yok</v>
      </c>
      <c r="BX37" s="381"/>
      <c r="BY37" s="403">
        <f t="shared" si="31"/>
        <v>2.0037962963033351</v>
      </c>
      <c r="BZ37" s="403">
        <f t="shared" si="32"/>
        <v>1.3310185197042301E-2</v>
      </c>
      <c r="CA37" s="403">
        <f t="shared" si="33"/>
        <v>2.0171064815003774</v>
      </c>
      <c r="CB37" s="363"/>
      <c r="CC37" s="361"/>
      <c r="CD37" s="244"/>
      <c r="CE37" s="363">
        <v>67</v>
      </c>
      <c r="CF37" s="219">
        <f t="shared" si="34"/>
        <v>45623.444699074098</v>
      </c>
      <c r="CG37" s="219">
        <f t="shared" si="35"/>
        <v>45625.461805555598</v>
      </c>
      <c r="CH37" s="244"/>
      <c r="CI37" s="244"/>
      <c r="CJ37" s="244"/>
      <c r="CK37" s="244">
        <f t="shared" si="37"/>
        <v>1.3310185197042301E-2</v>
      </c>
      <c r="CL37" s="244">
        <f t="shared" si="38"/>
        <v>2.0037962963033351</v>
      </c>
      <c r="CM37" s="244">
        <f t="shared" si="39"/>
        <v>2.0171064815003774</v>
      </c>
      <c r="CN37" s="143"/>
      <c r="CO37" s="144">
        <f t="shared" si="40"/>
        <v>2904.6333333605435</v>
      </c>
      <c r="CP37" s="145">
        <f t="shared" si="41"/>
        <v>0.79861111182253808</v>
      </c>
      <c r="CQ37" s="146">
        <f t="shared" ref="CQ37:CQ68" si="50">G37</f>
        <v>0.44469907409802545</v>
      </c>
      <c r="CR37" s="146">
        <f t="shared" ref="CR37:CR68" si="51">Y37</f>
        <v>45625.448495370401</v>
      </c>
      <c r="CS37" s="146">
        <f t="shared" ref="CS37:CS68" si="52">AB37</f>
        <v>45625.461805555598</v>
      </c>
      <c r="CT37" s="147">
        <f t="shared" ref="CT37:CT68" si="53">(CR37-CQ37)*1440</f>
        <v>65700005.466666676</v>
      </c>
      <c r="CU37" s="147">
        <f t="shared" ref="CU37:CU68" si="54">(CS37-CR37)*1440</f>
        <v>19.166666683740914</v>
      </c>
      <c r="CV37" s="147">
        <f t="shared" ref="CV37:CV68" si="55">(CS37-CQ37)*1440</f>
        <v>65700024.633333363</v>
      </c>
      <c r="CW37" s="148">
        <f t="shared" ref="CW37:CW68" si="56">CT37/CV37</f>
        <v>0.99999970827002282</v>
      </c>
    </row>
    <row r="38" spans="1:101" s="149" customFormat="1" ht="118.5" customHeight="1">
      <c r="A38" s="192" t="str">
        <f>[4]SayfaKOC!C65</f>
        <v>KOC10</v>
      </c>
      <c r="B38" s="133" t="str">
        <f>[4]SayfaKOC!D65</f>
        <v>4123(5)</v>
      </c>
      <c r="C38" s="134" t="str">
        <f>[4]SayfaKOC!E65</f>
        <v>MA , MB</v>
      </c>
      <c r="D38" s="134">
        <f>[4]SayfaKOC!F65</f>
        <v>4174</v>
      </c>
      <c r="E38" s="135" t="str">
        <f>[4]SayfaKOC!G65</f>
        <v>BOZ-KOC10-FF-064</v>
      </c>
      <c r="F38" s="166">
        <f t="shared" si="42"/>
        <v>45622</v>
      </c>
      <c r="G38" s="167">
        <f t="shared" si="43"/>
        <v>0.8178356482021627</v>
      </c>
      <c r="H38" s="387">
        <f>[4]SayfaKOC!H65</f>
        <v>45622.817835648202</v>
      </c>
      <c r="I38" s="133" t="str">
        <f>[4]SayfaKOC!I65</f>
        <v>Hat/Line</v>
      </c>
      <c r="J38" s="132" t="str">
        <f>IF([4]SayfaKOC!J65="Müşteri","Notified by Customer","Notified by Bozankaya")</f>
        <v>Notified by Customer</v>
      </c>
      <c r="K38" s="132" t="str">
        <f>VLOOKUP([4]SayfaKOC!L65,Atamalar!$A$10:$B$53,2,FALSE)</f>
        <v>Traction_Converter</v>
      </c>
      <c r="L38" s="197" t="str">
        <f>[4]SayfaKOC!X65</f>
        <v>MEDCOM SP. Z O.O.</v>
      </c>
      <c r="M38" s="136" t="str">
        <f t="shared" si="14"/>
        <v>KOC10-BOZ-KOC10-FF-064</v>
      </c>
      <c r="N38" s="163" t="str">
        <f>[4]SayfaKOC!M65</f>
        <v>4123(5) numaralı tramvay seferdeyken olaylar ekranında Alarm:invertör no 1,2,3,4 MA,MB modülü arızası</v>
      </c>
      <c r="O38" s="198" t="str">
        <f>[4]SayfaKOC!P65</f>
        <v>B-Hız veya güç azalması</v>
      </c>
      <c r="P38" s="198" t="str">
        <f>[4]SayfaKOC!Q65</f>
        <v>B(Servisten çekmeye etki eden arıza)</v>
      </c>
      <c r="Q38" s="198" t="str">
        <f>[4]SayfaKOC!R65</f>
        <v>N.A(Yaralanma yok)</v>
      </c>
      <c r="R38" s="164" t="str" cm="1">
        <f t="array" ref="R38">_xlfn.IFS([4]SayfaKOC!U65="Bozankaya","Bozankaya",[4]SayfaKOC!U65="Müşteri","Customer",[4]SayfaKOC!U65="Tedarikçi","Equipment Supplier")</f>
        <v>Equipment Supplier</v>
      </c>
      <c r="S38" s="254" t="str">
        <f>[4]SayfaKOC!GB65</f>
        <v>Çok kez olay kaydediciden log kayıtları alındı ve Michael a iletildi, geri dönüş olarak hiç problem yok oldu. Arıza çok kez gelip anlık çözülüyor bugün tekrar kayıtlar alındı ve Medcomdan Michael a iletildi. - Çok kez olay kaydediciden log kayıtları alındı ve Michael a iletildi, geri dönüş olarak hiç problem yok oldu. Arıza çok kez gelip anlık çözülüyor bugün tekrar kayıtlar alındı ve Medcomdan Michael a iletildi. 4123(5) numaralı tramvayın invertör sorunu FD-K01 rölesinde bulunan FD1147.01 numaralı kablonun yüzüksüz takılmasından kaynaklı olmuştur. Yüzük takılarak arıza çözülmüştür.</v>
      </c>
      <c r="T38" s="165" t="str">
        <f>[4]SayfaKOC!AD65</f>
        <v>Arıza çözülecek</v>
      </c>
      <c r="U38" s="164" t="str">
        <f>[4]SayfaKOC!W65</f>
        <v>Evet</v>
      </c>
      <c r="V38" s="137">
        <f>[4]SayfaKOC!AZ65</f>
        <v>2</v>
      </c>
      <c r="W38" s="168">
        <f t="shared" si="15"/>
        <v>45623</v>
      </c>
      <c r="X38" s="169" t="str">
        <f t="shared" si="16"/>
        <v>10:00</v>
      </c>
      <c r="Y38" s="387">
        <f>[4]SayfaKOC!AE65</f>
        <v>45623.416689814803</v>
      </c>
      <c r="Z38" s="138">
        <f t="shared" si="17"/>
        <v>45632</v>
      </c>
      <c r="AA38" s="139" t="str">
        <f t="shared" si="18"/>
        <v>14:12</v>
      </c>
      <c r="AB38" s="219">
        <f>[4]SayfaKOC!BA65</f>
        <v>45632.592013888898</v>
      </c>
      <c r="AC38" s="223">
        <f t="shared" si="19"/>
        <v>14074.816666601691</v>
      </c>
      <c r="AD38" s="140">
        <f t="shared" si="20"/>
        <v>45632</v>
      </c>
      <c r="AE38" s="140" t="str">
        <f t="shared" si="21"/>
        <v>14:12</v>
      </c>
      <c r="AF38" s="387">
        <f>[4]SayfaKOC!BA65</f>
        <v>45632.592013888898</v>
      </c>
      <c r="AG38" s="216" t="str">
        <f>[4]SayfaKOC!S65</f>
        <v>(I) İlk Defa Karşılaşılan Arıza</v>
      </c>
      <c r="AH38" s="215" t="str">
        <f t="shared" si="22"/>
        <v>Bu Arıza Aracın Servise Verilmesine Engel</v>
      </c>
      <c r="AI38" s="195" t="str">
        <f>[4]SayfaKOC!AV65</f>
        <v/>
      </c>
      <c r="AJ38" s="196" t="str">
        <f t="shared" si="23"/>
        <v/>
      </c>
      <c r="AK38" s="196" t="str">
        <f t="shared" si="24"/>
        <v/>
      </c>
      <c r="AL38" s="141" t="str">
        <f>[4]SayfaKOC!AX65</f>
        <v/>
      </c>
      <c r="AM38" s="223">
        <f t="shared" si="25"/>
        <v>14074.816666601691</v>
      </c>
      <c r="AN38" s="223">
        <f t="shared" si="26"/>
        <v>14074.816666601691</v>
      </c>
      <c r="AO38" s="211" t="str">
        <f>[4]SayfaKOC!AG65</f>
        <v>MEDCOM SP. Z O.O.</v>
      </c>
      <c r="AP38" s="211" t="str">
        <f>[4]SayfaKOC!AI65</f>
        <v>P620-7010</v>
      </c>
      <c r="AQ38" s="211" t="str">
        <f>[4]SayfaKOC!AQ65</f>
        <v/>
      </c>
      <c r="AR38" s="211" t="str">
        <f>[4]SayfaKOC!AH65</f>
        <v>COMBO KUTUSU</v>
      </c>
      <c r="AS38" s="211">
        <f>[4]SayfaKOC!AJ65</f>
        <v>1</v>
      </c>
      <c r="AT38" s="212" t="str">
        <f>[4]SayfaKOC!GC65</f>
        <v xml:space="preserve"> - </v>
      </c>
      <c r="AU38" s="213" t="str">
        <f>[4]SayfaKOC!AL65</f>
        <v/>
      </c>
      <c r="AV38" s="213" t="str">
        <f>[4]SayfaKOC!AP65</f>
        <v/>
      </c>
      <c r="AW38" s="214" t="str">
        <f>[4]SayfaKOC!AT65</f>
        <v/>
      </c>
      <c r="AX38" s="242">
        <f t="shared" si="27"/>
        <v>309645.96666523721</v>
      </c>
      <c r="AY38" s="200" t="str">
        <f>[4]SayfaKOC!BF65</f>
        <v>43a4fe23</v>
      </c>
      <c r="AZ38" s="199" t="str">
        <f>[4]SayfaKOC!BD65</f>
        <v>https://www.appsheet.com/Template/gettablefileurl?appname=KOC10_Failure_List-654943&amp;tableName=SAYFA1&amp;filename=Sayfa1_Images%2F43a4fe23.Resim.065632.jpg</v>
      </c>
      <c r="BA38" s="142"/>
      <c r="BB38" s="208" t="str">
        <f t="shared" si="28"/>
        <v/>
      </c>
      <c r="BC38" s="143"/>
      <c r="BD38" s="143"/>
      <c r="BE38" s="143"/>
      <c r="BF38" s="143"/>
      <c r="BG38" s="143"/>
      <c r="BH38" s="143"/>
      <c r="BI38" s="143"/>
      <c r="BJ38" s="143"/>
      <c r="BK38" s="134" t="str">
        <f>[4]SayfaKOC!U65</f>
        <v>Tedarikçi</v>
      </c>
      <c r="BL38" s="134" t="str">
        <f>[4]SayfaKOC!V65</f>
        <v>MEDCOM SP. Z O.O.</v>
      </c>
      <c r="BM38" s="143"/>
      <c r="BN38" s="208" t="str">
        <f t="shared" si="44"/>
        <v>x var</v>
      </c>
      <c r="BO38" s="208" t="b">
        <f t="shared" si="45"/>
        <v>0</v>
      </c>
      <c r="BP38" s="208" t="str">
        <f t="shared" si="46"/>
        <v>Bir günden fazla süren arıza</v>
      </c>
      <c r="BQ38" s="377">
        <f t="shared" si="47"/>
        <v>862.34999990556389</v>
      </c>
      <c r="BR38" s="377">
        <f t="shared" si="48"/>
        <v>13212.466666696128</v>
      </c>
      <c r="BS38" s="377">
        <f t="shared" si="49"/>
        <v>14074.816666601691</v>
      </c>
      <c r="BT38" s="143"/>
      <c r="BU38" s="397"/>
      <c r="BV38" s="385">
        <f t="shared" si="29"/>
        <v>1</v>
      </c>
      <c r="BW38" s="377" t="str">
        <f t="shared" si="30"/>
        <v>Evet, çakışma var</v>
      </c>
      <c r="BX38" s="381"/>
      <c r="BY38" s="403">
        <f t="shared" si="31"/>
        <v>0.59885416660108604</v>
      </c>
      <c r="BZ38" s="403">
        <f t="shared" si="32"/>
        <v>9.175324074094533</v>
      </c>
      <c r="CA38" s="403">
        <f t="shared" si="33"/>
        <v>9.774178240695619</v>
      </c>
      <c r="CB38" s="363"/>
      <c r="CC38" s="361"/>
      <c r="CD38" s="244"/>
      <c r="CE38" s="363">
        <v>64</v>
      </c>
      <c r="CF38" s="219">
        <f t="shared" si="34"/>
        <v>45622.817835648202</v>
      </c>
      <c r="CG38" s="219">
        <f t="shared" si="35"/>
        <v>45632.592013888898</v>
      </c>
      <c r="CH38" s="244"/>
      <c r="CI38" s="244"/>
      <c r="CJ38" s="244"/>
      <c r="CK38" s="244">
        <f t="shared" si="37"/>
        <v>9.175324074094533</v>
      </c>
      <c r="CL38" s="244">
        <f t="shared" si="38"/>
        <v>0.59885416660108604</v>
      </c>
      <c r="CM38" s="244">
        <f t="shared" si="39"/>
        <v>9.774178240695619</v>
      </c>
      <c r="CN38" s="143"/>
      <c r="CO38" s="144">
        <f t="shared" si="40"/>
        <v>14074.816666601691</v>
      </c>
      <c r="CP38" s="145">
        <f t="shared" si="41"/>
        <v>550.51944444567198</v>
      </c>
      <c r="CQ38" s="146">
        <f t="shared" si="50"/>
        <v>0.8178356482021627</v>
      </c>
      <c r="CR38" s="146">
        <f t="shared" si="51"/>
        <v>45623.416689814803</v>
      </c>
      <c r="CS38" s="146">
        <f t="shared" si="52"/>
        <v>45632.592013888898</v>
      </c>
      <c r="CT38" s="147">
        <f t="shared" si="53"/>
        <v>65696542.349999905</v>
      </c>
      <c r="CU38" s="147">
        <f t="shared" si="54"/>
        <v>13212.466666696128</v>
      </c>
      <c r="CV38" s="147">
        <f t="shared" si="55"/>
        <v>65709754.816666603</v>
      </c>
      <c r="CW38" s="148">
        <f t="shared" si="56"/>
        <v>0.9997989268609575</v>
      </c>
    </row>
    <row r="39" spans="1:101" s="149" customFormat="1" ht="118.5" customHeight="1">
      <c r="A39" s="192" t="str">
        <f>[4]SayfaKOC!C67</f>
        <v>KOC10</v>
      </c>
      <c r="B39" s="133" t="str">
        <f>[4]SayfaKOC!D67</f>
        <v>4123(5)</v>
      </c>
      <c r="C39" s="134" t="str">
        <f>[4]SayfaKOC!E67</f>
        <v>MB</v>
      </c>
      <c r="D39" s="134">
        <f>[4]SayfaKOC!F67</f>
        <v>4174</v>
      </c>
      <c r="E39" s="135" t="str">
        <f>[4]SayfaKOC!G67</f>
        <v>BOZ-KOC10-FF-066</v>
      </c>
      <c r="F39" s="166">
        <f t="shared" si="42"/>
        <v>45621</v>
      </c>
      <c r="G39" s="167">
        <f t="shared" si="43"/>
        <v>0.42587962959805736</v>
      </c>
      <c r="H39" s="387">
        <f>[4]SayfaKOC!H67</f>
        <v>45621.425879629598</v>
      </c>
      <c r="I39" s="133" t="str">
        <f>[4]SayfaKOC!I67</f>
        <v>Depo/Depot</v>
      </c>
      <c r="J39" s="132" t="str">
        <f>IF([4]SayfaKOC!J67="Müşteri","Notified by Customer","Notified by Bozankaya")</f>
        <v>Notified by Bozankaya</v>
      </c>
      <c r="K39" s="132" t="str">
        <f>VLOOKUP([4]SayfaKOC!L67,Atamalar!$A$10:$B$53,2,FALSE)</f>
        <v>Radio</v>
      </c>
      <c r="L39" s="197" t="str">
        <f>[4]SayfaKOC!X67</f>
        <v/>
      </c>
      <c r="M39" s="136" t="str">
        <f t="shared" ref="M39:M70" si="57">A39&amp;"-"&amp;E39</f>
        <v>KOC10-BOZ-KOC10-FF-066</v>
      </c>
      <c r="N39" s="163" t="str">
        <f>[4]SayfaKOC!M67</f>
        <v>4123(5) Numaralı tramvayın sürücü kabin B telsizi açma tuşuna basılı tutana kadar açık kalıyor.</v>
      </c>
      <c r="O39" s="198" t="str">
        <f>[4]SayfaKOC!P67</f>
        <v>C-Uyarı, sürüş devamlılığı</v>
      </c>
      <c r="P39" s="198" t="str">
        <f>[4]SayfaKOC!Q67</f>
        <v>B(Servisten çekmeye etki eden arıza)</v>
      </c>
      <c r="Q39" s="198" t="str">
        <f>[4]SayfaKOC!R67</f>
        <v>N.A(Yaralanma yok)</v>
      </c>
      <c r="R39" s="164" t="str" cm="1">
        <f t="array" ref="R39">_xlfn.IFS([4]SayfaKOC!U67="Bozankaya","Bozankaya",[4]SayfaKOC!U67="Müşteri","Customer",[4]SayfaKOC!U67="Tedarikçi","Equipment Supplier")</f>
        <v>Equipment Supplier</v>
      </c>
      <c r="S39" s="254" t="str">
        <f>[4]SayfaKOC!GB67</f>
        <v>Telsiz güç bağlantısı söküldü, ölçüm yapıldı 24V görüldü, ekipman ssh yedek malzemeden değiştirildi çalışıyor. - Ekipman ssh yedek malzemesinden değiştirilmiştir.</v>
      </c>
      <c r="T39" s="165" t="str">
        <f>[4]SayfaKOC!AD67</f>
        <v>Ekipman değiştirilecek</v>
      </c>
      <c r="U39" s="164" t="str">
        <f>[4]SayfaKOC!W67</f>
        <v>Evet</v>
      </c>
      <c r="V39" s="137">
        <f>[4]SayfaKOC!AZ67</f>
        <v>1</v>
      </c>
      <c r="W39" s="168">
        <f t="shared" ref="W39:W70" si="58">IF(Y39="","",INT(Y39))</f>
        <v>45621</v>
      </c>
      <c r="X39" s="169" t="str">
        <f t="shared" ref="X39:X70" si="59">IF(Y39="","",TEXT(Y39,"ss:dd"))</f>
        <v>10:30</v>
      </c>
      <c r="Y39" s="387">
        <f>[4]SayfaKOC!AE67</f>
        <v>45621.438020833302</v>
      </c>
      <c r="Z39" s="138">
        <f t="shared" ref="Z39:Z70" si="60">IF(AB39="","",INT(AB39))</f>
        <v>45625</v>
      </c>
      <c r="AA39" s="139" t="str">
        <f t="shared" ref="AA39:AA70" si="61">IF(AB39="","",TEXT(AB39,"ss:dd"))</f>
        <v>10:45</v>
      </c>
      <c r="AB39" s="219">
        <f>[4]SayfaKOC!BA67</f>
        <v>45625.448530092603</v>
      </c>
      <c r="AC39" s="223">
        <f t="shared" ref="AC39:AC70" si="62">(AF39-H39)*24*60</f>
        <v>5792.6166667265352</v>
      </c>
      <c r="AD39" s="140">
        <f t="shared" ref="AD39:AD70" si="63">IF(AF39="","",INT(AF39))</f>
        <v>45625</v>
      </c>
      <c r="AE39" s="140" t="str">
        <f t="shared" ref="AE39:AE70" si="64">IF(AF39="","",TEXT(AF39,"ss:dd"))</f>
        <v>10:45</v>
      </c>
      <c r="AF39" s="387">
        <f>[4]SayfaKOC!BA67</f>
        <v>45625.448530092603</v>
      </c>
      <c r="AG39" s="216" t="str">
        <f>[4]SayfaKOC!S67</f>
        <v>(I) İlk Defa Karşılaşılan Arıza</v>
      </c>
      <c r="AH39" s="215" t="str">
        <f t="shared" ref="AH39:AH70" si="65">IF(P39="A(Hareket etmeyi engelleyen arıza)","Bu Arıza Aracın Servise Verilmesine Engel",
 IF(P39="B(Servisten çekmeye etki eden arıza)","Bu Arıza Aracın Servise Verilmesine Engel",
 IF(P39="C(Sisteme etki etmeyen arıza)","Bu Arıza Aracın Servise Verilmesine Engel Değil",
 IF(P39="D(Arıza Değil)","Bu Arıza Aracın Servise Verilmesine Engel Değil",                     "Bilinmeyen Durum"))))</f>
        <v>Bu Arıza Aracın Servise Verilmesine Engel</v>
      </c>
      <c r="AI39" s="195" t="str">
        <f>[4]SayfaKOC!AV67</f>
        <v/>
      </c>
      <c r="AJ39" s="196" t="str">
        <f t="shared" ref="AJ39:AJ70" si="66">IF(AL39="","",INT(AL39))</f>
        <v/>
      </c>
      <c r="AK39" s="196" t="str">
        <f t="shared" ref="AK39:AK70" si="67">IF(AL39="","",TEXT(AL39,"ss:dd"))</f>
        <v/>
      </c>
      <c r="AL39" s="141" t="str">
        <f>[4]SayfaKOC!AX67</f>
        <v/>
      </c>
      <c r="AM39" s="223">
        <f t="shared" ref="AM39:AM70" si="68">IF(AND(P39&lt;&gt;"D(Arıza Değil)",AH39="Bu Arıza Aracın Servise Verilmesine Engel Değil"),IF(Z39-F39&gt;0,(AB39-Y39)*24*60,IF(OR(AND(G39&gt;$AS$1,G39&lt;$AT$1),AND(G39&gt;$AU$1,G39&lt;$AV$1)),(AF39-H39)*24*60,0)),AN39)</f>
        <v>5792.6166667265352</v>
      </c>
      <c r="AN39" s="223">
        <f t="shared" ref="AN39:AN70" si="69">IF(P39&lt;&gt;"D(Arıza Değil)",AC39,0)</f>
        <v>5792.6166667265352</v>
      </c>
      <c r="AO39" s="211" t="str">
        <f>[4]SayfaKOC!AG67</f>
        <v>Bozankaya</v>
      </c>
      <c r="AP39" s="211" t="str">
        <f>[4]SayfaKOC!AI67</f>
        <v>0</v>
      </c>
      <c r="AQ39" s="211" t="str">
        <f>[4]SayfaKOC!AQ67</f>
        <v/>
      </c>
      <c r="AR39" s="211" t="str">
        <f>[4]SayfaKOC!AH67</f>
        <v>0</v>
      </c>
      <c r="AS39" s="211">
        <f>[4]SayfaKOC!AJ67</f>
        <v>1</v>
      </c>
      <c r="AT39" s="212" t="str">
        <f>[4]SayfaKOC!GC67</f>
        <v xml:space="preserve"> - </v>
      </c>
      <c r="AU39" s="213" t="str">
        <f>[4]SayfaKOC!AL67</f>
        <v/>
      </c>
      <c r="AV39" s="213" t="str">
        <f>[4]SayfaKOC!AP67</f>
        <v/>
      </c>
      <c r="AW39" s="214" t="str">
        <f>[4]SayfaKOC!AT67</f>
        <v/>
      </c>
      <c r="AX39" s="242">
        <f t="shared" ref="AX39:AX70" si="70">V39*AC39*BC$1</f>
        <v>63718.783333991887</v>
      </c>
      <c r="AY39" s="200" t="str">
        <f>[4]SayfaKOC!BF67</f>
        <v>a77b0b50</v>
      </c>
      <c r="AZ39" s="199" t="str">
        <f>[4]SayfaKOC!BD67</f>
        <v>https://www.appsheet.com/Template/gettablefileurl?appname=KOC10_Failure_List-654943&amp;tableName=SAYFA1&amp;filename=Sayfa1_Images%2Fa77b0b50.Resim.072150.jpg</v>
      </c>
      <c r="BA39" s="142"/>
      <c r="BB39" s="208" t="str">
        <f t="shared" ref="BB39:BB70" si="71">IF($AQ$1="X", IF(AND(G39&gt;=$AS$1,G39&lt;=$AT$1),IF(P39&lt;&gt;"D(Arıza Değil)",AC39,0), IF(AND(G39&gt;=$AU$1,G39&lt;=$AV$1),IF(P39&lt;&gt;"D(Arıza Değil)",AC39,0), "")), "")</f>
        <v/>
      </c>
      <c r="BC39" s="143"/>
      <c r="BD39" s="143"/>
      <c r="BE39" s="143"/>
      <c r="BF39" s="143"/>
      <c r="BG39" s="143"/>
      <c r="BH39" s="143"/>
      <c r="BI39" s="143"/>
      <c r="BJ39" s="143"/>
      <c r="BK39" s="134" t="str">
        <f>[4]SayfaKOC!U67</f>
        <v>Tedarikçi</v>
      </c>
      <c r="BL39" s="134" t="str">
        <f>[4]SayfaKOC!V67</f>
        <v>Bozankaya</v>
      </c>
      <c r="BM39" s="143"/>
      <c r="BN39" s="208" t="str">
        <f t="shared" si="44"/>
        <v>x var</v>
      </c>
      <c r="BO39" s="208" t="b">
        <f t="shared" si="45"/>
        <v>0</v>
      </c>
      <c r="BP39" s="208" t="str">
        <f t="shared" si="46"/>
        <v>Bir günden fazla süren arıza</v>
      </c>
      <c r="BQ39" s="377">
        <f t="shared" si="47"/>
        <v>17.483333334093913</v>
      </c>
      <c r="BR39" s="377">
        <f t="shared" si="48"/>
        <v>5775.1333333924413</v>
      </c>
      <c r="BS39" s="377">
        <f t="shared" si="49"/>
        <v>5792.6166667265352</v>
      </c>
      <c r="BT39" s="143"/>
      <c r="BU39" s="397"/>
      <c r="BV39" s="385">
        <f t="shared" ref="BV39:BV70" si="72">COUNTIFS(B$5:B$9999,B39,H$5:H$9999,"&lt;="&amp;AF39,AF$5:AF$9999,"&gt;="&amp;H39)-1</f>
        <v>1</v>
      </c>
      <c r="BW39" s="377" t="str">
        <f t="shared" ref="BW39:BW70" si="73">IF(COUNTIFS(B$5:B$9999,B39,H$5:H$9999,"&lt;="&amp;AF39,AF$5:AF$9999,"&gt;="&amp;H39)&gt;1,"Evet, çakışma var","Hayır, çakışma yok")</f>
        <v>Evet, çakışma var</v>
      </c>
      <c r="BX39" s="381"/>
      <c r="BY39" s="403">
        <f t="shared" ref="BY39:BY70" si="74">Y39-H39</f>
        <v>1.2141203704231884E-2</v>
      </c>
      <c r="BZ39" s="403">
        <f t="shared" ref="BZ39:BZ70" si="75">AB39-Y39</f>
        <v>4.0105092593003064</v>
      </c>
      <c r="CA39" s="403">
        <f t="shared" ref="CA39:CA70" si="76">AB39-H39</f>
        <v>4.0226504630045383</v>
      </c>
      <c r="CB39" s="363"/>
      <c r="CC39" s="361"/>
      <c r="CD39" s="244"/>
      <c r="CE39" s="363">
        <v>66</v>
      </c>
      <c r="CF39" s="219">
        <f t="shared" ref="CF39:CF70" si="77">H39</f>
        <v>45621.425879629598</v>
      </c>
      <c r="CG39" s="219">
        <f t="shared" ref="CG39:CG70" si="78">AB39</f>
        <v>45625.448530092603</v>
      </c>
      <c r="CH39" s="244"/>
      <c r="CI39" s="244"/>
      <c r="CJ39" s="244"/>
      <c r="CK39" s="244">
        <f t="shared" si="37"/>
        <v>4.0105092593003064</v>
      </c>
      <c r="CL39" s="244">
        <f t="shared" si="38"/>
        <v>1.2141203704231884E-2</v>
      </c>
      <c r="CM39" s="244">
        <f t="shared" si="39"/>
        <v>4.0226504630045383</v>
      </c>
      <c r="CN39" s="143"/>
      <c r="CO39" s="144">
        <f t="shared" si="40"/>
        <v>5792.6166667265352</v>
      </c>
      <c r="CP39" s="145">
        <f t="shared" si="41"/>
        <v>240.63055555801839</v>
      </c>
      <c r="CQ39" s="146">
        <f t="shared" si="50"/>
        <v>0.42587962959805736</v>
      </c>
      <c r="CR39" s="146">
        <f t="shared" si="51"/>
        <v>45621.438020833302</v>
      </c>
      <c r="CS39" s="146">
        <f t="shared" si="52"/>
        <v>45625.448530092603</v>
      </c>
      <c r="CT39" s="147">
        <f t="shared" si="53"/>
        <v>65694257.483333334</v>
      </c>
      <c r="CU39" s="147">
        <f t="shared" si="54"/>
        <v>5775.1333333924413</v>
      </c>
      <c r="CV39" s="147">
        <f t="shared" si="55"/>
        <v>65700032.616666727</v>
      </c>
      <c r="CW39" s="148">
        <f t="shared" si="56"/>
        <v>0.99991209847083196</v>
      </c>
    </row>
    <row r="40" spans="1:101" s="149" customFormat="1" ht="118.5" customHeight="1">
      <c r="A40" s="192" t="str">
        <f>[4]SayfaKOC!C64</f>
        <v>KOC10</v>
      </c>
      <c r="B40" s="133" t="str">
        <f>[4]SayfaKOC!D64</f>
        <v>4123(5)</v>
      </c>
      <c r="C40" s="134" t="str">
        <f>[4]SayfaKOC!E64</f>
        <v>RB</v>
      </c>
      <c r="D40" s="134">
        <f>[4]SayfaKOC!F64</f>
        <v>3943</v>
      </c>
      <c r="E40" s="135" t="str">
        <f>[4]SayfaKOC!G64</f>
        <v>BOZ-KOC10-FF-063</v>
      </c>
      <c r="F40" s="166">
        <f t="shared" si="42"/>
        <v>45614</v>
      </c>
      <c r="G40" s="167">
        <f t="shared" si="43"/>
        <v>0.64622685190261109</v>
      </c>
      <c r="H40" s="387">
        <f>[4]SayfaKOC!H64</f>
        <v>45614.646226851903</v>
      </c>
      <c r="I40" s="133" t="str">
        <f>[4]SayfaKOC!I64</f>
        <v>Depo/Depot</v>
      </c>
      <c r="J40" s="132" t="str">
        <f>IF([4]SayfaKOC!J64="Müşteri","Notified by Customer","Notified by Bozankaya")</f>
        <v>Notified by Bozankaya</v>
      </c>
      <c r="K40" s="132" t="str">
        <f>VLOOKUP([4]SayfaKOC!L64,Atamalar!$A$10:$B$53,2,FALSE)</f>
        <v>Passenger_Information</v>
      </c>
      <c r="L40" s="197" t="str">
        <f>[4]SayfaKOC!X64</f>
        <v>ATAK ULAŞIM SAN.TİC.LTD.ŞTİ.</v>
      </c>
      <c r="M40" s="136" t="str">
        <f t="shared" si="57"/>
        <v>KOC10-BOZ-KOC10-FF-063</v>
      </c>
      <c r="N40" s="163" t="str">
        <f>[4]SayfaKOC!M64</f>
        <v>4123(5) numaralı tramvayın orta reklam ekranına bilgiyi ileten TRANSMİTTER-2 cihazına gelen güç kablosundan enerji ölçümü yapılarak enerji olduğu tespit edilip cihazın çalışmadığı anlaşılmıştır..</v>
      </c>
      <c r="O40" s="198" t="str">
        <f>[4]SayfaKOC!P64</f>
        <v>C-Uyarı, sürüş devamlılığı</v>
      </c>
      <c r="P40" s="198" t="str">
        <f>[4]SayfaKOC!Q64</f>
        <v>C(Sisteme etki etmeyen arıza)</v>
      </c>
      <c r="Q40" s="198" t="str">
        <f>[4]SayfaKOC!R64</f>
        <v>N.A(Yaralanma yok)</v>
      </c>
      <c r="R40" s="164" t="str" cm="1">
        <f t="array" ref="R40">_xlfn.IFS([4]SayfaKOC!U66="Bozankaya","Bozankaya",[4]SayfaKOC!U66="Müşteri","Customer",[4]SayfaKOC!U66="Tedarikçi","Equipment Supplier")</f>
        <v>Bozankaya</v>
      </c>
      <c r="S40" s="254" t="str">
        <f>[4]SayfaKOC!GB64</f>
        <v>4120(2) numaralı tramvaydan alınıp 4123(5) numaralı tramvaya takılmıştır. 2. tren eksikliği için sipariş açılmıştır. - 4120(2) numaralı tramvaydan alınıp 4123(5) numaralı tramvaya takılmıştır. 2. tren eksikliği için sipariş açılmıştır.</v>
      </c>
      <c r="T40" s="165" t="str">
        <f>[4]SayfaKOC!AD64</f>
        <v>Ekipman değiştirilecek</v>
      </c>
      <c r="U40" s="164" t="str">
        <f>[4]SayfaKOC!W64</f>
        <v>Evet</v>
      </c>
      <c r="V40" s="137">
        <f>[4]SayfaKOC!AZ64</f>
        <v>1</v>
      </c>
      <c r="W40" s="168">
        <f t="shared" si="58"/>
        <v>45614</v>
      </c>
      <c r="X40" s="169" t="str">
        <f t="shared" si="59"/>
        <v>16:00</v>
      </c>
      <c r="Y40" s="387">
        <f>[4]SayfaKOC!AE64</f>
        <v>45614.666666666701</v>
      </c>
      <c r="Z40" s="138">
        <f t="shared" si="60"/>
        <v>45614</v>
      </c>
      <c r="AA40" s="139" t="str">
        <f t="shared" si="61"/>
        <v>16:15</v>
      </c>
      <c r="AB40" s="219">
        <f>[4]SayfaKOC!BA64</f>
        <v>45614.677523148202</v>
      </c>
      <c r="AC40" s="223">
        <f t="shared" si="62"/>
        <v>45.066666671773419</v>
      </c>
      <c r="AD40" s="140">
        <f t="shared" si="63"/>
        <v>45614</v>
      </c>
      <c r="AE40" s="140" t="str">
        <f t="shared" si="64"/>
        <v>16:15</v>
      </c>
      <c r="AF40" s="387">
        <f>[4]SayfaKOC!BA64</f>
        <v>45614.677523148202</v>
      </c>
      <c r="AG40" s="216" t="str">
        <f>[4]SayfaKOC!S64</f>
        <v>(I) İlk Defa Karşılaşılan Arıza</v>
      </c>
      <c r="AH40" s="215" t="str">
        <f t="shared" si="65"/>
        <v>Bu Arıza Aracın Servise Verilmesine Engel Değil</v>
      </c>
      <c r="AI40" s="195" t="str">
        <f>[4]SayfaKOC!AV64</f>
        <v/>
      </c>
      <c r="AJ40" s="196" t="str">
        <f t="shared" si="66"/>
        <v/>
      </c>
      <c r="AK40" s="196" t="str">
        <f t="shared" si="67"/>
        <v/>
      </c>
      <c r="AL40" s="141" t="str">
        <f>[4]SayfaKOC!AX64</f>
        <v/>
      </c>
      <c r="AM40" s="223">
        <f t="shared" si="68"/>
        <v>0</v>
      </c>
      <c r="AN40" s="223">
        <f t="shared" si="69"/>
        <v>45.066666671773419</v>
      </c>
      <c r="AO40" s="211" t="str">
        <f>[4]SayfaKOC!AG64</f>
        <v>ATAK ULAŞIM SAN.TİC.LTD.ŞTİ.</v>
      </c>
      <c r="AP40" s="211" t="str">
        <f>[4]SayfaKOC!AI64</f>
        <v>E110-7516</v>
      </c>
      <c r="AQ40" s="211" t="str">
        <f>[4]SayfaKOC!AQ64</f>
        <v>190122013053</v>
      </c>
      <c r="AR40" s="211" t="str">
        <f>[4]SayfaKOC!AH64</f>
        <v>EKRAN TRANSMİTTER</v>
      </c>
      <c r="AS40" s="211">
        <f>[4]SayfaKOC!AJ64</f>
        <v>1</v>
      </c>
      <c r="AT40" s="212" t="str">
        <f>[4]SayfaKOC!GC64</f>
        <v xml:space="preserve">KOC SSH 104 - </v>
      </c>
      <c r="AU40" s="213">
        <f>[4]SayfaKOC!AL64</f>
        <v>45614.647928240702</v>
      </c>
      <c r="AV40" s="213" t="str">
        <f>[4]SayfaKOC!AP64</f>
        <v/>
      </c>
      <c r="AW40" s="214" t="str">
        <f>[4]SayfaKOC!AT64</f>
        <v/>
      </c>
      <c r="AX40" s="242">
        <f t="shared" si="70"/>
        <v>495.73333338950761</v>
      </c>
      <c r="AY40" s="200" t="str">
        <f>[4]SayfaKOC!BF64</f>
        <v>e4df9f0e</v>
      </c>
      <c r="AZ40" s="199" t="str">
        <f>[4]SayfaKOC!BD64</f>
        <v>https://www.appsheet.com/Template/gettablefileurl?appname=KOC10_Failure_List-654943&amp;tableName=SAYFA1&amp;filename=Sayfa1_Images%2Fe4df9f0e.Resim.063129.jpg</v>
      </c>
      <c r="BA40" s="142"/>
      <c r="BB40" s="208" t="str">
        <f t="shared" si="71"/>
        <v/>
      </c>
      <c r="BC40" s="143"/>
      <c r="BD40" s="143"/>
      <c r="BE40" s="143"/>
      <c r="BF40" s="143"/>
      <c r="BG40" s="143"/>
      <c r="BH40" s="143"/>
      <c r="BI40" s="143"/>
      <c r="BJ40" s="143"/>
      <c r="BK40" s="134" t="str">
        <f>[4]SayfaKOC!U64</f>
        <v>Tedarikçi</v>
      </c>
      <c r="BL40" s="134" t="str">
        <f>[4]SayfaKOC!V64</f>
        <v>ATAK ULAŞIM SAN.TİC.LTD.ŞTİ.</v>
      </c>
      <c r="BM40" s="143"/>
      <c r="BN40" s="208" t="str">
        <f t="shared" si="44"/>
        <v>x var</v>
      </c>
      <c r="BO40" s="208" t="b">
        <f t="shared" si="45"/>
        <v>0</v>
      </c>
      <c r="BP40" s="208" t="b">
        <f t="shared" si="46"/>
        <v>0</v>
      </c>
      <c r="BQ40" s="377">
        <f t="shared" si="47"/>
        <v>29.433333309134468</v>
      </c>
      <c r="BR40" s="377">
        <f t="shared" si="48"/>
        <v>15.63333336263895</v>
      </c>
      <c r="BS40" s="377">
        <f t="shared" si="49"/>
        <v>45.066666671773419</v>
      </c>
      <c r="BT40" s="143"/>
      <c r="BU40" s="397"/>
      <c r="BV40" s="385">
        <f t="shared" si="72"/>
        <v>0</v>
      </c>
      <c r="BW40" s="377" t="str">
        <f t="shared" si="73"/>
        <v>Hayır, çakışma yok</v>
      </c>
      <c r="BX40" s="381"/>
      <c r="BY40" s="403">
        <f t="shared" si="74"/>
        <v>2.0439814798010048E-2</v>
      </c>
      <c r="BZ40" s="403">
        <f t="shared" si="75"/>
        <v>1.0856481501832604E-2</v>
      </c>
      <c r="CA40" s="403">
        <f t="shared" si="76"/>
        <v>3.1296296299842652E-2</v>
      </c>
      <c r="CB40" s="363"/>
      <c r="CC40" s="361"/>
      <c r="CD40" s="244"/>
      <c r="CE40" s="363">
        <v>63</v>
      </c>
      <c r="CF40" s="219">
        <f t="shared" si="77"/>
        <v>45614.646226851903</v>
      </c>
      <c r="CG40" s="219">
        <f t="shared" si="78"/>
        <v>45614.677523148202</v>
      </c>
      <c r="CH40" s="244"/>
      <c r="CI40" s="244"/>
      <c r="CJ40" s="244"/>
      <c r="CK40" s="244">
        <f t="shared" si="37"/>
        <v>1.0856481501832604E-2</v>
      </c>
      <c r="CL40" s="244">
        <f t="shared" si="38"/>
        <v>2.0439814798010048E-2</v>
      </c>
      <c r="CM40" s="244">
        <f t="shared" si="39"/>
        <v>3.1296296299842652E-2</v>
      </c>
      <c r="CO40" s="144">
        <f t="shared" si="40"/>
        <v>45.066666671773419</v>
      </c>
      <c r="CP40" s="145">
        <f t="shared" si="41"/>
        <v>0.65138889010995626</v>
      </c>
      <c r="CQ40" s="146">
        <f t="shared" si="50"/>
        <v>0.64622685190261109</v>
      </c>
      <c r="CR40" s="146">
        <f t="shared" si="51"/>
        <v>45614.666666666701</v>
      </c>
      <c r="CS40" s="146">
        <f t="shared" si="52"/>
        <v>45614.677523148202</v>
      </c>
      <c r="CT40" s="147">
        <f t="shared" si="53"/>
        <v>65684189.433333308</v>
      </c>
      <c r="CU40" s="147">
        <f t="shared" si="54"/>
        <v>15.63333336263895</v>
      </c>
      <c r="CV40" s="147">
        <f t="shared" si="55"/>
        <v>65684205.06666667</v>
      </c>
      <c r="CW40" s="148">
        <f t="shared" si="56"/>
        <v>0.99999976199250118</v>
      </c>
    </row>
    <row r="41" spans="1:101" s="149" customFormat="1" ht="118.5" customHeight="1">
      <c r="A41" s="192" t="str">
        <f>[4]SayfaKOC!C62</f>
        <v>KOC10</v>
      </c>
      <c r="B41" s="133" t="str">
        <f>[4]SayfaKOC!D62</f>
        <v>4119(1)</v>
      </c>
      <c r="C41" s="134" t="str">
        <f>[4]SayfaKOC!E62</f>
        <v>P</v>
      </c>
      <c r="D41" s="134">
        <f>[4]SayfaKOC!F62</f>
        <v>10296</v>
      </c>
      <c r="E41" s="135" t="str">
        <f>[4]SayfaKOC!G62</f>
        <v>BOZ-KOC10-FF-061</v>
      </c>
      <c r="F41" s="166">
        <f t="shared" si="42"/>
        <v>45583</v>
      </c>
      <c r="G41" s="167">
        <f t="shared" si="43"/>
        <v>0.40677083330228925</v>
      </c>
      <c r="H41" s="387">
        <f>[4]SayfaKOC!H62</f>
        <v>45583.406770833302</v>
      </c>
      <c r="I41" s="133" t="str">
        <f>[4]SayfaKOC!I62</f>
        <v>Depo/Depot</v>
      </c>
      <c r="J41" s="132" t="str">
        <f>IF([4]SayfaKOC!J62="Müşteri","Notified by Customer","Notified by Bozankaya")</f>
        <v>Notified by Bozankaya</v>
      </c>
      <c r="K41" s="132" t="str">
        <f>VLOOKUP([4]SayfaKOC!L62,Atamalar!$A$10:$B$53,2,FALSE)</f>
        <v>Traction_Converter</v>
      </c>
      <c r="L41" s="197" t="str">
        <f>[4]SayfaKOC!X62</f>
        <v>MEDCOM SP. Z O.O.</v>
      </c>
      <c r="M41" s="136" t="str">
        <f t="shared" si="57"/>
        <v>KOC10-BOZ-KOC10-FF-061</v>
      </c>
      <c r="N41" s="163" t="str">
        <f>[4]SayfaKOC!M62</f>
        <v>Kayma Önleyici Kontrolcüsü (STG03) için Medcomdan Michael a uzak bağlantı verildi ve cihazın arızalı olduğu tespit edildi.</v>
      </c>
      <c r="O41" s="198" t="str">
        <f>[4]SayfaKOC!P62</f>
        <v>B-Hız veya güç azalması</v>
      </c>
      <c r="P41" s="198" t="str">
        <f>[4]SayfaKOC!Q62</f>
        <v>B(Servisten çekmeye etki eden arıza)</v>
      </c>
      <c r="Q41" s="198" t="str">
        <f>[4]SayfaKOC!R62</f>
        <v>N.A(Yaralanma yok)</v>
      </c>
      <c r="R41" s="164" t="str" cm="1">
        <f t="array" ref="R41">_xlfn.IFS([4]SayfaKOC!U62="Bozankaya","Bozankaya",[4]SayfaKOC!U62="Müşteri","Customer",[4]SayfaKOC!U62="Tedarikçi","Equipment Supplier")</f>
        <v>Equipment Supplier</v>
      </c>
      <c r="S41" s="254" t="str">
        <f>[4]SayfaKOC!GB62</f>
        <v>4120(2) tramvayının Kayma Önleyici Kontrolcüsü (STG03) alınıp 4119(1)  numaralı tramvaya takıldı. Kontrolleri Medcom tarafından yapıldı cihaz çalışıyor. - 4120(2) tramvayının Kayma Önleyici Kontrolcüsü (STG03) alınıp 4119(1)  numaralı tramvaya takıldı. Kontrolleri Medcom tarafından yapıldı cihaz çalışıyor.</v>
      </c>
      <c r="T41" s="165" t="str">
        <f>[4]SayfaKOC!AD62</f>
        <v>Ekipman değiştirilecek</v>
      </c>
      <c r="U41" s="164" t="str">
        <f>[4]SayfaKOC!W62</f>
        <v>Evet</v>
      </c>
      <c r="V41" s="137">
        <f>[4]SayfaKOC!AZ62</f>
        <v>1</v>
      </c>
      <c r="W41" s="168">
        <f t="shared" si="58"/>
        <v>45583</v>
      </c>
      <c r="X41" s="169" t="str">
        <f t="shared" si="59"/>
        <v>10:00</v>
      </c>
      <c r="Y41" s="387">
        <f>[4]SayfaKOC!AE62</f>
        <v>45583.416851851798</v>
      </c>
      <c r="Z41" s="138">
        <f t="shared" si="60"/>
        <v>45583</v>
      </c>
      <c r="AA41" s="139" t="str">
        <f t="shared" si="61"/>
        <v>14:50</v>
      </c>
      <c r="AB41" s="219">
        <f>[4]SayfaKOC!BA62</f>
        <v>45583.618564814802</v>
      </c>
      <c r="AC41" s="223">
        <f t="shared" si="62"/>
        <v>304.98333335970528</v>
      </c>
      <c r="AD41" s="140">
        <f t="shared" si="63"/>
        <v>45583</v>
      </c>
      <c r="AE41" s="140" t="str">
        <f t="shared" si="64"/>
        <v>14:50</v>
      </c>
      <c r="AF41" s="387">
        <f>[4]SayfaKOC!BA62</f>
        <v>45583.618564814802</v>
      </c>
      <c r="AG41" s="216" t="str">
        <f>[4]SayfaKOC!S62</f>
        <v>(I) İlk Defa Karşılaşılan Arıza</v>
      </c>
      <c r="AH41" s="215" t="str">
        <f t="shared" si="65"/>
        <v>Bu Arıza Aracın Servise Verilmesine Engel</v>
      </c>
      <c r="AI41" s="195" t="str">
        <f>[4]SayfaKOC!AV62</f>
        <v/>
      </c>
      <c r="AJ41" s="196" t="str">
        <f t="shared" si="66"/>
        <v/>
      </c>
      <c r="AK41" s="196" t="str">
        <f t="shared" si="67"/>
        <v/>
      </c>
      <c r="AL41" s="141" t="str">
        <f>[4]SayfaKOC!AX62</f>
        <v/>
      </c>
      <c r="AM41" s="223">
        <f t="shared" si="68"/>
        <v>304.98333335970528</v>
      </c>
      <c r="AN41" s="223">
        <f t="shared" si="69"/>
        <v>304.98333335970528</v>
      </c>
      <c r="AO41" s="211" t="str">
        <f>[4]SayfaKOC!AG62</f>
        <v>MEDCOM SP. Z O.O.</v>
      </c>
      <c r="AP41" s="211" t="str">
        <f>[4]SayfaKOC!AI62</f>
        <v>P750-7001</v>
      </c>
      <c r="AQ41" s="211" t="str">
        <f>[4]SayfaKOC!AQ62</f>
        <v>Z/115099/004</v>
      </c>
      <c r="AR41" s="211" t="str">
        <f>[4]SayfaKOC!AH62</f>
        <v>(STG03)XKAYMA ÖNLEYİCİ KONTROLCÜSÜ</v>
      </c>
      <c r="AS41" s="211">
        <f>[4]SayfaKOC!AJ62</f>
        <v>1</v>
      </c>
      <c r="AT41" s="212" t="str">
        <f>[4]SayfaKOC!GC62</f>
        <v xml:space="preserve"> - </v>
      </c>
      <c r="AU41" s="213" t="str">
        <f>[4]SayfaKOC!AL62</f>
        <v/>
      </c>
      <c r="AV41" s="213" t="str">
        <f>[4]SayfaKOC!AP62</f>
        <v/>
      </c>
      <c r="AW41" s="214" t="str">
        <f>[4]SayfaKOC!AT62</f>
        <v/>
      </c>
      <c r="AX41" s="242">
        <f t="shared" si="70"/>
        <v>3354.8166669567581</v>
      </c>
      <c r="AY41" s="200" t="str">
        <f>[4]SayfaKOC!BF62</f>
        <v>e06bfd18</v>
      </c>
      <c r="AZ41" s="199" t="str">
        <f>[4]SayfaKOC!BD62</f>
        <v>https://www.appsheet.com/Template/gettablefileurl?appname=KOC10_Failure_List-654943&amp;tableName=SAYFA1&amp;filename=Sayfa1_Images%2Fe06bfd18.Resim.120040.jpg</v>
      </c>
      <c r="BA41" s="142"/>
      <c r="BB41" s="208" t="str">
        <f t="shared" si="71"/>
        <v/>
      </c>
      <c r="BC41" s="143"/>
      <c r="BD41" s="143"/>
      <c r="BE41" s="143"/>
      <c r="BF41" s="143"/>
      <c r="BG41" s="143"/>
      <c r="BH41" s="143"/>
      <c r="BI41" s="143"/>
      <c r="BJ41" s="143"/>
      <c r="BK41" s="134" t="str">
        <f>[4]SayfaKOC!U62</f>
        <v>Tedarikçi</v>
      </c>
      <c r="BL41" s="134" t="str">
        <f>[4]SayfaKOC!V62</f>
        <v>MEDCOM SP. Z O.O.</v>
      </c>
      <c r="BM41" s="143"/>
      <c r="BN41" s="208" t="str">
        <f t="shared" si="44"/>
        <v>x var</v>
      </c>
      <c r="BO41" s="208" t="b">
        <f t="shared" si="45"/>
        <v>0</v>
      </c>
      <c r="BP41" s="208" t="b">
        <f t="shared" si="46"/>
        <v>0</v>
      </c>
      <c r="BQ41" s="377">
        <f t="shared" si="47"/>
        <v>14.516666634008288</v>
      </c>
      <c r="BR41" s="377">
        <f t="shared" si="48"/>
        <v>290.466666725697</v>
      </c>
      <c r="BS41" s="377">
        <f t="shared" si="49"/>
        <v>304.98333335970528</v>
      </c>
      <c r="BT41" s="143"/>
      <c r="BU41" s="397"/>
      <c r="BV41" s="385">
        <f t="shared" si="72"/>
        <v>0</v>
      </c>
      <c r="BW41" s="377" t="str">
        <f t="shared" si="73"/>
        <v>Hayır, çakışma yok</v>
      </c>
      <c r="BX41" s="381"/>
      <c r="BY41" s="403">
        <f t="shared" si="74"/>
        <v>1.0081018495839089E-2</v>
      </c>
      <c r="BZ41" s="403">
        <f t="shared" si="75"/>
        <v>0.20171296300395625</v>
      </c>
      <c r="CA41" s="403">
        <f t="shared" si="76"/>
        <v>0.21179398149979534</v>
      </c>
      <c r="CB41" s="363"/>
      <c r="CC41" s="361"/>
      <c r="CD41" s="244"/>
      <c r="CE41" s="363">
        <v>61</v>
      </c>
      <c r="CF41" s="219">
        <f t="shared" si="77"/>
        <v>45583.406770833302</v>
      </c>
      <c r="CG41" s="219">
        <f t="shared" si="78"/>
        <v>45583.618564814802</v>
      </c>
      <c r="CH41" s="244"/>
      <c r="CI41" s="244"/>
      <c r="CJ41" s="244"/>
      <c r="CK41" s="244">
        <f t="shared" si="37"/>
        <v>0.20171296300395625</v>
      </c>
      <c r="CL41" s="244">
        <f t="shared" si="38"/>
        <v>1.0081018495839089E-2</v>
      </c>
      <c r="CM41" s="244">
        <f t="shared" si="39"/>
        <v>0.21179398149979534</v>
      </c>
      <c r="CN41" s="143"/>
      <c r="CO41" s="144">
        <f t="shared" si="40"/>
        <v>304.98333335970528</v>
      </c>
      <c r="CP41" s="145">
        <f t="shared" si="41"/>
        <v>12.102777780237375</v>
      </c>
      <c r="CQ41" s="146">
        <f t="shared" si="50"/>
        <v>0.40677083330228925</v>
      </c>
      <c r="CR41" s="146">
        <f t="shared" si="51"/>
        <v>45583.416851851798</v>
      </c>
      <c r="CS41" s="146">
        <f t="shared" si="52"/>
        <v>45583.618564814802</v>
      </c>
      <c r="CT41" s="147">
        <f t="shared" si="53"/>
        <v>65639534.516666636</v>
      </c>
      <c r="CU41" s="147">
        <f t="shared" si="54"/>
        <v>290.466666725697</v>
      </c>
      <c r="CV41" s="147">
        <f t="shared" si="55"/>
        <v>65639824.983333357</v>
      </c>
      <c r="CW41" s="148">
        <f t="shared" si="56"/>
        <v>0.99999557484093238</v>
      </c>
    </row>
    <row r="42" spans="1:101" s="149" customFormat="1" ht="118.5" customHeight="1">
      <c r="A42" s="192" t="str">
        <f>[4]SayfaKOC!C63</f>
        <v>KOC10</v>
      </c>
      <c r="B42" s="133" t="str">
        <f>[4]SayfaKOC!D63</f>
        <v>4123(5)</v>
      </c>
      <c r="C42" s="134" t="str">
        <f>[4]SayfaKOC!E63</f>
        <v>MA</v>
      </c>
      <c r="D42" s="134">
        <f>[4]SayfaKOC!F63</f>
        <v>2309</v>
      </c>
      <c r="E42" s="135" t="str">
        <f>[4]SayfaKOC!G63</f>
        <v>BOZ-KOC10-FF-062</v>
      </c>
      <c r="F42" s="166">
        <f t="shared" si="42"/>
        <v>45583</v>
      </c>
      <c r="G42" s="167">
        <f t="shared" si="43"/>
        <v>0.65280092589819105</v>
      </c>
      <c r="H42" s="387">
        <f>[4]SayfaKOC!H63</f>
        <v>45583.652800925898</v>
      </c>
      <c r="I42" s="133" t="str">
        <f>[4]SayfaKOC!I63</f>
        <v>Hat/Line</v>
      </c>
      <c r="J42" s="132" t="str">
        <f>IF([4]SayfaKOC!J63="Müşteri","Notified by Customer","Notified by Bozankaya")</f>
        <v>Notified by Bozankaya</v>
      </c>
      <c r="K42" s="132" t="str">
        <f>VLOOKUP([4]SayfaKOC!L63,Atamalar!$A$10:$B$53,2,FALSE)</f>
        <v>Passenger_Information</v>
      </c>
      <c r="L42" s="197" t="str">
        <f>[4]SayfaKOC!X63</f>
        <v>ATAK ULAŞIM SAN.TİC.LTD.ŞTİ.</v>
      </c>
      <c r="M42" s="136" t="str">
        <f t="shared" si="57"/>
        <v>KOC10-BOZ-KOC10-FF-062</v>
      </c>
      <c r="N42" s="163" t="str">
        <f>[4]SayfaKOC!M63</f>
        <v>Sürücü kabinindeki CCTV ekranında hiç görüntü yok.</v>
      </c>
      <c r="O42" s="198" t="str">
        <f>[4]SayfaKOC!P63</f>
        <v>C-Uyarı, sürüş devamlılığı</v>
      </c>
      <c r="P42" s="198" t="str">
        <f>[4]SayfaKOC!Q63</f>
        <v>B(Servisten çekmeye etki eden arıza)</v>
      </c>
      <c r="Q42" s="198" t="str">
        <f>[4]SayfaKOC!R63</f>
        <v>N.A(Yaralanma yok)</v>
      </c>
      <c r="R42" s="164" t="str" cm="1">
        <f t="array" ref="R42">_xlfn.IFS([4]SayfaKOC!U63="Bozankaya","Bozankaya",[4]SayfaKOC!U63="Müşteri","Customer",[4]SayfaKOC!U63="Tedarikçi","Equipment Supplier")</f>
        <v>Equipment Supplier</v>
      </c>
      <c r="S42" s="254" t="str">
        <f>[4]SayfaKOC!GB63</f>
        <v>Atak ulaşıma uzak bağlantı verilerek sorunun neyden kaynaklandığına bakıldı. Nvr kayıt cihazı arızalanmış işletme sefere tren istediğinden 4120(2) treninden alınıp takıldı, çalışıyor. - 4120(2) tramvayından alındı 4123(5) numaralı tramvaya takıldı, atak ulaşıma uzak bağlantı verildi ayarları yapıldı ve çalıştığı görüldü.</v>
      </c>
      <c r="T42" s="165" t="str">
        <f>[4]SayfaKOC!AD63</f>
        <v>Ekipman değiştirilecek</v>
      </c>
      <c r="U42" s="164" t="str">
        <f>[4]SayfaKOC!W63</f>
        <v>Evet</v>
      </c>
      <c r="V42" s="137">
        <f>[4]SayfaKOC!AZ63</f>
        <v>2</v>
      </c>
      <c r="W42" s="168">
        <f t="shared" si="58"/>
        <v>45583</v>
      </c>
      <c r="X42" s="169" t="str">
        <f t="shared" si="59"/>
        <v>15:50</v>
      </c>
      <c r="Y42" s="387">
        <f>[4]SayfaKOC!AE63</f>
        <v>45583.660358796304</v>
      </c>
      <c r="Z42" s="138">
        <f t="shared" si="60"/>
        <v>45583</v>
      </c>
      <c r="AA42" s="139" t="str">
        <f t="shared" si="61"/>
        <v>16:20</v>
      </c>
      <c r="AB42" s="219">
        <f>[4]SayfaKOC!BA63</f>
        <v>45583.6809953704</v>
      </c>
      <c r="AC42" s="223">
        <f t="shared" si="62"/>
        <v>40.600000082049519</v>
      </c>
      <c r="AD42" s="140">
        <f t="shared" si="63"/>
        <v>45583</v>
      </c>
      <c r="AE42" s="140" t="str">
        <f t="shared" si="64"/>
        <v>16:20</v>
      </c>
      <c r="AF42" s="387">
        <f>[4]SayfaKOC!BA63</f>
        <v>45583.6809953704</v>
      </c>
      <c r="AG42" s="216" t="str">
        <f>[4]SayfaKOC!S63</f>
        <v>(I) İlk Defa Karşılaşılan Arıza</v>
      </c>
      <c r="AH42" s="215" t="str">
        <f t="shared" si="65"/>
        <v>Bu Arıza Aracın Servise Verilmesine Engel</v>
      </c>
      <c r="AI42" s="195" t="str">
        <f>[4]SayfaKOC!AV63</f>
        <v/>
      </c>
      <c r="AJ42" s="196" t="str">
        <f t="shared" si="66"/>
        <v/>
      </c>
      <c r="AK42" s="196" t="str">
        <f t="shared" si="67"/>
        <v/>
      </c>
      <c r="AL42" s="141" t="str">
        <f>[4]SayfaKOC!AX63</f>
        <v/>
      </c>
      <c r="AM42" s="223">
        <f t="shared" si="68"/>
        <v>40.600000082049519</v>
      </c>
      <c r="AN42" s="223">
        <f t="shared" si="69"/>
        <v>40.600000082049519</v>
      </c>
      <c r="AO42" s="211" t="str">
        <f>[4]SayfaKOC!AG63</f>
        <v>ATAK ULAŞIM SAN.TİC.LTD.ŞTİ.</v>
      </c>
      <c r="AP42" s="211" t="str">
        <f>[4]SayfaKOC!AI63</f>
        <v>E810-7098</v>
      </c>
      <c r="AQ42" s="211" t="str">
        <f>[4]SayfaKOC!AQ63</f>
        <v/>
      </c>
      <c r="AR42" s="211" t="str">
        <f>[4]SayfaKOC!AH63</f>
        <v>MNVR (VİDEO KAYIT CİHAZI)</v>
      </c>
      <c r="AS42" s="211">
        <f>[4]SayfaKOC!AJ63</f>
        <v>1</v>
      </c>
      <c r="AT42" s="212" t="str">
        <f>[4]SayfaKOC!GC63</f>
        <v xml:space="preserve"> - </v>
      </c>
      <c r="AU42" s="213" t="str">
        <f>[4]SayfaKOC!AL63</f>
        <v/>
      </c>
      <c r="AV42" s="213" t="str">
        <f>[4]SayfaKOC!AP63</f>
        <v/>
      </c>
      <c r="AW42" s="214" t="str">
        <f>[4]SayfaKOC!AT63</f>
        <v/>
      </c>
      <c r="AX42" s="242">
        <f t="shared" si="70"/>
        <v>893.20000180508941</v>
      </c>
      <c r="AY42" s="200" t="str">
        <f>[4]SayfaKOC!BF63</f>
        <v>f4ca594a</v>
      </c>
      <c r="AZ42" s="199" t="str">
        <f>[4]SayfaKOC!BD63</f>
        <v>https://www.appsheet.com/Template/gettablefileurl?appname=KOC10_Failure_List-654943&amp;tableName=SAYFA1&amp;filename=Sayfa1_Images%2Ff4ca594a.Resim.065734.jpg</v>
      </c>
      <c r="BA42" s="142"/>
      <c r="BB42" s="208" t="str">
        <f t="shared" si="71"/>
        <v/>
      </c>
      <c r="BC42" s="143"/>
      <c r="BD42" s="143"/>
      <c r="BE42" s="143"/>
      <c r="BF42" s="143"/>
      <c r="BG42" s="143"/>
      <c r="BH42" s="143"/>
      <c r="BI42" s="143"/>
      <c r="BJ42" s="143"/>
      <c r="BK42" s="134" t="str">
        <f>[4]SayfaKOC!U63</f>
        <v>Tedarikçi</v>
      </c>
      <c r="BL42" s="134" t="str">
        <f>[4]SayfaKOC!V63</f>
        <v>ATAK ULAŞIM SAN.TİC.LTD.ŞTİ.</v>
      </c>
      <c r="BM42" s="143"/>
      <c r="BN42" s="208" t="str">
        <f t="shared" si="44"/>
        <v>x var</v>
      </c>
      <c r="BO42" s="208" t="b">
        <f t="shared" si="45"/>
        <v>0</v>
      </c>
      <c r="BP42" s="208" t="b">
        <f t="shared" si="46"/>
        <v>0</v>
      </c>
      <c r="BQ42" s="377">
        <f t="shared" si="47"/>
        <v>10.883333383826539</v>
      </c>
      <c r="BR42" s="377">
        <f t="shared" si="48"/>
        <v>29.71666669822298</v>
      </c>
      <c r="BS42" s="377">
        <f t="shared" si="49"/>
        <v>40.600000082049519</v>
      </c>
      <c r="BT42" s="143"/>
      <c r="BU42" s="397"/>
      <c r="BV42" s="385">
        <f t="shared" si="72"/>
        <v>0</v>
      </c>
      <c r="BW42" s="377" t="str">
        <f t="shared" si="73"/>
        <v>Hayır, çakışma yok</v>
      </c>
      <c r="BX42" s="381"/>
      <c r="BY42" s="403">
        <f t="shared" si="74"/>
        <v>7.5578704054350965E-3</v>
      </c>
      <c r="BZ42" s="403">
        <f t="shared" si="75"/>
        <v>2.063657409598818E-2</v>
      </c>
      <c r="CA42" s="403">
        <f t="shared" si="76"/>
        <v>2.8194444501423277E-2</v>
      </c>
      <c r="CB42" s="363"/>
      <c r="CC42" s="361"/>
      <c r="CD42" s="244"/>
      <c r="CE42" s="363">
        <v>62</v>
      </c>
      <c r="CF42" s="219">
        <f t="shared" si="77"/>
        <v>45583.652800925898</v>
      </c>
      <c r="CG42" s="219">
        <f t="shared" si="78"/>
        <v>45583.6809953704</v>
      </c>
      <c r="CH42" s="244"/>
      <c r="CI42" s="244"/>
      <c r="CJ42" s="244"/>
      <c r="CK42" s="244">
        <f t="shared" ref="CK42:CK73" si="79">AB42-Y42</f>
        <v>2.063657409598818E-2</v>
      </c>
      <c r="CL42" s="244">
        <f t="shared" ref="CL42:CL73" si="80">Y42-H42</f>
        <v>7.5578704054350965E-3</v>
      </c>
      <c r="CM42" s="244">
        <f t="shared" ref="CM42:CM73" si="81">AB42-H42</f>
        <v>2.8194444501423277E-2</v>
      </c>
      <c r="CN42" s="143"/>
      <c r="CO42" s="144">
        <f t="shared" si="40"/>
        <v>40.600000082049519</v>
      </c>
      <c r="CP42" s="145">
        <f t="shared" si="41"/>
        <v>1.2381944457592908</v>
      </c>
      <c r="CQ42" s="146">
        <f t="shared" si="50"/>
        <v>0.65280092589819105</v>
      </c>
      <c r="CR42" s="146">
        <f t="shared" si="51"/>
        <v>45583.660358796304</v>
      </c>
      <c r="CS42" s="146">
        <f t="shared" si="52"/>
        <v>45583.6809953704</v>
      </c>
      <c r="CT42" s="147">
        <f t="shared" si="53"/>
        <v>65639530.883333385</v>
      </c>
      <c r="CU42" s="147">
        <f t="shared" si="54"/>
        <v>29.71666669822298</v>
      </c>
      <c r="CV42" s="147">
        <f t="shared" si="55"/>
        <v>65639560.600000083</v>
      </c>
      <c r="CW42" s="148">
        <f t="shared" si="56"/>
        <v>0.99999954727505136</v>
      </c>
    </row>
    <row r="43" spans="1:101" s="149" customFormat="1" ht="118.5" customHeight="1">
      <c r="A43" s="192" t="str">
        <f>[4]SayfaKOC!C61</f>
        <v>KOC10</v>
      </c>
      <c r="B43" s="133" t="str">
        <f>[4]SayfaKOC!D61</f>
        <v>4122(4)</v>
      </c>
      <c r="C43" s="134" t="str">
        <f>[4]SayfaKOC!E61</f>
        <v>RA</v>
      </c>
      <c r="D43" s="134">
        <f>[4]SayfaKOC!F61</f>
        <v>2302</v>
      </c>
      <c r="E43" s="135" t="str">
        <f>[4]SayfaKOC!G61</f>
        <v>BOZ-KOC10-FF-060</v>
      </c>
      <c r="F43" s="166">
        <f t="shared" si="42"/>
        <v>45580</v>
      </c>
      <c r="G43" s="167">
        <f t="shared" si="43"/>
        <v>0.47891203699691687</v>
      </c>
      <c r="H43" s="387">
        <f>[4]SayfaKOC!H61</f>
        <v>45580.478912036997</v>
      </c>
      <c r="I43" s="133" t="str">
        <f>[4]SayfaKOC!I61</f>
        <v>Depo/Depot</v>
      </c>
      <c r="J43" s="132" t="str">
        <f>IF([4]SayfaKOC!J61="Müşteri","Notified by Customer","Notified by Bozankaya")</f>
        <v>Notified by Bozankaya</v>
      </c>
      <c r="K43" s="132" t="str">
        <f>VLOOKUP([4]SayfaKOC!L61,Atamalar!$A$10:$B$53,2,FALSE)</f>
        <v>Passenger_Information</v>
      </c>
      <c r="L43" s="197" t="str">
        <f>[4]SayfaKOC!X61</f>
        <v>ATAK ULAŞIM SAN.TİC.LTD.ŞTİ.</v>
      </c>
      <c r="M43" s="136" t="str">
        <f t="shared" si="57"/>
        <v>KOC10-BOZ-KOC10-FF-060</v>
      </c>
      <c r="N43" s="163" t="str">
        <f>[4]SayfaKOC!M61</f>
        <v>Orta reklam ekranının (Antalya Ekran) güç kablosuna enerji geliyor, ekran çalışmıyor.</v>
      </c>
      <c r="O43" s="198" t="str">
        <f>[4]SayfaKOC!P61</f>
        <v>C-Uyarı, sürüş devamlılığı</v>
      </c>
      <c r="P43" s="198" t="str">
        <f>[4]SayfaKOC!Q61</f>
        <v>C(Sisteme etki etmeyen arıza)</v>
      </c>
      <c r="Q43" s="198" t="str">
        <f>[4]SayfaKOC!R61</f>
        <v>N.A(Yaralanma yok)</v>
      </c>
      <c r="R43" s="164" t="str" cm="1">
        <f t="array" ref="R43">_xlfn.IFS([4]SayfaKOC!U61="Bozankaya","Bozankaya",[4]SayfaKOC!U61="Müşteri","Customer",[4]SayfaKOC!U61="Tedarikçi","Equipment Supplier")</f>
        <v>Equipment Supplier</v>
      </c>
      <c r="S43" s="254" t="str">
        <f>[4]SayfaKOC!GB61</f>
        <v>SSH yedek malzemesinden değişimi sağlandı, çalışıyor. - SSH yedek malzemesinden değişimi sağlandı, çalışıyor.</v>
      </c>
      <c r="T43" s="165" t="str">
        <f>[4]SayfaKOC!AD61</f>
        <v>Ekipman değiştirilecek</v>
      </c>
      <c r="U43" s="164" t="str">
        <f>[4]SayfaKOC!W61</f>
        <v>Evet</v>
      </c>
      <c r="V43" s="137">
        <f>[4]SayfaKOC!AZ61</f>
        <v>2</v>
      </c>
      <c r="W43" s="168">
        <f t="shared" si="58"/>
        <v>45580</v>
      </c>
      <c r="X43" s="169" t="str">
        <f t="shared" si="59"/>
        <v>11:31</v>
      </c>
      <c r="Y43" s="387">
        <f>[4]SayfaKOC!AE61</f>
        <v>45580.480509259301</v>
      </c>
      <c r="Z43" s="138">
        <f t="shared" si="60"/>
        <v>45580</v>
      </c>
      <c r="AA43" s="139" t="str">
        <f t="shared" si="61"/>
        <v>12:00</v>
      </c>
      <c r="AB43" s="219">
        <f>[4]SayfaKOC!BA61</f>
        <v>45580.500127314801</v>
      </c>
      <c r="AC43" s="223">
        <f t="shared" si="62"/>
        <v>30.55000003776513</v>
      </c>
      <c r="AD43" s="140">
        <f t="shared" si="63"/>
        <v>45580</v>
      </c>
      <c r="AE43" s="140" t="str">
        <f t="shared" si="64"/>
        <v>12:00</v>
      </c>
      <c r="AF43" s="387">
        <f>[4]SayfaKOC!BA61</f>
        <v>45580.500127314801</v>
      </c>
      <c r="AG43" s="216" t="str">
        <f>[4]SayfaKOC!S61</f>
        <v>(II) Aynı Araçta Tekrarlayan Arıza</v>
      </c>
      <c r="AH43" s="215" t="str">
        <f t="shared" si="65"/>
        <v>Bu Arıza Aracın Servise Verilmesine Engel Değil</v>
      </c>
      <c r="AI43" s="195" t="str">
        <f>[4]SayfaKOC!AV61</f>
        <v/>
      </c>
      <c r="AJ43" s="196" t="str">
        <f t="shared" si="66"/>
        <v/>
      </c>
      <c r="AK43" s="196" t="str">
        <f t="shared" si="67"/>
        <v/>
      </c>
      <c r="AL43" s="141" t="str">
        <f>[4]SayfaKOC!AX61</f>
        <v/>
      </c>
      <c r="AM43" s="223">
        <f t="shared" si="68"/>
        <v>0</v>
      </c>
      <c r="AN43" s="223">
        <f t="shared" si="69"/>
        <v>30.55000003776513</v>
      </c>
      <c r="AO43" s="211" t="str">
        <f>[4]SayfaKOC!AG61</f>
        <v>ATAK ULAŞIM SAN.TİC.LTD.ŞTİ.</v>
      </c>
      <c r="AP43" s="211" t="str">
        <f>[4]SayfaKOC!AI61</f>
        <v>E840-7084</v>
      </c>
      <c r="AQ43" s="211" t="str">
        <f>[4]SayfaKOC!AQ61</f>
        <v/>
      </c>
      <c r="AR43" s="211" t="str">
        <f>[4]SayfaKOC!AH61</f>
        <v>ANTALYA EKRAN</v>
      </c>
      <c r="AS43" s="211">
        <f>[4]SayfaKOC!AJ61</f>
        <v>1</v>
      </c>
      <c r="AT43" s="212" t="str">
        <f>[4]SayfaKOC!GC61</f>
        <v xml:space="preserve"> - </v>
      </c>
      <c r="AU43" s="213" t="str">
        <f>[4]SayfaKOC!AL61</f>
        <v/>
      </c>
      <c r="AV43" s="213" t="str">
        <f>[4]SayfaKOC!AP61</f>
        <v/>
      </c>
      <c r="AW43" s="214" t="str">
        <f>[4]SayfaKOC!AT61</f>
        <v/>
      </c>
      <c r="AX43" s="242">
        <f t="shared" si="70"/>
        <v>672.10000083083287</v>
      </c>
      <c r="AY43" s="200" t="str">
        <f>[4]SayfaKOC!BF61</f>
        <v>4e07dd9d</v>
      </c>
      <c r="AZ43" s="199" t="str">
        <f>[4]SayfaKOC!BD61</f>
        <v>https://www.appsheet.com/Template/gettablefileurl?appname=KOC10_Failure_List-654943&amp;tableName=SAYFA1&amp;filename=Sayfa1_Images%2F4e07dd9d.Resim.083333.jpg</v>
      </c>
      <c r="BA43" s="142"/>
      <c r="BB43" s="208" t="str">
        <f t="shared" si="71"/>
        <v/>
      </c>
      <c r="BC43" s="143"/>
      <c r="BD43" s="143"/>
      <c r="BE43" s="143"/>
      <c r="BF43" s="143"/>
      <c r="BG43" s="143"/>
      <c r="BH43" s="143"/>
      <c r="BI43" s="143"/>
      <c r="BJ43" s="143"/>
      <c r="BK43" s="134" t="str">
        <f>[4]SayfaKOC!U61</f>
        <v>Tedarikçi</v>
      </c>
      <c r="BL43" s="134" t="str">
        <f>[4]SayfaKOC!V61</f>
        <v>ATAK ULAŞIM SAN.TİC.LTD.ŞTİ.</v>
      </c>
      <c r="BM43" s="143"/>
      <c r="BN43" s="208" t="str">
        <f t="shared" si="44"/>
        <v>x var</v>
      </c>
      <c r="BO43" s="208" t="b">
        <f t="shared" si="45"/>
        <v>0</v>
      </c>
      <c r="BP43" s="208" t="b">
        <f t="shared" si="46"/>
        <v>0</v>
      </c>
      <c r="BQ43" s="377">
        <f t="shared" si="47"/>
        <v>2.3000001185573637</v>
      </c>
      <c r="BR43" s="377">
        <f t="shared" si="48"/>
        <v>28.249999919207767</v>
      </c>
      <c r="BS43" s="377">
        <f t="shared" si="49"/>
        <v>30.55000003776513</v>
      </c>
      <c r="BT43" s="143"/>
      <c r="BU43" s="397"/>
      <c r="BV43" s="385">
        <f t="shared" si="72"/>
        <v>0</v>
      </c>
      <c r="BW43" s="377" t="str">
        <f t="shared" si="73"/>
        <v>Hayır, çakışma yok</v>
      </c>
      <c r="BX43" s="381"/>
      <c r="BY43" s="403">
        <f t="shared" si="74"/>
        <v>1.5972223045537248E-3</v>
      </c>
      <c r="BZ43" s="403">
        <f t="shared" si="75"/>
        <v>1.9618055499449838E-2</v>
      </c>
      <c r="CA43" s="403">
        <f t="shared" si="76"/>
        <v>2.1215277804003563E-2</v>
      </c>
      <c r="CB43" s="363"/>
      <c r="CC43" s="361"/>
      <c r="CD43" s="244"/>
      <c r="CE43" s="363">
        <v>60</v>
      </c>
      <c r="CF43" s="219">
        <f t="shared" si="77"/>
        <v>45580.478912036997</v>
      </c>
      <c r="CG43" s="219">
        <f t="shared" si="78"/>
        <v>45580.500127314801</v>
      </c>
      <c r="CH43" s="244"/>
      <c r="CI43" s="244"/>
      <c r="CJ43" s="244"/>
      <c r="CK43" s="244">
        <f t="shared" si="79"/>
        <v>1.9618055499449838E-2</v>
      </c>
      <c r="CL43" s="244">
        <f t="shared" si="80"/>
        <v>1.5972223045537248E-3</v>
      </c>
      <c r="CM43" s="244">
        <f t="shared" si="81"/>
        <v>2.1215277804003563E-2</v>
      </c>
      <c r="CO43" s="144">
        <f t="shared" si="40"/>
        <v>30.55000003776513</v>
      </c>
      <c r="CP43" s="145">
        <f t="shared" si="41"/>
        <v>1.1770833299669903</v>
      </c>
      <c r="CQ43" s="146">
        <f t="shared" si="50"/>
        <v>0.47891203699691687</v>
      </c>
      <c r="CR43" s="146">
        <f t="shared" si="51"/>
        <v>45580.480509259301</v>
      </c>
      <c r="CS43" s="146">
        <f t="shared" si="52"/>
        <v>45580.500127314801</v>
      </c>
      <c r="CT43" s="147">
        <f t="shared" si="53"/>
        <v>65635202.300000116</v>
      </c>
      <c r="CU43" s="147">
        <f t="shared" si="54"/>
        <v>28.249999919207767</v>
      </c>
      <c r="CV43" s="147">
        <f t="shared" si="55"/>
        <v>65635230.550000034</v>
      </c>
      <c r="CW43" s="148">
        <f t="shared" si="56"/>
        <v>0.99999956959090897</v>
      </c>
    </row>
    <row r="44" spans="1:101" s="149" customFormat="1" ht="118.5" customHeight="1">
      <c r="A44" s="192" t="str">
        <f>[4]SayfaKOC!C60</f>
        <v>KOC10</v>
      </c>
      <c r="B44" s="133" t="str">
        <f>[4]SayfaKOC!D60</f>
        <v>4119(1)</v>
      </c>
      <c r="C44" s="134" t="str">
        <f>[4]SayfaKOC!E60</f>
        <v>MA</v>
      </c>
      <c r="D44" s="134">
        <f>[4]SayfaKOC!F60</f>
        <v>10148</v>
      </c>
      <c r="E44" s="135" t="str">
        <f>[4]SayfaKOC!G60</f>
        <v>BOZ-KOC10-FF-059</v>
      </c>
      <c r="F44" s="166">
        <f t="shared" si="42"/>
        <v>45579</v>
      </c>
      <c r="G44" s="167">
        <f t="shared" si="43"/>
        <v>0.57216435189911863</v>
      </c>
      <c r="H44" s="387">
        <f>[4]SayfaKOC!H60</f>
        <v>45579.572164351899</v>
      </c>
      <c r="I44" s="133" t="str">
        <f>[4]SayfaKOC!I60</f>
        <v>Depo/Depot</v>
      </c>
      <c r="J44" s="132" t="str">
        <f>IF([4]SayfaKOC!J60="Müşteri","Notified by Customer","Notified by Bozankaya")</f>
        <v>Notified by Bozankaya</v>
      </c>
      <c r="K44" s="132" t="str">
        <f>VLOOKUP([4]SayfaKOC!L60,Atamalar!$A$10:$B$53,2,FALSE)</f>
        <v>Passenger_Information</v>
      </c>
      <c r="L44" s="197" t="str">
        <f>[4]SayfaKOC!X60</f>
        <v>ATAK ULAŞIM SAN.TİC.LTD.ŞTİ.</v>
      </c>
      <c r="M44" s="136" t="str">
        <f t="shared" si="57"/>
        <v>KOC10-BOZ-KOC10-FF-059</v>
      </c>
      <c r="N44" s="163" t="str">
        <f>[4]SayfaKOC!M60</f>
        <v>1 numaralı kapı üstü stretch lcd ekranın güç kablosuna enerji geliyor, ekranda görüntü mevcut değil.</v>
      </c>
      <c r="O44" s="198" t="str">
        <f>[4]SayfaKOC!P60</f>
        <v>C-Uyarı, sürüş devamlılığı</v>
      </c>
      <c r="P44" s="198" t="str">
        <f>[4]SayfaKOC!Q60</f>
        <v>C(Sisteme etki etmeyen arıza)</v>
      </c>
      <c r="Q44" s="198" t="str">
        <f>[4]SayfaKOC!R60</f>
        <v>N.A(Yaralanma yok)</v>
      </c>
      <c r="R44" s="164" t="str" cm="1">
        <f t="array" ref="R44">_xlfn.IFS([4]SayfaKOC!U60="Bozankaya","Bozankaya",[4]SayfaKOC!U60="Müşteri","Customer",[4]SayfaKOC!U60="Tedarikçi","Equipment Supplier")</f>
        <v>Equipment Supplier</v>
      </c>
      <c r="S44" s="254" t="str">
        <f>[4]SayfaKOC!GB60</f>
        <v>SSH yedek malzemeden değişimi sağlanmıştır. - Ekipman SSH yedek malzemesinden değiştirildi.</v>
      </c>
      <c r="T44" s="165" t="str">
        <f>[4]SayfaKOC!AD60</f>
        <v>Ekipman değiştirilecek</v>
      </c>
      <c r="U44" s="164" t="str">
        <f>[4]SayfaKOC!W60</f>
        <v>Evet</v>
      </c>
      <c r="V44" s="137">
        <f>[4]SayfaKOC!AZ60</f>
        <v>1</v>
      </c>
      <c r="W44" s="168">
        <f t="shared" si="58"/>
        <v>45579</v>
      </c>
      <c r="X44" s="169" t="str">
        <f t="shared" si="59"/>
        <v>13:46</v>
      </c>
      <c r="Y44" s="387">
        <f>[4]SayfaKOC!AE60</f>
        <v>45579.573842592603</v>
      </c>
      <c r="Z44" s="138">
        <f t="shared" si="60"/>
        <v>45579</v>
      </c>
      <c r="AA44" s="139" t="str">
        <f t="shared" si="61"/>
        <v>14:30</v>
      </c>
      <c r="AB44" s="219">
        <f>[4]SayfaKOC!BA60</f>
        <v>45579.604710648098</v>
      </c>
      <c r="AC44" s="223">
        <f t="shared" si="62"/>
        <v>46.866666526766494</v>
      </c>
      <c r="AD44" s="140">
        <f t="shared" si="63"/>
        <v>45579</v>
      </c>
      <c r="AE44" s="140" t="str">
        <f t="shared" si="64"/>
        <v>14:30</v>
      </c>
      <c r="AF44" s="387">
        <f>[4]SayfaKOC!BA60</f>
        <v>45579.604710648098</v>
      </c>
      <c r="AG44" s="216" t="str">
        <f>[4]SayfaKOC!S60</f>
        <v>(III) Farklı Araçlarda Tekrarlayan Arıza</v>
      </c>
      <c r="AH44" s="215" t="str">
        <f t="shared" si="65"/>
        <v>Bu Arıza Aracın Servise Verilmesine Engel Değil</v>
      </c>
      <c r="AI44" s="195" t="str">
        <f>[4]SayfaKOC!AV60</f>
        <v/>
      </c>
      <c r="AJ44" s="196" t="str">
        <f t="shared" si="66"/>
        <v/>
      </c>
      <c r="AK44" s="196" t="str">
        <f t="shared" si="67"/>
        <v/>
      </c>
      <c r="AL44" s="141" t="str">
        <f>[4]SayfaKOC!AX60</f>
        <v/>
      </c>
      <c r="AM44" s="223">
        <f t="shared" si="68"/>
        <v>0</v>
      </c>
      <c r="AN44" s="223">
        <f t="shared" si="69"/>
        <v>46.866666526766494</v>
      </c>
      <c r="AO44" s="211" t="str">
        <f>[4]SayfaKOC!AG60</f>
        <v>ATAK ULAŞIM SAN.TİC.LTD.ŞTİ.</v>
      </c>
      <c r="AP44" s="211" t="str">
        <f>[4]SayfaKOC!AI60</f>
        <v>E410-7003</v>
      </c>
      <c r="AQ44" s="211" t="str">
        <f>[4]SayfaKOC!AQ60</f>
        <v>202313020028</v>
      </c>
      <c r="AR44" s="211" t="str">
        <f>[4]SayfaKOC!AH60</f>
        <v>STRETCH LCD EKRAN</v>
      </c>
      <c r="AS44" s="211">
        <f>[4]SayfaKOC!AJ60</f>
        <v>1</v>
      </c>
      <c r="AT44" s="212" t="str">
        <f>[4]SayfaKOC!GC60</f>
        <v xml:space="preserve">- - </v>
      </c>
      <c r="AU44" s="213" t="str">
        <f>[4]SayfaKOC!AL60</f>
        <v/>
      </c>
      <c r="AV44" s="213" t="str">
        <f>[4]SayfaKOC!AP60</f>
        <v/>
      </c>
      <c r="AW44" s="214" t="str">
        <f>[4]SayfaKOC!AT60</f>
        <v/>
      </c>
      <c r="AX44" s="242">
        <f t="shared" si="70"/>
        <v>515.53333179443143</v>
      </c>
      <c r="AY44" s="200" t="str">
        <f>[4]SayfaKOC!BF60</f>
        <v>9e7ee73b</v>
      </c>
      <c r="AZ44" s="199" t="str">
        <f>[4]SayfaKOC!BD60</f>
        <v>https://www.appsheet.com/Template/gettablefileurl?appname=KOC10_Failure_List-654943&amp;tableName=SAYFA1&amp;filename=Sayfa1_Images%2F9e7ee73b.Resim.105102.jpg</v>
      </c>
      <c r="BA44" s="142"/>
      <c r="BB44" s="208" t="str">
        <f t="shared" si="71"/>
        <v/>
      </c>
      <c r="BC44" s="143"/>
      <c r="BD44" s="143"/>
      <c r="BE44" s="143"/>
      <c r="BF44" s="143"/>
      <c r="BG44" s="143"/>
      <c r="BH44" s="143"/>
      <c r="BI44" s="143"/>
      <c r="BJ44" s="143"/>
      <c r="BK44" s="134" t="str">
        <f>[4]SayfaKOC!U60</f>
        <v>Tedarikçi</v>
      </c>
      <c r="BL44" s="134" t="str">
        <f>[4]SayfaKOC!V60</f>
        <v>ATAK ULAŞIM SAN.TİC.LTD.ŞTİ.</v>
      </c>
      <c r="BM44" s="143"/>
      <c r="BN44" s="208" t="str">
        <f t="shared" si="44"/>
        <v>x var</v>
      </c>
      <c r="BO44" s="208" t="b">
        <f t="shared" si="45"/>
        <v>0</v>
      </c>
      <c r="BP44" s="208" t="b">
        <f t="shared" si="46"/>
        <v>0</v>
      </c>
      <c r="BQ44" s="377">
        <f t="shared" si="47"/>
        <v>2.4166666134260595</v>
      </c>
      <c r="BR44" s="377">
        <f t="shared" si="48"/>
        <v>44.449999913340434</v>
      </c>
      <c r="BS44" s="377">
        <f t="shared" si="49"/>
        <v>46.866666526766494</v>
      </c>
      <c r="BT44" s="143"/>
      <c r="BU44" s="397"/>
      <c r="BV44" s="385">
        <f t="shared" si="72"/>
        <v>0</v>
      </c>
      <c r="BW44" s="377" t="str">
        <f t="shared" si="73"/>
        <v>Hayır, çakışma yok</v>
      </c>
      <c r="BX44" s="381"/>
      <c r="BY44" s="403">
        <f t="shared" si="74"/>
        <v>1.6782407037680969E-3</v>
      </c>
      <c r="BZ44" s="403">
        <f t="shared" si="75"/>
        <v>3.0868055495375302E-2</v>
      </c>
      <c r="CA44" s="403">
        <f t="shared" si="76"/>
        <v>3.2546296199143399E-2</v>
      </c>
      <c r="CB44" s="363"/>
      <c r="CC44" s="361"/>
      <c r="CD44" s="244"/>
      <c r="CE44" s="363">
        <v>59</v>
      </c>
      <c r="CF44" s="219">
        <f t="shared" si="77"/>
        <v>45579.572164351899</v>
      </c>
      <c r="CG44" s="219">
        <f t="shared" si="78"/>
        <v>45579.604710648098</v>
      </c>
      <c r="CH44" s="244"/>
      <c r="CI44" s="244"/>
      <c r="CJ44" s="244"/>
      <c r="CK44" s="244">
        <f t="shared" si="79"/>
        <v>3.0868055495375302E-2</v>
      </c>
      <c r="CL44" s="244">
        <f t="shared" si="80"/>
        <v>1.6782407037680969E-3</v>
      </c>
      <c r="CM44" s="244">
        <f t="shared" si="81"/>
        <v>3.2546296199143399E-2</v>
      </c>
      <c r="CN44" s="143"/>
      <c r="CO44" s="144">
        <f t="shared" si="40"/>
        <v>46.866666526766494</v>
      </c>
      <c r="CP44" s="145">
        <f t="shared" si="41"/>
        <v>1.8520833297225181</v>
      </c>
      <c r="CQ44" s="146">
        <f t="shared" si="50"/>
        <v>0.57216435189911863</v>
      </c>
      <c r="CR44" s="146">
        <f t="shared" si="51"/>
        <v>45579.573842592603</v>
      </c>
      <c r="CS44" s="146">
        <f t="shared" si="52"/>
        <v>45579.604710648098</v>
      </c>
      <c r="CT44" s="147">
        <f t="shared" si="53"/>
        <v>65633762.416666612</v>
      </c>
      <c r="CU44" s="147">
        <f t="shared" si="54"/>
        <v>44.449999913340434</v>
      </c>
      <c r="CV44" s="147">
        <f t="shared" si="55"/>
        <v>65633806.866666526</v>
      </c>
      <c r="CW44" s="148">
        <f t="shared" si="56"/>
        <v>0.99999932275755388</v>
      </c>
    </row>
    <row r="45" spans="1:101" s="149" customFormat="1" ht="118.5" customHeight="1">
      <c r="A45" s="192" t="str">
        <f>[4]SayfaKOC!C59</f>
        <v>KOC10</v>
      </c>
      <c r="B45" s="133" t="str">
        <f>[4]SayfaKOC!D59</f>
        <v>4122(4)</v>
      </c>
      <c r="C45" s="134" t="str">
        <f>[4]SayfaKOC!E59</f>
        <v>MB</v>
      </c>
      <c r="D45" s="134">
        <f>[4]SayfaKOC!F59</f>
        <v>1943</v>
      </c>
      <c r="E45" s="135" t="str">
        <f>[4]SayfaKOC!G59</f>
        <v>BOZ-KOC10-FF-058</v>
      </c>
      <c r="F45" s="166">
        <f t="shared" si="42"/>
        <v>45568</v>
      </c>
      <c r="G45" s="167">
        <f t="shared" si="43"/>
        <v>0.42083333330083406</v>
      </c>
      <c r="H45" s="387">
        <f>[4]SayfaKOC!H59</f>
        <v>45568.420833333301</v>
      </c>
      <c r="I45" s="133" t="str">
        <f>[4]SayfaKOC!I59</f>
        <v>Depo/Depot</v>
      </c>
      <c r="J45" s="132" t="str">
        <f>IF([4]SayfaKOC!J59="Müşteri","Notified by Customer","Notified by Bozankaya")</f>
        <v>Notified by Bozankaya</v>
      </c>
      <c r="K45" s="132" t="str">
        <f>VLOOKUP([4]SayfaKOC!L59,Atamalar!$A$10:$B$53,2,FALSE)</f>
        <v>Passenger_Information</v>
      </c>
      <c r="L45" s="197" t="str">
        <f>[4]SayfaKOC!X59</f>
        <v>ATAK ULAŞIM SAN.TİC.LTD.ŞTİ.</v>
      </c>
      <c r="M45" s="136" t="str">
        <f t="shared" si="57"/>
        <v>KOC10-BOZ-KOC10-FF-058</v>
      </c>
      <c r="N45" s="163" t="str">
        <f>[4]SayfaKOC!M59</f>
        <v>Ön led güzergah paneli yanmıyor</v>
      </c>
      <c r="O45" s="198" t="str">
        <f>[4]SayfaKOC!P59</f>
        <v>C-Uyarı, sürüş devamlılığı</v>
      </c>
      <c r="P45" s="198" t="str">
        <f>[4]SayfaKOC!Q59</f>
        <v>B(Servisten çekmeye etki eden arıza)</v>
      </c>
      <c r="Q45" s="198" t="str">
        <f>[4]SayfaKOC!R59</f>
        <v>N.A(Yaralanma yok)</v>
      </c>
      <c r="R45" s="164" t="str" cm="1">
        <f t="array" ref="R45">_xlfn.IFS([4]SayfaKOC!U59="Bozankaya","Bozankaya",[4]SayfaKOC!U59="Müşteri","Customer",[4]SayfaKOC!U59="Tedarikçi","Equipment Supplier")</f>
        <v>Equipment Supplier</v>
      </c>
      <c r="S45" s="254" t="str">
        <f>[4]SayfaKOC!GB59</f>
        <v>Ön led güzergah paneli değişecek - Ekipman değiştirildi</v>
      </c>
      <c r="T45" s="165" t="str">
        <f>[4]SayfaKOC!AD59</f>
        <v>Ekipman değiştirilecek</v>
      </c>
      <c r="U45" s="164" t="str">
        <f>[4]SayfaKOC!W59</f>
        <v>Evet</v>
      </c>
      <c r="V45" s="137">
        <f>[4]SayfaKOC!AZ59</f>
        <v>2</v>
      </c>
      <c r="W45" s="168">
        <f t="shared" si="58"/>
        <v>45568</v>
      </c>
      <c r="X45" s="169" t="str">
        <f t="shared" si="59"/>
        <v>10:07</v>
      </c>
      <c r="Y45" s="387">
        <f>[4]SayfaKOC!AE59</f>
        <v>45568.421527777798</v>
      </c>
      <c r="Z45" s="138">
        <f t="shared" si="60"/>
        <v>45568</v>
      </c>
      <c r="AA45" s="139" t="str">
        <f t="shared" si="61"/>
        <v>11:06</v>
      </c>
      <c r="AB45" s="219">
        <f>[4]SayfaKOC!BA59</f>
        <v>45568.4625115741</v>
      </c>
      <c r="AC45" s="223">
        <f t="shared" si="62"/>
        <v>60.016666750889271</v>
      </c>
      <c r="AD45" s="140">
        <f t="shared" si="63"/>
        <v>45568</v>
      </c>
      <c r="AE45" s="140" t="str">
        <f t="shared" si="64"/>
        <v>11:06</v>
      </c>
      <c r="AF45" s="387">
        <f>[4]SayfaKOC!BA59</f>
        <v>45568.4625115741</v>
      </c>
      <c r="AG45" s="216" t="str">
        <f>[4]SayfaKOC!S59</f>
        <v>(II) Aynı Araçta Tekrarlayan Arıza</v>
      </c>
      <c r="AH45" s="215" t="str">
        <f t="shared" si="65"/>
        <v>Bu Arıza Aracın Servise Verilmesine Engel</v>
      </c>
      <c r="AI45" s="195" t="str">
        <f>[4]SayfaKOC!AV59</f>
        <v/>
      </c>
      <c r="AJ45" s="196" t="str">
        <f t="shared" si="66"/>
        <v/>
      </c>
      <c r="AK45" s="196" t="str">
        <f t="shared" si="67"/>
        <v/>
      </c>
      <c r="AL45" s="141" t="str">
        <f>[4]SayfaKOC!AX59</f>
        <v/>
      </c>
      <c r="AM45" s="223">
        <f t="shared" si="68"/>
        <v>60.016666750889271</v>
      </c>
      <c r="AN45" s="223">
        <f t="shared" si="69"/>
        <v>60.016666750889271</v>
      </c>
      <c r="AO45" s="211" t="str">
        <f>[4]SayfaKOC!AG59</f>
        <v>ATAK ULAŞIM SAN.TİC.LTD.ŞTİ.</v>
      </c>
      <c r="AP45" s="211" t="str">
        <f>[4]SayfaKOC!AI59</f>
        <v>E410-7005</v>
      </c>
      <c r="AQ45" s="211" t="str">
        <f>[4]SayfaKOC!AQ59</f>
        <v>D100071002</v>
      </c>
      <c r="AR45" s="211" t="str">
        <f>[4]SayfaKOC!AH59</f>
        <v>Yolcu Bilgilendirme Dış Ekran</v>
      </c>
      <c r="AS45" s="211">
        <f>[4]SayfaKOC!AJ59</f>
        <v>1</v>
      </c>
      <c r="AT45" s="212" t="str">
        <f>[4]SayfaKOC!GC59</f>
        <v xml:space="preserve"> - </v>
      </c>
      <c r="AU45" s="213" t="str">
        <f>[4]SayfaKOC!AL59</f>
        <v/>
      </c>
      <c r="AV45" s="213" t="str">
        <f>[4]SayfaKOC!AP59</f>
        <v/>
      </c>
      <c r="AW45" s="214" t="str">
        <f>[4]SayfaKOC!AT59</f>
        <v/>
      </c>
      <c r="AX45" s="242">
        <f t="shared" si="70"/>
        <v>1320.366668519564</v>
      </c>
      <c r="AY45" s="200" t="str">
        <f>[4]SayfaKOC!BF59</f>
        <v>bfb89875</v>
      </c>
      <c r="AZ45" s="199" t="str">
        <f>[4]SayfaKOC!BD59</f>
        <v>https://www.appsheet.com/Template/gettablefileurl?appname=KOC10_Failure_List-654943&amp;tableName=SAYFA1&amp;filename=Sayfa1_Images%2Fbfb89875.Resim.080013.jpg</v>
      </c>
      <c r="BA45" s="142"/>
      <c r="BB45" s="208" t="str">
        <f t="shared" si="71"/>
        <v/>
      </c>
      <c r="BC45" s="143"/>
      <c r="BD45" s="143"/>
      <c r="BE45" s="143"/>
      <c r="BF45" s="143"/>
      <c r="BG45" s="143"/>
      <c r="BH45" s="143"/>
      <c r="BI45" s="143"/>
      <c r="BJ45" s="143"/>
      <c r="BK45" s="134" t="str">
        <f>[4]SayfaKOC!U59</f>
        <v>Tedarikçi</v>
      </c>
      <c r="BL45" s="134" t="str">
        <f>[4]SayfaKOC!V59</f>
        <v>ATAK ULAŞIM SAN.TİC.LTD.ŞTİ.</v>
      </c>
      <c r="BM45" s="143"/>
      <c r="BN45" s="208" t="str">
        <f t="shared" si="44"/>
        <v>x var</v>
      </c>
      <c r="BO45" s="208" t="b">
        <f t="shared" si="45"/>
        <v>0</v>
      </c>
      <c r="BP45" s="208" t="b">
        <f t="shared" si="46"/>
        <v>0</v>
      </c>
      <c r="BQ45" s="377">
        <f t="shared" si="47"/>
        <v>1.0000000766012818</v>
      </c>
      <c r="BR45" s="377">
        <f t="shared" si="48"/>
        <v>59.01666667428799</v>
      </c>
      <c r="BS45" s="377">
        <f t="shared" si="49"/>
        <v>60.016666750889271</v>
      </c>
      <c r="BT45" s="143"/>
      <c r="BU45" s="397"/>
      <c r="BV45" s="385">
        <f t="shared" si="72"/>
        <v>0</v>
      </c>
      <c r="BW45" s="377" t="str">
        <f t="shared" si="73"/>
        <v>Hayır, çakışma yok</v>
      </c>
      <c r="BX45" s="381"/>
      <c r="BY45" s="403">
        <f t="shared" si="74"/>
        <v>6.94444497639779E-4</v>
      </c>
      <c r="BZ45" s="403">
        <f t="shared" si="75"/>
        <v>4.0983796301588882E-2</v>
      </c>
      <c r="CA45" s="403">
        <f t="shared" si="76"/>
        <v>4.1678240799228661E-2</v>
      </c>
      <c r="CB45" s="363"/>
      <c r="CC45" s="361"/>
      <c r="CD45" s="244"/>
      <c r="CE45" s="363">
        <v>58</v>
      </c>
      <c r="CF45" s="219">
        <f t="shared" si="77"/>
        <v>45568.420833333301</v>
      </c>
      <c r="CG45" s="219">
        <f t="shared" si="78"/>
        <v>45568.4625115741</v>
      </c>
      <c r="CH45" s="244"/>
      <c r="CI45" s="244"/>
      <c r="CJ45" s="244"/>
      <c r="CK45" s="244">
        <f t="shared" si="79"/>
        <v>4.0983796301588882E-2</v>
      </c>
      <c r="CL45" s="244">
        <f t="shared" si="80"/>
        <v>6.94444497639779E-4</v>
      </c>
      <c r="CM45" s="244">
        <f t="shared" si="81"/>
        <v>4.1678240799228661E-2</v>
      </c>
      <c r="CN45" s="143"/>
      <c r="CO45" s="144">
        <f t="shared" si="40"/>
        <v>60.016666750889271</v>
      </c>
      <c r="CP45" s="145">
        <f t="shared" si="41"/>
        <v>2.4590277780953329</v>
      </c>
      <c r="CQ45" s="146">
        <f t="shared" si="50"/>
        <v>0.42083333330083406</v>
      </c>
      <c r="CR45" s="146">
        <f t="shared" si="51"/>
        <v>45568.421527777798</v>
      </c>
      <c r="CS45" s="146">
        <f t="shared" si="52"/>
        <v>45568.4625115741</v>
      </c>
      <c r="CT45" s="147">
        <f t="shared" si="53"/>
        <v>65617921.000000075</v>
      </c>
      <c r="CU45" s="147">
        <f t="shared" si="54"/>
        <v>59.01666667428799</v>
      </c>
      <c r="CV45" s="147">
        <f t="shared" si="55"/>
        <v>65617980.016666748</v>
      </c>
      <c r="CW45" s="148">
        <f t="shared" si="56"/>
        <v>0.99999910060220298</v>
      </c>
    </row>
    <row r="46" spans="1:101" s="149" customFormat="1" ht="118.5" customHeight="1">
      <c r="A46" s="192" t="str">
        <f>[4]SayfaKOC!C58</f>
        <v>KOC10</v>
      </c>
      <c r="B46" s="133" t="str">
        <f>[4]SayfaKOC!D58</f>
        <v>4123(5)</v>
      </c>
      <c r="C46" s="134" t="str">
        <f>[4]SayfaKOC!E58</f>
        <v>MB</v>
      </c>
      <c r="D46" s="134">
        <f>[4]SayfaKOC!F58</f>
        <v>230</v>
      </c>
      <c r="E46" s="135" t="str">
        <f>[4]SayfaKOC!G58</f>
        <v>BOZ-KOC10-FF-057</v>
      </c>
      <c r="F46" s="166">
        <f t="shared" si="42"/>
        <v>45555</v>
      </c>
      <c r="G46" s="167">
        <f t="shared" si="43"/>
        <v>0.49444444439723156</v>
      </c>
      <c r="H46" s="387">
        <f>[4]SayfaKOC!H58</f>
        <v>45555.494444444397</v>
      </c>
      <c r="I46" s="133" t="str">
        <f>[4]SayfaKOC!I58</f>
        <v>Depo/Depot</v>
      </c>
      <c r="J46" s="132" t="str">
        <f>IF([4]SayfaKOC!J58="Müşteri","Notified by Customer","Notified by Bozankaya")</f>
        <v>Notified by Bozankaya</v>
      </c>
      <c r="K46" s="132" t="str">
        <f>VLOOKUP([4]SayfaKOC!L58,Atamalar!$A$10:$B$53,2,FALSE)</f>
        <v>Radio</v>
      </c>
      <c r="L46" s="197" t="str">
        <f>[4]SayfaKOC!X58</f>
        <v>HANNING &amp; KAHL GMBH &amp; CO.KG</v>
      </c>
      <c r="M46" s="136" t="str">
        <f t="shared" si="57"/>
        <v>KOC10-BOZ-KOC10-FF-057</v>
      </c>
      <c r="N46" s="163" t="str">
        <f>[4]SayfaKOC!M58</f>
        <v>Destination power soketi kablolaması yanlış olmuş düzeltildi fakat HCS-V kontrol ünitesine taktığımızda enerji olmasına rağmen cihaz çalışmadı.</v>
      </c>
      <c r="O46" s="198" t="str">
        <f>[4]SayfaKOC!P58</f>
        <v>C-Uyarı, sürüş devamlılığı</v>
      </c>
      <c r="P46" s="198" t="str">
        <f>[4]SayfaKOC!Q58</f>
        <v>B(Servisten çekmeye etki eden arıza)</v>
      </c>
      <c r="Q46" s="198" t="str">
        <f>[4]SayfaKOC!R58</f>
        <v>N.A(Yaralanma yok)</v>
      </c>
      <c r="R46" s="164" t="str" cm="1">
        <f t="array" ref="R46">_xlfn.IFS([4]SayfaKOC!U58="Bozankaya","Bozankaya",[4]SayfaKOC!U58="Müşteri","Customer",[4]SayfaKOC!U58="Tedarikçi","Equipment Supplier")</f>
        <v>Equipment Supplier</v>
      </c>
      <c r="S46" s="254" t="str">
        <f>[4]SayfaKOC!GB58</f>
        <v>Serviste olmayan 4120(2) trenden alınıp 4123(5) trenine takılmış ve çalıştığı gözlemlenmiştir. - 4120(2) trenden alınıp 4123(5) trene takılmış çalıştığı görülmüştür.</v>
      </c>
      <c r="T46" s="165" t="str">
        <f>[4]SayfaKOC!AD58</f>
        <v>Ekipman değiştirilecek</v>
      </c>
      <c r="U46" s="164" t="str">
        <f>[4]SayfaKOC!W58</f>
        <v>Evet</v>
      </c>
      <c r="V46" s="137">
        <f>[4]SayfaKOC!AZ58</f>
        <v>1</v>
      </c>
      <c r="W46" s="168">
        <f t="shared" si="58"/>
        <v>45555</v>
      </c>
      <c r="X46" s="169" t="str">
        <f t="shared" si="59"/>
        <v>12:00</v>
      </c>
      <c r="Y46" s="387">
        <f>[4]SayfaKOC!AE58</f>
        <v>45555.5</v>
      </c>
      <c r="Z46" s="138">
        <f t="shared" si="60"/>
        <v>45555</v>
      </c>
      <c r="AA46" s="139" t="str">
        <f t="shared" si="61"/>
        <v>13:15</v>
      </c>
      <c r="AB46" s="219">
        <f>[4]SayfaKOC!BA58</f>
        <v>45555.552083333299</v>
      </c>
      <c r="AC46" s="223">
        <f t="shared" si="62"/>
        <v>83.000000019092113</v>
      </c>
      <c r="AD46" s="140">
        <f t="shared" si="63"/>
        <v>45555</v>
      </c>
      <c r="AE46" s="140" t="str">
        <f t="shared" si="64"/>
        <v>13:15</v>
      </c>
      <c r="AF46" s="387">
        <f>[4]SayfaKOC!BA58</f>
        <v>45555.552083333299</v>
      </c>
      <c r="AG46" s="216" t="str">
        <f>[4]SayfaKOC!S58</f>
        <v>(I) İlk Defa Karşılaşılan Arıza</v>
      </c>
      <c r="AH46" s="215" t="str">
        <f t="shared" si="65"/>
        <v>Bu Arıza Aracın Servise Verilmesine Engel</v>
      </c>
      <c r="AI46" s="195" t="str">
        <f>[4]SayfaKOC!AV58</f>
        <v>KOC10-HBR-24-054</v>
      </c>
      <c r="AJ46" s="196" t="str">
        <f t="shared" si="66"/>
        <v/>
      </c>
      <c r="AK46" s="196" t="str">
        <f t="shared" si="67"/>
        <v/>
      </c>
      <c r="AL46" s="141" t="str">
        <f>[4]SayfaKOC!AX58</f>
        <v/>
      </c>
      <c r="AM46" s="223">
        <f t="shared" si="68"/>
        <v>83.000000019092113</v>
      </c>
      <c r="AN46" s="223">
        <f t="shared" si="69"/>
        <v>83.000000019092113</v>
      </c>
      <c r="AO46" s="211" t="str">
        <f>[4]SayfaKOC!AG58</f>
        <v>Bozankaya</v>
      </c>
      <c r="AP46" s="211" t="str">
        <f>[4]SayfaKOC!AI58</f>
        <v>E865-7047</v>
      </c>
      <c r="AQ46" s="211" t="str">
        <f>[4]SayfaKOC!AQ58</f>
        <v>-</v>
      </c>
      <c r="AR46" s="211" t="str">
        <f>[4]SayfaKOC!AH58</f>
        <v>HCS-V CONTROL ÜNİTESİ</v>
      </c>
      <c r="AS46" s="211">
        <f>[4]SayfaKOC!AJ58</f>
        <v>1</v>
      </c>
      <c r="AT46" s="212" t="str">
        <f>[4]SayfaKOC!GC58</f>
        <v xml:space="preserve"> - </v>
      </c>
      <c r="AU46" s="213" t="str">
        <f>[4]SayfaKOC!AL58</f>
        <v/>
      </c>
      <c r="AV46" s="213" t="str">
        <f>[4]SayfaKOC!AP58</f>
        <v/>
      </c>
      <c r="AW46" s="214" t="str">
        <f>[4]SayfaKOC!AT58</f>
        <v/>
      </c>
      <c r="AX46" s="242">
        <f t="shared" si="70"/>
        <v>913.00000021001324</v>
      </c>
      <c r="AY46" s="200" t="str">
        <f>[4]SayfaKOC!BF58</f>
        <v>f3875c6b</v>
      </c>
      <c r="AZ46" s="199" t="str">
        <f>[4]SayfaKOC!BD58</f>
        <v>https://www.appsheet.com/Template/gettablefileurl?appname=KOC10_Failure_List-654943&amp;tableName=SAYFA1&amp;filename=Sayfa1_Images%2Ff3875c6b.Resim.113214.png</v>
      </c>
      <c r="BA46" s="142"/>
      <c r="BB46" s="208" t="str">
        <f t="shared" si="71"/>
        <v/>
      </c>
      <c r="BC46" s="143"/>
      <c r="BD46" s="143"/>
      <c r="BE46" s="143"/>
      <c r="BF46" s="143"/>
      <c r="BG46" s="143"/>
      <c r="BH46" s="143"/>
      <c r="BI46" s="143"/>
      <c r="BJ46" s="143"/>
      <c r="BK46" s="134" t="str">
        <f>[4]SayfaKOC!U58</f>
        <v>Tedarikçi</v>
      </c>
      <c r="BL46" s="134" t="str">
        <f>[4]SayfaKOC!V58</f>
        <v>Bozankaya</v>
      </c>
      <c r="BM46" s="143"/>
      <c r="BN46" s="208" t="str">
        <f t="shared" si="44"/>
        <v>x var</v>
      </c>
      <c r="BO46" s="208" t="b">
        <f t="shared" si="45"/>
        <v>0</v>
      </c>
      <c r="BP46" s="208" t="b">
        <f t="shared" si="46"/>
        <v>0</v>
      </c>
      <c r="BQ46" s="377">
        <f t="shared" si="47"/>
        <v>8.0000000679865479</v>
      </c>
      <c r="BR46" s="377">
        <f t="shared" si="48"/>
        <v>74.999999951105565</v>
      </c>
      <c r="BS46" s="377">
        <f t="shared" si="49"/>
        <v>83.000000019092113</v>
      </c>
      <c r="BT46" s="143"/>
      <c r="BU46" s="397"/>
      <c r="BV46" s="385">
        <f t="shared" si="72"/>
        <v>0</v>
      </c>
      <c r="BW46" s="377" t="str">
        <f t="shared" si="73"/>
        <v>Hayır, çakışma yok</v>
      </c>
      <c r="BX46" s="381"/>
      <c r="BY46" s="403">
        <f t="shared" si="74"/>
        <v>5.5555556027684361E-3</v>
      </c>
      <c r="BZ46" s="403">
        <f t="shared" si="75"/>
        <v>5.2083333299378864E-2</v>
      </c>
      <c r="CA46" s="403">
        <f t="shared" si="76"/>
        <v>5.7638888902147301E-2</v>
      </c>
      <c r="CB46" s="363"/>
      <c r="CC46" s="361"/>
      <c r="CD46" s="244"/>
      <c r="CE46" s="363">
        <v>57</v>
      </c>
      <c r="CF46" s="219">
        <f t="shared" si="77"/>
        <v>45555.494444444397</v>
      </c>
      <c r="CG46" s="219">
        <f t="shared" si="78"/>
        <v>45555.552083333299</v>
      </c>
      <c r="CH46" s="244"/>
      <c r="CI46" s="244"/>
      <c r="CJ46" s="244"/>
      <c r="CK46" s="244">
        <f t="shared" si="79"/>
        <v>5.2083333299378864E-2</v>
      </c>
      <c r="CL46" s="244">
        <f t="shared" si="80"/>
        <v>5.5555556027684361E-3</v>
      </c>
      <c r="CM46" s="244">
        <f t="shared" si="81"/>
        <v>5.7638888902147301E-2</v>
      </c>
      <c r="CN46" s="143"/>
      <c r="CO46" s="144">
        <f t="shared" si="40"/>
        <v>83.000000019092113</v>
      </c>
      <c r="CP46" s="145">
        <f t="shared" si="41"/>
        <v>3.1249999979627319</v>
      </c>
      <c r="CQ46" s="146">
        <f t="shared" si="50"/>
        <v>0.49444444439723156</v>
      </c>
      <c r="CR46" s="146">
        <f t="shared" si="51"/>
        <v>45555.5</v>
      </c>
      <c r="CS46" s="146">
        <f t="shared" si="52"/>
        <v>45555.552083333299</v>
      </c>
      <c r="CT46" s="147">
        <f t="shared" si="53"/>
        <v>65599208.000000067</v>
      </c>
      <c r="CU46" s="147">
        <f t="shared" si="54"/>
        <v>74.999999951105565</v>
      </c>
      <c r="CV46" s="147">
        <f t="shared" si="55"/>
        <v>65599283.000000022</v>
      </c>
      <c r="CW46" s="148">
        <f t="shared" si="56"/>
        <v>0.99999885669482158</v>
      </c>
    </row>
    <row r="47" spans="1:101" s="149" customFormat="1" ht="118.5" customHeight="1">
      <c r="A47" s="192" t="str">
        <f>[4]SayfaKOC!C54</f>
        <v>KOC10</v>
      </c>
      <c r="B47" s="133" t="str">
        <f>[4]SayfaKOC!D54</f>
        <v>4120(2)</v>
      </c>
      <c r="C47" s="134" t="str">
        <f>[4]SayfaKOC!E54</f>
        <v>MA , MB</v>
      </c>
      <c r="D47" s="134">
        <f>[4]SayfaKOC!F54</f>
        <v>1</v>
      </c>
      <c r="E47" s="135" t="str">
        <f>[4]SayfaKOC!G54</f>
        <v>BOZ-KOC10-FF-053</v>
      </c>
      <c r="F47" s="166">
        <f t="shared" si="42"/>
        <v>45553</v>
      </c>
      <c r="G47" s="167">
        <f t="shared" si="43"/>
        <v>0.61527777779701864</v>
      </c>
      <c r="H47" s="387">
        <f>[4]SayfaKOC!H54</f>
        <v>45553.615277777797</v>
      </c>
      <c r="I47" s="133" t="str">
        <f>[4]SayfaKOC!I54</f>
        <v>Depo/Depot</v>
      </c>
      <c r="J47" s="132" t="str">
        <f>IF([4]SayfaKOC!J54="Müşteri","Notified by Customer","Notified by Bozankaya")</f>
        <v>Notified by Bozankaya</v>
      </c>
      <c r="K47" s="132" t="str">
        <f>VLOOKUP([4]SayfaKOC!L54,Atamalar!$A$10:$B$53,2,FALSE)</f>
        <v>Passenger_Information</v>
      </c>
      <c r="L47" s="197" t="str">
        <f>[4]SayfaKOC!X54</f>
        <v>ATAK ULAŞIM SAN.TİC.LTD.ŞTİ.</v>
      </c>
      <c r="M47" s="136" t="str">
        <f t="shared" si="57"/>
        <v>KOC10-BOZ-KOC10-FF-053</v>
      </c>
      <c r="N47" s="163" t="str">
        <f>[4]SayfaKOC!M54</f>
        <v>Kameralarda Donma Sorunu</v>
      </c>
      <c r="O47" s="198" t="str">
        <f>[4]SayfaKOC!P54</f>
        <v>C-Uyarı, sürüş devamlılığı</v>
      </c>
      <c r="P47" s="198" t="str">
        <f>[4]SayfaKOC!Q54</f>
        <v>B(Servisten çekmeye etki eden arıza)</v>
      </c>
      <c r="Q47" s="198" t="str">
        <f>[4]SayfaKOC!R54</f>
        <v>N.A(Yaralanma yok)</v>
      </c>
      <c r="R47" s="164" t="str" cm="1">
        <f t="array" ref="R47">_xlfn.IFS([4]SayfaKOC!U54="Bozankaya","Bozankaya",[4]SayfaKOC!U54="Müşteri","Customer",[4]SayfaKOC!U54="Tedarikçi","Equipment Supplier")</f>
        <v>Equipment Supplier</v>
      </c>
      <c r="S47" s="254" t="str">
        <f>[4]SayfaKOC!GB54</f>
        <v>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 - 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v>
      </c>
      <c r="T47" s="165" t="str">
        <f>[4]SayfaKOC!AD54</f>
        <v>Arıza çözülecek</v>
      </c>
      <c r="U47" s="164" t="str">
        <f>[4]SayfaKOC!W54</f>
        <v>Evet</v>
      </c>
      <c r="V47" s="137">
        <f>[4]SayfaKOC!AZ54</f>
        <v>1</v>
      </c>
      <c r="W47" s="168">
        <f t="shared" si="58"/>
        <v>45553</v>
      </c>
      <c r="X47" s="169" t="str">
        <f t="shared" si="59"/>
        <v>14:48</v>
      </c>
      <c r="Y47" s="387">
        <f>[4]SayfaKOC!AE54</f>
        <v>45553.616666666698</v>
      </c>
      <c r="Z47" s="138">
        <f t="shared" si="60"/>
        <v>45553</v>
      </c>
      <c r="AA47" s="139" t="str">
        <f t="shared" si="61"/>
        <v>15:05</v>
      </c>
      <c r="AB47" s="219">
        <f>[4]SayfaKOC!BA54</f>
        <v>45553.628472222197</v>
      </c>
      <c r="AC47" s="223">
        <f t="shared" si="62"/>
        <v>18.999999936204404</v>
      </c>
      <c r="AD47" s="140">
        <f t="shared" si="63"/>
        <v>45553</v>
      </c>
      <c r="AE47" s="140" t="str">
        <f t="shared" si="64"/>
        <v>15:05</v>
      </c>
      <c r="AF47" s="387">
        <f>[4]SayfaKOC!BA54</f>
        <v>45553.628472222197</v>
      </c>
      <c r="AG47" s="216" t="str">
        <f>[4]SayfaKOC!S54</f>
        <v>(II) Aynı Araçta Tekrarlayan Arıza</v>
      </c>
      <c r="AH47" s="215" t="str">
        <f t="shared" si="65"/>
        <v>Bu Arıza Aracın Servise Verilmesine Engel</v>
      </c>
      <c r="AI47" s="195" t="str">
        <f>[4]SayfaKOC!AV54</f>
        <v/>
      </c>
      <c r="AJ47" s="196" t="str">
        <f t="shared" si="66"/>
        <v/>
      </c>
      <c r="AK47" s="196" t="str">
        <f t="shared" si="67"/>
        <v/>
      </c>
      <c r="AL47" s="141" t="str">
        <f>[4]SayfaKOC!AX54</f>
        <v/>
      </c>
      <c r="AM47" s="223">
        <f t="shared" si="68"/>
        <v>18.999999936204404</v>
      </c>
      <c r="AN47" s="223">
        <f t="shared" si="69"/>
        <v>18.999999936204404</v>
      </c>
      <c r="AO47" s="211" t="str">
        <f>[4]SayfaKOC!AG54</f>
        <v>ATAK ULAŞIM SAN.TİC.LTD.ŞTİ.</v>
      </c>
      <c r="AP47" s="211" t="str">
        <f>[4]SayfaKOC!AI54</f>
        <v>E865-7036</v>
      </c>
      <c r="AQ47" s="211" t="str">
        <f>[4]SayfaKOC!AQ54</f>
        <v>—</v>
      </c>
      <c r="AR47" s="211" t="str">
        <f>[4]SayfaKOC!AH54</f>
        <v>Araç üstü iş istasyonu</v>
      </c>
      <c r="AS47" s="211">
        <f>[4]SayfaKOC!AJ54</f>
        <v>0</v>
      </c>
      <c r="AT47" s="212" t="str">
        <f>[4]SayfaKOC!GC54</f>
        <v xml:space="preserve">— - </v>
      </c>
      <c r="AU47" s="213" t="str">
        <f>[4]SayfaKOC!AL54</f>
        <v/>
      </c>
      <c r="AV47" s="213" t="str">
        <f>[4]SayfaKOC!AP54</f>
        <v/>
      </c>
      <c r="AW47" s="214" t="str">
        <f>[4]SayfaKOC!AT54</f>
        <v/>
      </c>
      <c r="AX47" s="242">
        <f t="shared" si="70"/>
        <v>208.99999929824844</v>
      </c>
      <c r="AY47" s="200" t="str">
        <f>[4]SayfaKOC!BF54</f>
        <v>364dc553</v>
      </c>
      <c r="AZ47" s="199" t="str">
        <f>[4]SayfaKOC!BD54</f>
        <v>https://www.appsheet.com/Template/gettablefileurl?appname=KOC10_Failure_List-654943&amp;tableName=SAYFA1&amp;filename=Sayfa1_Images%2F364dc553.Resim.115105.jpg</v>
      </c>
      <c r="BA47" s="142"/>
      <c r="BB47" s="208" t="str">
        <f t="shared" si="71"/>
        <v/>
      </c>
      <c r="BC47" s="143"/>
      <c r="BD47" s="143"/>
      <c r="BE47" s="143"/>
      <c r="BF47" s="143"/>
      <c r="BG47" s="143"/>
      <c r="BH47" s="143"/>
      <c r="BI47" s="143"/>
      <c r="BJ47" s="143"/>
      <c r="BK47" s="134" t="str">
        <f>[4]SayfaKOC!U54</f>
        <v>Tedarikçi</v>
      </c>
      <c r="BL47" s="134" t="str">
        <f>[4]SayfaKOC!V54</f>
        <v>ATAK ULAŞIM SAN.TİC.LTD.ŞTİ.</v>
      </c>
      <c r="BM47" s="143"/>
      <c r="BN47" s="208" t="str">
        <f t="shared" si="44"/>
        <v>x var</v>
      </c>
      <c r="BO47" s="208" t="b">
        <f t="shared" si="45"/>
        <v>0</v>
      </c>
      <c r="BP47" s="208" t="b">
        <f t="shared" si="46"/>
        <v>0</v>
      </c>
      <c r="BQ47" s="377">
        <f t="shared" si="47"/>
        <v>2.000000016996637</v>
      </c>
      <c r="BR47" s="377">
        <f t="shared" si="48"/>
        <v>16.999999919207767</v>
      </c>
      <c r="BS47" s="377">
        <f t="shared" si="49"/>
        <v>18.999999936204404</v>
      </c>
      <c r="BT47" s="143"/>
      <c r="BU47" s="397"/>
      <c r="BV47" s="385">
        <f t="shared" si="72"/>
        <v>0</v>
      </c>
      <c r="BW47" s="377" t="str">
        <f t="shared" si="73"/>
        <v>Hayır, çakışma yok</v>
      </c>
      <c r="BX47" s="381"/>
      <c r="BY47" s="403">
        <f t="shared" si="74"/>
        <v>1.388888900692109E-3</v>
      </c>
      <c r="BZ47" s="403">
        <f t="shared" si="75"/>
        <v>1.1805555499449838E-2</v>
      </c>
      <c r="CA47" s="403">
        <f t="shared" si="76"/>
        <v>1.3194444400141947E-2</v>
      </c>
      <c r="CB47" s="363"/>
      <c r="CC47" s="361"/>
      <c r="CD47" s="244"/>
      <c r="CE47" s="363">
        <v>53</v>
      </c>
      <c r="CF47" s="219">
        <f t="shared" si="77"/>
        <v>45553.615277777797</v>
      </c>
      <c r="CG47" s="219">
        <f t="shared" si="78"/>
        <v>45553.628472222197</v>
      </c>
      <c r="CH47" s="244"/>
      <c r="CI47" s="244"/>
      <c r="CJ47" s="244"/>
      <c r="CK47" s="244">
        <f t="shared" si="79"/>
        <v>1.1805555499449838E-2</v>
      </c>
      <c r="CL47" s="244">
        <f t="shared" si="80"/>
        <v>1.388888900692109E-3</v>
      </c>
      <c r="CM47" s="244">
        <f t="shared" si="81"/>
        <v>1.3194444400141947E-2</v>
      </c>
      <c r="CN47" s="143"/>
      <c r="CO47" s="144">
        <f t="shared" si="40"/>
        <v>18.999999936204404</v>
      </c>
      <c r="CP47" s="145">
        <f t="shared" si="41"/>
        <v>0.70833332996699028</v>
      </c>
      <c r="CQ47" s="146">
        <f t="shared" si="50"/>
        <v>0.61527777779701864</v>
      </c>
      <c r="CR47" s="146">
        <f t="shared" si="51"/>
        <v>45553.616666666698</v>
      </c>
      <c r="CS47" s="146">
        <f t="shared" si="52"/>
        <v>45553.628472222197</v>
      </c>
      <c r="CT47" s="147">
        <f t="shared" si="53"/>
        <v>65596322.000000015</v>
      </c>
      <c r="CU47" s="147">
        <f t="shared" si="54"/>
        <v>16.999999919207767</v>
      </c>
      <c r="CV47" s="147">
        <f t="shared" si="55"/>
        <v>65596338.999999933</v>
      </c>
      <c r="CW47" s="148">
        <f t="shared" si="56"/>
        <v>0.99999974083919652</v>
      </c>
    </row>
    <row r="48" spans="1:101" s="149" customFormat="1" ht="118.5" customHeight="1">
      <c r="A48" s="192" t="str">
        <f>[4]SayfaKOC!C55</f>
        <v>KOC10</v>
      </c>
      <c r="B48" s="133" t="str">
        <f>[4]SayfaKOC!D55</f>
        <v>4121(3)</v>
      </c>
      <c r="C48" s="134" t="str">
        <f>[4]SayfaKOC!E55</f>
        <v>MA , MB</v>
      </c>
      <c r="D48" s="134">
        <f>[4]SayfaKOC!F55</f>
        <v>1</v>
      </c>
      <c r="E48" s="135" t="str">
        <f>[4]SayfaKOC!G55</f>
        <v>BOZ-KOC10-FF-054</v>
      </c>
      <c r="F48" s="166">
        <f t="shared" si="42"/>
        <v>45553</v>
      </c>
      <c r="G48" s="167">
        <f t="shared" si="43"/>
        <v>0.61527777779701864</v>
      </c>
      <c r="H48" s="387">
        <f>[4]SayfaKOC!H55</f>
        <v>45553.615277777797</v>
      </c>
      <c r="I48" s="133" t="str">
        <f>[4]SayfaKOC!I55</f>
        <v>Depo/Depot</v>
      </c>
      <c r="J48" s="132" t="str">
        <f>IF([4]SayfaKOC!J55="Müşteri","Notified by Customer","Notified by Bozankaya")</f>
        <v>Notified by Bozankaya</v>
      </c>
      <c r="K48" s="132" t="str">
        <f>VLOOKUP([4]SayfaKOC!L55,Atamalar!$A$10:$B$53,2,FALSE)</f>
        <v>Passenger_Information</v>
      </c>
      <c r="L48" s="197" t="str">
        <f>[4]SayfaKOC!X55</f>
        <v>ATAK ULAŞIM SAN.TİC.LTD.ŞTİ.</v>
      </c>
      <c r="M48" s="136" t="str">
        <f t="shared" si="57"/>
        <v>KOC10-BOZ-KOC10-FF-054</v>
      </c>
      <c r="N48" s="163" t="str">
        <f>[4]SayfaKOC!M55</f>
        <v>Kameralarda Donma Sorunu</v>
      </c>
      <c r="O48" s="198" t="str">
        <f>[4]SayfaKOC!P55</f>
        <v>C-Uyarı, sürüş devamlılığı</v>
      </c>
      <c r="P48" s="198" t="str">
        <f>[4]SayfaKOC!Q55</f>
        <v>B(Servisten çekmeye etki eden arıza)</v>
      </c>
      <c r="Q48" s="198" t="str">
        <f>[4]SayfaKOC!R55</f>
        <v>N.A(Yaralanma yok)</v>
      </c>
      <c r="R48" s="164" t="str" cm="1">
        <f t="array" ref="R48">_xlfn.IFS([4]SayfaKOC!U55="Bozankaya","Bozankaya",[4]SayfaKOC!U55="Müşteri","Customer",[4]SayfaKOC!U55="Tedarikçi","Equipment Supplier")</f>
        <v>Equipment Supplier</v>
      </c>
      <c r="S48" s="254" t="str">
        <f>[4]SayfaKOC!GB55</f>
        <v>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 - 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v>
      </c>
      <c r="T48" s="165" t="str">
        <f>[4]SayfaKOC!AD55</f>
        <v>Arıza çözülecek</v>
      </c>
      <c r="U48" s="164" t="str">
        <f>[4]SayfaKOC!W55</f>
        <v>Evet</v>
      </c>
      <c r="V48" s="137">
        <f>[4]SayfaKOC!AZ55</f>
        <v>1</v>
      </c>
      <c r="W48" s="168">
        <f t="shared" si="58"/>
        <v>45553</v>
      </c>
      <c r="X48" s="169" t="str">
        <f t="shared" si="59"/>
        <v>14:48</v>
      </c>
      <c r="Y48" s="387">
        <f>[4]SayfaKOC!AE55</f>
        <v>45553.616666666698</v>
      </c>
      <c r="Z48" s="138">
        <f t="shared" si="60"/>
        <v>45553</v>
      </c>
      <c r="AA48" s="139" t="str">
        <f t="shared" si="61"/>
        <v>15:05</v>
      </c>
      <c r="AB48" s="219">
        <f>[4]SayfaKOC!BA55</f>
        <v>45553.628472222197</v>
      </c>
      <c r="AC48" s="223">
        <f t="shared" si="62"/>
        <v>18.999999936204404</v>
      </c>
      <c r="AD48" s="140">
        <f t="shared" si="63"/>
        <v>45553</v>
      </c>
      <c r="AE48" s="140" t="str">
        <f t="shared" si="64"/>
        <v>15:05</v>
      </c>
      <c r="AF48" s="387">
        <f>[4]SayfaKOC!BA55</f>
        <v>45553.628472222197</v>
      </c>
      <c r="AG48" s="216" t="str">
        <f>[4]SayfaKOC!S55</f>
        <v>(II) Aynı Araçta Tekrarlayan Arıza</v>
      </c>
      <c r="AH48" s="215" t="str">
        <f t="shared" si="65"/>
        <v>Bu Arıza Aracın Servise Verilmesine Engel</v>
      </c>
      <c r="AI48" s="195" t="str">
        <f>[4]SayfaKOC!AV55</f>
        <v/>
      </c>
      <c r="AJ48" s="196" t="str">
        <f t="shared" si="66"/>
        <v/>
      </c>
      <c r="AK48" s="196" t="str">
        <f t="shared" si="67"/>
        <v/>
      </c>
      <c r="AL48" s="141" t="str">
        <f>[4]SayfaKOC!AX55</f>
        <v/>
      </c>
      <c r="AM48" s="223">
        <f t="shared" si="68"/>
        <v>18.999999936204404</v>
      </c>
      <c r="AN48" s="223">
        <f t="shared" si="69"/>
        <v>18.999999936204404</v>
      </c>
      <c r="AO48" s="211" t="str">
        <f>[4]SayfaKOC!AG55</f>
        <v>ATAK ULAŞIM SAN.TİC.LTD.ŞTİ.</v>
      </c>
      <c r="AP48" s="211" t="str">
        <f>[4]SayfaKOC!AI55</f>
        <v>E865-7036</v>
      </c>
      <c r="AQ48" s="211" t="str">
        <f>[4]SayfaKOC!AQ55</f>
        <v>—</v>
      </c>
      <c r="AR48" s="211" t="str">
        <f>[4]SayfaKOC!AH55</f>
        <v>Araç üstü iş istasyonu</v>
      </c>
      <c r="AS48" s="211">
        <f>[4]SayfaKOC!AJ55</f>
        <v>0</v>
      </c>
      <c r="AT48" s="212" t="str">
        <f>[4]SayfaKOC!GC55</f>
        <v xml:space="preserve">— - </v>
      </c>
      <c r="AU48" s="213" t="str">
        <f>[4]SayfaKOC!AL55</f>
        <v/>
      </c>
      <c r="AV48" s="213" t="str">
        <f>[4]SayfaKOC!AP55</f>
        <v/>
      </c>
      <c r="AW48" s="214" t="str">
        <f>[4]SayfaKOC!AT55</f>
        <v/>
      </c>
      <c r="AX48" s="242">
        <f t="shared" si="70"/>
        <v>208.99999929824844</v>
      </c>
      <c r="AY48" s="200" t="str">
        <f>[4]SayfaKOC!BF55</f>
        <v>364dc5dd</v>
      </c>
      <c r="AZ48" s="199" t="str">
        <f>[4]SayfaKOC!BD55</f>
        <v>https://www.appsheet.com/Template/gettablefileurl?appname=KOC10_Failure_List-654943&amp;tableName=SAYFA1&amp;filename=Sayfa1_Images%2F364dc553.Resim.115105.jpg</v>
      </c>
      <c r="BA48" s="142"/>
      <c r="BB48" s="208" t="str">
        <f t="shared" si="71"/>
        <v/>
      </c>
      <c r="BC48" s="143"/>
      <c r="BD48" s="143"/>
      <c r="BE48" s="143"/>
      <c r="BF48" s="143"/>
      <c r="BG48" s="143"/>
      <c r="BH48" s="143"/>
      <c r="BI48" s="143"/>
      <c r="BJ48" s="143"/>
      <c r="BK48" s="134" t="str">
        <f>[4]SayfaKOC!U55</f>
        <v>Tedarikçi</v>
      </c>
      <c r="BL48" s="134" t="str">
        <f>[4]SayfaKOC!V55</f>
        <v>ATAK ULAŞIM SAN.TİC.LTD.ŞTİ.</v>
      </c>
      <c r="BM48" s="143"/>
      <c r="BN48" s="208" t="str">
        <f t="shared" si="44"/>
        <v>x var</v>
      </c>
      <c r="BO48" s="208" t="b">
        <f t="shared" si="45"/>
        <v>0</v>
      </c>
      <c r="BP48" s="208" t="b">
        <f t="shared" si="46"/>
        <v>0</v>
      </c>
      <c r="BQ48" s="377">
        <f t="shared" si="47"/>
        <v>2.000000016996637</v>
      </c>
      <c r="BR48" s="377">
        <f t="shared" si="48"/>
        <v>16.999999919207767</v>
      </c>
      <c r="BS48" s="377">
        <f t="shared" si="49"/>
        <v>18.999999936204404</v>
      </c>
      <c r="BT48" s="143"/>
      <c r="BU48" s="397"/>
      <c r="BV48" s="385">
        <f t="shared" si="72"/>
        <v>0</v>
      </c>
      <c r="BW48" s="377" t="str">
        <f t="shared" si="73"/>
        <v>Hayır, çakışma yok</v>
      </c>
      <c r="BX48" s="381"/>
      <c r="BY48" s="403">
        <f t="shared" si="74"/>
        <v>1.388888900692109E-3</v>
      </c>
      <c r="BZ48" s="403">
        <f t="shared" si="75"/>
        <v>1.1805555499449838E-2</v>
      </c>
      <c r="CA48" s="403">
        <f t="shared" si="76"/>
        <v>1.3194444400141947E-2</v>
      </c>
      <c r="CB48" s="363"/>
      <c r="CC48" s="361"/>
      <c r="CD48" s="244"/>
      <c r="CE48" s="363">
        <v>54</v>
      </c>
      <c r="CF48" s="219">
        <f t="shared" si="77"/>
        <v>45553.615277777797</v>
      </c>
      <c r="CG48" s="219">
        <f t="shared" si="78"/>
        <v>45553.628472222197</v>
      </c>
      <c r="CH48" s="244"/>
      <c r="CI48" s="244"/>
      <c r="CJ48" s="244"/>
      <c r="CK48" s="244">
        <f t="shared" si="79"/>
        <v>1.1805555499449838E-2</v>
      </c>
      <c r="CL48" s="244">
        <f t="shared" si="80"/>
        <v>1.388888900692109E-3</v>
      </c>
      <c r="CM48" s="244">
        <f t="shared" si="81"/>
        <v>1.3194444400141947E-2</v>
      </c>
      <c r="CN48" s="143"/>
      <c r="CO48" s="144">
        <f t="shared" ref="CO48:CO79" si="82">AC48</f>
        <v>18.999999936204404</v>
      </c>
      <c r="CP48" s="145">
        <f t="shared" ref="CP48:CP79" si="83">CU48/24</f>
        <v>0.70833332996699028</v>
      </c>
      <c r="CQ48" s="146">
        <f t="shared" si="50"/>
        <v>0.61527777779701864</v>
      </c>
      <c r="CR48" s="146">
        <f t="shared" si="51"/>
        <v>45553.616666666698</v>
      </c>
      <c r="CS48" s="146">
        <f t="shared" si="52"/>
        <v>45553.628472222197</v>
      </c>
      <c r="CT48" s="147">
        <f t="shared" si="53"/>
        <v>65596322.000000015</v>
      </c>
      <c r="CU48" s="147">
        <f t="shared" si="54"/>
        <v>16.999999919207767</v>
      </c>
      <c r="CV48" s="147">
        <f t="shared" si="55"/>
        <v>65596338.999999933</v>
      </c>
      <c r="CW48" s="148">
        <f t="shared" si="56"/>
        <v>0.99999974083919652</v>
      </c>
    </row>
    <row r="49" spans="1:101" s="149" customFormat="1" ht="118.5" customHeight="1">
      <c r="A49" s="192" t="str">
        <f>[4]SayfaKOC!C56</f>
        <v>KOC10</v>
      </c>
      <c r="B49" s="133" t="str">
        <f>[4]SayfaKOC!D56</f>
        <v>4122(4)</v>
      </c>
      <c r="C49" s="134" t="str">
        <f>[4]SayfaKOC!E56</f>
        <v>MA , MB</v>
      </c>
      <c r="D49" s="134">
        <f>[4]SayfaKOC!F56</f>
        <v>1</v>
      </c>
      <c r="E49" s="135" t="str">
        <f>[4]SayfaKOC!G56</f>
        <v>BOZ-KOC10-FF-055</v>
      </c>
      <c r="F49" s="166">
        <f t="shared" si="42"/>
        <v>45553</v>
      </c>
      <c r="G49" s="167">
        <f t="shared" si="43"/>
        <v>0.61527777779701864</v>
      </c>
      <c r="H49" s="387">
        <f>[4]SayfaKOC!H56</f>
        <v>45553.615277777797</v>
      </c>
      <c r="I49" s="133" t="str">
        <f>[4]SayfaKOC!I56</f>
        <v>Depo/Depot</v>
      </c>
      <c r="J49" s="132" t="str">
        <f>IF([4]SayfaKOC!J56="Müşteri","Notified by Customer","Notified by Bozankaya")</f>
        <v>Notified by Bozankaya</v>
      </c>
      <c r="K49" s="132" t="str">
        <f>VLOOKUP([4]SayfaKOC!L56,Atamalar!$A$10:$B$53,2,FALSE)</f>
        <v>Passenger_Information</v>
      </c>
      <c r="L49" s="197" t="str">
        <f>[4]SayfaKOC!X56</f>
        <v>ATAK ULAŞIM SAN.TİC.LTD.ŞTİ.</v>
      </c>
      <c r="M49" s="136" t="str">
        <f t="shared" si="57"/>
        <v>KOC10-BOZ-KOC10-FF-055</v>
      </c>
      <c r="N49" s="163" t="str">
        <f>[4]SayfaKOC!M56</f>
        <v>Kameralarda Donma Sorunu</v>
      </c>
      <c r="O49" s="198" t="str">
        <f>[4]SayfaKOC!P56</f>
        <v>C-Uyarı, sürüş devamlılığı</v>
      </c>
      <c r="P49" s="198" t="str">
        <f>[4]SayfaKOC!Q56</f>
        <v>B(Servisten çekmeye etki eden arıza)</v>
      </c>
      <c r="Q49" s="198" t="str">
        <f>[4]SayfaKOC!R56</f>
        <v>N.A(Yaralanma yok)</v>
      </c>
      <c r="R49" s="164" t="str" cm="1">
        <f t="array" ref="R49">_xlfn.IFS([4]SayfaKOC!U56="Bozankaya","Bozankaya",[4]SayfaKOC!U56="Müşteri","Customer",[4]SayfaKOC!U56="Tedarikçi","Equipment Supplier")</f>
        <v>Equipment Supplier</v>
      </c>
      <c r="S49" s="254" t="str">
        <f>[4]SayfaKOC!GB56</f>
        <v>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 - 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v>
      </c>
      <c r="T49" s="165" t="str">
        <f>[4]SayfaKOC!AD56</f>
        <v>Arıza çözülecek</v>
      </c>
      <c r="U49" s="164" t="str">
        <f>[4]SayfaKOC!W56</f>
        <v>Evet</v>
      </c>
      <c r="V49" s="137">
        <f>[4]SayfaKOC!AZ56</f>
        <v>1</v>
      </c>
      <c r="W49" s="168">
        <f t="shared" si="58"/>
        <v>45553</v>
      </c>
      <c r="X49" s="169" t="str">
        <f t="shared" si="59"/>
        <v>14:48</v>
      </c>
      <c r="Y49" s="387">
        <f>[4]SayfaKOC!AE56</f>
        <v>45553.616666666698</v>
      </c>
      <c r="Z49" s="138">
        <f t="shared" si="60"/>
        <v>45553</v>
      </c>
      <c r="AA49" s="139" t="str">
        <f t="shared" si="61"/>
        <v>15:05</v>
      </c>
      <c r="AB49" s="219">
        <f>[4]SayfaKOC!BA56</f>
        <v>45553.628472222197</v>
      </c>
      <c r="AC49" s="223">
        <f t="shared" si="62"/>
        <v>18.999999936204404</v>
      </c>
      <c r="AD49" s="140">
        <f t="shared" si="63"/>
        <v>45553</v>
      </c>
      <c r="AE49" s="140" t="str">
        <f t="shared" si="64"/>
        <v>15:05</v>
      </c>
      <c r="AF49" s="387">
        <f>[4]SayfaKOC!BA56</f>
        <v>45553.628472222197</v>
      </c>
      <c r="AG49" s="216" t="str">
        <f>[4]SayfaKOC!S56</f>
        <v>(II) Aynı Araçta Tekrarlayan Arıza</v>
      </c>
      <c r="AH49" s="215" t="str">
        <f t="shared" si="65"/>
        <v>Bu Arıza Aracın Servise Verilmesine Engel</v>
      </c>
      <c r="AI49" s="195" t="str">
        <f>[4]SayfaKOC!AV56</f>
        <v/>
      </c>
      <c r="AJ49" s="196" t="str">
        <f t="shared" si="66"/>
        <v/>
      </c>
      <c r="AK49" s="196" t="str">
        <f t="shared" si="67"/>
        <v/>
      </c>
      <c r="AL49" s="141" t="str">
        <f>[4]SayfaKOC!AX56</f>
        <v/>
      </c>
      <c r="AM49" s="223">
        <f t="shared" si="68"/>
        <v>18.999999936204404</v>
      </c>
      <c r="AN49" s="223">
        <f t="shared" si="69"/>
        <v>18.999999936204404</v>
      </c>
      <c r="AO49" s="211" t="str">
        <f>[4]SayfaKOC!AG56</f>
        <v>ATAK ULAŞIM SAN.TİC.LTD.ŞTİ.</v>
      </c>
      <c r="AP49" s="211" t="str">
        <f>[4]SayfaKOC!AI56</f>
        <v>E865-7036</v>
      </c>
      <c r="AQ49" s="211" t="str">
        <f>[4]SayfaKOC!AQ56</f>
        <v>—</v>
      </c>
      <c r="AR49" s="211" t="str">
        <f>[4]SayfaKOC!AH56</f>
        <v>Araç üstü iş istasyonu</v>
      </c>
      <c r="AS49" s="211">
        <f>[4]SayfaKOC!AJ56</f>
        <v>0</v>
      </c>
      <c r="AT49" s="212" t="str">
        <f>[4]SayfaKOC!GC56</f>
        <v xml:space="preserve">— - </v>
      </c>
      <c r="AU49" s="213" t="str">
        <f>[4]SayfaKOC!AL56</f>
        <v/>
      </c>
      <c r="AV49" s="213" t="str">
        <f>[4]SayfaKOC!AP56</f>
        <v/>
      </c>
      <c r="AW49" s="214" t="str">
        <f>[4]SayfaKOC!AT56</f>
        <v/>
      </c>
      <c r="AX49" s="242">
        <f t="shared" si="70"/>
        <v>208.99999929824844</v>
      </c>
      <c r="AY49" s="200" t="str">
        <f>[4]SayfaKOC!BF56</f>
        <v>364dc5f6</v>
      </c>
      <c r="AZ49" s="199" t="str">
        <f>[4]SayfaKOC!BD56</f>
        <v>https://www.appsheet.com/Template/gettablefileurl?appname=KOC10_Failure_List-654943&amp;tableName=SAYFA1&amp;filename=Sayfa1_Images%2F364dc553.Resim.115105.jpg</v>
      </c>
      <c r="BA49" s="142"/>
      <c r="BB49" s="208" t="str">
        <f t="shared" si="71"/>
        <v/>
      </c>
      <c r="BC49" s="143"/>
      <c r="BD49" s="143"/>
      <c r="BE49" s="143"/>
      <c r="BF49" s="143"/>
      <c r="BG49" s="143"/>
      <c r="BH49" s="143"/>
      <c r="BI49" s="143"/>
      <c r="BJ49" s="143"/>
      <c r="BK49" s="134" t="str">
        <f>[4]SayfaKOC!U56</f>
        <v>Tedarikçi</v>
      </c>
      <c r="BL49" s="134" t="str">
        <f>[4]SayfaKOC!V56</f>
        <v>ATAK ULAŞIM SAN.TİC.LTD.ŞTİ.</v>
      </c>
      <c r="BM49" s="143"/>
      <c r="BN49" s="208" t="str">
        <f t="shared" si="44"/>
        <v>x var</v>
      </c>
      <c r="BO49" s="208" t="b">
        <f t="shared" si="45"/>
        <v>0</v>
      </c>
      <c r="BP49" s="208" t="b">
        <f t="shared" si="46"/>
        <v>0</v>
      </c>
      <c r="BQ49" s="377">
        <f t="shared" si="47"/>
        <v>2.000000016996637</v>
      </c>
      <c r="BR49" s="377">
        <f t="shared" si="48"/>
        <v>16.999999919207767</v>
      </c>
      <c r="BS49" s="377">
        <f t="shared" si="49"/>
        <v>18.999999936204404</v>
      </c>
      <c r="BT49" s="143"/>
      <c r="BU49" s="397"/>
      <c r="BV49" s="385">
        <f t="shared" si="72"/>
        <v>0</v>
      </c>
      <c r="BW49" s="377" t="str">
        <f t="shared" si="73"/>
        <v>Hayır, çakışma yok</v>
      </c>
      <c r="BX49" s="381"/>
      <c r="BY49" s="403">
        <f t="shared" si="74"/>
        <v>1.388888900692109E-3</v>
      </c>
      <c r="BZ49" s="403">
        <f t="shared" si="75"/>
        <v>1.1805555499449838E-2</v>
      </c>
      <c r="CA49" s="403">
        <f t="shared" si="76"/>
        <v>1.3194444400141947E-2</v>
      </c>
      <c r="CB49" s="363"/>
      <c r="CC49" s="361"/>
      <c r="CD49" s="244"/>
      <c r="CE49" s="363">
        <v>55</v>
      </c>
      <c r="CF49" s="219">
        <f t="shared" si="77"/>
        <v>45553.615277777797</v>
      </c>
      <c r="CG49" s="219">
        <f t="shared" si="78"/>
        <v>45553.628472222197</v>
      </c>
      <c r="CH49" s="244"/>
      <c r="CI49" s="244"/>
      <c r="CJ49" s="244"/>
      <c r="CK49" s="244">
        <f t="shared" si="79"/>
        <v>1.1805555499449838E-2</v>
      </c>
      <c r="CL49" s="244">
        <f t="shared" si="80"/>
        <v>1.388888900692109E-3</v>
      </c>
      <c r="CM49" s="244">
        <f t="shared" si="81"/>
        <v>1.3194444400141947E-2</v>
      </c>
      <c r="CN49" s="143"/>
      <c r="CO49" s="144">
        <f t="shared" si="82"/>
        <v>18.999999936204404</v>
      </c>
      <c r="CP49" s="145">
        <f t="shared" si="83"/>
        <v>0.70833332996699028</v>
      </c>
      <c r="CQ49" s="146">
        <f t="shared" si="50"/>
        <v>0.61527777779701864</v>
      </c>
      <c r="CR49" s="146">
        <f t="shared" si="51"/>
        <v>45553.616666666698</v>
      </c>
      <c r="CS49" s="146">
        <f t="shared" si="52"/>
        <v>45553.628472222197</v>
      </c>
      <c r="CT49" s="147">
        <f t="shared" si="53"/>
        <v>65596322.000000015</v>
      </c>
      <c r="CU49" s="147">
        <f t="shared" si="54"/>
        <v>16.999999919207767</v>
      </c>
      <c r="CV49" s="147">
        <f t="shared" si="55"/>
        <v>65596338.999999933</v>
      </c>
      <c r="CW49" s="148">
        <f t="shared" si="56"/>
        <v>0.99999974083919652</v>
      </c>
    </row>
    <row r="50" spans="1:101" s="149" customFormat="1" ht="118.5" customHeight="1">
      <c r="A50" s="192" t="str">
        <f>[4]SayfaKOC!C57</f>
        <v>KOC10</v>
      </c>
      <c r="B50" s="133" t="str">
        <f>[4]SayfaKOC!D57</f>
        <v>4123(5)</v>
      </c>
      <c r="C50" s="134" t="str">
        <f>[4]SayfaKOC!E57</f>
        <v>MA , MB</v>
      </c>
      <c r="D50" s="134">
        <f>[4]SayfaKOC!F57</f>
        <v>1</v>
      </c>
      <c r="E50" s="135" t="str">
        <f>[4]SayfaKOC!G57</f>
        <v>BOZ-KOC10-FF-056</v>
      </c>
      <c r="F50" s="166">
        <f t="shared" si="42"/>
        <v>45553</v>
      </c>
      <c r="G50" s="167">
        <f t="shared" si="43"/>
        <v>0.61527777779701864</v>
      </c>
      <c r="H50" s="387">
        <f>[4]SayfaKOC!H57</f>
        <v>45553.615277777797</v>
      </c>
      <c r="I50" s="133" t="str">
        <f>[4]SayfaKOC!I57</f>
        <v>Depo/Depot</v>
      </c>
      <c r="J50" s="132" t="str">
        <f>IF([4]SayfaKOC!J57="Müşteri","Notified by Customer","Notified by Bozankaya")</f>
        <v>Notified by Bozankaya</v>
      </c>
      <c r="K50" s="132" t="str">
        <f>VLOOKUP([4]SayfaKOC!L57,Atamalar!$A$10:$B$53,2,FALSE)</f>
        <v>Passenger_Information</v>
      </c>
      <c r="L50" s="197" t="str">
        <f>[4]SayfaKOC!X57</f>
        <v>ATAK ULAŞIM SAN.TİC.LTD.ŞTİ.</v>
      </c>
      <c r="M50" s="136" t="str">
        <f t="shared" si="57"/>
        <v>KOC10-BOZ-KOC10-FF-056</v>
      </c>
      <c r="N50" s="163" t="str">
        <f>[4]SayfaKOC!M57</f>
        <v>Kameralarda Donma Sorunu</v>
      </c>
      <c r="O50" s="198" t="str">
        <f>[4]SayfaKOC!P57</f>
        <v>C-Uyarı, sürüş devamlılığı</v>
      </c>
      <c r="P50" s="198" t="str">
        <f>[4]SayfaKOC!Q57</f>
        <v>B(Servisten çekmeye etki eden arıza)</v>
      </c>
      <c r="Q50" s="198" t="str">
        <f>[4]SayfaKOC!R57</f>
        <v>N.A(Yaralanma yok)</v>
      </c>
      <c r="R50" s="164" t="str" cm="1">
        <f t="array" ref="R50">_xlfn.IFS([4]SayfaKOC!U57="Bozankaya","Bozankaya",[4]SayfaKOC!U57="Müşteri","Customer",[4]SayfaKOC!U57="Tedarikçi","Equipment Supplier")</f>
        <v>Equipment Supplier</v>
      </c>
      <c r="S50" s="254" t="str">
        <f>[4]SayfaKOC!GB57</f>
        <v>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 - Kameralardaki donma sorunu için yaptığımız çalışmalar sonucunda kabin anahtarı '1' pozisyonuna geldiğinde CCTV ekranının açıldığını fakat '0' konumuna getirildiğinde ekranın kapanmadığı, bunun sebebinin ise CCTV ekranının arkasındaki güç kablosundaki ignation ucuna sürekli olarak 24V gelmesi olarak tespit ettik. İlgili kabloyu (JE1034.01-JE1035.01) projede UD-X101 in 74-76. klemensinde tespit ettik ve kabloyu bu klemens grubundan çıkartarak XDCA3 klemens grubunun 3 veya 4. kısmına taktık. Daha sonra kabin anahtarını '1' konumuna getirdiğinde CCTV ekranının açılıp '0' konumuna getirildiğinde ise kapandığı gözlemlenmiş olup donma sorununun ana kaynağını tespit ettiğimizi düşünüyoruz.</v>
      </c>
      <c r="T50" s="165" t="str">
        <f>[4]SayfaKOC!AD57</f>
        <v>Arıza çözülecek</v>
      </c>
      <c r="U50" s="164" t="str">
        <f>[4]SayfaKOC!W57</f>
        <v>Evet</v>
      </c>
      <c r="V50" s="137">
        <f>[4]SayfaKOC!AZ57</f>
        <v>1</v>
      </c>
      <c r="W50" s="168">
        <f t="shared" si="58"/>
        <v>45553</v>
      </c>
      <c r="X50" s="169" t="str">
        <f t="shared" si="59"/>
        <v>14:48</v>
      </c>
      <c r="Y50" s="387">
        <f>[4]SayfaKOC!AE57</f>
        <v>45553.616666666698</v>
      </c>
      <c r="Z50" s="138">
        <f t="shared" si="60"/>
        <v>45553</v>
      </c>
      <c r="AA50" s="139" t="str">
        <f t="shared" si="61"/>
        <v>15:05</v>
      </c>
      <c r="AB50" s="219">
        <f>[4]SayfaKOC!BA57</f>
        <v>45553.628472222197</v>
      </c>
      <c r="AC50" s="223">
        <f t="shared" si="62"/>
        <v>18.999999936204404</v>
      </c>
      <c r="AD50" s="140">
        <f t="shared" si="63"/>
        <v>45553</v>
      </c>
      <c r="AE50" s="140" t="str">
        <f t="shared" si="64"/>
        <v>15:05</v>
      </c>
      <c r="AF50" s="387">
        <f>[4]SayfaKOC!BA57</f>
        <v>45553.628472222197</v>
      </c>
      <c r="AG50" s="216" t="str">
        <f>[4]SayfaKOC!S57</f>
        <v>(II) Aynı Araçta Tekrarlayan Arıza</v>
      </c>
      <c r="AH50" s="215" t="str">
        <f t="shared" si="65"/>
        <v>Bu Arıza Aracın Servise Verilmesine Engel</v>
      </c>
      <c r="AI50" s="195" t="str">
        <f>[4]SayfaKOC!AV57</f>
        <v/>
      </c>
      <c r="AJ50" s="196" t="str">
        <f t="shared" si="66"/>
        <v/>
      </c>
      <c r="AK50" s="196" t="str">
        <f t="shared" si="67"/>
        <v/>
      </c>
      <c r="AL50" s="141" t="str">
        <f>[4]SayfaKOC!AX57</f>
        <v/>
      </c>
      <c r="AM50" s="223">
        <f t="shared" si="68"/>
        <v>18.999999936204404</v>
      </c>
      <c r="AN50" s="223">
        <f t="shared" si="69"/>
        <v>18.999999936204404</v>
      </c>
      <c r="AO50" s="211" t="str">
        <f>[4]SayfaKOC!AG57</f>
        <v>ATAK ULAŞIM SAN.TİC.LTD.ŞTİ.</v>
      </c>
      <c r="AP50" s="211" t="str">
        <f>[4]SayfaKOC!AI57</f>
        <v>E865-7036</v>
      </c>
      <c r="AQ50" s="211" t="str">
        <f>[4]SayfaKOC!AQ57</f>
        <v>—</v>
      </c>
      <c r="AR50" s="211" t="str">
        <f>[4]SayfaKOC!AH57</f>
        <v>Araç üstü iş istasyonu</v>
      </c>
      <c r="AS50" s="211">
        <f>[4]SayfaKOC!AJ57</f>
        <v>0</v>
      </c>
      <c r="AT50" s="212" t="str">
        <f>[4]SayfaKOC!GC57</f>
        <v xml:space="preserve">— - </v>
      </c>
      <c r="AU50" s="213" t="str">
        <f>[4]SayfaKOC!AL57</f>
        <v/>
      </c>
      <c r="AV50" s="213" t="str">
        <f>[4]SayfaKOC!AP57</f>
        <v/>
      </c>
      <c r="AW50" s="214" t="str">
        <f>[4]SayfaKOC!AT57</f>
        <v/>
      </c>
      <c r="AX50" s="242">
        <f t="shared" si="70"/>
        <v>208.99999929824844</v>
      </c>
      <c r="AY50" s="200" t="str">
        <f>[4]SayfaKOC!BF57</f>
        <v>364dc5k2</v>
      </c>
      <c r="AZ50" s="199" t="str">
        <f>[4]SayfaKOC!BD57</f>
        <v>https://www.appsheet.com/Template/gettablefileurl?appname=KOC10_Failure_List-654943&amp;tableName=SAYFA1&amp;filename=Sayfa1_Images%2F364dc553.Resim.115105.jpg</v>
      </c>
      <c r="BA50" s="142"/>
      <c r="BB50" s="208" t="str">
        <f t="shared" si="71"/>
        <v/>
      </c>
      <c r="BC50" s="143"/>
      <c r="BD50" s="143"/>
      <c r="BE50" s="143"/>
      <c r="BF50" s="143"/>
      <c r="BG50" s="143"/>
      <c r="BH50" s="143"/>
      <c r="BI50" s="143"/>
      <c r="BJ50" s="143"/>
      <c r="BK50" s="134" t="str">
        <f>[4]SayfaKOC!U57</f>
        <v>Tedarikçi</v>
      </c>
      <c r="BL50" s="134" t="str">
        <f>[4]SayfaKOC!V57</f>
        <v>ATAK ULAŞIM SAN.TİC.LTD.ŞTİ.</v>
      </c>
      <c r="BM50" s="143"/>
      <c r="BN50" s="208" t="str">
        <f t="shared" si="44"/>
        <v>x var</v>
      </c>
      <c r="BO50" s="208" t="b">
        <f t="shared" si="45"/>
        <v>0</v>
      </c>
      <c r="BP50" s="208" t="b">
        <f t="shared" si="46"/>
        <v>0</v>
      </c>
      <c r="BQ50" s="377">
        <f t="shared" si="47"/>
        <v>2.000000016996637</v>
      </c>
      <c r="BR50" s="377">
        <f t="shared" si="48"/>
        <v>16.999999919207767</v>
      </c>
      <c r="BS50" s="377">
        <f t="shared" si="49"/>
        <v>18.999999936204404</v>
      </c>
      <c r="BT50" s="143"/>
      <c r="BU50" s="397"/>
      <c r="BV50" s="385">
        <f t="shared" si="72"/>
        <v>0</v>
      </c>
      <c r="BW50" s="377" t="str">
        <f t="shared" si="73"/>
        <v>Hayır, çakışma yok</v>
      </c>
      <c r="BX50" s="381"/>
      <c r="BY50" s="403">
        <f t="shared" si="74"/>
        <v>1.388888900692109E-3</v>
      </c>
      <c r="BZ50" s="403">
        <f t="shared" si="75"/>
        <v>1.1805555499449838E-2</v>
      </c>
      <c r="CA50" s="403">
        <f t="shared" si="76"/>
        <v>1.3194444400141947E-2</v>
      </c>
      <c r="CB50" s="363"/>
      <c r="CC50" s="361"/>
      <c r="CD50" s="244"/>
      <c r="CE50" s="363">
        <v>56</v>
      </c>
      <c r="CF50" s="219">
        <f t="shared" si="77"/>
        <v>45553.615277777797</v>
      </c>
      <c r="CG50" s="219">
        <f t="shared" si="78"/>
        <v>45553.628472222197</v>
      </c>
      <c r="CH50" s="244"/>
      <c r="CI50" s="244"/>
      <c r="CJ50" s="244"/>
      <c r="CK50" s="244">
        <f t="shared" si="79"/>
        <v>1.1805555499449838E-2</v>
      </c>
      <c r="CL50" s="244">
        <f t="shared" si="80"/>
        <v>1.388888900692109E-3</v>
      </c>
      <c r="CM50" s="244">
        <f t="shared" si="81"/>
        <v>1.3194444400141947E-2</v>
      </c>
      <c r="CN50" s="143"/>
      <c r="CO50" s="144">
        <f t="shared" si="82"/>
        <v>18.999999936204404</v>
      </c>
      <c r="CP50" s="145">
        <f t="shared" si="83"/>
        <v>0.70833332996699028</v>
      </c>
      <c r="CQ50" s="146">
        <f t="shared" si="50"/>
        <v>0.61527777779701864</v>
      </c>
      <c r="CR50" s="146">
        <f t="shared" si="51"/>
        <v>45553.616666666698</v>
      </c>
      <c r="CS50" s="146">
        <f t="shared" si="52"/>
        <v>45553.628472222197</v>
      </c>
      <c r="CT50" s="147">
        <f t="shared" si="53"/>
        <v>65596322.000000015</v>
      </c>
      <c r="CU50" s="147">
        <f t="shared" si="54"/>
        <v>16.999999919207767</v>
      </c>
      <c r="CV50" s="147">
        <f t="shared" si="55"/>
        <v>65596338.999999933</v>
      </c>
      <c r="CW50" s="148">
        <f t="shared" si="56"/>
        <v>0.99999974083919652</v>
      </c>
    </row>
    <row r="51" spans="1:101" s="149" customFormat="1" ht="118.5" customHeight="1">
      <c r="A51" s="192" t="str">
        <f>[4]SayfaKOC!C52</f>
        <v>KOC10</v>
      </c>
      <c r="B51" s="133" t="str">
        <f>[4]SayfaKOC!D52</f>
        <v>4119(1)</v>
      </c>
      <c r="C51" s="134" t="str">
        <f>[4]SayfaKOC!E52</f>
        <v>RA , RB</v>
      </c>
      <c r="D51" s="134">
        <f>[4]SayfaKOC!F52</f>
        <v>8546</v>
      </c>
      <c r="E51" s="135" t="str">
        <f>[4]SayfaKOC!G52</f>
        <v>BOZ-KOC10-FF-051</v>
      </c>
      <c r="F51" s="166">
        <f t="shared" si="42"/>
        <v>45552</v>
      </c>
      <c r="G51" s="167">
        <f t="shared" si="43"/>
        <v>0.58541666669771075</v>
      </c>
      <c r="H51" s="387">
        <f>[4]SayfaKOC!H52</f>
        <v>45552.585416666698</v>
      </c>
      <c r="I51" s="133" t="str">
        <f>[4]SayfaKOC!I52</f>
        <v>Depo/Depot</v>
      </c>
      <c r="J51" s="132" t="str">
        <f>IF([4]SayfaKOC!J52="Müşteri","Notified by Customer","Notified by Bozankaya")</f>
        <v>Notified by Bozankaya</v>
      </c>
      <c r="K51" s="132" t="str">
        <f>VLOOKUP([4]SayfaKOC!L52,Atamalar!$A$10:$B$53,2,FALSE)</f>
        <v>Battery</v>
      </c>
      <c r="L51" s="197" t="str">
        <f>[4]SayfaKOC!X52</f>
        <v>ASPİLSAN ENERJİ SAN.ve TİC.A.Ş.</v>
      </c>
      <c r="M51" s="136" t="str">
        <f t="shared" si="57"/>
        <v>KOC10-BOZ-KOC10-FF-051</v>
      </c>
      <c r="N51" s="163" t="str">
        <f>[4]SayfaKOC!M52</f>
        <v>4119(1) numaralı tramvayın akülerini Hopec markadan Aspilsan markasına geçiş yaptık. Daha sonra HMI ekranından arıza tespit konvertörler sayfasına girdiğimizde batarya sıcaklık değerini eksi değerlerde gördük.</v>
      </c>
      <c r="O51" s="198" t="str">
        <f>[4]SayfaKOC!P52</f>
        <v>C-Uyarı, sürüş devamlılığı</v>
      </c>
      <c r="P51" s="198" t="str">
        <f>[4]SayfaKOC!Q52</f>
        <v>C(Sisteme etki etmeyen arıza)</v>
      </c>
      <c r="Q51" s="198" t="str">
        <f>[4]SayfaKOC!R52</f>
        <v>N.A(Yaralanma yok)</v>
      </c>
      <c r="R51" s="164" t="str" cm="1">
        <f t="array" ref="R51">_xlfn.IFS([4]SayfaKOC!U52="Bozankaya","Bozankaya",[4]SayfaKOC!U52="Müşteri","Customer",[4]SayfaKOC!U52="Tedarikçi","Equipment Supplier")</f>
        <v>Equipment Supplier</v>
      </c>
      <c r="S51" s="254" t="str">
        <f>[4]SayfaKOC!GB52</f>
        <v>4120(2) numaralı tramvayın akü sıcaklık sensörlerini alıp 4119(1) numaralı tramvaya taktık. - 4120(2) numaralı trenden batarya sıcaklık sensörleri alınıp 4119(1) numaralı trene takılmıştır. Arıza çözülmüştür</v>
      </c>
      <c r="T51" s="165" t="str">
        <f>[4]SayfaKOC!AD52</f>
        <v>Arıza çözülecek</v>
      </c>
      <c r="U51" s="164" t="str">
        <f>[4]SayfaKOC!W52</f>
        <v>Evet</v>
      </c>
      <c r="V51" s="137">
        <f>[4]SayfaKOC!AZ52</f>
        <v>1</v>
      </c>
      <c r="W51" s="168">
        <f t="shared" si="58"/>
        <v>45552</v>
      </c>
      <c r="X51" s="169" t="str">
        <f t="shared" si="59"/>
        <v>14:11</v>
      </c>
      <c r="Y51" s="387">
        <f>[4]SayfaKOC!AE52</f>
        <v>45552.590972222199</v>
      </c>
      <c r="Z51" s="138">
        <f t="shared" si="60"/>
        <v>45552</v>
      </c>
      <c r="AA51" s="139" t="str">
        <f t="shared" si="61"/>
        <v>14:35</v>
      </c>
      <c r="AB51" s="219">
        <f>[4]SayfaKOC!BA52</f>
        <v>45552.607638888898</v>
      </c>
      <c r="AC51" s="223">
        <f t="shared" si="62"/>
        <v>31.999999968102202</v>
      </c>
      <c r="AD51" s="140">
        <f t="shared" si="63"/>
        <v>45552</v>
      </c>
      <c r="AE51" s="140" t="str">
        <f t="shared" si="64"/>
        <v>14:35</v>
      </c>
      <c r="AF51" s="387">
        <f>[4]SayfaKOC!BA52</f>
        <v>45552.607638888898</v>
      </c>
      <c r="AG51" s="216" t="str">
        <f>[4]SayfaKOC!S52</f>
        <v>(I) İlk Defa Karşılaşılan Arıza</v>
      </c>
      <c r="AH51" s="215" t="str">
        <f t="shared" si="65"/>
        <v>Bu Arıza Aracın Servise Verilmesine Engel Değil</v>
      </c>
      <c r="AI51" s="195" t="str">
        <f>[4]SayfaKOC!AV52</f>
        <v/>
      </c>
      <c r="AJ51" s="196" t="str">
        <f t="shared" si="66"/>
        <v/>
      </c>
      <c r="AK51" s="196" t="str">
        <f t="shared" si="67"/>
        <v/>
      </c>
      <c r="AL51" s="141" t="str">
        <f>[4]SayfaKOC!AX52</f>
        <v/>
      </c>
      <c r="AM51" s="223">
        <f t="shared" si="68"/>
        <v>0</v>
      </c>
      <c r="AN51" s="223">
        <f t="shared" si="69"/>
        <v>31.999999968102202</v>
      </c>
      <c r="AO51" s="211" t="str">
        <f>[4]SayfaKOC!AG52</f>
        <v>Bozankaya</v>
      </c>
      <c r="AP51" s="211" t="str">
        <f>[4]SayfaKOC!AI52</f>
        <v>E110-7659</v>
      </c>
      <c r="AQ51" s="211" t="str">
        <f>[4]SayfaKOC!AQ52</f>
        <v>-</v>
      </c>
      <c r="AR51" s="211" t="str">
        <f>[4]SayfaKOC!AH52</f>
        <v>metcom sıcaklık sensörü</v>
      </c>
      <c r="AS51" s="211">
        <f>[4]SayfaKOC!AJ52</f>
        <v>2</v>
      </c>
      <c r="AT51" s="212" t="str">
        <f>[4]SayfaKOC!GC52</f>
        <v xml:space="preserve"> - </v>
      </c>
      <c r="AU51" s="213" t="str">
        <f>[4]SayfaKOC!AL52</f>
        <v/>
      </c>
      <c r="AV51" s="213" t="str">
        <f>[4]SayfaKOC!AP52</f>
        <v/>
      </c>
      <c r="AW51" s="214" t="str">
        <f>[4]SayfaKOC!AT52</f>
        <v/>
      </c>
      <c r="AX51" s="242">
        <f t="shared" si="70"/>
        <v>351.99999964912422</v>
      </c>
      <c r="AY51" s="200" t="str">
        <f>[4]SayfaKOC!BF52</f>
        <v>69cc0542</v>
      </c>
      <c r="AZ51" s="199" t="str">
        <f>[4]SayfaKOC!BD52</f>
        <v>https://www.appsheet.com/Template/gettablefileurl?appname=KOC10_Failure_List-654943&amp;tableName=SAYFA1&amp;filename=Sayfa1_Images%2Fd5906237.Resim.111727.jpg</v>
      </c>
      <c r="BA51" s="142"/>
      <c r="BB51" s="208" t="str">
        <f t="shared" si="71"/>
        <v/>
      </c>
      <c r="BC51" s="143"/>
      <c r="BD51" s="143"/>
      <c r="BE51" s="143"/>
      <c r="BF51" s="143"/>
      <c r="BG51" s="143"/>
      <c r="BH51" s="143"/>
      <c r="BI51" s="143"/>
      <c r="BJ51" s="143"/>
      <c r="BK51" s="134" t="str">
        <f>[4]SayfaKOC!U52</f>
        <v>Tedarikçi</v>
      </c>
      <c r="BL51" s="134" t="str">
        <f>[4]SayfaKOC!V52</f>
        <v>Bozankaya</v>
      </c>
      <c r="BM51" s="143"/>
      <c r="BN51" s="208" t="str">
        <f t="shared" si="44"/>
        <v>x var</v>
      </c>
      <c r="BO51" s="208" t="b">
        <f t="shared" si="45"/>
        <v>0</v>
      </c>
      <c r="BP51" s="208" t="b">
        <f t="shared" si="46"/>
        <v>0</v>
      </c>
      <c r="BQ51" s="377">
        <f t="shared" si="47"/>
        <v>7.9999999213032424</v>
      </c>
      <c r="BR51" s="377">
        <f t="shared" si="48"/>
        <v>24.000000046798959</v>
      </c>
      <c r="BS51" s="377">
        <f t="shared" si="49"/>
        <v>31.999999968102202</v>
      </c>
      <c r="BT51" s="143"/>
      <c r="BU51" s="397"/>
      <c r="BV51" s="385">
        <f t="shared" si="72"/>
        <v>0</v>
      </c>
      <c r="BW51" s="377" t="str">
        <f t="shared" si="73"/>
        <v>Hayır, çakışma yok</v>
      </c>
      <c r="BX51" s="381"/>
      <c r="BY51" s="403">
        <f t="shared" si="74"/>
        <v>5.5555555009050295E-3</v>
      </c>
      <c r="BZ51" s="403">
        <f t="shared" si="75"/>
        <v>1.6666666699165944E-2</v>
      </c>
      <c r="CA51" s="403">
        <f t="shared" si="76"/>
        <v>2.2222222200070973E-2</v>
      </c>
      <c r="CB51" s="363"/>
      <c r="CC51" s="361"/>
      <c r="CD51" s="244"/>
      <c r="CE51" s="363">
        <v>51</v>
      </c>
      <c r="CF51" s="219">
        <f t="shared" si="77"/>
        <v>45552.585416666698</v>
      </c>
      <c r="CG51" s="219">
        <f t="shared" si="78"/>
        <v>45552.607638888898</v>
      </c>
      <c r="CH51" s="244"/>
      <c r="CI51" s="244"/>
      <c r="CJ51" s="244"/>
      <c r="CK51" s="244">
        <f t="shared" si="79"/>
        <v>1.6666666699165944E-2</v>
      </c>
      <c r="CL51" s="244">
        <f t="shared" si="80"/>
        <v>5.5555555009050295E-3</v>
      </c>
      <c r="CM51" s="244">
        <f t="shared" si="81"/>
        <v>2.2222222200070973E-2</v>
      </c>
      <c r="CN51" s="143"/>
      <c r="CO51" s="144">
        <f t="shared" si="82"/>
        <v>31.999999968102202</v>
      </c>
      <c r="CP51" s="145">
        <f t="shared" si="83"/>
        <v>1.0000000019499566</v>
      </c>
      <c r="CQ51" s="146">
        <f t="shared" si="50"/>
        <v>0.58541666669771075</v>
      </c>
      <c r="CR51" s="146">
        <f t="shared" si="51"/>
        <v>45552.590972222199</v>
      </c>
      <c r="CS51" s="146">
        <f t="shared" si="52"/>
        <v>45552.607638888898</v>
      </c>
      <c r="CT51" s="147">
        <f t="shared" si="53"/>
        <v>65594887.999999918</v>
      </c>
      <c r="CU51" s="147">
        <f t="shared" si="54"/>
        <v>24.000000046798959</v>
      </c>
      <c r="CV51" s="147">
        <f t="shared" si="55"/>
        <v>65594911.99999997</v>
      </c>
      <c r="CW51" s="148">
        <f t="shared" si="56"/>
        <v>0.99999963411796255</v>
      </c>
    </row>
    <row r="52" spans="1:101" s="149" customFormat="1" ht="118.5" customHeight="1">
      <c r="A52" s="192" t="str">
        <f>[4]SayfaKOC!C53</f>
        <v>KOC10</v>
      </c>
      <c r="B52" s="133" t="str">
        <f>[4]SayfaKOC!D53</f>
        <v>4122(4)</v>
      </c>
      <c r="C52" s="134" t="str">
        <f>[4]SayfaKOC!E53</f>
        <v>MB</v>
      </c>
      <c r="D52" s="134">
        <f>[4]SayfaKOC!F53</f>
        <v>34</v>
      </c>
      <c r="E52" s="135" t="str">
        <f>[4]SayfaKOC!G53</f>
        <v>BOZ-KOC10-FF-052</v>
      </c>
      <c r="F52" s="166">
        <f t="shared" si="42"/>
        <v>45552</v>
      </c>
      <c r="G52" s="167">
        <f t="shared" si="43"/>
        <v>0.60416666670062114</v>
      </c>
      <c r="H52" s="387">
        <f>[4]SayfaKOC!H53</f>
        <v>45552.604166666701</v>
      </c>
      <c r="I52" s="133" t="str">
        <f>[4]SayfaKOC!I53</f>
        <v>Depo/Depot</v>
      </c>
      <c r="J52" s="132" t="str">
        <f>IF([4]SayfaKOC!J53="Müşteri","Notified by Customer","Notified by Bozankaya")</f>
        <v>Notified by Bozankaya</v>
      </c>
      <c r="K52" s="132" t="str">
        <f>VLOOKUP([4]SayfaKOC!L53,Atamalar!$A$10:$B$53,2,FALSE)</f>
        <v>Passenger_Information</v>
      </c>
      <c r="L52" s="197" t="str">
        <f>[4]SayfaKOC!X53</f>
        <v>ATAK ULAŞIM SAN.TİC.LTD.ŞTİ.</v>
      </c>
      <c r="M52" s="136" t="str">
        <f t="shared" si="57"/>
        <v>KOC10-BOZ-KOC10-FF-052</v>
      </c>
      <c r="N52" s="163" t="str">
        <f>[4]SayfaKOC!M53</f>
        <v>4122(4) treninin MB sol ayna kamerasının içi su almış ve pas olmuş.</v>
      </c>
      <c r="O52" s="198" t="str">
        <f>[4]SayfaKOC!P53</f>
        <v>C-Uyarı, sürüş devamlılığı</v>
      </c>
      <c r="P52" s="198" t="str">
        <f>[4]SayfaKOC!Q53</f>
        <v>B(Servisten çekmeye etki eden arıza)</v>
      </c>
      <c r="Q52" s="198" t="str">
        <f>[4]SayfaKOC!R53</f>
        <v>N.A(Yaralanma yok)</v>
      </c>
      <c r="R52" s="164" t="str" cm="1">
        <f t="array" ref="R52">_xlfn.IFS([4]SayfaKOC!U53="Bozankaya","Bozankaya",[4]SayfaKOC!U53="Müşteri","Customer",[4]SayfaKOC!U53="Tedarikçi","Equipment Supplier")</f>
        <v>Equipment Supplier</v>
      </c>
      <c r="S52" s="254" t="str">
        <f>[4]SayfaKOC!GB53</f>
        <v>SSH yedek malzemesinden ayna kamera takılarak arıza çözülmüştür. - SSH yedek malzemesinden değişimi sağlanmış, kameranın IP’si tanımlanmış, arıza çözülmüştür.</v>
      </c>
      <c r="T52" s="165" t="str">
        <f>[4]SayfaKOC!AD53</f>
        <v>Ekipman değiştirilecek</v>
      </c>
      <c r="U52" s="164" t="str">
        <f>[4]SayfaKOC!W53</f>
        <v>Evet</v>
      </c>
      <c r="V52" s="137">
        <f>[4]SayfaKOC!AZ53</f>
        <v>1</v>
      </c>
      <c r="W52" s="168">
        <f t="shared" si="58"/>
        <v>45552</v>
      </c>
      <c r="X52" s="169" t="str">
        <f t="shared" si="59"/>
        <v>14:35</v>
      </c>
      <c r="Y52" s="387">
        <f>[4]SayfaKOC!AE53</f>
        <v>45552.607638888898</v>
      </c>
      <c r="Z52" s="138">
        <f t="shared" si="60"/>
        <v>45552</v>
      </c>
      <c r="AA52" s="139" t="str">
        <f t="shared" si="61"/>
        <v>14:48</v>
      </c>
      <c r="AB52" s="219">
        <f>[4]SayfaKOC!BA53</f>
        <v>45552.616666666698</v>
      </c>
      <c r="AC52" s="223">
        <f t="shared" si="62"/>
        <v>17.999999995809048</v>
      </c>
      <c r="AD52" s="140">
        <f t="shared" si="63"/>
        <v>45552</v>
      </c>
      <c r="AE52" s="140" t="str">
        <f t="shared" si="64"/>
        <v>14:48</v>
      </c>
      <c r="AF52" s="387">
        <f>[4]SayfaKOC!BA53</f>
        <v>45552.616666666698</v>
      </c>
      <c r="AG52" s="216" t="str">
        <f>[4]SayfaKOC!S53</f>
        <v>(I) İlk Defa Karşılaşılan Arıza</v>
      </c>
      <c r="AH52" s="215" t="str">
        <f t="shared" si="65"/>
        <v>Bu Arıza Aracın Servise Verilmesine Engel</v>
      </c>
      <c r="AI52" s="195" t="str">
        <f>[4]SayfaKOC!AV53</f>
        <v/>
      </c>
      <c r="AJ52" s="196" t="str">
        <f t="shared" si="66"/>
        <v/>
      </c>
      <c r="AK52" s="196" t="str">
        <f t="shared" si="67"/>
        <v/>
      </c>
      <c r="AL52" s="141" t="str">
        <f>[4]SayfaKOC!AX53</f>
        <v/>
      </c>
      <c r="AM52" s="223">
        <f t="shared" si="68"/>
        <v>17.999999995809048</v>
      </c>
      <c r="AN52" s="223">
        <f t="shared" si="69"/>
        <v>17.999999995809048</v>
      </c>
      <c r="AO52" s="211" t="str">
        <f>[4]SayfaKOC!AG53</f>
        <v>ATAK ULAŞIM SAN.TİC.LTD.ŞTİ.</v>
      </c>
      <c r="AP52" s="211" t="str">
        <f>[4]SayfaKOC!AI53</f>
        <v>0</v>
      </c>
      <c r="AQ52" s="211" t="str">
        <f>[4]SayfaKOC!AQ53</f>
        <v>5D03642PAGB195F</v>
      </c>
      <c r="AR52" s="211" t="str">
        <f>[4]SayfaKOC!AH53</f>
        <v>ARAÇ DIŞI KAMERA</v>
      </c>
      <c r="AS52" s="211">
        <f>[4]SayfaKOC!AJ53</f>
        <v>1</v>
      </c>
      <c r="AT52" s="212" t="str">
        <f>[4]SayfaKOC!GC53</f>
        <v xml:space="preserve"> - </v>
      </c>
      <c r="AU52" s="213" t="str">
        <f>[4]SayfaKOC!AL53</f>
        <v/>
      </c>
      <c r="AV52" s="213">
        <f>[4]SayfaKOC!AP53</f>
        <v>45552</v>
      </c>
      <c r="AW52" s="214" t="str">
        <f>[4]SayfaKOC!AT53</f>
        <v/>
      </c>
      <c r="AX52" s="242">
        <f t="shared" si="70"/>
        <v>197.99999995389953</v>
      </c>
      <c r="AY52" s="200" t="str">
        <f>[4]SayfaKOC!BF53</f>
        <v>Fa8ee920a</v>
      </c>
      <c r="AZ52" s="199" t="str">
        <f>[4]SayfaKOC!BD53</f>
        <v>https://www.appsheet.com/Template/gettablefileurl?appname=KOC10_Failure_List-654943&amp;tableName=SAYFA1&amp;filename=Sayfa1_Images%2Fa8ee920a.Resim.112335.jpg</v>
      </c>
      <c r="BA52" s="142"/>
      <c r="BB52" s="208" t="str">
        <f t="shared" si="71"/>
        <v/>
      </c>
      <c r="BC52" s="143"/>
      <c r="BD52" s="143"/>
      <c r="BE52" s="143"/>
      <c r="BF52" s="143"/>
      <c r="BG52" s="143"/>
      <c r="BH52" s="143"/>
      <c r="BI52" s="143"/>
      <c r="BJ52" s="143"/>
      <c r="BK52" s="134" t="str">
        <f>[4]SayfaKOC!U53</f>
        <v>Tedarikçi</v>
      </c>
      <c r="BL52" s="134" t="str">
        <f>[4]SayfaKOC!V53</f>
        <v>ATAK ULAŞIM SAN.TİC.LTD.ŞTİ.</v>
      </c>
      <c r="BM52" s="143"/>
      <c r="BN52" s="208" t="str">
        <f t="shared" si="44"/>
        <v>x var</v>
      </c>
      <c r="BO52" s="208" t="b">
        <f t="shared" si="45"/>
        <v>0</v>
      </c>
      <c r="BP52" s="208" t="b">
        <f t="shared" si="46"/>
        <v>0</v>
      </c>
      <c r="BQ52" s="377">
        <f t="shared" si="47"/>
        <v>4.9999999639112502</v>
      </c>
      <c r="BR52" s="377">
        <f t="shared" si="48"/>
        <v>13.000000031897798</v>
      </c>
      <c r="BS52" s="377">
        <f t="shared" si="49"/>
        <v>17.999999995809048</v>
      </c>
      <c r="BT52" s="143"/>
      <c r="BU52" s="397"/>
      <c r="BV52" s="385">
        <f t="shared" si="72"/>
        <v>0</v>
      </c>
      <c r="BW52" s="377" t="str">
        <f t="shared" si="73"/>
        <v>Hayır, çakışma yok</v>
      </c>
      <c r="BX52" s="381"/>
      <c r="BY52" s="403">
        <f t="shared" si="74"/>
        <v>3.4722221971605904E-3</v>
      </c>
      <c r="BZ52" s="403">
        <f t="shared" si="75"/>
        <v>9.0277777999290265E-3</v>
      </c>
      <c r="CA52" s="403">
        <f t="shared" si="76"/>
        <v>1.2499999997089617E-2</v>
      </c>
      <c r="CB52" s="363"/>
      <c r="CC52" s="361"/>
      <c r="CD52" s="244"/>
      <c r="CE52" s="363">
        <v>52</v>
      </c>
      <c r="CF52" s="219">
        <f t="shared" si="77"/>
        <v>45552.604166666701</v>
      </c>
      <c r="CG52" s="219">
        <f t="shared" si="78"/>
        <v>45552.616666666698</v>
      </c>
      <c r="CH52" s="244"/>
      <c r="CI52" s="244"/>
      <c r="CJ52" s="244"/>
      <c r="CK52" s="244">
        <f t="shared" si="79"/>
        <v>9.0277777999290265E-3</v>
      </c>
      <c r="CL52" s="244">
        <f t="shared" si="80"/>
        <v>3.4722221971605904E-3</v>
      </c>
      <c r="CM52" s="244">
        <f t="shared" si="81"/>
        <v>1.2499999997089617E-2</v>
      </c>
      <c r="CN52" s="143"/>
      <c r="CO52" s="144">
        <f t="shared" si="82"/>
        <v>17.999999995809048</v>
      </c>
      <c r="CP52" s="145">
        <f t="shared" si="83"/>
        <v>0.54166666799574159</v>
      </c>
      <c r="CQ52" s="146">
        <f t="shared" si="50"/>
        <v>0.60416666670062114</v>
      </c>
      <c r="CR52" s="146">
        <f t="shared" si="51"/>
        <v>45552.607638888898</v>
      </c>
      <c r="CS52" s="146">
        <f t="shared" si="52"/>
        <v>45552.616666666698</v>
      </c>
      <c r="CT52" s="147">
        <f t="shared" si="53"/>
        <v>65594884.999999963</v>
      </c>
      <c r="CU52" s="147">
        <f t="shared" si="54"/>
        <v>13.000000031897798</v>
      </c>
      <c r="CV52" s="147">
        <f t="shared" si="55"/>
        <v>65594897.999999993</v>
      </c>
      <c r="CW52" s="148">
        <f t="shared" si="56"/>
        <v>0.99999980181385406</v>
      </c>
    </row>
    <row r="53" spans="1:101" s="149" customFormat="1" ht="118.5" customHeight="1">
      <c r="A53" s="192" t="str">
        <f>[4]SayfaKOC!C51</f>
        <v>KOC10</v>
      </c>
      <c r="B53" s="133" t="str">
        <f>[4]SayfaKOC!D51</f>
        <v>4122(4)</v>
      </c>
      <c r="C53" s="134" t="str">
        <f>[4]SayfaKOC!E51</f>
        <v>RA</v>
      </c>
      <c r="D53" s="134">
        <f>[4]SayfaKOC!F51</f>
        <v>63</v>
      </c>
      <c r="E53" s="135" t="str">
        <f>[4]SayfaKOC!G51</f>
        <v>BOZ-KOC10-FF-050</v>
      </c>
      <c r="F53" s="166">
        <f t="shared" si="42"/>
        <v>45538</v>
      </c>
      <c r="G53" s="167">
        <f t="shared" si="43"/>
        <v>0.62916666670207633</v>
      </c>
      <c r="H53" s="387">
        <f>[4]SayfaKOC!H51</f>
        <v>45538.629166666702</v>
      </c>
      <c r="I53" s="133" t="str">
        <f>[4]SayfaKOC!I51</f>
        <v>Depo/Depot</v>
      </c>
      <c r="J53" s="132" t="str">
        <f>IF([4]SayfaKOC!J51="Müşteri","Notified by Customer","Notified by Bozankaya")</f>
        <v>Notified by Bozankaya</v>
      </c>
      <c r="K53" s="132" t="str">
        <f>VLOOKUP([4]SayfaKOC!L51,Atamalar!$A$10:$B$53,2,FALSE)</f>
        <v>Passenger_Information</v>
      </c>
      <c r="L53" s="197" t="str">
        <f>[4]SayfaKOC!X51</f>
        <v>ATAK ULAŞIM SAN.TİC.LTD.ŞTİ.</v>
      </c>
      <c r="M53" s="136" t="str">
        <f t="shared" si="57"/>
        <v>KOC10-BOZ-KOC10-FF-050</v>
      </c>
      <c r="N53" s="163" t="str">
        <f>[4]SayfaKOC!M51</f>
        <v>6 numaralı kapı üstü stretch lcd ekran arızalı</v>
      </c>
      <c r="O53" s="198" t="str">
        <f>[4]SayfaKOC!P51</f>
        <v>C-Uyarı, sürüş devamlılığı</v>
      </c>
      <c r="P53" s="198" t="str">
        <f>[4]SayfaKOC!Q51</f>
        <v>C(Sisteme etki etmeyen arıza)</v>
      </c>
      <c r="Q53" s="198" t="str">
        <f>[4]SayfaKOC!R51</f>
        <v>N.A(Yaralanma yok)</v>
      </c>
      <c r="R53" s="164" t="str" cm="1">
        <f t="array" ref="R53">_xlfn.IFS([4]SayfaKOC!U51="Bozankaya","Bozankaya",[4]SayfaKOC!U51="Müşteri","Customer",[4]SayfaKOC!U51="Tedarikçi","Equipment Supplier")</f>
        <v>Equipment Supplier</v>
      </c>
      <c r="S53" s="254" t="str">
        <f>[4]SayfaKOC!GB51</f>
        <v>SSH yedek malzemeden değişimi yapıldı, çalışıyor. - Ekipman değiştirildi.</v>
      </c>
      <c r="T53" s="165" t="str">
        <f>[4]SayfaKOC!AD51</f>
        <v>Ekipman değiştirilecek</v>
      </c>
      <c r="U53" s="164" t="str">
        <f>[4]SayfaKOC!W51</f>
        <v>Evet</v>
      </c>
      <c r="V53" s="137">
        <f>[4]SayfaKOC!AZ51</f>
        <v>1</v>
      </c>
      <c r="W53" s="168">
        <f t="shared" si="58"/>
        <v>45538</v>
      </c>
      <c r="X53" s="169" t="str">
        <f t="shared" si="59"/>
        <v>15:15</v>
      </c>
      <c r="Y53" s="387">
        <f>[4]SayfaKOC!AE51</f>
        <v>45538.635416666701</v>
      </c>
      <c r="Z53" s="138">
        <f t="shared" si="60"/>
        <v>45538</v>
      </c>
      <c r="AA53" s="139" t="str">
        <f t="shared" si="61"/>
        <v>15:30</v>
      </c>
      <c r="AB53" s="219">
        <f>[4]SayfaKOC!BA51</f>
        <v>45538.645833333299</v>
      </c>
      <c r="AC53" s="223">
        <f t="shared" si="62"/>
        <v>23.999999900115654</v>
      </c>
      <c r="AD53" s="140">
        <f t="shared" si="63"/>
        <v>45538</v>
      </c>
      <c r="AE53" s="140" t="str">
        <f t="shared" si="64"/>
        <v>15:30</v>
      </c>
      <c r="AF53" s="387">
        <f>[4]SayfaKOC!BA51</f>
        <v>45538.645833333299</v>
      </c>
      <c r="AG53" s="216" t="str">
        <f>[4]SayfaKOC!S51</f>
        <v>(II) Aynı Araçta Tekrarlayan Arıza</v>
      </c>
      <c r="AH53" s="215" t="str">
        <f t="shared" si="65"/>
        <v>Bu Arıza Aracın Servise Verilmesine Engel Değil</v>
      </c>
      <c r="AI53" s="195" t="str">
        <f>[4]SayfaKOC!AV51</f>
        <v/>
      </c>
      <c r="AJ53" s="196" t="str">
        <f t="shared" si="66"/>
        <v/>
      </c>
      <c r="AK53" s="196" t="str">
        <f t="shared" si="67"/>
        <v/>
      </c>
      <c r="AL53" s="141" t="str">
        <f>[4]SayfaKOC!AX51</f>
        <v/>
      </c>
      <c r="AM53" s="223">
        <f t="shared" si="68"/>
        <v>0</v>
      </c>
      <c r="AN53" s="223">
        <f t="shared" si="69"/>
        <v>23.999999900115654</v>
      </c>
      <c r="AO53" s="211" t="str">
        <f>[4]SayfaKOC!AG51</f>
        <v>ATAK ULAŞIM SAN.TİC.LTD.ŞTİ.</v>
      </c>
      <c r="AP53" s="211" t="str">
        <f>[4]SayfaKOC!AI51</f>
        <v>0</v>
      </c>
      <c r="AQ53" s="211" t="str">
        <f>[4]SayfaKOC!AQ51</f>
        <v/>
      </c>
      <c r="AR53" s="211" t="str">
        <f>[4]SayfaKOC!AH51</f>
        <v>STRETCH LCD EKRAN</v>
      </c>
      <c r="AS53" s="211">
        <f>[4]SayfaKOC!AJ51</f>
        <v>1</v>
      </c>
      <c r="AT53" s="212" t="str">
        <f>[4]SayfaKOC!GC51</f>
        <v xml:space="preserve"> - </v>
      </c>
      <c r="AU53" s="213" t="str">
        <f>[4]SayfaKOC!AL51</f>
        <v/>
      </c>
      <c r="AV53" s="213" t="str">
        <f>[4]SayfaKOC!AP51</f>
        <v/>
      </c>
      <c r="AW53" s="214" t="str">
        <f>[4]SayfaKOC!AT51</f>
        <v/>
      </c>
      <c r="AX53" s="242">
        <f t="shared" si="70"/>
        <v>263.99999890127219</v>
      </c>
      <c r="AY53" s="200" t="str">
        <f>[4]SayfaKOC!BF51</f>
        <v>c852b804</v>
      </c>
      <c r="AZ53" s="199" t="str">
        <f>[4]SayfaKOC!BD51</f>
        <v>https://www.appsheet.com/Template/gettablefileurl?appname=KOC10_Failure_List-654943&amp;tableName=SAYFA1&amp;filename=Sayfa1_Images%2Fc852b804.Resim.121115.jpg</v>
      </c>
      <c r="BA53" s="142"/>
      <c r="BB53" s="208" t="str">
        <f t="shared" si="71"/>
        <v/>
      </c>
      <c r="BC53" s="143"/>
      <c r="BD53" s="143"/>
      <c r="BE53" s="143"/>
      <c r="BF53" s="143"/>
      <c r="BG53" s="143"/>
      <c r="BH53" s="143"/>
      <c r="BI53" s="143"/>
      <c r="BJ53" s="143"/>
      <c r="BK53" s="134" t="str">
        <f>[4]SayfaKOC!U51</f>
        <v>Tedarikçi</v>
      </c>
      <c r="BL53" s="134" t="str">
        <f>[4]SayfaKOC!V51</f>
        <v>ATAK ULAŞIM SAN.TİC.LTD.ŞTİ.</v>
      </c>
      <c r="BM53" s="143"/>
      <c r="BN53" s="208" t="str">
        <f t="shared" si="44"/>
        <v>x var</v>
      </c>
      <c r="BO53" s="208" t="b">
        <f t="shared" si="45"/>
        <v>0</v>
      </c>
      <c r="BP53" s="208" t="b">
        <f t="shared" si="46"/>
        <v>0</v>
      </c>
      <c r="BQ53" s="377">
        <f t="shared" si="47"/>
        <v>8.9999999979045242</v>
      </c>
      <c r="BR53" s="377">
        <f t="shared" si="48"/>
        <v>14.99999990221113</v>
      </c>
      <c r="BS53" s="377">
        <f t="shared" si="49"/>
        <v>23.999999900115654</v>
      </c>
      <c r="BT53" s="143"/>
      <c r="BU53" s="397"/>
      <c r="BV53" s="385">
        <f t="shared" si="72"/>
        <v>0</v>
      </c>
      <c r="BW53" s="377" t="str">
        <f t="shared" si="73"/>
        <v>Hayır, çakışma yok</v>
      </c>
      <c r="BX53" s="381"/>
      <c r="BY53" s="403">
        <f t="shared" si="74"/>
        <v>6.2499999985448085E-3</v>
      </c>
      <c r="BZ53" s="403">
        <f t="shared" si="75"/>
        <v>1.0416666598757729E-2</v>
      </c>
      <c r="CA53" s="403">
        <f t="shared" si="76"/>
        <v>1.6666666597302537E-2</v>
      </c>
      <c r="CB53" s="363"/>
      <c r="CC53" s="361"/>
      <c r="CD53" s="244"/>
      <c r="CE53" s="363">
        <v>50</v>
      </c>
      <c r="CF53" s="219">
        <f t="shared" si="77"/>
        <v>45538.629166666702</v>
      </c>
      <c r="CG53" s="219">
        <f t="shared" si="78"/>
        <v>45538.645833333299</v>
      </c>
      <c r="CH53" s="244"/>
      <c r="CI53" s="244"/>
      <c r="CJ53" s="244"/>
      <c r="CK53" s="244">
        <f t="shared" si="79"/>
        <v>1.0416666598757729E-2</v>
      </c>
      <c r="CL53" s="244">
        <f t="shared" si="80"/>
        <v>6.2499999985448085E-3</v>
      </c>
      <c r="CM53" s="244">
        <f t="shared" si="81"/>
        <v>1.6666666597302537E-2</v>
      </c>
      <c r="CN53" s="143"/>
      <c r="CO53" s="144">
        <f t="shared" si="82"/>
        <v>23.999999900115654</v>
      </c>
      <c r="CP53" s="145">
        <f t="shared" si="83"/>
        <v>0.62499999592546374</v>
      </c>
      <c r="CQ53" s="146">
        <f t="shared" si="50"/>
        <v>0.62916666670207633</v>
      </c>
      <c r="CR53" s="146">
        <f t="shared" si="51"/>
        <v>45538.635416666701</v>
      </c>
      <c r="CS53" s="146">
        <f t="shared" si="52"/>
        <v>45538.645833333299</v>
      </c>
      <c r="CT53" s="147">
        <f t="shared" si="53"/>
        <v>65574729</v>
      </c>
      <c r="CU53" s="147">
        <f t="shared" si="54"/>
        <v>14.99999990221113</v>
      </c>
      <c r="CV53" s="147">
        <f t="shared" si="55"/>
        <v>65574743.999999903</v>
      </c>
      <c r="CW53" s="148">
        <f t="shared" si="56"/>
        <v>0.99999977125339745</v>
      </c>
    </row>
    <row r="54" spans="1:101" s="149" customFormat="1" ht="118.5" customHeight="1">
      <c r="A54" s="192" t="str">
        <f>[4]SayfaKOC!C50</f>
        <v>KOC10</v>
      </c>
      <c r="B54" s="133" t="str">
        <f>[4]SayfaKOC!D50</f>
        <v>4121(3)</v>
      </c>
      <c r="C54" s="134" t="str">
        <f>[4]SayfaKOC!E50</f>
        <v>MA</v>
      </c>
      <c r="D54" s="134">
        <f>[4]SayfaKOC!F50</f>
        <v>2446</v>
      </c>
      <c r="E54" s="135" t="str">
        <f>[4]SayfaKOC!G50</f>
        <v>BOZ-KOC10-FF-049</v>
      </c>
      <c r="F54" s="166">
        <f t="shared" si="42"/>
        <v>45533</v>
      </c>
      <c r="G54" s="167">
        <f t="shared" si="43"/>
        <v>0.4326388889021473</v>
      </c>
      <c r="H54" s="387">
        <f>[4]SayfaKOC!H50</f>
        <v>45533.432638888902</v>
      </c>
      <c r="I54" s="133" t="str">
        <f>[4]SayfaKOC!I50</f>
        <v>Depo/Depot</v>
      </c>
      <c r="J54" s="132" t="str">
        <f>IF([4]SayfaKOC!J50="Müşteri","Notified by Customer","Notified by Bozankaya")</f>
        <v>Notified by Bozankaya</v>
      </c>
      <c r="K54" s="132" t="str">
        <f>VLOOKUP([4]SayfaKOC!L50,Atamalar!$A$10:$B$53,2,FALSE)</f>
        <v>Passenger_Information</v>
      </c>
      <c r="L54" s="197" t="str">
        <f>[4]SayfaKOC!X50</f>
        <v>ATAK ULAŞIM SAN.TİC.LTD.ŞTİ.</v>
      </c>
      <c r="M54" s="136" t="str">
        <f t="shared" si="57"/>
        <v>KOC10-BOZ-KOC10-FF-049</v>
      </c>
      <c r="N54" s="163" t="str">
        <f>[4]SayfaKOC!M50</f>
        <v>Orta reklam ekranının güç kablosuna enerji geliyor fakat ekran soluk yanıyor.</v>
      </c>
      <c r="O54" s="198" t="str">
        <f>[4]SayfaKOC!P50</f>
        <v>C-Uyarı, sürüş devamlılığı</v>
      </c>
      <c r="P54" s="198" t="str">
        <f>[4]SayfaKOC!Q50</f>
        <v>C(Sisteme etki etmeyen arıza)</v>
      </c>
      <c r="Q54" s="198" t="str">
        <f>[4]SayfaKOC!R50</f>
        <v>N.A(Yaralanma yok)</v>
      </c>
      <c r="R54" s="164" t="str" cm="1">
        <f t="array" ref="R54">_xlfn.IFS([4]SayfaKOC!U50="Bozankaya","Bozankaya",[4]SayfaKOC!U50="Müşteri","Customer",[4]SayfaKOC!U50="Tedarikçi","Equipment Supplier")</f>
        <v>Customer</v>
      </c>
      <c r="S54" s="254" t="str">
        <f>[4]SayfaKOC!GB50</f>
        <v>Yeni ekran ile değişimi yapıldı. - Ekipman değiştirildi.</v>
      </c>
      <c r="T54" s="165" t="str">
        <f>[4]SayfaKOC!AD50</f>
        <v>Ekipman değiştirilecek</v>
      </c>
      <c r="U54" s="164" t="str">
        <f>[4]SayfaKOC!W50</f>
        <v>Evet</v>
      </c>
      <c r="V54" s="137">
        <f>[4]SayfaKOC!AZ50</f>
        <v>1</v>
      </c>
      <c r="W54" s="168">
        <f t="shared" si="58"/>
        <v>45533</v>
      </c>
      <c r="X54" s="169" t="str">
        <f t="shared" si="59"/>
        <v>10:30</v>
      </c>
      <c r="Y54" s="387">
        <f>[4]SayfaKOC!AE50</f>
        <v>45533.4375</v>
      </c>
      <c r="Z54" s="138">
        <f t="shared" si="60"/>
        <v>45533</v>
      </c>
      <c r="AA54" s="139" t="str">
        <f t="shared" si="61"/>
        <v>11:40</v>
      </c>
      <c r="AB54" s="219">
        <f>[4]SayfaKOC!BA50</f>
        <v>45533.486111111102</v>
      </c>
      <c r="AC54" s="223">
        <f t="shared" si="62"/>
        <v>76.999999968102202</v>
      </c>
      <c r="AD54" s="140">
        <f t="shared" si="63"/>
        <v>45533</v>
      </c>
      <c r="AE54" s="140" t="str">
        <f t="shared" si="64"/>
        <v>11:40</v>
      </c>
      <c r="AF54" s="387">
        <f>[4]SayfaKOC!BA50</f>
        <v>45533.486111111102</v>
      </c>
      <c r="AG54" s="216" t="str">
        <f>[4]SayfaKOC!S50</f>
        <v>(II) Aynı Araçta Tekrarlayan Arıza</v>
      </c>
      <c r="AH54" s="215" t="str">
        <f t="shared" si="65"/>
        <v>Bu Arıza Aracın Servise Verilmesine Engel Değil</v>
      </c>
      <c r="AI54" s="195" t="str">
        <f>[4]SayfaKOC!AV50</f>
        <v>KOC10-HBR-24-047</v>
      </c>
      <c r="AJ54" s="196" t="str">
        <f t="shared" si="66"/>
        <v/>
      </c>
      <c r="AK54" s="196" t="str">
        <f t="shared" si="67"/>
        <v/>
      </c>
      <c r="AL54" s="141" t="str">
        <f>[4]SayfaKOC!AX50</f>
        <v/>
      </c>
      <c r="AM54" s="223">
        <f t="shared" si="68"/>
        <v>0</v>
      </c>
      <c r="AN54" s="223">
        <f t="shared" si="69"/>
        <v>76.999999968102202</v>
      </c>
      <c r="AO54" s="211" t="str">
        <f>[4]SayfaKOC!AG50</f>
        <v>ATAK ULAŞIM SAN.TİC.LTD.ŞTİ.</v>
      </c>
      <c r="AP54" s="211" t="str">
        <f>[4]SayfaKOC!AI50</f>
        <v>E840-7084</v>
      </c>
      <c r="AQ54" s="211" t="str">
        <f>[4]SayfaKOC!AQ50</f>
        <v>190122013105</v>
      </c>
      <c r="AR54" s="211" t="str">
        <f>[4]SayfaKOC!AH50</f>
        <v>ANTALYA EKRAN</v>
      </c>
      <c r="AS54" s="211">
        <f>[4]SayfaKOC!AJ50</f>
        <v>1</v>
      </c>
      <c r="AT54" s="212" t="str">
        <f>[4]SayfaKOC!GC50</f>
        <v xml:space="preserve"> - </v>
      </c>
      <c r="AU54" s="213" t="str">
        <f>[4]SayfaKOC!AL50</f>
        <v/>
      </c>
      <c r="AV54" s="213" t="str">
        <f>[4]SayfaKOC!AP50</f>
        <v/>
      </c>
      <c r="AW54" s="214" t="str">
        <f>[4]SayfaKOC!AT50</f>
        <v/>
      </c>
      <c r="AX54" s="242">
        <f t="shared" si="70"/>
        <v>846.99999964912422</v>
      </c>
      <c r="AY54" s="200" t="str">
        <f>[4]SayfaKOC!BF50</f>
        <v>a85d5c31</v>
      </c>
      <c r="AZ54" s="199" t="str">
        <f>[4]SayfaKOC!BD50</f>
        <v>https://www.appsheet.com/Template/gettablefileurl?appname=KOC10_Failure_List-654943&amp;tableName=SAYFA1&amp;filename=Sayfa1_Images%2Fa85d5c31.Resim.090652.jpg</v>
      </c>
      <c r="BA54" s="142"/>
      <c r="BB54" s="208" t="str">
        <f t="shared" si="71"/>
        <v/>
      </c>
      <c r="BC54" s="143"/>
      <c r="BD54" s="143"/>
      <c r="BE54" s="143"/>
      <c r="BF54" s="143"/>
      <c r="BG54" s="143"/>
      <c r="BH54" s="143"/>
      <c r="BI54" s="143"/>
      <c r="BJ54" s="143"/>
      <c r="BK54" s="134" t="str">
        <f>[4]SayfaKOC!U50</f>
        <v>Müşteri</v>
      </c>
      <c r="BL54" s="134" t="str">
        <f>[4]SayfaKOC!V50</f>
        <v>Ulaşım Park</v>
      </c>
      <c r="BM54" s="143"/>
      <c r="BN54" s="208" t="str">
        <f t="shared" si="44"/>
        <v>x var</v>
      </c>
      <c r="BO54" s="208" t="b">
        <f t="shared" si="45"/>
        <v>0</v>
      </c>
      <c r="BP54" s="208" t="b">
        <f t="shared" si="46"/>
        <v>0</v>
      </c>
      <c r="BQ54" s="377">
        <f t="shared" si="47"/>
        <v>6.9999999809078872</v>
      </c>
      <c r="BR54" s="377">
        <f t="shared" si="48"/>
        <v>69.999999987194315</v>
      </c>
      <c r="BS54" s="377">
        <f t="shared" si="49"/>
        <v>76.999999968102202</v>
      </c>
      <c r="BT54" s="143"/>
      <c r="BU54" s="397"/>
      <c r="BV54" s="385">
        <f t="shared" si="72"/>
        <v>0</v>
      </c>
      <c r="BW54" s="377" t="str">
        <f t="shared" si="73"/>
        <v>Hayır, çakışma yok</v>
      </c>
      <c r="BX54" s="381"/>
      <c r="BY54" s="403">
        <f t="shared" si="74"/>
        <v>4.8611110978526995E-3</v>
      </c>
      <c r="BZ54" s="403">
        <f t="shared" si="75"/>
        <v>4.8611111102218274E-2</v>
      </c>
      <c r="CA54" s="403">
        <f t="shared" si="76"/>
        <v>5.3472222200070973E-2</v>
      </c>
      <c r="CB54" s="363"/>
      <c r="CC54" s="361"/>
      <c r="CD54" s="244"/>
      <c r="CE54" s="363">
        <v>49</v>
      </c>
      <c r="CF54" s="219">
        <f t="shared" si="77"/>
        <v>45533.432638888902</v>
      </c>
      <c r="CG54" s="219">
        <f t="shared" si="78"/>
        <v>45533.486111111102</v>
      </c>
      <c r="CH54" s="244"/>
      <c r="CI54" s="244"/>
      <c r="CJ54" s="244"/>
      <c r="CK54" s="244">
        <f t="shared" si="79"/>
        <v>4.8611111102218274E-2</v>
      </c>
      <c r="CL54" s="244">
        <f t="shared" si="80"/>
        <v>4.8611110978526995E-3</v>
      </c>
      <c r="CM54" s="244">
        <f t="shared" si="81"/>
        <v>5.3472222200070973E-2</v>
      </c>
      <c r="CN54" s="143"/>
      <c r="CO54" s="144">
        <f t="shared" si="82"/>
        <v>76.999999968102202</v>
      </c>
      <c r="CP54" s="145">
        <f t="shared" si="83"/>
        <v>2.9166666661330964</v>
      </c>
      <c r="CQ54" s="146">
        <f t="shared" si="50"/>
        <v>0.4326388889021473</v>
      </c>
      <c r="CR54" s="146">
        <f t="shared" si="51"/>
        <v>45533.4375</v>
      </c>
      <c r="CS54" s="146">
        <f t="shared" si="52"/>
        <v>45533.486111111102</v>
      </c>
      <c r="CT54" s="147">
        <f t="shared" si="53"/>
        <v>65567526.999999978</v>
      </c>
      <c r="CU54" s="147">
        <f t="shared" si="54"/>
        <v>69.999999987194315</v>
      </c>
      <c r="CV54" s="147">
        <f t="shared" si="55"/>
        <v>65567596.99999997</v>
      </c>
      <c r="CW54" s="148">
        <f t="shared" si="56"/>
        <v>0.99999893239949011</v>
      </c>
    </row>
    <row r="55" spans="1:101" s="149" customFormat="1" ht="118.5" customHeight="1">
      <c r="A55" s="192" t="str">
        <f>[4]SayfaKOC!C49</f>
        <v>KOC10</v>
      </c>
      <c r="B55" s="133" t="str">
        <f>[4]SayfaKOC!D49</f>
        <v>4119(1)</v>
      </c>
      <c r="C55" s="134" t="str">
        <f>[4]SayfaKOC!E49</f>
        <v>MB</v>
      </c>
      <c r="D55" s="134">
        <f>[4]SayfaKOC!F49</f>
        <v>7312</v>
      </c>
      <c r="E55" s="135" t="str">
        <f>[4]SayfaKOC!G49</f>
        <v>BOZ-KOC10-FF-048</v>
      </c>
      <c r="F55" s="166">
        <f t="shared" si="42"/>
        <v>45532</v>
      </c>
      <c r="G55" s="167">
        <f t="shared" si="43"/>
        <v>0.58443287039699499</v>
      </c>
      <c r="H55" s="387">
        <f>[4]SayfaKOC!H49</f>
        <v>45532.584432870397</v>
      </c>
      <c r="I55" s="133" t="str">
        <f>[4]SayfaKOC!I49</f>
        <v>Hat/Line</v>
      </c>
      <c r="J55" s="132" t="str">
        <f>IF([4]SayfaKOC!J49="Müşteri","Notified by Customer","Notified by Bozankaya")</f>
        <v>Notified by Bozankaya</v>
      </c>
      <c r="K55" s="132" t="str">
        <f>VLOOKUP([4]SayfaKOC!L49,Atamalar!$A$10:$B$53,2,FALSE)</f>
        <v>Passenger_Information</v>
      </c>
      <c r="L55" s="197" t="str">
        <f>[4]SayfaKOC!X49</f>
        <v>ATAK ULAŞIM SAN.TİC.LTD.ŞTİ.</v>
      </c>
      <c r="M55" s="136" t="str">
        <f t="shared" si="57"/>
        <v>KOC10-BOZ-KOC10-FF-048</v>
      </c>
      <c r="N55" s="163" t="str">
        <f>[4]SayfaKOC!M49</f>
        <v>12 Numaralı kapı üstü stretch lcd ekranın güç kablosunda voltaj mevcut fakat ekran çalışmıyor.</v>
      </c>
      <c r="O55" s="198" t="str">
        <f>[4]SayfaKOC!P49</f>
        <v>C-Uyarı, sürüş devamlılığı</v>
      </c>
      <c r="P55" s="198" t="str">
        <f>[4]SayfaKOC!Q49</f>
        <v>C(Sisteme etki etmeyen arıza)</v>
      </c>
      <c r="Q55" s="198" t="str">
        <f>[4]SayfaKOC!R49</f>
        <v>N.A(Yaralanma yok)</v>
      </c>
      <c r="R55" s="164" t="str" cm="1">
        <f t="array" ref="R55">_xlfn.IFS([4]SayfaKOC!U49="Bozankaya","Bozankaya",[4]SayfaKOC!U49="Müşteri","Customer",[4]SayfaKOC!U49="Tedarikçi","Equipment Supplier")</f>
        <v>Equipment Supplier</v>
      </c>
      <c r="S55" s="254" t="str">
        <f>[4]SayfaKOC!GB49</f>
        <v>Elimizdeki yeni stretch lcd ekran ile değişimi yapıldı,çalılıyor. - Kocaeli SSH'ta bulunan yedek Stretch lcd ekran ile değişimi sağlandı.</v>
      </c>
      <c r="T55" s="165" t="str">
        <f>[4]SayfaKOC!AD49</f>
        <v>Ekipman değiştirilecek</v>
      </c>
      <c r="U55" s="164" t="str">
        <f>[4]SayfaKOC!W49</f>
        <v>Evet</v>
      </c>
      <c r="V55" s="137">
        <f>[4]SayfaKOC!AZ49</f>
        <v>1</v>
      </c>
      <c r="W55" s="168">
        <f t="shared" si="58"/>
        <v>45532</v>
      </c>
      <c r="X55" s="169" t="str">
        <f t="shared" si="59"/>
        <v>14:15</v>
      </c>
      <c r="Y55" s="387">
        <f>[4]SayfaKOC!AE49</f>
        <v>45532.594166666699</v>
      </c>
      <c r="Z55" s="138">
        <f t="shared" si="60"/>
        <v>45532</v>
      </c>
      <c r="AA55" s="139" t="str">
        <f t="shared" si="61"/>
        <v>14:29</v>
      </c>
      <c r="AB55" s="219">
        <f>[4]SayfaKOC!BA49</f>
        <v>45532.603599536997</v>
      </c>
      <c r="AC55" s="223">
        <f t="shared" si="62"/>
        <v>27.599999903468415</v>
      </c>
      <c r="AD55" s="140">
        <f t="shared" si="63"/>
        <v>45532</v>
      </c>
      <c r="AE55" s="140" t="str">
        <f t="shared" si="64"/>
        <v>14:29</v>
      </c>
      <c r="AF55" s="387">
        <f>[4]SayfaKOC!BA49</f>
        <v>45532.603599536997</v>
      </c>
      <c r="AG55" s="216" t="str">
        <f>[4]SayfaKOC!S49</f>
        <v>(III) Farklı Araçlarda Tekrarlayan Arıza</v>
      </c>
      <c r="AH55" s="215" t="str">
        <f t="shared" si="65"/>
        <v>Bu Arıza Aracın Servise Verilmesine Engel Değil</v>
      </c>
      <c r="AI55" s="195" t="str">
        <f>[4]SayfaKOC!AV49</f>
        <v>KOC10-HBR-24-053</v>
      </c>
      <c r="AJ55" s="196" t="str">
        <f t="shared" si="66"/>
        <v/>
      </c>
      <c r="AK55" s="196" t="str">
        <f t="shared" si="67"/>
        <v/>
      </c>
      <c r="AL55" s="141" t="str">
        <f>[4]SayfaKOC!AX49</f>
        <v/>
      </c>
      <c r="AM55" s="223">
        <f t="shared" si="68"/>
        <v>0</v>
      </c>
      <c r="AN55" s="223">
        <f t="shared" si="69"/>
        <v>27.599999903468415</v>
      </c>
      <c r="AO55" s="211" t="str">
        <f>[4]SayfaKOC!AG49</f>
        <v>ATAK ULAŞIM SAN.TİC.LTD.ŞTİ.</v>
      </c>
      <c r="AP55" s="211" t="str">
        <f>[4]SayfaKOC!AI49</f>
        <v>E410-7003</v>
      </c>
      <c r="AQ55" s="211" t="str">
        <f>[4]SayfaKOC!AQ49</f>
        <v>190122012574</v>
      </c>
      <c r="AR55" s="211" t="str">
        <f>[4]SayfaKOC!AH49</f>
        <v>STRETCH LCD EKRAN</v>
      </c>
      <c r="AS55" s="211">
        <f>[4]SayfaKOC!AJ49</f>
        <v>1</v>
      </c>
      <c r="AT55" s="212" t="str">
        <f>[4]SayfaKOC!GC49</f>
        <v xml:space="preserve"> - </v>
      </c>
      <c r="AU55" s="213" t="str">
        <f>[4]SayfaKOC!AL49</f>
        <v/>
      </c>
      <c r="AV55" s="213" t="str">
        <f>[4]SayfaKOC!AP49</f>
        <v/>
      </c>
      <c r="AW55" s="214" t="str">
        <f>[4]SayfaKOC!AT49</f>
        <v/>
      </c>
      <c r="AX55" s="242">
        <f t="shared" si="70"/>
        <v>303.59999893815257</v>
      </c>
      <c r="AY55" s="200" t="str">
        <f>[4]SayfaKOC!BF49</f>
        <v>f1de5f64</v>
      </c>
      <c r="AZ55" s="199" t="str">
        <f>[4]SayfaKOC!BD49</f>
        <v>https://www.appsheet.com/Template/gettablefileurl?appname=KOC10_Failure_List-654943&amp;tableName=SAYFA1&amp;filename=Sayfa1_Images%2Ff1de5f64.Resim.114502.jpg</v>
      </c>
      <c r="BA55" s="142"/>
      <c r="BB55" s="208" t="str">
        <f t="shared" si="71"/>
        <v/>
      </c>
      <c r="BC55" s="143"/>
      <c r="BD55" s="143"/>
      <c r="BE55" s="143"/>
      <c r="BF55" s="143"/>
      <c r="BG55" s="143"/>
      <c r="BH55" s="143"/>
      <c r="BI55" s="143"/>
      <c r="BJ55" s="143"/>
      <c r="BK55" s="134" t="str">
        <f>[4]SayfaKOC!U49</f>
        <v>Tedarikçi</v>
      </c>
      <c r="BL55" s="134" t="str">
        <f>[4]SayfaKOC!V49</f>
        <v>ATAK ULAŞIM SAN.TİC.LTD.ŞTİ.</v>
      </c>
      <c r="BM55" s="143"/>
      <c r="BN55" s="208" t="str">
        <f t="shared" si="44"/>
        <v>x var</v>
      </c>
      <c r="BO55" s="208" t="b">
        <f t="shared" si="45"/>
        <v>0</v>
      </c>
      <c r="BP55" s="208" t="b">
        <f t="shared" si="46"/>
        <v>0</v>
      </c>
      <c r="BQ55" s="377">
        <f t="shared" si="47"/>
        <v>14.01666667428799</v>
      </c>
      <c r="BR55" s="377">
        <f t="shared" si="48"/>
        <v>13.583333229180425</v>
      </c>
      <c r="BS55" s="377">
        <f t="shared" si="49"/>
        <v>27.599999903468415</v>
      </c>
      <c r="BT55" s="143"/>
      <c r="BU55" s="397"/>
      <c r="BV55" s="385">
        <f t="shared" si="72"/>
        <v>0</v>
      </c>
      <c r="BW55" s="377" t="str">
        <f t="shared" si="73"/>
        <v>Hayır, çakışma yok</v>
      </c>
      <c r="BX55" s="381"/>
      <c r="BY55" s="403">
        <f t="shared" si="74"/>
        <v>9.7337963015888818E-3</v>
      </c>
      <c r="BZ55" s="403">
        <f t="shared" si="75"/>
        <v>9.4328702980419621E-3</v>
      </c>
      <c r="CA55" s="403">
        <f t="shared" si="76"/>
        <v>1.9166666599630844E-2</v>
      </c>
      <c r="CB55" s="363"/>
      <c r="CC55" s="361"/>
      <c r="CD55" s="244"/>
      <c r="CE55" s="363">
        <v>48</v>
      </c>
      <c r="CF55" s="219">
        <f t="shared" si="77"/>
        <v>45532.584432870397</v>
      </c>
      <c r="CG55" s="219">
        <f t="shared" si="78"/>
        <v>45532.603599536997</v>
      </c>
      <c r="CH55" s="244"/>
      <c r="CI55" s="244"/>
      <c r="CJ55" s="244"/>
      <c r="CK55" s="244">
        <f t="shared" si="79"/>
        <v>9.4328702980419621E-3</v>
      </c>
      <c r="CL55" s="244">
        <f t="shared" si="80"/>
        <v>9.7337963015888818E-3</v>
      </c>
      <c r="CM55" s="244">
        <f t="shared" si="81"/>
        <v>1.9166666599630844E-2</v>
      </c>
      <c r="CN55" s="143"/>
      <c r="CO55" s="144">
        <f t="shared" si="82"/>
        <v>27.599999903468415</v>
      </c>
      <c r="CP55" s="145">
        <f t="shared" si="83"/>
        <v>0.56597221788251773</v>
      </c>
      <c r="CQ55" s="146">
        <f t="shared" si="50"/>
        <v>0.58443287039699499</v>
      </c>
      <c r="CR55" s="146">
        <f t="shared" si="51"/>
        <v>45532.594166666699</v>
      </c>
      <c r="CS55" s="146">
        <f t="shared" si="52"/>
        <v>45532.603599536997</v>
      </c>
      <c r="CT55" s="147">
        <f t="shared" si="53"/>
        <v>65566094.016666673</v>
      </c>
      <c r="CU55" s="147">
        <f t="shared" si="54"/>
        <v>13.583333229180425</v>
      </c>
      <c r="CV55" s="147">
        <f t="shared" si="55"/>
        <v>65566107.599999905</v>
      </c>
      <c r="CW55" s="148">
        <f t="shared" si="56"/>
        <v>0.99999979282995854</v>
      </c>
    </row>
    <row r="56" spans="1:101" s="149" customFormat="1" ht="118.5" customHeight="1">
      <c r="A56" s="192" t="str">
        <f>[4]SayfaKOC!C48</f>
        <v>KOC10</v>
      </c>
      <c r="B56" s="133" t="str">
        <f>[4]SayfaKOC!D48</f>
        <v>4119(1)</v>
      </c>
      <c r="C56" s="134" t="str">
        <f>[4]SayfaKOC!E48</f>
        <v>MA</v>
      </c>
      <c r="D56" s="134">
        <f>[4]SayfaKOC!F48</f>
        <v>7269</v>
      </c>
      <c r="E56" s="135" t="str">
        <f>[4]SayfaKOC!G48</f>
        <v>BOZ-KOC10-FF-047</v>
      </c>
      <c r="F56" s="166">
        <f t="shared" si="42"/>
        <v>45531</v>
      </c>
      <c r="G56" s="167">
        <f t="shared" si="43"/>
        <v>0.42143518519878853</v>
      </c>
      <c r="H56" s="387">
        <f>[4]SayfaKOC!H48</f>
        <v>45531.421435185199</v>
      </c>
      <c r="I56" s="133" t="str">
        <f>[4]SayfaKOC!I48</f>
        <v>Hat/Line</v>
      </c>
      <c r="J56" s="132" t="str">
        <f>IF([4]SayfaKOC!J48="Müşteri","Notified by Customer","Notified by Bozankaya")</f>
        <v>Notified by Customer</v>
      </c>
      <c r="K56" s="132" t="str">
        <f>VLOOKUP([4]SayfaKOC!L48,Atamalar!$A$10:$B$53,2,FALSE)</f>
        <v>Internal_Light</v>
      </c>
      <c r="L56" s="197" t="str">
        <f>[4]SayfaKOC!X48</f>
        <v>GENERAL TEKNİK ELEKTRONİK TESİSAT</v>
      </c>
      <c r="M56" s="136" t="str">
        <f t="shared" si="57"/>
        <v>KOC10-BOZ-KOC10-FF-047</v>
      </c>
      <c r="N56" s="163" t="str">
        <f>[4]SayfaKOC!M48</f>
        <v>4119(Koc-1) treninin Ma sürücü kabin kolçak butonlarında sellektör butonunun alt kısımdan tırnağı kırılmış.</v>
      </c>
      <c r="O56" s="198" t="str">
        <f>[4]SayfaKOC!P48</f>
        <v>C-Uyarı, sürüş devamlılığı</v>
      </c>
      <c r="P56" s="198" t="str">
        <f>[4]SayfaKOC!Q48</f>
        <v>C(Sisteme etki etmeyen arıza)</v>
      </c>
      <c r="Q56" s="198" t="str">
        <f>[4]SayfaKOC!R48</f>
        <v>N.A(Yaralanma yok)</v>
      </c>
      <c r="R56" s="164" t="str" cm="1">
        <f t="array" ref="R56">_xlfn.IFS([4]SayfaKOC!U50="Bozankaya","Bozankaya",[4]SayfaKOC!U50="Müşteri","Customer",[4]SayfaKOC!U50="Tedarikçi","Equipment Supplier")</f>
        <v>Customer</v>
      </c>
      <c r="S56" s="254" t="str">
        <f>[4]SayfaKOC!GB48</f>
        <v xml:space="preserve">4120 (Koc-2) treninden alıp takıldı. - </v>
      </c>
      <c r="T56" s="165" t="str">
        <f>[4]SayfaKOC!AD48</f>
        <v>Ekipman değiştirilecek</v>
      </c>
      <c r="U56" s="164" t="str">
        <f>[4]SayfaKOC!W48</f>
        <v>Evet</v>
      </c>
      <c r="V56" s="137">
        <f>[4]SayfaKOC!AZ48</f>
        <v>1</v>
      </c>
      <c r="W56" s="168">
        <f t="shared" si="58"/>
        <v>45531</v>
      </c>
      <c r="X56" s="169" t="str">
        <f t="shared" si="59"/>
        <v>16:12</v>
      </c>
      <c r="Y56" s="387">
        <f>[4]SayfaKOC!AE48</f>
        <v>45531.675486111097</v>
      </c>
      <c r="Z56" s="138">
        <f t="shared" si="60"/>
        <v>45531</v>
      </c>
      <c r="AA56" s="139" t="str">
        <f t="shared" si="61"/>
        <v>17:12</v>
      </c>
      <c r="AB56" s="219">
        <f>[4]SayfaKOC!BA48</f>
        <v>45531.717002314799</v>
      </c>
      <c r="AC56" s="223">
        <f t="shared" si="62"/>
        <v>425.61666662455536</v>
      </c>
      <c r="AD56" s="140">
        <f t="shared" si="63"/>
        <v>45531</v>
      </c>
      <c r="AE56" s="140" t="str">
        <f t="shared" si="64"/>
        <v>17:12</v>
      </c>
      <c r="AF56" s="387">
        <f>[4]SayfaKOC!BA48</f>
        <v>45531.717002314799</v>
      </c>
      <c r="AG56" s="216" t="str">
        <f>[4]SayfaKOC!S48</f>
        <v>(I) İlk Defa Karşılaşılan Arıza</v>
      </c>
      <c r="AH56" s="215" t="str">
        <f t="shared" si="65"/>
        <v>Bu Arıza Aracın Servise Verilmesine Engel Değil</v>
      </c>
      <c r="AI56" s="195" t="str">
        <f>[4]SayfaKOC!AV48</f>
        <v>KOC10-HBR-24-048</v>
      </c>
      <c r="AJ56" s="196" t="str">
        <f t="shared" si="66"/>
        <v/>
      </c>
      <c r="AK56" s="196" t="str">
        <f t="shared" si="67"/>
        <v/>
      </c>
      <c r="AL56" s="141" t="str">
        <f>[4]SayfaKOC!AX48</f>
        <v/>
      </c>
      <c r="AM56" s="223">
        <f t="shared" si="68"/>
        <v>0</v>
      </c>
      <c r="AN56" s="223">
        <f t="shared" si="69"/>
        <v>425.61666662455536</v>
      </c>
      <c r="AO56" s="211" t="str">
        <f>[4]SayfaKOC!AG48</f>
        <v>Bozankaya</v>
      </c>
      <c r="AP56" s="211" t="str">
        <f>[4]SayfaKOC!AI48</f>
        <v>E300-7417</v>
      </c>
      <c r="AQ56" s="211" t="str">
        <f>[4]SayfaKOC!AQ48</f>
        <v>-</v>
      </c>
      <c r="AR56" s="211" t="str">
        <f>[4]SayfaKOC!AH48</f>
        <v>SAĞ KOLÇAK BUTON PANELİ KOMPLESİ</v>
      </c>
      <c r="AS56" s="211">
        <f>[4]SayfaKOC!AJ48</f>
        <v>1</v>
      </c>
      <c r="AT56" s="212" t="str">
        <f>[4]SayfaKOC!GC48</f>
        <v xml:space="preserve"> - </v>
      </c>
      <c r="AU56" s="213" t="str">
        <f>[4]SayfaKOC!AL48</f>
        <v/>
      </c>
      <c r="AV56" s="213" t="str">
        <f>[4]SayfaKOC!AP48</f>
        <v/>
      </c>
      <c r="AW56" s="214" t="str">
        <f>[4]SayfaKOC!AT48</f>
        <v/>
      </c>
      <c r="AX56" s="242">
        <f t="shared" si="70"/>
        <v>4681.783332870109</v>
      </c>
      <c r="AY56" s="200" t="str">
        <f>[4]SayfaKOC!BF48</f>
        <v>c6c58897</v>
      </c>
      <c r="AZ56" s="199" t="str">
        <f>[4]SayfaKOC!BD48</f>
        <v>https://www.appsheet.com/Template/gettablefileurl?appname=KOC10_Failure_List-654943&amp;tableName=SAYFA1&amp;filename=Sayfa1_Images%2Fc6c58897.Resim.090424.jpg</v>
      </c>
      <c r="BA56" s="142"/>
      <c r="BB56" s="208" t="str">
        <f t="shared" si="71"/>
        <v/>
      </c>
      <c r="BC56" s="143"/>
      <c r="BD56" s="143"/>
      <c r="BE56" s="143"/>
      <c r="BF56" s="143"/>
      <c r="BG56" s="143"/>
      <c r="BH56" s="143"/>
      <c r="BI56" s="143"/>
      <c r="BJ56" s="143"/>
      <c r="BK56" s="134" t="str">
        <f>[4]SayfaKOC!U48</f>
        <v>Bozankaya</v>
      </c>
      <c r="BL56" s="134" t="str">
        <f>[4]SayfaKOC!V48</f>
        <v>Üretim</v>
      </c>
      <c r="BM56" s="143"/>
      <c r="BN56" s="208" t="str">
        <f t="shared" si="44"/>
        <v>x var</v>
      </c>
      <c r="BO56" s="208" t="b">
        <f t="shared" si="45"/>
        <v>0</v>
      </c>
      <c r="BP56" s="208" t="b">
        <f t="shared" si="46"/>
        <v>0</v>
      </c>
      <c r="BQ56" s="377">
        <f t="shared" si="47"/>
        <v>365.83333329297602</v>
      </c>
      <c r="BR56" s="377">
        <f t="shared" si="48"/>
        <v>59.783333331579342</v>
      </c>
      <c r="BS56" s="377">
        <f t="shared" si="49"/>
        <v>425.61666662455536</v>
      </c>
      <c r="BT56" s="143"/>
      <c r="BU56" s="397"/>
      <c r="BV56" s="385">
        <f t="shared" si="72"/>
        <v>0</v>
      </c>
      <c r="BW56" s="377" t="str">
        <f t="shared" si="73"/>
        <v>Hayır, çakışma yok</v>
      </c>
      <c r="BX56" s="381"/>
      <c r="BY56" s="403">
        <f t="shared" si="74"/>
        <v>0.25405092589790002</v>
      </c>
      <c r="BZ56" s="403">
        <f t="shared" si="75"/>
        <v>4.1516203702485655E-2</v>
      </c>
      <c r="CA56" s="403">
        <f t="shared" si="76"/>
        <v>0.29556712960038567</v>
      </c>
      <c r="CB56" s="363"/>
      <c r="CC56" s="361"/>
      <c r="CD56" s="244"/>
      <c r="CE56" s="363">
        <v>47</v>
      </c>
      <c r="CF56" s="219">
        <f t="shared" si="77"/>
        <v>45531.421435185199</v>
      </c>
      <c r="CG56" s="219">
        <f t="shared" si="78"/>
        <v>45531.717002314799</v>
      </c>
      <c r="CH56" s="244"/>
      <c r="CI56" s="244"/>
      <c r="CJ56" s="244"/>
      <c r="CK56" s="244">
        <f t="shared" si="79"/>
        <v>4.1516203702485655E-2</v>
      </c>
      <c r="CL56" s="244">
        <f t="shared" si="80"/>
        <v>0.25405092589790002</v>
      </c>
      <c r="CM56" s="244">
        <f t="shared" si="81"/>
        <v>0.29556712960038567</v>
      </c>
      <c r="CN56" s="143"/>
      <c r="CO56" s="144">
        <f t="shared" si="82"/>
        <v>425.61666662455536</v>
      </c>
      <c r="CP56" s="145">
        <f t="shared" si="83"/>
        <v>2.4909722221491393</v>
      </c>
      <c r="CQ56" s="146">
        <f t="shared" si="50"/>
        <v>0.42143518519878853</v>
      </c>
      <c r="CR56" s="146">
        <f t="shared" si="51"/>
        <v>45531.675486111097</v>
      </c>
      <c r="CS56" s="146">
        <f t="shared" si="52"/>
        <v>45531.717002314799</v>
      </c>
      <c r="CT56" s="147">
        <f t="shared" si="53"/>
        <v>65565005.833333291</v>
      </c>
      <c r="CU56" s="147">
        <f t="shared" si="54"/>
        <v>59.783333331579342</v>
      </c>
      <c r="CV56" s="147">
        <f t="shared" si="55"/>
        <v>65565065.616666622</v>
      </c>
      <c r="CW56" s="148">
        <f t="shared" si="56"/>
        <v>0.99999908818312355</v>
      </c>
    </row>
    <row r="57" spans="1:101" s="149" customFormat="1" ht="118.5" customHeight="1">
      <c r="A57" s="192" t="str">
        <f>[4]SayfaKOC!C47</f>
        <v>KOC10</v>
      </c>
      <c r="B57" s="133" t="str">
        <f>[4]SayfaKOC!D47</f>
        <v>4123(5)</v>
      </c>
      <c r="C57" s="134" t="str">
        <f>[4]SayfaKOC!E47</f>
        <v>MB</v>
      </c>
      <c r="D57" s="134">
        <f>[4]SayfaKOC!F47</f>
        <v>3</v>
      </c>
      <c r="E57" s="135" t="str">
        <f>[4]SayfaKOC!G47</f>
        <v>BOZ-KOC10-FF-046</v>
      </c>
      <c r="F57" s="166">
        <f t="shared" si="42"/>
        <v>45521</v>
      </c>
      <c r="G57" s="167">
        <f t="shared" si="43"/>
        <v>0.44586805559811182</v>
      </c>
      <c r="H57" s="387">
        <f>[4]SayfaKOC!H47</f>
        <v>45521.445868055598</v>
      </c>
      <c r="I57" s="133" t="str">
        <f>[4]SayfaKOC!I47</f>
        <v>Depo/Depot</v>
      </c>
      <c r="J57" s="132" t="str">
        <f>IF([4]SayfaKOC!J47="Müşteri","Notified by Customer","Notified by Bozankaya")</f>
        <v>Notified by Bozankaya</v>
      </c>
      <c r="K57" s="132" t="str">
        <f>VLOOKUP([4]SayfaKOC!L47,Atamalar!$A$10:$B$53,2,FALSE)</f>
        <v>Couplers</v>
      </c>
      <c r="L57" s="197" t="str">
        <f>[4]SayfaKOC!X47</f>
        <v>DELLNER COUPLERC AB</v>
      </c>
      <c r="M57" s="136" t="str">
        <f t="shared" si="57"/>
        <v>KOC10-BOZ-KOC10-FF-046</v>
      </c>
      <c r="N57" s="163" t="str">
        <f>[4]SayfaKOC!M47</f>
        <v>17.08.2024 tarihinde araç indirme esnasında kurulan rampanın en dip noktasında tramvay raya indiğinde kuplaj açık olmazsa yere çarpıyor. Açmak için butondan denediğimizde açılmadığını tespit ettik, daha önceki trenlerde de başımıza gelen bir durumdu ve araç indirirken o saatlerde hattın o kısmında problemler yaşıyoruz.</v>
      </c>
      <c r="O57" s="198" t="str">
        <f>[4]SayfaKOC!P47</f>
        <v>C-Uyarı, sürüş devamlılığı</v>
      </c>
      <c r="P57" s="198" t="str">
        <f>[4]SayfaKOC!Q47</f>
        <v>C(Sisteme etki etmeyen arıza)</v>
      </c>
      <c r="Q57" s="198" t="str">
        <f>[4]SayfaKOC!R47</f>
        <v>N.A(Yaralanma yok)</v>
      </c>
      <c r="R57" s="164" t="str" cm="1">
        <f t="array" ref="R57">_xlfn.IFS([4]SayfaKOC!U47="Bozankaya","Bozankaya",[4]SayfaKOC!U47="Müşteri","Customer",[4]SayfaKOC!U47="Tedarikçi","Equipment Supplier")</f>
        <v>Bozankaya</v>
      </c>
      <c r="S57" s="254" t="str">
        <f>[4]SayfaKOC!GB47</f>
        <v>Durum aynı gece fabrikaya bildirildi. Kuplör yakala bırak (kuplör kilit) konnektörüne ihtiyacımız var. - Projeden kablo numaraları takip edilerek kuplör buton kısmına ulaşıldı. MB boji Tekli kapı açma butonunun olduğu kısmın arkası söküldüğünde kablonun boşta olduğu tespit edil.di.</v>
      </c>
      <c r="T57" s="165" t="str">
        <f>[4]SayfaKOC!AD47</f>
        <v>Arıza çözülecek</v>
      </c>
      <c r="U57" s="164" t="str">
        <f>[4]SayfaKOC!W47</f>
        <v>Evet</v>
      </c>
      <c r="V57" s="137">
        <f>[4]SayfaKOC!AZ47</f>
        <v>1</v>
      </c>
      <c r="W57" s="168">
        <f t="shared" si="58"/>
        <v>45531</v>
      </c>
      <c r="X57" s="169" t="str">
        <f t="shared" si="59"/>
        <v>10:47</v>
      </c>
      <c r="Y57" s="387">
        <f>[4]SayfaKOC!AE47</f>
        <v>45531.449861111098</v>
      </c>
      <c r="Z57" s="138" t="str">
        <f t="shared" si="60"/>
        <v/>
      </c>
      <c r="AA57" s="139" t="str">
        <f t="shared" si="61"/>
        <v/>
      </c>
      <c r="AB57" s="219" t="str">
        <f>[4]SayfaKOC!BA47</f>
        <v/>
      </c>
      <c r="AC57" s="223" t="e">
        <f t="shared" si="62"/>
        <v>#VALUE!</v>
      </c>
      <c r="AD57" s="140" t="str">
        <f t="shared" si="63"/>
        <v/>
      </c>
      <c r="AE57" s="140" t="str">
        <f t="shared" si="64"/>
        <v/>
      </c>
      <c r="AF57" s="387" t="str">
        <f>[4]SayfaKOC!BA47</f>
        <v/>
      </c>
      <c r="AG57" s="216" t="str">
        <f>[4]SayfaKOC!S47</f>
        <v>(II) Aynı Araçta Tekrarlayan Arıza</v>
      </c>
      <c r="AH57" s="215" t="str">
        <f t="shared" si="65"/>
        <v>Bu Arıza Aracın Servise Verilmesine Engel Değil</v>
      </c>
      <c r="AI57" s="195" t="str">
        <f>[4]SayfaKOC!AV47</f>
        <v>KOC10-HBR-24-051</v>
      </c>
      <c r="AJ57" s="196" t="str">
        <f t="shared" si="66"/>
        <v/>
      </c>
      <c r="AK57" s="196" t="str">
        <f t="shared" si="67"/>
        <v/>
      </c>
      <c r="AL57" s="141" t="str">
        <f>[4]SayfaKOC!AX47</f>
        <v/>
      </c>
      <c r="AM57" s="223" t="e">
        <f t="shared" si="68"/>
        <v>#VALUE!</v>
      </c>
      <c r="AN57" s="226" t="e">
        <f t="shared" si="69"/>
        <v>#VALUE!</v>
      </c>
      <c r="AO57" s="211" t="str">
        <f>[4]SayfaKOC!AG47</f>
        <v>Bozankaya</v>
      </c>
      <c r="AP57" s="211" t="str">
        <f>[4]SayfaKOC!AI47</f>
        <v>M350-7062</v>
      </c>
      <c r="AQ57" s="211" t="str">
        <f>[4]SayfaKOC!AQ47</f>
        <v/>
      </c>
      <c r="AR57" s="211" t="str">
        <f>[4]SayfaKOC!AH47</f>
        <v>OTOMATIK KUPLÖR DELLNER</v>
      </c>
      <c r="AS57" s="211">
        <f>[4]SayfaKOC!AJ47</f>
        <v>1</v>
      </c>
      <c r="AT57" s="212" t="str">
        <f>[4]SayfaKOC!GC47</f>
        <v xml:space="preserve"> - </v>
      </c>
      <c r="AU57" s="213" t="str">
        <f>[4]SayfaKOC!AL47</f>
        <v/>
      </c>
      <c r="AV57" s="213" t="str">
        <f>[4]SayfaKOC!AP47</f>
        <v/>
      </c>
      <c r="AW57" s="214" t="str">
        <f>[4]SayfaKOC!AT47</f>
        <v/>
      </c>
      <c r="AX57" s="242" t="e">
        <f t="shared" si="70"/>
        <v>#VALUE!</v>
      </c>
      <c r="AY57" s="200" t="str">
        <f>[4]SayfaKOC!BF47</f>
        <v>9ae532e3</v>
      </c>
      <c r="AZ57" s="199" t="str">
        <f>[4]SayfaKOC!BD47</f>
        <v>https://www.appsheet.com/Template/gettablefileurl?appname=KOC10_Failure_List-654943&amp;tableName=SAYFA1&amp;filename=Sayfa1_Images%2F9ae532e3.Resim.075547.jpg</v>
      </c>
      <c r="BA57" s="142"/>
      <c r="BB57" s="208" t="str">
        <f t="shared" si="71"/>
        <v/>
      </c>
      <c r="BC57" s="143"/>
      <c r="BD57" s="143"/>
      <c r="BE57" s="143"/>
      <c r="BF57" s="143"/>
      <c r="BG57" s="143"/>
      <c r="BH57" s="143"/>
      <c r="BI57" s="143"/>
      <c r="BJ57" s="143"/>
      <c r="BK57" s="134" t="str">
        <f>[4]SayfaKOC!U47</f>
        <v>Bozankaya</v>
      </c>
      <c r="BL57" s="134" t="str">
        <f>[4]SayfaKOC!V47</f>
        <v>Fabrika Test</v>
      </c>
      <c r="BM57" s="143"/>
      <c r="BN57" s="208" t="str">
        <f t="shared" si="44"/>
        <v>x var</v>
      </c>
      <c r="BO57" s="208" t="b">
        <f t="shared" si="45"/>
        <v>0</v>
      </c>
      <c r="BP57" s="208" t="e">
        <f t="shared" si="46"/>
        <v>#VALUE!</v>
      </c>
      <c r="BQ57" s="377">
        <f t="shared" si="47"/>
        <v>14405.749999919208</v>
      </c>
      <c r="BR57" s="377" t="e">
        <f t="shared" si="48"/>
        <v>#VALUE!</v>
      </c>
      <c r="BS57" s="377" t="e">
        <f t="shared" si="49"/>
        <v>#VALUE!</v>
      </c>
      <c r="BT57" s="143"/>
      <c r="BU57" s="397"/>
      <c r="BV57" s="385">
        <f t="shared" si="72"/>
        <v>-1</v>
      </c>
      <c r="BW57" s="377" t="str">
        <f t="shared" si="73"/>
        <v>Hayır, çakışma yok</v>
      </c>
      <c r="BX57" s="381"/>
      <c r="BY57" s="403">
        <f t="shared" si="74"/>
        <v>10.00399305549945</v>
      </c>
      <c r="BZ57" s="403" t="e">
        <f t="shared" si="75"/>
        <v>#VALUE!</v>
      </c>
      <c r="CA57" s="403" t="e">
        <f t="shared" si="76"/>
        <v>#VALUE!</v>
      </c>
      <c r="CB57" s="363"/>
      <c r="CC57" s="244"/>
      <c r="CD57" s="244"/>
      <c r="CE57" s="363">
        <v>46</v>
      </c>
      <c r="CF57" s="219">
        <f t="shared" si="77"/>
        <v>45521.445868055598</v>
      </c>
      <c r="CG57" s="219" t="str">
        <f t="shared" si="78"/>
        <v/>
      </c>
      <c r="CH57" s="244"/>
      <c r="CI57" s="244"/>
      <c r="CJ57" s="244"/>
      <c r="CK57" s="244" t="e">
        <f t="shared" si="79"/>
        <v>#VALUE!</v>
      </c>
      <c r="CL57" s="244">
        <f t="shared" si="80"/>
        <v>10.00399305549945</v>
      </c>
      <c r="CM57" s="244" t="e">
        <f t="shared" si="81"/>
        <v>#VALUE!</v>
      </c>
      <c r="CN57" s="143"/>
      <c r="CO57" s="144" t="e">
        <f t="shared" si="82"/>
        <v>#VALUE!</v>
      </c>
      <c r="CP57" s="145" t="e">
        <f t="shared" si="83"/>
        <v>#VALUE!</v>
      </c>
      <c r="CQ57" s="146">
        <f t="shared" si="50"/>
        <v>0.44586805559811182</v>
      </c>
      <c r="CR57" s="146">
        <f t="shared" si="51"/>
        <v>45531.449861111098</v>
      </c>
      <c r="CS57" s="146" t="str">
        <f t="shared" si="52"/>
        <v/>
      </c>
      <c r="CT57" s="147">
        <f t="shared" si="53"/>
        <v>65564645.749999918</v>
      </c>
      <c r="CU57" s="147" t="e">
        <f t="shared" si="54"/>
        <v>#VALUE!</v>
      </c>
      <c r="CV57" s="147" t="e">
        <f t="shared" si="55"/>
        <v>#VALUE!</v>
      </c>
      <c r="CW57" s="148" t="e">
        <f t="shared" si="56"/>
        <v>#VALUE!</v>
      </c>
    </row>
    <row r="58" spans="1:101" s="149" customFormat="1" ht="118.5" customHeight="1">
      <c r="A58" s="192" t="str">
        <f>[4]SayfaKOC!C45</f>
        <v>KOC10</v>
      </c>
      <c r="B58" s="133" t="str">
        <f>[4]SayfaKOC!D45</f>
        <v>4121(3)</v>
      </c>
      <c r="C58" s="134" t="str">
        <f>[4]SayfaKOC!E45</f>
        <v>MA</v>
      </c>
      <c r="D58" s="134">
        <f>[4]SayfaKOC!F45</f>
        <v>400</v>
      </c>
      <c r="E58" s="135" t="str">
        <f>[4]SayfaKOC!G45</f>
        <v>BOZ-KOC10-FF-044</v>
      </c>
      <c r="F58" s="166">
        <f t="shared" si="42"/>
        <v>45505</v>
      </c>
      <c r="G58" s="167">
        <f t="shared" si="43"/>
        <v>0.47291666670207633</v>
      </c>
      <c r="H58" s="387">
        <f>[4]SayfaKOC!H45</f>
        <v>45505.472916666702</v>
      </c>
      <c r="I58" s="133" t="str">
        <f>[4]SayfaKOC!I45</f>
        <v>Depo/Depot</v>
      </c>
      <c r="J58" s="132" t="str">
        <f>IF([4]SayfaKOC!J45="Müşteri","Notified by Customer","Notified by Bozankaya")</f>
        <v>Notified by Bozankaya</v>
      </c>
      <c r="K58" s="132" t="str">
        <f>VLOOKUP([4]SayfaKOC!L45,Atamalar!$A$10:$B$53,2,FALSE)</f>
        <v>Internal_Trim</v>
      </c>
      <c r="L58" s="197" t="str">
        <f>[4]SayfaKOC!X45</f>
        <v>Bozankaya</v>
      </c>
      <c r="M58" s="136" t="str">
        <f t="shared" si="57"/>
        <v>KOC10-BOZ-KOC10-FF-044</v>
      </c>
      <c r="N58" s="163" t="str">
        <f>[4]SayfaKOC!M45</f>
        <v>Sürücü ve Yolcu camlarında siyah çapak izleri</v>
      </c>
      <c r="O58" s="198" t="str">
        <f>[4]SayfaKOC!P45</f>
        <v>C-Uyarı, sürüş devamlılığı</v>
      </c>
      <c r="P58" s="198" t="str">
        <f>[4]SayfaKOC!Q45</f>
        <v>C(Sisteme etki etmeyen arıza)</v>
      </c>
      <c r="Q58" s="198" t="str">
        <f>[4]SayfaKOC!R45</f>
        <v>N.A(Yaralanma yok)</v>
      </c>
      <c r="R58" s="164" t="str" cm="1">
        <f t="array" ref="R58">_xlfn.IFS([4]SayfaKOC!U47="Bozankaya","Bozankaya",[4]SayfaKOC!U47="Müşteri","Customer",[4]SayfaKOC!U47="Tedarikçi","Equipment Supplier")</f>
        <v>Bozankaya</v>
      </c>
      <c r="S58" s="254" t="str">
        <f>[4]SayfaKOC!GB45</f>
        <v xml:space="preserve">Cam sil ve cam için özel kazıyıcılar alındı, temizlendi. - </v>
      </c>
      <c r="T58" s="165" t="str">
        <f>[4]SayfaKOC!AD45</f>
        <v>Tamir edilecek</v>
      </c>
      <c r="U58" s="164" t="str">
        <f>[4]SayfaKOC!W45</f>
        <v>Evet</v>
      </c>
      <c r="V58" s="137">
        <f>[4]SayfaKOC!AZ45</f>
        <v>2</v>
      </c>
      <c r="W58" s="168">
        <f t="shared" si="58"/>
        <v>45507</v>
      </c>
      <c r="X58" s="169" t="str">
        <f t="shared" si="59"/>
        <v>09:23</v>
      </c>
      <c r="Y58" s="387">
        <f>[4]SayfaKOC!AE45</f>
        <v>45507.391203703701</v>
      </c>
      <c r="Z58" s="138" t="str">
        <f t="shared" si="60"/>
        <v/>
      </c>
      <c r="AA58" s="139" t="str">
        <f t="shared" si="61"/>
        <v/>
      </c>
      <c r="AB58" s="219" t="str">
        <f>[4]SayfaKOC!BA45</f>
        <v/>
      </c>
      <c r="AC58" s="223" t="e">
        <f t="shared" si="62"/>
        <v>#VALUE!</v>
      </c>
      <c r="AD58" s="140" t="str">
        <f t="shared" si="63"/>
        <v/>
      </c>
      <c r="AE58" s="140" t="str">
        <f t="shared" si="64"/>
        <v/>
      </c>
      <c r="AF58" s="387" t="str">
        <f>[4]SayfaKOC!BA45</f>
        <v/>
      </c>
      <c r="AG58" s="216" t="str">
        <f>[4]SayfaKOC!S45</f>
        <v>(III) Farklı Araçlarda Tekrarlayan Arıza</v>
      </c>
      <c r="AH58" s="215" t="str">
        <f t="shared" si="65"/>
        <v>Bu Arıza Aracın Servise Verilmesine Engel Değil</v>
      </c>
      <c r="AI58" s="195" t="str">
        <f>[4]SayfaKOC!AV45</f>
        <v/>
      </c>
      <c r="AJ58" s="196" t="str">
        <f t="shared" si="66"/>
        <v/>
      </c>
      <c r="AK58" s="196" t="str">
        <f t="shared" si="67"/>
        <v/>
      </c>
      <c r="AL58" s="141" t="str">
        <f>[4]SayfaKOC!AX45</f>
        <v/>
      </c>
      <c r="AM58" s="223" t="e">
        <f t="shared" si="68"/>
        <v>#VALUE!</v>
      </c>
      <c r="AN58" s="226" t="e">
        <f t="shared" si="69"/>
        <v>#VALUE!</v>
      </c>
      <c r="AO58" s="211" t="str">
        <f>[4]SayfaKOC!AG45</f>
        <v>Bozankaya</v>
      </c>
      <c r="AP58" s="211" t="str">
        <f>[4]SayfaKOC!AI45</f>
        <v>D200-7042</v>
      </c>
      <c r="AQ58" s="211" t="str">
        <f>[4]SayfaKOC!AQ45</f>
        <v/>
      </c>
      <c r="AR58" s="211" t="str">
        <f>[4]SayfaKOC!AH45</f>
        <v>CAM</v>
      </c>
      <c r="AS58" s="211">
        <f>[4]SayfaKOC!AJ45</f>
        <v>10</v>
      </c>
      <c r="AT58" s="212" t="str">
        <f>[4]SayfaKOC!GC45</f>
        <v xml:space="preserve"> - </v>
      </c>
      <c r="AU58" s="213" t="str">
        <f>[4]SayfaKOC!AL45</f>
        <v/>
      </c>
      <c r="AV58" s="213" t="str">
        <f>[4]SayfaKOC!AP45</f>
        <v/>
      </c>
      <c r="AW58" s="214" t="str">
        <f>[4]SayfaKOC!AT45</f>
        <v/>
      </c>
      <c r="AX58" s="242" t="e">
        <f t="shared" si="70"/>
        <v>#VALUE!</v>
      </c>
      <c r="AY58" s="200" t="str">
        <f>[4]SayfaKOC!BF45</f>
        <v>2e5fe8cd</v>
      </c>
      <c r="AZ58" s="199" t="str">
        <f>[4]SayfaKOC!BD45</f>
        <v>https://www.appsheet.com/Template/gettablefileurl?appname=KOC10_Failure_List-654943&amp;tableName=SAYFA1&amp;filename=Sayfa1_Images%2F2e5fe8cd.Resim.082710.jpg</v>
      </c>
      <c r="BA58" s="142"/>
      <c r="BB58" s="208" t="str">
        <f t="shared" si="71"/>
        <v/>
      </c>
      <c r="BC58" s="143"/>
      <c r="BD58" s="143"/>
      <c r="BE58" s="143"/>
      <c r="BF58" s="143"/>
      <c r="BG58" s="143"/>
      <c r="BH58" s="143"/>
      <c r="BI58" s="143"/>
      <c r="BJ58" s="143"/>
      <c r="BK58" s="134" t="str">
        <f>[4]SayfaKOC!U45</f>
        <v>Bozankaya</v>
      </c>
      <c r="BL58" s="134" t="str">
        <f>[4]SayfaKOC!V45</f>
        <v>Fabrika Test</v>
      </c>
      <c r="BM58" s="143"/>
      <c r="BN58" s="208" t="str">
        <f t="shared" si="44"/>
        <v>x var</v>
      </c>
      <c r="BO58" s="208" t="b">
        <f t="shared" si="45"/>
        <v>0</v>
      </c>
      <c r="BP58" s="208" t="e">
        <f t="shared" si="46"/>
        <v>#VALUE!</v>
      </c>
      <c r="BQ58" s="377">
        <f t="shared" si="47"/>
        <v>2762.3333332780749</v>
      </c>
      <c r="BR58" s="377" t="e">
        <f t="shared" si="48"/>
        <v>#VALUE!</v>
      </c>
      <c r="BS58" s="377" t="e">
        <f t="shared" si="49"/>
        <v>#VALUE!</v>
      </c>
      <c r="BT58" s="143"/>
      <c r="BU58" s="397"/>
      <c r="BV58" s="385">
        <f t="shared" si="72"/>
        <v>-1</v>
      </c>
      <c r="BW58" s="377" t="str">
        <f t="shared" si="73"/>
        <v>Hayır, çakışma yok</v>
      </c>
      <c r="BX58" s="381"/>
      <c r="BY58" s="403">
        <f t="shared" si="74"/>
        <v>1.9182870369986631</v>
      </c>
      <c r="BZ58" s="403" t="e">
        <f t="shared" si="75"/>
        <v>#VALUE!</v>
      </c>
      <c r="CA58" s="403" t="e">
        <f t="shared" si="76"/>
        <v>#VALUE!</v>
      </c>
      <c r="CB58" s="363"/>
      <c r="CC58" s="244"/>
      <c r="CD58" s="244"/>
      <c r="CE58" s="363">
        <v>44</v>
      </c>
      <c r="CF58" s="219">
        <f t="shared" si="77"/>
        <v>45505.472916666702</v>
      </c>
      <c r="CG58" s="219" t="str">
        <f t="shared" si="78"/>
        <v/>
      </c>
      <c r="CH58" s="244"/>
      <c r="CI58" s="244"/>
      <c r="CJ58" s="244"/>
      <c r="CK58" s="244" t="e">
        <f t="shared" si="79"/>
        <v>#VALUE!</v>
      </c>
      <c r="CL58" s="244">
        <f t="shared" si="80"/>
        <v>1.9182870369986631</v>
      </c>
      <c r="CM58" s="244" t="e">
        <f t="shared" si="81"/>
        <v>#VALUE!</v>
      </c>
      <c r="CN58" s="143"/>
      <c r="CO58" s="144" t="e">
        <f t="shared" si="82"/>
        <v>#VALUE!</v>
      </c>
      <c r="CP58" s="145" t="e">
        <f t="shared" si="83"/>
        <v>#VALUE!</v>
      </c>
      <c r="CQ58" s="146">
        <f t="shared" si="50"/>
        <v>0.47291666670207633</v>
      </c>
      <c r="CR58" s="146">
        <f t="shared" si="51"/>
        <v>45507.391203703701</v>
      </c>
      <c r="CS58" s="146" t="str">
        <f t="shared" si="52"/>
        <v/>
      </c>
      <c r="CT58" s="147">
        <f t="shared" si="53"/>
        <v>65529962.333333276</v>
      </c>
      <c r="CU58" s="147" t="e">
        <f t="shared" si="54"/>
        <v>#VALUE!</v>
      </c>
      <c r="CV58" s="147" t="e">
        <f t="shared" si="55"/>
        <v>#VALUE!</v>
      </c>
      <c r="CW58" s="148" t="e">
        <f t="shared" si="56"/>
        <v>#VALUE!</v>
      </c>
    </row>
    <row r="59" spans="1:101" s="149" customFormat="1" ht="118.5" customHeight="1">
      <c r="A59" s="192" t="str">
        <f>[4]SayfaKOC!C46</f>
        <v>KOC10</v>
      </c>
      <c r="B59" s="133" t="str">
        <f>[4]SayfaKOC!D46</f>
        <v>4121(3)</v>
      </c>
      <c r="C59" s="134" t="str">
        <f>[4]SayfaKOC!E46</f>
        <v>MB</v>
      </c>
      <c r="D59" s="134">
        <f>[4]SayfaKOC!F46</f>
        <v>400</v>
      </c>
      <c r="E59" s="135" t="str">
        <f>[4]SayfaKOC!G46</f>
        <v>BOZ-KOC10-FF-045</v>
      </c>
      <c r="F59" s="166">
        <f t="shared" si="42"/>
        <v>45505</v>
      </c>
      <c r="G59" s="167">
        <f t="shared" si="43"/>
        <v>0.47732638890011003</v>
      </c>
      <c r="H59" s="387">
        <f>[4]SayfaKOC!H46</f>
        <v>45505.4773263889</v>
      </c>
      <c r="I59" s="133" t="str">
        <f>[4]SayfaKOC!I46</f>
        <v>Depo/Depot</v>
      </c>
      <c r="J59" s="132" t="str">
        <f>IF([4]SayfaKOC!J46="Müşteri","Notified by Customer","Notified by Bozankaya")</f>
        <v>Notified by Bozankaya</v>
      </c>
      <c r="K59" s="132" t="str">
        <f>VLOOKUP([4]SayfaKOC!L46,Atamalar!$A$10:$B$53,2,FALSE)</f>
        <v>Internal_Trim</v>
      </c>
      <c r="L59" s="197" t="str">
        <f>[4]SayfaKOC!X46</f>
        <v>Bozankaya</v>
      </c>
      <c r="M59" s="136" t="str">
        <f t="shared" si="57"/>
        <v>KOC10-BOZ-KOC10-FF-045</v>
      </c>
      <c r="N59" s="163" t="str">
        <f>[4]SayfaKOC!M46</f>
        <v>SÜRÜCÜ KABİN YAN FRPLERDE ÇAPAK İZLERİ MEVCUT.</v>
      </c>
      <c r="O59" s="198" t="str">
        <f>[4]SayfaKOC!P46</f>
        <v>C-Uyarı, sürüş devamlılığı</v>
      </c>
      <c r="P59" s="198" t="str">
        <f>[4]SayfaKOC!Q46</f>
        <v>C(Sisteme etki etmeyen arıza)</v>
      </c>
      <c r="Q59" s="198" t="str">
        <f>[4]SayfaKOC!R46</f>
        <v>N.A(Yaralanma yok)</v>
      </c>
      <c r="R59" s="164" t="str" cm="1">
        <f t="array" ref="R59">_xlfn.IFS([4]SayfaKOC!U48="Bozankaya","Bozankaya",[4]SayfaKOC!U48="Müşteri","Customer",[4]SayfaKOC!U48="Tedarikçi","Equipment Supplier")</f>
        <v>Bozankaya</v>
      </c>
      <c r="S59" s="254" t="str">
        <f>[4]SayfaKOC!GB46</f>
        <v xml:space="preserve">DURUM FOTOĞRAFLANDI, FABRİKAYA BİLDİRİLDİ. - </v>
      </c>
      <c r="T59" s="165" t="str">
        <f>[4]SayfaKOC!AD46</f>
        <v>Ekipman değiştirilecek</v>
      </c>
      <c r="U59" s="164" t="str">
        <f>[4]SayfaKOC!W46</f>
        <v>Evet</v>
      </c>
      <c r="V59" s="137" t="str">
        <f>[4]SayfaKOC!AZ46</f>
        <v/>
      </c>
      <c r="W59" s="168">
        <f t="shared" si="58"/>
        <v>45507</v>
      </c>
      <c r="X59" s="169" t="str">
        <f t="shared" si="59"/>
        <v>11:30</v>
      </c>
      <c r="Y59" s="387">
        <f>[4]SayfaKOC!AE46</f>
        <v>45507.479189814803</v>
      </c>
      <c r="Z59" s="138" t="str">
        <f t="shared" si="60"/>
        <v/>
      </c>
      <c r="AA59" s="139" t="str">
        <f t="shared" si="61"/>
        <v/>
      </c>
      <c r="AB59" s="219" t="str">
        <f>[4]SayfaKOC!BA46</f>
        <v/>
      </c>
      <c r="AC59" s="223" t="e">
        <f t="shared" si="62"/>
        <v>#VALUE!</v>
      </c>
      <c r="AD59" s="140" t="str">
        <f t="shared" si="63"/>
        <v/>
      </c>
      <c r="AE59" s="140" t="str">
        <f t="shared" si="64"/>
        <v/>
      </c>
      <c r="AF59" s="387" t="str">
        <f>[4]SayfaKOC!BA46</f>
        <v/>
      </c>
      <c r="AG59" s="216" t="str">
        <f>[4]SayfaKOC!S46</f>
        <v>(I) İlk Defa Karşılaşılan Arıza</v>
      </c>
      <c r="AH59" s="215" t="str">
        <f t="shared" si="65"/>
        <v>Bu Arıza Aracın Servise Verilmesine Engel Değil</v>
      </c>
      <c r="AI59" s="195" t="str">
        <f>[4]SayfaKOC!AV46</f>
        <v/>
      </c>
      <c r="AJ59" s="196" t="str">
        <f t="shared" si="66"/>
        <v/>
      </c>
      <c r="AK59" s="196" t="str">
        <f t="shared" si="67"/>
        <v/>
      </c>
      <c r="AL59" s="141" t="str">
        <f>[4]SayfaKOC!AX46</f>
        <v/>
      </c>
      <c r="AM59" s="223" t="e">
        <f t="shared" si="68"/>
        <v>#VALUE!</v>
      </c>
      <c r="AN59" s="226" t="e">
        <f t="shared" si="69"/>
        <v>#VALUE!</v>
      </c>
      <c r="AO59" s="211" t="str">
        <f>[4]SayfaKOC!AG46</f>
        <v/>
      </c>
      <c r="AP59" s="211" t="str">
        <f>[4]SayfaKOC!AI46</f>
        <v>0</v>
      </c>
      <c r="AQ59" s="211" t="str">
        <f>[4]SayfaKOC!AQ46</f>
        <v/>
      </c>
      <c r="AR59" s="211" t="str">
        <f>[4]SayfaKOC!AH46</f>
        <v>FRP</v>
      </c>
      <c r="AS59" s="211">
        <f>[4]SayfaKOC!AJ46</f>
        <v>2</v>
      </c>
      <c r="AT59" s="212" t="str">
        <f>[4]SayfaKOC!GC46</f>
        <v xml:space="preserve"> - </v>
      </c>
      <c r="AU59" s="213" t="str">
        <f>[4]SayfaKOC!AL46</f>
        <v/>
      </c>
      <c r="AV59" s="213" t="str">
        <f>[4]SayfaKOC!AP46</f>
        <v/>
      </c>
      <c r="AW59" s="214" t="str">
        <f>[4]SayfaKOC!AT46</f>
        <v/>
      </c>
      <c r="AX59" s="242" t="e">
        <f t="shared" si="70"/>
        <v>#VALUE!</v>
      </c>
      <c r="AY59" s="200" t="str">
        <f>[4]SayfaKOC!BF46</f>
        <v>1b84b901</v>
      </c>
      <c r="AZ59" s="199" t="str">
        <f>[4]SayfaKOC!BD46</f>
        <v>https://www.appsheet.com/Template/gettablefileurl?appname=KOC10_Failure_List-654943&amp;tableName=SAYFA1&amp;filename=Sayfa1_Images%2F1b84b901.Resim.083221.jpg</v>
      </c>
      <c r="BA59" s="142"/>
      <c r="BB59" s="208" t="str">
        <f t="shared" si="71"/>
        <v/>
      </c>
      <c r="BC59" s="143"/>
      <c r="BD59" s="143"/>
      <c r="BE59" s="143"/>
      <c r="BF59" s="143"/>
      <c r="BG59" s="143"/>
      <c r="BH59" s="143"/>
      <c r="BI59" s="143"/>
      <c r="BJ59" s="143"/>
      <c r="BK59" s="134" t="str">
        <f>[4]SayfaKOC!U46</f>
        <v>Bozankaya</v>
      </c>
      <c r="BL59" s="134" t="str">
        <f>[4]SayfaKOC!V46</f>
        <v>Fabrika Test</v>
      </c>
      <c r="BM59" s="143"/>
      <c r="BN59" s="208" t="str">
        <f t="shared" si="44"/>
        <v>x var</v>
      </c>
      <c r="BO59" s="208" t="b">
        <f t="shared" si="45"/>
        <v>0</v>
      </c>
      <c r="BP59" s="208" t="e">
        <f t="shared" si="46"/>
        <v>#VALUE!</v>
      </c>
      <c r="BQ59" s="377">
        <f t="shared" si="47"/>
        <v>2882.6833333005197</v>
      </c>
      <c r="BR59" s="377" t="e">
        <f t="shared" si="48"/>
        <v>#VALUE!</v>
      </c>
      <c r="BS59" s="377" t="e">
        <f t="shared" si="49"/>
        <v>#VALUE!</v>
      </c>
      <c r="BT59" s="143"/>
      <c r="BU59" s="397"/>
      <c r="BV59" s="385">
        <f t="shared" si="72"/>
        <v>-1</v>
      </c>
      <c r="BW59" s="377" t="str">
        <f t="shared" si="73"/>
        <v>Hayır, çakışma yok</v>
      </c>
      <c r="BX59" s="381"/>
      <c r="BY59" s="403">
        <f t="shared" si="74"/>
        <v>2.0018634259031387</v>
      </c>
      <c r="BZ59" s="403" t="e">
        <f t="shared" si="75"/>
        <v>#VALUE!</v>
      </c>
      <c r="CA59" s="403" t="e">
        <f t="shared" si="76"/>
        <v>#VALUE!</v>
      </c>
      <c r="CB59" s="363"/>
      <c r="CC59" s="244"/>
      <c r="CD59" s="244"/>
      <c r="CE59" s="363">
        <v>45</v>
      </c>
      <c r="CF59" s="219">
        <f t="shared" si="77"/>
        <v>45505.4773263889</v>
      </c>
      <c r="CG59" s="219" t="str">
        <f t="shared" si="78"/>
        <v/>
      </c>
      <c r="CH59" s="244"/>
      <c r="CI59" s="244"/>
      <c r="CJ59" s="244"/>
      <c r="CK59" s="244" t="e">
        <f t="shared" si="79"/>
        <v>#VALUE!</v>
      </c>
      <c r="CL59" s="244">
        <f t="shared" si="80"/>
        <v>2.0018634259031387</v>
      </c>
      <c r="CM59" s="244" t="e">
        <f t="shared" si="81"/>
        <v>#VALUE!</v>
      </c>
      <c r="CN59" s="143"/>
      <c r="CO59" s="144" t="e">
        <f t="shared" si="82"/>
        <v>#VALUE!</v>
      </c>
      <c r="CP59" s="145" t="e">
        <f t="shared" si="83"/>
        <v>#VALUE!</v>
      </c>
      <c r="CQ59" s="146">
        <f t="shared" si="50"/>
        <v>0.47732638890011003</v>
      </c>
      <c r="CR59" s="146">
        <f t="shared" si="51"/>
        <v>45507.479189814803</v>
      </c>
      <c r="CS59" s="146" t="str">
        <f t="shared" si="52"/>
        <v/>
      </c>
      <c r="CT59" s="147">
        <f t="shared" si="53"/>
        <v>65530082.6833333</v>
      </c>
      <c r="CU59" s="147" t="e">
        <f t="shared" si="54"/>
        <v>#VALUE!</v>
      </c>
      <c r="CV59" s="147" t="e">
        <f t="shared" si="55"/>
        <v>#VALUE!</v>
      </c>
      <c r="CW59" s="148" t="e">
        <f t="shared" si="56"/>
        <v>#VALUE!</v>
      </c>
    </row>
    <row r="60" spans="1:101" s="149" customFormat="1" ht="118.5" customHeight="1">
      <c r="A60" s="192" t="str">
        <f>[4]SayfaKOC!C44</f>
        <v>KOC10</v>
      </c>
      <c r="B60" s="133" t="str">
        <f>[4]SayfaKOC!D44</f>
        <v>4121(3)</v>
      </c>
      <c r="C60" s="134" t="str">
        <f>[4]SayfaKOC!E44</f>
        <v>MB</v>
      </c>
      <c r="D60" s="134">
        <f>[4]SayfaKOC!F44</f>
        <v>10</v>
      </c>
      <c r="E60" s="135" t="str">
        <f>[4]SayfaKOC!G44</f>
        <v>BOZ-KOC10-FF-043</v>
      </c>
      <c r="F60" s="166">
        <f t="shared" si="42"/>
        <v>45496</v>
      </c>
      <c r="G60" s="167">
        <f t="shared" si="43"/>
        <v>0.59722222219716059</v>
      </c>
      <c r="H60" s="387">
        <f>[4]SayfaKOC!H44</f>
        <v>45496.597222222197</v>
      </c>
      <c r="I60" s="133" t="str">
        <f>[4]SayfaKOC!I44</f>
        <v>Depo/Depot</v>
      </c>
      <c r="J60" s="132" t="str">
        <f>IF([4]SayfaKOC!J44="Müşteri","Notified by Customer","Notified by Bozankaya")</f>
        <v>Notified by Bozankaya</v>
      </c>
      <c r="K60" s="132" t="str">
        <f>VLOOKUP([4]SayfaKOC!L44,Atamalar!$A$10:$B$53,2,FALSE)</f>
        <v>Passenger_Information</v>
      </c>
      <c r="L60" s="197" t="str">
        <f>[4]SayfaKOC!X44</f>
        <v>ATAK ULAŞIM SAN.TİC.LTD.ŞTİ.</v>
      </c>
      <c r="M60" s="136" t="str">
        <f t="shared" si="57"/>
        <v>KOC10-BOZ-KOC10-FF-043</v>
      </c>
      <c r="N60" s="163" t="str">
        <f>[4]SayfaKOC!M44</f>
        <v>Stretch LCD ekran görüntü olmaması</v>
      </c>
      <c r="O60" s="198" t="str">
        <f>[4]SayfaKOC!P44</f>
        <v>C-Uyarı, sürüş devamlılığı</v>
      </c>
      <c r="P60" s="198" t="str">
        <f>[4]SayfaKOC!Q44</f>
        <v>C(Sisteme etki etmeyen arıza)</v>
      </c>
      <c r="Q60" s="198" t="str">
        <f>[4]SayfaKOC!R44</f>
        <v>N.A(Yaralanma yok)</v>
      </c>
      <c r="R60" s="164" t="str" cm="1">
        <f t="array" ref="R60">_xlfn.IFS([4]SayfaKOC!U46="Bozankaya","Bozankaya",[4]SayfaKOC!U46="Müşteri","Customer",[4]SayfaKOC!U46="Tedarikçi","Equipment Supplier")</f>
        <v>Bozankaya</v>
      </c>
      <c r="S60" s="254" t="str">
        <f>[4]SayfaKOC!GB44</f>
        <v>Kapı üstü ekranlar söküldü, güç kablosuna gelen enerjiye bakıldı 24V olduğu gözlemlendi, farklı bir kapı üstünde denendi çalışmadı. - Ekipman değiştirildi, arıza çözüldü</v>
      </c>
      <c r="T60" s="165" t="str">
        <f>[4]SayfaKOC!AD44</f>
        <v>Ekipman değiştirilecek</v>
      </c>
      <c r="U60" s="164" t="str">
        <f>[4]SayfaKOC!W44</f>
        <v>Evet</v>
      </c>
      <c r="V60" s="137">
        <f>[4]SayfaKOC!AZ44</f>
        <v>1</v>
      </c>
      <c r="W60" s="168">
        <f t="shared" si="58"/>
        <v>45496</v>
      </c>
      <c r="X60" s="169" t="str">
        <f t="shared" si="59"/>
        <v>14:22</v>
      </c>
      <c r="Y60" s="387">
        <f>[4]SayfaKOC!AE44</f>
        <v>45496.598611111098</v>
      </c>
      <c r="Z60" s="138">
        <f t="shared" si="60"/>
        <v>45496</v>
      </c>
      <c r="AA60" s="139" t="str">
        <f t="shared" si="61"/>
        <v>14:56</v>
      </c>
      <c r="AB60" s="219">
        <f>[4]SayfaKOC!BA44</f>
        <v>45496.622222222199</v>
      </c>
      <c r="AC60" s="223">
        <f t="shared" si="62"/>
        <v>36.000000002095476</v>
      </c>
      <c r="AD60" s="140">
        <f t="shared" si="63"/>
        <v>45496</v>
      </c>
      <c r="AE60" s="140" t="str">
        <f t="shared" si="64"/>
        <v>14:56</v>
      </c>
      <c r="AF60" s="387">
        <f>[4]SayfaKOC!BA44</f>
        <v>45496.622222222199</v>
      </c>
      <c r="AG60" s="216" t="str">
        <f>[4]SayfaKOC!S44</f>
        <v>(II) Aynı Araçta Tekrarlayan Arıza</v>
      </c>
      <c r="AH60" s="215" t="str">
        <f t="shared" si="65"/>
        <v>Bu Arıza Aracın Servise Verilmesine Engel Değil</v>
      </c>
      <c r="AI60" s="195" t="str">
        <f>[4]SayfaKOC!AV44</f>
        <v/>
      </c>
      <c r="AJ60" s="196" t="str">
        <f t="shared" si="66"/>
        <v/>
      </c>
      <c r="AK60" s="196" t="str">
        <f t="shared" si="67"/>
        <v/>
      </c>
      <c r="AL60" s="141" t="str">
        <f>[4]SayfaKOC!AX44</f>
        <v/>
      </c>
      <c r="AM60" s="223">
        <f t="shared" si="68"/>
        <v>0</v>
      </c>
      <c r="AN60" s="223">
        <f t="shared" si="69"/>
        <v>36.000000002095476</v>
      </c>
      <c r="AO60" s="211" t="str">
        <f>[4]SayfaKOC!AG44</f>
        <v>ATAK ULAŞIM SAN.TİC.LTD.ŞTİ.</v>
      </c>
      <c r="AP60" s="211" t="str">
        <f>[4]SayfaKOC!AI44</f>
        <v>E410-7003</v>
      </c>
      <c r="AQ60" s="211" t="str">
        <f>[4]SayfaKOC!AQ44</f>
        <v/>
      </c>
      <c r="AR60" s="211" t="str">
        <f>[4]SayfaKOC!AH44</f>
        <v>Stretch LCD ekran</v>
      </c>
      <c r="AS60" s="211">
        <f>[4]SayfaKOC!AJ44</f>
        <v>2</v>
      </c>
      <c r="AT60" s="212" t="str">
        <f>[4]SayfaKOC!GC44</f>
        <v xml:space="preserve"> - </v>
      </c>
      <c r="AU60" s="213" t="str">
        <f>[4]SayfaKOC!AL44</f>
        <v/>
      </c>
      <c r="AV60" s="213" t="str">
        <f>[4]SayfaKOC!AP44</f>
        <v/>
      </c>
      <c r="AW60" s="214" t="str">
        <f>[4]SayfaKOC!AT44</f>
        <v/>
      </c>
      <c r="AX60" s="242">
        <f t="shared" si="70"/>
        <v>396.00000002305023</v>
      </c>
      <c r="AY60" s="200" t="str">
        <f>[4]SayfaKOC!BF44</f>
        <v>adda2e84</v>
      </c>
      <c r="AZ60" s="199" t="str">
        <f>[4]SayfaKOC!BD44</f>
        <v>https://www.appsheet.com/Template/gettablefileurl?appname=KOC10_Failure_List-654943&amp;tableName=SAYFA1&amp;filename=Sayfa1_Images%2Fadda2e84.Resim.131941.jpg</v>
      </c>
      <c r="BA60" s="142"/>
      <c r="BB60" s="208" t="str">
        <f t="shared" si="71"/>
        <v/>
      </c>
      <c r="BC60" s="143"/>
      <c r="BD60" s="143"/>
      <c r="BE60" s="143"/>
      <c r="BF60" s="143"/>
      <c r="BG60" s="143"/>
      <c r="BH60" s="143"/>
      <c r="BI60" s="143"/>
      <c r="BJ60" s="143"/>
      <c r="BK60" s="134" t="str">
        <f>[4]SayfaKOC!U44</f>
        <v>Tedarikçi</v>
      </c>
      <c r="BL60" s="134" t="str">
        <f>[4]SayfaKOC!V44</f>
        <v>ATAK ULAŞIM SAN.TİC.LTD.ŞTİ.</v>
      </c>
      <c r="BM60" s="143"/>
      <c r="BN60" s="208" t="str">
        <f t="shared" si="44"/>
        <v>x var</v>
      </c>
      <c r="BO60" s="208" t="b">
        <f t="shared" si="45"/>
        <v>0</v>
      </c>
      <c r="BP60" s="208" t="b">
        <f t="shared" si="46"/>
        <v>0</v>
      </c>
      <c r="BQ60" s="377">
        <f t="shared" si="47"/>
        <v>2.000000016996637</v>
      </c>
      <c r="BR60" s="377">
        <f t="shared" si="48"/>
        <v>33.999999985098839</v>
      </c>
      <c r="BS60" s="377">
        <f t="shared" si="49"/>
        <v>36.000000002095476</v>
      </c>
      <c r="BT60" s="143"/>
      <c r="BU60" s="397"/>
      <c r="BV60" s="385">
        <f t="shared" si="72"/>
        <v>0</v>
      </c>
      <c r="BW60" s="377" t="str">
        <f t="shared" si="73"/>
        <v>Hayır, çakışma yok</v>
      </c>
      <c r="BX60" s="381"/>
      <c r="BY60" s="403">
        <f t="shared" si="74"/>
        <v>1.388888900692109E-3</v>
      </c>
      <c r="BZ60" s="403">
        <f t="shared" si="75"/>
        <v>2.3611111100763083E-2</v>
      </c>
      <c r="CA60" s="403">
        <f t="shared" si="76"/>
        <v>2.5000000001455192E-2</v>
      </c>
      <c r="CB60" s="363"/>
      <c r="CC60" s="361"/>
      <c r="CD60" s="244"/>
      <c r="CE60" s="363">
        <v>43</v>
      </c>
      <c r="CF60" s="219">
        <f t="shared" si="77"/>
        <v>45496.597222222197</v>
      </c>
      <c r="CG60" s="219">
        <f t="shared" si="78"/>
        <v>45496.622222222199</v>
      </c>
      <c r="CH60" s="244"/>
      <c r="CI60" s="244"/>
      <c r="CJ60" s="244"/>
      <c r="CK60" s="244">
        <f t="shared" si="79"/>
        <v>2.3611111100763083E-2</v>
      </c>
      <c r="CL60" s="244">
        <f t="shared" si="80"/>
        <v>1.388888900692109E-3</v>
      </c>
      <c r="CM60" s="244">
        <f t="shared" si="81"/>
        <v>2.5000000001455192E-2</v>
      </c>
      <c r="CN60" s="143"/>
      <c r="CO60" s="144">
        <f t="shared" si="82"/>
        <v>36.000000002095476</v>
      </c>
      <c r="CP60" s="145">
        <f t="shared" si="83"/>
        <v>1.416666666045785</v>
      </c>
      <c r="CQ60" s="146">
        <f t="shared" si="50"/>
        <v>0.59722222219716059</v>
      </c>
      <c r="CR60" s="146">
        <f t="shared" si="51"/>
        <v>45496.598611111098</v>
      </c>
      <c r="CS60" s="146">
        <f t="shared" si="52"/>
        <v>45496.622222222199</v>
      </c>
      <c r="CT60" s="147">
        <f t="shared" si="53"/>
        <v>65514242.000000015</v>
      </c>
      <c r="CU60" s="147">
        <f t="shared" si="54"/>
        <v>33.999999985098839</v>
      </c>
      <c r="CV60" s="147">
        <f t="shared" si="55"/>
        <v>65514276</v>
      </c>
      <c r="CW60" s="148">
        <f t="shared" si="56"/>
        <v>0.9999994810291426</v>
      </c>
    </row>
    <row r="61" spans="1:101" s="149" customFormat="1" ht="118.5" customHeight="1">
      <c r="A61" s="192" t="str">
        <f>[4]SayfaKOC!C43</f>
        <v>KOC10</v>
      </c>
      <c r="B61" s="133" t="str">
        <f>[4]SayfaKOC!D43</f>
        <v>4119(1)</v>
      </c>
      <c r="C61" s="134" t="str">
        <f>[4]SayfaKOC!E43</f>
        <v>RB</v>
      </c>
      <c r="D61" s="134">
        <f>[4]SayfaKOC!F43</f>
        <v>6667</v>
      </c>
      <c r="E61" s="135" t="str">
        <f>[4]SayfaKOC!G43</f>
        <v>BOZ-KOC10-FF-042</v>
      </c>
      <c r="F61" s="166">
        <f t="shared" si="42"/>
        <v>45476</v>
      </c>
      <c r="G61" s="167">
        <f t="shared" si="43"/>
        <v>0.47152777780138422</v>
      </c>
      <c r="H61" s="387">
        <f>[4]SayfaKOC!H43</f>
        <v>45476.471527777801</v>
      </c>
      <c r="I61" s="133" t="str">
        <f>[4]SayfaKOC!I43</f>
        <v>Depo/Depot</v>
      </c>
      <c r="J61" s="132" t="str">
        <f>IF([4]SayfaKOC!J43="Müşteri","Notified by Customer","Notified by Bozankaya")</f>
        <v>Notified by Bozankaya</v>
      </c>
      <c r="K61" s="132" t="str">
        <f>VLOOKUP([4]SayfaKOC!L43,Atamalar!$A$10:$B$53,2,FALSE)</f>
        <v>Passenger_Information</v>
      </c>
      <c r="L61" s="197" t="str">
        <f>[4]SayfaKOC!X43</f>
        <v>ATAK ULAŞIM SAN.TİC.LTD.ŞTİ.</v>
      </c>
      <c r="M61" s="136" t="str">
        <f t="shared" si="57"/>
        <v>KOC10-BOZ-KOC10-FF-042</v>
      </c>
      <c r="N61" s="163" t="str">
        <f>[4]SayfaKOC!M43</f>
        <v>RB modül orta reklam ekranı kablosuna güç geliyor ekran çalışmıyor</v>
      </c>
      <c r="O61" s="198" t="str">
        <f>[4]SayfaKOC!P43</f>
        <v>C-Uyarı, sürüş devamlılığı</v>
      </c>
      <c r="P61" s="198" t="str">
        <f>[4]SayfaKOC!Q43</f>
        <v>C(Sisteme etki etmeyen arıza)</v>
      </c>
      <c r="Q61" s="198" t="str">
        <f>[4]SayfaKOC!R43</f>
        <v>N.A(Yaralanma yok)</v>
      </c>
      <c r="R61" s="164" t="str" cm="1">
        <f t="array" ref="R61">_xlfn.IFS([4]SayfaKOC!U45="Bozankaya","Bozankaya",[4]SayfaKOC!U45="Müşteri","Customer",[4]SayfaKOC!U45="Tedarikçi","Equipment Supplier")</f>
        <v>Bozankaya</v>
      </c>
      <c r="S61" s="254" t="str">
        <f>[4]SayfaKOC!GB43</f>
        <v>SSH yedek malzemesinden yenisi takıldı arıza çözüldü - Ekipman değiştirildi</v>
      </c>
      <c r="T61" s="165" t="str">
        <f>[4]SayfaKOC!AD43</f>
        <v>Ekipman değiştirilecek</v>
      </c>
      <c r="U61" s="164" t="str">
        <f>[4]SayfaKOC!W43</f>
        <v>Evet</v>
      </c>
      <c r="V61" s="137">
        <f>[4]SayfaKOC!AZ43</f>
        <v>1</v>
      </c>
      <c r="W61" s="168">
        <f t="shared" si="58"/>
        <v>45476</v>
      </c>
      <c r="X61" s="169" t="str">
        <f t="shared" si="59"/>
        <v>14:21</v>
      </c>
      <c r="Y61" s="387">
        <f>[4]SayfaKOC!AE43</f>
        <v>45476.597916666702</v>
      </c>
      <c r="Z61" s="138">
        <f t="shared" si="60"/>
        <v>45476</v>
      </c>
      <c r="AA61" s="139" t="str">
        <f t="shared" si="61"/>
        <v>14:36</v>
      </c>
      <c r="AB61" s="219">
        <f>[4]SayfaKOC!BA43</f>
        <v>45476.608333333301</v>
      </c>
      <c r="AC61" s="223">
        <f t="shared" si="62"/>
        <v>196.99999991920777</v>
      </c>
      <c r="AD61" s="140">
        <f t="shared" si="63"/>
        <v>45476</v>
      </c>
      <c r="AE61" s="140" t="str">
        <f t="shared" si="64"/>
        <v>14:36</v>
      </c>
      <c r="AF61" s="387">
        <f>[4]SayfaKOC!BA43</f>
        <v>45476.608333333301</v>
      </c>
      <c r="AG61" s="216" t="str">
        <f>[4]SayfaKOC!S43</f>
        <v>(II) Aynı Araçta Tekrarlayan Arıza</v>
      </c>
      <c r="AH61" s="215" t="str">
        <f t="shared" si="65"/>
        <v>Bu Arıza Aracın Servise Verilmesine Engel Değil</v>
      </c>
      <c r="AI61" s="195" t="str">
        <f>[4]SayfaKOC!AV43</f>
        <v>KOC10-HBR-24-045</v>
      </c>
      <c r="AJ61" s="196" t="str">
        <f t="shared" si="66"/>
        <v/>
      </c>
      <c r="AK61" s="196" t="str">
        <f t="shared" si="67"/>
        <v/>
      </c>
      <c r="AL61" s="141" t="str">
        <f>[4]SayfaKOC!AX43</f>
        <v/>
      </c>
      <c r="AM61" s="223">
        <f t="shared" si="68"/>
        <v>0</v>
      </c>
      <c r="AN61" s="223">
        <f t="shared" si="69"/>
        <v>196.99999991920777</v>
      </c>
      <c r="AO61" s="211" t="str">
        <f>[4]SayfaKOC!AG43</f>
        <v>ATAK ULAŞIM SAN.TİC.LTD.ŞTİ.</v>
      </c>
      <c r="AP61" s="211" t="str">
        <f>[4]SayfaKOC!AI43</f>
        <v>0</v>
      </c>
      <c r="AQ61" s="211" t="str">
        <f>[4]SayfaKOC!AQ43</f>
        <v/>
      </c>
      <c r="AR61" s="211" t="str">
        <f>[4]SayfaKOC!AH43</f>
        <v>Orta Reklam Ekranı</v>
      </c>
      <c r="AS61" s="211">
        <f>[4]SayfaKOC!AJ43</f>
        <v>1</v>
      </c>
      <c r="AT61" s="212" t="str">
        <f>[4]SayfaKOC!GC43</f>
        <v xml:space="preserve"> - </v>
      </c>
      <c r="AU61" s="213" t="str">
        <f>[4]SayfaKOC!AL43</f>
        <v/>
      </c>
      <c r="AV61" s="213" t="str">
        <f>[4]SayfaKOC!AP43</f>
        <v/>
      </c>
      <c r="AW61" s="214" t="str">
        <f>[4]SayfaKOC!AT43</f>
        <v/>
      </c>
      <c r="AX61" s="242">
        <f t="shared" si="70"/>
        <v>2166.9999991112854</v>
      </c>
      <c r="AY61" s="200" t="str">
        <f>[4]SayfaKOC!BF43</f>
        <v>c5e34e4b</v>
      </c>
      <c r="AZ61" s="199" t="str">
        <f>[4]SayfaKOC!BD43</f>
        <v>https://www.appsheet.com/Template/gettablefileurl?appname=KOC10_Failure_List-654943&amp;tableName=SAYFA1&amp;filename=Sayfa1_Images%2Fc5e34e4b.Resim.134301.jpg</v>
      </c>
      <c r="BA61" s="142"/>
      <c r="BB61" s="208" t="str">
        <f t="shared" si="71"/>
        <v/>
      </c>
      <c r="BC61" s="143"/>
      <c r="BD61" s="143"/>
      <c r="BE61" s="143"/>
      <c r="BF61" s="143"/>
      <c r="BG61" s="143"/>
      <c r="BH61" s="143"/>
      <c r="BI61" s="143"/>
      <c r="BJ61" s="143"/>
      <c r="BK61" s="134" t="str">
        <f>[4]SayfaKOC!U43</f>
        <v>Tedarikçi</v>
      </c>
      <c r="BL61" s="134" t="str">
        <f>[4]SayfaKOC!V43</f>
        <v>ATAK ULAŞIM SAN.TİC.LTD.ŞTİ.</v>
      </c>
      <c r="BM61" s="143"/>
      <c r="BN61" s="208" t="str">
        <f t="shared" si="44"/>
        <v>x var</v>
      </c>
      <c r="BO61" s="208" t="b">
        <f t="shared" si="45"/>
        <v>0</v>
      </c>
      <c r="BP61" s="208" t="b">
        <f t="shared" si="46"/>
        <v>0</v>
      </c>
      <c r="BQ61" s="377">
        <f t="shared" si="47"/>
        <v>182.00000001699664</v>
      </c>
      <c r="BR61" s="377">
        <f t="shared" si="48"/>
        <v>14.99999990221113</v>
      </c>
      <c r="BS61" s="377">
        <f t="shared" si="49"/>
        <v>196.99999991920777</v>
      </c>
      <c r="BT61" s="143"/>
      <c r="BU61" s="397"/>
      <c r="BV61" s="385">
        <f t="shared" si="72"/>
        <v>0</v>
      </c>
      <c r="BW61" s="377" t="str">
        <f t="shared" si="73"/>
        <v>Hayır, çakışma yok</v>
      </c>
      <c r="BX61" s="381"/>
      <c r="BY61" s="403">
        <f t="shared" si="74"/>
        <v>0.12638888890069211</v>
      </c>
      <c r="BZ61" s="403">
        <f t="shared" si="75"/>
        <v>1.0416666598757729E-2</v>
      </c>
      <c r="CA61" s="403">
        <f t="shared" si="76"/>
        <v>0.13680555549944984</v>
      </c>
      <c r="CB61" s="363"/>
      <c r="CC61" s="361"/>
      <c r="CD61" s="244"/>
      <c r="CE61" s="363">
        <v>42</v>
      </c>
      <c r="CF61" s="219">
        <f t="shared" si="77"/>
        <v>45476.471527777801</v>
      </c>
      <c r="CG61" s="219">
        <f t="shared" si="78"/>
        <v>45476.608333333301</v>
      </c>
      <c r="CH61" s="244"/>
      <c r="CI61" s="244"/>
      <c r="CJ61" s="244"/>
      <c r="CK61" s="244">
        <f t="shared" si="79"/>
        <v>1.0416666598757729E-2</v>
      </c>
      <c r="CL61" s="244">
        <f t="shared" si="80"/>
        <v>0.12638888890069211</v>
      </c>
      <c r="CM61" s="244">
        <f t="shared" si="81"/>
        <v>0.13680555549944984</v>
      </c>
      <c r="CN61" s="143"/>
      <c r="CO61" s="144">
        <f t="shared" si="82"/>
        <v>196.99999991920777</v>
      </c>
      <c r="CP61" s="145">
        <f t="shared" si="83"/>
        <v>0.62499999592546374</v>
      </c>
      <c r="CQ61" s="146">
        <f t="shared" si="50"/>
        <v>0.47152777780138422</v>
      </c>
      <c r="CR61" s="146">
        <f t="shared" si="51"/>
        <v>45476.597916666702</v>
      </c>
      <c r="CS61" s="146">
        <f t="shared" si="52"/>
        <v>45476.608333333301</v>
      </c>
      <c r="CT61" s="147">
        <f t="shared" si="53"/>
        <v>65485622.000000015</v>
      </c>
      <c r="CU61" s="147">
        <f t="shared" si="54"/>
        <v>14.99999990221113</v>
      </c>
      <c r="CV61" s="147">
        <f t="shared" si="55"/>
        <v>65485636.999999918</v>
      </c>
      <c r="CW61" s="148">
        <f t="shared" si="56"/>
        <v>0.99999977094213954</v>
      </c>
    </row>
    <row r="62" spans="1:101" s="149" customFormat="1" ht="118.5" customHeight="1">
      <c r="A62" s="192" t="str">
        <f>[4]SayfaKOC!C42</f>
        <v>KOC10</v>
      </c>
      <c r="B62" s="133" t="str">
        <f>[4]SayfaKOC!D42</f>
        <v>4119(1)</v>
      </c>
      <c r="C62" s="134" t="str">
        <f>[4]SayfaKOC!E42</f>
        <v>RB</v>
      </c>
      <c r="D62" s="134">
        <f>[4]SayfaKOC!F42</f>
        <v>4540</v>
      </c>
      <c r="E62" s="135" t="str">
        <f>[4]SayfaKOC!G42</f>
        <v>BOZ-KOC10-FF-041</v>
      </c>
      <c r="F62" s="166">
        <f t="shared" si="42"/>
        <v>45446</v>
      </c>
      <c r="G62" s="167">
        <f t="shared" si="43"/>
        <v>0.45482638890098315</v>
      </c>
      <c r="H62" s="387">
        <f>[4]SayfaKOC!H42</f>
        <v>45446.454826388901</v>
      </c>
      <c r="I62" s="133" t="str">
        <f>[4]SayfaKOC!I42</f>
        <v>Depo/Depot</v>
      </c>
      <c r="J62" s="132" t="str">
        <f>IF([4]SayfaKOC!J42="Müşteri","Notified by Customer","Notified by Bozankaya")</f>
        <v>Notified by Bozankaya</v>
      </c>
      <c r="K62" s="132" t="str">
        <f>VLOOKUP([4]SayfaKOC!L42,Atamalar!$A$10:$B$53,2,FALSE)</f>
        <v>Passenger_Information</v>
      </c>
      <c r="L62" s="197" t="str">
        <f>[4]SayfaKOC!X42</f>
        <v>ATAK ULAŞIM SAN.TİC.LTD.ŞTİ.</v>
      </c>
      <c r="M62" s="136" t="str">
        <f t="shared" si="57"/>
        <v>KOC10-BOZ-KOC10-FF-041</v>
      </c>
      <c r="N62" s="163" t="str">
        <f>[4]SayfaKOC!M42</f>
        <v>W</v>
      </c>
      <c r="O62" s="198" t="str">
        <f>[4]SayfaKOC!P42</f>
        <v>C-Uyarı, sürüş devamlılığı</v>
      </c>
      <c r="P62" s="198" t="str">
        <f>[4]SayfaKOC!Q42</f>
        <v>C(Sisteme etki etmeyen arıza)</v>
      </c>
      <c r="Q62" s="198" t="str">
        <f>[4]SayfaKOC!R42</f>
        <v>N.A(Yaralanma yok)</v>
      </c>
      <c r="R62" s="164" t="str" cm="1">
        <f t="array" ref="R62">_xlfn.IFS([4]SayfaKOC!U42="Bozankaya","Bozankaya",[4]SayfaKOC!U42="Müşteri","Customer",[4]SayfaKOC!U42="Tedarikçi","Equipment Supplier")</f>
        <v>Equipment Supplier</v>
      </c>
      <c r="S62" s="254" t="str">
        <f>[4]SayfaKOC!GB42</f>
        <v>Kapı üstü ekranlar söküldü, güç kablosuna gelen enerjiye bakıldı 24V olduğu gözlemlendi, farklı bir kapı üstünde denendi çalışmadı. - Ekipman yedeğiyle değiştirilmiştir.</v>
      </c>
      <c r="T62" s="165" t="str">
        <f>[4]SayfaKOC!AD42</f>
        <v>Ekipman değiştirilecek</v>
      </c>
      <c r="U62" s="164" t="str">
        <f>[4]SayfaKOC!W42</f>
        <v>Evet</v>
      </c>
      <c r="V62" s="137">
        <f>[4]SayfaKOC!AZ42</f>
        <v>2</v>
      </c>
      <c r="W62" s="168">
        <f t="shared" si="58"/>
        <v>45446</v>
      </c>
      <c r="X62" s="169" t="str">
        <f t="shared" si="59"/>
        <v>11:05</v>
      </c>
      <c r="Y62" s="387">
        <f>[4]SayfaKOC!AE42</f>
        <v>45446.461875000001</v>
      </c>
      <c r="Z62" s="138">
        <f t="shared" si="60"/>
        <v>45446</v>
      </c>
      <c r="AA62" s="139" t="str">
        <f t="shared" si="61"/>
        <v>11:45</v>
      </c>
      <c r="AB62" s="219">
        <f>[4]SayfaKOC!BA42</f>
        <v>45446.4898032407</v>
      </c>
      <c r="AC62" s="223">
        <f t="shared" si="62"/>
        <v>50.36666659056209</v>
      </c>
      <c r="AD62" s="140">
        <f t="shared" si="63"/>
        <v>45446</v>
      </c>
      <c r="AE62" s="140" t="str">
        <f t="shared" si="64"/>
        <v>11:45</v>
      </c>
      <c r="AF62" s="387">
        <f>[4]SayfaKOC!BA42</f>
        <v>45446.4898032407</v>
      </c>
      <c r="AG62" s="216" t="str">
        <f>[4]SayfaKOC!S42</f>
        <v>(III) Farklı Araçlarda Tekrarlayan Arıza</v>
      </c>
      <c r="AH62" s="215" t="str">
        <f t="shared" si="65"/>
        <v>Bu Arıza Aracın Servise Verilmesine Engel Değil</v>
      </c>
      <c r="AI62" s="195" t="str">
        <f>[4]SayfaKOC!AV42</f>
        <v>?</v>
      </c>
      <c r="AJ62" s="196" t="str">
        <f t="shared" si="66"/>
        <v/>
      </c>
      <c r="AK62" s="196" t="str">
        <f t="shared" si="67"/>
        <v/>
      </c>
      <c r="AL62" s="141" t="str">
        <f>[4]SayfaKOC!AX42</f>
        <v/>
      </c>
      <c r="AM62" s="223">
        <f t="shared" si="68"/>
        <v>0</v>
      </c>
      <c r="AN62" s="223">
        <f t="shared" si="69"/>
        <v>50.36666659056209</v>
      </c>
      <c r="AO62" s="211" t="str">
        <f>[4]SayfaKOC!AG42</f>
        <v>ATAK ULAŞIM SAN.TİC.LTD.ŞTİ.</v>
      </c>
      <c r="AP62" s="211" t="str">
        <f>[4]SayfaKOC!AI42</f>
        <v>E410-7003</v>
      </c>
      <c r="AQ62" s="211" t="str">
        <f>[4]SayfaKOC!AQ42</f>
        <v>190122012573</v>
      </c>
      <c r="AR62" s="211" t="str">
        <f>[4]SayfaKOC!AH42</f>
        <v>Kapı Üstü Stretch Lcd Ekran</v>
      </c>
      <c r="AS62" s="211">
        <f>[4]SayfaKOC!AJ42</f>
        <v>1</v>
      </c>
      <c r="AT62" s="212" t="str">
        <f>[4]SayfaKOC!GC42</f>
        <v xml:space="preserve"> - </v>
      </c>
      <c r="AU62" s="213" t="str">
        <f>[4]SayfaKOC!AL42</f>
        <v/>
      </c>
      <c r="AV62" s="213" t="str">
        <f>[4]SayfaKOC!AP42</f>
        <v/>
      </c>
      <c r="AW62" s="214" t="str">
        <f>[4]SayfaKOC!AT42</f>
        <v/>
      </c>
      <c r="AX62" s="242">
        <f t="shared" si="70"/>
        <v>1108.066664992366</v>
      </c>
      <c r="AY62" s="200" t="str">
        <f>[4]SayfaKOC!BF42</f>
        <v>0c14c5f0</v>
      </c>
      <c r="AZ62" s="199" t="str">
        <f>[4]SayfaKOC!BD42</f>
        <v>https://www.appsheet.com/Template/gettablefileurl?appname=KOC10_Failure_List-654943&amp;tableName=SAYFA1&amp;filename=Sayfa1_Images%2F0c14c5f0.Resim.080256.jpg</v>
      </c>
      <c r="BA62" s="142"/>
      <c r="BB62" s="208" t="str">
        <f t="shared" si="71"/>
        <v/>
      </c>
      <c r="BC62" s="143"/>
      <c r="BD62" s="143"/>
      <c r="BE62" s="143"/>
      <c r="BF62" s="143"/>
      <c r="BG62" s="143"/>
      <c r="BH62" s="143"/>
      <c r="BI62" s="143"/>
      <c r="BJ62" s="143"/>
      <c r="BK62" s="134" t="str">
        <f>[4]SayfaKOC!U42</f>
        <v>Tedarikçi</v>
      </c>
      <c r="BL62" s="134" t="str">
        <f>[4]SayfaKOC!V42</f>
        <v>ATAK ULAŞIM SAN.TİC.LTD.ŞTİ.</v>
      </c>
      <c r="BM62" s="143"/>
      <c r="BN62" s="208" t="str">
        <f t="shared" si="44"/>
        <v>x var</v>
      </c>
      <c r="BO62" s="208" t="b">
        <f t="shared" si="45"/>
        <v>0</v>
      </c>
      <c r="BP62" s="208" t="b">
        <f t="shared" si="46"/>
        <v>0</v>
      </c>
      <c r="BQ62" s="377">
        <f t="shared" si="47"/>
        <v>10.149999983841553</v>
      </c>
      <c r="BR62" s="377">
        <f t="shared" si="48"/>
        <v>40.216666606720537</v>
      </c>
      <c r="BS62" s="377">
        <f t="shared" si="49"/>
        <v>50.36666659056209</v>
      </c>
      <c r="BT62" s="143"/>
      <c r="BU62" s="397"/>
      <c r="BV62" s="385">
        <f t="shared" si="72"/>
        <v>0</v>
      </c>
      <c r="BW62" s="377" t="str">
        <f t="shared" si="73"/>
        <v>Hayır, çakışma yok</v>
      </c>
      <c r="BX62" s="381"/>
      <c r="BY62" s="403">
        <f t="shared" si="74"/>
        <v>7.0486110998899676E-3</v>
      </c>
      <c r="BZ62" s="403">
        <f t="shared" si="75"/>
        <v>2.7928240699111484E-2</v>
      </c>
      <c r="CA62" s="403">
        <f t="shared" si="76"/>
        <v>3.4976851799001452E-2</v>
      </c>
      <c r="CB62" s="363"/>
      <c r="CC62" s="361"/>
      <c r="CD62" s="244"/>
      <c r="CE62" s="363">
        <v>41</v>
      </c>
      <c r="CF62" s="219">
        <f t="shared" si="77"/>
        <v>45446.454826388901</v>
      </c>
      <c r="CG62" s="219">
        <f t="shared" si="78"/>
        <v>45446.4898032407</v>
      </c>
      <c r="CH62" s="244"/>
      <c r="CI62" s="244"/>
      <c r="CJ62" s="244"/>
      <c r="CK62" s="244">
        <f t="shared" si="79"/>
        <v>2.7928240699111484E-2</v>
      </c>
      <c r="CL62" s="244">
        <f t="shared" si="80"/>
        <v>7.0486110998899676E-3</v>
      </c>
      <c r="CM62" s="244">
        <f t="shared" si="81"/>
        <v>3.4976851799001452E-2</v>
      </c>
      <c r="CN62" s="143"/>
      <c r="CO62" s="144">
        <f t="shared" si="82"/>
        <v>50.36666659056209</v>
      </c>
      <c r="CP62" s="145">
        <f t="shared" si="83"/>
        <v>1.675694441946689</v>
      </c>
      <c r="CQ62" s="146">
        <f t="shared" si="50"/>
        <v>0.45482638890098315</v>
      </c>
      <c r="CR62" s="146">
        <f t="shared" si="51"/>
        <v>45446.461875000001</v>
      </c>
      <c r="CS62" s="146">
        <f t="shared" si="52"/>
        <v>45446.4898032407</v>
      </c>
      <c r="CT62" s="147">
        <f t="shared" si="53"/>
        <v>65442250.149999984</v>
      </c>
      <c r="CU62" s="147">
        <f t="shared" si="54"/>
        <v>40.216666606720537</v>
      </c>
      <c r="CV62" s="147">
        <f t="shared" si="55"/>
        <v>65442290.366666593</v>
      </c>
      <c r="CW62" s="148">
        <f t="shared" si="56"/>
        <v>0.99999938546364464</v>
      </c>
    </row>
    <row r="63" spans="1:101" s="149" customFormat="1" ht="118.5" customHeight="1">
      <c r="A63" s="192" t="str">
        <f>[4]SayfaKOC!C41</f>
        <v>KOC10</v>
      </c>
      <c r="B63" s="133" t="str">
        <f>[4]SayfaKOC!D41</f>
        <v>4120(2)</v>
      </c>
      <c r="C63" s="134" t="str">
        <f>[4]SayfaKOC!E41</f>
        <v>RB</v>
      </c>
      <c r="D63" s="134">
        <f>[4]SayfaKOC!F41</f>
        <v>19</v>
      </c>
      <c r="E63" s="135" t="str">
        <f>[4]SayfaKOC!G41</f>
        <v>BOZ-KOC10-FF-040</v>
      </c>
      <c r="F63" s="166">
        <f t="shared" si="42"/>
        <v>45442</v>
      </c>
      <c r="G63" s="167">
        <f t="shared" si="43"/>
        <v>0.43031250000058208</v>
      </c>
      <c r="H63" s="387">
        <f>[4]SayfaKOC!H41</f>
        <v>45442.430312500001</v>
      </c>
      <c r="I63" s="133" t="str">
        <f>[4]SayfaKOC!I41</f>
        <v>Depo/Depot</v>
      </c>
      <c r="J63" s="132" t="str">
        <f>IF([4]SayfaKOC!J41="Müşteri","Notified by Customer","Notified by Bozankaya")</f>
        <v>Notified by Bozankaya</v>
      </c>
      <c r="K63" s="132" t="str">
        <f>VLOOKUP([4]SayfaKOC!L41,Atamalar!$A$10:$B$53,2,FALSE)</f>
        <v>Door_System</v>
      </c>
      <c r="L63" s="197" t="str">
        <f>[4]SayfaKOC!X41</f>
        <v>KNORR-BREMSE GMBH DİVİSİON IFE AUTO</v>
      </c>
      <c r="M63" s="136" t="str">
        <f t="shared" si="57"/>
        <v>KOC10-BOZ-KOC10-FF-040</v>
      </c>
      <c r="N63" s="163" t="str">
        <f>[4]SayfaKOC!M41</f>
        <v>4120 TRAMVAYINDA 9 NUMARALI KAPI TAM KAPANMIYOR VE SÜRÜŞE HAZIR VERMİYOR.</v>
      </c>
      <c r="O63" s="198" t="str">
        <f>[4]SayfaKOC!P41</f>
        <v>A-Sürüşü engeller</v>
      </c>
      <c r="P63" s="198" t="str">
        <f>[4]SayfaKOC!Q41</f>
        <v>A(Hareket etmeyi engelleyen arıza)</v>
      </c>
      <c r="Q63" s="198" t="str">
        <f>[4]SayfaKOC!R41</f>
        <v>N.A(Yaralanma yok)</v>
      </c>
      <c r="R63" s="164" t="str" cm="1">
        <f t="array" ref="R63">_xlfn.IFS([4]SayfaKOC!U41="Bozankaya","Bozankaya",[4]SayfaKOC!U41="Müşteri","Customer",[4]SayfaKOC!U41="Tedarikçi","Equipment Supplier")</f>
        <v>Bozankaya</v>
      </c>
      <c r="S63" s="254" t="str">
        <f>[4]SayfaKOC!GB41</f>
        <v xml:space="preserve">4120 TRAMVAYININ TÜM KAPILARININ TEKRAR AYAR YAPILMASI GEREKLİ. - </v>
      </c>
      <c r="T63" s="165" t="str">
        <f>[4]SayfaKOC!AD41</f>
        <v/>
      </c>
      <c r="U63" s="164" t="str">
        <f>[4]SayfaKOC!W41</f>
        <v>Evet</v>
      </c>
      <c r="V63" s="137">
        <f>[4]SayfaKOC!AZ41</f>
        <v>2</v>
      </c>
      <c r="W63" s="168">
        <f t="shared" si="58"/>
        <v>45442</v>
      </c>
      <c r="X63" s="169" t="str">
        <f t="shared" si="59"/>
        <v>10:22</v>
      </c>
      <c r="Y63" s="387">
        <f>[4]SayfaKOC!AE41</f>
        <v>45442.4319791667</v>
      </c>
      <c r="Z63" s="138" t="str">
        <f t="shared" si="60"/>
        <v/>
      </c>
      <c r="AA63" s="139" t="str">
        <f t="shared" si="61"/>
        <v/>
      </c>
      <c r="AB63" s="219" t="str">
        <f>[4]SayfaKOC!BA41</f>
        <v/>
      </c>
      <c r="AC63" s="223" t="e">
        <f t="shared" si="62"/>
        <v>#VALUE!</v>
      </c>
      <c r="AD63" s="140" t="str">
        <f t="shared" si="63"/>
        <v/>
      </c>
      <c r="AE63" s="140" t="str">
        <f t="shared" si="64"/>
        <v/>
      </c>
      <c r="AF63" s="387" t="str">
        <f>[4]SayfaKOC!BA41</f>
        <v/>
      </c>
      <c r="AG63" s="216" t="str">
        <f>[4]SayfaKOC!S41</f>
        <v>(II) Aynı Araçta Tekrarlayan Arıza</v>
      </c>
      <c r="AH63" s="215" t="str">
        <f t="shared" si="65"/>
        <v>Bu Arıza Aracın Servise Verilmesine Engel</v>
      </c>
      <c r="AI63" s="195" t="str">
        <f>[4]SayfaKOC!AV41</f>
        <v>?</v>
      </c>
      <c r="AJ63" s="196" t="str">
        <f t="shared" si="66"/>
        <v/>
      </c>
      <c r="AK63" s="196" t="str">
        <f t="shared" si="67"/>
        <v/>
      </c>
      <c r="AL63" s="141" t="str">
        <f>[4]SayfaKOC!AX41</f>
        <v/>
      </c>
      <c r="AM63" s="223" t="e">
        <f t="shared" si="68"/>
        <v>#VALUE!</v>
      </c>
      <c r="AN63" s="226" t="e">
        <f t="shared" si="69"/>
        <v>#VALUE!</v>
      </c>
      <c r="AO63" s="211" t="str">
        <f>[4]SayfaKOC!AG41</f>
        <v>KNORR-BREMSE GMBH DİVİSİON IFE AUTO</v>
      </c>
      <c r="AP63" s="211" t="str">
        <f>[4]SayfaKOC!AI41</f>
        <v>M110-7083</v>
      </c>
      <c r="AQ63" s="211" t="str">
        <f>[4]SayfaKOC!AQ41</f>
        <v/>
      </c>
      <c r="AR63" s="211" t="str">
        <f>[4]SayfaKOC!AH41</f>
        <v>ÇİFTLİ KAPI</v>
      </c>
      <c r="AS63" s="211">
        <f>[4]SayfaKOC!AJ41</f>
        <v>0</v>
      </c>
      <c r="AT63" s="212" t="str">
        <f>[4]SayfaKOC!GC41</f>
        <v xml:space="preserve"> - </v>
      </c>
      <c r="AU63" s="213" t="str">
        <f>[4]SayfaKOC!AL41</f>
        <v/>
      </c>
      <c r="AV63" s="213" t="str">
        <f>[4]SayfaKOC!AP41</f>
        <v/>
      </c>
      <c r="AW63" s="214" t="str">
        <f>[4]SayfaKOC!AT41</f>
        <v/>
      </c>
      <c r="AX63" s="242" t="e">
        <f t="shared" si="70"/>
        <v>#VALUE!</v>
      </c>
      <c r="AY63" s="200" t="str">
        <f>[4]SayfaKOC!BF41</f>
        <v>d8a4fe13</v>
      </c>
      <c r="AZ63" s="199" t="str">
        <f>[4]SayfaKOC!BD41</f>
        <v>https://www.appsheet.com/Template/gettablefileurl?appname=KOC10_Failure_List-654943&amp;tableName=SAYFA1&amp;filename=Sayfa1_Images%2Fd8a4fe13.Resim.072508.jpg</v>
      </c>
      <c r="BA63" s="142"/>
      <c r="BB63" s="208" t="str">
        <f t="shared" si="71"/>
        <v/>
      </c>
      <c r="BC63" s="143"/>
      <c r="BD63" s="143"/>
      <c r="BE63" s="143"/>
      <c r="BF63" s="143"/>
      <c r="BG63" s="143"/>
      <c r="BH63" s="143"/>
      <c r="BI63" s="143"/>
      <c r="BJ63" s="143"/>
      <c r="BK63" s="134" t="str">
        <f>[4]SayfaKOC!U41</f>
        <v>Bozankaya</v>
      </c>
      <c r="BL63" s="134" t="str">
        <f>[4]SayfaKOC!V41</f>
        <v>Fabrika Test</v>
      </c>
      <c r="BM63" s="143"/>
      <c r="BN63" s="208" t="str">
        <f t="shared" si="44"/>
        <v>x var</v>
      </c>
      <c r="BO63" s="208" t="b">
        <f t="shared" si="45"/>
        <v>0</v>
      </c>
      <c r="BP63" s="208" t="e">
        <f t="shared" si="46"/>
        <v>#VALUE!</v>
      </c>
      <c r="BQ63" s="377">
        <f t="shared" si="47"/>
        <v>2.4000000476371497</v>
      </c>
      <c r="BR63" s="377" t="e">
        <f t="shared" si="48"/>
        <v>#VALUE!</v>
      </c>
      <c r="BS63" s="377" t="e">
        <f t="shared" si="49"/>
        <v>#VALUE!</v>
      </c>
      <c r="BT63" s="143"/>
      <c r="BU63" s="397"/>
      <c r="BV63" s="385">
        <f t="shared" si="72"/>
        <v>-1</v>
      </c>
      <c r="BW63" s="377" t="str">
        <f t="shared" si="73"/>
        <v>Hayır, çakışma yok</v>
      </c>
      <c r="BX63" s="381"/>
      <c r="BY63" s="403">
        <f t="shared" si="74"/>
        <v>1.6666666997480206E-3</v>
      </c>
      <c r="BZ63" s="403" t="e">
        <f t="shared" si="75"/>
        <v>#VALUE!</v>
      </c>
      <c r="CA63" s="403" t="e">
        <f t="shared" si="76"/>
        <v>#VALUE!</v>
      </c>
      <c r="CB63" s="363"/>
      <c r="CC63" s="244"/>
      <c r="CD63" s="244"/>
      <c r="CE63" s="363">
        <v>40</v>
      </c>
      <c r="CF63" s="219">
        <f t="shared" si="77"/>
        <v>45442.430312500001</v>
      </c>
      <c r="CG63" s="219" t="str">
        <f t="shared" si="78"/>
        <v/>
      </c>
      <c r="CH63" s="244"/>
      <c r="CI63" s="244"/>
      <c r="CJ63" s="244"/>
      <c r="CK63" s="244" t="e">
        <f t="shared" si="79"/>
        <v>#VALUE!</v>
      </c>
      <c r="CL63" s="244">
        <f t="shared" si="80"/>
        <v>1.6666666997480206E-3</v>
      </c>
      <c r="CM63" s="244" t="e">
        <f t="shared" si="81"/>
        <v>#VALUE!</v>
      </c>
      <c r="CN63" s="143"/>
      <c r="CO63" s="144" t="e">
        <f t="shared" si="82"/>
        <v>#VALUE!</v>
      </c>
      <c r="CP63" s="145" t="e">
        <f t="shared" si="83"/>
        <v>#VALUE!</v>
      </c>
      <c r="CQ63" s="146">
        <f t="shared" si="50"/>
        <v>0.43031250000058208</v>
      </c>
      <c r="CR63" s="146">
        <f t="shared" si="51"/>
        <v>45442.4319791667</v>
      </c>
      <c r="CS63" s="146" t="str">
        <f t="shared" si="52"/>
        <v/>
      </c>
      <c r="CT63" s="147">
        <f t="shared" si="53"/>
        <v>65436482.400000051</v>
      </c>
      <c r="CU63" s="147" t="e">
        <f t="shared" si="54"/>
        <v>#VALUE!</v>
      </c>
      <c r="CV63" s="147" t="e">
        <f t="shared" si="55"/>
        <v>#VALUE!</v>
      </c>
      <c r="CW63" s="148" t="e">
        <f t="shared" si="56"/>
        <v>#VALUE!</v>
      </c>
    </row>
    <row r="64" spans="1:101" s="149" customFormat="1" ht="118.5" customHeight="1">
      <c r="A64" s="192" t="str">
        <f>[4]SayfaKOC!C40</f>
        <v>KOC10</v>
      </c>
      <c r="B64" s="133" t="str">
        <f>[4]SayfaKOC!D40</f>
        <v>4119(1)</v>
      </c>
      <c r="C64" s="134" t="str">
        <f>[4]SayfaKOC!E40</f>
        <v>MA</v>
      </c>
      <c r="D64" s="134">
        <f>[4]SayfaKOC!F40</f>
        <v>2211</v>
      </c>
      <c r="E64" s="135" t="str">
        <f>[4]SayfaKOC!G40</f>
        <v>BOZ-KOC10-FF-039</v>
      </c>
      <c r="F64" s="166">
        <f t="shared" si="42"/>
        <v>45397</v>
      </c>
      <c r="G64" s="167">
        <f t="shared" si="43"/>
        <v>0.44461805559694767</v>
      </c>
      <c r="H64" s="387">
        <f>[4]SayfaKOC!H40</f>
        <v>45397.444618055597</v>
      </c>
      <c r="I64" s="133" t="str">
        <f>[4]SayfaKOC!I40</f>
        <v>Depo/Depot</v>
      </c>
      <c r="J64" s="132" t="str">
        <f>IF([4]SayfaKOC!J40="Müşteri","Notified by Customer","Notified by Bozankaya")</f>
        <v>Notified by Bozankaya</v>
      </c>
      <c r="K64" s="132" t="str">
        <f>VLOOKUP([4]SayfaKOC!L40,Atamalar!$A$10:$B$53,2,FALSE)</f>
        <v>External_Trim</v>
      </c>
      <c r="L64" s="197" t="str">
        <f>[4]SayfaKOC!X40</f>
        <v>Bozankaya</v>
      </c>
      <c r="M64" s="136" t="str">
        <f t="shared" si="57"/>
        <v>KOC10-BOZ-KOC10-FF-039</v>
      </c>
      <c r="N64" s="163" t="str">
        <f>[4]SayfaKOC!M40</f>
        <v>SİLECEK SU ATILDIĞINDA FARKLI REAKSİYONLAR GÖSTERİYOR.</v>
      </c>
      <c r="O64" s="198" t="str">
        <f>[4]SayfaKOC!P40</f>
        <v>C-Uyarı, sürüş devamlılığı</v>
      </c>
      <c r="P64" s="198" t="str">
        <f>[4]SayfaKOC!Q40</f>
        <v>B(Servisten çekmeye etki eden arıza)</v>
      </c>
      <c r="Q64" s="198" t="str">
        <f>[4]SayfaKOC!R40</f>
        <v>N.A(Yaralanma yok)</v>
      </c>
      <c r="R64" s="164" t="str" cm="1">
        <f t="array" ref="R64">_xlfn.IFS([4]SayfaKOC!U40="Bozankaya","Bozankaya",[4]SayfaKOC!U40="Müşteri","Customer",[4]SayfaKOC!U40="Tedarikçi","Equipment Supplier")</f>
        <v>Bozankaya</v>
      </c>
      <c r="S64" s="254" t="str">
        <f>[4]SayfaKOC!GB40</f>
        <v>SİLECEK SÖKÜLDÜ VE DİŞLİLERİN SIYRILDIĞI TESPİT EDİLDİ. - SİLECEK SÖKÜLDÜ VE TAMİR EDİLDİ.</v>
      </c>
      <c r="T64" s="165" t="str">
        <f>[4]SayfaKOC!AD40</f>
        <v>Arıza çözülecek</v>
      </c>
      <c r="U64" s="164" t="str">
        <f>[4]SayfaKOC!W40</f>
        <v>Evet</v>
      </c>
      <c r="V64" s="137">
        <f>[4]SayfaKOC!AZ40</f>
        <v>2</v>
      </c>
      <c r="W64" s="168">
        <f t="shared" si="58"/>
        <v>45397</v>
      </c>
      <c r="X64" s="169" t="str">
        <f t="shared" si="59"/>
        <v>10:42</v>
      </c>
      <c r="Y64" s="387">
        <f>[4]SayfaKOC!AE40</f>
        <v>45397.445972222202</v>
      </c>
      <c r="Z64" s="138">
        <f t="shared" si="60"/>
        <v>45397</v>
      </c>
      <c r="AA64" s="139" t="str">
        <f t="shared" si="61"/>
        <v>14:22</v>
      </c>
      <c r="AB64" s="219">
        <f>[4]SayfaKOC!BA40</f>
        <v>45397.598854166703</v>
      </c>
      <c r="AC64" s="223">
        <f t="shared" si="62"/>
        <v>222.09999999264255</v>
      </c>
      <c r="AD64" s="140">
        <f t="shared" si="63"/>
        <v>45397</v>
      </c>
      <c r="AE64" s="140" t="str">
        <f t="shared" si="64"/>
        <v>14:22</v>
      </c>
      <c r="AF64" s="387">
        <f>[4]SayfaKOC!BA40</f>
        <v>45397.598854166703</v>
      </c>
      <c r="AG64" s="216" t="str">
        <f>[4]SayfaKOC!S40</f>
        <v>(III) Farklı Araçlarda Tekrarlayan Arıza</v>
      </c>
      <c r="AH64" s="215" t="str">
        <f t="shared" si="65"/>
        <v>Bu Arıza Aracın Servise Verilmesine Engel</v>
      </c>
      <c r="AI64" s="195" t="str">
        <f>[4]SayfaKOC!AV40</f>
        <v>?</v>
      </c>
      <c r="AJ64" s="196" t="str">
        <f t="shared" si="66"/>
        <v/>
      </c>
      <c r="AK64" s="196" t="str">
        <f t="shared" si="67"/>
        <v/>
      </c>
      <c r="AL64" s="141" t="str">
        <f>[4]SayfaKOC!AX40</f>
        <v/>
      </c>
      <c r="AM64" s="223">
        <f t="shared" si="68"/>
        <v>222.09999999264255</v>
      </c>
      <c r="AN64" s="223">
        <f t="shared" si="69"/>
        <v>222.09999999264255</v>
      </c>
      <c r="AO64" s="211" t="str">
        <f>[4]SayfaKOC!AG40</f>
        <v>Bozankaya</v>
      </c>
      <c r="AP64" s="211" t="str">
        <f>[4]SayfaKOC!AI40</f>
        <v>M100-7066</v>
      </c>
      <c r="AQ64" s="211" t="str">
        <f>[4]SayfaKOC!AQ40</f>
        <v/>
      </c>
      <c r="AR64" s="211" t="str">
        <f>[4]SayfaKOC!AH40</f>
        <v>SİLECEK</v>
      </c>
      <c r="AS64" s="211">
        <f>[4]SayfaKOC!AJ40</f>
        <v>1</v>
      </c>
      <c r="AT64" s="212" t="str">
        <f>[4]SayfaKOC!GC40</f>
        <v xml:space="preserve"> - </v>
      </c>
      <c r="AU64" s="213">
        <f>[4]SayfaKOC!AL40</f>
        <v>45397.446365740703</v>
      </c>
      <c r="AV64" s="213">
        <f>[4]SayfaKOC!AP40</f>
        <v>45397</v>
      </c>
      <c r="AW64" s="214" t="str">
        <f>[4]SayfaKOC!AT40</f>
        <v/>
      </c>
      <c r="AX64" s="242">
        <f t="shared" si="70"/>
        <v>4886.1999998381361</v>
      </c>
      <c r="AY64" s="200" t="str">
        <f>[4]SayfaKOC!BF40</f>
        <v>6944f219</v>
      </c>
      <c r="AZ64" s="199" t="str">
        <f>[4]SayfaKOC!BD40</f>
        <v>https://www.appsheet.com/Template/gettablefileurl?appname=KOC10_Failure_List-654943&amp;tableName=SAYFA1&amp;filename=Sayfa1_Images%2F6944f219.Resim.074351.jpg</v>
      </c>
      <c r="BA64" s="142"/>
      <c r="BB64" s="208" t="str">
        <f t="shared" si="71"/>
        <v/>
      </c>
      <c r="BC64" s="143"/>
      <c r="BD64" s="143"/>
      <c r="BE64" s="143"/>
      <c r="BF64" s="143"/>
      <c r="BG64" s="143"/>
      <c r="BH64" s="143"/>
      <c r="BI64" s="143"/>
      <c r="BJ64" s="143"/>
      <c r="BK64" s="134" t="str">
        <f>[4]SayfaKOC!U40</f>
        <v>Bozankaya</v>
      </c>
      <c r="BL64" s="134" t="str">
        <f>[4]SayfaKOC!V40</f>
        <v>Fabrika Test</v>
      </c>
      <c r="BM64" s="143"/>
      <c r="BN64" s="208" t="str">
        <f t="shared" si="44"/>
        <v>x var</v>
      </c>
      <c r="BO64" s="208" t="b">
        <f t="shared" si="45"/>
        <v>0</v>
      </c>
      <c r="BP64" s="208" t="b">
        <f t="shared" si="46"/>
        <v>0</v>
      </c>
      <c r="BQ64" s="377">
        <f t="shared" si="47"/>
        <v>1.949999911012128</v>
      </c>
      <c r="BR64" s="377">
        <f t="shared" si="48"/>
        <v>220.15000008163042</v>
      </c>
      <c r="BS64" s="377">
        <f t="shared" si="49"/>
        <v>222.09999999264255</v>
      </c>
      <c r="BT64" s="143"/>
      <c r="BU64" s="397"/>
      <c r="BV64" s="385">
        <f t="shared" si="72"/>
        <v>0</v>
      </c>
      <c r="BW64" s="377" t="str">
        <f t="shared" si="73"/>
        <v>Hayır, çakışma yok</v>
      </c>
      <c r="BX64" s="381"/>
      <c r="BY64" s="403">
        <f t="shared" si="74"/>
        <v>1.3541666048695333E-3</v>
      </c>
      <c r="BZ64" s="403">
        <f t="shared" si="75"/>
        <v>0.15288194450113224</v>
      </c>
      <c r="CA64" s="403">
        <f t="shared" si="76"/>
        <v>0.15423611110600177</v>
      </c>
      <c r="CB64" s="363"/>
      <c r="CC64" s="361"/>
      <c r="CD64" s="244"/>
      <c r="CE64" s="363">
        <v>39</v>
      </c>
      <c r="CF64" s="219">
        <f t="shared" si="77"/>
        <v>45397.444618055597</v>
      </c>
      <c r="CG64" s="219">
        <f t="shared" si="78"/>
        <v>45397.598854166703</v>
      </c>
      <c r="CH64" s="244"/>
      <c r="CI64" s="244"/>
      <c r="CJ64" s="244"/>
      <c r="CK64" s="244">
        <f t="shared" si="79"/>
        <v>0.15288194450113224</v>
      </c>
      <c r="CL64" s="244">
        <f t="shared" si="80"/>
        <v>1.3541666048695333E-3</v>
      </c>
      <c r="CM64" s="244">
        <f t="shared" si="81"/>
        <v>0.15423611110600177</v>
      </c>
      <c r="CN64" s="143"/>
      <c r="CO64" s="144">
        <f t="shared" si="82"/>
        <v>222.09999999264255</v>
      </c>
      <c r="CP64" s="145">
        <f t="shared" si="83"/>
        <v>9.1729166700679343</v>
      </c>
      <c r="CQ64" s="146">
        <f t="shared" si="50"/>
        <v>0.44461805559694767</v>
      </c>
      <c r="CR64" s="146">
        <f t="shared" si="51"/>
        <v>45397.445972222202</v>
      </c>
      <c r="CS64" s="146">
        <f t="shared" si="52"/>
        <v>45397.598854166703</v>
      </c>
      <c r="CT64" s="147">
        <f t="shared" si="53"/>
        <v>65371681.949999914</v>
      </c>
      <c r="CU64" s="147">
        <f t="shared" si="54"/>
        <v>220.15000008163042</v>
      </c>
      <c r="CV64" s="147">
        <f t="shared" si="55"/>
        <v>65371902.099999994</v>
      </c>
      <c r="CW64" s="148">
        <f t="shared" si="56"/>
        <v>0.99999663234519709</v>
      </c>
    </row>
    <row r="65" spans="1:101" s="149" customFormat="1" ht="118.5" customHeight="1">
      <c r="A65" s="192" t="str">
        <f>[4]SayfaKOC!C39</f>
        <v>KOC10</v>
      </c>
      <c r="B65" s="133" t="str">
        <f>[4]SayfaKOC!D39</f>
        <v>4119(1)</v>
      </c>
      <c r="C65" s="134" t="str">
        <f>[4]SayfaKOC!E39</f>
        <v>MB</v>
      </c>
      <c r="D65" s="134">
        <f>[4]SayfaKOC!F39</f>
        <v>1700</v>
      </c>
      <c r="E65" s="135" t="str">
        <f>[4]SayfaKOC!G39</f>
        <v>BOZ-KOC10-FF-038</v>
      </c>
      <c r="F65" s="166">
        <f t="shared" si="42"/>
        <v>45390</v>
      </c>
      <c r="G65" s="167">
        <f t="shared" si="43"/>
        <v>0.38237268519878853</v>
      </c>
      <c r="H65" s="387">
        <f>[4]SayfaKOC!H39</f>
        <v>45390.382372685199</v>
      </c>
      <c r="I65" s="133" t="str">
        <f>[4]SayfaKOC!I39</f>
        <v>Depo/Depot</v>
      </c>
      <c r="J65" s="132" t="str">
        <f>IF([4]SayfaKOC!J39="Müşteri","Notified by Customer","Notified by Bozankaya")</f>
        <v>Notified by Bozankaya</v>
      </c>
      <c r="K65" s="132" t="str">
        <f>VLOOKUP([4]SayfaKOC!L39,Atamalar!$A$10:$B$53,2,FALSE)</f>
        <v>Bogie</v>
      </c>
      <c r="L65" s="197" t="str">
        <f>[4]SayfaKOC!X39</f>
        <v>VEM</v>
      </c>
      <c r="M65" s="136" t="str">
        <f t="shared" si="57"/>
        <v>KOC10-BOZ-KOC10-FF-038</v>
      </c>
      <c r="N65" s="163" t="str">
        <f>[4]SayfaKOC!M39</f>
        <v>MB bogide 18-27 km/s hız aralığında dişli kutusundan ses gelmesi</v>
      </c>
      <c r="O65" s="198" t="str">
        <f>[4]SayfaKOC!P39</f>
        <v>C-Uyarı, sürüş devamlılığı</v>
      </c>
      <c r="P65" s="198" t="str">
        <f>[4]SayfaKOC!Q39</f>
        <v>C(Sisteme etki etmeyen arıza)</v>
      </c>
      <c r="Q65" s="198" t="str">
        <f>[4]SayfaKOC!R39</f>
        <v>N.A(Yaralanma yok)</v>
      </c>
      <c r="R65" s="164" t="str" cm="1">
        <f t="array" ref="R65">_xlfn.IFS([4]SayfaKOC!U41="Bozankaya","Bozankaya",[4]SayfaKOC!U41="Müşteri","Customer",[4]SayfaKOC!U41="Tedarikçi","Equipment Supplier")</f>
        <v>Bozankaya</v>
      </c>
      <c r="S65" s="254" t="str">
        <f>[4]SayfaKOC!GB39</f>
        <v xml:space="preserve"> - </v>
      </c>
      <c r="T65" s="165" t="str">
        <f>[4]SayfaKOC!AD39</f>
        <v>Ekipman değiştirilecek</v>
      </c>
      <c r="U65" s="164" t="str">
        <f>[4]SayfaKOC!W39</f>
        <v>Evet</v>
      </c>
      <c r="V65" s="137">
        <f>[4]SayfaKOC!AZ39</f>
        <v>2</v>
      </c>
      <c r="W65" s="168">
        <f t="shared" si="58"/>
        <v>45390</v>
      </c>
      <c r="X65" s="169" t="str">
        <f t="shared" si="59"/>
        <v>09:14</v>
      </c>
      <c r="Y65" s="387">
        <f>[4]SayfaKOC!AE39</f>
        <v>45390.384872685201</v>
      </c>
      <c r="Z65" s="138" t="str">
        <f t="shared" si="60"/>
        <v/>
      </c>
      <c r="AA65" s="139" t="str">
        <f t="shared" si="61"/>
        <v/>
      </c>
      <c r="AB65" s="219" t="str">
        <f>[4]SayfaKOC!BA39</f>
        <v/>
      </c>
      <c r="AC65" s="223" t="e">
        <f t="shared" si="62"/>
        <v>#VALUE!</v>
      </c>
      <c r="AD65" s="140" t="str">
        <f t="shared" si="63"/>
        <v/>
      </c>
      <c r="AE65" s="140" t="str">
        <f t="shared" si="64"/>
        <v/>
      </c>
      <c r="AF65" s="387" t="str">
        <f>[4]SayfaKOC!BA39</f>
        <v/>
      </c>
      <c r="AG65" s="216" t="str">
        <f>[4]SayfaKOC!S39</f>
        <v>(I) İlk Defa Karşılaşılan Arıza</v>
      </c>
      <c r="AH65" s="215" t="str">
        <f t="shared" si="65"/>
        <v>Bu Arıza Aracın Servise Verilmesine Engel Değil</v>
      </c>
      <c r="AI65" s="195" t="str">
        <f>[4]SayfaKOC!AV39</f>
        <v/>
      </c>
      <c r="AJ65" s="196" t="str">
        <f t="shared" si="66"/>
        <v/>
      </c>
      <c r="AK65" s="196" t="str">
        <f t="shared" si="67"/>
        <v/>
      </c>
      <c r="AL65" s="141" t="str">
        <f>[4]SayfaKOC!AX39</f>
        <v/>
      </c>
      <c r="AM65" s="223" t="e">
        <f t="shared" si="68"/>
        <v>#VALUE!</v>
      </c>
      <c r="AN65" s="226" t="e">
        <f t="shared" si="69"/>
        <v>#VALUE!</v>
      </c>
      <c r="AO65" s="211" t="str">
        <f>[4]SayfaKOC!AG39</f>
        <v/>
      </c>
      <c r="AP65" s="211" t="str">
        <f>[4]SayfaKOC!AI39</f>
        <v>0</v>
      </c>
      <c r="AQ65" s="211" t="str">
        <f>[4]SayfaKOC!AQ39</f>
        <v/>
      </c>
      <c r="AR65" s="211" t="str">
        <f>[4]SayfaKOC!AH39</f>
        <v>DİŞLİ KUTUSU</v>
      </c>
      <c r="AS65" s="211">
        <f>[4]SayfaKOC!AJ39</f>
        <v>1</v>
      </c>
      <c r="AT65" s="212" t="str">
        <f>[4]SayfaKOC!GC39</f>
        <v xml:space="preserve"> - </v>
      </c>
      <c r="AU65" s="213" t="str">
        <f>[4]SayfaKOC!AL39</f>
        <v/>
      </c>
      <c r="AV65" s="213" t="str">
        <f>[4]SayfaKOC!AP39</f>
        <v/>
      </c>
      <c r="AW65" s="214" t="str">
        <f>[4]SayfaKOC!AT39</f>
        <v/>
      </c>
      <c r="AX65" s="242" t="e">
        <f t="shared" si="70"/>
        <v>#VALUE!</v>
      </c>
      <c r="AY65" s="200" t="str">
        <f>[4]SayfaKOC!BF39</f>
        <v>34868b7e</v>
      </c>
      <c r="AZ65" s="199" t="str">
        <f>[4]SayfaKOC!BD39</f>
        <v>https://www.appsheet.com/Template/gettablefileurl?appname=KOC10_Failure_List-654943&amp;tableName=SAYFA1&amp;filename=Sayfa1_Images%2F34868b7e.Resim.061915.jpg</v>
      </c>
      <c r="BA65" s="142"/>
      <c r="BB65" s="208" t="str">
        <f t="shared" si="71"/>
        <v/>
      </c>
      <c r="BC65" s="143"/>
      <c r="BD65" s="143"/>
      <c r="BE65" s="143"/>
      <c r="BF65" s="143"/>
      <c r="BG65" s="143"/>
      <c r="BH65" s="143"/>
      <c r="BI65" s="143"/>
      <c r="BJ65" s="143"/>
      <c r="BK65" s="134" t="str">
        <f>[4]SayfaKOC!U39</f>
        <v>Bozankaya</v>
      </c>
      <c r="BL65" s="134" t="str">
        <f>[4]SayfaKOC!V39</f>
        <v>Fabrika Test</v>
      </c>
      <c r="BM65" s="143"/>
      <c r="BN65" s="208" t="str">
        <f t="shared" si="44"/>
        <v>x var</v>
      </c>
      <c r="BO65" s="208" t="b">
        <f t="shared" si="45"/>
        <v>0</v>
      </c>
      <c r="BP65" s="208" t="e">
        <f t="shared" si="46"/>
        <v>#VALUE!</v>
      </c>
      <c r="BQ65" s="377">
        <f t="shared" si="47"/>
        <v>3.6000000033527613</v>
      </c>
      <c r="BR65" s="377" t="e">
        <f t="shared" si="48"/>
        <v>#VALUE!</v>
      </c>
      <c r="BS65" s="377" t="e">
        <f t="shared" si="49"/>
        <v>#VALUE!</v>
      </c>
      <c r="BT65" s="143"/>
      <c r="BU65" s="397"/>
      <c r="BV65" s="385">
        <f t="shared" si="72"/>
        <v>-1</v>
      </c>
      <c r="BW65" s="377" t="str">
        <f t="shared" si="73"/>
        <v>Hayır, çakışma yok</v>
      </c>
      <c r="BX65" s="381"/>
      <c r="BY65" s="403">
        <f t="shared" si="74"/>
        <v>2.5000000023283064E-3</v>
      </c>
      <c r="BZ65" s="403" t="e">
        <f t="shared" si="75"/>
        <v>#VALUE!</v>
      </c>
      <c r="CA65" s="403" t="e">
        <f t="shared" si="76"/>
        <v>#VALUE!</v>
      </c>
      <c r="CB65" s="363"/>
      <c r="CC65" s="244"/>
      <c r="CD65" s="244"/>
      <c r="CE65" s="363">
        <v>38</v>
      </c>
      <c r="CF65" s="219">
        <f t="shared" si="77"/>
        <v>45390.382372685199</v>
      </c>
      <c r="CG65" s="219" t="str">
        <f t="shared" si="78"/>
        <v/>
      </c>
      <c r="CH65" s="244"/>
      <c r="CI65" s="244"/>
      <c r="CJ65" s="244"/>
      <c r="CK65" s="244" t="e">
        <f t="shared" si="79"/>
        <v>#VALUE!</v>
      </c>
      <c r="CL65" s="244">
        <f t="shared" si="80"/>
        <v>2.5000000023283064E-3</v>
      </c>
      <c r="CM65" s="244" t="e">
        <f t="shared" si="81"/>
        <v>#VALUE!</v>
      </c>
      <c r="CN65" s="143"/>
      <c r="CO65" s="144" t="e">
        <f t="shared" si="82"/>
        <v>#VALUE!</v>
      </c>
      <c r="CP65" s="145" t="e">
        <f t="shared" si="83"/>
        <v>#VALUE!</v>
      </c>
      <c r="CQ65" s="146">
        <f t="shared" si="50"/>
        <v>0.38237268519878853</v>
      </c>
      <c r="CR65" s="146">
        <f t="shared" si="51"/>
        <v>45390.384872685201</v>
      </c>
      <c r="CS65" s="146" t="str">
        <f t="shared" si="52"/>
        <v/>
      </c>
      <c r="CT65" s="147">
        <f t="shared" si="53"/>
        <v>65361603.600000001</v>
      </c>
      <c r="CU65" s="147" t="e">
        <f t="shared" si="54"/>
        <v>#VALUE!</v>
      </c>
      <c r="CV65" s="147" t="e">
        <f t="shared" si="55"/>
        <v>#VALUE!</v>
      </c>
      <c r="CW65" s="148" t="e">
        <f t="shared" si="56"/>
        <v>#VALUE!</v>
      </c>
    </row>
    <row r="66" spans="1:101" s="149" customFormat="1" ht="118.5" customHeight="1">
      <c r="A66" s="192" t="str">
        <f>[4]SayfaKOC!C38</f>
        <v>KOC10</v>
      </c>
      <c r="B66" s="133" t="str">
        <f>[4]SayfaKOC!D38</f>
        <v>4119(1)</v>
      </c>
      <c r="C66" s="134" t="str">
        <f>[4]SayfaKOC!E38</f>
        <v>MB</v>
      </c>
      <c r="D66" s="134">
        <f>[4]SayfaKOC!F38</f>
        <v>700</v>
      </c>
      <c r="E66" s="135" t="str">
        <f>[4]SayfaKOC!G38</f>
        <v>BOZ-KOC10-FF-037</v>
      </c>
      <c r="F66" s="166">
        <f t="shared" si="42"/>
        <v>45379</v>
      </c>
      <c r="G66" s="167">
        <f t="shared" si="43"/>
        <v>0.49987268519907957</v>
      </c>
      <c r="H66" s="387">
        <f>[4]SayfaKOC!H38</f>
        <v>45379.499872685199</v>
      </c>
      <c r="I66" s="133" t="str">
        <f>[4]SayfaKOC!I38</f>
        <v>Depo/Depot</v>
      </c>
      <c r="J66" s="132" t="str">
        <f>IF([4]SayfaKOC!J38="Müşteri","Notified by Customer","Notified by Bozankaya")</f>
        <v>Notified by Bozankaya</v>
      </c>
      <c r="K66" s="132" t="str">
        <f>VLOOKUP([4]SayfaKOC!L38,Atamalar!$A$10:$B$53,2,FALSE)</f>
        <v>Internal_Light</v>
      </c>
      <c r="L66" s="197" t="str">
        <f>[4]SayfaKOC!X38</f>
        <v>Bozankaya</v>
      </c>
      <c r="M66" s="136" t="str">
        <f t="shared" si="57"/>
        <v>KOC10-BOZ-KOC10-FF-037</v>
      </c>
      <c r="N66" s="163" t="str">
        <f>[4]SayfaKOC!M38</f>
        <v>SÜRÜCÜ KABİN AYDINLATMA LEDİ EKSİK</v>
      </c>
      <c r="O66" s="198" t="str">
        <f>[4]SayfaKOC!P38</f>
        <v>C-Uyarı, sürüş devamlılığı</v>
      </c>
      <c r="P66" s="198" t="str">
        <f>[4]SayfaKOC!Q38</f>
        <v>C(Sisteme etki etmeyen arıza)</v>
      </c>
      <c r="Q66" s="198" t="str">
        <f>[4]SayfaKOC!R38</f>
        <v>N.A(Yaralanma yok)</v>
      </c>
      <c r="R66" s="164" t="str" cm="1">
        <f t="array" ref="R66">_xlfn.IFS([4]SayfaKOC!U40="Bozankaya","Bozankaya",[4]SayfaKOC!U40="Müşteri","Customer",[4]SayfaKOC!U40="Tedarikçi","Equipment Supplier")</f>
        <v>Bozankaya</v>
      </c>
      <c r="S66" s="254" t="str">
        <f>[4]SayfaKOC!GB38</f>
        <v xml:space="preserve"> - </v>
      </c>
      <c r="T66" s="165" t="str">
        <f>[4]SayfaKOC!AD38</f>
        <v>Arıza çözülecek</v>
      </c>
      <c r="U66" s="164" t="str">
        <f>[4]SayfaKOC!W38</f>
        <v>Evet</v>
      </c>
      <c r="V66" s="137">
        <f>[4]SayfaKOC!AZ38</f>
        <v>2</v>
      </c>
      <c r="W66" s="168">
        <f t="shared" si="58"/>
        <v>45379</v>
      </c>
      <c r="X66" s="169" t="str">
        <f t="shared" si="59"/>
        <v>12:00</v>
      </c>
      <c r="Y66" s="387">
        <f>[4]SayfaKOC!AE38</f>
        <v>45379.500648148103</v>
      </c>
      <c r="Z66" s="138" t="str">
        <f t="shared" si="60"/>
        <v/>
      </c>
      <c r="AA66" s="139" t="str">
        <f t="shared" si="61"/>
        <v/>
      </c>
      <c r="AB66" s="219" t="str">
        <f>[4]SayfaKOC!BA38</f>
        <v/>
      </c>
      <c r="AC66" s="223" t="e">
        <f t="shared" si="62"/>
        <v>#VALUE!</v>
      </c>
      <c r="AD66" s="140" t="str">
        <f t="shared" si="63"/>
        <v/>
      </c>
      <c r="AE66" s="140" t="str">
        <f t="shared" si="64"/>
        <v/>
      </c>
      <c r="AF66" s="387" t="str">
        <f>[4]SayfaKOC!BA38</f>
        <v/>
      </c>
      <c r="AG66" s="216" t="str">
        <f>[4]SayfaKOC!S38</f>
        <v>(I) İlk Defa Karşılaşılan Arıza</v>
      </c>
      <c r="AH66" s="215" t="str">
        <f t="shared" si="65"/>
        <v>Bu Arıza Aracın Servise Verilmesine Engel Değil</v>
      </c>
      <c r="AI66" s="195" t="str">
        <f>[4]SayfaKOC!AV38</f>
        <v>?</v>
      </c>
      <c r="AJ66" s="196" t="str">
        <f t="shared" si="66"/>
        <v/>
      </c>
      <c r="AK66" s="196" t="str">
        <f t="shared" si="67"/>
        <v/>
      </c>
      <c r="AL66" s="141" t="str">
        <f>[4]SayfaKOC!AX38</f>
        <v/>
      </c>
      <c r="AM66" s="223" t="e">
        <f t="shared" si="68"/>
        <v>#VALUE!</v>
      </c>
      <c r="AN66" s="226" t="e">
        <f t="shared" si="69"/>
        <v>#VALUE!</v>
      </c>
      <c r="AO66" s="211" t="str">
        <f>[4]SayfaKOC!AG38</f>
        <v>Bozankaya</v>
      </c>
      <c r="AP66" s="211" t="str">
        <f>[4]SayfaKOC!AI38</f>
        <v>E300-7021</v>
      </c>
      <c r="AQ66" s="211" t="str">
        <f>[4]SayfaKOC!AQ38</f>
        <v/>
      </c>
      <c r="AR66" s="211" t="str">
        <f>[4]SayfaKOC!AH38</f>
        <v>SÜRÜCÜ KABİN LED</v>
      </c>
      <c r="AS66" s="211">
        <f>[4]SayfaKOC!AJ38</f>
        <v>1</v>
      </c>
      <c r="AT66" s="212" t="str">
        <f>[4]SayfaKOC!GC38</f>
        <v xml:space="preserve"> - </v>
      </c>
      <c r="AU66" s="213">
        <f>[4]SayfaKOC!AL38</f>
        <v>45379.502210648097</v>
      </c>
      <c r="AV66" s="213" t="str">
        <f>[4]SayfaKOC!AP38</f>
        <v/>
      </c>
      <c r="AW66" s="214" t="str">
        <f>[4]SayfaKOC!AT38</f>
        <v/>
      </c>
      <c r="AX66" s="242" t="e">
        <f t="shared" si="70"/>
        <v>#VALUE!</v>
      </c>
      <c r="AY66" s="200" t="str">
        <f>[4]SayfaKOC!BF38</f>
        <v>0fc6ffb1</v>
      </c>
      <c r="AZ66" s="199" t="str">
        <f>[4]SayfaKOC!BD38</f>
        <v>https://www.appsheet.com/Template/gettablefileurl?appname=KOC10_Failure_List-654943&amp;tableName=SAYFA1&amp;filename=Sayfa1_Images%2F0fc6ffb1.Resim.090435.jpg</v>
      </c>
      <c r="BA66" s="142"/>
      <c r="BB66" s="208" t="str">
        <f t="shared" si="71"/>
        <v/>
      </c>
      <c r="BC66" s="143"/>
      <c r="BD66" s="143"/>
      <c r="BE66" s="143"/>
      <c r="BF66" s="143"/>
      <c r="BG66" s="143"/>
      <c r="BH66" s="143"/>
      <c r="BI66" s="143"/>
      <c r="BJ66" s="143"/>
      <c r="BK66" s="134" t="str">
        <f>[4]SayfaKOC!U38</f>
        <v>Bozankaya</v>
      </c>
      <c r="BL66" s="134" t="str">
        <f>[4]SayfaKOC!V38</f>
        <v>Fabrika Test</v>
      </c>
      <c r="BM66" s="143"/>
      <c r="BN66" s="208" t="str">
        <f t="shared" si="44"/>
        <v>x var</v>
      </c>
      <c r="BO66" s="208" t="b">
        <f t="shared" si="45"/>
        <v>0</v>
      </c>
      <c r="BP66" s="208" t="e">
        <f t="shared" si="46"/>
        <v>#VALUE!</v>
      </c>
      <c r="BQ66" s="377">
        <f t="shared" si="47"/>
        <v>1.1166665819473565</v>
      </c>
      <c r="BR66" s="377" t="e">
        <f t="shared" si="48"/>
        <v>#VALUE!</v>
      </c>
      <c r="BS66" s="377" t="e">
        <f t="shared" si="49"/>
        <v>#VALUE!</v>
      </c>
      <c r="BT66" s="143"/>
      <c r="BU66" s="397"/>
      <c r="BV66" s="385">
        <f t="shared" si="72"/>
        <v>-1</v>
      </c>
      <c r="BW66" s="377" t="str">
        <f t="shared" si="73"/>
        <v>Hayır, çakışma yok</v>
      </c>
      <c r="BX66" s="381"/>
      <c r="BY66" s="403">
        <f t="shared" si="74"/>
        <v>7.7546290413010865E-4</v>
      </c>
      <c r="BZ66" s="403" t="e">
        <f t="shared" si="75"/>
        <v>#VALUE!</v>
      </c>
      <c r="CA66" s="403" t="e">
        <f t="shared" si="76"/>
        <v>#VALUE!</v>
      </c>
      <c r="CB66" s="363"/>
      <c r="CC66" s="244"/>
      <c r="CD66" s="244"/>
      <c r="CE66" s="363">
        <v>37</v>
      </c>
      <c r="CF66" s="219">
        <f t="shared" si="77"/>
        <v>45379.499872685199</v>
      </c>
      <c r="CG66" s="219" t="str">
        <f t="shared" si="78"/>
        <v/>
      </c>
      <c r="CH66" s="244"/>
      <c r="CI66" s="244"/>
      <c r="CJ66" s="244"/>
      <c r="CK66" s="244" t="e">
        <f t="shared" si="79"/>
        <v>#VALUE!</v>
      </c>
      <c r="CL66" s="244">
        <f t="shared" si="80"/>
        <v>7.7546290413010865E-4</v>
      </c>
      <c r="CM66" s="244" t="e">
        <f t="shared" si="81"/>
        <v>#VALUE!</v>
      </c>
      <c r="CN66" s="143"/>
      <c r="CO66" s="144" t="e">
        <f t="shared" si="82"/>
        <v>#VALUE!</v>
      </c>
      <c r="CP66" s="145" t="e">
        <f t="shared" si="83"/>
        <v>#VALUE!</v>
      </c>
      <c r="CQ66" s="146">
        <f t="shared" si="50"/>
        <v>0.49987268519907957</v>
      </c>
      <c r="CR66" s="146">
        <f t="shared" si="51"/>
        <v>45379.500648148103</v>
      </c>
      <c r="CS66" s="146" t="str">
        <f t="shared" si="52"/>
        <v/>
      </c>
      <c r="CT66" s="147">
        <f t="shared" si="53"/>
        <v>65345761.116666585</v>
      </c>
      <c r="CU66" s="147" t="e">
        <f t="shared" si="54"/>
        <v>#VALUE!</v>
      </c>
      <c r="CV66" s="147" t="e">
        <f t="shared" si="55"/>
        <v>#VALUE!</v>
      </c>
      <c r="CW66" s="148" t="e">
        <f t="shared" si="56"/>
        <v>#VALUE!</v>
      </c>
    </row>
    <row r="67" spans="1:101" s="149" customFormat="1" ht="118.5" customHeight="1">
      <c r="A67" s="192" t="str">
        <f>[4]SayfaKOC!C36</f>
        <v>KOC10</v>
      </c>
      <c r="B67" s="133" t="str">
        <f>[4]SayfaKOC!D36</f>
        <v>4120(2)</v>
      </c>
      <c r="C67" s="134" t="str">
        <f>[4]SayfaKOC!E36</f>
        <v>MA , MB</v>
      </c>
      <c r="D67" s="134">
        <f>[4]SayfaKOC!F36</f>
        <v>8</v>
      </c>
      <c r="E67" s="135" t="str">
        <f>[4]SayfaKOC!G36</f>
        <v>BOZ-KOC10-FF-035</v>
      </c>
      <c r="F67" s="166">
        <f t="shared" si="42"/>
        <v>45377</v>
      </c>
      <c r="G67" s="167">
        <f t="shared" si="43"/>
        <v>0.54890046299988171</v>
      </c>
      <c r="H67" s="387">
        <f>[4]SayfaKOC!H36</f>
        <v>45377.548900463</v>
      </c>
      <c r="I67" s="133" t="str">
        <f>[4]SayfaKOC!I36</f>
        <v>Depo/Depot</v>
      </c>
      <c r="J67" s="132" t="str">
        <f>IF([4]SayfaKOC!J36="Müşteri","Notified by Customer","Notified by Bozankaya")</f>
        <v>Notified by Bozankaya</v>
      </c>
      <c r="K67" s="132" t="str">
        <f>VLOOKUP([4]SayfaKOC!L36,Atamalar!$A$10:$B$53,2,FALSE)</f>
        <v>External_Trim</v>
      </c>
      <c r="L67" s="197" t="str">
        <f>[4]SayfaKOC!X36</f>
        <v>Bozankaya</v>
      </c>
      <c r="M67" s="136" t="str">
        <f t="shared" si="57"/>
        <v>KOC10-BOZ-KOC10-FF-035</v>
      </c>
      <c r="N67" s="163" t="str">
        <f>[4]SayfaKOC!M36</f>
        <v>Silecek boyutu uygun değil.</v>
      </c>
      <c r="O67" s="198" t="str">
        <f>[4]SayfaKOC!P36</f>
        <v>C-Uyarı, sürüş devamlılığı</v>
      </c>
      <c r="P67" s="198" t="str">
        <f>[4]SayfaKOC!Q36</f>
        <v>C(Sisteme etki etmeyen arıza)</v>
      </c>
      <c r="Q67" s="198" t="str">
        <f>[4]SayfaKOC!R36</f>
        <v>N.A(Yaralanma yok)</v>
      </c>
      <c r="R67" s="164" t="str" cm="1">
        <f t="array" ref="R67">_xlfn.IFS([4]SayfaKOC!U38="Bozankaya","Bozankaya",[4]SayfaKOC!U38="Müşteri","Customer",[4]SayfaKOC!U38="Tedarikçi","Equipment Supplier")</f>
        <v>Bozankaya</v>
      </c>
      <c r="S67" s="254" t="str">
        <f>[4]SayfaKOC!GB36</f>
        <v xml:space="preserve">4119 numaralı tramvayın silecek ölçülerine göre değiştirilecek. - </v>
      </c>
      <c r="T67" s="165" t="str">
        <f>[4]SayfaKOC!AD36</f>
        <v>Ekipman değiştirilecek</v>
      </c>
      <c r="U67" s="164" t="str">
        <f>[4]SayfaKOC!W36</f>
        <v>Hayır</v>
      </c>
      <c r="V67" s="137">
        <f>[4]SayfaKOC!AZ36</f>
        <v>2</v>
      </c>
      <c r="W67" s="168">
        <f t="shared" si="58"/>
        <v>45377</v>
      </c>
      <c r="X67" s="169" t="str">
        <f t="shared" si="59"/>
        <v>13:12</v>
      </c>
      <c r="Y67" s="387">
        <f>[4]SayfaKOC!AE36</f>
        <v>45377.550034722197</v>
      </c>
      <c r="Z67" s="138" t="str">
        <f t="shared" si="60"/>
        <v/>
      </c>
      <c r="AA67" s="139" t="str">
        <f t="shared" si="61"/>
        <v/>
      </c>
      <c r="AB67" s="219" t="str">
        <f>[4]SayfaKOC!BA36</f>
        <v/>
      </c>
      <c r="AC67" s="223" t="e">
        <f t="shared" si="62"/>
        <v>#VALUE!</v>
      </c>
      <c r="AD67" s="140" t="str">
        <f t="shared" si="63"/>
        <v/>
      </c>
      <c r="AE67" s="140" t="str">
        <f t="shared" si="64"/>
        <v/>
      </c>
      <c r="AF67" s="387" t="str">
        <f>[4]SayfaKOC!BA36</f>
        <v/>
      </c>
      <c r="AG67" s="216" t="str">
        <f>[4]SayfaKOC!S36</f>
        <v>(I) İlk Defa Karşılaşılan Arıza</v>
      </c>
      <c r="AH67" s="215" t="str">
        <f t="shared" si="65"/>
        <v>Bu Arıza Aracın Servise Verilmesine Engel Değil</v>
      </c>
      <c r="AI67" s="195" t="str">
        <f>[4]SayfaKOC!AV36</f>
        <v/>
      </c>
      <c r="AJ67" s="196" t="str">
        <f t="shared" si="66"/>
        <v/>
      </c>
      <c r="AK67" s="196" t="str">
        <f t="shared" si="67"/>
        <v/>
      </c>
      <c r="AL67" s="141" t="str">
        <f>[4]SayfaKOC!AX36</f>
        <v/>
      </c>
      <c r="AM67" s="223" t="e">
        <f t="shared" si="68"/>
        <v>#VALUE!</v>
      </c>
      <c r="AN67" s="226" t="e">
        <f t="shared" si="69"/>
        <v>#VALUE!</v>
      </c>
      <c r="AO67" s="211" t="str">
        <f>[4]SayfaKOC!AG36</f>
        <v/>
      </c>
      <c r="AP67" s="211" t="str">
        <f>[4]SayfaKOC!AI36</f>
        <v>M100-0704</v>
      </c>
      <c r="AQ67" s="211" t="str">
        <f>[4]SayfaKOC!AQ36</f>
        <v/>
      </c>
      <c r="AR67" s="211" t="str">
        <f>[4]SayfaKOC!AH36</f>
        <v>SİLECEK</v>
      </c>
      <c r="AS67" s="211">
        <f>[4]SayfaKOC!AJ36</f>
        <v>2</v>
      </c>
      <c r="AT67" s="212" t="str">
        <f>[4]SayfaKOC!GC36</f>
        <v xml:space="preserve"> - </v>
      </c>
      <c r="AU67" s="213" t="str">
        <f>[4]SayfaKOC!AL36</f>
        <v/>
      </c>
      <c r="AV67" s="213" t="str">
        <f>[4]SayfaKOC!AP36</f>
        <v/>
      </c>
      <c r="AW67" s="214" t="str">
        <f>[4]SayfaKOC!AT36</f>
        <v/>
      </c>
      <c r="AX67" s="242" t="e">
        <f t="shared" si="70"/>
        <v>#VALUE!</v>
      </c>
      <c r="AY67" s="200" t="str">
        <f>[4]SayfaKOC!BF36</f>
        <v>f22ec9df</v>
      </c>
      <c r="AZ67" s="199" t="str">
        <f>[4]SayfaKOC!BD36</f>
        <v>https://www.appsheet.com/Template/gettablefileurl?appname=KOC10_Failure_List-654943&amp;tableName=SAYFA1&amp;filename=Sayfa1_Images%2Ff22ec9df.Resim.101326.jpg</v>
      </c>
      <c r="BA67" s="142"/>
      <c r="BB67" s="208" t="str">
        <f t="shared" si="71"/>
        <v/>
      </c>
      <c r="BC67" s="143"/>
      <c r="BD67" s="143"/>
      <c r="BE67" s="143"/>
      <c r="BF67" s="143"/>
      <c r="BG67" s="143"/>
      <c r="BH67" s="143"/>
      <c r="BI67" s="143"/>
      <c r="BJ67" s="143"/>
      <c r="BK67" s="134" t="str">
        <f>[4]SayfaKOC!U36</f>
        <v>Bozankaya</v>
      </c>
      <c r="BL67" s="134" t="str">
        <f>[4]SayfaKOC!V36</f>
        <v>Tasarım</v>
      </c>
      <c r="BM67" s="143"/>
      <c r="BN67" s="208" t="str">
        <f t="shared" si="44"/>
        <v>x var</v>
      </c>
      <c r="BO67" s="208" t="b">
        <f t="shared" si="45"/>
        <v>0</v>
      </c>
      <c r="BP67" s="208" t="e">
        <f t="shared" si="46"/>
        <v>#VALUE!</v>
      </c>
      <c r="BQ67" s="377">
        <f t="shared" si="47"/>
        <v>1.6333332436624914</v>
      </c>
      <c r="BR67" s="377" t="e">
        <f t="shared" si="48"/>
        <v>#VALUE!</v>
      </c>
      <c r="BS67" s="377" t="e">
        <f t="shared" si="49"/>
        <v>#VALUE!</v>
      </c>
      <c r="BT67" s="143"/>
      <c r="BU67" s="397"/>
      <c r="BV67" s="385">
        <f t="shared" si="72"/>
        <v>-1</v>
      </c>
      <c r="BW67" s="377" t="str">
        <f t="shared" si="73"/>
        <v>Hayır, çakışma yok</v>
      </c>
      <c r="BX67" s="381"/>
      <c r="BY67" s="403">
        <f t="shared" si="74"/>
        <v>1.1342591969878413E-3</v>
      </c>
      <c r="BZ67" s="403" t="e">
        <f t="shared" si="75"/>
        <v>#VALUE!</v>
      </c>
      <c r="CA67" s="403" t="e">
        <f t="shared" si="76"/>
        <v>#VALUE!</v>
      </c>
      <c r="CB67" s="363"/>
      <c r="CC67" s="244"/>
      <c r="CD67" s="244"/>
      <c r="CE67" s="363">
        <v>35</v>
      </c>
      <c r="CF67" s="219">
        <f t="shared" si="77"/>
        <v>45377.548900463</v>
      </c>
      <c r="CG67" s="219" t="str">
        <f t="shared" si="78"/>
        <v/>
      </c>
      <c r="CH67" s="244"/>
      <c r="CI67" s="244"/>
      <c r="CJ67" s="244"/>
      <c r="CK67" s="244" t="e">
        <f t="shared" si="79"/>
        <v>#VALUE!</v>
      </c>
      <c r="CL67" s="244">
        <f t="shared" si="80"/>
        <v>1.1342591969878413E-3</v>
      </c>
      <c r="CM67" s="244" t="e">
        <f t="shared" si="81"/>
        <v>#VALUE!</v>
      </c>
      <c r="CN67" s="143"/>
      <c r="CO67" s="144" t="e">
        <f t="shared" si="82"/>
        <v>#VALUE!</v>
      </c>
      <c r="CP67" s="145" t="e">
        <f t="shared" si="83"/>
        <v>#VALUE!</v>
      </c>
      <c r="CQ67" s="146">
        <f t="shared" si="50"/>
        <v>0.54890046299988171</v>
      </c>
      <c r="CR67" s="146">
        <f t="shared" si="51"/>
        <v>45377.550034722197</v>
      </c>
      <c r="CS67" s="146" t="str">
        <f t="shared" si="52"/>
        <v/>
      </c>
      <c r="CT67" s="147">
        <f t="shared" si="53"/>
        <v>65342881.633333243</v>
      </c>
      <c r="CU67" s="147" t="e">
        <f t="shared" si="54"/>
        <v>#VALUE!</v>
      </c>
      <c r="CV67" s="147" t="e">
        <f t="shared" si="55"/>
        <v>#VALUE!</v>
      </c>
      <c r="CW67" s="148" t="e">
        <f t="shared" si="56"/>
        <v>#VALUE!</v>
      </c>
    </row>
    <row r="68" spans="1:101" s="149" customFormat="1" ht="118.5" customHeight="1">
      <c r="A68" s="192" t="str">
        <f>[4]SayfaKOC!C37</f>
        <v>KOC10</v>
      </c>
      <c r="B68" s="133" t="str">
        <f>[4]SayfaKOC!D37</f>
        <v>4119(1)</v>
      </c>
      <c r="C68" s="134" t="str">
        <f>[4]SayfaKOC!E37</f>
        <v>RB</v>
      </c>
      <c r="D68" s="134">
        <f>[4]SayfaKOC!F37</f>
        <v>646</v>
      </c>
      <c r="E68" s="135" t="str">
        <f>[4]SayfaKOC!G37</f>
        <v>BOZ-KOC10-FF-036</v>
      </c>
      <c r="F68" s="166">
        <f t="shared" si="42"/>
        <v>45377</v>
      </c>
      <c r="G68" s="167">
        <f t="shared" si="43"/>
        <v>0.55546296299871756</v>
      </c>
      <c r="H68" s="387">
        <f>[4]SayfaKOC!H37</f>
        <v>45377.555462962999</v>
      </c>
      <c r="I68" s="133" t="str">
        <f>[4]SayfaKOC!I37</f>
        <v>Depo/Depot</v>
      </c>
      <c r="J68" s="132" t="str">
        <f>IF([4]SayfaKOC!J37="Müşteri","Notified by Customer","Notified by Bozankaya")</f>
        <v>Notified by Bozankaya</v>
      </c>
      <c r="K68" s="132" t="str">
        <f>VLOOKUP([4]SayfaKOC!L37,Atamalar!$A$10:$B$53,2,FALSE)</f>
        <v>Door_System</v>
      </c>
      <c r="L68" s="197" t="str">
        <f>[4]SayfaKOC!X37</f>
        <v>Bozankaya</v>
      </c>
      <c r="M68" s="136" t="str">
        <f t="shared" si="57"/>
        <v>KOC10-BOZ-KOC10-FF-036</v>
      </c>
      <c r="N68" s="163" t="str">
        <f>[4]SayfaKOC!M37</f>
        <v>9 VE 10 NUMARALI HANDLE-BREAK ÇEKİLDEĞİNDE KARE ANAHTARLA GERİ KURULMUYOR.</v>
      </c>
      <c r="O68" s="198" t="str">
        <f>[4]SayfaKOC!P37</f>
        <v>C-Uyarı, sürüş devamlılığı</v>
      </c>
      <c r="P68" s="198" t="str">
        <f>[4]SayfaKOC!Q37</f>
        <v>C(Sisteme etki etmeyen arıza)</v>
      </c>
      <c r="Q68" s="198" t="str">
        <f>[4]SayfaKOC!R37</f>
        <v>N.A(Yaralanma yok)</v>
      </c>
      <c r="R68" s="164" t="str" cm="1">
        <f t="array" ref="R68">_xlfn.IFS([4]SayfaKOC!U39="Bozankaya","Bozankaya",[4]SayfaKOC!U39="Müşteri","Customer",[4]SayfaKOC!U39="Tedarikçi","Equipment Supplier")</f>
        <v>Bozankaya</v>
      </c>
      <c r="S68" s="254" t="str">
        <f>[4]SayfaKOC!GB37</f>
        <v xml:space="preserve"> - </v>
      </c>
      <c r="T68" s="165" t="str">
        <f>[4]SayfaKOC!AD37</f>
        <v>Ekipman değiştirilecek</v>
      </c>
      <c r="U68" s="164" t="str">
        <f>[4]SayfaKOC!W37</f>
        <v>Evet</v>
      </c>
      <c r="V68" s="137">
        <f>[4]SayfaKOC!AZ37</f>
        <v>2</v>
      </c>
      <c r="W68" s="168">
        <f t="shared" si="58"/>
        <v>45377</v>
      </c>
      <c r="X68" s="169" t="str">
        <f t="shared" si="59"/>
        <v>13:21</v>
      </c>
      <c r="Y68" s="387">
        <f>[4]SayfaKOC!AE37</f>
        <v>45377.556863425903</v>
      </c>
      <c r="Z68" s="138" t="str">
        <f t="shared" si="60"/>
        <v/>
      </c>
      <c r="AA68" s="139" t="str">
        <f t="shared" si="61"/>
        <v/>
      </c>
      <c r="AB68" s="219" t="str">
        <f>[4]SayfaKOC!BA37</f>
        <v/>
      </c>
      <c r="AC68" s="223" t="e">
        <f t="shared" si="62"/>
        <v>#VALUE!</v>
      </c>
      <c r="AD68" s="140" t="str">
        <f t="shared" si="63"/>
        <v/>
      </c>
      <c r="AE68" s="140" t="str">
        <f t="shared" si="64"/>
        <v/>
      </c>
      <c r="AF68" s="387" t="str">
        <f>[4]SayfaKOC!BA37</f>
        <v/>
      </c>
      <c r="AG68" s="216" t="str">
        <f>[4]SayfaKOC!S37</f>
        <v>(I) İlk Defa Karşılaşılan Arıza</v>
      </c>
      <c r="AH68" s="215" t="str">
        <f t="shared" si="65"/>
        <v>Bu Arıza Aracın Servise Verilmesine Engel Değil</v>
      </c>
      <c r="AI68" s="195" t="str">
        <f>[4]SayfaKOC!AV37</f>
        <v>?</v>
      </c>
      <c r="AJ68" s="196" t="str">
        <f t="shared" si="66"/>
        <v/>
      </c>
      <c r="AK68" s="196" t="str">
        <f t="shared" si="67"/>
        <v/>
      </c>
      <c r="AL68" s="141" t="str">
        <f>[4]SayfaKOC!AX37</f>
        <v/>
      </c>
      <c r="AM68" s="223" t="e">
        <f t="shared" si="68"/>
        <v>#VALUE!</v>
      </c>
      <c r="AN68" s="226" t="e">
        <f t="shared" si="69"/>
        <v>#VALUE!</v>
      </c>
      <c r="AO68" s="211" t="str">
        <f>[4]SayfaKOC!AG37</f>
        <v/>
      </c>
      <c r="AP68" s="211" t="str">
        <f>[4]SayfaKOC!AI37</f>
        <v>Listede bulamadım.</v>
      </c>
      <c r="AQ68" s="211" t="str">
        <f>[4]SayfaKOC!AQ37</f>
        <v/>
      </c>
      <c r="AR68" s="211" t="str">
        <f>[4]SayfaKOC!AH37</f>
        <v>HANDLE-BREAK</v>
      </c>
      <c r="AS68" s="211">
        <f>[4]SayfaKOC!AJ37</f>
        <v>2</v>
      </c>
      <c r="AT68" s="212" t="str">
        <f>[4]SayfaKOC!GC37</f>
        <v xml:space="preserve"> - </v>
      </c>
      <c r="AU68" s="213">
        <f>[4]SayfaKOC!AL37</f>
        <v>45377.577384259297</v>
      </c>
      <c r="AV68" s="213" t="str">
        <f>[4]SayfaKOC!AP37</f>
        <v/>
      </c>
      <c r="AW68" s="214" t="str">
        <f>[4]SayfaKOC!AT37</f>
        <v/>
      </c>
      <c r="AX68" s="242" t="e">
        <f t="shared" si="70"/>
        <v>#VALUE!</v>
      </c>
      <c r="AY68" s="200" t="str">
        <f>[4]SayfaKOC!BF37</f>
        <v>5212bb83</v>
      </c>
      <c r="AZ68" s="199" t="str">
        <f>[4]SayfaKOC!BD37</f>
        <v>https://www.appsheet.com/Template/gettablefileurl?appname=KOC10_Failure_List-654943&amp;tableName=SAYFA1&amp;filename=Sayfa1_Images%2F5212bb83.Resim.105229.jpg</v>
      </c>
      <c r="BA68" s="142"/>
      <c r="BB68" s="208" t="str">
        <f t="shared" si="71"/>
        <v/>
      </c>
      <c r="BC68" s="143"/>
      <c r="BD68" s="143"/>
      <c r="BE68" s="143"/>
      <c r="BF68" s="143"/>
      <c r="BG68" s="143"/>
      <c r="BH68" s="143"/>
      <c r="BI68" s="143"/>
      <c r="BJ68" s="143"/>
      <c r="BK68" s="134" t="str">
        <f>[4]SayfaKOC!U37</f>
        <v>Bozankaya</v>
      </c>
      <c r="BL68" s="134" t="str">
        <f>[4]SayfaKOC!V37</f>
        <v>Fabrika Test</v>
      </c>
      <c r="BM68" s="143"/>
      <c r="BN68" s="208" t="str">
        <f t="shared" si="44"/>
        <v>x var</v>
      </c>
      <c r="BO68" s="208" t="b">
        <f t="shared" si="45"/>
        <v>0</v>
      </c>
      <c r="BP68" s="208" t="e">
        <f t="shared" si="46"/>
        <v>#VALUE!</v>
      </c>
      <c r="BQ68" s="377">
        <f t="shared" si="47"/>
        <v>2.0166665827855468</v>
      </c>
      <c r="BR68" s="377" t="e">
        <f t="shared" si="48"/>
        <v>#VALUE!</v>
      </c>
      <c r="BS68" s="377" t="e">
        <f t="shared" si="49"/>
        <v>#VALUE!</v>
      </c>
      <c r="BT68" s="143"/>
      <c r="BU68" s="397"/>
      <c r="BV68" s="385">
        <f t="shared" si="72"/>
        <v>-1</v>
      </c>
      <c r="BW68" s="377" t="str">
        <f t="shared" si="73"/>
        <v>Hayır, çakışma yok</v>
      </c>
      <c r="BX68" s="381"/>
      <c r="BY68" s="403">
        <f t="shared" si="74"/>
        <v>1.4004629047121853E-3</v>
      </c>
      <c r="BZ68" s="403" t="e">
        <f t="shared" si="75"/>
        <v>#VALUE!</v>
      </c>
      <c r="CA68" s="403" t="e">
        <f t="shared" si="76"/>
        <v>#VALUE!</v>
      </c>
      <c r="CB68" s="363"/>
      <c r="CC68" s="244"/>
      <c r="CD68" s="244"/>
      <c r="CE68" s="363">
        <v>36</v>
      </c>
      <c r="CF68" s="219">
        <f t="shared" si="77"/>
        <v>45377.555462962999</v>
      </c>
      <c r="CG68" s="219" t="str">
        <f t="shared" si="78"/>
        <v/>
      </c>
      <c r="CH68" s="244"/>
      <c r="CI68" s="244"/>
      <c r="CJ68" s="244"/>
      <c r="CK68" s="244" t="e">
        <f t="shared" si="79"/>
        <v>#VALUE!</v>
      </c>
      <c r="CL68" s="244">
        <f t="shared" si="80"/>
        <v>1.4004629047121853E-3</v>
      </c>
      <c r="CM68" s="244" t="e">
        <f t="shared" si="81"/>
        <v>#VALUE!</v>
      </c>
      <c r="CN68" s="143"/>
      <c r="CO68" s="144" t="e">
        <f t="shared" si="82"/>
        <v>#VALUE!</v>
      </c>
      <c r="CP68" s="145" t="e">
        <f t="shared" si="83"/>
        <v>#VALUE!</v>
      </c>
      <c r="CQ68" s="146">
        <f t="shared" si="50"/>
        <v>0.55546296299871756</v>
      </c>
      <c r="CR68" s="146">
        <f t="shared" si="51"/>
        <v>45377.556863425903</v>
      </c>
      <c r="CS68" s="146" t="str">
        <f t="shared" si="52"/>
        <v/>
      </c>
      <c r="CT68" s="147">
        <f t="shared" si="53"/>
        <v>65342882.016666584</v>
      </c>
      <c r="CU68" s="147" t="e">
        <f t="shared" si="54"/>
        <v>#VALUE!</v>
      </c>
      <c r="CV68" s="147" t="e">
        <f t="shared" si="55"/>
        <v>#VALUE!</v>
      </c>
      <c r="CW68" s="148" t="e">
        <f t="shared" si="56"/>
        <v>#VALUE!</v>
      </c>
    </row>
    <row r="69" spans="1:101" s="149" customFormat="1" ht="118.5" customHeight="1">
      <c r="A69" s="192" t="str">
        <f>[4]SayfaKOC!C35</f>
        <v>KOC10</v>
      </c>
      <c r="B69" s="133" t="str">
        <f>[4]SayfaKOC!D35</f>
        <v>4119(1)</v>
      </c>
      <c r="C69" s="134" t="str">
        <f>[4]SayfaKOC!E35</f>
        <v>MB</v>
      </c>
      <c r="D69" s="134">
        <f>[4]SayfaKOC!F35</f>
        <v>700</v>
      </c>
      <c r="E69" s="135" t="str">
        <f>[4]SayfaKOC!G35</f>
        <v>BOZ-KOC10-FF-034</v>
      </c>
      <c r="F69" s="166">
        <f t="shared" ref="F69:F102" si="84">IF(H69="","",INT(H69))</f>
        <v>45373</v>
      </c>
      <c r="G69" s="167">
        <f t="shared" ref="G69:G100" si="85">IF(H69="","",MOD(H69,1))</f>
        <v>0.59332175929739606</v>
      </c>
      <c r="H69" s="387">
        <f>[4]SayfaKOC!H35</f>
        <v>45373.593321759297</v>
      </c>
      <c r="I69" s="133" t="str">
        <f>[4]SayfaKOC!I35</f>
        <v>Hat/Line</v>
      </c>
      <c r="J69" s="132" t="str">
        <f>IF([4]SayfaKOC!J35="Müşteri","Notified by Customer","Notified by Bozankaya")</f>
        <v>Notified by Bozankaya</v>
      </c>
      <c r="K69" s="132" t="str">
        <f>VLOOKUP([4]SayfaKOC!L35,Atamalar!$A$10:$B$53,2,FALSE)</f>
        <v>Door_System</v>
      </c>
      <c r="L69" s="197" t="str">
        <f>[4]SayfaKOC!X35</f>
        <v>Bozankaya</v>
      </c>
      <c r="M69" s="136" t="str">
        <f t="shared" si="57"/>
        <v>KOC10-BOZ-KOC10-FF-034</v>
      </c>
      <c r="N69" s="163" t="str">
        <f>[4]SayfaKOC!M35</f>
        <v>SÜRÜCÜ KABİN KİLİT MEKANİZMASI BOŞA DÖNÜYORDU.</v>
      </c>
      <c r="O69" s="198" t="str">
        <f>[4]SayfaKOC!P35</f>
        <v>C-Uyarı, sürüş devamlılığı</v>
      </c>
      <c r="P69" s="198" t="str">
        <f>[4]SayfaKOC!Q35</f>
        <v>C(Sisteme etki etmeyen arıza)</v>
      </c>
      <c r="Q69" s="198" t="str">
        <f>[4]SayfaKOC!R35</f>
        <v>N.A(Yaralanma yok)</v>
      </c>
      <c r="R69" s="164" t="str" cm="1">
        <f t="array" ref="R69">_xlfn.IFS([4]SayfaKOC!U37="Bozankaya","Bozankaya",[4]SayfaKOC!U37="Müşteri","Customer",[4]SayfaKOC!U37="Tedarikçi","Equipment Supplier")</f>
        <v>Bozankaya</v>
      </c>
      <c r="S69" s="254" t="str">
        <f>[4]SayfaKOC!GB35</f>
        <v>KİLİT MEKANİZMASI KOMPLE SÖKÜLDÜ, İÇERİSİNDEKİ SEKMAN DEĞİŞTİRİLDİ, TÜM VİDALARA LOCTAITE SÜRÜLÜP TAKILDI. - SÜRÜCÜ KABİN KELEBEK KİLİT SÖKÜLDÜ, İÇERİSİNDEKİ SEKMAN DEĞİŞTİRİLDİ VE TÜM VİDALARA LOCTAİTE SÜRÜLDÜ.</v>
      </c>
      <c r="T69" s="165" t="str">
        <f>[4]SayfaKOC!AD35</f>
        <v>Arıza çözülecek</v>
      </c>
      <c r="U69" s="164" t="str">
        <f>[4]SayfaKOC!W35</f>
        <v>Evet</v>
      </c>
      <c r="V69" s="137">
        <f>[4]SayfaKOC!AZ35</f>
        <v>2</v>
      </c>
      <c r="W69" s="168">
        <f t="shared" si="58"/>
        <v>45373</v>
      </c>
      <c r="X69" s="169" t="str">
        <f t="shared" si="59"/>
        <v>14:16</v>
      </c>
      <c r="Y69" s="387">
        <f>[4]SayfaKOC!AE35</f>
        <v>45373.5946064815</v>
      </c>
      <c r="Z69" s="138">
        <f t="shared" si="60"/>
        <v>45373</v>
      </c>
      <c r="AA69" s="139" t="str">
        <f t="shared" si="61"/>
        <v>14:30</v>
      </c>
      <c r="AB69" s="219">
        <f>[4]SayfaKOC!BA35</f>
        <v>45373.604675925897</v>
      </c>
      <c r="AC69" s="223">
        <f t="shared" si="62"/>
        <v>16.349999903468415</v>
      </c>
      <c r="AD69" s="140">
        <f t="shared" si="63"/>
        <v>45373</v>
      </c>
      <c r="AE69" s="140" t="str">
        <f t="shared" si="64"/>
        <v>14:30</v>
      </c>
      <c r="AF69" s="387">
        <f>[4]SayfaKOC!BA35</f>
        <v>45373.604675925897</v>
      </c>
      <c r="AG69" s="216" t="str">
        <f>[4]SayfaKOC!S35</f>
        <v>(I) İlk Defa Karşılaşılan Arıza</v>
      </c>
      <c r="AH69" s="215" t="str">
        <f t="shared" si="65"/>
        <v>Bu Arıza Aracın Servise Verilmesine Engel Değil</v>
      </c>
      <c r="AI69" s="195" t="str">
        <f>[4]SayfaKOC!AV35</f>
        <v/>
      </c>
      <c r="AJ69" s="196" t="str">
        <f t="shared" si="66"/>
        <v/>
      </c>
      <c r="AK69" s="196" t="str">
        <f t="shared" si="67"/>
        <v/>
      </c>
      <c r="AL69" s="141" t="str">
        <f>[4]SayfaKOC!AX35</f>
        <v/>
      </c>
      <c r="AM69" s="223">
        <f t="shared" si="68"/>
        <v>0</v>
      </c>
      <c r="AN69" s="223">
        <f t="shared" si="69"/>
        <v>16.349999903468415</v>
      </c>
      <c r="AO69" s="211" t="str">
        <f>[4]SayfaKOC!AG35</f>
        <v/>
      </c>
      <c r="AP69" s="211" t="str">
        <f>[4]SayfaKOC!AI35</f>
        <v>T190-0703</v>
      </c>
      <c r="AQ69" s="211" t="str">
        <f>[4]SayfaKOC!AQ35</f>
        <v/>
      </c>
      <c r="AR69" s="211" t="str">
        <f>[4]SayfaKOC!AH35</f>
        <v>SÜRÜCÜ KABİN KELEBEK KİLİT</v>
      </c>
      <c r="AS69" s="211">
        <f>[4]SayfaKOC!AJ35</f>
        <v>1</v>
      </c>
      <c r="AT69" s="212" t="str">
        <f>[4]SayfaKOC!GC35</f>
        <v xml:space="preserve"> - </v>
      </c>
      <c r="AU69" s="213" t="str">
        <f>[4]SayfaKOC!AL35</f>
        <v/>
      </c>
      <c r="AV69" s="213" t="str">
        <f>[4]SayfaKOC!AP35</f>
        <v/>
      </c>
      <c r="AW69" s="214" t="str">
        <f>[4]SayfaKOC!AT35</f>
        <v/>
      </c>
      <c r="AX69" s="242">
        <f t="shared" si="70"/>
        <v>359.69999787630513</v>
      </c>
      <c r="AY69" s="200" t="str">
        <f>[4]SayfaKOC!BF35</f>
        <v>69cc0543</v>
      </c>
      <c r="AZ69" s="199" t="str">
        <f>[4]SayfaKOC!BD35</f>
        <v>https://www.appsheet.com/Template/gettablefileurl?appname=KOC10_Failure_List-654943&amp;tableName=SAYFA1&amp;filename=Sayfa1_Images%2F69cc0543.Resim.112030.jpg</v>
      </c>
      <c r="BA69" s="142"/>
      <c r="BB69" s="208" t="str">
        <f t="shared" si="71"/>
        <v/>
      </c>
      <c r="BC69" s="143"/>
      <c r="BD69" s="143"/>
      <c r="BE69" s="143"/>
      <c r="BF69" s="143"/>
      <c r="BG69" s="143"/>
      <c r="BH69" s="143"/>
      <c r="BI69" s="143"/>
      <c r="BJ69" s="143"/>
      <c r="BK69" s="134" t="str">
        <f>[4]SayfaKOC!U35</f>
        <v>Bozankaya</v>
      </c>
      <c r="BL69" s="134" t="str">
        <f>[4]SayfaKOC!V35</f>
        <v>Fabrika Test</v>
      </c>
      <c r="BM69" s="143"/>
      <c r="BN69" s="208" t="str">
        <f t="shared" ref="BN69:BN102" si="86">IF($AQ$1="X", IF(AND(G69&gt;=$AS$1,G69&lt;=$AT$1),IF(P69&lt;&gt;"D(Arıza Değil",AC69,0),IF(AND(G69&gt;=$AU$1,G69&lt;=$AV$1),IF(P69&lt;&gt;"D:Arıza Değil",AC69,0), "x var")), "x yok")</f>
        <v>x var</v>
      </c>
      <c r="BO69" s="208" t="b">
        <f t="shared" ref="BO69:BO102" si="87">IF(OR(AND(G69&gt;$AS$1,G69&lt;$AT$1),AND(G69&gt;$AU$1,G69&lt;$AV$1)),"aynı gün giderilen arıza")</f>
        <v>0</v>
      </c>
      <c r="BP69" s="208" t="b">
        <f t="shared" ref="BP69:BP102" si="88">IF(Z69-F69&gt;0,"Bir günden fazla süren arıza",IF(OR(AND(G69&gt;$AS$1,G69&lt;$AT$1),AND(G69&gt;$AU$1,G69&lt;$AV$1)),"aynı gün giderilen arıza"))</f>
        <v>0</v>
      </c>
      <c r="BQ69" s="377">
        <f t="shared" ref="BQ69:BQ102" si="89">(Y69-H69)*24*60</f>
        <v>1.8499999714549631</v>
      </c>
      <c r="BR69" s="377">
        <f t="shared" ref="BR69:BR102" si="90">(AB69-Y69)*24*60</f>
        <v>14.499999932013452</v>
      </c>
      <c r="BS69" s="377">
        <f t="shared" ref="BS69:BS102" si="91">(AF69-H69)*24*60</f>
        <v>16.349999903468415</v>
      </c>
      <c r="BT69" s="143"/>
      <c r="BU69" s="397"/>
      <c r="BV69" s="385">
        <f t="shared" si="72"/>
        <v>0</v>
      </c>
      <c r="BW69" s="377" t="str">
        <f t="shared" si="73"/>
        <v>Hayır, çakışma yok</v>
      </c>
      <c r="BX69" s="381"/>
      <c r="BY69" s="403">
        <f t="shared" si="74"/>
        <v>1.2847222023992799E-3</v>
      </c>
      <c r="BZ69" s="403">
        <f t="shared" si="75"/>
        <v>1.0069444397231564E-2</v>
      </c>
      <c r="CA69" s="403">
        <f t="shared" si="76"/>
        <v>1.1354166599630844E-2</v>
      </c>
      <c r="CB69" s="363"/>
      <c r="CC69" s="361"/>
      <c r="CD69" s="244"/>
      <c r="CE69" s="363">
        <v>34</v>
      </c>
      <c r="CF69" s="219">
        <f t="shared" si="77"/>
        <v>45373.593321759297</v>
      </c>
      <c r="CG69" s="219">
        <f t="shared" si="78"/>
        <v>45373.604675925897</v>
      </c>
      <c r="CH69" s="244"/>
      <c r="CI69" s="244"/>
      <c r="CJ69" s="244"/>
      <c r="CK69" s="244">
        <f t="shared" si="79"/>
        <v>1.0069444397231564E-2</v>
      </c>
      <c r="CL69" s="244">
        <f t="shared" si="80"/>
        <v>1.2847222023992799E-3</v>
      </c>
      <c r="CM69" s="244">
        <f t="shared" si="81"/>
        <v>1.1354166599630844E-2</v>
      </c>
      <c r="CN69" s="143"/>
      <c r="CO69" s="144">
        <f t="shared" si="82"/>
        <v>16.349999903468415</v>
      </c>
      <c r="CP69" s="145">
        <f t="shared" si="83"/>
        <v>0.60416666383389384</v>
      </c>
      <c r="CQ69" s="146">
        <f t="shared" ref="CQ69:CQ91" si="92">G69</f>
        <v>0.59332175929739606</v>
      </c>
      <c r="CR69" s="146">
        <f t="shared" ref="CR69:CR91" si="93">Y69</f>
        <v>45373.5946064815</v>
      </c>
      <c r="CS69" s="146">
        <f t="shared" ref="CS69:CS91" si="94">AB69</f>
        <v>45373.604675925897</v>
      </c>
      <c r="CT69" s="147">
        <f t="shared" ref="CT69:CT91" si="95">(CR69-CQ69)*1440</f>
        <v>65337121.849999972</v>
      </c>
      <c r="CU69" s="147">
        <f t="shared" ref="CU69:CU91" si="96">(CS69-CR69)*1440</f>
        <v>14.499999932013452</v>
      </c>
      <c r="CV69" s="147">
        <f t="shared" ref="CV69:CV91" si="97">(CS69-CQ69)*1440</f>
        <v>65337136.349999905</v>
      </c>
      <c r="CW69" s="148">
        <f t="shared" ref="CW69:CW91" si="98">CT69/CV69</f>
        <v>0.99999977807414364</v>
      </c>
    </row>
    <row r="70" spans="1:101" s="149" customFormat="1" ht="118.5" customHeight="1">
      <c r="A70" s="192" t="str">
        <f>[4]SayfaKOC!C34</f>
        <v>KOC10</v>
      </c>
      <c r="B70" s="133" t="str">
        <f>[4]SayfaKOC!D34</f>
        <v>4120(2)</v>
      </c>
      <c r="C70" s="134" t="str">
        <f>[4]SayfaKOC!E34</f>
        <v>MB</v>
      </c>
      <c r="D70" s="134">
        <f>[4]SayfaKOC!F34</f>
        <v>9</v>
      </c>
      <c r="E70" s="135" t="str">
        <f>[4]SayfaKOC!G34</f>
        <v>BOZ-KOC10-FF-033</v>
      </c>
      <c r="F70" s="166">
        <f t="shared" si="84"/>
        <v>45369</v>
      </c>
      <c r="G70" s="167">
        <f t="shared" si="85"/>
        <v>0.40612268519907957</v>
      </c>
      <c r="H70" s="387">
        <f>[4]SayfaKOC!H34</f>
        <v>45369.406122685199</v>
      </c>
      <c r="I70" s="133" t="str">
        <f>[4]SayfaKOC!I34</f>
        <v>Depo/Depot</v>
      </c>
      <c r="J70" s="132" t="str">
        <f>IF([4]SayfaKOC!J34="Müşteri","Notified by Customer","Notified by Bozankaya")</f>
        <v>Notified by Bozankaya</v>
      </c>
      <c r="K70" s="132" t="str">
        <f>VLOOKUP([4]SayfaKOC!L34,Atamalar!$A$10:$B$53,2,FALSE)</f>
        <v>Passenger_Information</v>
      </c>
      <c r="L70" s="197" t="str">
        <f>[4]SayfaKOC!X34</f>
        <v>ATAK ULAŞIM SAN.TİC.LTD.ŞTİ.</v>
      </c>
      <c r="M70" s="136" t="str">
        <f t="shared" si="57"/>
        <v>KOC10-BOZ-KOC10-FF-033</v>
      </c>
      <c r="N70" s="163" t="str">
        <f>[4]SayfaKOC!M34</f>
        <v>KABİNLER ARASI KONUŞMA GERÇEKLEŞTİRİLEMİYOR.</v>
      </c>
      <c r="O70" s="198" t="str">
        <f>[4]SayfaKOC!P34</f>
        <v>C-Uyarı, sürüş devamlılığı</v>
      </c>
      <c r="P70" s="198" t="str">
        <f>[4]SayfaKOC!Q34</f>
        <v>C(Sisteme etki etmeyen arıza)</v>
      </c>
      <c r="Q70" s="198" t="str">
        <f>[4]SayfaKOC!R34</f>
        <v>N.A(Yaralanma yok)</v>
      </c>
      <c r="R70" s="164" t="str" cm="1">
        <f t="array" ref="R70">_xlfn.IFS([4]SayfaKOC!U36="Bozankaya","Bozankaya",[4]SayfaKOC!U36="Müşteri","Customer",[4]SayfaKOC!U36="Tedarikçi","Equipment Supplier")</f>
        <v>Bozankaya</v>
      </c>
      <c r="S70" s="254" t="str">
        <f>[4]SayfaKOC!GB34</f>
        <v>TEDARİKÇİYLE İLETİŞİME GEÇİLDİ, YENİ KABİN AMFİSİ GELDİ,DEĞİŞTİRİLDİ FAKAT SORUN DÜZELMEDİ. SORUNUN KABİN AMFİSİNİN '-' '+' KABLO BAĞLANTILARININ YANLIŞ OLDUĞUNDAN KAYNAKLANDIĞINI TESPİT ETTİK. - KABLO BEĞLANTILARI DÜZELTİLEREK SORUN ÇÖZÜLMÜŞTÜR.</v>
      </c>
      <c r="T70" s="165" t="str">
        <f>[4]SayfaKOC!AD34</f>
        <v>Arıza çözülecek</v>
      </c>
      <c r="U70" s="164" t="str">
        <f>[4]SayfaKOC!W34</f>
        <v>Evet</v>
      </c>
      <c r="V70" s="137">
        <f>[4]SayfaKOC!AZ34</f>
        <v>2</v>
      </c>
      <c r="W70" s="168">
        <f t="shared" si="58"/>
        <v>45373</v>
      </c>
      <c r="X70" s="169" t="str">
        <f t="shared" si="59"/>
        <v>09:45</v>
      </c>
      <c r="Y70" s="387">
        <f>[4]SayfaKOC!AE34</f>
        <v>45373.4069212963</v>
      </c>
      <c r="Z70" s="138">
        <f t="shared" si="60"/>
        <v>45385</v>
      </c>
      <c r="AA70" s="139" t="str">
        <f t="shared" si="61"/>
        <v>13:46</v>
      </c>
      <c r="AB70" s="219">
        <f>[4]SayfaKOC!BA34</f>
        <v>45385.574131944399</v>
      </c>
      <c r="AC70" s="223">
        <f t="shared" si="62"/>
        <v>23281.933333247434</v>
      </c>
      <c r="AD70" s="140">
        <f t="shared" si="63"/>
        <v>45385</v>
      </c>
      <c r="AE70" s="140" t="str">
        <f t="shared" si="64"/>
        <v>13:46</v>
      </c>
      <c r="AF70" s="387">
        <f>[4]SayfaKOC!BA34</f>
        <v>45385.574131944399</v>
      </c>
      <c r="AG70" s="216" t="str">
        <f>[4]SayfaKOC!S34</f>
        <v>(I) İlk Defa Karşılaşılan Arıza</v>
      </c>
      <c r="AH70" s="215" t="str">
        <f t="shared" si="65"/>
        <v>Bu Arıza Aracın Servise Verilmesine Engel Değil</v>
      </c>
      <c r="AI70" s="195" t="str">
        <f>[4]SayfaKOC!AV34</f>
        <v/>
      </c>
      <c r="AJ70" s="196" t="str">
        <f t="shared" si="66"/>
        <v/>
      </c>
      <c r="AK70" s="196" t="str">
        <f t="shared" si="67"/>
        <v/>
      </c>
      <c r="AL70" s="141" t="str">
        <f>[4]SayfaKOC!AX34</f>
        <v/>
      </c>
      <c r="AM70" s="223">
        <f t="shared" si="68"/>
        <v>17520.783333261497</v>
      </c>
      <c r="AN70" s="223">
        <f t="shared" si="69"/>
        <v>23281.933333247434</v>
      </c>
      <c r="AO70" s="211" t="str">
        <f>[4]SayfaKOC!AG34</f>
        <v/>
      </c>
      <c r="AP70" s="211" t="str">
        <f>[4]SayfaKOC!AI34</f>
        <v>E820-0705 ?</v>
      </c>
      <c r="AQ70" s="211" t="str">
        <f>[4]SayfaKOC!AQ34</f>
        <v>YAZMIYOR</v>
      </c>
      <c r="AR70" s="211" t="str">
        <f>[4]SayfaKOC!AH34</f>
        <v>KABİN AMFİSİ</v>
      </c>
      <c r="AS70" s="211">
        <f>[4]SayfaKOC!AJ34</f>
        <v>1</v>
      </c>
      <c r="AT70" s="212" t="str">
        <f>[4]SayfaKOC!GC34</f>
        <v xml:space="preserve"> - </v>
      </c>
      <c r="AU70" s="213">
        <f>[4]SayfaKOC!AL34</f>
        <v>45369.407789351899</v>
      </c>
      <c r="AV70" s="213">
        <f>[4]SayfaKOC!AP34</f>
        <v>45373</v>
      </c>
      <c r="AW70" s="214" t="str">
        <f>[4]SayfaKOC!AT34</f>
        <v/>
      </c>
      <c r="AX70" s="242">
        <f t="shared" si="70"/>
        <v>512202.53333144356</v>
      </c>
      <c r="AY70" s="200" t="str">
        <f>[4]SayfaKOC!BF34</f>
        <v>65ac1a6b</v>
      </c>
      <c r="AZ70" s="199" t="str">
        <f>[4]SayfaKOC!BD34</f>
        <v>https://www.appsheet.com/Template/gettablefileurl?appname=KOC10_Failure_List-654943&amp;tableName=SAYFA1&amp;filename=Sayfa1_Images%2F65ac1a6b.Resim.064922.jpg</v>
      </c>
      <c r="BA70" s="142"/>
      <c r="BB70" s="208" t="str">
        <f t="shared" si="71"/>
        <v/>
      </c>
      <c r="BC70" s="143"/>
      <c r="BD70" s="143"/>
      <c r="BE70" s="143"/>
      <c r="BF70" s="143"/>
      <c r="BG70" s="143"/>
      <c r="BH70" s="143"/>
      <c r="BI70" s="143"/>
      <c r="BJ70" s="143"/>
      <c r="BK70" s="134" t="str">
        <f>[4]SayfaKOC!U34</f>
        <v>Tedarikçi</v>
      </c>
      <c r="BL70" s="134" t="str">
        <f>[4]SayfaKOC!V34</f>
        <v>ATAK ULAŞIM SAN.TİC.LTD.ŞTİ.</v>
      </c>
      <c r="BM70" s="143"/>
      <c r="BN70" s="208" t="str">
        <f t="shared" si="86"/>
        <v>x var</v>
      </c>
      <c r="BO70" s="208" t="b">
        <f t="shared" si="87"/>
        <v>0</v>
      </c>
      <c r="BP70" s="208" t="str">
        <f t="shared" si="88"/>
        <v>Bir günden fazla süren arıza</v>
      </c>
      <c r="BQ70" s="377">
        <f t="shared" si="89"/>
        <v>5761.149999985937</v>
      </c>
      <c r="BR70" s="377">
        <f t="shared" si="90"/>
        <v>17520.783333261497</v>
      </c>
      <c r="BS70" s="377">
        <f t="shared" si="91"/>
        <v>23281.933333247434</v>
      </c>
      <c r="BT70" s="143"/>
      <c r="BU70" s="397"/>
      <c r="BV70" s="385">
        <f t="shared" si="72"/>
        <v>1</v>
      </c>
      <c r="BW70" s="377" t="str">
        <f t="shared" si="73"/>
        <v>Evet, çakışma var</v>
      </c>
      <c r="BX70" s="381"/>
      <c r="BY70" s="403">
        <f t="shared" si="74"/>
        <v>4.0007986111013452</v>
      </c>
      <c r="BZ70" s="403">
        <f t="shared" si="75"/>
        <v>12.167210648098262</v>
      </c>
      <c r="CA70" s="403">
        <f t="shared" si="76"/>
        <v>16.168009259199607</v>
      </c>
      <c r="CB70" s="363"/>
      <c r="CC70" s="361"/>
      <c r="CD70" s="244"/>
      <c r="CE70" s="363">
        <v>33</v>
      </c>
      <c r="CF70" s="219">
        <f t="shared" si="77"/>
        <v>45369.406122685199</v>
      </c>
      <c r="CG70" s="219">
        <f t="shared" si="78"/>
        <v>45385.574131944399</v>
      </c>
      <c r="CH70" s="244"/>
      <c r="CI70" s="244"/>
      <c r="CJ70" s="244"/>
      <c r="CK70" s="244">
        <f t="shared" si="79"/>
        <v>12.167210648098262</v>
      </c>
      <c r="CL70" s="244">
        <f t="shared" si="80"/>
        <v>4.0007986111013452</v>
      </c>
      <c r="CM70" s="244">
        <f t="shared" si="81"/>
        <v>16.168009259199607</v>
      </c>
      <c r="CN70" s="143"/>
      <c r="CO70" s="144">
        <f t="shared" si="82"/>
        <v>23281.933333247434</v>
      </c>
      <c r="CP70" s="145">
        <f t="shared" si="83"/>
        <v>730.03263888589572</v>
      </c>
      <c r="CQ70" s="146">
        <f t="shared" si="92"/>
        <v>0.40612268519907957</v>
      </c>
      <c r="CR70" s="146">
        <f t="shared" si="93"/>
        <v>45373.4069212963</v>
      </c>
      <c r="CS70" s="146">
        <f t="shared" si="94"/>
        <v>45385.574131944399</v>
      </c>
      <c r="CT70" s="147">
        <f t="shared" si="95"/>
        <v>65337121.149999984</v>
      </c>
      <c r="CU70" s="147">
        <f t="shared" si="96"/>
        <v>17520.783333261497</v>
      </c>
      <c r="CV70" s="147">
        <f t="shared" si="97"/>
        <v>65354641.933333248</v>
      </c>
      <c r="CW70" s="148">
        <f t="shared" si="98"/>
        <v>0.99973191218228785</v>
      </c>
    </row>
    <row r="71" spans="1:101" s="149" customFormat="1" ht="118.5" customHeight="1">
      <c r="A71" s="192" t="str">
        <f>[4]SayfaKOC!C33</f>
        <v>KOC10</v>
      </c>
      <c r="B71" s="133" t="str">
        <f>[4]SayfaKOC!D33</f>
        <v>4120(2)</v>
      </c>
      <c r="C71" s="134" t="str">
        <f>[4]SayfaKOC!E33</f>
        <v>MB</v>
      </c>
      <c r="D71" s="134">
        <f>[4]SayfaKOC!F33</f>
        <v>8</v>
      </c>
      <c r="E71" s="135" t="str">
        <f>[4]SayfaKOC!G33</f>
        <v>BOZ-KOC10-FF-032</v>
      </c>
      <c r="F71" s="166">
        <f t="shared" si="84"/>
        <v>45366</v>
      </c>
      <c r="G71" s="167">
        <f t="shared" si="85"/>
        <v>0.38734953699895414</v>
      </c>
      <c r="H71" s="387">
        <f>[4]SayfaKOC!H33</f>
        <v>45366.387349536999</v>
      </c>
      <c r="I71" s="133" t="str">
        <f>[4]SayfaKOC!I33</f>
        <v>Depo/Depot</v>
      </c>
      <c r="J71" s="132" t="str">
        <f>IF([4]SayfaKOC!J33="Müşteri","Notified by Customer","Notified by Bozankaya")</f>
        <v>Notified by Bozankaya</v>
      </c>
      <c r="K71" s="132" t="str">
        <f>VLOOKUP([4]SayfaKOC!L33,Atamalar!$A$10:$B$53,2,FALSE)</f>
        <v>Internal_Light</v>
      </c>
      <c r="L71" s="197" t="str">
        <f>[4]SayfaKOC!X33</f>
        <v>Bozankaya</v>
      </c>
      <c r="M71" s="136" t="str">
        <f t="shared" ref="M71:M102" si="99">A71&amp;"-"&amp;E71</f>
        <v>KOC10-BOZ-KOC10-FF-032</v>
      </c>
      <c r="N71" s="163" t="str">
        <f>[4]SayfaKOC!M33</f>
        <v>SÜRÜCÜ LED DRİVER</v>
      </c>
      <c r="O71" s="198" t="str">
        <f>[4]SayfaKOC!P33</f>
        <v>C-Uyarı, sürüş devamlılığı</v>
      </c>
      <c r="P71" s="198" t="str">
        <f>[4]SayfaKOC!Q33</f>
        <v>C(Sisteme etki etmeyen arıza)</v>
      </c>
      <c r="Q71" s="198" t="str">
        <f>[4]SayfaKOC!R33</f>
        <v>N.A(Yaralanma yok)</v>
      </c>
      <c r="R71" s="164" t="str" cm="1">
        <f t="array" ref="R71">_xlfn.IFS([4]SayfaKOC!U35="Bozankaya","Bozankaya",[4]SayfaKOC!U35="Müşteri","Customer",[4]SayfaKOC!U35="Tedarikçi","Equipment Supplier")</f>
        <v>Bozankaya</v>
      </c>
      <c r="S71" s="254" t="str">
        <f>[4]SayfaKOC!GB33</f>
        <v xml:space="preserve">DRİVERIN ÇIKIŞINDA VOLT ÖLÇÜMÜ YAPILDI, 12V OLMASI GEREKİRKEN 24V DEĞER GÖSTERİYOR. - </v>
      </c>
      <c r="T71" s="165" t="str">
        <f>[4]SayfaKOC!AD33</f>
        <v>Ekipman değiştirilecek</v>
      </c>
      <c r="U71" s="164" t="str">
        <f>[4]SayfaKOC!W33</f>
        <v>Evet</v>
      </c>
      <c r="V71" s="137">
        <f>[4]SayfaKOC!AZ33</f>
        <v>2</v>
      </c>
      <c r="W71" s="168">
        <f t="shared" ref="W71:W102" si="100">IF(Y71="","",INT(Y71))</f>
        <v>45366</v>
      </c>
      <c r="X71" s="169" t="str">
        <f t="shared" ref="X71:X102" si="101">IF(Y71="","",TEXT(Y71,"ss:dd"))</f>
        <v>09:24</v>
      </c>
      <c r="Y71" s="387">
        <f>[4]SayfaKOC!AE33</f>
        <v>45366.392303240696</v>
      </c>
      <c r="Z71" s="138" t="str">
        <f t="shared" ref="Z71:Z102" si="102">IF(AB71="","",INT(AB71))</f>
        <v/>
      </c>
      <c r="AA71" s="139" t="str">
        <f t="shared" ref="AA71:AA102" si="103">IF(AB71="","",TEXT(AB71,"ss:dd"))</f>
        <v/>
      </c>
      <c r="AB71" s="219" t="str">
        <f>[4]SayfaKOC!BA33</f>
        <v/>
      </c>
      <c r="AC71" s="223" t="e">
        <f t="shared" ref="AC71:AC102" si="104">(AF71-H71)*24*60</f>
        <v>#VALUE!</v>
      </c>
      <c r="AD71" s="140" t="str">
        <f t="shared" ref="AD71:AD102" si="105">IF(AF71="","",INT(AF71))</f>
        <v/>
      </c>
      <c r="AE71" s="140" t="str">
        <f t="shared" ref="AE71:AE102" si="106">IF(AF71="","",TEXT(AF71,"ss:dd"))</f>
        <v/>
      </c>
      <c r="AF71" s="387" t="str">
        <f>[4]SayfaKOC!BA33</f>
        <v/>
      </c>
      <c r="AG71" s="216" t="str">
        <f>[4]SayfaKOC!S33</f>
        <v>(I) İlk Defa Karşılaşılan Arıza</v>
      </c>
      <c r="AH71" s="215" t="str">
        <f t="shared" ref="AH71:AH102" si="107">IF(P71="A(Hareket etmeyi engelleyen arıza)","Bu Arıza Aracın Servise Verilmesine Engel",
 IF(P71="B(Servisten çekmeye etki eden arıza)","Bu Arıza Aracın Servise Verilmesine Engel",
 IF(P71="C(Sisteme etki etmeyen arıza)","Bu Arıza Aracın Servise Verilmesine Engel Değil",
 IF(P71="D(Arıza Değil)","Bu Arıza Aracın Servise Verilmesine Engel Değil",                     "Bilinmeyen Durum"))))</f>
        <v>Bu Arıza Aracın Servise Verilmesine Engel Değil</v>
      </c>
      <c r="AI71" s="195" t="str">
        <f>[4]SayfaKOC!AV33</f>
        <v>?</v>
      </c>
      <c r="AJ71" s="196" t="str">
        <f t="shared" ref="AJ71:AJ102" si="108">IF(AL71="","",INT(AL71))</f>
        <v/>
      </c>
      <c r="AK71" s="196" t="str">
        <f t="shared" ref="AK71:AK102" si="109">IF(AL71="","",TEXT(AL71,"ss:dd"))</f>
        <v/>
      </c>
      <c r="AL71" s="141" t="str">
        <f>[4]SayfaKOC!AX33</f>
        <v/>
      </c>
      <c r="AM71" s="223" t="e">
        <f t="shared" ref="AM71:AM101" si="110">IF(AND(P71&lt;&gt;"D(Arıza Değil)",AH71="Bu Arıza Aracın Servise Verilmesine Engel Değil"),IF(Z71-F71&gt;0,(AB71-Y71)*24*60,IF(OR(AND(G71&gt;$AS$1,G71&lt;$AT$1),AND(G71&gt;$AU$1,G71&lt;$AV$1)),(AF71-H71)*24*60,0)),AN71)</f>
        <v>#VALUE!</v>
      </c>
      <c r="AN71" s="226" t="e">
        <f t="shared" ref="AN71:AN102" si="111">IF(P71&lt;&gt;"D(Arıza Değil)",AC71,0)</f>
        <v>#VALUE!</v>
      </c>
      <c r="AO71" s="211" t="str">
        <f>[4]SayfaKOC!AG33</f>
        <v>Bozankaya</v>
      </c>
      <c r="AP71" s="211" t="str">
        <f>[4]SayfaKOC!AI33</f>
        <v>E826-7015</v>
      </c>
      <c r="AQ71" s="211" t="str">
        <f>[4]SayfaKOC!AQ33</f>
        <v/>
      </c>
      <c r="AR71" s="211" t="str">
        <f>[4]SayfaKOC!AH33</f>
        <v>LED DRİVER</v>
      </c>
      <c r="AS71" s="211">
        <f>[4]SayfaKOC!AJ33</f>
        <v>1</v>
      </c>
      <c r="AT71" s="212" t="str">
        <f>[4]SayfaKOC!GC33</f>
        <v xml:space="preserve"> - </v>
      </c>
      <c r="AU71" s="213">
        <f>[4]SayfaKOC!AL33</f>
        <v>45366.393275463</v>
      </c>
      <c r="AV71" s="213" t="str">
        <f>[4]SayfaKOC!AP33</f>
        <v/>
      </c>
      <c r="AW71" s="214" t="str">
        <f>[4]SayfaKOC!AT33</f>
        <v/>
      </c>
      <c r="AX71" s="242" t="e">
        <f t="shared" ref="AX71:AX102" si="112">V71*AC71*BC$1</f>
        <v>#VALUE!</v>
      </c>
      <c r="AY71" s="200" t="str">
        <f>[4]SayfaKOC!BF33</f>
        <v>f4bd8c61</v>
      </c>
      <c r="AZ71" s="199" t="str">
        <f>[4]SayfaKOC!BD33</f>
        <v>https://www.appsheet.com/Template/gettablefileurl?appname=KOC10_Failure_List-654943&amp;tableName=SAYFA1&amp;filename=Sayfa1_Images%2Ff4bd8c61.Resim.062744.jpg</v>
      </c>
      <c r="BA71" s="142"/>
      <c r="BB71" s="208" t="str">
        <f t="shared" ref="BB71:BB102" si="113">IF($AQ$1="X", IF(AND(G71&gt;=$AS$1,G71&lt;=$AT$1),IF(P71&lt;&gt;"D(Arıza Değil)",AC71,0), IF(AND(G71&gt;=$AU$1,G71&lt;=$AV$1),IF(P71&lt;&gt;"D(Arıza Değil)",AC71,0), "")), "")</f>
        <v/>
      </c>
      <c r="BC71" s="143"/>
      <c r="BD71" s="143"/>
      <c r="BE71" s="143"/>
      <c r="BF71" s="143"/>
      <c r="BG71" s="143"/>
      <c r="BH71" s="143"/>
      <c r="BI71" s="143"/>
      <c r="BJ71" s="143"/>
      <c r="BK71" s="134" t="str">
        <f>[4]SayfaKOC!U33</f>
        <v>Tedarikçi</v>
      </c>
      <c r="BL71" s="134" t="str">
        <f>[4]SayfaKOC!V33</f>
        <v>Bozankaya</v>
      </c>
      <c r="BM71" s="143"/>
      <c r="BN71" s="208" t="str">
        <f t="shared" si="86"/>
        <v>x var</v>
      </c>
      <c r="BO71" s="208" t="b">
        <f t="shared" si="87"/>
        <v>0</v>
      </c>
      <c r="BP71" s="208" t="e">
        <f t="shared" si="88"/>
        <v>#VALUE!</v>
      </c>
      <c r="BQ71" s="377">
        <f t="shared" si="89"/>
        <v>7.1333333244547248</v>
      </c>
      <c r="BR71" s="377" t="e">
        <f t="shared" si="90"/>
        <v>#VALUE!</v>
      </c>
      <c r="BS71" s="377" t="e">
        <f t="shared" si="91"/>
        <v>#VALUE!</v>
      </c>
      <c r="BT71" s="143"/>
      <c r="BU71" s="397"/>
      <c r="BV71" s="385">
        <f t="shared" ref="BV71:BV102" si="114">COUNTIFS(B$5:B$9999,B71,H$5:H$9999,"&lt;="&amp;AF71,AF$5:AF$9999,"&gt;="&amp;H71)-1</f>
        <v>-1</v>
      </c>
      <c r="BW71" s="377" t="str">
        <f t="shared" ref="BW71:BW102" si="115">IF(COUNTIFS(B$5:B$9999,B71,H$5:H$9999,"&lt;="&amp;AF71,AF$5:AF$9999,"&gt;="&amp;H71)&gt;1,"Evet, çakışma var","Hayır, çakışma yok")</f>
        <v>Hayır, çakışma yok</v>
      </c>
      <c r="BX71" s="381"/>
      <c r="BY71" s="403">
        <f t="shared" ref="BY71:BY102" si="116">Y71-H71</f>
        <v>4.9537036975380033E-3</v>
      </c>
      <c r="BZ71" s="403" t="e">
        <f t="shared" ref="BZ71:BZ102" si="117">AB71-Y71</f>
        <v>#VALUE!</v>
      </c>
      <c r="CA71" s="403" t="e">
        <f t="shared" ref="CA71:CA102" si="118">AB71-H71</f>
        <v>#VALUE!</v>
      </c>
      <c r="CB71" s="363"/>
      <c r="CC71" s="244"/>
      <c r="CD71" s="244"/>
      <c r="CE71" s="363">
        <v>32</v>
      </c>
      <c r="CF71" s="219">
        <f t="shared" ref="CF71:CF102" si="119">H71</f>
        <v>45366.387349536999</v>
      </c>
      <c r="CG71" s="219" t="str">
        <f t="shared" ref="CG71:CG102" si="120">AB71</f>
        <v/>
      </c>
      <c r="CH71" s="244"/>
      <c r="CI71" s="244"/>
      <c r="CJ71" s="244"/>
      <c r="CK71" s="244" t="e">
        <f t="shared" si="79"/>
        <v>#VALUE!</v>
      </c>
      <c r="CL71" s="244">
        <f t="shared" si="80"/>
        <v>4.9537036975380033E-3</v>
      </c>
      <c r="CM71" s="244" t="e">
        <f t="shared" si="81"/>
        <v>#VALUE!</v>
      </c>
      <c r="CN71" s="143"/>
      <c r="CO71" s="144" t="e">
        <f t="shared" si="82"/>
        <v>#VALUE!</v>
      </c>
      <c r="CP71" s="145" t="e">
        <f t="shared" si="83"/>
        <v>#VALUE!</v>
      </c>
      <c r="CQ71" s="146">
        <f t="shared" si="92"/>
        <v>0.38734953699895414</v>
      </c>
      <c r="CR71" s="146">
        <f t="shared" si="93"/>
        <v>45366.392303240696</v>
      </c>
      <c r="CS71" s="146" t="str">
        <f t="shared" si="94"/>
        <v/>
      </c>
      <c r="CT71" s="147">
        <f t="shared" si="95"/>
        <v>65327047.133333325</v>
      </c>
      <c r="CU71" s="147" t="e">
        <f t="shared" si="96"/>
        <v>#VALUE!</v>
      </c>
      <c r="CV71" s="147" t="e">
        <f t="shared" si="97"/>
        <v>#VALUE!</v>
      </c>
      <c r="CW71" s="148" t="e">
        <f t="shared" si="98"/>
        <v>#VALUE!</v>
      </c>
    </row>
    <row r="72" spans="1:101" s="149" customFormat="1" ht="118.5" customHeight="1">
      <c r="A72" s="192" t="str">
        <f>[4]SayfaKOC!C31</f>
        <v>KOC10</v>
      </c>
      <c r="B72" s="133" t="str">
        <f>[4]SayfaKOC!D31</f>
        <v>4119(1)</v>
      </c>
      <c r="C72" s="134" t="str">
        <f>[4]SayfaKOC!E31</f>
        <v>MA , MB</v>
      </c>
      <c r="D72" s="134">
        <f>[4]SayfaKOC!F31</f>
        <v>224</v>
      </c>
      <c r="E72" s="135" t="str">
        <f>[4]SayfaKOC!G31</f>
        <v>BOZ-KOC10-FF-030</v>
      </c>
      <c r="F72" s="166">
        <f t="shared" si="84"/>
        <v>45359</v>
      </c>
      <c r="G72" s="167">
        <f t="shared" si="85"/>
        <v>0.60972222220152617</v>
      </c>
      <c r="H72" s="387">
        <f>[4]SayfaKOC!H31</f>
        <v>45359.609722222202</v>
      </c>
      <c r="I72" s="133" t="str">
        <f>[4]SayfaKOC!I31</f>
        <v>Hat/Line</v>
      </c>
      <c r="J72" s="132" t="str">
        <f>IF([4]SayfaKOC!J31="Müşteri","Notified by Customer","Notified by Bozankaya")</f>
        <v>Notified by Bozankaya</v>
      </c>
      <c r="K72" s="132" t="str">
        <f>VLOOKUP([4]SayfaKOC!L31,Atamalar!$A$10:$B$53,2,FALSE)</f>
        <v>Sanding_System</v>
      </c>
      <c r="L72" s="197" t="str">
        <f>[4]SayfaKOC!X31</f>
        <v>KAAF MAKİNA SANAYİ TİC.LTD.ŞTİ</v>
      </c>
      <c r="M72" s="136" t="str">
        <f t="shared" si="99"/>
        <v>KOC10-BOZ-KOC10-FF-030</v>
      </c>
      <c r="N72" s="163" t="str">
        <f>[4]SayfaKOC!M31</f>
        <v>Araç üstünde ki kumlama çalışmamaktadır.</v>
      </c>
      <c r="O72" s="198" t="str">
        <f>[4]SayfaKOC!P31</f>
        <v>C-Uyarı, sürüş devamlılığı</v>
      </c>
      <c r="P72" s="198" t="str">
        <f>[4]SayfaKOC!Q31</f>
        <v>C(Sisteme etki etmeyen arıza)</v>
      </c>
      <c r="Q72" s="198" t="str">
        <f>[4]SayfaKOC!R31</f>
        <v>N.A(Yaralanma yok)</v>
      </c>
      <c r="R72" s="164" t="str" cm="1">
        <f t="array" ref="R72">_xlfn.IFS([4]SayfaKOC!U31="Bozankaya","Bozankaya",[4]SayfaKOC!U31="Müşteri","Customer",[4]SayfaKOC!U31="Tedarikçi","Equipment Supplier")</f>
        <v>Equipment Supplier</v>
      </c>
      <c r="S72" s="254" t="str">
        <f>[4]SayfaKOC!GB31</f>
        <v xml:space="preserve">Kumlama sistemi fonksiyonelliğini yerine getirememektedir. Sistem çalışıyor ancak nozullara giden hotumların düz olmasından kaynaklı kum akmamaktadır. - </v>
      </c>
      <c r="T72" s="165" t="str">
        <f>[4]SayfaKOC!AD31</f>
        <v>Ekipman değiştirilecek</v>
      </c>
      <c r="U72" s="164" t="str">
        <f>[4]SayfaKOC!W31</f>
        <v>Evet</v>
      </c>
      <c r="V72" s="137" t="str">
        <f>[4]SayfaKOC!AZ31</f>
        <v/>
      </c>
      <c r="W72" s="168">
        <f t="shared" si="100"/>
        <v>45359</v>
      </c>
      <c r="X72" s="169" t="str">
        <f t="shared" si="101"/>
        <v>14:41</v>
      </c>
      <c r="Y72" s="387">
        <f>[4]SayfaKOC!AE31</f>
        <v>45359.6118055556</v>
      </c>
      <c r="Z72" s="138" t="str">
        <f t="shared" si="102"/>
        <v/>
      </c>
      <c r="AA72" s="139" t="str">
        <f t="shared" si="103"/>
        <v/>
      </c>
      <c r="AB72" s="219" t="str">
        <f>[4]SayfaKOC!BA31</f>
        <v/>
      </c>
      <c r="AC72" s="223" t="e">
        <f t="shared" si="104"/>
        <v>#VALUE!</v>
      </c>
      <c r="AD72" s="140" t="str">
        <f t="shared" si="105"/>
        <v/>
      </c>
      <c r="AE72" s="140" t="str">
        <f t="shared" si="106"/>
        <v/>
      </c>
      <c r="AF72" s="387" t="str">
        <f>[4]SayfaKOC!BA31</f>
        <v/>
      </c>
      <c r="AG72" s="216" t="str">
        <f>[4]SayfaKOC!S31</f>
        <v>(III) Farklı Araçlarda Tekrarlayan Arıza</v>
      </c>
      <c r="AH72" s="215" t="str">
        <f t="shared" si="107"/>
        <v>Bu Arıza Aracın Servise Verilmesine Engel Değil</v>
      </c>
      <c r="AI72" s="195" t="str">
        <f>[4]SayfaKOC!AV31</f>
        <v/>
      </c>
      <c r="AJ72" s="196" t="str">
        <f t="shared" si="108"/>
        <v/>
      </c>
      <c r="AK72" s="196" t="str">
        <f t="shared" si="109"/>
        <v/>
      </c>
      <c r="AL72" s="141" t="str">
        <f>[4]SayfaKOC!AX31</f>
        <v/>
      </c>
      <c r="AM72" s="223" t="e">
        <f t="shared" si="110"/>
        <v>#VALUE!</v>
      </c>
      <c r="AN72" s="226" t="e">
        <f t="shared" si="111"/>
        <v>#VALUE!</v>
      </c>
      <c r="AO72" s="211" t="str">
        <f>[4]SayfaKOC!AG31</f>
        <v>KAAF MAKİNA SANAYİ TİC.LTD.ŞTİ</v>
      </c>
      <c r="AP72" s="211" t="str">
        <f>[4]SayfaKOC!AI31</f>
        <v>S320-7102</v>
      </c>
      <c r="AQ72" s="211" t="str">
        <f>[4]SayfaKOC!AQ31</f>
        <v/>
      </c>
      <c r="AR72" s="211" t="str">
        <f>[4]SayfaKOC!AH31</f>
        <v>Kumlama Hortumu</v>
      </c>
      <c r="AS72" s="211">
        <f>[4]SayfaKOC!AJ31</f>
        <v>8</v>
      </c>
      <c r="AT72" s="212" t="str">
        <f>[4]SayfaKOC!GC31</f>
        <v xml:space="preserve"> - </v>
      </c>
      <c r="AU72" s="213">
        <f>[4]SayfaKOC!AL31</f>
        <v>45359.590277777803</v>
      </c>
      <c r="AV72" s="213" t="str">
        <f>[4]SayfaKOC!AP31</f>
        <v/>
      </c>
      <c r="AW72" s="214" t="str">
        <f>[4]SayfaKOC!AT31</f>
        <v/>
      </c>
      <c r="AX72" s="242" t="e">
        <f t="shared" si="112"/>
        <v>#VALUE!</v>
      </c>
      <c r="AY72" s="200" t="str">
        <f>[4]SayfaKOC!BF31</f>
        <v>d67fd6a4</v>
      </c>
      <c r="AZ72" s="199" t="str">
        <f>[4]SayfaKOC!BD31</f>
        <v>https://www.appsheet.com/Template/gettablefileurl?appname=KOC10_Failure_List-654943&amp;tableName=SAYFA1&amp;filename=Sayfa1_Images%2Fd67fd6a4.Resim.114239.png</v>
      </c>
      <c r="BA72" s="142"/>
      <c r="BB72" s="208" t="str">
        <f t="shared" si="113"/>
        <v/>
      </c>
      <c r="BC72" s="143"/>
      <c r="BD72" s="143"/>
      <c r="BE72" s="143"/>
      <c r="BF72" s="143"/>
      <c r="BG72" s="143"/>
      <c r="BH72" s="143"/>
      <c r="BI72" s="143"/>
      <c r="BJ72" s="143"/>
      <c r="BK72" s="134" t="str">
        <f>[4]SayfaKOC!U31</f>
        <v>Tedarikçi</v>
      </c>
      <c r="BL72" s="134" t="str">
        <f>[4]SayfaKOC!V31</f>
        <v>KAAF MAKİNA SANAYİ TİC.LTD.ŞTİ</v>
      </c>
      <c r="BM72" s="143"/>
      <c r="BN72" s="208" t="str">
        <f t="shared" si="86"/>
        <v>x var</v>
      </c>
      <c r="BO72" s="208" t="b">
        <f t="shared" si="87"/>
        <v>0</v>
      </c>
      <c r="BP72" s="208" t="e">
        <f t="shared" si="88"/>
        <v>#VALUE!</v>
      </c>
      <c r="BQ72" s="377">
        <f t="shared" si="89"/>
        <v>3.0000000935979187</v>
      </c>
      <c r="BR72" s="377" t="e">
        <f t="shared" si="90"/>
        <v>#VALUE!</v>
      </c>
      <c r="BS72" s="377" t="e">
        <f t="shared" si="91"/>
        <v>#VALUE!</v>
      </c>
      <c r="BT72" s="143"/>
      <c r="BU72" s="397"/>
      <c r="BV72" s="385">
        <f t="shared" si="114"/>
        <v>-1</v>
      </c>
      <c r="BW72" s="377" t="str">
        <f t="shared" si="115"/>
        <v>Hayır, çakışma yok</v>
      </c>
      <c r="BX72" s="381"/>
      <c r="BY72" s="403">
        <f t="shared" si="116"/>
        <v>2.083333398331888E-3</v>
      </c>
      <c r="BZ72" s="403" t="e">
        <f t="shared" si="117"/>
        <v>#VALUE!</v>
      </c>
      <c r="CA72" s="403" t="e">
        <f t="shared" si="118"/>
        <v>#VALUE!</v>
      </c>
      <c r="CB72" s="363"/>
      <c r="CC72" s="244"/>
      <c r="CD72" s="244"/>
      <c r="CE72" s="363">
        <v>30</v>
      </c>
      <c r="CF72" s="219">
        <f t="shared" si="119"/>
        <v>45359.609722222202</v>
      </c>
      <c r="CG72" s="219" t="str">
        <f t="shared" si="120"/>
        <v/>
      </c>
      <c r="CH72" s="244"/>
      <c r="CI72" s="244"/>
      <c r="CJ72" s="244"/>
      <c r="CK72" s="244" t="e">
        <f t="shared" si="79"/>
        <v>#VALUE!</v>
      </c>
      <c r="CL72" s="244">
        <f t="shared" si="80"/>
        <v>2.083333398331888E-3</v>
      </c>
      <c r="CM72" s="244" t="e">
        <f t="shared" si="81"/>
        <v>#VALUE!</v>
      </c>
      <c r="CN72" s="143"/>
      <c r="CO72" s="144" t="e">
        <f t="shared" si="82"/>
        <v>#VALUE!</v>
      </c>
      <c r="CP72" s="145" t="e">
        <f t="shared" si="83"/>
        <v>#VALUE!</v>
      </c>
      <c r="CQ72" s="146">
        <f t="shared" si="92"/>
        <v>0.60972222220152617</v>
      </c>
      <c r="CR72" s="146">
        <f t="shared" si="93"/>
        <v>45359.6118055556</v>
      </c>
      <c r="CS72" s="146" t="str">
        <f t="shared" si="94"/>
        <v/>
      </c>
      <c r="CT72" s="147">
        <f t="shared" si="95"/>
        <v>65316963.000000097</v>
      </c>
      <c r="CU72" s="147" t="e">
        <f t="shared" si="96"/>
        <v>#VALUE!</v>
      </c>
      <c r="CV72" s="147" t="e">
        <f t="shared" si="97"/>
        <v>#VALUE!</v>
      </c>
      <c r="CW72" s="148" t="e">
        <f t="shared" si="98"/>
        <v>#VALUE!</v>
      </c>
    </row>
    <row r="73" spans="1:101" s="149" customFormat="1" ht="118.5" customHeight="1">
      <c r="A73" s="192" t="str">
        <f>[4]SayfaKOC!C32</f>
        <v>KOC10</v>
      </c>
      <c r="B73" s="133" t="str">
        <f>[4]SayfaKOC!D32</f>
        <v>4120(2)</v>
      </c>
      <c r="C73" s="134" t="str">
        <f>[4]SayfaKOC!E32</f>
        <v>MA , MB</v>
      </c>
      <c r="D73" s="134">
        <f>[4]SayfaKOC!F32</f>
        <v>224</v>
      </c>
      <c r="E73" s="135" t="str">
        <f>[4]SayfaKOC!G32</f>
        <v>BOZ-KOC10-FF-031</v>
      </c>
      <c r="F73" s="166">
        <f t="shared" si="84"/>
        <v>45359</v>
      </c>
      <c r="G73" s="167">
        <f t="shared" si="85"/>
        <v>0.60972222220152617</v>
      </c>
      <c r="H73" s="387">
        <f>[4]SayfaKOC!H32</f>
        <v>45359.609722222202</v>
      </c>
      <c r="I73" s="133" t="str">
        <f>[4]SayfaKOC!I32</f>
        <v>Hat/Line</v>
      </c>
      <c r="J73" s="132" t="str">
        <f>IF([4]SayfaKOC!J32="Müşteri","Notified by Customer","Notified by Bozankaya")</f>
        <v>Notified by Bozankaya</v>
      </c>
      <c r="K73" s="132" t="str">
        <f>VLOOKUP([4]SayfaKOC!L32,Atamalar!$A$10:$B$53,2,FALSE)</f>
        <v>Sanding_System</v>
      </c>
      <c r="L73" s="197" t="str">
        <f>[4]SayfaKOC!X32</f>
        <v>KAAF MAKİNA SANAYİ TİC.LTD.ŞTİ</v>
      </c>
      <c r="M73" s="136" t="str">
        <f t="shared" si="99"/>
        <v>KOC10-BOZ-KOC10-FF-031</v>
      </c>
      <c r="N73" s="163" t="str">
        <f>[4]SayfaKOC!M32</f>
        <v>Araç üstünde ki kumlama çalışmamaktadır.</v>
      </c>
      <c r="O73" s="198" t="str">
        <f>[4]SayfaKOC!P32</f>
        <v>C-Uyarı, sürüş devamlılığı</v>
      </c>
      <c r="P73" s="198" t="str">
        <f>[4]SayfaKOC!Q32</f>
        <v>C(Sisteme etki etmeyen arıza)</v>
      </c>
      <c r="Q73" s="198" t="str">
        <f>[4]SayfaKOC!R32</f>
        <v>N.A(Yaralanma yok)</v>
      </c>
      <c r="R73" s="164" t="str" cm="1">
        <f t="array" ref="R73">_xlfn.IFS([4]SayfaKOC!U32="Bozankaya","Bozankaya",[4]SayfaKOC!U32="Müşteri","Customer",[4]SayfaKOC!U32="Tedarikçi","Equipment Supplier")</f>
        <v>Equipment Supplier</v>
      </c>
      <c r="S73" s="254" t="str">
        <f>[4]SayfaKOC!GB32</f>
        <v xml:space="preserve">Kumlama sistemi fonksiyonelliğini yerine getirememektedir. Sistem çalışıyor ancak nozullara giden hotumların düz olmasından kaynaklı kum akmamaktadır. - </v>
      </c>
      <c r="T73" s="165" t="str">
        <f>[4]SayfaKOC!AD32</f>
        <v>Ekipman değiştirilecek</v>
      </c>
      <c r="U73" s="164" t="str">
        <f>[4]SayfaKOC!W32</f>
        <v>Evet</v>
      </c>
      <c r="V73" s="137">
        <f>[4]SayfaKOC!AZ32</f>
        <v>1</v>
      </c>
      <c r="W73" s="168">
        <f t="shared" si="100"/>
        <v>45359</v>
      </c>
      <c r="X73" s="169" t="str">
        <f t="shared" si="101"/>
        <v>14:41</v>
      </c>
      <c r="Y73" s="387">
        <f>[4]SayfaKOC!AE32</f>
        <v>45359.6118055556</v>
      </c>
      <c r="Z73" s="138">
        <f t="shared" si="102"/>
        <v>45359</v>
      </c>
      <c r="AA73" s="139" t="str">
        <f t="shared" si="103"/>
        <v>15:00</v>
      </c>
      <c r="AB73" s="219">
        <f>[4]SayfaKOC!BA32</f>
        <v>45359.625370370399</v>
      </c>
      <c r="AC73" s="223">
        <f t="shared" si="104"/>
        <v>22.533333403989673</v>
      </c>
      <c r="AD73" s="140">
        <f t="shared" si="105"/>
        <v>45359</v>
      </c>
      <c r="AE73" s="140" t="str">
        <f t="shared" si="106"/>
        <v>15:00</v>
      </c>
      <c r="AF73" s="387">
        <f>[4]SayfaKOC!BA32</f>
        <v>45359.625370370399</v>
      </c>
      <c r="AG73" s="216" t="str">
        <f>[4]SayfaKOC!S32</f>
        <v>(III) Farklı Araçlarda Tekrarlayan Arıza</v>
      </c>
      <c r="AH73" s="215" t="str">
        <f t="shared" si="107"/>
        <v>Bu Arıza Aracın Servise Verilmesine Engel Değil</v>
      </c>
      <c r="AI73" s="195" t="str">
        <f>[4]SayfaKOC!AV32</f>
        <v/>
      </c>
      <c r="AJ73" s="196" t="str">
        <f t="shared" si="108"/>
        <v/>
      </c>
      <c r="AK73" s="196" t="str">
        <f t="shared" si="109"/>
        <v/>
      </c>
      <c r="AL73" s="141" t="str">
        <f>[4]SayfaKOC!AX32</f>
        <v/>
      </c>
      <c r="AM73" s="223">
        <f t="shared" si="110"/>
        <v>0</v>
      </c>
      <c r="AN73" s="223">
        <f t="shared" si="111"/>
        <v>22.533333403989673</v>
      </c>
      <c r="AO73" s="211" t="str">
        <f>[4]SayfaKOC!AG32</f>
        <v>KAAF MAKİNA SANAYİ TİC.LTD.ŞTİ</v>
      </c>
      <c r="AP73" s="211" t="str">
        <f>[4]SayfaKOC!AI32</f>
        <v>S320-7102</v>
      </c>
      <c r="AQ73" s="211" t="str">
        <f>[4]SayfaKOC!AQ32</f>
        <v/>
      </c>
      <c r="AR73" s="211" t="str">
        <f>[4]SayfaKOC!AH32</f>
        <v>Kumlama Hortumu</v>
      </c>
      <c r="AS73" s="211">
        <f>[4]SayfaKOC!AJ32</f>
        <v>8</v>
      </c>
      <c r="AT73" s="212" t="str">
        <f>[4]SayfaKOC!GC32</f>
        <v xml:space="preserve"> - </v>
      </c>
      <c r="AU73" s="213" t="str">
        <f>[4]SayfaKOC!AL32</f>
        <v/>
      </c>
      <c r="AV73" s="213" t="str">
        <f>[4]SayfaKOC!AP32</f>
        <v/>
      </c>
      <c r="AW73" s="214" t="str">
        <f>[4]SayfaKOC!AT32</f>
        <v/>
      </c>
      <c r="AX73" s="242">
        <f t="shared" si="112"/>
        <v>247.8666674438864</v>
      </c>
      <c r="AY73" s="200" t="str">
        <f>[4]SayfaKOC!BF32</f>
        <v>d67fd6f7</v>
      </c>
      <c r="AZ73" s="199" t="str">
        <f>[4]SayfaKOC!BD32</f>
        <v>https://www.appsheet.com/Template/gettablefileurl?appname=KOC10_Failure_List-654943&amp;tableName=SAYFA1&amp;filename=Sayfa1_Images%2Fd67fd6a4.Resim.114239.png</v>
      </c>
      <c r="BA73" s="142"/>
      <c r="BB73" s="208" t="str">
        <f t="shared" si="113"/>
        <v/>
      </c>
      <c r="BC73" s="143"/>
      <c r="BD73" s="143"/>
      <c r="BE73" s="143"/>
      <c r="BF73" s="143"/>
      <c r="BG73" s="143"/>
      <c r="BH73" s="143"/>
      <c r="BI73" s="143"/>
      <c r="BJ73" s="143"/>
      <c r="BK73" s="134" t="str">
        <f>[4]SayfaKOC!U32</f>
        <v>Tedarikçi</v>
      </c>
      <c r="BL73" s="134" t="str">
        <f>[4]SayfaKOC!V32</f>
        <v>KAAF MAKİNA SANAYİ TİC.LTD.ŞTİ</v>
      </c>
      <c r="BM73" s="143"/>
      <c r="BN73" s="208" t="str">
        <f t="shared" si="86"/>
        <v>x var</v>
      </c>
      <c r="BO73" s="208" t="b">
        <f t="shared" si="87"/>
        <v>0</v>
      </c>
      <c r="BP73" s="208" t="b">
        <f t="shared" si="88"/>
        <v>0</v>
      </c>
      <c r="BQ73" s="377">
        <f t="shared" si="89"/>
        <v>3.0000000935979187</v>
      </c>
      <c r="BR73" s="377">
        <f t="shared" si="90"/>
        <v>19.533333310391754</v>
      </c>
      <c r="BS73" s="377">
        <f t="shared" si="91"/>
        <v>22.533333403989673</v>
      </c>
      <c r="BT73" s="143"/>
      <c r="BU73" s="397"/>
      <c r="BV73" s="385">
        <f t="shared" si="114"/>
        <v>1</v>
      </c>
      <c r="BW73" s="377" t="str">
        <f t="shared" si="115"/>
        <v>Evet, çakışma var</v>
      </c>
      <c r="BX73" s="381"/>
      <c r="BY73" s="403">
        <f t="shared" si="116"/>
        <v>2.083333398331888E-3</v>
      </c>
      <c r="BZ73" s="403">
        <f t="shared" si="117"/>
        <v>1.3564814798883162E-2</v>
      </c>
      <c r="CA73" s="403">
        <f t="shared" si="118"/>
        <v>1.564814819721505E-2</v>
      </c>
      <c r="CB73" s="363"/>
      <c r="CC73" s="361"/>
      <c r="CD73" s="244"/>
      <c r="CE73" s="363">
        <v>31</v>
      </c>
      <c r="CF73" s="219">
        <f t="shared" si="119"/>
        <v>45359.609722222202</v>
      </c>
      <c r="CG73" s="219">
        <f t="shared" si="120"/>
        <v>45359.625370370399</v>
      </c>
      <c r="CH73" s="244"/>
      <c r="CI73" s="244"/>
      <c r="CJ73" s="244"/>
      <c r="CK73" s="244">
        <f t="shared" si="79"/>
        <v>1.3564814798883162E-2</v>
      </c>
      <c r="CL73" s="244">
        <f t="shared" si="80"/>
        <v>2.083333398331888E-3</v>
      </c>
      <c r="CM73" s="244">
        <f t="shared" si="81"/>
        <v>1.564814819721505E-2</v>
      </c>
      <c r="CN73" s="143"/>
      <c r="CO73" s="144">
        <f t="shared" si="82"/>
        <v>22.533333403989673</v>
      </c>
      <c r="CP73" s="145">
        <f t="shared" si="83"/>
        <v>0.81388888793298975</v>
      </c>
      <c r="CQ73" s="146">
        <f t="shared" si="92"/>
        <v>0.60972222220152617</v>
      </c>
      <c r="CR73" s="146">
        <f t="shared" si="93"/>
        <v>45359.6118055556</v>
      </c>
      <c r="CS73" s="146">
        <f t="shared" si="94"/>
        <v>45359.625370370399</v>
      </c>
      <c r="CT73" s="147">
        <f t="shared" si="95"/>
        <v>65316963.000000097</v>
      </c>
      <c r="CU73" s="147">
        <f t="shared" si="96"/>
        <v>19.533333310391754</v>
      </c>
      <c r="CV73" s="147">
        <f t="shared" si="97"/>
        <v>65316982.533333406</v>
      </c>
      <c r="CW73" s="148">
        <f t="shared" si="98"/>
        <v>0.99999970094556501</v>
      </c>
    </row>
    <row r="74" spans="1:101" s="149" customFormat="1" ht="118.5" customHeight="1">
      <c r="A74" s="192" t="str">
        <f>[4]SayfaKOC!C30</f>
        <v>KOC10</v>
      </c>
      <c r="B74" s="133" t="str">
        <f>[4]SayfaKOC!D30</f>
        <v>4120(2)</v>
      </c>
      <c r="C74" s="134" t="str">
        <f>[4]SayfaKOC!E30</f>
        <v>MB</v>
      </c>
      <c r="D74" s="134">
        <f>[4]SayfaKOC!F30</f>
        <v>4</v>
      </c>
      <c r="E74" s="135" t="str">
        <f>[4]SayfaKOC!G30</f>
        <v>BOZ-KOC10-FF-029</v>
      </c>
      <c r="F74" s="166">
        <f t="shared" si="84"/>
        <v>45355</v>
      </c>
      <c r="G74" s="167">
        <f t="shared" si="85"/>
        <v>0.40280092589819105</v>
      </c>
      <c r="H74" s="387">
        <f>[4]SayfaKOC!H30</f>
        <v>45355.402800925898</v>
      </c>
      <c r="I74" s="133" t="str">
        <f>[4]SayfaKOC!I30</f>
        <v>Depo/Depot</v>
      </c>
      <c r="J74" s="132" t="str">
        <f>IF([4]SayfaKOC!J30="Müşteri","Notified by Customer","Notified by Bozankaya")</f>
        <v>Notified by Bozankaya</v>
      </c>
      <c r="K74" s="132" t="str">
        <f>VLOOKUP([4]SayfaKOC!L30,Atamalar!$A$10:$B$53,2,FALSE)</f>
        <v>Passenger_Information</v>
      </c>
      <c r="L74" s="197" t="str">
        <f>[4]SayfaKOC!X30</f>
        <v>ATAK ULAŞIM SAN.TİC.LTD.ŞTİ.</v>
      </c>
      <c r="M74" s="136" t="str">
        <f t="shared" si="99"/>
        <v>KOC10-BOZ-KOC10-FF-029</v>
      </c>
      <c r="N74" s="163" t="str">
        <f>[4]SayfaKOC!M30</f>
        <v>9 no'lu kapı üstü Stretch LCD ekran çalışmıyor.</v>
      </c>
      <c r="O74" s="198" t="str">
        <f>[4]SayfaKOC!P30</f>
        <v>C-Uyarı, sürüş devamlılığı</v>
      </c>
      <c r="P74" s="198" t="str">
        <f>[4]SayfaKOC!Q30</f>
        <v>C(Sisteme etki etmeyen arıza)</v>
      </c>
      <c r="Q74" s="198" t="str">
        <f>[4]SayfaKOC!R30</f>
        <v>N.A(Yaralanma yok)</v>
      </c>
      <c r="R74" s="164" t="str" cm="1">
        <f t="array" ref="R74">_xlfn.IFS([4]SayfaKOC!U30="Bozankaya","Bozankaya",[4]SayfaKOC!U30="Müşteri","Customer",[4]SayfaKOC!U30="Tedarikçi","Equipment Supplier")</f>
        <v>Equipment Supplier</v>
      </c>
      <c r="S74" s="254" t="str">
        <f>[4]SayfaKOC!GB30</f>
        <v>Farklı bir kapı üstünde denendi ve çalışmadığı gözlemlendi, durum fabrikaya bildirildi. - Ekipman yenisi geldiğinde değiştirilecek.</v>
      </c>
      <c r="T74" s="165" t="str">
        <f>[4]SayfaKOC!AD30</f>
        <v>Ekipman değiştirilecek</v>
      </c>
      <c r="U74" s="164" t="str">
        <f>[4]SayfaKOC!W30</f>
        <v>Evet</v>
      </c>
      <c r="V74" s="137">
        <f>[4]SayfaKOC!AZ30</f>
        <v>2</v>
      </c>
      <c r="W74" s="168">
        <f t="shared" si="100"/>
        <v>45356</v>
      </c>
      <c r="X74" s="169" t="str">
        <f t="shared" si="101"/>
        <v>09:43</v>
      </c>
      <c r="Y74" s="387">
        <f>[4]SayfaKOC!AE30</f>
        <v>45356.404861111099</v>
      </c>
      <c r="Z74" s="138">
        <f t="shared" si="102"/>
        <v>45399</v>
      </c>
      <c r="AA74" s="139" t="str">
        <f t="shared" si="103"/>
        <v>13:51</v>
      </c>
      <c r="AB74" s="219">
        <f>[4]SayfaKOC!BA30</f>
        <v>45399.577743055597</v>
      </c>
      <c r="AC74" s="223">
        <f t="shared" si="104"/>
        <v>63611.916666766629</v>
      </c>
      <c r="AD74" s="140">
        <f t="shared" si="105"/>
        <v>45399</v>
      </c>
      <c r="AE74" s="140" t="str">
        <f t="shared" si="106"/>
        <v>13:51</v>
      </c>
      <c r="AF74" s="387">
        <f>[4]SayfaKOC!BA30</f>
        <v>45399.577743055597</v>
      </c>
      <c r="AG74" s="216" t="str">
        <f>[4]SayfaKOC!S30</f>
        <v>(II) Aynı Araçta Tekrarlayan Arıza</v>
      </c>
      <c r="AH74" s="215" t="str">
        <f t="shared" si="107"/>
        <v>Bu Arıza Aracın Servise Verilmesine Engel Değil</v>
      </c>
      <c r="AI74" s="195" t="str">
        <f>[4]SayfaKOC!AV30</f>
        <v>KOC10-HBR-24-027</v>
      </c>
      <c r="AJ74" s="196" t="str">
        <f t="shared" si="108"/>
        <v/>
      </c>
      <c r="AK74" s="196" t="str">
        <f t="shared" si="109"/>
        <v/>
      </c>
      <c r="AL74" s="141" t="str">
        <f>[4]SayfaKOC!AX30</f>
        <v/>
      </c>
      <c r="AM74" s="223">
        <f t="shared" si="110"/>
        <v>62168.95000007702</v>
      </c>
      <c r="AN74" s="223">
        <f t="shared" si="111"/>
        <v>63611.916666766629</v>
      </c>
      <c r="AO74" s="211" t="str">
        <f>[4]SayfaKOC!AG30</f>
        <v>ATAK ULAŞIM SAN.TİC.LTD.ŞTİ.</v>
      </c>
      <c r="AP74" s="211" t="str">
        <f>[4]SayfaKOC!AI30</f>
        <v>E410-7003</v>
      </c>
      <c r="AQ74" s="211" t="str">
        <f>[4]SayfaKOC!AQ30</f>
        <v>202313020037</v>
      </c>
      <c r="AR74" s="211" t="str">
        <f>[4]SayfaKOC!AH30</f>
        <v>STRETCH LCD EKRAN</v>
      </c>
      <c r="AS74" s="211">
        <f>[4]SayfaKOC!AJ30</f>
        <v>1</v>
      </c>
      <c r="AT74" s="212" t="str">
        <f>[4]SayfaKOC!GC30</f>
        <v xml:space="preserve"> - </v>
      </c>
      <c r="AU74" s="213">
        <f>[4]SayfaKOC!AL30</f>
        <v>45356.406134259298</v>
      </c>
      <c r="AV74" s="213">
        <f>[4]SayfaKOC!AP30</f>
        <v>45397</v>
      </c>
      <c r="AW74" s="214" t="str">
        <f>[4]SayfaKOC!AT30</f>
        <v/>
      </c>
      <c r="AX74" s="242">
        <f t="shared" si="112"/>
        <v>1399462.1666688658</v>
      </c>
      <c r="AY74" s="200" t="str">
        <f>[4]SayfaKOC!BF30</f>
        <v>ecb220b5</v>
      </c>
      <c r="AZ74" s="199" t="str">
        <f>[4]SayfaKOC!BD30</f>
        <v>https://www.appsheet.com/Template/gettablefileurl?appname=KOC10_Failure_List-654943&amp;tableName=SAYFA1&amp;filename=Sayfa1_Images%2Fecb220b5.Resim.064557.jpg</v>
      </c>
      <c r="BA74" s="142"/>
      <c r="BB74" s="208" t="str">
        <f t="shared" si="113"/>
        <v/>
      </c>
      <c r="BC74" s="143"/>
      <c r="BD74" s="143"/>
      <c r="BE74" s="143"/>
      <c r="BF74" s="143"/>
      <c r="BG74" s="143"/>
      <c r="BH74" s="143"/>
      <c r="BI74" s="143"/>
      <c r="BJ74" s="143"/>
      <c r="BK74" s="134" t="str">
        <f>[4]SayfaKOC!U30</f>
        <v>Tedarikçi</v>
      </c>
      <c r="BL74" s="134" t="str">
        <f>[4]SayfaKOC!V30</f>
        <v>ATAK ULAŞIM SAN.TİC.LTD.ŞTİ.</v>
      </c>
      <c r="BM74" s="143"/>
      <c r="BN74" s="208" t="str">
        <f t="shared" si="86"/>
        <v>x var</v>
      </c>
      <c r="BO74" s="208" t="b">
        <f t="shared" si="87"/>
        <v>0</v>
      </c>
      <c r="BP74" s="208" t="str">
        <f t="shared" si="88"/>
        <v>Bir günden fazla süren arıza</v>
      </c>
      <c r="BQ74" s="377">
        <f t="shared" si="89"/>
        <v>1442.9666666896082</v>
      </c>
      <c r="BR74" s="377">
        <f t="shared" si="90"/>
        <v>62168.95000007702</v>
      </c>
      <c r="BS74" s="377">
        <f t="shared" si="91"/>
        <v>63611.916666766629</v>
      </c>
      <c r="BT74" s="143"/>
      <c r="BU74" s="397"/>
      <c r="BV74" s="385">
        <f t="shared" si="114"/>
        <v>2</v>
      </c>
      <c r="BW74" s="377" t="str">
        <f t="shared" si="115"/>
        <v>Evet, çakışma var</v>
      </c>
      <c r="BX74" s="381"/>
      <c r="BY74" s="403">
        <f t="shared" si="116"/>
        <v>1.0020601852011168</v>
      </c>
      <c r="BZ74" s="403">
        <f t="shared" si="117"/>
        <v>43.172881944497931</v>
      </c>
      <c r="CA74" s="403">
        <f t="shared" si="118"/>
        <v>44.174942129699048</v>
      </c>
      <c r="CB74" s="363"/>
      <c r="CC74" s="361"/>
      <c r="CD74" s="244"/>
      <c r="CE74" s="363">
        <v>29</v>
      </c>
      <c r="CF74" s="219">
        <f t="shared" si="119"/>
        <v>45355.402800925898</v>
      </c>
      <c r="CG74" s="219">
        <f t="shared" si="120"/>
        <v>45399.577743055597</v>
      </c>
      <c r="CH74" s="244"/>
      <c r="CI74" s="244"/>
      <c r="CJ74" s="244"/>
      <c r="CK74" s="244">
        <f t="shared" ref="CK74:CK102" si="121">AB74-Y74</f>
        <v>43.172881944497931</v>
      </c>
      <c r="CL74" s="244">
        <f t="shared" ref="CL74:CL102" si="122">Y74-H74</f>
        <v>1.0020601852011168</v>
      </c>
      <c r="CM74" s="244">
        <f t="shared" ref="CM74:CM102" si="123">AB74-H74</f>
        <v>44.174942129699048</v>
      </c>
      <c r="CN74" s="143"/>
      <c r="CO74" s="144">
        <f t="shared" si="82"/>
        <v>63611.916666766629</v>
      </c>
      <c r="CP74" s="145">
        <f t="shared" si="83"/>
        <v>2590.3729166698758</v>
      </c>
      <c r="CQ74" s="146">
        <f t="shared" si="92"/>
        <v>0.40280092589819105</v>
      </c>
      <c r="CR74" s="146">
        <f t="shared" si="93"/>
        <v>45356.404861111099</v>
      </c>
      <c r="CS74" s="146">
        <f t="shared" si="94"/>
        <v>45399.577743055597</v>
      </c>
      <c r="CT74" s="147">
        <f t="shared" si="95"/>
        <v>65312642.966666691</v>
      </c>
      <c r="CU74" s="147">
        <f t="shared" si="96"/>
        <v>62168.95000007702</v>
      </c>
      <c r="CV74" s="147">
        <f t="shared" si="97"/>
        <v>65374811.916666768</v>
      </c>
      <c r="CW74" s="148">
        <f t="shared" si="98"/>
        <v>0.99904903818187152</v>
      </c>
    </row>
    <row r="75" spans="1:101" s="149" customFormat="1" ht="118.5" customHeight="1">
      <c r="A75" s="192" t="str">
        <f>[4]SayfaKOC!C29</f>
        <v>KOC10</v>
      </c>
      <c r="B75" s="133" t="str">
        <f>[4]SayfaKOC!D29</f>
        <v>4119(1)</v>
      </c>
      <c r="C75" s="134" t="str">
        <f>[4]SayfaKOC!E29</f>
        <v>MA , MB</v>
      </c>
      <c r="D75" s="134">
        <f>[4]SayfaKOC!F29</f>
        <v>224</v>
      </c>
      <c r="E75" s="135" t="str">
        <f>[4]SayfaKOC!G29</f>
        <v>BOZ-KOC10-FF-028</v>
      </c>
      <c r="F75" s="166">
        <f t="shared" si="84"/>
        <v>45345</v>
      </c>
      <c r="G75" s="167">
        <f t="shared" si="85"/>
        <v>0.39966435189853655</v>
      </c>
      <c r="H75" s="387">
        <f>[4]SayfaKOC!H29</f>
        <v>45345.399664351899</v>
      </c>
      <c r="I75" s="133" t="str">
        <f>[4]SayfaKOC!I29</f>
        <v>Depo/Depot</v>
      </c>
      <c r="J75" s="132" t="str">
        <f>IF([4]SayfaKOC!J29="Müşteri","Notified by Customer","Notified by Bozankaya")</f>
        <v>Notified by Bozankaya</v>
      </c>
      <c r="K75" s="132" t="str">
        <f>VLOOKUP([4]SayfaKOC!L29,Atamalar!$A$10:$B$53,2,FALSE)</f>
        <v>TCMS</v>
      </c>
      <c r="L75" s="197" t="str">
        <f>[4]SayfaKOC!X29</f>
        <v/>
      </c>
      <c r="M75" s="136" t="str">
        <f t="shared" si="99"/>
        <v>KOC10-BOZ-KOC10-FF-028</v>
      </c>
      <c r="N75" s="163" t="str">
        <f>[4]SayfaKOC!M29</f>
        <v>TCMS ekranı üzerindeki klima sekmesinde dış/iç sıcaklık değerleri anormal.</v>
      </c>
      <c r="O75" s="198" t="str">
        <f>[4]SayfaKOC!P29</f>
        <v>C-Uyarı, sürüş devamlılığı</v>
      </c>
      <c r="P75" s="198" t="str">
        <f>[4]SayfaKOC!Q29</f>
        <v>C(Sisteme etki etmeyen arıza)</v>
      </c>
      <c r="Q75" s="198" t="str">
        <f>[4]SayfaKOC!R29</f>
        <v>N.A(Yaralanma yok)</v>
      </c>
      <c r="R75" s="164" t="str" cm="1">
        <f t="array" ref="R75">_xlfn.IFS([4]SayfaKOC!U29="Bozankaya","Bozankaya",[4]SayfaKOC!U29="Müşteri","Customer",[4]SayfaKOC!U29="Tedarikçi","Equipment Supplier")</f>
        <v>Equipment Supplier</v>
      </c>
      <c r="S75" s="254" t="str">
        <f>[4]SayfaKOC!GB29</f>
        <v xml:space="preserve">Durumu fabrikaya bildirmek - </v>
      </c>
      <c r="T75" s="165" t="str">
        <f>[4]SayfaKOC!AD29</f>
        <v>Arıza çözülecek</v>
      </c>
      <c r="U75" s="164" t="str">
        <f>[4]SayfaKOC!W29</f>
        <v>Evet</v>
      </c>
      <c r="V75" s="137">
        <f>[4]SayfaKOC!AZ29</f>
        <v>1</v>
      </c>
      <c r="W75" s="168">
        <f t="shared" si="100"/>
        <v>45345</v>
      </c>
      <c r="X75" s="169" t="str">
        <f t="shared" si="101"/>
        <v>09:45</v>
      </c>
      <c r="Y75" s="387">
        <f>[4]SayfaKOC!AE29</f>
        <v>45345.4066550926</v>
      </c>
      <c r="Z75" s="138">
        <f t="shared" si="102"/>
        <v>45345</v>
      </c>
      <c r="AA75" s="139" t="str">
        <f t="shared" si="103"/>
        <v>10:15</v>
      </c>
      <c r="AB75" s="219">
        <f>[4]SayfaKOC!BA29</f>
        <v>45345.4272569444</v>
      </c>
      <c r="AC75" s="223">
        <f t="shared" si="104"/>
        <v>39.733333202311769</v>
      </c>
      <c r="AD75" s="140">
        <f t="shared" si="105"/>
        <v>45345</v>
      </c>
      <c r="AE75" s="140" t="str">
        <f t="shared" si="106"/>
        <v>10:15</v>
      </c>
      <c r="AF75" s="387">
        <f>[4]SayfaKOC!BA29</f>
        <v>45345.4272569444</v>
      </c>
      <c r="AG75" s="216" t="str">
        <f>[4]SayfaKOC!S29</f>
        <v>(I) İlk Defa Karşılaşılan Arıza</v>
      </c>
      <c r="AH75" s="215" t="str">
        <f t="shared" si="107"/>
        <v>Bu Arıza Aracın Servise Verilmesine Engel Değil</v>
      </c>
      <c r="AI75" s="195" t="str">
        <f>[4]SayfaKOC!AV29</f>
        <v>KOC10-HBR-24-026</v>
      </c>
      <c r="AJ75" s="196" t="str">
        <f t="shared" si="108"/>
        <v/>
      </c>
      <c r="AK75" s="196" t="str">
        <f t="shared" si="109"/>
        <v/>
      </c>
      <c r="AL75" s="141" t="str">
        <f>[4]SayfaKOC!AX29</f>
        <v/>
      </c>
      <c r="AM75" s="223">
        <f t="shared" si="110"/>
        <v>0</v>
      </c>
      <c r="AN75" s="223">
        <f t="shared" si="111"/>
        <v>39.733333202311769</v>
      </c>
      <c r="AO75" s="211" t="str">
        <f>[4]SayfaKOC!AG29</f>
        <v>MEDCOM SP. Z O.O.</v>
      </c>
      <c r="AP75" s="211" t="str">
        <f>[4]SayfaKOC!AI29</f>
        <v>0</v>
      </c>
      <c r="AQ75" s="211" t="str">
        <f>[4]SayfaKOC!AQ29</f>
        <v/>
      </c>
      <c r="AR75" s="211" t="str">
        <f>[4]SayfaKOC!AH29</f>
        <v>0</v>
      </c>
      <c r="AS75" s="211">
        <f>[4]SayfaKOC!AJ29</f>
        <v>2</v>
      </c>
      <c r="AT75" s="212" t="str">
        <f>[4]SayfaKOC!GC29</f>
        <v xml:space="preserve"> - </v>
      </c>
      <c r="AU75" s="213" t="str">
        <f>[4]SayfaKOC!AL29</f>
        <v/>
      </c>
      <c r="AV75" s="213" t="str">
        <f>[4]SayfaKOC!AP29</f>
        <v/>
      </c>
      <c r="AW75" s="214" t="str">
        <f>[4]SayfaKOC!AT29</f>
        <v/>
      </c>
      <c r="AX75" s="242">
        <f t="shared" si="112"/>
        <v>437.06666522542946</v>
      </c>
      <c r="AY75" s="200" t="str">
        <f>[4]SayfaKOC!BF29</f>
        <v>ee02473a</v>
      </c>
      <c r="AZ75" s="199" t="str">
        <f>[4]SayfaKOC!BD29</f>
        <v>https://www.appsheet.com/Template/gettablefileurl?appname=KOC10_Failure_List-654943&amp;tableName=SAYFA1&amp;filename=Sayfa1_Images%2Fee02473a.Resim.064552.jpg</v>
      </c>
      <c r="BA75" s="142"/>
      <c r="BB75" s="208" t="str">
        <f t="shared" si="113"/>
        <v/>
      </c>
      <c r="BC75" s="143"/>
      <c r="BD75" s="143"/>
      <c r="BE75" s="143"/>
      <c r="BF75" s="143"/>
      <c r="BG75" s="143"/>
      <c r="BH75" s="143"/>
      <c r="BI75" s="143"/>
      <c r="BJ75" s="143"/>
      <c r="BK75" s="134" t="str">
        <f>[4]SayfaKOC!U29</f>
        <v>Tedarikçi</v>
      </c>
      <c r="BL75" s="134" t="str">
        <f>[4]SayfaKOC!V29</f>
        <v>MEDCOM SP. Z O.O.</v>
      </c>
      <c r="BM75" s="143"/>
      <c r="BN75" s="208" t="str">
        <f t="shared" si="86"/>
        <v>x var</v>
      </c>
      <c r="BO75" s="208" t="b">
        <f t="shared" si="87"/>
        <v>0</v>
      </c>
      <c r="BP75" s="208" t="b">
        <f t="shared" si="88"/>
        <v>0</v>
      </c>
      <c r="BQ75" s="377">
        <f t="shared" si="89"/>
        <v>10.066666610073298</v>
      </c>
      <c r="BR75" s="377">
        <f t="shared" si="90"/>
        <v>29.666666592238471</v>
      </c>
      <c r="BS75" s="377">
        <f t="shared" si="91"/>
        <v>39.733333202311769</v>
      </c>
      <c r="BT75" s="143"/>
      <c r="BU75" s="397"/>
      <c r="BV75" s="385">
        <f t="shared" si="114"/>
        <v>2</v>
      </c>
      <c r="BW75" s="377" t="str">
        <f t="shared" si="115"/>
        <v>Evet, çakışma var</v>
      </c>
      <c r="BX75" s="381"/>
      <c r="BY75" s="403">
        <f t="shared" si="116"/>
        <v>6.9907407014397904E-3</v>
      </c>
      <c r="BZ75" s="403">
        <f t="shared" si="117"/>
        <v>2.0601851800165605E-2</v>
      </c>
      <c r="CA75" s="403">
        <f t="shared" si="118"/>
        <v>2.7592592501605395E-2</v>
      </c>
      <c r="CB75" s="363"/>
      <c r="CC75" s="361"/>
      <c r="CD75" s="244"/>
      <c r="CE75" s="363">
        <v>28</v>
      </c>
      <c r="CF75" s="219">
        <f t="shared" si="119"/>
        <v>45345.399664351899</v>
      </c>
      <c r="CG75" s="219">
        <f t="shared" si="120"/>
        <v>45345.4272569444</v>
      </c>
      <c r="CH75" s="244"/>
      <c r="CI75" s="244"/>
      <c r="CJ75" s="244"/>
      <c r="CK75" s="244">
        <f t="shared" si="121"/>
        <v>2.0601851800165605E-2</v>
      </c>
      <c r="CL75" s="244">
        <f t="shared" si="122"/>
        <v>6.9907407014397904E-3</v>
      </c>
      <c r="CM75" s="244">
        <f t="shared" si="123"/>
        <v>2.7592592501605395E-2</v>
      </c>
      <c r="CN75" s="143"/>
      <c r="CO75" s="144">
        <f t="shared" si="82"/>
        <v>39.733333202311769</v>
      </c>
      <c r="CP75" s="145">
        <f t="shared" si="83"/>
        <v>1.2361111080099363</v>
      </c>
      <c r="CQ75" s="146">
        <f t="shared" si="92"/>
        <v>0.39966435189853655</v>
      </c>
      <c r="CR75" s="146">
        <f t="shared" si="93"/>
        <v>45345.4066550926</v>
      </c>
      <c r="CS75" s="146">
        <f t="shared" si="94"/>
        <v>45345.4272569444</v>
      </c>
      <c r="CT75" s="147">
        <f t="shared" si="95"/>
        <v>65296810.066666611</v>
      </c>
      <c r="CU75" s="147">
        <f t="shared" si="96"/>
        <v>29.666666592238471</v>
      </c>
      <c r="CV75" s="147">
        <f t="shared" si="97"/>
        <v>65296839.7333332</v>
      </c>
      <c r="CW75" s="148">
        <f t="shared" si="98"/>
        <v>0.99999954566458793</v>
      </c>
    </row>
    <row r="76" spans="1:101" s="149" customFormat="1" ht="118.5" customHeight="1">
      <c r="A76" s="192" t="str">
        <f>[4]SayfaKOC!C27</f>
        <v>KOC10</v>
      </c>
      <c r="B76" s="133" t="str">
        <f>[4]SayfaKOC!D27</f>
        <v>4119(1)</v>
      </c>
      <c r="C76" s="134" t="str">
        <f>[4]SayfaKOC!E27</f>
        <v>MB</v>
      </c>
      <c r="D76" s="134">
        <f>[4]SayfaKOC!F27</f>
        <v>224</v>
      </c>
      <c r="E76" s="135" t="str">
        <f>[4]SayfaKOC!G27</f>
        <v>BOZ-KOC10-FF-026</v>
      </c>
      <c r="F76" s="166">
        <f t="shared" si="84"/>
        <v>45343</v>
      </c>
      <c r="G76" s="167">
        <f t="shared" si="85"/>
        <v>0.57016203700186452</v>
      </c>
      <c r="H76" s="387">
        <f>[4]SayfaKOC!H27</f>
        <v>45343.570162037002</v>
      </c>
      <c r="I76" s="133" t="str">
        <f>[4]SayfaKOC!I27</f>
        <v>Depo/Depot</v>
      </c>
      <c r="J76" s="132" t="str">
        <f>IF([4]SayfaKOC!J27="Müşteri","Notified by Customer","Notified by Bozankaya")</f>
        <v>Notified by Bozankaya</v>
      </c>
      <c r="K76" s="132" t="str">
        <f>VLOOKUP([4]SayfaKOC!L27,Atamalar!$A$10:$B$53,2,FALSE)</f>
        <v>Passenger_Information</v>
      </c>
      <c r="L76" s="197" t="str">
        <f>[4]SayfaKOC!X27</f>
        <v>ATAK ULAŞIM SAN.TİC.LTD.ŞTİ.</v>
      </c>
      <c r="M76" s="136" t="str">
        <f t="shared" si="99"/>
        <v>KOC10-BOZ-KOC10-FF-026</v>
      </c>
      <c r="N76" s="163" t="str">
        <f>[4]SayfaKOC!M27</f>
        <v>MB Ön Led Sürücü kartında haberleşmeyi sağlayan Rs485 entegresi bir sebepten dolayı ( kart üzerine aşırı yük birikmesi, gerilim farkı vb.) arızalanmış.</v>
      </c>
      <c r="O76" s="198" t="str">
        <f>[4]SayfaKOC!P27</f>
        <v>C-Uyarı, sürüş devamlılığı</v>
      </c>
      <c r="P76" s="198" t="str">
        <f>[4]SayfaKOC!Q27</f>
        <v>C(Sisteme etki etmeyen arıza)</v>
      </c>
      <c r="Q76" s="198" t="str">
        <f>[4]SayfaKOC!R27</f>
        <v>N.A(Yaralanma yok)</v>
      </c>
      <c r="R76" s="164" t="str" cm="1">
        <f t="array" ref="R76">_xlfn.IFS([4]SayfaKOC!U27="Bozankaya","Bozankaya",[4]SayfaKOC!U27="Müşteri","Customer",[4]SayfaKOC!U27="Tedarikçi","Equipment Supplier")</f>
        <v>Equipment Supplier</v>
      </c>
      <c r="S76" s="254" t="str">
        <f>[4]SayfaKOC!GB27</f>
        <v>Durum tedarikçiye bildirildi, kartı yenisiyle değiştirerek sorunu çözmeyi planlıyoruz. - YENİ GELEN HABERLEŞME KARTI ESKİSİYLE DEĞİŞTİRİLDİ.</v>
      </c>
      <c r="T76" s="165" t="str">
        <f>[4]SayfaKOC!AD27</f>
        <v>Arıza çözülecek</v>
      </c>
      <c r="U76" s="164" t="str">
        <f>[4]SayfaKOC!W27</f>
        <v>Evet</v>
      </c>
      <c r="V76" s="137">
        <f>[4]SayfaKOC!AZ27</f>
        <v>2</v>
      </c>
      <c r="W76" s="168">
        <f t="shared" si="100"/>
        <v>45343</v>
      </c>
      <c r="X76" s="169" t="str">
        <f t="shared" si="101"/>
        <v>13:43</v>
      </c>
      <c r="Y76" s="387">
        <f>[4]SayfaKOC!AE27</f>
        <v>45343.571678240703</v>
      </c>
      <c r="Z76" s="138">
        <f t="shared" si="102"/>
        <v>45357</v>
      </c>
      <c r="AA76" s="139" t="str">
        <f t="shared" si="103"/>
        <v>15:40</v>
      </c>
      <c r="AB76" s="219">
        <f>[4]SayfaKOC!BA27</f>
        <v>45357.653356481504</v>
      </c>
      <c r="AC76" s="223">
        <f t="shared" si="104"/>
        <v>20279.800000082469</v>
      </c>
      <c r="AD76" s="140">
        <f t="shared" si="105"/>
        <v>45357</v>
      </c>
      <c r="AE76" s="140" t="str">
        <f t="shared" si="106"/>
        <v>15:40</v>
      </c>
      <c r="AF76" s="387">
        <f>[4]SayfaKOC!BA27</f>
        <v>45357.653356481504</v>
      </c>
      <c r="AG76" s="216" t="str">
        <f>[4]SayfaKOC!S27</f>
        <v>(III) Farklı Araçlarda Tekrarlayan Arıza</v>
      </c>
      <c r="AH76" s="215" t="str">
        <f t="shared" si="107"/>
        <v>Bu Arıza Aracın Servise Verilmesine Engel Değil</v>
      </c>
      <c r="AI76" s="195" t="str">
        <f>[4]SayfaKOC!AV27</f>
        <v>KOC10-HBR-24-024</v>
      </c>
      <c r="AJ76" s="196" t="str">
        <f t="shared" si="108"/>
        <v/>
      </c>
      <c r="AK76" s="196" t="str">
        <f t="shared" si="109"/>
        <v/>
      </c>
      <c r="AL76" s="141" t="str">
        <f>[4]SayfaKOC!AX27</f>
        <v/>
      </c>
      <c r="AM76" s="223">
        <f t="shared" si="110"/>
        <v>20277.616666752147</v>
      </c>
      <c r="AN76" s="223">
        <f t="shared" si="111"/>
        <v>20279.800000082469</v>
      </c>
      <c r="AO76" s="211" t="str">
        <f>[4]SayfaKOC!AG27</f>
        <v>ATAK ULAŞIM SAN.TİC.LTD.ŞTİ.</v>
      </c>
      <c r="AP76" s="211" t="str">
        <f>[4]SayfaKOC!AI27</f>
        <v>E455-0702</v>
      </c>
      <c r="AQ76" s="211" t="str">
        <f>[4]SayfaKOC!AQ27</f>
        <v>D100070502</v>
      </c>
      <c r="AR76" s="211" t="str">
        <f>[4]SayfaKOC!AH27</f>
        <v>LED GÜZERGAH PANELİ</v>
      </c>
      <c r="AS76" s="211">
        <f>[4]SayfaKOC!AJ27</f>
        <v>1</v>
      </c>
      <c r="AT76" s="212" t="str">
        <f>[4]SayfaKOC!GC27</f>
        <v xml:space="preserve"> - </v>
      </c>
      <c r="AU76" s="213">
        <f>[4]SayfaKOC!AL27</f>
        <v>45343.572673611103</v>
      </c>
      <c r="AV76" s="213">
        <f>[4]SayfaKOC!AP27</f>
        <v>45357</v>
      </c>
      <c r="AW76" s="214" t="str">
        <f>[4]SayfaKOC!AT27</f>
        <v/>
      </c>
      <c r="AX76" s="242">
        <f t="shared" si="112"/>
        <v>446155.60000181431</v>
      </c>
      <c r="AY76" s="200" t="str">
        <f>[4]SayfaKOC!BF27</f>
        <v>8da26704</v>
      </c>
      <c r="AZ76" s="199" t="str">
        <f>[4]SayfaKOC!BD27</f>
        <v>https://www.appsheet.com/Template/gettablefileurl?appname=KOC10_Failure_List-654943&amp;tableName=SAYFA1&amp;filename=Sayfa1_Images%2F8da26704.Resim.104557.jpg</v>
      </c>
      <c r="BA76" s="142"/>
      <c r="BB76" s="208" t="str">
        <f t="shared" si="113"/>
        <v/>
      </c>
      <c r="BC76" s="143"/>
      <c r="BD76" s="143"/>
      <c r="BE76" s="143"/>
      <c r="BF76" s="143"/>
      <c r="BG76" s="143"/>
      <c r="BH76" s="143"/>
      <c r="BI76" s="143"/>
      <c r="BJ76" s="143"/>
      <c r="BK76" s="134" t="str">
        <f>[4]SayfaKOC!U27</f>
        <v>Tedarikçi</v>
      </c>
      <c r="BL76" s="134" t="str">
        <f>[4]SayfaKOC!V27</f>
        <v>ATAK ULAŞIM SAN.TİC.LTD.ŞTİ.</v>
      </c>
      <c r="BM76" s="143"/>
      <c r="BN76" s="208" t="str">
        <f t="shared" si="86"/>
        <v>x var</v>
      </c>
      <c r="BO76" s="208" t="b">
        <f t="shared" si="87"/>
        <v>0</v>
      </c>
      <c r="BP76" s="208" t="str">
        <f t="shared" si="88"/>
        <v>Bir günden fazla süren arıza</v>
      </c>
      <c r="BQ76" s="377">
        <f t="shared" si="89"/>
        <v>2.183333330322057</v>
      </c>
      <c r="BR76" s="377">
        <f t="shared" si="90"/>
        <v>20277.616666752147</v>
      </c>
      <c r="BS76" s="377">
        <f t="shared" si="91"/>
        <v>20279.800000082469</v>
      </c>
      <c r="BT76" s="143"/>
      <c r="BU76" s="397"/>
      <c r="BV76" s="385">
        <f t="shared" si="114"/>
        <v>2</v>
      </c>
      <c r="BW76" s="377" t="str">
        <f t="shared" si="115"/>
        <v>Evet, çakışma var</v>
      </c>
      <c r="BX76" s="381"/>
      <c r="BY76" s="403">
        <f t="shared" si="116"/>
        <v>1.5162037016125396E-3</v>
      </c>
      <c r="BZ76" s="403">
        <f t="shared" si="117"/>
        <v>14.081678240800102</v>
      </c>
      <c r="CA76" s="403">
        <f t="shared" si="118"/>
        <v>14.083194444501714</v>
      </c>
      <c r="CB76" s="363"/>
      <c r="CC76" s="361"/>
      <c r="CD76" s="244"/>
      <c r="CE76" s="363">
        <v>26</v>
      </c>
      <c r="CF76" s="219">
        <f t="shared" si="119"/>
        <v>45343.570162037002</v>
      </c>
      <c r="CG76" s="219">
        <f t="shared" si="120"/>
        <v>45357.653356481504</v>
      </c>
      <c r="CH76" s="244"/>
      <c r="CI76" s="244"/>
      <c r="CJ76" s="244"/>
      <c r="CK76" s="244">
        <f t="shared" si="121"/>
        <v>14.081678240800102</v>
      </c>
      <c r="CL76" s="244">
        <f t="shared" si="122"/>
        <v>1.5162037016125396E-3</v>
      </c>
      <c r="CM76" s="244">
        <f t="shared" si="123"/>
        <v>14.083194444501714</v>
      </c>
      <c r="CN76" s="143"/>
      <c r="CO76" s="144">
        <f t="shared" si="82"/>
        <v>20279.800000082469</v>
      </c>
      <c r="CP76" s="145">
        <f t="shared" si="83"/>
        <v>844.90069444800611</v>
      </c>
      <c r="CQ76" s="146">
        <f t="shared" si="92"/>
        <v>0.57016203700186452</v>
      </c>
      <c r="CR76" s="146">
        <f t="shared" si="93"/>
        <v>45343.571678240703</v>
      </c>
      <c r="CS76" s="146">
        <f t="shared" si="94"/>
        <v>45357.653356481504</v>
      </c>
      <c r="CT76" s="147">
        <f t="shared" si="95"/>
        <v>65293922.18333333</v>
      </c>
      <c r="CU76" s="147">
        <f t="shared" si="96"/>
        <v>20277.616666752147</v>
      </c>
      <c r="CV76" s="147">
        <f t="shared" si="97"/>
        <v>65314199.800000079</v>
      </c>
      <c r="CW76" s="148">
        <f t="shared" si="98"/>
        <v>0.9996895373941832</v>
      </c>
    </row>
    <row r="77" spans="1:101" s="149" customFormat="1" ht="118.5" customHeight="1">
      <c r="A77" s="192" t="str">
        <f>[4]SayfaKOC!C28</f>
        <v>KOC10</v>
      </c>
      <c r="B77" s="133" t="str">
        <f>[4]SayfaKOC!D28</f>
        <v>4119(1)</v>
      </c>
      <c r="C77" s="134" t="str">
        <f>[4]SayfaKOC!E28</f>
        <v>MB</v>
      </c>
      <c r="D77" s="134">
        <f>[4]SayfaKOC!F28</f>
        <v>224</v>
      </c>
      <c r="E77" s="135" t="str">
        <f>[4]SayfaKOC!G28</f>
        <v>BOZ-KOC10-FF-027</v>
      </c>
      <c r="F77" s="166">
        <f t="shared" si="84"/>
        <v>45343</v>
      </c>
      <c r="G77" s="167">
        <f t="shared" si="85"/>
        <v>0.57847222220152617</v>
      </c>
      <c r="H77" s="387">
        <f>[4]SayfaKOC!H28</f>
        <v>45343.578472222202</v>
      </c>
      <c r="I77" s="133" t="str">
        <f>[4]SayfaKOC!I28</f>
        <v>Depo/Depot</v>
      </c>
      <c r="J77" s="132" t="str">
        <f>IF([4]SayfaKOC!J28="Müşteri","Notified by Customer","Notified by Bozankaya")</f>
        <v>Notified by Bozankaya</v>
      </c>
      <c r="K77" s="132" t="str">
        <f>VLOOKUP([4]SayfaKOC!L28,Atamalar!$A$10:$B$53,2,FALSE)</f>
        <v>Passenger_Information</v>
      </c>
      <c r="L77" s="197" t="str">
        <f>[4]SayfaKOC!X28</f>
        <v>ATAK ULAŞIM SAN.TİC.LTD.ŞTİ.</v>
      </c>
      <c r="M77" s="136" t="str">
        <f t="shared" si="99"/>
        <v>KOC10-BOZ-KOC10-FF-027</v>
      </c>
      <c r="N77" s="163" t="str">
        <f>[4]SayfaKOC!M28</f>
        <v>MB YAN Led sürücü kartında haberleşmeyi sağlayan Rs485 entegresi bir sebepten dolayı ( kart üzerine aşırı yük birikmesi, gerilim farkı vb.) arızalanmış.</v>
      </c>
      <c r="O77" s="198" t="str">
        <f>[4]SayfaKOC!P28</f>
        <v>C-Uyarı, sürüş devamlılığı</v>
      </c>
      <c r="P77" s="198" t="str">
        <f>[4]SayfaKOC!Q28</f>
        <v>C(Sisteme etki etmeyen arıza)</v>
      </c>
      <c r="Q77" s="198" t="str">
        <f>[4]SayfaKOC!R28</f>
        <v>N.A(Yaralanma yok)</v>
      </c>
      <c r="R77" s="164" t="str" cm="1">
        <f t="array" ref="R77">_xlfn.IFS([4]SayfaKOC!U28="Bozankaya","Bozankaya",[4]SayfaKOC!U28="Müşteri","Customer",[4]SayfaKOC!U28="Tedarikçi","Equipment Supplier")</f>
        <v>Equipment Supplier</v>
      </c>
      <c r="S77" s="254" t="str">
        <f>[4]SayfaKOC!GB28</f>
        <v>Durum tedarikçiye bildirildi, kartı yenisiyle değiştirerek sorunu çözmeyi planlıyoruz. - YENİ GELEN HABERLEŞME KARTI ESKİSİYLE DEĞİŞTİRİLDİ.</v>
      </c>
      <c r="T77" s="165" t="str">
        <f>[4]SayfaKOC!AD28</f>
        <v>Arıza çözülecek</v>
      </c>
      <c r="U77" s="164" t="str">
        <f>[4]SayfaKOC!W28</f>
        <v>Evet</v>
      </c>
      <c r="V77" s="137">
        <f>[4]SayfaKOC!AZ28</f>
        <v>2</v>
      </c>
      <c r="W77" s="168">
        <f t="shared" si="100"/>
        <v>45343</v>
      </c>
      <c r="X77" s="169" t="str">
        <f t="shared" si="101"/>
        <v>13:54</v>
      </c>
      <c r="Y77" s="387">
        <f>[4]SayfaKOC!AE28</f>
        <v>45343.579537037003</v>
      </c>
      <c r="Z77" s="138">
        <f t="shared" si="102"/>
        <v>45357</v>
      </c>
      <c r="AA77" s="139" t="str">
        <f t="shared" si="103"/>
        <v>16:04</v>
      </c>
      <c r="AB77" s="219">
        <f>[4]SayfaKOC!BA28</f>
        <v>45357.669826388897</v>
      </c>
      <c r="AC77" s="223">
        <f t="shared" si="104"/>
        <v>20291.550000042189</v>
      </c>
      <c r="AD77" s="140">
        <f t="shared" si="105"/>
        <v>45357</v>
      </c>
      <c r="AE77" s="140" t="str">
        <f t="shared" si="106"/>
        <v>16:04</v>
      </c>
      <c r="AF77" s="387">
        <f>[4]SayfaKOC!BA28</f>
        <v>45357.669826388897</v>
      </c>
      <c r="AG77" s="216" t="str">
        <f>[4]SayfaKOC!S28</f>
        <v>(III) Farklı Araçlarda Tekrarlayan Arıza</v>
      </c>
      <c r="AH77" s="215" t="str">
        <f t="shared" si="107"/>
        <v>Bu Arıza Aracın Servise Verilmesine Engel Değil</v>
      </c>
      <c r="AI77" s="195" t="str">
        <f>[4]SayfaKOC!AV28</f>
        <v>KOC10-HBR-24-025</v>
      </c>
      <c r="AJ77" s="196" t="str">
        <f t="shared" si="108"/>
        <v/>
      </c>
      <c r="AK77" s="196" t="str">
        <f t="shared" si="109"/>
        <v/>
      </c>
      <c r="AL77" s="141" t="str">
        <f>[4]SayfaKOC!AX28</f>
        <v/>
      </c>
      <c r="AM77" s="223">
        <f t="shared" si="110"/>
        <v>20290.016666727606</v>
      </c>
      <c r="AN77" s="223">
        <f t="shared" si="111"/>
        <v>20291.550000042189</v>
      </c>
      <c r="AO77" s="211" t="str">
        <f>[4]SayfaKOC!AG28</f>
        <v>ATAK ULAŞIM SAN.TİC.LTD.ŞTİ.</v>
      </c>
      <c r="AP77" s="211" t="str">
        <f>[4]SayfaKOC!AI28</f>
        <v>E410-7005 (7006)</v>
      </c>
      <c r="AQ77" s="211" t="str">
        <f>[4]SayfaKOC!AQ28</f>
        <v>Y100071103-Y100070204</v>
      </c>
      <c r="AR77" s="211" t="str">
        <f>[4]SayfaKOC!AH28</f>
        <v>LED GÜZERGAH PANELİ</v>
      </c>
      <c r="AS77" s="211">
        <f>[4]SayfaKOC!AJ28</f>
        <v>2</v>
      </c>
      <c r="AT77" s="212" t="str">
        <f>[4]SayfaKOC!GC28</f>
        <v xml:space="preserve"> - </v>
      </c>
      <c r="AU77" s="213">
        <f>[4]SayfaKOC!AL28</f>
        <v>45343.581805555601</v>
      </c>
      <c r="AV77" s="213">
        <f>[4]SayfaKOC!AP28</f>
        <v>45357</v>
      </c>
      <c r="AW77" s="214" t="str">
        <f>[4]SayfaKOC!AT28</f>
        <v/>
      </c>
      <c r="AX77" s="242">
        <f t="shared" si="112"/>
        <v>446414.10000092816</v>
      </c>
      <c r="AY77" s="200" t="str">
        <f>[4]SayfaKOC!BF28</f>
        <v>05781ae7</v>
      </c>
      <c r="AZ77" s="199" t="str">
        <f>[4]SayfaKOC!BD28</f>
        <v>https://www.appsheet.com/Template/gettablefileurl?appname=KOC10_Failure_List-654943&amp;tableName=SAYFA1&amp;filename=Sayfa1_Images%2F05781ae7.Resim.105705.jpg</v>
      </c>
      <c r="BA77" s="142"/>
      <c r="BB77" s="208" t="str">
        <f t="shared" si="113"/>
        <v/>
      </c>
      <c r="BC77" s="143"/>
      <c r="BD77" s="143"/>
      <c r="BE77" s="143"/>
      <c r="BF77" s="143"/>
      <c r="BG77" s="143"/>
      <c r="BH77" s="143"/>
      <c r="BI77" s="143"/>
      <c r="BJ77" s="143"/>
      <c r="BK77" s="134" t="str">
        <f>[4]SayfaKOC!U28</f>
        <v>Tedarikçi</v>
      </c>
      <c r="BL77" s="134" t="str">
        <f>[4]SayfaKOC!V28</f>
        <v>ATAK ULAŞIM SAN.TİC.LTD.ŞTİ.</v>
      </c>
      <c r="BM77" s="143"/>
      <c r="BN77" s="208" t="str">
        <f t="shared" si="86"/>
        <v>x var</v>
      </c>
      <c r="BO77" s="208" t="b">
        <f t="shared" si="87"/>
        <v>0</v>
      </c>
      <c r="BP77" s="208" t="str">
        <f t="shared" si="88"/>
        <v>Bir günden fazla süren arıza</v>
      </c>
      <c r="BQ77" s="377">
        <f t="shared" si="89"/>
        <v>1.5333333145827055</v>
      </c>
      <c r="BR77" s="377">
        <f t="shared" si="90"/>
        <v>20290.016666727606</v>
      </c>
      <c r="BS77" s="377">
        <f t="shared" si="91"/>
        <v>20291.550000042189</v>
      </c>
      <c r="BT77" s="143"/>
      <c r="BU77" s="397"/>
      <c r="BV77" s="385">
        <f t="shared" si="114"/>
        <v>2</v>
      </c>
      <c r="BW77" s="377" t="str">
        <f t="shared" si="115"/>
        <v>Evet, çakışma var</v>
      </c>
      <c r="BX77" s="381"/>
      <c r="BY77" s="403">
        <f t="shared" si="116"/>
        <v>1.0648148017935455E-3</v>
      </c>
      <c r="BZ77" s="403">
        <f t="shared" si="117"/>
        <v>14.090289351894171</v>
      </c>
      <c r="CA77" s="403">
        <f t="shared" si="118"/>
        <v>14.091354166695965</v>
      </c>
      <c r="CB77" s="363"/>
      <c r="CC77" s="361"/>
      <c r="CD77" s="244"/>
      <c r="CE77" s="363">
        <v>27</v>
      </c>
      <c r="CF77" s="219">
        <f t="shared" si="119"/>
        <v>45343.578472222202</v>
      </c>
      <c r="CG77" s="219">
        <f t="shared" si="120"/>
        <v>45357.669826388897</v>
      </c>
      <c r="CH77" s="244"/>
      <c r="CI77" s="244"/>
      <c r="CJ77" s="244"/>
      <c r="CK77" s="244">
        <f t="shared" si="121"/>
        <v>14.090289351894171</v>
      </c>
      <c r="CL77" s="244">
        <f t="shared" si="122"/>
        <v>1.0648148017935455E-3</v>
      </c>
      <c r="CM77" s="244">
        <f t="shared" si="123"/>
        <v>14.091354166695965</v>
      </c>
      <c r="CN77" s="143"/>
      <c r="CO77" s="144">
        <f t="shared" si="82"/>
        <v>20291.550000042189</v>
      </c>
      <c r="CP77" s="145">
        <f t="shared" si="83"/>
        <v>845.41736111365026</v>
      </c>
      <c r="CQ77" s="146">
        <f t="shared" si="92"/>
        <v>0.57847222220152617</v>
      </c>
      <c r="CR77" s="146">
        <f t="shared" si="93"/>
        <v>45343.579537037003</v>
      </c>
      <c r="CS77" s="146">
        <f t="shared" si="94"/>
        <v>45357.669826388897</v>
      </c>
      <c r="CT77" s="147">
        <f t="shared" si="95"/>
        <v>65293921.533333316</v>
      </c>
      <c r="CU77" s="147">
        <f t="shared" si="96"/>
        <v>20290.016666727606</v>
      </c>
      <c r="CV77" s="147">
        <f t="shared" si="97"/>
        <v>65314211.550000042</v>
      </c>
      <c r="CW77" s="148">
        <f t="shared" si="98"/>
        <v>0.99968934759855144</v>
      </c>
    </row>
    <row r="78" spans="1:101" s="149" customFormat="1" ht="118.5" customHeight="1">
      <c r="A78" s="192" t="str">
        <f>[4]SayfaKOC!C26</f>
        <v>KOC10</v>
      </c>
      <c r="B78" s="133" t="str">
        <f>[4]SayfaKOC!D26</f>
        <v>4119(1)</v>
      </c>
      <c r="C78" s="134" t="str">
        <f>[4]SayfaKOC!E26</f>
        <v>RB</v>
      </c>
      <c r="D78" s="134">
        <f>[4]SayfaKOC!F26</f>
        <v>224</v>
      </c>
      <c r="E78" s="135" t="str">
        <f>[4]SayfaKOC!G26</f>
        <v>BOZ-KOC10-FF-025</v>
      </c>
      <c r="F78" s="166">
        <f t="shared" si="84"/>
        <v>45341</v>
      </c>
      <c r="G78" s="167">
        <f t="shared" si="85"/>
        <v>0.37587962960242294</v>
      </c>
      <c r="H78" s="387">
        <f>[4]SayfaKOC!H26</f>
        <v>45341.375879629602</v>
      </c>
      <c r="I78" s="133" t="str">
        <f>[4]SayfaKOC!I26</f>
        <v>Depo/Depot</v>
      </c>
      <c r="J78" s="132" t="str">
        <f>IF([4]SayfaKOC!J26="Müşteri","Notified by Customer","Notified by Bozankaya")</f>
        <v>Notified by Bozankaya</v>
      </c>
      <c r="K78" s="132" t="str">
        <f>VLOOKUP([4]SayfaKOC!L26,Atamalar!$A$10:$B$53,2,FALSE)</f>
        <v>Passenger_Information</v>
      </c>
      <c r="L78" s="197" t="str">
        <f>[4]SayfaKOC!X26</f>
        <v>ATAK ULAŞIM SAN.TİC.LTD.ŞTİ.</v>
      </c>
      <c r="M78" s="136" t="str">
        <f t="shared" si="99"/>
        <v>KOC10-BOZ-KOC10-FF-025</v>
      </c>
      <c r="N78" s="163" t="str">
        <f>[4]SayfaKOC!M26</f>
        <v>Amfiler raylı sisteme uygun olacak şekilde araca monte edilmemiş ve bağlantıları yapılmamıştır. Çırt Çıt bağlantı kullanılarak yukarıdan levhaya bağlantı yapılmış. Cırt cırt kısmı değil levhaya temas eden yapışkan kısımdan ayrılmış. ( yolcu bilgilendirme sistemi)</v>
      </c>
      <c r="O78" s="198" t="str">
        <f>[4]SayfaKOC!P26</f>
        <v>C-Uyarı, sürüş devamlılığı</v>
      </c>
      <c r="P78" s="198" t="str">
        <f>[4]SayfaKOC!Q26</f>
        <v>C(Sisteme etki etmeyen arıza)</v>
      </c>
      <c r="Q78" s="198" t="str">
        <f>[4]SayfaKOC!R26</f>
        <v>N.A(Yaralanma yok)</v>
      </c>
      <c r="R78" s="164" t="str" cm="1">
        <f t="array" ref="R78">_xlfn.IFS([4]SayfaKOC!U26="Bozankaya","Bozankaya",[4]SayfaKOC!U26="Müşteri","Customer",[4]SayfaKOC!U26="Tedarikçi","Equipment Supplier")</f>
        <v>Equipment Supplier</v>
      </c>
      <c r="S78" s="254" t="str">
        <f>[4]SayfaKOC!GB26</f>
        <v>Yapılan kontroller esnasında amfinin güç kaynağının düşmüş olduğunu farkettik, daha sonra yerine yapıştırıldı, durum fabrikaya bildirildi. - Düşen güç kaynağı aynı şekilde yerine takılmıştır ve durum fabrikaya bildirilmiştir.</v>
      </c>
      <c r="T78" s="165" t="str">
        <f>[4]SayfaKOC!AD26</f>
        <v>Ekipman değiştirilecek</v>
      </c>
      <c r="U78" s="164" t="str">
        <f>[4]SayfaKOC!W26</f>
        <v>Evet</v>
      </c>
      <c r="V78" s="137">
        <f>[4]SayfaKOC!AZ26</f>
        <v>2</v>
      </c>
      <c r="W78" s="168">
        <f t="shared" si="100"/>
        <v>45341</v>
      </c>
      <c r="X78" s="169" t="str">
        <f t="shared" si="101"/>
        <v>09:26</v>
      </c>
      <c r="Y78" s="387">
        <f>[4]SayfaKOC!AE26</f>
        <v>45341.393148148098</v>
      </c>
      <c r="Z78" s="138" t="str">
        <f t="shared" si="102"/>
        <v/>
      </c>
      <c r="AA78" s="139" t="str">
        <f t="shared" si="103"/>
        <v/>
      </c>
      <c r="AB78" s="219" t="str">
        <f>[4]SayfaKOC!BA26</f>
        <v/>
      </c>
      <c r="AC78" s="223" t="e">
        <f t="shared" si="104"/>
        <v>#VALUE!</v>
      </c>
      <c r="AD78" s="140" t="str">
        <f t="shared" si="105"/>
        <v/>
      </c>
      <c r="AE78" s="140" t="str">
        <f t="shared" si="106"/>
        <v/>
      </c>
      <c r="AF78" s="387" t="str">
        <f>[4]SayfaKOC!BA26</f>
        <v/>
      </c>
      <c r="AG78" s="216" t="str">
        <f>[4]SayfaKOC!S26</f>
        <v>(I) İlk Defa Karşılaşılan Arıza</v>
      </c>
      <c r="AH78" s="215" t="str">
        <f t="shared" si="107"/>
        <v>Bu Arıza Aracın Servise Verilmesine Engel Değil</v>
      </c>
      <c r="AI78" s="195" t="str">
        <f>[4]SayfaKOC!AV26</f>
        <v>KOC10-HBR-24-023</v>
      </c>
      <c r="AJ78" s="196" t="str">
        <f t="shared" si="108"/>
        <v/>
      </c>
      <c r="AK78" s="196" t="str">
        <f t="shared" si="109"/>
        <v/>
      </c>
      <c r="AL78" s="141" t="str">
        <f>[4]SayfaKOC!AX26</f>
        <v/>
      </c>
      <c r="AM78" s="223" t="e">
        <f t="shared" si="110"/>
        <v>#VALUE!</v>
      </c>
      <c r="AN78" s="226" t="e">
        <f t="shared" si="111"/>
        <v>#VALUE!</v>
      </c>
      <c r="AO78" s="211" t="str">
        <f>[4]SayfaKOC!AG26</f>
        <v>ATAK ULAŞIM SAN.TİC.LTD.ŞTİ.</v>
      </c>
      <c r="AP78" s="211" t="str">
        <f>[4]SayfaKOC!AI26</f>
        <v>E820-0705</v>
      </c>
      <c r="AQ78" s="211" t="str">
        <f>[4]SayfaKOC!AQ26</f>
        <v/>
      </c>
      <c r="AR78" s="211" t="str">
        <f>[4]SayfaKOC!AH26</f>
        <v>Amfi Panosu</v>
      </c>
      <c r="AS78" s="211">
        <f>[4]SayfaKOC!AJ26</f>
        <v>0</v>
      </c>
      <c r="AT78" s="212" t="str">
        <f>[4]SayfaKOC!GC26</f>
        <v xml:space="preserve"> - </v>
      </c>
      <c r="AU78" s="213" t="str">
        <f>[4]SayfaKOC!AL26</f>
        <v/>
      </c>
      <c r="AV78" s="213" t="str">
        <f>[4]SayfaKOC!AP26</f>
        <v/>
      </c>
      <c r="AW78" s="214" t="str">
        <f>[4]SayfaKOC!AT26</f>
        <v/>
      </c>
      <c r="AX78" s="242" t="e">
        <f t="shared" si="112"/>
        <v>#VALUE!</v>
      </c>
      <c r="AY78" s="200" t="str">
        <f>[4]SayfaKOC!BF26</f>
        <v>6c85c920</v>
      </c>
      <c r="AZ78" s="199" t="str">
        <f>[4]SayfaKOC!BD26</f>
        <v>https://www.appsheet.com/Template/gettablefileurl?appname=KOC10_Failure_List-654943&amp;tableName=SAYFA1&amp;filename=Sayfa1_Images%2F6c85c920.Resim.060925.jpg</v>
      </c>
      <c r="BA78" s="142"/>
      <c r="BB78" s="208" t="str">
        <f t="shared" si="113"/>
        <v/>
      </c>
      <c r="BC78" s="143"/>
      <c r="BD78" s="143"/>
      <c r="BE78" s="143"/>
      <c r="BF78" s="143"/>
      <c r="BG78" s="143"/>
      <c r="BH78" s="143"/>
      <c r="BI78" s="143"/>
      <c r="BJ78" s="143"/>
      <c r="BK78" s="134" t="str">
        <f>[4]SayfaKOC!U26</f>
        <v>Tedarikçi</v>
      </c>
      <c r="BL78" s="134" t="str">
        <f>[4]SayfaKOC!V26</f>
        <v>ATAK ULAŞIM SAN.TİC.LTD.ŞTİ.</v>
      </c>
      <c r="BM78" s="143"/>
      <c r="BN78" s="208" t="str">
        <f t="shared" si="86"/>
        <v>x var</v>
      </c>
      <c r="BO78" s="208" t="b">
        <f t="shared" si="87"/>
        <v>0</v>
      </c>
      <c r="BP78" s="208" t="e">
        <f t="shared" si="88"/>
        <v>#VALUE!</v>
      </c>
      <c r="BQ78" s="377">
        <f t="shared" si="89"/>
        <v>24.866666633170098</v>
      </c>
      <c r="BR78" s="377" t="e">
        <f t="shared" si="90"/>
        <v>#VALUE!</v>
      </c>
      <c r="BS78" s="377" t="e">
        <f t="shared" si="91"/>
        <v>#VALUE!</v>
      </c>
      <c r="BT78" s="143"/>
      <c r="BU78" s="397"/>
      <c r="BV78" s="385">
        <f t="shared" si="114"/>
        <v>-1</v>
      </c>
      <c r="BW78" s="377" t="str">
        <f t="shared" si="115"/>
        <v>Hayır, çakışma yok</v>
      </c>
      <c r="BX78" s="381"/>
      <c r="BY78" s="403">
        <f t="shared" si="116"/>
        <v>1.7268518495257013E-2</v>
      </c>
      <c r="BZ78" s="403" t="e">
        <f t="shared" si="117"/>
        <v>#VALUE!</v>
      </c>
      <c r="CA78" s="403" t="e">
        <f t="shared" si="118"/>
        <v>#VALUE!</v>
      </c>
      <c r="CB78" s="363"/>
      <c r="CC78" s="244"/>
      <c r="CD78" s="244"/>
      <c r="CE78" s="363">
        <v>25</v>
      </c>
      <c r="CF78" s="219">
        <f t="shared" si="119"/>
        <v>45341.375879629602</v>
      </c>
      <c r="CG78" s="219" t="str">
        <f t="shared" si="120"/>
        <v/>
      </c>
      <c r="CH78" s="244"/>
      <c r="CI78" s="244"/>
      <c r="CJ78" s="244"/>
      <c r="CK78" s="244" t="e">
        <f t="shared" si="121"/>
        <v>#VALUE!</v>
      </c>
      <c r="CL78" s="244">
        <f t="shared" si="122"/>
        <v>1.7268518495257013E-2</v>
      </c>
      <c r="CM78" s="244" t="e">
        <f t="shared" si="123"/>
        <v>#VALUE!</v>
      </c>
      <c r="CN78" s="143"/>
      <c r="CO78" s="144" t="e">
        <f t="shared" si="82"/>
        <v>#VALUE!</v>
      </c>
      <c r="CP78" s="145" t="e">
        <f t="shared" si="83"/>
        <v>#VALUE!</v>
      </c>
      <c r="CQ78" s="146">
        <f t="shared" si="92"/>
        <v>0.37587962960242294</v>
      </c>
      <c r="CR78" s="146">
        <f t="shared" si="93"/>
        <v>45341.393148148098</v>
      </c>
      <c r="CS78" s="146" t="str">
        <f t="shared" si="94"/>
        <v/>
      </c>
      <c r="CT78" s="147">
        <f t="shared" si="95"/>
        <v>65291064.86666663</v>
      </c>
      <c r="CU78" s="147" t="e">
        <f t="shared" si="96"/>
        <v>#VALUE!</v>
      </c>
      <c r="CV78" s="147" t="e">
        <f t="shared" si="97"/>
        <v>#VALUE!</v>
      </c>
      <c r="CW78" s="148" t="e">
        <f t="shared" si="98"/>
        <v>#VALUE!</v>
      </c>
    </row>
    <row r="79" spans="1:101" s="149" customFormat="1" ht="118.5" customHeight="1">
      <c r="A79" s="192" t="str">
        <f>[4]SayfaKOC!C25</f>
        <v>KOC10</v>
      </c>
      <c r="B79" s="133" t="str">
        <f>[4]SayfaKOC!D25</f>
        <v>4119(1)</v>
      </c>
      <c r="C79" s="134" t="str">
        <f>[4]SayfaKOC!E25</f>
        <v>MA</v>
      </c>
      <c r="D79" s="134">
        <f>[4]SayfaKOC!F25</f>
        <v>217</v>
      </c>
      <c r="E79" s="135" t="str">
        <f>[4]SayfaKOC!G25</f>
        <v>BOZ-KOC10-FF-024</v>
      </c>
      <c r="F79" s="166">
        <f t="shared" si="84"/>
        <v>45337</v>
      </c>
      <c r="G79" s="167">
        <f t="shared" si="85"/>
        <v>0.40969907410180895</v>
      </c>
      <c r="H79" s="387">
        <f>[4]SayfaKOC!H25</f>
        <v>45337.409699074102</v>
      </c>
      <c r="I79" s="133" t="str">
        <f>[4]SayfaKOC!I25</f>
        <v>Depo/Depot</v>
      </c>
      <c r="J79" s="132" t="str">
        <f>IF([4]SayfaKOC!J25="Müşteri","Notified by Customer","Notified by Bozankaya")</f>
        <v>Notified by Bozankaya</v>
      </c>
      <c r="K79" s="132" t="str">
        <f>VLOOKUP([4]SayfaKOC!L25,Atamalar!$A$10:$B$53,2,FALSE)</f>
        <v>Cab Desk</v>
      </c>
      <c r="L79" s="197" t="str">
        <f>[4]SayfaKOC!X25</f>
        <v>Bozankaya</v>
      </c>
      <c r="M79" s="136" t="str">
        <f t="shared" si="99"/>
        <v>KOC10-BOZ-KOC10-FF-024</v>
      </c>
      <c r="N79" s="163" t="str">
        <f>[4]SayfaKOC!M25</f>
        <v>MA Sürücü kabin sağ kolçak buton paneli somunlar alttan takıldığından üstten civatayı sökmeye çalıştığımızda somunlar düşüyor.</v>
      </c>
      <c r="O79" s="198" t="str">
        <f>[4]SayfaKOC!P25</f>
        <v>C-Uyarı, sürüş devamlılığı</v>
      </c>
      <c r="P79" s="198" t="str">
        <f>[4]SayfaKOC!Q25</f>
        <v>B(Servisten çekmeye etki eden arıza)</v>
      </c>
      <c r="Q79" s="198" t="str">
        <f>[4]SayfaKOC!R25</f>
        <v>N.A(Yaralanma yok)</v>
      </c>
      <c r="R79" s="164" t="str" cm="1">
        <f t="array" ref="R79">_xlfn.IFS([4]SayfaKOC!U25="Bozankaya","Bozankaya",[4]SayfaKOC!U25="Müşteri","Customer",[4]SayfaKOC!U25="Tedarikçi","Equipment Supplier")</f>
        <v>Equipment Supplier</v>
      </c>
      <c r="S79" s="254" t="str">
        <f>[4]SayfaKOC!GB25</f>
        <v xml:space="preserve">Sorunu fabrikaya bildirmek. Sabit somunlu vida olabilir. - </v>
      </c>
      <c r="T79" s="165" t="str">
        <f>[4]SayfaKOC!AD25</f>
        <v>Tamir edilecek</v>
      </c>
      <c r="U79" s="164" t="str">
        <f>[4]SayfaKOC!W25</f>
        <v>Evet</v>
      </c>
      <c r="V79" s="137">
        <f>[4]SayfaKOC!AZ25</f>
        <v>2</v>
      </c>
      <c r="W79" s="168">
        <f t="shared" si="100"/>
        <v>45337</v>
      </c>
      <c r="X79" s="169" t="str">
        <f t="shared" si="101"/>
        <v>09:55</v>
      </c>
      <c r="Y79" s="387">
        <f>[4]SayfaKOC!AE25</f>
        <v>45337.413854166698</v>
      </c>
      <c r="Z79" s="138" t="str">
        <f t="shared" si="102"/>
        <v/>
      </c>
      <c r="AA79" s="139" t="str">
        <f t="shared" si="103"/>
        <v/>
      </c>
      <c r="AB79" s="219" t="str">
        <f>[4]SayfaKOC!BA25</f>
        <v/>
      </c>
      <c r="AC79" s="223" t="e">
        <f t="shared" si="104"/>
        <v>#VALUE!</v>
      </c>
      <c r="AD79" s="140" t="str">
        <f t="shared" si="105"/>
        <v/>
      </c>
      <c r="AE79" s="140" t="str">
        <f t="shared" si="106"/>
        <v/>
      </c>
      <c r="AF79" s="387" t="str">
        <f>[4]SayfaKOC!BA25</f>
        <v/>
      </c>
      <c r="AG79" s="216" t="str">
        <f>[4]SayfaKOC!S25</f>
        <v>(I) İlk Defa Karşılaşılan Arıza</v>
      </c>
      <c r="AH79" s="215" t="str">
        <f t="shared" si="107"/>
        <v>Bu Arıza Aracın Servise Verilmesine Engel</v>
      </c>
      <c r="AI79" s="195" t="str">
        <f>[4]SayfaKOC!AV25</f>
        <v>KOC10-HBR-24-021</v>
      </c>
      <c r="AJ79" s="196" t="str">
        <f t="shared" si="108"/>
        <v/>
      </c>
      <c r="AK79" s="196" t="str">
        <f t="shared" si="109"/>
        <v/>
      </c>
      <c r="AL79" s="141" t="str">
        <f>[4]SayfaKOC!AX25</f>
        <v/>
      </c>
      <c r="AM79" s="223" t="e">
        <f t="shared" si="110"/>
        <v>#VALUE!</v>
      </c>
      <c r="AN79" s="226" t="e">
        <f t="shared" si="111"/>
        <v>#VALUE!</v>
      </c>
      <c r="AO79" s="211" t="str">
        <f>[4]SayfaKOC!AG25</f>
        <v>Bozankaya</v>
      </c>
      <c r="AP79" s="211" t="str">
        <f>[4]SayfaKOC!AI25</f>
        <v>E300-7301</v>
      </c>
      <c r="AQ79" s="211" t="str">
        <f>[4]SayfaKOC!AQ25</f>
        <v/>
      </c>
      <c r="AR79" s="211" t="str">
        <f>[4]SayfaKOC!AH25</f>
        <v>SAĞ KOLÇAK BUTON PANELİ</v>
      </c>
      <c r="AS79" s="211">
        <f>[4]SayfaKOC!AJ25</f>
        <v>1</v>
      </c>
      <c r="AT79" s="212" t="str">
        <f>[4]SayfaKOC!GC25</f>
        <v xml:space="preserve"> - </v>
      </c>
      <c r="AU79" s="213">
        <f>[4]SayfaKOC!AL25</f>
        <v>45337.416817129597</v>
      </c>
      <c r="AV79" s="213" t="str">
        <f>[4]SayfaKOC!AP25</f>
        <v/>
      </c>
      <c r="AW79" s="214" t="str">
        <f>[4]SayfaKOC!AT25</f>
        <v/>
      </c>
      <c r="AX79" s="242" t="e">
        <f t="shared" si="112"/>
        <v>#VALUE!</v>
      </c>
      <c r="AY79" s="200" t="str">
        <f>[4]SayfaKOC!BF25</f>
        <v>5cbc5a38</v>
      </c>
      <c r="AZ79" s="199" t="str">
        <f>[4]SayfaKOC!BD25</f>
        <v>https://www.appsheet.com/Template/gettablefileurl?appname=KOC10_Failure_List-654943&amp;tableName=SAYFA1&amp;filename=Sayfa1_Images%2F5cbc5a38.Resim.065734.jpg</v>
      </c>
      <c r="BA79" s="142"/>
      <c r="BB79" s="208" t="str">
        <f t="shared" si="113"/>
        <v/>
      </c>
      <c r="BC79" s="143"/>
      <c r="BD79" s="143"/>
      <c r="BE79" s="143"/>
      <c r="BF79" s="143"/>
      <c r="BG79" s="143"/>
      <c r="BH79" s="143"/>
      <c r="BI79" s="143"/>
      <c r="BJ79" s="143"/>
      <c r="BK79" s="134" t="str">
        <f>[4]SayfaKOC!U25</f>
        <v>Tedarikçi</v>
      </c>
      <c r="BL79" s="134" t="str">
        <f>[4]SayfaKOC!V25</f>
        <v>Bozankaya</v>
      </c>
      <c r="BM79" s="143"/>
      <c r="BN79" s="208" t="str">
        <f t="shared" si="86"/>
        <v>x var</v>
      </c>
      <c r="BO79" s="208" t="b">
        <f t="shared" si="87"/>
        <v>0</v>
      </c>
      <c r="BP79" s="208" t="e">
        <f t="shared" si="88"/>
        <v>#VALUE!</v>
      </c>
      <c r="BQ79" s="377">
        <f t="shared" si="89"/>
        <v>5.9833333385176957</v>
      </c>
      <c r="BR79" s="377" t="e">
        <f t="shared" si="90"/>
        <v>#VALUE!</v>
      </c>
      <c r="BS79" s="377" t="e">
        <f t="shared" si="91"/>
        <v>#VALUE!</v>
      </c>
      <c r="BT79" s="143"/>
      <c r="BU79" s="397"/>
      <c r="BV79" s="385">
        <f t="shared" si="114"/>
        <v>-1</v>
      </c>
      <c r="BW79" s="377" t="str">
        <f t="shared" si="115"/>
        <v>Hayır, çakışma yok</v>
      </c>
      <c r="BX79" s="381"/>
      <c r="BY79" s="403">
        <f t="shared" si="116"/>
        <v>4.1550925961928442E-3</v>
      </c>
      <c r="BZ79" s="403" t="e">
        <f t="shared" si="117"/>
        <v>#VALUE!</v>
      </c>
      <c r="CA79" s="403" t="e">
        <f t="shared" si="118"/>
        <v>#VALUE!</v>
      </c>
      <c r="CB79" s="363"/>
      <c r="CC79" s="244"/>
      <c r="CD79" s="244"/>
      <c r="CE79" s="363">
        <v>24</v>
      </c>
      <c r="CF79" s="219">
        <f t="shared" si="119"/>
        <v>45337.409699074102</v>
      </c>
      <c r="CG79" s="219" t="str">
        <f t="shared" si="120"/>
        <v/>
      </c>
      <c r="CH79" s="244"/>
      <c r="CI79" s="244"/>
      <c r="CJ79" s="244"/>
      <c r="CK79" s="244" t="e">
        <f t="shared" si="121"/>
        <v>#VALUE!</v>
      </c>
      <c r="CL79" s="244">
        <f t="shared" si="122"/>
        <v>4.1550925961928442E-3</v>
      </c>
      <c r="CM79" s="244" t="e">
        <f t="shared" si="123"/>
        <v>#VALUE!</v>
      </c>
      <c r="CN79" s="143"/>
      <c r="CO79" s="144" t="e">
        <f t="shared" si="82"/>
        <v>#VALUE!</v>
      </c>
      <c r="CP79" s="145" t="e">
        <f t="shared" si="83"/>
        <v>#VALUE!</v>
      </c>
      <c r="CQ79" s="146">
        <f t="shared" si="92"/>
        <v>0.40969907410180895</v>
      </c>
      <c r="CR79" s="146">
        <f t="shared" si="93"/>
        <v>45337.413854166698</v>
      </c>
      <c r="CS79" s="146" t="str">
        <f t="shared" si="94"/>
        <v/>
      </c>
      <c r="CT79" s="147">
        <f t="shared" si="95"/>
        <v>65285285.983333342</v>
      </c>
      <c r="CU79" s="147" t="e">
        <f t="shared" si="96"/>
        <v>#VALUE!</v>
      </c>
      <c r="CV79" s="147" t="e">
        <f t="shared" si="97"/>
        <v>#VALUE!</v>
      </c>
      <c r="CW79" s="148" t="e">
        <f t="shared" si="98"/>
        <v>#VALUE!</v>
      </c>
    </row>
    <row r="80" spans="1:101" s="149" customFormat="1" ht="118.5" customHeight="1">
      <c r="A80" s="192" t="str">
        <f>[4]SayfaKOC!C24</f>
        <v>KOC10</v>
      </c>
      <c r="B80" s="133" t="str">
        <f>[4]SayfaKOC!D24</f>
        <v>4119(1)</v>
      </c>
      <c r="C80" s="134" t="str">
        <f>[4]SayfaKOC!E24</f>
        <v>MB</v>
      </c>
      <c r="D80" s="134">
        <f>[4]SayfaKOC!F24</f>
        <v>217</v>
      </c>
      <c r="E80" s="135" t="str">
        <f>[4]SayfaKOC!G24</f>
        <v>BOZ-KOC10-FF-023</v>
      </c>
      <c r="F80" s="166">
        <f t="shared" si="84"/>
        <v>45336</v>
      </c>
      <c r="G80" s="167">
        <f t="shared" si="85"/>
        <v>0.41652777780109318</v>
      </c>
      <c r="H80" s="387">
        <f>[4]SayfaKOC!H24</f>
        <v>45336.416527777801</v>
      </c>
      <c r="I80" s="133" t="str">
        <f>[4]SayfaKOC!I24</f>
        <v>Depo/Depot</v>
      </c>
      <c r="J80" s="132" t="str">
        <f>IF([4]SayfaKOC!J24="Müşteri","Notified by Customer","Notified by Bozankaya")</f>
        <v>Notified by Bozankaya</v>
      </c>
      <c r="K80" s="132" t="str">
        <f>VLOOKUP([4]SayfaKOC!L24,Atamalar!$A$10:$B$53,2,FALSE)</f>
        <v>Door_System</v>
      </c>
      <c r="L80" s="197" t="str">
        <f>[4]SayfaKOC!X24</f>
        <v>KNORR-BREMSE GMBH DİVİSİON IFE AUTO</v>
      </c>
      <c r="M80" s="136" t="str">
        <f t="shared" si="99"/>
        <v>KOC10-BOZ-KOC10-FF-023</v>
      </c>
      <c r="N80" s="163" t="str">
        <f>[4]SayfaKOC!M24</f>
        <v>12 No'lu kapı kapanış uyarı ses buzzerı çalışmıyor</v>
      </c>
      <c r="O80" s="198" t="str">
        <f>[4]SayfaKOC!P24</f>
        <v>C-Uyarı, sürüş devamlılığı</v>
      </c>
      <c r="P80" s="198" t="str">
        <f>[4]SayfaKOC!Q24</f>
        <v>C(Sisteme etki etmeyen arıza)</v>
      </c>
      <c r="Q80" s="198" t="str">
        <f>[4]SayfaKOC!R24</f>
        <v>N.A(Yaralanma yok)</v>
      </c>
      <c r="R80" s="164" t="str" cm="1">
        <f t="array" ref="R80">_xlfn.IFS([4]SayfaKOC!U24="Bozankaya","Bozankaya",[4]SayfaKOC!U24="Müşteri","Customer",[4]SayfaKOC!U24="Tedarikçi","Equipment Supplier")</f>
        <v>Equipment Supplier</v>
      </c>
      <c r="S80" s="254" t="str">
        <f>[4]SayfaKOC!GB24</f>
        <v xml:space="preserve">Farklı bir buzzer 12 no'lu kapıda denendi, çalıştığı gözlemlendi. - </v>
      </c>
      <c r="T80" s="165" t="str">
        <f>[4]SayfaKOC!AD24</f>
        <v>Ekipman değiştirilecek</v>
      </c>
      <c r="U80" s="164" t="str">
        <f>[4]SayfaKOC!W24</f>
        <v>Evet</v>
      </c>
      <c r="V80" s="137" t="str">
        <f>[4]SayfaKOC!AZ24</f>
        <v/>
      </c>
      <c r="W80" s="168">
        <f t="shared" si="100"/>
        <v>45336</v>
      </c>
      <c r="X80" s="169" t="str">
        <f t="shared" si="101"/>
        <v>10:01</v>
      </c>
      <c r="Y80" s="387">
        <f>[4]SayfaKOC!AE24</f>
        <v>45336.417916666702</v>
      </c>
      <c r="Z80" s="138" t="str">
        <f t="shared" si="102"/>
        <v/>
      </c>
      <c r="AA80" s="139" t="str">
        <f t="shared" si="103"/>
        <v/>
      </c>
      <c r="AB80" s="219" t="str">
        <f>[4]SayfaKOC!BA24</f>
        <v/>
      </c>
      <c r="AC80" s="223" t="e">
        <f t="shared" si="104"/>
        <v>#VALUE!</v>
      </c>
      <c r="AD80" s="140" t="str">
        <f t="shared" si="105"/>
        <v/>
      </c>
      <c r="AE80" s="140" t="str">
        <f t="shared" si="106"/>
        <v/>
      </c>
      <c r="AF80" s="387" t="str">
        <f>[4]SayfaKOC!BA24</f>
        <v/>
      </c>
      <c r="AG80" s="216" t="str">
        <f>[4]SayfaKOC!S24</f>
        <v>(I) İlk Defa Karşılaşılan Arıza</v>
      </c>
      <c r="AH80" s="215" t="str">
        <f t="shared" si="107"/>
        <v>Bu Arıza Aracın Servise Verilmesine Engel Değil</v>
      </c>
      <c r="AI80" s="195" t="str">
        <f>[4]SayfaKOC!AV24</f>
        <v>KOC10-HBR-24-020</v>
      </c>
      <c r="AJ80" s="196" t="str">
        <f t="shared" si="108"/>
        <v/>
      </c>
      <c r="AK80" s="196" t="str">
        <f t="shared" si="109"/>
        <v/>
      </c>
      <c r="AL80" s="141" t="str">
        <f>[4]SayfaKOC!AX24</f>
        <v/>
      </c>
      <c r="AM80" s="223" t="e">
        <f t="shared" si="110"/>
        <v>#VALUE!</v>
      </c>
      <c r="AN80" s="226" t="e">
        <f t="shared" si="111"/>
        <v>#VALUE!</v>
      </c>
      <c r="AO80" s="211" t="str">
        <f>[4]SayfaKOC!AG24</f>
        <v>KNORR-BREMSE GMBH DİVİSİON IFE AUTO</v>
      </c>
      <c r="AP80" s="211" t="str">
        <f>[4]SayfaKOC!AI24</f>
        <v>T930-1000</v>
      </c>
      <c r="AQ80" s="211" t="str">
        <f>[4]SayfaKOC!AQ24</f>
        <v/>
      </c>
      <c r="AR80" s="211" t="str">
        <f>[4]SayfaKOC!AH24</f>
        <v>BUZZER</v>
      </c>
      <c r="AS80" s="211">
        <f>[4]SayfaKOC!AJ24</f>
        <v>0</v>
      </c>
      <c r="AT80" s="212" t="str">
        <f>[4]SayfaKOC!GC24</f>
        <v xml:space="preserve"> - </v>
      </c>
      <c r="AU80" s="213">
        <f>[4]SayfaKOC!AL24</f>
        <v>45336.420682870397</v>
      </c>
      <c r="AV80" s="213" t="str">
        <f>[4]SayfaKOC!AP24</f>
        <v/>
      </c>
      <c r="AW80" s="214" t="str">
        <f>[4]SayfaKOC!AT24</f>
        <v/>
      </c>
      <c r="AX80" s="242" t="e">
        <f t="shared" si="112"/>
        <v>#VALUE!</v>
      </c>
      <c r="AY80" s="200" t="str">
        <f>[4]SayfaKOC!BF24</f>
        <v>88ca632a</v>
      </c>
      <c r="AZ80" s="199" t="str">
        <f>[4]SayfaKOC!BD24</f>
        <v>https://www.appsheet.com/Template/gettablefileurl?appname=KOC10_Failure_List-654943&amp;tableName=SAYFA1&amp;filename=Sayfa1_Images%2F88ca632a.Resim.112151.png</v>
      </c>
      <c r="BA80" s="142"/>
      <c r="BB80" s="208" t="str">
        <f t="shared" si="113"/>
        <v/>
      </c>
      <c r="BC80" s="143"/>
      <c r="BD80" s="143"/>
      <c r="BE80" s="143"/>
      <c r="BF80" s="143"/>
      <c r="BG80" s="143"/>
      <c r="BH80" s="143"/>
      <c r="BI80" s="143"/>
      <c r="BJ80" s="143"/>
      <c r="BK80" s="134" t="str">
        <f>[4]SayfaKOC!U24</f>
        <v>Tedarikçi</v>
      </c>
      <c r="BL80" s="134" t="str">
        <f>[4]SayfaKOC!V24</f>
        <v>KNORR-BREMSE GMBH DİVİSİON IFE AUTO</v>
      </c>
      <c r="BM80" s="143"/>
      <c r="BN80" s="208" t="str">
        <f t="shared" si="86"/>
        <v>x var</v>
      </c>
      <c r="BO80" s="208" t="b">
        <f t="shared" si="87"/>
        <v>0</v>
      </c>
      <c r="BP80" s="208" t="e">
        <f t="shared" si="88"/>
        <v>#VALUE!</v>
      </c>
      <c r="BQ80" s="377">
        <f t="shared" si="89"/>
        <v>2.000000016996637</v>
      </c>
      <c r="BR80" s="377" t="e">
        <f t="shared" si="90"/>
        <v>#VALUE!</v>
      </c>
      <c r="BS80" s="377" t="e">
        <f t="shared" si="91"/>
        <v>#VALUE!</v>
      </c>
      <c r="BT80" s="143"/>
      <c r="BU80" s="397"/>
      <c r="BV80" s="385">
        <f t="shared" si="114"/>
        <v>-1</v>
      </c>
      <c r="BW80" s="377" t="str">
        <f t="shared" si="115"/>
        <v>Hayır, çakışma yok</v>
      </c>
      <c r="BX80" s="381"/>
      <c r="BY80" s="403">
        <f t="shared" si="116"/>
        <v>1.388888900692109E-3</v>
      </c>
      <c r="BZ80" s="403" t="e">
        <f t="shared" si="117"/>
        <v>#VALUE!</v>
      </c>
      <c r="CA80" s="403" t="e">
        <f t="shared" si="118"/>
        <v>#VALUE!</v>
      </c>
      <c r="CB80" s="363"/>
      <c r="CC80" s="244"/>
      <c r="CD80" s="244"/>
      <c r="CE80" s="363">
        <v>23</v>
      </c>
      <c r="CF80" s="219">
        <f t="shared" si="119"/>
        <v>45336.416527777801</v>
      </c>
      <c r="CG80" s="219" t="str">
        <f t="shared" si="120"/>
        <v/>
      </c>
      <c r="CH80" s="244"/>
      <c r="CI80" s="244"/>
      <c r="CJ80" s="244"/>
      <c r="CK80" s="244" t="e">
        <f t="shared" si="121"/>
        <v>#VALUE!</v>
      </c>
      <c r="CL80" s="244">
        <f t="shared" si="122"/>
        <v>1.388888900692109E-3</v>
      </c>
      <c r="CM80" s="244" t="e">
        <f t="shared" si="123"/>
        <v>#VALUE!</v>
      </c>
      <c r="CN80" s="143"/>
      <c r="CO80" s="144" t="e">
        <f t="shared" ref="CO80:CO102" si="124">AC80</f>
        <v>#VALUE!</v>
      </c>
      <c r="CP80" s="145" t="e">
        <f t="shared" ref="CP80:CP102" si="125">CU80/24</f>
        <v>#VALUE!</v>
      </c>
      <c r="CQ80" s="146">
        <f t="shared" si="92"/>
        <v>0.41652777780109318</v>
      </c>
      <c r="CR80" s="146">
        <f t="shared" si="93"/>
        <v>45336.417916666702</v>
      </c>
      <c r="CS80" s="146" t="str">
        <f t="shared" si="94"/>
        <v/>
      </c>
      <c r="CT80" s="147">
        <f t="shared" si="95"/>
        <v>65283842.000000015</v>
      </c>
      <c r="CU80" s="147" t="e">
        <f t="shared" si="96"/>
        <v>#VALUE!</v>
      </c>
      <c r="CV80" s="147" t="e">
        <f t="shared" si="97"/>
        <v>#VALUE!</v>
      </c>
      <c r="CW80" s="148" t="e">
        <f t="shared" si="98"/>
        <v>#VALUE!</v>
      </c>
    </row>
    <row r="81" spans="1:101" s="149" customFormat="1" ht="118.5" customHeight="1">
      <c r="A81" s="192" t="str">
        <f>[4]SayfaKOC!C18</f>
        <v>KOC10</v>
      </c>
      <c r="B81" s="133" t="str">
        <f>[4]SayfaKOC!D18</f>
        <v>4119(1)</v>
      </c>
      <c r="C81" s="134" t="str">
        <f>[4]SayfaKOC!E18</f>
        <v>MA</v>
      </c>
      <c r="D81" s="134">
        <f>[4]SayfaKOC!F18</f>
        <v>193</v>
      </c>
      <c r="E81" s="135" t="str">
        <f>[4]SayfaKOC!G18</f>
        <v>BOZ-KOC10-FF-017</v>
      </c>
      <c r="F81" s="166">
        <f t="shared" si="84"/>
        <v>45330</v>
      </c>
      <c r="G81" s="167">
        <f t="shared" si="85"/>
        <v>0.48611111110221827</v>
      </c>
      <c r="H81" s="387">
        <f>[4]SayfaKOC!H18</f>
        <v>45330.486111111102</v>
      </c>
      <c r="I81" s="133" t="str">
        <f>[4]SayfaKOC!I18</f>
        <v>Depo/Depot</v>
      </c>
      <c r="J81" s="132" t="str">
        <f>IF([4]SayfaKOC!J18="Müşteri","Notified by Customer","Notified by Bozankaya")</f>
        <v>Notified by Bozankaya</v>
      </c>
      <c r="K81" s="132" t="str">
        <f>VLOOKUP([4]SayfaKOC!L18,Atamalar!$A$10:$B$53,2,FALSE)</f>
        <v>Passenger_Information</v>
      </c>
      <c r="L81" s="197" t="str">
        <f>[4]SayfaKOC!X18</f>
        <v>ATAK ULAŞIM SAN.TİC.LTD.ŞTİ.</v>
      </c>
      <c r="M81" s="136" t="str">
        <f t="shared" si="99"/>
        <v>KOC10-BOZ-KOC10-FF-017</v>
      </c>
      <c r="N81" s="163" t="str">
        <f>[4]SayfaKOC!M18</f>
        <v>Led ekran güzergah panelinin haberleşme entegresi yanmış.</v>
      </c>
      <c r="O81" s="198" t="str">
        <f>[4]SayfaKOC!P18</f>
        <v>C-Uyarı, sürüş devamlılığı</v>
      </c>
      <c r="P81" s="198" t="str">
        <f>[4]SayfaKOC!Q18</f>
        <v>C(Sisteme etki etmeyen arıza)</v>
      </c>
      <c r="Q81" s="198" t="str">
        <f>[4]SayfaKOC!R18</f>
        <v>N.A(Yaralanma yok)</v>
      </c>
      <c r="R81" s="164" t="str" cm="1">
        <f t="array" ref="R81">_xlfn.IFS([4]SayfaKOC!U18="Bozankaya","Bozankaya",[4]SayfaKOC!U18="Müşteri","Customer",[4]SayfaKOC!U18="Tedarikçi","Equipment Supplier")</f>
        <v>Equipment Supplier</v>
      </c>
      <c r="S81" s="254" t="str">
        <f>[4]SayfaKOC!GB18</f>
        <v>Atak ulaşımla iletişime geçildi. - Led ekran güzergah panelinin içindeki kart sökülüp haberleşme entegresi atak ulaşım tarafından değiştirilmiştir.</v>
      </c>
      <c r="T81" s="165" t="str">
        <f>[4]SayfaKOC!AD18</f>
        <v>Tamir edilecek</v>
      </c>
      <c r="U81" s="164" t="str">
        <f>[4]SayfaKOC!W18</f>
        <v>Evet</v>
      </c>
      <c r="V81" s="137">
        <f>[4]SayfaKOC!AZ18</f>
        <v>2</v>
      </c>
      <c r="W81" s="168">
        <f t="shared" si="100"/>
        <v>45330</v>
      </c>
      <c r="X81" s="169" t="str">
        <f t="shared" si="101"/>
        <v>12:41</v>
      </c>
      <c r="Y81" s="387">
        <f>[4]SayfaKOC!AE18</f>
        <v>45330.528842592597</v>
      </c>
      <c r="Z81" s="138">
        <f t="shared" si="102"/>
        <v>45330</v>
      </c>
      <c r="AA81" s="139" t="str">
        <f t="shared" si="103"/>
        <v>16:15</v>
      </c>
      <c r="AB81" s="219">
        <f>[4]SayfaKOC!BA18</f>
        <v>45330.677199074104</v>
      </c>
      <c r="AC81" s="223">
        <f t="shared" si="104"/>
        <v>275.16666672192514</v>
      </c>
      <c r="AD81" s="140">
        <f t="shared" si="105"/>
        <v>45330</v>
      </c>
      <c r="AE81" s="140" t="str">
        <f t="shared" si="106"/>
        <v>16:15</v>
      </c>
      <c r="AF81" s="387">
        <f>[4]SayfaKOC!BA18</f>
        <v>45330.677199074104</v>
      </c>
      <c r="AG81" s="216" t="str">
        <f>[4]SayfaKOC!S18</f>
        <v>(I) İlk Defa Karşılaşılan Arıza</v>
      </c>
      <c r="AH81" s="215" t="str">
        <f t="shared" si="107"/>
        <v>Bu Arıza Aracın Servise Verilmesine Engel Değil</v>
      </c>
      <c r="AI81" s="195" t="str">
        <f>[4]SayfaKOC!AV18</f>
        <v>KOC10-HBR-24-014</v>
      </c>
      <c r="AJ81" s="196" t="str">
        <f t="shared" si="108"/>
        <v/>
      </c>
      <c r="AK81" s="196" t="str">
        <f t="shared" si="109"/>
        <v/>
      </c>
      <c r="AL81" s="141" t="str">
        <f>[4]SayfaKOC!AX18</f>
        <v/>
      </c>
      <c r="AM81" s="223">
        <f t="shared" si="110"/>
        <v>0</v>
      </c>
      <c r="AN81" s="223">
        <f t="shared" si="111"/>
        <v>275.16666672192514</v>
      </c>
      <c r="AO81" s="211" t="str">
        <f>[4]SayfaKOC!AG18</f>
        <v>ATAK ULAŞIM SAN.TİC.LTD.ŞTİ.</v>
      </c>
      <c r="AP81" s="211" t="str">
        <f>[4]SayfaKOC!AI18</f>
        <v>E455-0702</v>
      </c>
      <c r="AQ81" s="211" t="str">
        <f>[4]SayfaKOC!AQ18</f>
        <v/>
      </c>
      <c r="AR81" s="211" t="str">
        <f>[4]SayfaKOC!AH18</f>
        <v>LED GÜZERGAH PANELİ</v>
      </c>
      <c r="AS81" s="211">
        <f>[4]SayfaKOC!AJ18</f>
        <v>1</v>
      </c>
      <c r="AT81" s="212" t="str">
        <f>[4]SayfaKOC!GC18</f>
        <v xml:space="preserve"> - </v>
      </c>
      <c r="AU81" s="213">
        <f>[4]SayfaKOC!AL18</f>
        <v>45330.487881944398</v>
      </c>
      <c r="AV81" s="213">
        <f>[4]SayfaKOC!AP18</f>
        <v>45330</v>
      </c>
      <c r="AW81" s="214" t="str">
        <f>[4]SayfaKOC!AT18</f>
        <v/>
      </c>
      <c r="AX81" s="242">
        <f t="shared" si="112"/>
        <v>6053.6666678823531</v>
      </c>
      <c r="AY81" s="200" t="str">
        <f>[4]SayfaKOC!BF18</f>
        <v>6a64e9c4</v>
      </c>
      <c r="AZ81" s="199" t="str">
        <f>[4]SayfaKOC!BD18</f>
        <v>https://www.appsheet.com/Template/gettablefileurl?appname=KOC10_Failure_List-654943&amp;tableName=SAYFA1&amp;filename=Sayfa1_Images%2F6a64e9c4.Resim.084425.jpg</v>
      </c>
      <c r="BA81" s="142"/>
      <c r="BB81" s="208" t="str">
        <f t="shared" si="113"/>
        <v/>
      </c>
      <c r="BC81" s="143"/>
      <c r="BD81" s="143"/>
      <c r="BE81" s="143"/>
      <c r="BF81" s="143"/>
      <c r="BG81" s="143"/>
      <c r="BH81" s="143"/>
      <c r="BI81" s="143"/>
      <c r="BJ81" s="143"/>
      <c r="BK81" s="134" t="str">
        <f>[4]SayfaKOC!U18</f>
        <v>Tedarikçi</v>
      </c>
      <c r="BL81" s="134" t="str">
        <f>[4]SayfaKOC!V18</f>
        <v>ATAK ULAŞIM SAN.TİC.LTD.ŞTİ.</v>
      </c>
      <c r="BM81" s="143"/>
      <c r="BN81" s="208" t="str">
        <f t="shared" si="86"/>
        <v>x var</v>
      </c>
      <c r="BO81" s="208" t="b">
        <f t="shared" si="87"/>
        <v>0</v>
      </c>
      <c r="BP81" s="208" t="b">
        <f t="shared" si="88"/>
        <v>0</v>
      </c>
      <c r="BQ81" s="377">
        <f t="shared" si="89"/>
        <v>61.533333352999762</v>
      </c>
      <c r="BR81" s="377">
        <f t="shared" si="90"/>
        <v>213.63333336892538</v>
      </c>
      <c r="BS81" s="377">
        <f t="shared" si="91"/>
        <v>275.16666672192514</v>
      </c>
      <c r="BT81" s="143"/>
      <c r="BU81" s="397"/>
      <c r="BV81" s="385">
        <f t="shared" si="114"/>
        <v>6</v>
      </c>
      <c r="BW81" s="377" t="str">
        <f t="shared" si="115"/>
        <v>Evet, çakışma var</v>
      </c>
      <c r="BX81" s="381"/>
      <c r="BY81" s="403">
        <f t="shared" si="116"/>
        <v>4.2731481495138723E-2</v>
      </c>
      <c r="BZ81" s="403">
        <f t="shared" si="117"/>
        <v>0.14835648150619818</v>
      </c>
      <c r="CA81" s="403">
        <f t="shared" si="118"/>
        <v>0.1910879630013369</v>
      </c>
      <c r="CB81" s="363"/>
      <c r="CC81" s="361"/>
      <c r="CD81" s="244"/>
      <c r="CE81" s="363">
        <v>17</v>
      </c>
      <c r="CF81" s="219">
        <f t="shared" si="119"/>
        <v>45330.486111111102</v>
      </c>
      <c r="CG81" s="219">
        <f t="shared" si="120"/>
        <v>45330.677199074104</v>
      </c>
      <c r="CH81" s="244"/>
      <c r="CI81" s="244"/>
      <c r="CJ81" s="244"/>
      <c r="CK81" s="244">
        <f t="shared" si="121"/>
        <v>0.14835648150619818</v>
      </c>
      <c r="CL81" s="244">
        <f t="shared" si="122"/>
        <v>4.2731481495138723E-2</v>
      </c>
      <c r="CM81" s="244">
        <f t="shared" si="123"/>
        <v>0.1910879630013369</v>
      </c>
      <c r="CN81" s="143"/>
      <c r="CO81" s="144">
        <f t="shared" si="124"/>
        <v>275.16666672192514</v>
      </c>
      <c r="CP81" s="145">
        <f t="shared" si="125"/>
        <v>8.9013888903718907</v>
      </c>
      <c r="CQ81" s="146">
        <f t="shared" si="92"/>
        <v>0.48611111110221827</v>
      </c>
      <c r="CR81" s="146">
        <f t="shared" si="93"/>
        <v>45330.528842592597</v>
      </c>
      <c r="CS81" s="146">
        <f t="shared" si="94"/>
        <v>45330.677199074104</v>
      </c>
      <c r="CT81" s="147">
        <f t="shared" si="95"/>
        <v>65275261.533333354</v>
      </c>
      <c r="CU81" s="147">
        <f t="shared" si="96"/>
        <v>213.63333336892538</v>
      </c>
      <c r="CV81" s="147">
        <f t="shared" si="97"/>
        <v>65275475.166666724</v>
      </c>
      <c r="CW81" s="148">
        <f t="shared" si="98"/>
        <v>0.99999672720370358</v>
      </c>
    </row>
    <row r="82" spans="1:101" s="149" customFormat="1" ht="118.5" customHeight="1">
      <c r="A82" s="192" t="str">
        <f>[4]SayfaKOC!C19</f>
        <v>KOC10</v>
      </c>
      <c r="B82" s="133" t="str">
        <f>[4]SayfaKOC!D19</f>
        <v>4119(1)</v>
      </c>
      <c r="C82" s="134" t="str">
        <f>[4]SayfaKOC!E19</f>
        <v>MA</v>
      </c>
      <c r="D82" s="134">
        <f>[4]SayfaKOC!F19</f>
        <v>193</v>
      </c>
      <c r="E82" s="135" t="str">
        <f>[4]SayfaKOC!G19</f>
        <v>BOZ-KOC10-FF-018</v>
      </c>
      <c r="F82" s="166">
        <f t="shared" si="84"/>
        <v>45330</v>
      </c>
      <c r="G82" s="167">
        <f t="shared" si="85"/>
        <v>0.49048611109901685</v>
      </c>
      <c r="H82" s="387">
        <f>[4]SayfaKOC!H19</f>
        <v>45330.490486111099</v>
      </c>
      <c r="I82" s="133" t="str">
        <f>[4]SayfaKOC!I19</f>
        <v>Depo/Depot</v>
      </c>
      <c r="J82" s="132" t="str">
        <f>IF([4]SayfaKOC!J19="Müşteri","Notified by Customer","Notified by Bozankaya")</f>
        <v>Notified by Bozankaya</v>
      </c>
      <c r="K82" s="132" t="str">
        <f>VLOOKUP([4]SayfaKOC!L19,Atamalar!$A$10:$B$53,2,FALSE)</f>
        <v>Passenger_Information</v>
      </c>
      <c r="L82" s="197" t="str">
        <f>[4]SayfaKOC!X19</f>
        <v>ATAK ULAŞIM SAN.TİC.LTD.ŞTİ.</v>
      </c>
      <c r="M82" s="136" t="str">
        <f t="shared" si="99"/>
        <v>KOC10-BOZ-KOC10-FF-018</v>
      </c>
      <c r="N82" s="163" t="str">
        <f>[4]SayfaKOC!M19</f>
        <v>Sürücü arkası led ekranın haberleşme entegresi yanmış.</v>
      </c>
      <c r="O82" s="198" t="str">
        <f>[4]SayfaKOC!P19</f>
        <v>C-Uyarı, sürüş devamlılığı</v>
      </c>
      <c r="P82" s="198" t="str">
        <f>[4]SayfaKOC!Q19</f>
        <v>C(Sisteme etki etmeyen arıza)</v>
      </c>
      <c r="Q82" s="198" t="str">
        <f>[4]SayfaKOC!R19</f>
        <v>N.A(Yaralanma yok)</v>
      </c>
      <c r="R82" s="164" t="str" cm="1">
        <f t="array" ref="R82">_xlfn.IFS([4]SayfaKOC!U19="Bozankaya","Bozankaya",[4]SayfaKOC!U19="Müşteri","Customer",[4]SayfaKOC!U19="Tedarikçi","Equipment Supplier")</f>
        <v>Equipment Supplier</v>
      </c>
      <c r="S82" s="254" t="str">
        <f>[4]SayfaKOC!GB19</f>
        <v>Atak ulaşımla iletişime geçildi. - Sürücü arkası Led ekranın içindeki kart sökülüp haberleşme entegresi atak ulaşım tarafından tamir edilmiştir.</v>
      </c>
      <c r="T82" s="165" t="str">
        <f>[4]SayfaKOC!AD19</f>
        <v>Tamir edilecek</v>
      </c>
      <c r="U82" s="164" t="str">
        <f>[4]SayfaKOC!W19</f>
        <v>Evet</v>
      </c>
      <c r="V82" s="137">
        <f>[4]SayfaKOC!AZ19</f>
        <v>2</v>
      </c>
      <c r="W82" s="168">
        <f t="shared" si="100"/>
        <v>45330</v>
      </c>
      <c r="X82" s="169" t="str">
        <f t="shared" si="101"/>
        <v>13:45</v>
      </c>
      <c r="Y82" s="387">
        <f>[4]SayfaKOC!AE19</f>
        <v>45330.573541666701</v>
      </c>
      <c r="Z82" s="138">
        <f t="shared" si="102"/>
        <v>45331</v>
      </c>
      <c r="AA82" s="139" t="str">
        <f t="shared" si="103"/>
        <v>16:25</v>
      </c>
      <c r="AB82" s="219">
        <f>[4]SayfaKOC!BA19</f>
        <v>45331.684583333299</v>
      </c>
      <c r="AC82" s="223">
        <f t="shared" si="104"/>
        <v>1719.4999999681022</v>
      </c>
      <c r="AD82" s="140">
        <f t="shared" si="105"/>
        <v>45331</v>
      </c>
      <c r="AE82" s="140" t="str">
        <f t="shared" si="106"/>
        <v>16:25</v>
      </c>
      <c r="AF82" s="387">
        <f>[4]SayfaKOC!BA19</f>
        <v>45331.684583333299</v>
      </c>
      <c r="AG82" s="216" t="str">
        <f>[4]SayfaKOC!S19</f>
        <v>(I) İlk Defa Karşılaşılan Arıza</v>
      </c>
      <c r="AH82" s="215" t="str">
        <f t="shared" si="107"/>
        <v>Bu Arıza Aracın Servise Verilmesine Engel Değil</v>
      </c>
      <c r="AI82" s="195" t="str">
        <f>[4]SayfaKOC!AV19</f>
        <v>KOC10-HBR-24-015</v>
      </c>
      <c r="AJ82" s="196" t="str">
        <f t="shared" si="108"/>
        <v/>
      </c>
      <c r="AK82" s="196" t="str">
        <f t="shared" si="109"/>
        <v/>
      </c>
      <c r="AL82" s="141" t="str">
        <f>[4]SayfaKOC!AX19</f>
        <v/>
      </c>
      <c r="AM82" s="223">
        <f t="shared" si="110"/>
        <v>1599.8999999009538</v>
      </c>
      <c r="AN82" s="223">
        <f t="shared" si="111"/>
        <v>1719.4999999681022</v>
      </c>
      <c r="AO82" s="211" t="str">
        <f>[4]SayfaKOC!AG19</f>
        <v>ATAK ULAŞIM SAN.TİC.LTD.ŞTİ.</v>
      </c>
      <c r="AP82" s="211" t="str">
        <f>[4]SayfaKOC!AI19</f>
        <v>E840-7100</v>
      </c>
      <c r="AQ82" s="211" t="str">
        <f>[4]SayfaKOC!AQ19</f>
        <v/>
      </c>
      <c r="AR82" s="211" t="str">
        <f>[4]SayfaKOC!AH19</f>
        <v>SÜRÜCÜ ARKASI LED EKRAN</v>
      </c>
      <c r="AS82" s="211">
        <f>[4]SayfaKOC!AJ19</f>
        <v>1</v>
      </c>
      <c r="AT82" s="212" t="str">
        <f>[4]SayfaKOC!GC19</f>
        <v xml:space="preserve"> - </v>
      </c>
      <c r="AU82" s="213">
        <f>[4]SayfaKOC!AL19</f>
        <v>45330.533819444398</v>
      </c>
      <c r="AV82" s="213">
        <f>[4]SayfaKOC!AP19</f>
        <v>45330</v>
      </c>
      <c r="AW82" s="214" t="str">
        <f>[4]SayfaKOC!AT19</f>
        <v/>
      </c>
      <c r="AX82" s="242">
        <f t="shared" si="112"/>
        <v>37828.999999298248</v>
      </c>
      <c r="AY82" s="200" t="str">
        <f>[4]SayfaKOC!BF19</f>
        <v>f5f45932</v>
      </c>
      <c r="AZ82" s="199" t="str">
        <f>[4]SayfaKOC!BD19</f>
        <v>https://www.appsheet.com/Template/gettablefileurl?appname=KOC10_Failure_List-654943&amp;tableName=SAYFA1&amp;filename=Sayfa1_Images%2Ff5f45932.Resim.085042.jpg</v>
      </c>
      <c r="BA82" s="142"/>
      <c r="BB82" s="208" t="str">
        <f t="shared" si="113"/>
        <v/>
      </c>
      <c r="BC82" s="143"/>
      <c r="BD82" s="143"/>
      <c r="BE82" s="143"/>
      <c r="BF82" s="143"/>
      <c r="BG82" s="143"/>
      <c r="BH82" s="143"/>
      <c r="BI82" s="143"/>
      <c r="BJ82" s="143"/>
      <c r="BK82" s="134" t="str">
        <f>[4]SayfaKOC!U19</f>
        <v>Tedarikçi</v>
      </c>
      <c r="BL82" s="134" t="str">
        <f>[4]SayfaKOC!V19</f>
        <v>ATAK ULAŞIM SAN.TİC.LTD.ŞTİ.</v>
      </c>
      <c r="BM82" s="143"/>
      <c r="BN82" s="208" t="str">
        <f t="shared" si="86"/>
        <v>x var</v>
      </c>
      <c r="BO82" s="208" t="b">
        <f t="shared" si="87"/>
        <v>0</v>
      </c>
      <c r="BP82" s="208" t="str">
        <f t="shared" si="88"/>
        <v>Bir günden fazla süren arıza</v>
      </c>
      <c r="BQ82" s="377">
        <f t="shared" si="89"/>
        <v>119.60000006714836</v>
      </c>
      <c r="BR82" s="377">
        <f t="shared" si="90"/>
        <v>1599.8999999009538</v>
      </c>
      <c r="BS82" s="377">
        <f t="shared" si="91"/>
        <v>1719.4999999681022</v>
      </c>
      <c r="BT82" s="143"/>
      <c r="BU82" s="397"/>
      <c r="BV82" s="385">
        <f t="shared" si="114"/>
        <v>6</v>
      </c>
      <c r="BW82" s="377" t="str">
        <f t="shared" si="115"/>
        <v>Evet, çakışma var</v>
      </c>
      <c r="BX82" s="381"/>
      <c r="BY82" s="403">
        <f t="shared" si="116"/>
        <v>8.3055555602186359E-2</v>
      </c>
      <c r="BZ82" s="403">
        <f t="shared" si="117"/>
        <v>1.1110416665978846</v>
      </c>
      <c r="CA82" s="403">
        <f t="shared" si="118"/>
        <v>1.194097222200071</v>
      </c>
      <c r="CB82" s="363"/>
      <c r="CC82" s="361"/>
      <c r="CD82" s="244"/>
      <c r="CE82" s="363">
        <v>18</v>
      </c>
      <c r="CF82" s="219">
        <f t="shared" si="119"/>
        <v>45330.490486111099</v>
      </c>
      <c r="CG82" s="219">
        <f t="shared" si="120"/>
        <v>45331.684583333299</v>
      </c>
      <c r="CH82" s="244"/>
      <c r="CI82" s="244"/>
      <c r="CJ82" s="244"/>
      <c r="CK82" s="244">
        <f t="shared" si="121"/>
        <v>1.1110416665978846</v>
      </c>
      <c r="CL82" s="244">
        <f t="shared" si="122"/>
        <v>8.3055555602186359E-2</v>
      </c>
      <c r="CM82" s="244">
        <f t="shared" si="123"/>
        <v>1.194097222200071</v>
      </c>
      <c r="CN82" s="143"/>
      <c r="CO82" s="144">
        <f t="shared" si="124"/>
        <v>1719.4999999681022</v>
      </c>
      <c r="CP82" s="145">
        <f t="shared" si="125"/>
        <v>66.662499995873077</v>
      </c>
      <c r="CQ82" s="146">
        <f t="shared" si="92"/>
        <v>0.49048611109901685</v>
      </c>
      <c r="CR82" s="146">
        <f t="shared" si="93"/>
        <v>45330.573541666701</v>
      </c>
      <c r="CS82" s="146">
        <f t="shared" si="94"/>
        <v>45331.684583333299</v>
      </c>
      <c r="CT82" s="147">
        <f t="shared" si="95"/>
        <v>65275319.600000069</v>
      </c>
      <c r="CU82" s="147">
        <f t="shared" si="96"/>
        <v>1599.8999999009538</v>
      </c>
      <c r="CV82" s="147">
        <f t="shared" si="97"/>
        <v>65276919.49999997</v>
      </c>
      <c r="CW82" s="148">
        <f t="shared" si="98"/>
        <v>0.99997549057136648</v>
      </c>
    </row>
    <row r="83" spans="1:101" s="149" customFormat="1" ht="118.5" customHeight="1">
      <c r="A83" s="192" t="str">
        <f>[4]SayfaKOC!C20</f>
        <v>KOC10</v>
      </c>
      <c r="B83" s="133" t="str">
        <f>[4]SayfaKOC!D20</f>
        <v>4119(1)</v>
      </c>
      <c r="C83" s="134" t="str">
        <f>[4]SayfaKOC!E20</f>
        <v>MA</v>
      </c>
      <c r="D83" s="134">
        <f>[4]SayfaKOC!F20</f>
        <v>193</v>
      </c>
      <c r="E83" s="135" t="str">
        <f>[4]SayfaKOC!G20</f>
        <v>BOZ-KOC10-FF-019</v>
      </c>
      <c r="F83" s="166">
        <f t="shared" si="84"/>
        <v>45330</v>
      </c>
      <c r="G83" s="167">
        <f t="shared" si="85"/>
        <v>0.575717592597357</v>
      </c>
      <c r="H83" s="387">
        <f>[4]SayfaKOC!H20</f>
        <v>45330.575717592597</v>
      </c>
      <c r="I83" s="133" t="str">
        <f>[4]SayfaKOC!I20</f>
        <v>Depo/Depot</v>
      </c>
      <c r="J83" s="132" t="str">
        <f>IF([4]SayfaKOC!J20="Müşteri","Notified by Customer","Notified by Bozankaya")</f>
        <v>Notified by Bozankaya</v>
      </c>
      <c r="K83" s="132" t="str">
        <f>VLOOKUP([4]SayfaKOC!L20,Atamalar!$A$10:$B$53,2,FALSE)</f>
        <v>Passenger_Information</v>
      </c>
      <c r="L83" s="197" t="str">
        <f>[4]SayfaKOC!X20</f>
        <v>ATAK ULAŞIM SAN.TİC.LTD.ŞTİ.</v>
      </c>
      <c r="M83" s="136" t="str">
        <f t="shared" si="99"/>
        <v>KOC10-BOZ-KOC10-FF-019</v>
      </c>
      <c r="N83" s="163" t="str">
        <f>[4]SayfaKOC!M20</f>
        <v>Sol Led ekran güzergah paneli haberleşme entegresi yanmış.</v>
      </c>
      <c r="O83" s="198" t="str">
        <f>[4]SayfaKOC!P20</f>
        <v>C-Uyarı, sürüş devamlılığı</v>
      </c>
      <c r="P83" s="198" t="str">
        <f>[4]SayfaKOC!Q20</f>
        <v>C(Sisteme etki etmeyen arıza)</v>
      </c>
      <c r="Q83" s="198" t="str">
        <f>[4]SayfaKOC!R20</f>
        <v>N.A(Yaralanma yok)</v>
      </c>
      <c r="R83" s="164" t="str" cm="1">
        <f t="array" ref="R83">_xlfn.IFS([4]SayfaKOC!U20="Bozankaya","Bozankaya",[4]SayfaKOC!U20="Müşteri","Customer",[4]SayfaKOC!U20="Tedarikçi","Equipment Supplier")</f>
        <v>Equipment Supplier</v>
      </c>
      <c r="S83" s="254" t="str">
        <f>[4]SayfaKOC!GB20</f>
        <v>Atak ulaşımla iletişime geçildi. - Led ekran güzergah panelinin haberleşme entegresi atak ulaşım tarafından değiştirilmiştir.</v>
      </c>
      <c r="T83" s="165" t="str">
        <f>[4]SayfaKOC!AD20</f>
        <v>Tamir edilecek</v>
      </c>
      <c r="U83" s="164" t="str">
        <f>[4]SayfaKOC!W20</f>
        <v>Evet</v>
      </c>
      <c r="V83" s="137">
        <f>[4]SayfaKOC!AZ20</f>
        <v>2</v>
      </c>
      <c r="W83" s="168">
        <f t="shared" si="100"/>
        <v>45330</v>
      </c>
      <c r="X83" s="169" t="str">
        <f t="shared" si="101"/>
        <v>13:58</v>
      </c>
      <c r="Y83" s="387">
        <f>[4]SayfaKOC!AE20</f>
        <v>45330.582233796304</v>
      </c>
      <c r="Z83" s="138">
        <f t="shared" si="102"/>
        <v>45331</v>
      </c>
      <c r="AA83" s="139" t="str">
        <f t="shared" si="103"/>
        <v>16:00</v>
      </c>
      <c r="AB83" s="219">
        <f>[4]SayfaKOC!BA20</f>
        <v>45331.666666666701</v>
      </c>
      <c r="AC83" s="223">
        <f t="shared" si="104"/>
        <v>1570.9666667087004</v>
      </c>
      <c r="AD83" s="140">
        <f t="shared" si="105"/>
        <v>45331</v>
      </c>
      <c r="AE83" s="140" t="str">
        <f t="shared" si="106"/>
        <v>16:00</v>
      </c>
      <c r="AF83" s="387">
        <f>[4]SayfaKOC!BA20</f>
        <v>45331.666666666701</v>
      </c>
      <c r="AG83" s="216" t="str">
        <f>[4]SayfaKOC!S20</f>
        <v>(I) İlk Defa Karşılaşılan Arıza</v>
      </c>
      <c r="AH83" s="215" t="str">
        <f t="shared" si="107"/>
        <v>Bu Arıza Aracın Servise Verilmesine Engel Değil</v>
      </c>
      <c r="AI83" s="195" t="str">
        <f>[4]SayfaKOC!AV20</f>
        <v>KOC10-HBR-24-016</v>
      </c>
      <c r="AJ83" s="196" t="str">
        <f t="shared" si="108"/>
        <v/>
      </c>
      <c r="AK83" s="196" t="str">
        <f t="shared" si="109"/>
        <v/>
      </c>
      <c r="AL83" s="141" t="str">
        <f>[4]SayfaKOC!AX20</f>
        <v/>
      </c>
      <c r="AM83" s="223">
        <f t="shared" si="110"/>
        <v>1561.5833333716728</v>
      </c>
      <c r="AN83" s="223">
        <f t="shared" si="111"/>
        <v>1570.9666667087004</v>
      </c>
      <c r="AO83" s="211" t="str">
        <f>[4]SayfaKOC!AG20</f>
        <v>ATAK ULAŞIM SAN.TİC.LTD.ŞTİ.</v>
      </c>
      <c r="AP83" s="211" t="str">
        <f>[4]SayfaKOC!AI20</f>
        <v>E410-7006</v>
      </c>
      <c r="AQ83" s="211" t="str">
        <f>[4]SayfaKOC!AQ20</f>
        <v/>
      </c>
      <c r="AR83" s="211" t="str">
        <f>[4]SayfaKOC!AH20</f>
        <v>LED EKRAN GÜZERGAH PANELİ (SOL)</v>
      </c>
      <c r="AS83" s="211">
        <f>[4]SayfaKOC!AJ20</f>
        <v>1</v>
      </c>
      <c r="AT83" s="212" t="str">
        <f>[4]SayfaKOC!GC20</f>
        <v xml:space="preserve"> - </v>
      </c>
      <c r="AU83" s="213">
        <f>[4]SayfaKOC!AL20</f>
        <v>45330.497326388897</v>
      </c>
      <c r="AV83" s="213">
        <f>[4]SayfaKOC!AP20</f>
        <v>45330</v>
      </c>
      <c r="AW83" s="214" t="str">
        <f>[4]SayfaKOC!AT20</f>
        <v/>
      </c>
      <c r="AX83" s="242">
        <f t="shared" si="112"/>
        <v>34561.266667591408</v>
      </c>
      <c r="AY83" s="200" t="str">
        <f>[4]SayfaKOC!BF20</f>
        <v>dd52de0e</v>
      </c>
      <c r="AZ83" s="199" t="str">
        <f>[4]SayfaKOC!BD20</f>
        <v>https://www.appsheet.com/Template/gettablefileurl?appname=KOC10_Failure_List-654943&amp;tableName=SAYFA1&amp;filename=Sayfa1_Images%2Fdd52de0e.Resim.085950.jpg</v>
      </c>
      <c r="BA83" s="142"/>
      <c r="BB83" s="208" t="str">
        <f t="shared" si="113"/>
        <v/>
      </c>
      <c r="BC83" s="143"/>
      <c r="BD83" s="143"/>
      <c r="BE83" s="143"/>
      <c r="BF83" s="143"/>
      <c r="BG83" s="143"/>
      <c r="BH83" s="143"/>
      <c r="BI83" s="143"/>
      <c r="BJ83" s="143"/>
      <c r="BK83" s="134" t="str">
        <f>[4]SayfaKOC!U20</f>
        <v>Tedarikçi</v>
      </c>
      <c r="BL83" s="134" t="str">
        <f>[4]SayfaKOC!V20</f>
        <v>ATAK ULAŞIM SAN.TİC.LTD.ŞTİ.</v>
      </c>
      <c r="BM83" s="143"/>
      <c r="BN83" s="208" t="str">
        <f t="shared" si="86"/>
        <v>x var</v>
      </c>
      <c r="BO83" s="208" t="b">
        <f t="shared" si="87"/>
        <v>0</v>
      </c>
      <c r="BP83" s="208" t="str">
        <f t="shared" si="88"/>
        <v>Bir günden fazla süren arıza</v>
      </c>
      <c r="BQ83" s="377">
        <f t="shared" si="89"/>
        <v>9.3833333370275795</v>
      </c>
      <c r="BR83" s="377">
        <f t="shared" si="90"/>
        <v>1561.5833333716728</v>
      </c>
      <c r="BS83" s="377">
        <f t="shared" si="91"/>
        <v>1570.9666667087004</v>
      </c>
      <c r="BT83" s="143"/>
      <c r="BU83" s="397"/>
      <c r="BV83" s="385">
        <f t="shared" si="114"/>
        <v>6</v>
      </c>
      <c r="BW83" s="377" t="str">
        <f t="shared" si="115"/>
        <v>Evet, çakışma var</v>
      </c>
      <c r="BX83" s="381"/>
      <c r="BY83" s="403">
        <f t="shared" si="116"/>
        <v>6.5162037062691525E-3</v>
      </c>
      <c r="BZ83" s="403">
        <f t="shared" si="117"/>
        <v>1.084432870396995</v>
      </c>
      <c r="CA83" s="403">
        <f t="shared" si="118"/>
        <v>1.0909490741032641</v>
      </c>
      <c r="CB83" s="363"/>
      <c r="CC83" s="361"/>
      <c r="CD83" s="244"/>
      <c r="CE83" s="363">
        <v>19</v>
      </c>
      <c r="CF83" s="219">
        <f t="shared" si="119"/>
        <v>45330.575717592597</v>
      </c>
      <c r="CG83" s="219">
        <f t="shared" si="120"/>
        <v>45331.666666666701</v>
      </c>
      <c r="CH83" s="244"/>
      <c r="CI83" s="244"/>
      <c r="CJ83" s="244"/>
      <c r="CK83" s="244">
        <f t="shared" si="121"/>
        <v>1.084432870396995</v>
      </c>
      <c r="CL83" s="244">
        <f t="shared" si="122"/>
        <v>6.5162037062691525E-3</v>
      </c>
      <c r="CM83" s="244">
        <f t="shared" si="123"/>
        <v>1.0909490741032641</v>
      </c>
      <c r="CN83" s="143"/>
      <c r="CO83" s="144">
        <f t="shared" si="124"/>
        <v>1570.9666667087004</v>
      </c>
      <c r="CP83" s="145">
        <f t="shared" si="125"/>
        <v>65.065972223819699</v>
      </c>
      <c r="CQ83" s="146">
        <f t="shared" si="92"/>
        <v>0.575717592597357</v>
      </c>
      <c r="CR83" s="146">
        <f t="shared" si="93"/>
        <v>45330.582233796304</v>
      </c>
      <c r="CS83" s="146">
        <f t="shared" si="94"/>
        <v>45331.666666666701</v>
      </c>
      <c r="CT83" s="147">
        <f t="shared" si="95"/>
        <v>65275209.38333334</v>
      </c>
      <c r="CU83" s="147">
        <f t="shared" si="96"/>
        <v>1561.5833333716728</v>
      </c>
      <c r="CV83" s="147">
        <f t="shared" si="97"/>
        <v>65276770.966666706</v>
      </c>
      <c r="CW83" s="148">
        <f t="shared" si="98"/>
        <v>0.99997607750337159</v>
      </c>
    </row>
    <row r="84" spans="1:101" s="149" customFormat="1" ht="118.5" customHeight="1">
      <c r="A84" s="192" t="str">
        <f>[4]SayfaKOC!C21</f>
        <v>KOC10</v>
      </c>
      <c r="B84" s="133" t="str">
        <f>[4]SayfaKOC!D21</f>
        <v>4119(1)</v>
      </c>
      <c r="C84" s="134" t="str">
        <f>[4]SayfaKOC!E21</f>
        <v>MA</v>
      </c>
      <c r="D84" s="134">
        <f>[4]SayfaKOC!F21</f>
        <v>193</v>
      </c>
      <c r="E84" s="135" t="str">
        <f>[4]SayfaKOC!G21</f>
        <v>BOZ-KOC10-FF-020</v>
      </c>
      <c r="F84" s="166">
        <f t="shared" si="84"/>
        <v>45330</v>
      </c>
      <c r="G84" s="167">
        <f t="shared" si="85"/>
        <v>0.58303240739769535</v>
      </c>
      <c r="H84" s="387">
        <f>[4]SayfaKOC!H21</f>
        <v>45330.583032407398</v>
      </c>
      <c r="I84" s="133" t="str">
        <f>[4]SayfaKOC!I21</f>
        <v>Depo/Depot</v>
      </c>
      <c r="J84" s="132" t="str">
        <f>IF([4]SayfaKOC!J21="Müşteri","Notified by Customer","Notified by Bozankaya")</f>
        <v>Notified by Bozankaya</v>
      </c>
      <c r="K84" s="132" t="str">
        <f>VLOOKUP([4]SayfaKOC!L21,Atamalar!$A$10:$B$53,2,FALSE)</f>
        <v>Passenger_Information</v>
      </c>
      <c r="L84" s="197" t="str">
        <f>[4]SayfaKOC!X21</f>
        <v>ATAK ULAŞIM SAN.TİC.LTD.ŞTİ.</v>
      </c>
      <c r="M84" s="136" t="str">
        <f t="shared" si="99"/>
        <v>KOC10-BOZ-KOC10-FF-020</v>
      </c>
      <c r="N84" s="163" t="str">
        <f>[4]SayfaKOC!M21</f>
        <v>Sağ Led ekran güzergah paneli haberleşme entegresi yanmış.</v>
      </c>
      <c r="O84" s="198" t="str">
        <f>[4]SayfaKOC!P21</f>
        <v>C-Uyarı, sürüş devamlılığı</v>
      </c>
      <c r="P84" s="198" t="str">
        <f>[4]SayfaKOC!Q21</f>
        <v>C(Sisteme etki etmeyen arıza)</v>
      </c>
      <c r="Q84" s="198" t="str">
        <f>[4]SayfaKOC!R21</f>
        <v>N.A(Yaralanma yok)</v>
      </c>
      <c r="R84" s="164" t="str" cm="1">
        <f t="array" ref="R84">_xlfn.IFS([4]SayfaKOC!U21="Bozankaya","Bozankaya",[4]SayfaKOC!U21="Müşteri","Customer",[4]SayfaKOC!U21="Tedarikçi","Equipment Supplier")</f>
        <v>Equipment Supplier</v>
      </c>
      <c r="S84" s="254" t="str">
        <f>[4]SayfaKOC!GB21</f>
        <v>Atak ulaşımla iletişime geçildi. - Led ekran güzergah panelinin içindeki kartın haberleşme entegresi atak ulaşım tarafından değiştirilmiştir.</v>
      </c>
      <c r="T84" s="165" t="str">
        <f>[4]SayfaKOC!AD21</f>
        <v>Tamir edilecek</v>
      </c>
      <c r="U84" s="164" t="str">
        <f>[4]SayfaKOC!W21</f>
        <v>Evet</v>
      </c>
      <c r="V84" s="137">
        <f>[4]SayfaKOC!AZ21</f>
        <v>2</v>
      </c>
      <c r="W84" s="168">
        <f t="shared" si="100"/>
        <v>45330</v>
      </c>
      <c r="X84" s="169" t="str">
        <f t="shared" si="101"/>
        <v>14:37</v>
      </c>
      <c r="Y84" s="387">
        <f>[4]SayfaKOC!AE21</f>
        <v>45330.609293981499</v>
      </c>
      <c r="Z84" s="138">
        <f t="shared" si="102"/>
        <v>45331</v>
      </c>
      <c r="AA84" s="139" t="str">
        <f t="shared" si="103"/>
        <v>17:15</v>
      </c>
      <c r="AB84" s="219">
        <f>[4]SayfaKOC!BA21</f>
        <v>45331.718935185199</v>
      </c>
      <c r="AC84" s="223">
        <f t="shared" si="104"/>
        <v>1635.7000000344124</v>
      </c>
      <c r="AD84" s="140">
        <f t="shared" si="105"/>
        <v>45331</v>
      </c>
      <c r="AE84" s="140" t="str">
        <f t="shared" si="106"/>
        <v>17:15</v>
      </c>
      <c r="AF84" s="387">
        <f>[4]SayfaKOC!BA21</f>
        <v>45331.718935185199</v>
      </c>
      <c r="AG84" s="216" t="str">
        <f>[4]SayfaKOC!S21</f>
        <v>(I) İlk Defa Karşılaşılan Arıza</v>
      </c>
      <c r="AH84" s="215" t="str">
        <f t="shared" si="107"/>
        <v>Bu Arıza Aracın Servise Verilmesine Engel Değil</v>
      </c>
      <c r="AI84" s="195" t="str">
        <f>[4]SayfaKOC!AV21</f>
        <v>KOC10-HBR-24-017</v>
      </c>
      <c r="AJ84" s="196" t="str">
        <f t="shared" si="108"/>
        <v/>
      </c>
      <c r="AK84" s="196" t="str">
        <f t="shared" si="109"/>
        <v/>
      </c>
      <c r="AL84" s="141" t="str">
        <f>[4]SayfaKOC!AX21</f>
        <v/>
      </c>
      <c r="AM84" s="223">
        <f t="shared" si="110"/>
        <v>1597.8833333286457</v>
      </c>
      <c r="AN84" s="223">
        <f t="shared" si="111"/>
        <v>1635.7000000344124</v>
      </c>
      <c r="AO84" s="211" t="str">
        <f>[4]SayfaKOC!AG21</f>
        <v>ATAK ULAŞIM SAN.TİC.LTD.ŞTİ.</v>
      </c>
      <c r="AP84" s="211" t="str">
        <f>[4]SayfaKOC!AI21</f>
        <v>E410-7005</v>
      </c>
      <c r="AQ84" s="211" t="str">
        <f>[4]SayfaKOC!AQ21</f>
        <v/>
      </c>
      <c r="AR84" s="211" t="str">
        <f>[4]SayfaKOC!AH21</f>
        <v>Sağ Led Ekran Güzergah Paneli</v>
      </c>
      <c r="AS84" s="211">
        <f>[4]SayfaKOC!AJ21</f>
        <v>1</v>
      </c>
      <c r="AT84" s="212" t="str">
        <f>[4]SayfaKOC!GC21</f>
        <v xml:space="preserve"> - </v>
      </c>
      <c r="AU84" s="213">
        <f>[4]SayfaKOC!AL21</f>
        <v>45330.49</v>
      </c>
      <c r="AV84" s="213">
        <f>[4]SayfaKOC!AP21</f>
        <v>45330</v>
      </c>
      <c r="AW84" s="214" t="str">
        <f>[4]SayfaKOC!AT21</f>
        <v/>
      </c>
      <c r="AX84" s="242">
        <f t="shared" si="112"/>
        <v>35985.400000757072</v>
      </c>
      <c r="AY84" s="200" t="str">
        <f>[4]SayfaKOC!BF21</f>
        <v>43ab83fd</v>
      </c>
      <c r="AZ84" s="199" t="str">
        <f>[4]SayfaKOC!BD21</f>
        <v>https://www.appsheet.com/Template/gettablefileurl?appname=KOC10_Failure_List-654943&amp;tableName=SAYFA1&amp;filename=Sayfa1_Images%2F43ab83fd.Resim.091101.jpg</v>
      </c>
      <c r="BA84" s="142"/>
      <c r="BB84" s="208" t="str">
        <f t="shared" si="113"/>
        <v/>
      </c>
      <c r="BC84" s="143"/>
      <c r="BD84" s="143"/>
      <c r="BE84" s="143"/>
      <c r="BF84" s="143"/>
      <c r="BG84" s="143"/>
      <c r="BH84" s="143"/>
      <c r="BI84" s="143"/>
      <c r="BJ84" s="143"/>
      <c r="BK84" s="134" t="str">
        <f>[4]SayfaKOC!U21</f>
        <v>Tedarikçi</v>
      </c>
      <c r="BL84" s="134" t="str">
        <f>[4]SayfaKOC!V21</f>
        <v>ATAK ULAŞIM SAN.TİC.LTD.ŞTİ.</v>
      </c>
      <c r="BM84" s="143"/>
      <c r="BN84" s="208" t="str">
        <f t="shared" si="86"/>
        <v>x var</v>
      </c>
      <c r="BO84" s="208" t="b">
        <f t="shared" si="87"/>
        <v>0</v>
      </c>
      <c r="BP84" s="208" t="str">
        <f t="shared" si="88"/>
        <v>Bir günden fazla süren arıza</v>
      </c>
      <c r="BQ84" s="377">
        <f t="shared" si="89"/>
        <v>37.816666705766693</v>
      </c>
      <c r="BR84" s="377">
        <f t="shared" si="90"/>
        <v>1597.8833333286457</v>
      </c>
      <c r="BS84" s="377">
        <f t="shared" si="91"/>
        <v>1635.7000000344124</v>
      </c>
      <c r="BT84" s="143"/>
      <c r="BU84" s="397"/>
      <c r="BV84" s="385">
        <f t="shared" si="114"/>
        <v>6</v>
      </c>
      <c r="BW84" s="377" t="str">
        <f t="shared" si="115"/>
        <v>Evet, çakışma var</v>
      </c>
      <c r="BX84" s="381"/>
      <c r="BY84" s="403">
        <f t="shared" si="116"/>
        <v>2.626157410122687E-2</v>
      </c>
      <c r="BZ84" s="403">
        <f t="shared" si="117"/>
        <v>1.1096412037004484</v>
      </c>
      <c r="CA84" s="403">
        <f t="shared" si="118"/>
        <v>1.1359027778016753</v>
      </c>
      <c r="CB84" s="363"/>
      <c r="CC84" s="361"/>
      <c r="CD84" s="244"/>
      <c r="CE84" s="363">
        <v>20</v>
      </c>
      <c r="CF84" s="219">
        <f t="shared" si="119"/>
        <v>45330.583032407398</v>
      </c>
      <c r="CG84" s="219">
        <f t="shared" si="120"/>
        <v>45331.718935185199</v>
      </c>
      <c r="CH84" s="244"/>
      <c r="CI84" s="244"/>
      <c r="CJ84" s="244"/>
      <c r="CK84" s="244">
        <f t="shared" si="121"/>
        <v>1.1096412037004484</v>
      </c>
      <c r="CL84" s="244">
        <f t="shared" si="122"/>
        <v>2.626157410122687E-2</v>
      </c>
      <c r="CM84" s="244">
        <f t="shared" si="123"/>
        <v>1.1359027778016753</v>
      </c>
      <c r="CN84" s="143"/>
      <c r="CO84" s="144">
        <f t="shared" si="124"/>
        <v>1635.7000000344124</v>
      </c>
      <c r="CP84" s="145">
        <f t="shared" si="125"/>
        <v>66.578472222026903</v>
      </c>
      <c r="CQ84" s="146">
        <f t="shared" si="92"/>
        <v>0.58303240739769535</v>
      </c>
      <c r="CR84" s="146">
        <f t="shared" si="93"/>
        <v>45330.609293981499</v>
      </c>
      <c r="CS84" s="146">
        <f t="shared" si="94"/>
        <v>45331.718935185199</v>
      </c>
      <c r="CT84" s="147">
        <f t="shared" si="95"/>
        <v>65275237.816666707</v>
      </c>
      <c r="CU84" s="147">
        <f t="shared" si="96"/>
        <v>1597.8833333286457</v>
      </c>
      <c r="CV84" s="147">
        <f t="shared" si="97"/>
        <v>65276835.700000033</v>
      </c>
      <c r="CW84" s="148">
        <f t="shared" si="98"/>
        <v>0.99997552143396362</v>
      </c>
    </row>
    <row r="85" spans="1:101" s="149" customFormat="1" ht="118.5" customHeight="1">
      <c r="A85" s="192" t="str">
        <f>[4]SayfaKOC!C22</f>
        <v>KOC10</v>
      </c>
      <c r="B85" s="133" t="str">
        <f>[4]SayfaKOC!D22</f>
        <v>4119(1)</v>
      </c>
      <c r="C85" s="134" t="str">
        <f>[4]SayfaKOC!E22</f>
        <v>MB</v>
      </c>
      <c r="D85" s="134">
        <f>[4]SayfaKOC!F22</f>
        <v>193</v>
      </c>
      <c r="E85" s="135" t="str">
        <f>[4]SayfaKOC!G22</f>
        <v>BOZ-KOC10-FF-021</v>
      </c>
      <c r="F85" s="166">
        <f t="shared" si="84"/>
        <v>45330</v>
      </c>
      <c r="G85" s="167">
        <f t="shared" si="85"/>
        <v>0.56282407409889856</v>
      </c>
      <c r="H85" s="387">
        <f>[4]SayfaKOC!H22</f>
        <v>45330.562824074099</v>
      </c>
      <c r="I85" s="133" t="str">
        <f>[4]SayfaKOC!I22</f>
        <v>Depo/Depot</v>
      </c>
      <c r="J85" s="132" t="str">
        <f>IF([4]SayfaKOC!J22="Müşteri","Notified by Customer","Notified by Bozankaya")</f>
        <v>Notified by Bozankaya</v>
      </c>
      <c r="K85" s="132" t="str">
        <f>VLOOKUP([4]SayfaKOC!L22,Atamalar!$A$10:$B$53,2,FALSE)</f>
        <v>Passenger_Information</v>
      </c>
      <c r="L85" s="197" t="str">
        <f>[4]SayfaKOC!X22</f>
        <v>ATAK ULAŞIM SAN.TİC.LTD.ŞTİ.</v>
      </c>
      <c r="M85" s="136" t="str">
        <f t="shared" si="99"/>
        <v>KOC10-BOZ-KOC10-FF-021</v>
      </c>
      <c r="N85" s="163" t="str">
        <f>[4]SayfaKOC!M22</f>
        <v>11'nolu interkomdan kabine ses gitmiyor.</v>
      </c>
      <c r="O85" s="198" t="str">
        <f>[4]SayfaKOC!P22</f>
        <v>C-Uyarı, sürüş devamlılığı</v>
      </c>
      <c r="P85" s="198" t="str">
        <f>[4]SayfaKOC!Q22</f>
        <v>C(Sisteme etki etmeyen arıza)</v>
      </c>
      <c r="Q85" s="198" t="str">
        <f>[4]SayfaKOC!R22</f>
        <v>N.A(Yaralanma yok)</v>
      </c>
      <c r="R85" s="164" t="str" cm="1">
        <f t="array" ref="R85">_xlfn.IFS([4]SayfaKOC!U22="Bozankaya","Bozankaya",[4]SayfaKOC!U22="Müşteri","Customer",[4]SayfaKOC!U22="Tedarikçi","Equipment Supplier")</f>
        <v>Equipment Supplier</v>
      </c>
      <c r="S85" s="254" t="str">
        <f>[4]SayfaKOC!GB22</f>
        <v>Atak ulaşımla iletişime geçildi. - Elimizde bulunan yedek interkomun bağlantısını yapılıp IP adresi 11'nolu interkom olarak tanımlanmıştır.</v>
      </c>
      <c r="T85" s="165" t="str">
        <f>[4]SayfaKOC!AD22</f>
        <v>Ekipman değiştirilecek</v>
      </c>
      <c r="U85" s="164" t="str">
        <f>[4]SayfaKOC!W22</f>
        <v>Evet</v>
      </c>
      <c r="V85" s="137">
        <f>[4]SayfaKOC!AZ22</f>
        <v>1</v>
      </c>
      <c r="W85" s="168">
        <f t="shared" si="100"/>
        <v>45330</v>
      </c>
      <c r="X85" s="169" t="str">
        <f t="shared" si="101"/>
        <v>13:50</v>
      </c>
      <c r="Y85" s="387">
        <f>[4]SayfaKOC!AE22</f>
        <v>45330.577071759297</v>
      </c>
      <c r="Z85" s="138">
        <f t="shared" si="102"/>
        <v>45330</v>
      </c>
      <c r="AA85" s="139" t="str">
        <f t="shared" si="103"/>
        <v>14:30</v>
      </c>
      <c r="AB85" s="219">
        <f>[4]SayfaKOC!BA22</f>
        <v>45330.604328703703</v>
      </c>
      <c r="AC85" s="223">
        <f t="shared" si="104"/>
        <v>59.766666629584506</v>
      </c>
      <c r="AD85" s="140">
        <f t="shared" si="105"/>
        <v>45330</v>
      </c>
      <c r="AE85" s="140" t="str">
        <f t="shared" si="106"/>
        <v>14:30</v>
      </c>
      <c r="AF85" s="387">
        <f>[4]SayfaKOC!BA22</f>
        <v>45330.604328703703</v>
      </c>
      <c r="AG85" s="216" t="str">
        <f>[4]SayfaKOC!S22</f>
        <v>(III) Farklı Araçlarda Tekrarlayan Arıza</v>
      </c>
      <c r="AH85" s="215" t="str">
        <f t="shared" si="107"/>
        <v>Bu Arıza Aracın Servise Verilmesine Engel Değil</v>
      </c>
      <c r="AI85" s="195" t="str">
        <f>[4]SayfaKOC!AV22</f>
        <v>KOC10-HBR-24-018</v>
      </c>
      <c r="AJ85" s="196" t="str">
        <f t="shared" si="108"/>
        <v/>
      </c>
      <c r="AK85" s="196" t="str">
        <f t="shared" si="109"/>
        <v/>
      </c>
      <c r="AL85" s="141" t="str">
        <f>[4]SayfaKOC!AX22</f>
        <v/>
      </c>
      <c r="AM85" s="223">
        <f t="shared" si="110"/>
        <v>0</v>
      </c>
      <c r="AN85" s="223">
        <f t="shared" si="111"/>
        <v>59.766666629584506</v>
      </c>
      <c r="AO85" s="211" t="str">
        <f>[4]SayfaKOC!AG22</f>
        <v>ATAK ULAŞIM SAN.TİC.LTD.ŞTİ.</v>
      </c>
      <c r="AP85" s="211" t="str">
        <f>[4]SayfaKOC!AI22</f>
        <v>E820-7051</v>
      </c>
      <c r="AQ85" s="211" t="str">
        <f>[4]SayfaKOC!AQ22</f>
        <v>0107068</v>
      </c>
      <c r="AR85" s="211" t="str">
        <f>[4]SayfaKOC!AH22</f>
        <v>ATAK ULASIM ANTALYA INTERCOM</v>
      </c>
      <c r="AS85" s="211">
        <f>[4]SayfaKOC!AJ22</f>
        <v>1</v>
      </c>
      <c r="AT85" s="212" t="str">
        <f>[4]SayfaKOC!GC22</f>
        <v xml:space="preserve"> - </v>
      </c>
      <c r="AU85" s="213" t="str">
        <f>[4]SayfaKOC!AL22</f>
        <v/>
      </c>
      <c r="AV85" s="213" t="str">
        <f>[4]SayfaKOC!AP22</f>
        <v/>
      </c>
      <c r="AW85" s="214" t="str">
        <f>[4]SayfaKOC!AT22</f>
        <v/>
      </c>
      <c r="AX85" s="242">
        <f t="shared" si="112"/>
        <v>657.43333292542957</v>
      </c>
      <c r="AY85" s="200" t="str">
        <f>[4]SayfaKOC!BF22</f>
        <v>1f7e1874</v>
      </c>
      <c r="AZ85" s="199" t="str">
        <f>[4]SayfaKOC!BD22</f>
        <v>https://www.appsheet.com/Template/gettablefileurl?appname=KOC10_Failure_List-654943&amp;tableName=SAYFA1&amp;filename=Sayfa1_Images%2F1f7e1874.Resim.135358.jpg</v>
      </c>
      <c r="BA85" s="142"/>
      <c r="BB85" s="208" t="str">
        <f t="shared" si="113"/>
        <v/>
      </c>
      <c r="BC85" s="143"/>
      <c r="BD85" s="143"/>
      <c r="BE85" s="143"/>
      <c r="BF85" s="143"/>
      <c r="BG85" s="143"/>
      <c r="BH85" s="143"/>
      <c r="BI85" s="143"/>
      <c r="BJ85" s="143"/>
      <c r="BK85" s="134" t="str">
        <f>[4]SayfaKOC!U22</f>
        <v>Tedarikçi</v>
      </c>
      <c r="BL85" s="134" t="str">
        <f>[4]SayfaKOC!V22</f>
        <v>ATAK ULAŞIM SAN.TİC.LTD.ŞTİ.</v>
      </c>
      <c r="BM85" s="143"/>
      <c r="BN85" s="208" t="str">
        <f t="shared" si="86"/>
        <v>x var</v>
      </c>
      <c r="BO85" s="208" t="b">
        <f t="shared" si="87"/>
        <v>0</v>
      </c>
      <c r="BP85" s="208" t="b">
        <f t="shared" si="88"/>
        <v>0</v>
      </c>
      <c r="BQ85" s="377">
        <f t="shared" si="89"/>
        <v>20.516666684998199</v>
      </c>
      <c r="BR85" s="377">
        <f t="shared" si="90"/>
        <v>39.249999944586307</v>
      </c>
      <c r="BS85" s="377">
        <f t="shared" si="91"/>
        <v>59.766666629584506</v>
      </c>
      <c r="BT85" s="143"/>
      <c r="BU85" s="397"/>
      <c r="BV85" s="385">
        <f t="shared" si="114"/>
        <v>5</v>
      </c>
      <c r="BW85" s="377" t="str">
        <f t="shared" si="115"/>
        <v>Evet, çakışma var</v>
      </c>
      <c r="BX85" s="381"/>
      <c r="BY85" s="403">
        <f t="shared" si="116"/>
        <v>1.4247685197915416E-2</v>
      </c>
      <c r="BZ85" s="403">
        <f t="shared" si="117"/>
        <v>2.7256944405962713E-2</v>
      </c>
      <c r="CA85" s="403">
        <f t="shared" si="118"/>
        <v>4.1504629603878129E-2</v>
      </c>
      <c r="CB85" s="363"/>
      <c r="CC85" s="361"/>
      <c r="CD85" s="244"/>
      <c r="CE85" s="363">
        <v>21</v>
      </c>
      <c r="CF85" s="219">
        <f t="shared" si="119"/>
        <v>45330.562824074099</v>
      </c>
      <c r="CG85" s="219">
        <f t="shared" si="120"/>
        <v>45330.604328703703</v>
      </c>
      <c r="CH85" s="244"/>
      <c r="CI85" s="244"/>
      <c r="CJ85" s="244"/>
      <c r="CK85" s="244">
        <f t="shared" si="121"/>
        <v>2.7256944405962713E-2</v>
      </c>
      <c r="CL85" s="244">
        <f t="shared" si="122"/>
        <v>1.4247685197915416E-2</v>
      </c>
      <c r="CM85" s="244">
        <f t="shared" si="123"/>
        <v>4.1504629603878129E-2</v>
      </c>
      <c r="CN85" s="143"/>
      <c r="CO85" s="144">
        <f t="shared" si="124"/>
        <v>59.766666629584506</v>
      </c>
      <c r="CP85" s="145">
        <f t="shared" si="125"/>
        <v>1.6354166643577628</v>
      </c>
      <c r="CQ85" s="146">
        <f t="shared" si="92"/>
        <v>0.56282407409889856</v>
      </c>
      <c r="CR85" s="146">
        <f t="shared" si="93"/>
        <v>45330.577071759297</v>
      </c>
      <c r="CS85" s="146">
        <f t="shared" si="94"/>
        <v>45330.604328703703</v>
      </c>
      <c r="CT85" s="147">
        <f t="shared" si="95"/>
        <v>65275220.516666688</v>
      </c>
      <c r="CU85" s="147">
        <f t="shared" si="96"/>
        <v>39.249999944586307</v>
      </c>
      <c r="CV85" s="147">
        <f t="shared" si="97"/>
        <v>65275259.766666628</v>
      </c>
      <c r="CW85" s="148">
        <f t="shared" si="98"/>
        <v>0.99999939870021071</v>
      </c>
    </row>
    <row r="86" spans="1:101" s="149" customFormat="1" ht="118.5" customHeight="1">
      <c r="A86" s="192" t="str">
        <f>[4]SayfaKOC!C23</f>
        <v>KOC10</v>
      </c>
      <c r="B86" s="133" t="str">
        <f>[4]SayfaKOC!D23</f>
        <v>4119(1)</v>
      </c>
      <c r="C86" s="134" t="str">
        <f>[4]SayfaKOC!E23</f>
        <v>MA</v>
      </c>
      <c r="D86" s="134">
        <f>[4]SayfaKOC!F23</f>
        <v>193</v>
      </c>
      <c r="E86" s="135" t="str">
        <f>[4]SayfaKOC!G23</f>
        <v>BOZ-KOC10-FF-022</v>
      </c>
      <c r="F86" s="166">
        <f t="shared" si="84"/>
        <v>45330</v>
      </c>
      <c r="G86" s="167">
        <f t="shared" si="85"/>
        <v>0.60454861110338243</v>
      </c>
      <c r="H86" s="387">
        <f>[4]SayfaKOC!H23</f>
        <v>45330.604548611103</v>
      </c>
      <c r="I86" s="133" t="str">
        <f>[4]SayfaKOC!I23</f>
        <v>Depo/Depot</v>
      </c>
      <c r="J86" s="132" t="str">
        <f>IF([4]SayfaKOC!J23="Müşteri","Notified by Customer","Notified by Bozankaya")</f>
        <v>Notified by Bozankaya</v>
      </c>
      <c r="K86" s="132" t="str">
        <f>VLOOKUP([4]SayfaKOC!L23,Atamalar!$A$10:$B$53,2,FALSE)</f>
        <v>Passenger_Information</v>
      </c>
      <c r="L86" s="197" t="str">
        <f>[4]SayfaKOC!X23</f>
        <v>ATAK ULAŞIM SAN.TİC.LTD.ŞTİ.</v>
      </c>
      <c r="M86" s="136" t="str">
        <f t="shared" si="99"/>
        <v>KOC10-BOZ-KOC10-FF-022</v>
      </c>
      <c r="N86" s="163" t="str">
        <f>[4]SayfaKOC!M23</f>
        <v>A kabin YBS'nin com1 ve com2 haberleşme portları arızalanmış.</v>
      </c>
      <c r="O86" s="198" t="str">
        <f>[4]SayfaKOC!P23</f>
        <v>C-Uyarı, sürüş devamlılığı</v>
      </c>
      <c r="P86" s="198" t="str">
        <f>[4]SayfaKOC!Q23</f>
        <v>C(Sisteme etki etmeyen arıza)</v>
      </c>
      <c r="Q86" s="198" t="str">
        <f>[4]SayfaKOC!R23</f>
        <v>N.A(Yaralanma yok)</v>
      </c>
      <c r="R86" s="164" t="str" cm="1">
        <f t="array" ref="R86">_xlfn.IFS([4]SayfaKOC!U23="Bozankaya","Bozankaya",[4]SayfaKOC!U23="Müşteri","Customer",[4]SayfaKOC!U23="Tedarikçi","Equipment Supplier")</f>
        <v>Equipment Supplier</v>
      </c>
      <c r="S86" s="254" t="str">
        <f>[4]SayfaKOC!GB23</f>
        <v>Atak ulaşımla iletişime geçildi. - Atak ulaşımla iletişime geçildi, yeni YBS ekranı takıldı.</v>
      </c>
      <c r="T86" s="165" t="str">
        <f>[4]SayfaKOC!AD23</f>
        <v>Ekipman değiştirilecek</v>
      </c>
      <c r="U86" s="164" t="str">
        <f>[4]SayfaKOC!W23</f>
        <v>Evet</v>
      </c>
      <c r="V86" s="137">
        <f>[4]SayfaKOC!AZ23</f>
        <v>2</v>
      </c>
      <c r="W86" s="168">
        <f t="shared" si="100"/>
        <v>45330</v>
      </c>
      <c r="X86" s="169" t="str">
        <f t="shared" si="101"/>
        <v>14:50</v>
      </c>
      <c r="Y86" s="387">
        <f>[4]SayfaKOC!AE23</f>
        <v>45330.618634259299</v>
      </c>
      <c r="Z86" s="138">
        <f t="shared" si="102"/>
        <v>45330</v>
      </c>
      <c r="AA86" s="139" t="str">
        <f t="shared" si="103"/>
        <v>15:30</v>
      </c>
      <c r="AB86" s="219">
        <f>[4]SayfaKOC!BA23</f>
        <v>45330.646481481497</v>
      </c>
      <c r="AC86" s="223">
        <f t="shared" si="104"/>
        <v>60.383333367062733</v>
      </c>
      <c r="AD86" s="140">
        <f t="shared" si="105"/>
        <v>45330</v>
      </c>
      <c r="AE86" s="140" t="str">
        <f t="shared" si="106"/>
        <v>15:30</v>
      </c>
      <c r="AF86" s="387">
        <f>[4]SayfaKOC!BA23</f>
        <v>45330.646481481497</v>
      </c>
      <c r="AG86" s="216" t="str">
        <f>[4]SayfaKOC!S23</f>
        <v>(I) İlk Defa Karşılaşılan Arıza</v>
      </c>
      <c r="AH86" s="215" t="str">
        <f t="shared" si="107"/>
        <v>Bu Arıza Aracın Servise Verilmesine Engel Değil</v>
      </c>
      <c r="AI86" s="195" t="str">
        <f>[4]SayfaKOC!AV23</f>
        <v>KOC10-HBR-24-019</v>
      </c>
      <c r="AJ86" s="196" t="str">
        <f t="shared" si="108"/>
        <v/>
      </c>
      <c r="AK86" s="196" t="str">
        <f t="shared" si="109"/>
        <v/>
      </c>
      <c r="AL86" s="141" t="str">
        <f>[4]SayfaKOC!AX23</f>
        <v/>
      </c>
      <c r="AM86" s="223">
        <f t="shared" si="110"/>
        <v>0</v>
      </c>
      <c r="AN86" s="223">
        <f t="shared" si="111"/>
        <v>60.383333367062733</v>
      </c>
      <c r="AO86" s="211" t="str">
        <f>[4]SayfaKOC!AG23</f>
        <v>ATAK ULAŞIM SAN.TİC.LTD.ŞTİ.</v>
      </c>
      <c r="AP86" s="211" t="str">
        <f>[4]SayfaKOC!AI23</f>
        <v>E865-7017</v>
      </c>
      <c r="AQ86" s="211" t="str">
        <f>[4]SayfaKOC!AQ23</f>
        <v/>
      </c>
      <c r="AR86" s="211" t="str">
        <f>[4]SayfaKOC!AH23</f>
        <v>ARAÇ ÜSTÜ İŞ İSTASYONU</v>
      </c>
      <c r="AS86" s="211">
        <f>[4]SayfaKOC!AJ23</f>
        <v>1</v>
      </c>
      <c r="AT86" s="212" t="str">
        <f>[4]SayfaKOC!GC23</f>
        <v xml:space="preserve"> - </v>
      </c>
      <c r="AU86" s="213" t="str">
        <f>[4]SayfaKOC!AL23</f>
        <v/>
      </c>
      <c r="AV86" s="213" t="str">
        <f>[4]SayfaKOC!AP23</f>
        <v/>
      </c>
      <c r="AW86" s="214" t="str">
        <f>[4]SayfaKOC!AT23</f>
        <v/>
      </c>
      <c r="AX86" s="242">
        <f t="shared" si="112"/>
        <v>1328.4333340753801</v>
      </c>
      <c r="AY86" s="200" t="str">
        <f>[4]SayfaKOC!BF23</f>
        <v>6ad187b9</v>
      </c>
      <c r="AZ86" s="199" t="str">
        <f>[4]SayfaKOC!BD23</f>
        <v>https://www.appsheet.com/Template/gettablefileurl?appname=KOC10_Failure_List-654943&amp;tableName=SAYFA1&amp;filename=Sayfa1_Images%2F6ad187b9.Resim.104036.jpg</v>
      </c>
      <c r="BA86" s="142"/>
      <c r="BB86" s="208" t="str">
        <f t="shared" si="113"/>
        <v/>
      </c>
      <c r="BC86" s="143"/>
      <c r="BD86" s="143"/>
      <c r="BE86" s="143"/>
      <c r="BF86" s="143"/>
      <c r="BG86" s="143"/>
      <c r="BH86" s="143"/>
      <c r="BI86" s="143"/>
      <c r="BJ86" s="143"/>
      <c r="BK86" s="134" t="str">
        <f>[4]SayfaKOC!U23</f>
        <v>Tedarikçi</v>
      </c>
      <c r="BL86" s="134" t="str">
        <f>[4]SayfaKOC!V23</f>
        <v>ATAK ULAŞIM SAN.TİC.LTD.ŞTİ.</v>
      </c>
      <c r="BM86" s="143"/>
      <c r="BN86" s="208" t="str">
        <f t="shared" si="86"/>
        <v>x var</v>
      </c>
      <c r="BO86" s="208" t="b">
        <f t="shared" si="87"/>
        <v>0</v>
      </c>
      <c r="BP86" s="208" t="b">
        <f t="shared" si="88"/>
        <v>0</v>
      </c>
      <c r="BQ86" s="377">
        <f t="shared" si="89"/>
        <v>20.283333401894197</v>
      </c>
      <c r="BR86" s="377">
        <f t="shared" si="90"/>
        <v>40.099999965168536</v>
      </c>
      <c r="BS86" s="377">
        <f t="shared" si="91"/>
        <v>60.383333367062733</v>
      </c>
      <c r="BT86" s="143"/>
      <c r="BU86" s="397"/>
      <c r="BV86" s="385">
        <f t="shared" si="114"/>
        <v>5</v>
      </c>
      <c r="BW86" s="377" t="str">
        <f t="shared" si="115"/>
        <v>Evet, çakışma var</v>
      </c>
      <c r="BX86" s="381"/>
      <c r="BY86" s="403">
        <f t="shared" si="116"/>
        <v>1.4085648195759859E-2</v>
      </c>
      <c r="BZ86" s="403">
        <f t="shared" si="117"/>
        <v>2.7847222198033705E-2</v>
      </c>
      <c r="CA86" s="403">
        <f t="shared" si="118"/>
        <v>4.1932870393793564E-2</v>
      </c>
      <c r="CB86" s="363"/>
      <c r="CC86" s="361"/>
      <c r="CD86" s="244"/>
      <c r="CE86" s="363">
        <v>22</v>
      </c>
      <c r="CF86" s="219">
        <f t="shared" si="119"/>
        <v>45330.604548611103</v>
      </c>
      <c r="CG86" s="219">
        <f t="shared" si="120"/>
        <v>45330.646481481497</v>
      </c>
      <c r="CH86" s="244"/>
      <c r="CI86" s="244"/>
      <c r="CJ86" s="244"/>
      <c r="CK86" s="244">
        <f t="shared" si="121"/>
        <v>2.7847222198033705E-2</v>
      </c>
      <c r="CL86" s="244">
        <f t="shared" si="122"/>
        <v>1.4085648195759859E-2</v>
      </c>
      <c r="CM86" s="244">
        <f t="shared" si="123"/>
        <v>4.1932870393793564E-2</v>
      </c>
      <c r="CN86" s="143"/>
      <c r="CO86" s="144">
        <f t="shared" si="124"/>
        <v>60.383333367062733</v>
      </c>
      <c r="CP86" s="145">
        <f t="shared" si="125"/>
        <v>1.6708333318820223</v>
      </c>
      <c r="CQ86" s="146">
        <f t="shared" si="92"/>
        <v>0.60454861110338243</v>
      </c>
      <c r="CR86" s="146">
        <f t="shared" si="93"/>
        <v>45330.618634259299</v>
      </c>
      <c r="CS86" s="146">
        <f t="shared" si="94"/>
        <v>45330.646481481497</v>
      </c>
      <c r="CT86" s="147">
        <f t="shared" si="95"/>
        <v>65275220.283333398</v>
      </c>
      <c r="CU86" s="147">
        <f t="shared" si="96"/>
        <v>40.099999965168536</v>
      </c>
      <c r="CV86" s="147">
        <f t="shared" si="97"/>
        <v>65275260.38333337</v>
      </c>
      <c r="CW86" s="148">
        <f t="shared" si="98"/>
        <v>0.99999938567843716</v>
      </c>
    </row>
    <row r="87" spans="1:101" s="149" customFormat="1" ht="118.5" customHeight="1">
      <c r="A87" s="192" t="str">
        <f>[4]SayfaKOC!C17</f>
        <v>KOC10</v>
      </c>
      <c r="B87" s="133" t="str">
        <f>[4]SayfaKOC!D17</f>
        <v>4119(1)</v>
      </c>
      <c r="C87" s="134" t="str">
        <f>[4]SayfaKOC!E17</f>
        <v>MA</v>
      </c>
      <c r="D87" s="134">
        <f>[4]SayfaKOC!F17</f>
        <v>193</v>
      </c>
      <c r="E87" s="135" t="str">
        <f>[4]SayfaKOC!G17</f>
        <v>BOZ-KOC10-FF-016</v>
      </c>
      <c r="F87" s="166">
        <f t="shared" si="84"/>
        <v>45328</v>
      </c>
      <c r="G87" s="167">
        <f t="shared" si="85"/>
        <v>0.60555555560131324</v>
      </c>
      <c r="H87" s="387">
        <f>[4]SayfaKOC!H17</f>
        <v>45328.605555555601</v>
      </c>
      <c r="I87" s="133" t="str">
        <f>[4]SayfaKOC!I17</f>
        <v>Depo/Depot</v>
      </c>
      <c r="J87" s="132" t="str">
        <f>IF([4]SayfaKOC!J17="Müşteri","Notified by Customer","Notified by Bozankaya")</f>
        <v>Notified by Bozankaya</v>
      </c>
      <c r="K87" s="132" t="str">
        <f>VLOOKUP([4]SayfaKOC!L17,Atamalar!$A$10:$B$53,2,FALSE)</f>
        <v>Sanding_System</v>
      </c>
      <c r="L87" s="197" t="str">
        <f>[4]SayfaKOC!X17</f>
        <v>Kalite</v>
      </c>
      <c r="M87" s="136" t="str">
        <f t="shared" si="99"/>
        <v>KOC10-BOZ-KOC10-FF-016</v>
      </c>
      <c r="N87" s="163" t="str">
        <f>[4]SayfaKOC!M17</f>
        <v>2. aks sağ kumlama seviye sensörünün kablosunun kopmuş olduğu tespit edilmiştir. Araç indirildiğinden beri kopuk olduğu düşünülmektedir.</v>
      </c>
      <c r="O87" s="198" t="str">
        <f>[4]SayfaKOC!P17</f>
        <v>C-Uyarı, sürüş devamlılığı</v>
      </c>
      <c r="P87" s="198" t="str">
        <f>[4]SayfaKOC!Q17</f>
        <v>C(Sisteme etki etmeyen arıza)</v>
      </c>
      <c r="Q87" s="198" t="str">
        <f>[4]SayfaKOC!R17</f>
        <v>N.A(Yaralanma yok)</v>
      </c>
      <c r="R87" s="164" t="str" cm="1">
        <f t="array" ref="R87">_xlfn.IFS([4]SayfaKOC!U17="Bozankaya","Bozankaya",[4]SayfaKOC!U17="Müşteri","Customer",[4]SayfaKOC!U17="Tedarikçi","Equipment Supplier")</f>
        <v>Bozankaya</v>
      </c>
      <c r="S87" s="254" t="str">
        <f>[4]SayfaKOC!GB17</f>
        <v xml:space="preserve">Arıza tespit edildi. - </v>
      </c>
      <c r="T87" s="165" t="str">
        <f>[4]SayfaKOC!AD17</f>
        <v>Tamir edilecek</v>
      </c>
      <c r="U87" s="164" t="str">
        <f>[4]SayfaKOC!W17</f>
        <v>Evet</v>
      </c>
      <c r="V87" s="137">
        <f>[4]SayfaKOC!AZ17</f>
        <v>2</v>
      </c>
      <c r="W87" s="168">
        <f t="shared" si="100"/>
        <v>45329</v>
      </c>
      <c r="X87" s="169" t="str">
        <f t="shared" si="101"/>
        <v>15:38</v>
      </c>
      <c r="Y87" s="387">
        <f>[4]SayfaKOC!AE17</f>
        <v>45329.651689814797</v>
      </c>
      <c r="Z87" s="138" t="str">
        <f t="shared" si="102"/>
        <v/>
      </c>
      <c r="AA87" s="139" t="str">
        <f t="shared" si="103"/>
        <v/>
      </c>
      <c r="AB87" s="219" t="str">
        <f>[4]SayfaKOC!BA17</f>
        <v/>
      </c>
      <c r="AC87" s="223" t="e">
        <f t="shared" si="104"/>
        <v>#VALUE!</v>
      </c>
      <c r="AD87" s="140" t="str">
        <f t="shared" si="105"/>
        <v/>
      </c>
      <c r="AE87" s="140" t="str">
        <f t="shared" si="106"/>
        <v/>
      </c>
      <c r="AF87" s="387" t="str">
        <f>[4]SayfaKOC!BA17</f>
        <v/>
      </c>
      <c r="AG87" s="216" t="str">
        <f>[4]SayfaKOC!S17</f>
        <v>(I) İlk Defa Karşılaşılan Arıza</v>
      </c>
      <c r="AH87" s="215" t="str">
        <f t="shared" si="107"/>
        <v>Bu Arıza Aracın Servise Verilmesine Engel Değil</v>
      </c>
      <c r="AI87" s="195" t="str">
        <f>[4]SayfaKOC!AV17</f>
        <v>KOC10-HBR-24-022</v>
      </c>
      <c r="AJ87" s="196" t="str">
        <f t="shared" si="108"/>
        <v/>
      </c>
      <c r="AK87" s="196" t="str">
        <f t="shared" si="109"/>
        <v/>
      </c>
      <c r="AL87" s="141" t="str">
        <f>[4]SayfaKOC!AX17</f>
        <v/>
      </c>
      <c r="AM87" s="223" t="e">
        <f t="shared" si="110"/>
        <v>#VALUE!</v>
      </c>
      <c r="AN87" s="226" t="e">
        <f t="shared" si="111"/>
        <v>#VALUE!</v>
      </c>
      <c r="AO87" s="211" t="str">
        <f>[4]SayfaKOC!AG17</f>
        <v>Kalite</v>
      </c>
      <c r="AP87" s="211" t="str">
        <f>[4]SayfaKOC!AI17</f>
        <v>E780-0704</v>
      </c>
      <c r="AQ87" s="211" t="str">
        <f>[4]SayfaKOC!AQ17</f>
        <v/>
      </c>
      <c r="AR87" s="211" t="str">
        <f>[4]SayfaKOC!AH17</f>
        <v>Kumlama Seviye Sensör Kablosu</v>
      </c>
      <c r="AS87" s="211">
        <f>[4]SayfaKOC!AJ17</f>
        <v>1</v>
      </c>
      <c r="AT87" s="212" t="str">
        <f>[4]SayfaKOC!GC17</f>
        <v xml:space="preserve"> - </v>
      </c>
      <c r="AU87" s="213">
        <f>[4]SayfaKOC!AL17</f>
        <v>45328.653773148202</v>
      </c>
      <c r="AV87" s="213" t="str">
        <f>[4]SayfaKOC!AP17</f>
        <v/>
      </c>
      <c r="AW87" s="214" t="str">
        <f>[4]SayfaKOC!AT17</f>
        <v/>
      </c>
      <c r="AX87" s="242" t="e">
        <f t="shared" si="112"/>
        <v>#VALUE!</v>
      </c>
      <c r="AY87" s="200" t="str">
        <f>[4]SayfaKOC!BF17</f>
        <v>7621ba02</v>
      </c>
      <c r="AZ87" s="199" t="str">
        <f>[4]SayfaKOC!BD17</f>
        <v>https://www.appsheet.com/Template/gettablefileurl?appname=KOC10_Failure_List-654943&amp;tableName=SAYFA1&amp;filename=Sayfa1_Images%2F7621ba02.Resim.082358.jpg</v>
      </c>
      <c r="BA87" s="142"/>
      <c r="BB87" s="208" t="str">
        <f t="shared" si="113"/>
        <v/>
      </c>
      <c r="BC87" s="143"/>
      <c r="BD87" s="143"/>
      <c r="BE87" s="143"/>
      <c r="BF87" s="143"/>
      <c r="BG87" s="143"/>
      <c r="BH87" s="143"/>
      <c r="BI87" s="143"/>
      <c r="BJ87" s="143"/>
      <c r="BK87" s="134" t="str">
        <f>[4]SayfaKOC!U17</f>
        <v>Bozankaya</v>
      </c>
      <c r="BL87" s="134" t="str">
        <f>[4]SayfaKOC!V17</f>
        <v>Kalite</v>
      </c>
      <c r="BM87" s="143"/>
      <c r="BN87" s="208" t="str">
        <f t="shared" si="86"/>
        <v>x var</v>
      </c>
      <c r="BO87" s="208" t="b">
        <f t="shared" si="87"/>
        <v>0</v>
      </c>
      <c r="BP87" s="208" t="e">
        <f t="shared" si="88"/>
        <v>#VALUE!</v>
      </c>
      <c r="BQ87" s="377">
        <f t="shared" si="89"/>
        <v>1506.4333332411479</v>
      </c>
      <c r="BR87" s="377" t="e">
        <f t="shared" si="90"/>
        <v>#VALUE!</v>
      </c>
      <c r="BS87" s="377" t="e">
        <f t="shared" si="91"/>
        <v>#VALUE!</v>
      </c>
      <c r="BT87" s="143"/>
      <c r="BU87" s="397"/>
      <c r="BV87" s="385">
        <f t="shared" si="114"/>
        <v>-1</v>
      </c>
      <c r="BW87" s="377" t="str">
        <f t="shared" si="115"/>
        <v>Hayır, çakışma yok</v>
      </c>
      <c r="BX87" s="381"/>
      <c r="BY87" s="403">
        <f t="shared" si="116"/>
        <v>1.0461342591952416</v>
      </c>
      <c r="BZ87" s="403" t="e">
        <f t="shared" si="117"/>
        <v>#VALUE!</v>
      </c>
      <c r="CA87" s="403" t="e">
        <f t="shared" si="118"/>
        <v>#VALUE!</v>
      </c>
      <c r="CB87" s="363"/>
      <c r="CC87" s="244"/>
      <c r="CD87" s="244"/>
      <c r="CE87" s="363">
        <v>16</v>
      </c>
      <c r="CF87" s="219">
        <f t="shared" si="119"/>
        <v>45328.605555555601</v>
      </c>
      <c r="CG87" s="219" t="str">
        <f t="shared" si="120"/>
        <v/>
      </c>
      <c r="CH87" s="244"/>
      <c r="CI87" s="244"/>
      <c r="CJ87" s="244"/>
      <c r="CK87" s="244" t="e">
        <f t="shared" si="121"/>
        <v>#VALUE!</v>
      </c>
      <c r="CL87" s="244">
        <f t="shared" si="122"/>
        <v>1.0461342591952416</v>
      </c>
      <c r="CM87" s="244" t="e">
        <f t="shared" si="123"/>
        <v>#VALUE!</v>
      </c>
      <c r="CN87" s="143"/>
      <c r="CO87" s="144" t="e">
        <f t="shared" si="124"/>
        <v>#VALUE!</v>
      </c>
      <c r="CP87" s="145" t="e">
        <f t="shared" si="125"/>
        <v>#VALUE!</v>
      </c>
      <c r="CQ87" s="146">
        <f t="shared" si="92"/>
        <v>0.60555555560131324</v>
      </c>
      <c r="CR87" s="146">
        <f t="shared" si="93"/>
        <v>45329.651689814797</v>
      </c>
      <c r="CS87" s="146" t="str">
        <f t="shared" si="94"/>
        <v/>
      </c>
      <c r="CT87" s="147">
        <f t="shared" si="95"/>
        <v>65273826.43333324</v>
      </c>
      <c r="CU87" s="147" t="e">
        <f t="shared" si="96"/>
        <v>#VALUE!</v>
      </c>
      <c r="CV87" s="147" t="e">
        <f t="shared" si="97"/>
        <v>#VALUE!</v>
      </c>
      <c r="CW87" s="148" t="e">
        <f t="shared" si="98"/>
        <v>#VALUE!</v>
      </c>
    </row>
    <row r="88" spans="1:101" s="149" customFormat="1" ht="118.5" customHeight="1">
      <c r="A88" s="192" t="str">
        <f>[4]SayfaKOC!C15</f>
        <v>KOC10</v>
      </c>
      <c r="B88" s="133" t="str">
        <f>[4]SayfaKOC!D15</f>
        <v>4119(1)</v>
      </c>
      <c r="C88" s="134" t="str">
        <f>[4]SayfaKOC!E15</f>
        <v>MA</v>
      </c>
      <c r="D88" s="134">
        <f>[4]SayfaKOC!F15</f>
        <v>193</v>
      </c>
      <c r="E88" s="135" t="str">
        <f>[4]SayfaKOC!G15</f>
        <v>BOZ-KOC10-FF-014</v>
      </c>
      <c r="F88" s="166">
        <f t="shared" si="84"/>
        <v>45327</v>
      </c>
      <c r="G88" s="167">
        <f t="shared" si="85"/>
        <v>0.40962962959747529</v>
      </c>
      <c r="H88" s="387">
        <f>[4]SayfaKOC!H15</f>
        <v>45327.409629629597</v>
      </c>
      <c r="I88" s="133" t="str">
        <f>[4]SayfaKOC!I15</f>
        <v>Depo/Depot</v>
      </c>
      <c r="J88" s="132" t="str">
        <f>IF([4]SayfaKOC!J15="Müşteri","Notified by Customer","Notified by Bozankaya")</f>
        <v>Notified by Bozankaya</v>
      </c>
      <c r="K88" s="132" t="str">
        <f>VLOOKUP([4]SayfaKOC!L15,Atamalar!$A$10:$B$53,2,FALSE)</f>
        <v>Door_System</v>
      </c>
      <c r="L88" s="197" t="str">
        <f>[4]SayfaKOC!X15</f>
        <v/>
      </c>
      <c r="M88" s="136" t="str">
        <f t="shared" si="99"/>
        <v>KOC10-BOZ-KOC10-FF-014</v>
      </c>
      <c r="N88" s="163" t="str">
        <f>[4]SayfaKOC!M15</f>
        <v>Sürücü kabinlerinden Kapı kapatma butonuna az süre de basılır ise bazı kapılar kapanmıyor. Kapı açma butonuna az sürede basılır ise bazı kapılar açılmıyor.</v>
      </c>
      <c r="O88" s="198" t="str">
        <f>[4]SayfaKOC!P15</f>
        <v>C-Uyarı, sürüş devamlılığı</v>
      </c>
      <c r="P88" s="198" t="str">
        <f>[4]SayfaKOC!Q15</f>
        <v>C(Sisteme etki etmeyen arıza)</v>
      </c>
      <c r="Q88" s="198" t="str">
        <f>[4]SayfaKOC!R15</f>
        <v>N.A(Yaralanma yok)</v>
      </c>
      <c r="R88" s="164" t="str" cm="1">
        <f t="array" ref="R88">_xlfn.IFS([4]SayfaKOC!U17="Bozankaya","Bozankaya",[4]SayfaKOC!U17="Müşteri","Customer",[4]SayfaKOC!U17="Tedarikçi","Equipment Supplier")</f>
        <v>Bozankaya</v>
      </c>
      <c r="S88" s="254" t="str">
        <f>[4]SayfaKOC!GB15</f>
        <v>Tüm kapılar resetlendi. Fakat sorunun devam ettiği görüldü.Yan kapılar yada tüm kapılar manevralarında durum oluşuyor - Tüm kapılar resetlendi.</v>
      </c>
      <c r="T88" s="165" t="str">
        <f>[4]SayfaKOC!AD15</f>
        <v>Arıza çözülecek</v>
      </c>
      <c r="U88" s="164" t="str">
        <f>[4]SayfaKOC!W15</f>
        <v>Evet</v>
      </c>
      <c r="V88" s="137">
        <f>[4]SayfaKOC!AZ15</f>
        <v>2</v>
      </c>
      <c r="W88" s="168">
        <f t="shared" si="100"/>
        <v>45327</v>
      </c>
      <c r="X88" s="169" t="str">
        <f t="shared" si="101"/>
        <v>10:20</v>
      </c>
      <c r="Y88" s="387">
        <f>[4]SayfaKOC!AE15</f>
        <v>45327.4309953704</v>
      </c>
      <c r="Z88" s="138">
        <f t="shared" si="102"/>
        <v>45327</v>
      </c>
      <c r="AA88" s="139" t="str">
        <f t="shared" si="103"/>
        <v>10:27</v>
      </c>
      <c r="AB88" s="219">
        <f>[4]SayfaKOC!BA15</f>
        <v>45327.435624999998</v>
      </c>
      <c r="AC88" s="223">
        <f t="shared" si="104"/>
        <v>37.433333377121016</v>
      </c>
      <c r="AD88" s="140">
        <f t="shared" si="105"/>
        <v>45327</v>
      </c>
      <c r="AE88" s="140" t="str">
        <f t="shared" si="106"/>
        <v>10:27</v>
      </c>
      <c r="AF88" s="387">
        <f>[4]SayfaKOC!BA15</f>
        <v>45327.435624999998</v>
      </c>
      <c r="AG88" s="216" t="str">
        <f>[4]SayfaKOC!S15</f>
        <v>(I) İlk Defa Karşılaşılan Arıza</v>
      </c>
      <c r="AH88" s="215" t="str">
        <f t="shared" si="107"/>
        <v>Bu Arıza Aracın Servise Verilmesine Engel Değil</v>
      </c>
      <c r="AI88" s="195" t="str">
        <f>[4]SayfaKOC!AV15</f>
        <v>KOC10-HBR-24-012</v>
      </c>
      <c r="AJ88" s="196" t="str">
        <f t="shared" si="108"/>
        <v/>
      </c>
      <c r="AK88" s="196" t="str">
        <f t="shared" si="109"/>
        <v/>
      </c>
      <c r="AL88" s="141" t="str">
        <f>[4]SayfaKOC!AX15</f>
        <v/>
      </c>
      <c r="AM88" s="223">
        <f t="shared" si="110"/>
        <v>0</v>
      </c>
      <c r="AN88" s="223">
        <f t="shared" si="111"/>
        <v>37.433333377121016</v>
      </c>
      <c r="AO88" s="211" t="str">
        <f>[4]SayfaKOC!AG15</f>
        <v>Tasarım</v>
      </c>
      <c r="AP88" s="211" t="str">
        <f>[4]SayfaKOC!AI15</f>
        <v>0</v>
      </c>
      <c r="AQ88" s="211" t="str">
        <f>[4]SayfaKOC!AQ15</f>
        <v/>
      </c>
      <c r="AR88" s="211" t="str">
        <f>[4]SayfaKOC!AH15</f>
        <v>0</v>
      </c>
      <c r="AS88" s="211">
        <f>[4]SayfaKOC!AJ15</f>
        <v>0</v>
      </c>
      <c r="AT88" s="212" t="str">
        <f>[4]SayfaKOC!GC15</f>
        <v xml:space="preserve"> - </v>
      </c>
      <c r="AU88" s="213" t="str">
        <f>[4]SayfaKOC!AL15</f>
        <v/>
      </c>
      <c r="AV88" s="213" t="str">
        <f>[4]SayfaKOC!AP15</f>
        <v/>
      </c>
      <c r="AW88" s="214" t="str">
        <f>[4]SayfaKOC!AT15</f>
        <v/>
      </c>
      <c r="AX88" s="242">
        <f t="shared" si="112"/>
        <v>823.53333429666236</v>
      </c>
      <c r="AY88" s="200" t="str">
        <f>[4]SayfaKOC!BF15</f>
        <v>7ee7f955</v>
      </c>
      <c r="AZ88" s="199" t="str">
        <f>[4]SayfaKOC!BD15</f>
        <v>https://www.appsheet.com/Template/gettablefileurl?appname=KOC10_Failure_List-654943&amp;tableName=SAYFA1&amp;filename=Sayfa1_Images%2F7ee7f955.Resim.143921.jpg</v>
      </c>
      <c r="BA88" s="142"/>
      <c r="BB88" s="208" t="str">
        <f t="shared" si="113"/>
        <v/>
      </c>
      <c r="BC88" s="143"/>
      <c r="BD88" s="143"/>
      <c r="BE88" s="143"/>
      <c r="BF88" s="143"/>
      <c r="BG88" s="143"/>
      <c r="BH88" s="143"/>
      <c r="BI88" s="143"/>
      <c r="BJ88" s="143"/>
      <c r="BK88" s="134" t="str">
        <f>[4]SayfaKOC!U15</f>
        <v>Bozankaya</v>
      </c>
      <c r="BL88" s="134" t="str">
        <f>[4]SayfaKOC!V15</f>
        <v>Tasarım</v>
      </c>
      <c r="BM88" s="143"/>
      <c r="BN88" s="208" t="str">
        <f t="shared" si="86"/>
        <v>x var</v>
      </c>
      <c r="BO88" s="208" t="b">
        <f t="shared" si="87"/>
        <v>0</v>
      </c>
      <c r="BP88" s="208" t="b">
        <f t="shared" si="88"/>
        <v>0</v>
      </c>
      <c r="BQ88" s="377">
        <f t="shared" si="89"/>
        <v>30.766666755080223</v>
      </c>
      <c r="BR88" s="377">
        <f t="shared" si="90"/>
        <v>6.6666666220407933</v>
      </c>
      <c r="BS88" s="377">
        <f t="shared" si="91"/>
        <v>37.433333377121016</v>
      </c>
      <c r="BT88" s="143"/>
      <c r="BU88" s="397"/>
      <c r="BV88" s="385">
        <f t="shared" si="114"/>
        <v>0</v>
      </c>
      <c r="BW88" s="377" t="str">
        <f t="shared" si="115"/>
        <v>Hayır, çakışma yok</v>
      </c>
      <c r="BX88" s="381"/>
      <c r="BY88" s="403">
        <f t="shared" si="116"/>
        <v>2.1365740802139044E-2</v>
      </c>
      <c r="BZ88" s="403">
        <f t="shared" si="117"/>
        <v>4.6296295986394398E-3</v>
      </c>
      <c r="CA88" s="403">
        <f t="shared" si="118"/>
        <v>2.5995370400778484E-2</v>
      </c>
      <c r="CB88" s="363"/>
      <c r="CC88" s="361"/>
      <c r="CD88" s="244"/>
      <c r="CE88" s="363">
        <v>14</v>
      </c>
      <c r="CF88" s="219">
        <f t="shared" si="119"/>
        <v>45327.409629629597</v>
      </c>
      <c r="CG88" s="219">
        <f t="shared" si="120"/>
        <v>45327.435624999998</v>
      </c>
      <c r="CH88" s="244"/>
      <c r="CI88" s="244"/>
      <c r="CJ88" s="244"/>
      <c r="CK88" s="244">
        <f t="shared" si="121"/>
        <v>4.6296295986394398E-3</v>
      </c>
      <c r="CL88" s="244">
        <f t="shared" si="122"/>
        <v>2.1365740802139044E-2</v>
      </c>
      <c r="CM88" s="244">
        <f t="shared" si="123"/>
        <v>2.5995370400778484E-2</v>
      </c>
      <c r="CN88" s="143"/>
      <c r="CO88" s="144">
        <f t="shared" si="124"/>
        <v>37.433333377121016</v>
      </c>
      <c r="CP88" s="145">
        <f t="shared" si="125"/>
        <v>0.27777777591836639</v>
      </c>
      <c r="CQ88" s="146">
        <f t="shared" si="92"/>
        <v>0.40962962959747529</v>
      </c>
      <c r="CR88" s="146">
        <f t="shared" si="93"/>
        <v>45327.4309953704</v>
      </c>
      <c r="CS88" s="146">
        <f t="shared" si="94"/>
        <v>45327.435624999998</v>
      </c>
      <c r="CT88" s="147">
        <f t="shared" si="95"/>
        <v>65270910.766666755</v>
      </c>
      <c r="CU88" s="147">
        <f t="shared" si="96"/>
        <v>6.6666666220407933</v>
      </c>
      <c r="CV88" s="147">
        <f t="shared" si="97"/>
        <v>65270917.433333375</v>
      </c>
      <c r="CW88" s="148">
        <f t="shared" si="98"/>
        <v>0.99999989786160692</v>
      </c>
    </row>
    <row r="89" spans="1:101" s="149" customFormat="1" ht="118.5" customHeight="1">
      <c r="A89" s="192" t="str">
        <f>[4]SayfaKOC!C16</f>
        <v>KOC10</v>
      </c>
      <c r="B89" s="133" t="str">
        <f>[4]SayfaKOC!D16</f>
        <v>4119(1)</v>
      </c>
      <c r="C89" s="134" t="str">
        <f>[4]SayfaKOC!E16</f>
        <v>MA</v>
      </c>
      <c r="D89" s="134">
        <f>[4]SayfaKOC!F16</f>
        <v>193</v>
      </c>
      <c r="E89" s="135" t="str">
        <f>[4]SayfaKOC!G16</f>
        <v>BOZ-KOC10-FF-015</v>
      </c>
      <c r="F89" s="166">
        <f t="shared" si="84"/>
        <v>45327</v>
      </c>
      <c r="G89" s="167">
        <f t="shared" si="85"/>
        <v>0.60672453699953621</v>
      </c>
      <c r="H89" s="387">
        <f>[4]SayfaKOC!H16</f>
        <v>45327.606724537</v>
      </c>
      <c r="I89" s="133" t="str">
        <f>[4]SayfaKOC!I16</f>
        <v>Depo/Depot</v>
      </c>
      <c r="J89" s="132" t="str">
        <f>IF([4]SayfaKOC!J16="Müşteri","Notified by Customer","Notified by Bozankaya")</f>
        <v>Notified by Bozankaya</v>
      </c>
      <c r="K89" s="132" t="str">
        <f>VLOOKUP([4]SayfaKOC!L16,Atamalar!$A$10:$B$53,2,FALSE)</f>
        <v>Battery</v>
      </c>
      <c r="L89" s="197" t="str">
        <f>[4]SayfaKOC!X16</f>
        <v>Üretim</v>
      </c>
      <c r="M89" s="136" t="str">
        <f t="shared" si="99"/>
        <v>KOC10-BOZ-KOC10-FF-015</v>
      </c>
      <c r="N89" s="163" t="str">
        <f>[4]SayfaKOC!M16</f>
        <v xml:space="preserve">MA çatıda 80A'lik sigortanın gerekli kontrollerini yaparken patlamış olduğunu tespit ettik. Batarya bitme sorununun kabin içindeki gerekli ölçümleri yapıldıktan sonra araç üstüne çıkıldığında bataryanın yanındaki combo box kutusundaki 80A sigortanın -TB_F02 patladığı görülmüştür. </v>
      </c>
      <c r="O89" s="198" t="str">
        <f>[4]SayfaKOC!P16</f>
        <v>C-Uyarı, sürüş devamlılığı</v>
      </c>
      <c r="P89" s="198" t="str">
        <f>[4]SayfaKOC!Q16</f>
        <v>C(Sisteme etki etmeyen arıza)</v>
      </c>
      <c r="Q89" s="198" t="str">
        <f>[4]SayfaKOC!R16</f>
        <v>N.A(Yaralanma yok)</v>
      </c>
      <c r="R89" s="164" t="str" cm="1">
        <f t="array" ref="R89">_xlfn.IFS([4]SayfaKOC!U16="Bozankaya","Bozankaya",[4]SayfaKOC!U16="Müşteri","Customer",[4]SayfaKOC!U16="Tedarikçi","Equipment Supplier")</f>
        <v>Bozankaya</v>
      </c>
      <c r="S89" s="254" t="str">
        <f>[4]SayfaKOC!GB16</f>
        <v>Arızalı sigorta yerinden sökülmüştür. - Durum fabrikaya bildirildi. 80A'lik bıçaklı sigorta gönderildi, ++REC1 kurulum yerindeki +03 lokasyonundaki combo box kutusuna takılmıştır.</v>
      </c>
      <c r="T89" s="165" t="str">
        <f>[4]SayfaKOC!AD16</f>
        <v>Ekipman değiştirilecek</v>
      </c>
      <c r="U89" s="164" t="str">
        <f>[4]SayfaKOC!W16</f>
        <v>Evet</v>
      </c>
      <c r="V89" s="137">
        <f>[4]SayfaKOC!AZ16</f>
        <v>2</v>
      </c>
      <c r="W89" s="168">
        <f t="shared" si="100"/>
        <v>45327</v>
      </c>
      <c r="X89" s="169" t="str">
        <f t="shared" si="101"/>
        <v>14:36</v>
      </c>
      <c r="Y89" s="387">
        <f>[4]SayfaKOC!AE16</f>
        <v>45327.608414351896</v>
      </c>
      <c r="Z89" s="138">
        <f t="shared" si="102"/>
        <v>45331</v>
      </c>
      <c r="AA89" s="139" t="str">
        <f t="shared" si="103"/>
        <v>15:23</v>
      </c>
      <c r="AB89" s="219">
        <f>[4]SayfaKOC!BA16</f>
        <v>45331.641377314802</v>
      </c>
      <c r="AC89" s="223">
        <f t="shared" si="104"/>
        <v>5809.9000000348315</v>
      </c>
      <c r="AD89" s="140">
        <f t="shared" si="105"/>
        <v>45331</v>
      </c>
      <c r="AE89" s="140" t="str">
        <f t="shared" si="106"/>
        <v>15:23</v>
      </c>
      <c r="AF89" s="387">
        <f>[4]SayfaKOC!BA16</f>
        <v>45331.641377314802</v>
      </c>
      <c r="AG89" s="216" t="str">
        <f>[4]SayfaKOC!S16</f>
        <v>(I) İlk Defa Karşılaşılan Arıza</v>
      </c>
      <c r="AH89" s="215" t="str">
        <f t="shared" si="107"/>
        <v>Bu Arıza Aracın Servise Verilmesine Engel Değil</v>
      </c>
      <c r="AI89" s="195" t="str">
        <f>[4]SayfaKOC!AV16</f>
        <v>KOC10-HBR-24-013</v>
      </c>
      <c r="AJ89" s="196" t="str">
        <f t="shared" si="108"/>
        <v/>
      </c>
      <c r="AK89" s="196" t="str">
        <f t="shared" si="109"/>
        <v/>
      </c>
      <c r="AL89" s="141" t="str">
        <f>[4]SayfaKOC!AX16</f>
        <v/>
      </c>
      <c r="AM89" s="223">
        <f t="shared" si="110"/>
        <v>5807.4666665832046</v>
      </c>
      <c r="AN89" s="223">
        <f t="shared" si="111"/>
        <v>5809.9000000348315</v>
      </c>
      <c r="AO89" s="211" t="str">
        <f>[4]SayfaKOC!AG16</f>
        <v>Üretim</v>
      </c>
      <c r="AP89" s="211" t="str">
        <f>[4]SayfaKOC!AI16</f>
        <v>E110-7371</v>
      </c>
      <c r="AQ89" s="211" t="str">
        <f>[4]SayfaKOC!AQ16</f>
        <v/>
      </c>
      <c r="AR89" s="211" t="str">
        <f>[4]SayfaKOC!AH16</f>
        <v>SİGORTA</v>
      </c>
      <c r="AS89" s="211">
        <f>[4]SayfaKOC!AJ16</f>
        <v>1</v>
      </c>
      <c r="AT89" s="212" t="str">
        <f>[4]SayfaKOC!GC16</f>
        <v xml:space="preserve"> - </v>
      </c>
      <c r="AU89" s="213">
        <f>[4]SayfaKOC!AL16</f>
        <v>45327.610833333303</v>
      </c>
      <c r="AV89" s="213">
        <f>[4]SayfaKOC!AP16</f>
        <v>45331</v>
      </c>
      <c r="AW89" s="214" t="str">
        <f>[4]SayfaKOC!AT16</f>
        <v/>
      </c>
      <c r="AX89" s="242">
        <f t="shared" si="112"/>
        <v>127817.80000076629</v>
      </c>
      <c r="AY89" s="200" t="str">
        <f>[4]SayfaKOC!BF16</f>
        <v>3fb92630</v>
      </c>
      <c r="AZ89" s="199" t="str">
        <f>[4]SayfaKOC!BD16</f>
        <v>https://www.appsheet.com/Template/gettablefileurl?appname=KOC10_Failure_List-654943&amp;tableName=SAYFA1&amp;filename=Sayfa1_Images%2F3fb92630.Resim.051705.jpg</v>
      </c>
      <c r="BA89" s="142"/>
      <c r="BB89" s="208" t="str">
        <f t="shared" si="113"/>
        <v/>
      </c>
      <c r="BC89" s="143"/>
      <c r="BD89" s="143"/>
      <c r="BE89" s="143"/>
      <c r="BF89" s="143"/>
      <c r="BG89" s="143"/>
      <c r="BH89" s="143"/>
      <c r="BI89" s="143"/>
      <c r="BJ89" s="143"/>
      <c r="BK89" s="134" t="str">
        <f>[4]SayfaKOC!U16</f>
        <v>Bozankaya</v>
      </c>
      <c r="BL89" s="134" t="str">
        <f>[4]SayfaKOC!V16</f>
        <v>Üretim</v>
      </c>
      <c r="BM89" s="143"/>
      <c r="BN89" s="208" t="str">
        <f t="shared" si="86"/>
        <v>x var</v>
      </c>
      <c r="BO89" s="208" t="b">
        <f t="shared" si="87"/>
        <v>0</v>
      </c>
      <c r="BP89" s="208" t="str">
        <f t="shared" si="88"/>
        <v>Bir günden fazla süren arıza</v>
      </c>
      <c r="BQ89" s="377">
        <f t="shared" si="89"/>
        <v>2.4333334516268224</v>
      </c>
      <c r="BR89" s="377">
        <f t="shared" si="90"/>
        <v>5807.4666665832046</v>
      </c>
      <c r="BS89" s="377">
        <f t="shared" si="91"/>
        <v>5809.9000000348315</v>
      </c>
      <c r="BT89" s="143"/>
      <c r="BU89" s="397"/>
      <c r="BV89" s="385">
        <f t="shared" si="114"/>
        <v>6</v>
      </c>
      <c r="BW89" s="377" t="str">
        <f t="shared" si="115"/>
        <v>Evet, çakışma var</v>
      </c>
      <c r="BX89" s="381"/>
      <c r="BY89" s="403">
        <f t="shared" si="116"/>
        <v>1.6898148969630711E-3</v>
      </c>
      <c r="BZ89" s="403">
        <f t="shared" si="117"/>
        <v>4.0329629629050032</v>
      </c>
      <c r="CA89" s="403">
        <f t="shared" si="118"/>
        <v>4.0346527778019663</v>
      </c>
      <c r="CB89" s="363"/>
      <c r="CC89" s="361"/>
      <c r="CD89" s="244"/>
      <c r="CE89" s="363">
        <v>15</v>
      </c>
      <c r="CF89" s="219">
        <f t="shared" si="119"/>
        <v>45327.606724537</v>
      </c>
      <c r="CG89" s="219">
        <f t="shared" si="120"/>
        <v>45331.641377314802</v>
      </c>
      <c r="CH89" s="244"/>
      <c r="CI89" s="244"/>
      <c r="CJ89" s="244"/>
      <c r="CK89" s="244">
        <f t="shared" si="121"/>
        <v>4.0329629629050032</v>
      </c>
      <c r="CL89" s="244">
        <f t="shared" si="122"/>
        <v>1.6898148969630711E-3</v>
      </c>
      <c r="CM89" s="244">
        <f t="shared" si="123"/>
        <v>4.0346527778019663</v>
      </c>
      <c r="CN89" s="143"/>
      <c r="CO89" s="144">
        <f t="shared" si="124"/>
        <v>5809.9000000348315</v>
      </c>
      <c r="CP89" s="145">
        <f t="shared" si="125"/>
        <v>241.97777777430019</v>
      </c>
      <c r="CQ89" s="146">
        <f t="shared" si="92"/>
        <v>0.60672453699953621</v>
      </c>
      <c r="CR89" s="146">
        <f t="shared" si="93"/>
        <v>45327.608414351896</v>
      </c>
      <c r="CS89" s="146">
        <f t="shared" si="94"/>
        <v>45331.641377314802</v>
      </c>
      <c r="CT89" s="147">
        <f t="shared" si="95"/>
        <v>65270882.433333449</v>
      </c>
      <c r="CU89" s="147">
        <f t="shared" si="96"/>
        <v>5807.4666665832046</v>
      </c>
      <c r="CV89" s="147">
        <f t="shared" si="97"/>
        <v>65276689.900000036</v>
      </c>
      <c r="CW89" s="148">
        <f t="shared" si="98"/>
        <v>0.99991103307052664</v>
      </c>
    </row>
    <row r="90" spans="1:101" s="149" customFormat="1" ht="118.5" customHeight="1">
      <c r="A90" s="192" t="str">
        <f>[4]SayfaKOC!C14</f>
        <v>KOC10</v>
      </c>
      <c r="B90" s="133" t="str">
        <f>[4]SayfaKOC!D14</f>
        <v>4119(1)</v>
      </c>
      <c r="C90" s="134" t="str">
        <f>[4]SayfaKOC!E14</f>
        <v>MB</v>
      </c>
      <c r="D90" s="134">
        <f>[4]SayfaKOC!F14</f>
        <v>154</v>
      </c>
      <c r="E90" s="135" t="str">
        <f>[4]SayfaKOC!G14</f>
        <v>BOZ-KOC10-FF-013</v>
      </c>
      <c r="F90" s="166">
        <f t="shared" si="84"/>
        <v>45324</v>
      </c>
      <c r="G90" s="167">
        <f t="shared" si="85"/>
        <v>0.64583333329937886</v>
      </c>
      <c r="H90" s="387">
        <f>[4]SayfaKOC!H14</f>
        <v>45324.645833333299</v>
      </c>
      <c r="I90" s="133" t="str">
        <f>[4]SayfaKOC!I14</f>
        <v>Depo/Depot</v>
      </c>
      <c r="J90" s="132" t="str">
        <f>IF([4]SayfaKOC!J14="Müşteri","Notified by Customer","Notified by Bozankaya")</f>
        <v>Notified by Bozankaya</v>
      </c>
      <c r="K90" s="132" t="str">
        <f>VLOOKUP([4]SayfaKOC!L14,Atamalar!$A$10:$B$53,2,FALSE)</f>
        <v>Traction_Converter</v>
      </c>
      <c r="L90" s="197" t="str">
        <f>[4]SayfaKOC!X14</f>
        <v/>
      </c>
      <c r="M90" s="136" t="str">
        <f t="shared" si="99"/>
        <v>KOC10-BOZ-KOC10-FF-013</v>
      </c>
      <c r="N90" s="163" t="str">
        <f>[4]SayfaKOC!M14</f>
        <v>Yapılan kontroller esnasında -X155A klemensinden HB1024.02 numaralı kablonun yerinden çıkmış olduğunu tespit ettik</v>
      </c>
      <c r="O90" s="198" t="str">
        <f>[4]SayfaKOC!P14</f>
        <v>C-Uyarı, sürüş devamlılığı</v>
      </c>
      <c r="P90" s="198" t="str">
        <f>[4]SayfaKOC!Q14</f>
        <v>C(Sisteme etki etmeyen arıza)</v>
      </c>
      <c r="Q90" s="198" t="str">
        <f>[4]SayfaKOC!R14</f>
        <v>N.A(Yaralanma yok)</v>
      </c>
      <c r="R90" s="164" t="str" cm="1">
        <f t="array" ref="R90">_xlfn.IFS([4]SayfaKOC!U16="Bozankaya","Bozankaya",[4]SayfaKOC!U16="Müşteri","Customer",[4]SayfaKOC!U16="Tedarikçi","Equipment Supplier")</f>
        <v>Bozankaya</v>
      </c>
      <c r="S90" s="254" t="str">
        <f>[4]SayfaKOC!GB14</f>
        <v xml:space="preserve">Projeden kablonun gireceği klemens bulundu, 2 nolu klemense takıldı. - </v>
      </c>
      <c r="T90" s="165" t="str">
        <f>[4]SayfaKOC!AD14</f>
        <v>Arıza çözülecek</v>
      </c>
      <c r="U90" s="164" t="str">
        <f>[4]SayfaKOC!W14</f>
        <v>Evet</v>
      </c>
      <c r="V90" s="137">
        <f>[4]SayfaKOC!AZ14</f>
        <v>1</v>
      </c>
      <c r="W90" s="168">
        <f t="shared" si="100"/>
        <v>45324</v>
      </c>
      <c r="X90" s="169" t="str">
        <f t="shared" si="101"/>
        <v>15:50</v>
      </c>
      <c r="Y90" s="387">
        <f>[4]SayfaKOC!AE14</f>
        <v>45324.659722222197</v>
      </c>
      <c r="Z90" s="138">
        <f t="shared" si="102"/>
        <v>45324</v>
      </c>
      <c r="AA90" s="139" t="str">
        <f t="shared" si="103"/>
        <v>15:50</v>
      </c>
      <c r="AB90" s="219">
        <f>[4]SayfaKOC!BA14</f>
        <v>45324.659942129598</v>
      </c>
      <c r="AC90" s="223">
        <f t="shared" si="104"/>
        <v>20.316666669677943</v>
      </c>
      <c r="AD90" s="140">
        <f t="shared" si="105"/>
        <v>45324</v>
      </c>
      <c r="AE90" s="140" t="str">
        <f t="shared" si="106"/>
        <v>15:50</v>
      </c>
      <c r="AF90" s="387">
        <f>[4]SayfaKOC!BA14</f>
        <v>45324.659942129598</v>
      </c>
      <c r="AG90" s="216" t="str">
        <f>[4]SayfaKOC!S14</f>
        <v>(II) Aynı Araçta Tekrarlayan Arıza</v>
      </c>
      <c r="AH90" s="215" t="str">
        <f t="shared" si="107"/>
        <v>Bu Arıza Aracın Servise Verilmesine Engel Değil</v>
      </c>
      <c r="AI90" s="195" t="str">
        <f>[4]SayfaKOC!AV14</f>
        <v>KOC10-HBR-24-011</v>
      </c>
      <c r="AJ90" s="196" t="str">
        <f t="shared" si="108"/>
        <v/>
      </c>
      <c r="AK90" s="196" t="str">
        <f t="shared" si="109"/>
        <v/>
      </c>
      <c r="AL90" s="141" t="str">
        <f>[4]SayfaKOC!AX14</f>
        <v/>
      </c>
      <c r="AM90" s="223">
        <f t="shared" si="110"/>
        <v>0</v>
      </c>
      <c r="AN90" s="223">
        <f t="shared" si="111"/>
        <v>20.316666669677943</v>
      </c>
      <c r="AO90" s="211" t="str">
        <f>[4]SayfaKOC!AG14</f>
        <v>Bozankaya</v>
      </c>
      <c r="AP90" s="211" t="str">
        <f>[4]SayfaKOC!AI14</f>
        <v>0</v>
      </c>
      <c r="AQ90" s="211" t="str">
        <f>[4]SayfaKOC!AQ14</f>
        <v/>
      </c>
      <c r="AR90" s="211" t="str">
        <f>[4]SayfaKOC!AH14</f>
        <v>0</v>
      </c>
      <c r="AS90" s="211">
        <f>[4]SayfaKOC!AJ14</f>
        <v>0</v>
      </c>
      <c r="AT90" s="212" t="str">
        <f>[4]SayfaKOC!GC14</f>
        <v xml:space="preserve"> - </v>
      </c>
      <c r="AU90" s="213" t="str">
        <f>[4]SayfaKOC!AL14</f>
        <v/>
      </c>
      <c r="AV90" s="213" t="str">
        <f>[4]SayfaKOC!AP14</f>
        <v/>
      </c>
      <c r="AW90" s="214" t="str">
        <f>[4]SayfaKOC!AT14</f>
        <v/>
      </c>
      <c r="AX90" s="242">
        <f t="shared" si="112"/>
        <v>223.48333336645737</v>
      </c>
      <c r="AY90" s="200" t="str">
        <f>[4]SayfaKOC!BF14</f>
        <v>e0155508</v>
      </c>
      <c r="AZ90" s="199" t="str">
        <f>[4]SayfaKOC!BD14</f>
        <v>https://www.appsheet.com/Template/gettablefileurl?appname=KOC10_Failure_List-654943&amp;tableName=SAYFA1&amp;filename=Sayfa1_Images%2Fe0155508.Resim.082647.jpg</v>
      </c>
      <c r="BA90" s="142"/>
      <c r="BB90" s="208" t="str">
        <f t="shared" si="113"/>
        <v/>
      </c>
      <c r="BC90" s="143"/>
      <c r="BD90" s="143"/>
      <c r="BE90" s="143"/>
      <c r="BF90" s="143"/>
      <c r="BG90" s="143"/>
      <c r="BH90" s="143"/>
      <c r="BI90" s="143"/>
      <c r="BJ90" s="143"/>
      <c r="BK90" s="134" t="str">
        <f>[4]SayfaKOC!U14</f>
        <v>Bozankaya</v>
      </c>
      <c r="BL90" s="134" t="str">
        <f>[4]SayfaKOC!V14</f>
        <v>Üretim</v>
      </c>
      <c r="BM90" s="143"/>
      <c r="BN90" s="208" t="str">
        <f t="shared" si="86"/>
        <v>x var</v>
      </c>
      <c r="BO90" s="208" t="b">
        <f t="shared" si="87"/>
        <v>0</v>
      </c>
      <c r="BP90" s="208" t="b">
        <f t="shared" si="88"/>
        <v>0</v>
      </c>
      <c r="BQ90" s="377">
        <f t="shared" si="89"/>
        <v>20.000000012805685</v>
      </c>
      <c r="BR90" s="377">
        <f t="shared" si="90"/>
        <v>0.31666665687225759</v>
      </c>
      <c r="BS90" s="377">
        <f t="shared" si="91"/>
        <v>20.316666669677943</v>
      </c>
      <c r="BT90" s="143"/>
      <c r="BU90" s="397"/>
      <c r="BV90" s="385">
        <f t="shared" si="114"/>
        <v>0</v>
      </c>
      <c r="BW90" s="377" t="str">
        <f t="shared" si="115"/>
        <v>Hayır, çakışma yok</v>
      </c>
      <c r="BX90" s="381"/>
      <c r="BY90" s="403">
        <f t="shared" si="116"/>
        <v>1.3888888897781726E-2</v>
      </c>
      <c r="BZ90" s="403">
        <f t="shared" si="117"/>
        <v>2.1990740060573444E-4</v>
      </c>
      <c r="CA90" s="403">
        <f t="shared" si="118"/>
        <v>1.410879629838746E-2</v>
      </c>
      <c r="CB90" s="363"/>
      <c r="CC90" s="361"/>
      <c r="CD90" s="244"/>
      <c r="CE90" s="363">
        <v>13</v>
      </c>
      <c r="CF90" s="219">
        <f t="shared" si="119"/>
        <v>45324.645833333299</v>
      </c>
      <c r="CG90" s="219">
        <f t="shared" si="120"/>
        <v>45324.659942129598</v>
      </c>
      <c r="CH90" s="244"/>
      <c r="CI90" s="244"/>
      <c r="CJ90" s="244"/>
      <c r="CK90" s="244">
        <f t="shared" si="121"/>
        <v>2.1990740060573444E-4</v>
      </c>
      <c r="CL90" s="244">
        <f t="shared" si="122"/>
        <v>1.3888888897781726E-2</v>
      </c>
      <c r="CM90" s="244">
        <f t="shared" si="123"/>
        <v>1.410879629838746E-2</v>
      </c>
      <c r="CN90" s="143"/>
      <c r="CO90" s="144">
        <f t="shared" si="124"/>
        <v>20.316666669677943</v>
      </c>
      <c r="CP90" s="145">
        <f t="shared" si="125"/>
        <v>1.3194444036344066E-2</v>
      </c>
      <c r="CQ90" s="146">
        <f t="shared" si="92"/>
        <v>0.64583333329937886</v>
      </c>
      <c r="CR90" s="146">
        <f t="shared" si="93"/>
        <v>45324.659722222197</v>
      </c>
      <c r="CS90" s="146">
        <f t="shared" si="94"/>
        <v>45324.659942129598</v>
      </c>
      <c r="CT90" s="147">
        <f t="shared" si="95"/>
        <v>65266580.000000015</v>
      </c>
      <c r="CU90" s="147">
        <f t="shared" si="96"/>
        <v>0.31666665687225759</v>
      </c>
      <c r="CV90" s="147">
        <f t="shared" si="97"/>
        <v>65266580.31666667</v>
      </c>
      <c r="CW90" s="148">
        <f t="shared" si="98"/>
        <v>0.99999999514810411</v>
      </c>
    </row>
    <row r="91" spans="1:101" s="149" customFormat="1" ht="118.5" customHeight="1">
      <c r="A91" s="192" t="str">
        <f>[4]SayfaKOC!C13</f>
        <v>KOC10</v>
      </c>
      <c r="B91" s="133" t="str">
        <f>[4]SayfaKOC!D13</f>
        <v>4119(1)</v>
      </c>
      <c r="C91" s="134" t="str">
        <f>[4]SayfaKOC!E13</f>
        <v>RA</v>
      </c>
      <c r="D91" s="134">
        <f>[4]SayfaKOC!F13</f>
        <v>152</v>
      </c>
      <c r="E91" s="135" t="str">
        <f>[4]SayfaKOC!G13</f>
        <v>BOZ-KOC10-FF-012</v>
      </c>
      <c r="F91" s="166">
        <f t="shared" si="84"/>
        <v>45322</v>
      </c>
      <c r="G91" s="167">
        <f t="shared" si="85"/>
        <v>0.60694444440014195</v>
      </c>
      <c r="H91" s="387">
        <f>[4]SayfaKOC!H13</f>
        <v>45322.6069444444</v>
      </c>
      <c r="I91" s="133" t="str">
        <f>[4]SayfaKOC!I13</f>
        <v>Depo/Depot</v>
      </c>
      <c r="J91" s="132" t="str">
        <f>IF([4]SayfaKOC!J13="Müşteri","Notified by Customer","Notified by Bozankaya")</f>
        <v>Notified by Bozankaya</v>
      </c>
      <c r="K91" s="132" t="str">
        <f>VLOOKUP([4]SayfaKOC!L13,Atamalar!$A$10:$B$53,2,FALSE)</f>
        <v>E_Kabinet</v>
      </c>
      <c r="L91" s="197" t="str">
        <f>[4]SayfaKOC!X13</f>
        <v>Üretim</v>
      </c>
      <c r="M91" s="136" t="str">
        <f t="shared" si="99"/>
        <v>KOC10-BOZ-KOC10-FF-012</v>
      </c>
      <c r="N91" s="163" t="str">
        <f>[4]SayfaKOC!M13</f>
        <v>Körük geçiş konnektörlerde bağlantı gevşekliği tespit edildi. 3 adet konnektörde de sıkıştırma vidası olmadığı görüldü.</v>
      </c>
      <c r="O91" s="198" t="str">
        <f>[4]SayfaKOC!P13</f>
        <v>C-Uyarı, sürüş devamlılığı</v>
      </c>
      <c r="P91" s="198" t="str">
        <f>[4]SayfaKOC!Q13</f>
        <v>C(Sisteme etki etmeyen arıza)</v>
      </c>
      <c r="Q91" s="198" t="str">
        <f>[4]SayfaKOC!R13</f>
        <v>N.A(Yaralanma yok)</v>
      </c>
      <c r="R91" s="164" t="str" cm="1">
        <f t="array" ref="R91">_xlfn.IFS([4]SayfaKOC!U15="Bozankaya","Bozankaya",[4]SayfaKOC!U15="Müşteri","Customer",[4]SayfaKOC!U15="Tedarikçi","Equipment Supplier")</f>
        <v>Bozankaya</v>
      </c>
      <c r="S91" s="254" t="str">
        <f>[4]SayfaKOC!GB13</f>
        <v>Gevşek bağlantılar sıkıldı. - Körük geçiş konnektörlerin bağlantısı kontrol edildi, gevşek olduğu tespit edildi, arıza çözüldü.</v>
      </c>
      <c r="T91" s="165" t="str">
        <f>[4]SayfaKOC!AD13</f>
        <v>Arıza çözülecek</v>
      </c>
      <c r="U91" s="164" t="str">
        <f>[4]SayfaKOC!W13</f>
        <v>Evet</v>
      </c>
      <c r="V91" s="137">
        <f>[4]SayfaKOC!AZ13</f>
        <v>1</v>
      </c>
      <c r="W91" s="168">
        <f t="shared" si="100"/>
        <v>45322</v>
      </c>
      <c r="X91" s="169" t="str">
        <f t="shared" si="101"/>
        <v>14:37</v>
      </c>
      <c r="Y91" s="387">
        <f>[4]SayfaKOC!AE13</f>
        <v>45322.609027777798</v>
      </c>
      <c r="Z91" s="138">
        <f t="shared" si="102"/>
        <v>45324</v>
      </c>
      <c r="AA91" s="139" t="str">
        <f t="shared" si="103"/>
        <v>11:37</v>
      </c>
      <c r="AB91" s="219">
        <f>[4]SayfaKOC!BA13</f>
        <v>45324.484583333302</v>
      </c>
      <c r="AC91" s="223">
        <f t="shared" si="104"/>
        <v>2703.800000018673</v>
      </c>
      <c r="AD91" s="140">
        <f t="shared" si="105"/>
        <v>45324</v>
      </c>
      <c r="AE91" s="140" t="str">
        <f t="shared" si="106"/>
        <v>11:37</v>
      </c>
      <c r="AF91" s="387">
        <f>[4]SayfaKOC!BA13</f>
        <v>45324.484583333302</v>
      </c>
      <c r="AG91" s="216" t="str">
        <f>[4]SayfaKOC!S13</f>
        <v>(I) İlk Defa Karşılaşılan Arıza</v>
      </c>
      <c r="AH91" s="215" t="str">
        <f t="shared" si="107"/>
        <v>Bu Arıza Aracın Servise Verilmesine Engel Değil</v>
      </c>
      <c r="AI91" s="195" t="str">
        <f>[4]SayfaKOC!AV13</f>
        <v>KOC10-HBR-24-010</v>
      </c>
      <c r="AJ91" s="196" t="str">
        <f t="shared" si="108"/>
        <v/>
      </c>
      <c r="AK91" s="196" t="str">
        <f t="shared" si="109"/>
        <v/>
      </c>
      <c r="AL91" s="141" t="str">
        <f>[4]SayfaKOC!AX13</f>
        <v/>
      </c>
      <c r="AM91" s="223">
        <f t="shared" si="110"/>
        <v>2700.7999999250751</v>
      </c>
      <c r="AN91" s="223">
        <f t="shared" si="111"/>
        <v>2703.800000018673</v>
      </c>
      <c r="AO91" s="211" t="str">
        <f>[4]SayfaKOC!AG13</f>
        <v>Üretim</v>
      </c>
      <c r="AP91" s="211" t="str">
        <f>[4]SayfaKOC!AI13</f>
        <v>M110-7083</v>
      </c>
      <c r="AQ91" s="211" t="str">
        <f>[4]SayfaKOC!AQ13</f>
        <v/>
      </c>
      <c r="AR91" s="211" t="str">
        <f>[4]SayfaKOC!AH13</f>
        <v>KONNEKTÖR KÖRÜK GEÇİŞİ</v>
      </c>
      <c r="AS91" s="211">
        <f>[4]SayfaKOC!AJ13</f>
        <v>1</v>
      </c>
      <c r="AT91" s="212" t="str">
        <f>[4]SayfaKOC!GC13</f>
        <v xml:space="preserve"> - </v>
      </c>
      <c r="AU91" s="213" t="str">
        <f>[4]SayfaKOC!AL13</f>
        <v/>
      </c>
      <c r="AV91" s="213">
        <f>[4]SayfaKOC!AP13</f>
        <v>45324</v>
      </c>
      <c r="AW91" s="214" t="str">
        <f>[4]SayfaKOC!AT13</f>
        <v/>
      </c>
      <c r="AX91" s="242">
        <f t="shared" si="112"/>
        <v>29741.800000205403</v>
      </c>
      <c r="AY91" s="200" t="str">
        <f>[4]SayfaKOC!BF13</f>
        <v>8ecb48c3</v>
      </c>
      <c r="AZ91" s="199" t="str">
        <f>[4]SayfaKOC!BD13</f>
        <v>https://www.appsheet.com/Template/gettablefileurl?appname=KOC10_Failure_List-654943&amp;tableName=SAYFA1&amp;filename=Sayfa1_Images%2F8ecb48c3.Resim.073738.jpg</v>
      </c>
      <c r="BA91" s="142"/>
      <c r="BB91" s="208" t="str">
        <f t="shared" si="113"/>
        <v/>
      </c>
      <c r="BC91" s="143"/>
      <c r="BD91" s="143"/>
      <c r="BE91" s="143"/>
      <c r="BF91" s="143"/>
      <c r="BG91" s="143"/>
      <c r="BH91" s="143"/>
      <c r="BI91" s="143"/>
      <c r="BJ91" s="143"/>
      <c r="BK91" s="134" t="str">
        <f>[4]SayfaKOC!U13</f>
        <v>Bozankaya</v>
      </c>
      <c r="BL91" s="134" t="str">
        <f>[4]SayfaKOC!V13</f>
        <v>Üretim</v>
      </c>
      <c r="BM91" s="143"/>
      <c r="BN91" s="208" t="str">
        <f t="shared" si="86"/>
        <v>x var</v>
      </c>
      <c r="BO91" s="208" t="b">
        <f t="shared" si="87"/>
        <v>0</v>
      </c>
      <c r="BP91" s="208" t="str">
        <f t="shared" si="88"/>
        <v>Bir günden fazla süren arıza</v>
      </c>
      <c r="BQ91" s="377">
        <f t="shared" si="89"/>
        <v>3.0000000935979187</v>
      </c>
      <c r="BR91" s="377">
        <f t="shared" si="90"/>
        <v>2700.7999999250751</v>
      </c>
      <c r="BS91" s="377">
        <f t="shared" si="91"/>
        <v>2703.800000018673</v>
      </c>
      <c r="BT91" s="143"/>
      <c r="BU91" s="397"/>
      <c r="BV91" s="385">
        <f t="shared" si="114"/>
        <v>0</v>
      </c>
      <c r="BW91" s="377" t="str">
        <f t="shared" si="115"/>
        <v>Hayır, çakışma yok</v>
      </c>
      <c r="BX91" s="381"/>
      <c r="BY91" s="403">
        <f t="shared" si="116"/>
        <v>2.083333398331888E-3</v>
      </c>
      <c r="BZ91" s="403">
        <f t="shared" si="117"/>
        <v>1.8755555555035244</v>
      </c>
      <c r="CA91" s="403">
        <f t="shared" si="118"/>
        <v>1.8776388889018563</v>
      </c>
      <c r="CB91" s="363"/>
      <c r="CC91" s="361"/>
      <c r="CD91" s="244"/>
      <c r="CE91" s="363">
        <v>12</v>
      </c>
      <c r="CF91" s="219">
        <f t="shared" si="119"/>
        <v>45322.6069444444</v>
      </c>
      <c r="CG91" s="219">
        <f t="shared" si="120"/>
        <v>45324.484583333302</v>
      </c>
      <c r="CH91" s="244"/>
      <c r="CI91" s="244"/>
      <c r="CJ91" s="244"/>
      <c r="CK91" s="244">
        <f t="shared" si="121"/>
        <v>1.8755555555035244</v>
      </c>
      <c r="CL91" s="244">
        <f t="shared" si="122"/>
        <v>2.083333398331888E-3</v>
      </c>
      <c r="CM91" s="244">
        <f t="shared" si="123"/>
        <v>1.8776388889018563</v>
      </c>
      <c r="CN91" s="143"/>
      <c r="CO91" s="144">
        <f t="shared" si="124"/>
        <v>2703.800000018673</v>
      </c>
      <c r="CP91" s="145">
        <f t="shared" si="125"/>
        <v>112.53333333021146</v>
      </c>
      <c r="CQ91" s="146">
        <f t="shared" si="92"/>
        <v>0.60694444440014195</v>
      </c>
      <c r="CR91" s="146">
        <f t="shared" si="93"/>
        <v>45322.609027777798</v>
      </c>
      <c r="CS91" s="146">
        <f t="shared" si="94"/>
        <v>45324.484583333302</v>
      </c>
      <c r="CT91" s="147">
        <f t="shared" si="95"/>
        <v>65263683.000000097</v>
      </c>
      <c r="CU91" s="147">
        <f t="shared" si="96"/>
        <v>2700.7999999250751</v>
      </c>
      <c r="CV91" s="147">
        <f t="shared" si="97"/>
        <v>65266383.800000019</v>
      </c>
      <c r="CW91" s="148">
        <f t="shared" si="98"/>
        <v>0.9999586188196331</v>
      </c>
    </row>
    <row r="92" spans="1:101" s="149" customFormat="1" ht="118.5" customHeight="1">
      <c r="A92" s="192" t="str">
        <f>[4]SayfaKOC!C12</f>
        <v>KOC10</v>
      </c>
      <c r="B92" s="133" t="str">
        <f>[4]SayfaKOC!D12</f>
        <v>4119(1)</v>
      </c>
      <c r="C92" s="134" t="str">
        <f>[4]SayfaKOC!E12</f>
        <v>?</v>
      </c>
      <c r="D92" s="134">
        <f>[4]SayfaKOC!F12</f>
        <v>144</v>
      </c>
      <c r="E92" s="135" t="str">
        <f>[4]SayfaKOC!G12</f>
        <v>BOZ-KOC10-FF-011</v>
      </c>
      <c r="F92" s="166">
        <f t="shared" si="84"/>
        <v>45320</v>
      </c>
      <c r="G92" s="167">
        <f t="shared" si="85"/>
        <v>0.47986111109639751</v>
      </c>
      <c r="H92" s="387">
        <f>[4]SayfaKOC!H12</f>
        <v>45320.479861111096</v>
      </c>
      <c r="I92" s="133" t="str">
        <f>[4]SayfaKOC!I12</f>
        <v>Depo/Depot</v>
      </c>
      <c r="J92" s="132" t="str">
        <f>IF([4]SayfaKOC!J12="Müşteri","Notified by Customer","Notified by Bozankaya")</f>
        <v>Notified by Bozankaya</v>
      </c>
      <c r="K92" s="132" t="str">
        <f>VLOOKUP([4]SayfaKOC!L12,Atamalar!$A$10:$B$53,2,FALSE)</f>
        <v>Bogie</v>
      </c>
      <c r="L92" s="197" t="str">
        <f>[4]SayfaKOC!X12</f>
        <v>Tasarım</v>
      </c>
      <c r="M92" s="136" t="str">
        <f t="shared" si="99"/>
        <v>KOC10-BOZ-KOC10-FF-011</v>
      </c>
      <c r="N92" s="163" t="str">
        <f>[4]SayfaKOC!M12</f>
        <v>Stoperlerin ölçüleri uygun değildir.</v>
      </c>
      <c r="O92" s="198" t="str">
        <f>[4]SayfaKOC!P12</f>
        <v>C-Uyarı, sürüş devamlılığı</v>
      </c>
      <c r="P92" s="198" t="str">
        <f>[4]SayfaKOC!Q12</f>
        <v>B(Servisten çekmeye etki eden arıza)</v>
      </c>
      <c r="Q92" s="198" t="str">
        <f>[4]SayfaKOC!R12</f>
        <v>N.A(Yaralanma yok)</v>
      </c>
      <c r="R92" s="164" t="str" cm="1">
        <f t="array" ref="R92">_xlfn.IFS([4]SayfaKOC!U14="Bozankaya","Bozankaya",[4]SayfaKOC!U14="Müşteri","Customer",[4]SayfaKOC!U14="Tedarikçi","Equipment Supplier")</f>
        <v>Bozankaya</v>
      </c>
      <c r="S92" s="254" t="str">
        <f>[4]SayfaKOC!GB12</f>
        <v xml:space="preserve">? - </v>
      </c>
      <c r="T92" s="165" t="str">
        <f>[4]SayfaKOC!AD12</f>
        <v>Ekipman değiştirilecek</v>
      </c>
      <c r="U92" s="164" t="str">
        <f>[4]SayfaKOC!W12</f>
        <v>Evet</v>
      </c>
      <c r="V92" s="137">
        <f>[4]SayfaKOC!AZ12</f>
        <v>2</v>
      </c>
      <c r="W92" s="168">
        <f t="shared" si="100"/>
        <v>45329</v>
      </c>
      <c r="X92" s="169" t="str">
        <f t="shared" si="101"/>
        <v>16:58</v>
      </c>
      <c r="Y92" s="387">
        <f>[4]SayfaKOC!AE12</f>
        <v>45329.707581018498</v>
      </c>
      <c r="Z92" s="138" t="str">
        <f t="shared" si="102"/>
        <v/>
      </c>
      <c r="AA92" s="139" t="str">
        <f t="shared" si="103"/>
        <v/>
      </c>
      <c r="AB92" s="219" t="str">
        <f>[4]SayfaKOC!BA12</f>
        <v/>
      </c>
      <c r="AC92" s="223" t="e">
        <f t="shared" si="104"/>
        <v>#VALUE!</v>
      </c>
      <c r="AD92" s="140" t="str">
        <f t="shared" si="105"/>
        <v/>
      </c>
      <c r="AE92" s="140" t="str">
        <f t="shared" si="106"/>
        <v/>
      </c>
      <c r="AF92" s="387" t="str">
        <f>[4]SayfaKOC!BA12</f>
        <v/>
      </c>
      <c r="AG92" s="216" t="str">
        <f>[4]SayfaKOC!S12</f>
        <v>(I) İlk Defa Karşılaşılan Arıza</v>
      </c>
      <c r="AH92" s="215" t="str">
        <f t="shared" si="107"/>
        <v>Bu Arıza Aracın Servise Verilmesine Engel</v>
      </c>
      <c r="AI92" s="195" t="str">
        <f>[4]SayfaKOC!AV12</f>
        <v>KOC10-HBR-24-009</v>
      </c>
      <c r="AJ92" s="196" t="str">
        <f t="shared" si="108"/>
        <v/>
      </c>
      <c r="AK92" s="196" t="str">
        <f t="shared" si="109"/>
        <v/>
      </c>
      <c r="AL92" s="141" t="str">
        <f>[4]SayfaKOC!AX12</f>
        <v/>
      </c>
      <c r="AM92" s="223" t="e">
        <f t="shared" si="110"/>
        <v>#VALUE!</v>
      </c>
      <c r="AN92" s="226" t="e">
        <f t="shared" si="111"/>
        <v>#VALUE!</v>
      </c>
      <c r="AO92" s="211" t="str">
        <f>[4]SayfaKOC!AG12</f>
        <v/>
      </c>
      <c r="AP92" s="211" t="str">
        <f>[4]SayfaKOC!AI12</f>
        <v>T546-7025</v>
      </c>
      <c r="AQ92" s="211" t="str">
        <f>[4]SayfaKOC!AQ12</f>
        <v/>
      </c>
      <c r="AR92" s="211" t="str">
        <f>[4]SayfaKOC!AH12</f>
        <v>Stoper</v>
      </c>
      <c r="AS92" s="211">
        <f>[4]SayfaKOC!AJ12</f>
        <v>1</v>
      </c>
      <c r="AT92" s="212" t="str">
        <f>[4]SayfaKOC!GC12</f>
        <v xml:space="preserve"> - </v>
      </c>
      <c r="AU92" s="213" t="str">
        <f>[4]SayfaKOC!AL12</f>
        <v/>
      </c>
      <c r="AV92" s="213">
        <f>[4]SayfaKOC!AP12</f>
        <v>45329</v>
      </c>
      <c r="AW92" s="214" t="str">
        <f>[4]SayfaKOC!AT12</f>
        <v/>
      </c>
      <c r="AX92" s="242" t="e">
        <f t="shared" si="112"/>
        <v>#VALUE!</v>
      </c>
      <c r="AY92" s="200" t="str">
        <f>[4]SayfaKOC!BF12</f>
        <v>6336363</v>
      </c>
      <c r="AZ92" s="199" t="str">
        <f>[4]SayfaKOC!BD12</f>
        <v>https://www.appsheet.com/Template/gettablefileurl?appname=KOC10_Failure_List-654943&amp;tableName=SAYFA1&amp;filename=Sayfa1_Images%2F6336363.Resim.140119.png</v>
      </c>
      <c r="BA92" s="142"/>
      <c r="BB92" s="208" t="str">
        <f t="shared" si="113"/>
        <v/>
      </c>
      <c r="BC92" s="143"/>
      <c r="BD92" s="143"/>
      <c r="BE92" s="143"/>
      <c r="BF92" s="143"/>
      <c r="BG92" s="143"/>
      <c r="BH92" s="143"/>
      <c r="BI92" s="143"/>
      <c r="BJ92" s="143"/>
      <c r="BK92" s="134" t="str">
        <f>[4]SayfaKOC!U12</f>
        <v>Bozankaya</v>
      </c>
      <c r="BL92" s="134" t="str">
        <f>[4]SayfaKOC!V12</f>
        <v>Kalite</v>
      </c>
      <c r="BM92" s="143"/>
      <c r="BN92" s="208" t="str">
        <f t="shared" si="86"/>
        <v>x var</v>
      </c>
      <c r="BO92" s="208" t="b">
        <f t="shared" si="87"/>
        <v>0</v>
      </c>
      <c r="BP92" s="208" t="e">
        <f t="shared" si="88"/>
        <v>#VALUE!</v>
      </c>
      <c r="BQ92" s="377">
        <f t="shared" si="89"/>
        <v>13287.91666665813</v>
      </c>
      <c r="BR92" s="377" t="e">
        <f t="shared" si="90"/>
        <v>#VALUE!</v>
      </c>
      <c r="BS92" s="377" t="e">
        <f t="shared" si="91"/>
        <v>#VALUE!</v>
      </c>
      <c r="BT92" s="143"/>
      <c r="BU92" s="397"/>
      <c r="BV92" s="385">
        <f t="shared" si="114"/>
        <v>-1</v>
      </c>
      <c r="BW92" s="377" t="str">
        <f t="shared" si="115"/>
        <v>Hayır, çakışma yok</v>
      </c>
      <c r="BX92" s="381"/>
      <c r="BY92" s="403">
        <f t="shared" si="116"/>
        <v>9.2277199074014788</v>
      </c>
      <c r="BZ92" s="403" t="e">
        <f t="shared" si="117"/>
        <v>#VALUE!</v>
      </c>
      <c r="CA92" s="403" t="e">
        <f t="shared" si="118"/>
        <v>#VALUE!</v>
      </c>
      <c r="CB92" s="363"/>
      <c r="CC92" s="244"/>
      <c r="CD92" s="244"/>
      <c r="CE92" s="363">
        <v>11</v>
      </c>
      <c r="CF92" s="219">
        <f t="shared" si="119"/>
        <v>45320.479861111096</v>
      </c>
      <c r="CG92" s="219" t="str">
        <f t="shared" si="120"/>
        <v/>
      </c>
      <c r="CH92" s="244"/>
      <c r="CI92" s="244"/>
      <c r="CJ92" s="244"/>
      <c r="CK92" s="244" t="e">
        <f t="shared" si="121"/>
        <v>#VALUE!</v>
      </c>
      <c r="CL92" s="244">
        <f t="shared" si="122"/>
        <v>9.2277199074014788</v>
      </c>
      <c r="CM92" s="244" t="e">
        <f t="shared" si="123"/>
        <v>#VALUE!</v>
      </c>
      <c r="CN92" s="143"/>
      <c r="CO92" s="409" t="e">
        <f t="shared" si="124"/>
        <v>#VALUE!</v>
      </c>
      <c r="CP92" s="410">
        <f t="shared" si="125"/>
        <v>0</v>
      </c>
    </row>
    <row r="93" spans="1:101" s="149" customFormat="1" ht="118.5" customHeight="1">
      <c r="A93" s="192" t="str">
        <f>[4]SayfaKOC!C10</f>
        <v>KOC10</v>
      </c>
      <c r="B93" s="133" t="str">
        <f>[4]SayfaKOC!D10</f>
        <v>4119(1)</v>
      </c>
      <c r="C93" s="134" t="str">
        <f>[4]SayfaKOC!E10</f>
        <v>RB</v>
      </c>
      <c r="D93" s="134">
        <f>[4]SayfaKOC!F10</f>
        <v>142</v>
      </c>
      <c r="E93" s="135" t="str">
        <f>[4]SayfaKOC!G10</f>
        <v>BOZ-KOC10-FF-009</v>
      </c>
      <c r="F93" s="166">
        <f t="shared" si="84"/>
        <v>45314</v>
      </c>
      <c r="G93" s="167">
        <f t="shared" si="85"/>
        <v>0.47986111109639751</v>
      </c>
      <c r="H93" s="387">
        <f>[4]SayfaKOC!H10</f>
        <v>45314.479861111096</v>
      </c>
      <c r="I93" s="133" t="str">
        <f>[4]SayfaKOC!I10</f>
        <v>Depo/Depot</v>
      </c>
      <c r="J93" s="132" t="str">
        <f>IF([4]SayfaKOC!J10="Müşteri","Notified by Customer","Notified by Bozankaya")</f>
        <v>Notified by Bozankaya</v>
      </c>
      <c r="K93" s="132" t="str">
        <f>VLOOKUP([4]SayfaKOC!L10,Atamalar!$A$10:$B$53,2,FALSE)</f>
        <v>Passenger_Information</v>
      </c>
      <c r="L93" s="197" t="str">
        <f>[4]SayfaKOC!X10</f>
        <v>ATAK ULAŞIM SAN.TİC.LTD.ŞTİ.</v>
      </c>
      <c r="M93" s="136" t="str">
        <f t="shared" si="99"/>
        <v>KOC10-BOZ-KOC10-FF-009</v>
      </c>
      <c r="N93" s="163" t="str">
        <f>[4]SayfaKOC!M10</f>
        <v xml:space="preserve">Intercoomlar çalışmıyor (2 adet)
Araç içersinde bulunan 8 numaralı intercoom sürekli arama yapıyor, vatman aramayı iptal etse bile tekrardan aramaya devam ediyor. 
2 numaralı interkomun bağlantı soketi titreşimle temassızlık yaratıyor. Çalışmıyordu.  SÖKÜLEN SERİ NO:0107034   (2 no lu interkom) </v>
      </c>
      <c r="O93" s="198" t="str">
        <f>[4]SayfaKOC!P10</f>
        <v>C-Uyarı, sürüş devamlılığı</v>
      </c>
      <c r="P93" s="198" t="str">
        <f>[4]SayfaKOC!Q10</f>
        <v>B(Servisten çekmeye etki eden arıza)</v>
      </c>
      <c r="Q93" s="198" t="str">
        <f>[4]SayfaKOC!R10</f>
        <v>N.A(Yaralanma yok)</v>
      </c>
      <c r="R93" s="164" t="str" cm="1">
        <f t="array" ref="R93">_xlfn.IFS([4]SayfaKOC!U12="Bozankaya","Bozankaya",[4]SayfaKOC!U12="Müşteri","Customer",[4]SayfaKOC!U12="Tedarikçi","Equipment Supplier")</f>
        <v>Bozankaya</v>
      </c>
      <c r="S93" s="254" t="str">
        <f>[4]SayfaKOC!GB10</f>
        <v>8 numaralı interkom Atak Ulaşım'ın göndermiş olduğu interkom ile değiştirildi. Sorun giderildi.
2 numaralı interkom fabrikadan gönderilen interkom ile değiştirildi. Sorun giderildi. - İnterkom yenisiyle değiştirildi.</v>
      </c>
      <c r="T93" s="165" t="str">
        <f>[4]SayfaKOC!AD10</f>
        <v>Ekipman değiştirilecek</v>
      </c>
      <c r="U93" s="164" t="str">
        <f>[4]SayfaKOC!W10</f>
        <v>Evet</v>
      </c>
      <c r="V93" s="137">
        <f>[4]SayfaKOC!AZ10</f>
        <v>2</v>
      </c>
      <c r="W93" s="168">
        <f t="shared" si="100"/>
        <v>45316</v>
      </c>
      <c r="X93" s="169" t="str">
        <f t="shared" si="101"/>
        <v>10:09</v>
      </c>
      <c r="Y93" s="387">
        <f>[4]SayfaKOC!AE10</f>
        <v>45316.4234027778</v>
      </c>
      <c r="Z93" s="138">
        <f t="shared" si="102"/>
        <v>45316</v>
      </c>
      <c r="AA93" s="139" t="str">
        <f t="shared" si="103"/>
        <v>10:10</v>
      </c>
      <c r="AB93" s="219">
        <f>[4]SayfaKOC!BA10</f>
        <v>45316.424201388902</v>
      </c>
      <c r="AC93" s="223">
        <f t="shared" si="104"/>
        <v>2799.8500000394415</v>
      </c>
      <c r="AD93" s="140">
        <f t="shared" si="105"/>
        <v>45316</v>
      </c>
      <c r="AE93" s="140" t="str">
        <f t="shared" si="106"/>
        <v>10:10</v>
      </c>
      <c r="AF93" s="387">
        <f>[4]SayfaKOC!BA10</f>
        <v>45316.424201388902</v>
      </c>
      <c r="AG93" s="216" t="str">
        <f>[4]SayfaKOC!S10</f>
        <v>(I) İlk Defa Karşılaşılan Arıza</v>
      </c>
      <c r="AH93" s="215" t="str">
        <f t="shared" si="107"/>
        <v>Bu Arıza Aracın Servise Verilmesine Engel</v>
      </c>
      <c r="AI93" s="195" t="str">
        <f>[4]SayfaKOC!AV10</f>
        <v>KOC10-HBR-24-006</v>
      </c>
      <c r="AJ93" s="196" t="str">
        <f t="shared" si="108"/>
        <v/>
      </c>
      <c r="AK93" s="196" t="str">
        <f t="shared" si="109"/>
        <v/>
      </c>
      <c r="AL93" s="141" t="str">
        <f>[4]SayfaKOC!AX10</f>
        <v/>
      </c>
      <c r="AM93" s="223">
        <f t="shared" si="110"/>
        <v>2799.8500000394415</v>
      </c>
      <c r="AN93" s="223">
        <f t="shared" si="111"/>
        <v>2799.8500000394415</v>
      </c>
      <c r="AO93" s="211" t="str">
        <f>[4]SayfaKOC!AG10</f>
        <v>ATAK ULAŞIM SAN.TİC.LTD.ŞTİ.</v>
      </c>
      <c r="AP93" s="211" t="str">
        <f>[4]SayfaKOC!AI10</f>
        <v>E820-7051</v>
      </c>
      <c r="AQ93" s="211" t="str">
        <f>[4]SayfaKOC!AQ10</f>
        <v/>
      </c>
      <c r="AR93" s="211" t="str">
        <f>[4]SayfaKOC!AH10</f>
        <v xml:space="preserve">Intercoom </v>
      </c>
      <c r="AS93" s="211">
        <f>[4]SayfaKOC!AJ10</f>
        <v>1</v>
      </c>
      <c r="AT93" s="212" t="str">
        <f>[4]SayfaKOC!GC10</f>
        <v xml:space="preserve"> - </v>
      </c>
      <c r="AU93" s="213" t="str">
        <f>[4]SayfaKOC!AL10</f>
        <v/>
      </c>
      <c r="AV93" s="213">
        <f>[4]SayfaKOC!AP10</f>
        <v>45317</v>
      </c>
      <c r="AW93" s="214" t="str">
        <f>[4]SayfaKOC!AT10</f>
        <v/>
      </c>
      <c r="AX93" s="242">
        <f t="shared" si="112"/>
        <v>61596.700000867713</v>
      </c>
      <c r="AY93" s="200" t="str">
        <f>[4]SayfaKOC!BF10</f>
        <v>453536</v>
      </c>
      <c r="AZ93" s="199" t="str">
        <f>[4]SayfaKOC!BD10</f>
        <v>https://www.appsheet.com/Template/gettablefileurl?appname=KOC10_Failure_List-654943&amp;tableName=SAYFA1&amp;filename=Sayfa1_Images%2F453536.Resim.071107.jpg</v>
      </c>
      <c r="BA93" s="142"/>
      <c r="BB93" s="208" t="str">
        <f t="shared" si="113"/>
        <v/>
      </c>
      <c r="BC93" s="143"/>
      <c r="BD93" s="143"/>
      <c r="BE93" s="143"/>
      <c r="BF93" s="143"/>
      <c r="BG93" s="143"/>
      <c r="BH93" s="143"/>
      <c r="BI93" s="143"/>
      <c r="BJ93" s="143"/>
      <c r="BK93" s="134" t="str">
        <f>[4]SayfaKOC!U10</f>
        <v>Tedarikçi</v>
      </c>
      <c r="BL93" s="134" t="str">
        <f>[4]SayfaKOC!V10</f>
        <v>ATAK ULAŞIM SAN.TİC.LTD.ŞTİ.</v>
      </c>
      <c r="BM93" s="143"/>
      <c r="BN93" s="208" t="str">
        <f t="shared" si="86"/>
        <v>x var</v>
      </c>
      <c r="BO93" s="208" t="b">
        <f t="shared" si="87"/>
        <v>0</v>
      </c>
      <c r="BP93" s="208" t="str">
        <f t="shared" si="88"/>
        <v>Bir günden fazla süren arıza</v>
      </c>
      <c r="BQ93" s="377">
        <f t="shared" si="89"/>
        <v>2798.7000000535045</v>
      </c>
      <c r="BR93" s="377">
        <f t="shared" si="90"/>
        <v>1.1499999859370291</v>
      </c>
      <c r="BS93" s="377">
        <f t="shared" si="91"/>
        <v>2799.8500000394415</v>
      </c>
      <c r="BT93" s="143"/>
      <c r="BU93" s="397"/>
      <c r="BV93" s="385">
        <f t="shared" si="114"/>
        <v>3</v>
      </c>
      <c r="BW93" s="377" t="str">
        <f t="shared" si="115"/>
        <v>Evet, çakışma var</v>
      </c>
      <c r="BX93" s="381"/>
      <c r="BY93" s="403">
        <f t="shared" si="116"/>
        <v>1.9435416667038226</v>
      </c>
      <c r="BZ93" s="403">
        <f t="shared" si="117"/>
        <v>7.9861110134515911E-4</v>
      </c>
      <c r="CA93" s="403">
        <f t="shared" si="118"/>
        <v>1.9443402778051677</v>
      </c>
      <c r="CB93" s="363"/>
      <c r="CC93" s="361"/>
      <c r="CD93" s="244"/>
      <c r="CE93" s="363">
        <v>9</v>
      </c>
      <c r="CF93" s="219">
        <f t="shared" si="119"/>
        <v>45314.479861111096</v>
      </c>
      <c r="CG93" s="219">
        <f t="shared" si="120"/>
        <v>45316.424201388902</v>
      </c>
      <c r="CH93" s="244"/>
      <c r="CI93" s="244"/>
      <c r="CJ93" s="244"/>
      <c r="CK93" s="244">
        <f t="shared" si="121"/>
        <v>7.9861110134515911E-4</v>
      </c>
      <c r="CL93" s="244">
        <f t="shared" si="122"/>
        <v>1.9435416667038226</v>
      </c>
      <c r="CM93" s="244">
        <f t="shared" si="123"/>
        <v>1.9443402778051677</v>
      </c>
      <c r="CN93" s="143"/>
      <c r="CO93" s="409">
        <f t="shared" si="124"/>
        <v>2799.8500000394415</v>
      </c>
      <c r="CP93" s="410">
        <f t="shared" si="125"/>
        <v>0</v>
      </c>
    </row>
    <row r="94" spans="1:101" s="149" customFormat="1" ht="118.5" customHeight="1">
      <c r="A94" s="192" t="str">
        <f>[4]SayfaKOC!C11</f>
        <v>KOC10</v>
      </c>
      <c r="B94" s="133" t="str">
        <f>[4]SayfaKOC!D11</f>
        <v>4119(1)</v>
      </c>
      <c r="C94" s="134" t="str">
        <f>[4]SayfaKOC!E11</f>
        <v>RA</v>
      </c>
      <c r="D94" s="134">
        <f>[4]SayfaKOC!F11</f>
        <v>142</v>
      </c>
      <c r="E94" s="135" t="str">
        <f>[4]SayfaKOC!G11</f>
        <v>BOZ-KOC10-FF-010</v>
      </c>
      <c r="F94" s="166">
        <f t="shared" si="84"/>
        <v>45314</v>
      </c>
      <c r="G94" s="167">
        <f t="shared" si="85"/>
        <v>0.47986111109639751</v>
      </c>
      <c r="H94" s="387">
        <f>[4]SayfaKOC!H11</f>
        <v>45314.479861111096</v>
      </c>
      <c r="I94" s="133" t="str">
        <f>[4]SayfaKOC!I11</f>
        <v>Depo/Depot</v>
      </c>
      <c r="J94" s="132" t="str">
        <f>IF([4]SayfaKOC!J11="Müşteri","Notified by Customer","Notified by Bozankaya")</f>
        <v>Notified by Bozankaya</v>
      </c>
      <c r="K94" s="132" t="str">
        <f>VLOOKUP([4]SayfaKOC!L11,Atamalar!$A$10:$B$53,2,FALSE)</f>
        <v>Passenger_Information</v>
      </c>
      <c r="L94" s="197" t="str">
        <f>[4]SayfaKOC!X11</f>
        <v>ATAK ULAŞIM SAN.TİC.LTD.ŞTİ.</v>
      </c>
      <c r="M94" s="136" t="str">
        <f t="shared" si="99"/>
        <v>KOC10-BOZ-KOC10-FF-010</v>
      </c>
      <c r="N94" s="163" t="str">
        <f>[4]SayfaKOC!M11</f>
        <v>Orta reklam ekranı (RA KABİN) araç canlandırıldıktan bir süre sonra çalışmıyor. power bağlantıları kontrol edilmesinin ardından araç üstünde ki başka ekranla değiştirildikten sonra çalıştığı gözlemlendi.</v>
      </c>
      <c r="O94" s="198" t="str">
        <f>[4]SayfaKOC!P11</f>
        <v>C-Uyarı, sürüş devamlılığı</v>
      </c>
      <c r="P94" s="198" t="str">
        <f>[4]SayfaKOC!Q11</f>
        <v>C(Sisteme etki etmeyen arıza)</v>
      </c>
      <c r="Q94" s="198" t="str">
        <f>[4]SayfaKOC!R11</f>
        <v>N.A(Yaralanma yok)</v>
      </c>
      <c r="R94" s="164" t="str" cm="1">
        <f t="array" ref="R94">_xlfn.IFS([4]SayfaKOC!U13="Bozankaya","Bozankaya",[4]SayfaKOC!U13="Müşteri","Customer",[4]SayfaKOC!U13="Tedarikçi","Equipment Supplier")</f>
        <v>Bozankaya</v>
      </c>
      <c r="S94" s="254" t="str">
        <f>[4]SayfaKOC!GB11</f>
        <v>Kablo gevşeklikleri kontrol edildi. Güç kablosu ölçüldü, ekranın arızalı olduğu tespit edildi. - Ekran yenisiyle değiştirildi.</v>
      </c>
      <c r="T94" s="165" t="str">
        <f>[4]SayfaKOC!AD11</f>
        <v>Ekipman değiştirilecek</v>
      </c>
      <c r="U94" s="164" t="str">
        <f>[4]SayfaKOC!W11</f>
        <v>Evet</v>
      </c>
      <c r="V94" s="137">
        <f>[4]SayfaKOC!AZ11</f>
        <v>2</v>
      </c>
      <c r="W94" s="168">
        <f t="shared" si="100"/>
        <v>45314</v>
      </c>
      <c r="X94" s="169" t="str">
        <f t="shared" si="101"/>
        <v>11:41</v>
      </c>
      <c r="Y94" s="387">
        <f>[4]SayfaKOC!AE11</f>
        <v>45314.486828703702</v>
      </c>
      <c r="Z94" s="138">
        <f t="shared" si="102"/>
        <v>45314</v>
      </c>
      <c r="AA94" s="139" t="str">
        <f t="shared" si="103"/>
        <v>12:10</v>
      </c>
      <c r="AB94" s="219">
        <f>[4]SayfaKOC!BA11</f>
        <v>45314.507534722201</v>
      </c>
      <c r="AC94" s="223">
        <f t="shared" si="104"/>
        <v>39.849999990547076</v>
      </c>
      <c r="AD94" s="140">
        <f t="shared" si="105"/>
        <v>45314</v>
      </c>
      <c r="AE94" s="140" t="str">
        <f t="shared" si="106"/>
        <v>12:10</v>
      </c>
      <c r="AF94" s="387">
        <f>[4]SayfaKOC!BA11</f>
        <v>45314.507534722201</v>
      </c>
      <c r="AG94" s="216" t="str">
        <f>[4]SayfaKOC!S11</f>
        <v>(I) İlk Defa Karşılaşılan Arıza</v>
      </c>
      <c r="AH94" s="215" t="str">
        <f t="shared" si="107"/>
        <v>Bu Arıza Aracın Servise Verilmesine Engel Değil</v>
      </c>
      <c r="AI94" s="195" t="str">
        <f>[4]SayfaKOC!AV11</f>
        <v>KOC10-HBR-24-007</v>
      </c>
      <c r="AJ94" s="196" t="str">
        <f t="shared" si="108"/>
        <v/>
      </c>
      <c r="AK94" s="196" t="str">
        <f t="shared" si="109"/>
        <v/>
      </c>
      <c r="AL94" s="141" t="str">
        <f>[4]SayfaKOC!AX11</f>
        <v/>
      </c>
      <c r="AM94" s="223">
        <f t="shared" si="110"/>
        <v>0</v>
      </c>
      <c r="AN94" s="223">
        <f t="shared" si="111"/>
        <v>39.849999990547076</v>
      </c>
      <c r="AO94" s="211" t="str">
        <f>[4]SayfaKOC!AG11</f>
        <v>ATAK ULAŞIM SAN.TİC.LTD.ŞTİ.</v>
      </c>
      <c r="AP94" s="211" t="str">
        <f>[4]SayfaKOC!AI11</f>
        <v>0</v>
      </c>
      <c r="AQ94" s="211" t="str">
        <f>[4]SayfaKOC!AQ11</f>
        <v/>
      </c>
      <c r="AR94" s="211" t="str">
        <f>[4]SayfaKOC!AH11</f>
        <v>0</v>
      </c>
      <c r="AS94" s="211">
        <f>[4]SayfaKOC!AJ11</f>
        <v>1</v>
      </c>
      <c r="AT94" s="212" t="str">
        <f>[4]SayfaKOC!GC11</f>
        <v xml:space="preserve"> - </v>
      </c>
      <c r="AU94" s="213" t="str">
        <f>[4]SayfaKOC!AL11</f>
        <v/>
      </c>
      <c r="AV94" s="213" t="str">
        <f>[4]SayfaKOC!AP11</f>
        <v/>
      </c>
      <c r="AW94" s="214" t="str">
        <f>[4]SayfaKOC!AT11</f>
        <v/>
      </c>
      <c r="AX94" s="242">
        <f t="shared" si="112"/>
        <v>876.69999979203567</v>
      </c>
      <c r="AY94" s="200" t="str">
        <f>[4]SayfaKOC!BF11</f>
        <v>3534634</v>
      </c>
      <c r="AZ94" s="199" t="str">
        <f>[4]SayfaKOC!BD11</f>
        <v>https://www.appsheet.com/Template/gettablefileurl?appname=KOC10_Failure_List-654943&amp;tableName=SAYFA1&amp;filename=Sayfa1_Images%2F3534634.Resim.071520.jpg</v>
      </c>
      <c r="BA94" s="142"/>
      <c r="BB94" s="208" t="str">
        <f t="shared" si="113"/>
        <v/>
      </c>
      <c r="BC94" s="143"/>
      <c r="BD94" s="143"/>
      <c r="BE94" s="143"/>
      <c r="BF94" s="143"/>
      <c r="BG94" s="143"/>
      <c r="BH94" s="143"/>
      <c r="BI94" s="143"/>
      <c r="BJ94" s="143"/>
      <c r="BK94" s="134" t="str">
        <f>[4]SayfaKOC!U11</f>
        <v>Tedarikçi</v>
      </c>
      <c r="BL94" s="134" t="str">
        <f>[4]SayfaKOC!V11</f>
        <v>ATAK ULAŞIM SAN.TİC.LTD.ŞTİ.</v>
      </c>
      <c r="BM94" s="143"/>
      <c r="BN94" s="208" t="str">
        <f t="shared" si="86"/>
        <v>x var</v>
      </c>
      <c r="BO94" s="208" t="b">
        <f t="shared" si="87"/>
        <v>0</v>
      </c>
      <c r="BP94" s="208" t="b">
        <f t="shared" si="88"/>
        <v>0</v>
      </c>
      <c r="BQ94" s="377">
        <f t="shared" si="89"/>
        <v>10.033333352766931</v>
      </c>
      <c r="BR94" s="377">
        <f t="shared" si="90"/>
        <v>29.816666637780145</v>
      </c>
      <c r="BS94" s="377">
        <f t="shared" si="91"/>
        <v>39.849999990547076</v>
      </c>
      <c r="BT94" s="143"/>
      <c r="BU94" s="397"/>
      <c r="BV94" s="385">
        <f t="shared" si="114"/>
        <v>3</v>
      </c>
      <c r="BW94" s="377" t="str">
        <f t="shared" si="115"/>
        <v>Evet, çakışma var</v>
      </c>
      <c r="BX94" s="381"/>
      <c r="BY94" s="403">
        <f t="shared" si="116"/>
        <v>6.9675926060881466E-3</v>
      </c>
      <c r="BZ94" s="403">
        <f t="shared" si="117"/>
        <v>2.0706018498458434E-2</v>
      </c>
      <c r="CA94" s="403">
        <f t="shared" si="118"/>
        <v>2.767361110454658E-2</v>
      </c>
      <c r="CB94" s="363"/>
      <c r="CC94" s="361"/>
      <c r="CD94" s="244"/>
      <c r="CE94" s="363">
        <v>10</v>
      </c>
      <c r="CF94" s="219">
        <f t="shared" si="119"/>
        <v>45314.479861111096</v>
      </c>
      <c r="CG94" s="219">
        <f t="shared" si="120"/>
        <v>45314.507534722201</v>
      </c>
      <c r="CH94" s="244"/>
      <c r="CI94" s="244"/>
      <c r="CJ94" s="244"/>
      <c r="CK94" s="244">
        <f t="shared" si="121"/>
        <v>2.0706018498458434E-2</v>
      </c>
      <c r="CL94" s="244">
        <f t="shared" si="122"/>
        <v>6.9675926060881466E-3</v>
      </c>
      <c r="CM94" s="244">
        <f t="shared" si="123"/>
        <v>2.767361110454658E-2</v>
      </c>
      <c r="CN94" s="143"/>
      <c r="CO94" s="409">
        <f t="shared" si="124"/>
        <v>39.849999990547076</v>
      </c>
      <c r="CP94" s="410">
        <f t="shared" si="125"/>
        <v>0</v>
      </c>
    </row>
    <row r="95" spans="1:101" s="149" customFormat="1" ht="118.5" customHeight="1">
      <c r="A95" s="192" t="str">
        <f>[4]SayfaKOC!C8</f>
        <v>KOC10</v>
      </c>
      <c r="B95" s="133" t="str">
        <f>[4]SayfaKOC!D8</f>
        <v>4119(1)</v>
      </c>
      <c r="C95" s="134" t="str">
        <f>[4]SayfaKOC!E8</f>
        <v>MA</v>
      </c>
      <c r="D95" s="134">
        <f>[4]SayfaKOC!F8</f>
        <v>92</v>
      </c>
      <c r="E95" s="135" t="str">
        <f>[4]SayfaKOC!G8</f>
        <v>BOZ-KOC10-FF-007</v>
      </c>
      <c r="F95" s="166">
        <f t="shared" si="84"/>
        <v>45313</v>
      </c>
      <c r="G95" s="167">
        <f t="shared" si="85"/>
        <v>0.47986111109639751</v>
      </c>
      <c r="H95" s="387">
        <f>[4]SayfaKOC!H8</f>
        <v>45313.479861111096</v>
      </c>
      <c r="I95" s="133" t="str">
        <f>[4]SayfaKOC!I8</f>
        <v>Depo/Depot</v>
      </c>
      <c r="J95" s="132" t="str">
        <f>IF([4]SayfaKOC!J8="Müşteri","Notified by Customer","Notified by Bozankaya")</f>
        <v>Notified by Bozankaya</v>
      </c>
      <c r="K95" s="132" t="str">
        <f>VLOOKUP([4]SayfaKOC!L8,Atamalar!$A$10:$B$53,2,FALSE)</f>
        <v>Passenger_Information</v>
      </c>
      <c r="L95" s="197" t="str">
        <f>[4]SayfaKOC!X8</f>
        <v>ATAK ULAŞIM SAN.TİC.LTD.ŞTİ.</v>
      </c>
      <c r="M95" s="136" t="str">
        <f t="shared" si="99"/>
        <v>KOC10-BOZ-KOC10-FF-007</v>
      </c>
      <c r="N95" s="163" t="str">
        <f>[4]SayfaKOC!M8</f>
        <v>NVR kayıt yapmıyor. NVR video kayıt cihazı kayıt yapmıyordu, atak ulaşımla iletişime geçildi içerisindeki ssd kartının arızalı olduğu tespit edildi.</v>
      </c>
      <c r="O95" s="198" t="str">
        <f>[4]SayfaKOC!P8</f>
        <v>C-Uyarı, sürüş devamlılığı</v>
      </c>
      <c r="P95" s="198" t="str">
        <f>[4]SayfaKOC!Q8</f>
        <v>C(Sisteme etki etmeyen arıza)</v>
      </c>
      <c r="Q95" s="198" t="str">
        <f>[4]SayfaKOC!R8</f>
        <v>N.A(Yaralanma yok)</v>
      </c>
      <c r="R95" s="164" t="str" cm="1">
        <f t="array" ref="R95">_xlfn.IFS([4]SayfaKOC!U8="Bozankaya","Bozankaya",[4]SayfaKOC!U8="Müşteri","Customer",[4]SayfaKOC!U8="Tedarikçi","Equipment Supplier")</f>
        <v>Equipment Supplier</v>
      </c>
      <c r="S95" s="254" t="str">
        <f>[4]SayfaKOC!GB8</f>
        <v>Atak ulaşımla iletişime geçildi yeni ssd kart gönderildi değiştirildi. - NVR cihazına yeni SSD takıldı.</v>
      </c>
      <c r="T95" s="165" t="str">
        <f>[4]SayfaKOC!AD8</f>
        <v>Ekipman değiştirilecek</v>
      </c>
      <c r="U95" s="164" t="str">
        <f>[4]SayfaKOC!W8</f>
        <v>Evet</v>
      </c>
      <c r="V95" s="137">
        <f>[4]SayfaKOC!AZ8</f>
        <v>2</v>
      </c>
      <c r="W95" s="168">
        <f t="shared" si="100"/>
        <v>45313</v>
      </c>
      <c r="X95" s="169" t="str">
        <f t="shared" si="101"/>
        <v>12:04</v>
      </c>
      <c r="Y95" s="387">
        <f>[4]SayfaKOC!AE8</f>
        <v>45313.503067129597</v>
      </c>
      <c r="Z95" s="138">
        <f t="shared" si="102"/>
        <v>45313</v>
      </c>
      <c r="AA95" s="139" t="str">
        <f t="shared" si="103"/>
        <v>12:05</v>
      </c>
      <c r="AB95" s="219">
        <f>[4]SayfaKOC!BA8</f>
        <v>45313.503969907397</v>
      </c>
      <c r="AC95" s="223">
        <f t="shared" si="104"/>
        <v>34.716666672611609</v>
      </c>
      <c r="AD95" s="140">
        <f t="shared" si="105"/>
        <v>45313</v>
      </c>
      <c r="AE95" s="140" t="str">
        <f t="shared" si="106"/>
        <v>12:05</v>
      </c>
      <c r="AF95" s="387">
        <f>[4]SayfaKOC!BA8</f>
        <v>45313.503969907397</v>
      </c>
      <c r="AG95" s="216" t="str">
        <f>[4]SayfaKOC!S8</f>
        <v>(I) İlk Defa Karşılaşılan Arıza</v>
      </c>
      <c r="AH95" s="215" t="str">
        <f t="shared" si="107"/>
        <v>Bu Arıza Aracın Servise Verilmesine Engel Değil</v>
      </c>
      <c r="AI95" s="195" t="str">
        <f>[4]SayfaKOC!AV8</f>
        <v>KOC10-HBR-24-005</v>
      </c>
      <c r="AJ95" s="196" t="str">
        <f t="shared" si="108"/>
        <v/>
      </c>
      <c r="AK95" s="196" t="str">
        <f t="shared" si="109"/>
        <v/>
      </c>
      <c r="AL95" s="141" t="str">
        <f>[4]SayfaKOC!AX8</f>
        <v/>
      </c>
      <c r="AM95" s="223">
        <f t="shared" si="110"/>
        <v>0</v>
      </c>
      <c r="AN95" s="223">
        <f t="shared" si="111"/>
        <v>34.716666672611609</v>
      </c>
      <c r="AO95" s="211" t="str">
        <f>[4]SayfaKOC!AG8</f>
        <v>ATAK ULAŞIM SAN.TİC.LTD.ŞTİ.</v>
      </c>
      <c r="AP95" s="211" t="str">
        <f>[4]SayfaKOC!AI8</f>
        <v>E810-7098</v>
      </c>
      <c r="AQ95" s="211" t="str">
        <f>[4]SayfaKOC!AQ8</f>
        <v/>
      </c>
      <c r="AR95" s="211" t="str">
        <f>[4]SayfaKOC!AH8</f>
        <v>NVR (VİDEO KAYIT CİHAZI)</v>
      </c>
      <c r="AS95" s="211">
        <f>[4]SayfaKOC!AJ8</f>
        <v>1</v>
      </c>
      <c r="AT95" s="212" t="str">
        <f>[4]SayfaKOC!GC8</f>
        <v xml:space="preserve"> - </v>
      </c>
      <c r="AU95" s="213">
        <f>[4]SayfaKOC!AL8</f>
        <v>45310.4610763889</v>
      </c>
      <c r="AV95" s="213">
        <f>[4]SayfaKOC!AP8</f>
        <v>45313</v>
      </c>
      <c r="AW95" s="214" t="str">
        <f>[4]SayfaKOC!AT8</f>
        <v/>
      </c>
      <c r="AX95" s="242">
        <f t="shared" si="112"/>
        <v>763.7666667974554</v>
      </c>
      <c r="AY95" s="200" t="str">
        <f>[4]SayfaKOC!BF8</f>
        <v>4242342</v>
      </c>
      <c r="AZ95" s="199" t="str">
        <f>[4]SayfaKOC!BD8</f>
        <v>https://www.appsheet.com/Template/gettablefileurl?appname=KOC10_Failure_List-654943&amp;tableName=SAYFA1&amp;filename=Sayfa1_Images%2F4242342.Resim.090557.jpg</v>
      </c>
      <c r="BA95" s="142"/>
      <c r="BB95" s="208" t="str">
        <f t="shared" si="113"/>
        <v/>
      </c>
      <c r="BC95" s="143"/>
      <c r="BD95" s="143"/>
      <c r="BE95" s="143"/>
      <c r="BF95" s="143"/>
      <c r="BG95" s="143"/>
      <c r="BH95" s="143"/>
      <c r="BI95" s="143"/>
      <c r="BJ95" s="143"/>
      <c r="BK95" s="134" t="str">
        <f>[4]SayfaKOC!U8</f>
        <v>Tedarikçi</v>
      </c>
      <c r="BL95" s="134" t="str">
        <f>[4]SayfaKOC!V8</f>
        <v>ATAK ULAŞIM SAN.TİC.LTD.ŞTİ.</v>
      </c>
      <c r="BM95" s="143"/>
      <c r="BN95" s="208" t="str">
        <f t="shared" si="86"/>
        <v>x var</v>
      </c>
      <c r="BO95" s="208" t="b">
        <f t="shared" si="87"/>
        <v>0</v>
      </c>
      <c r="BP95" s="208" t="b">
        <f t="shared" si="88"/>
        <v>0</v>
      </c>
      <c r="BQ95" s="377">
        <f t="shared" si="89"/>
        <v>33.416666641132906</v>
      </c>
      <c r="BR95" s="377">
        <f t="shared" si="90"/>
        <v>1.300000031478703</v>
      </c>
      <c r="BS95" s="377">
        <f t="shared" si="91"/>
        <v>34.716666672611609</v>
      </c>
      <c r="BT95" s="143"/>
      <c r="BU95" s="397"/>
      <c r="BV95" s="385">
        <f t="shared" si="114"/>
        <v>2</v>
      </c>
      <c r="BW95" s="377" t="str">
        <f t="shared" si="115"/>
        <v>Evet, çakışma var</v>
      </c>
      <c r="BX95" s="381"/>
      <c r="BY95" s="403">
        <f t="shared" si="116"/>
        <v>2.320601850078674E-2</v>
      </c>
      <c r="BZ95" s="403">
        <f t="shared" si="117"/>
        <v>9.0277779963798821E-4</v>
      </c>
      <c r="CA95" s="403">
        <f t="shared" si="118"/>
        <v>2.4108796300424729E-2</v>
      </c>
      <c r="CB95" s="363"/>
      <c r="CC95" s="361"/>
      <c r="CD95" s="244"/>
      <c r="CE95" s="363">
        <v>7</v>
      </c>
      <c r="CF95" s="219">
        <f t="shared" si="119"/>
        <v>45313.479861111096</v>
      </c>
      <c r="CG95" s="219">
        <f t="shared" si="120"/>
        <v>45313.503969907397</v>
      </c>
      <c r="CH95" s="244"/>
      <c r="CI95" s="244"/>
      <c r="CJ95" s="244"/>
      <c r="CK95" s="244">
        <f t="shared" si="121"/>
        <v>9.0277779963798821E-4</v>
      </c>
      <c r="CL95" s="244">
        <f t="shared" si="122"/>
        <v>2.320601850078674E-2</v>
      </c>
      <c r="CM95" s="244">
        <f t="shared" si="123"/>
        <v>2.4108796300424729E-2</v>
      </c>
      <c r="CN95" s="143"/>
      <c r="CO95" s="409">
        <f t="shared" si="124"/>
        <v>34.716666672611609</v>
      </c>
      <c r="CP95" s="410">
        <f t="shared" si="125"/>
        <v>0</v>
      </c>
    </row>
    <row r="96" spans="1:101" s="149" customFormat="1" ht="118.5" customHeight="1">
      <c r="A96" s="192" t="str">
        <f>[4]SayfaKOC!C9</f>
        <v>KOC10</v>
      </c>
      <c r="B96" s="133" t="str">
        <f>[4]SayfaKOC!D9</f>
        <v>4119(1)</v>
      </c>
      <c r="C96" s="134" t="str">
        <f>[4]SayfaKOC!E9</f>
        <v>MA</v>
      </c>
      <c r="D96" s="134">
        <f>[4]SayfaKOC!F9</f>
        <v>142</v>
      </c>
      <c r="E96" s="135" t="str">
        <f>[4]SayfaKOC!G9</f>
        <v>BOZ-KOC10-FF-008</v>
      </c>
      <c r="F96" s="166">
        <f t="shared" si="84"/>
        <v>45313</v>
      </c>
      <c r="G96" s="167">
        <f t="shared" si="85"/>
        <v>0.47986111109639751</v>
      </c>
      <c r="H96" s="387">
        <f>[4]SayfaKOC!H9</f>
        <v>45313.479861111096</v>
      </c>
      <c r="I96" s="133" t="str">
        <f>[4]SayfaKOC!I9</f>
        <v>Depo/Depot</v>
      </c>
      <c r="J96" s="132" t="str">
        <f>IF([4]SayfaKOC!J9="Müşteri","Notified by Customer","Notified by Bozankaya")</f>
        <v>Notified by Bozankaya</v>
      </c>
      <c r="K96" s="132" t="str">
        <f>VLOOKUP([4]SayfaKOC!L9,Atamalar!$A$10:$B$53,2,FALSE)</f>
        <v>Passenger_Information</v>
      </c>
      <c r="L96" s="197" t="str">
        <f>[4]SayfaKOC!X9</f>
        <v>ATAK ULAŞIM SAN.TİC.LTD.ŞTİ.</v>
      </c>
      <c r="M96" s="136" t="str">
        <f t="shared" si="99"/>
        <v>KOC10-BOZ-KOC10-FF-008</v>
      </c>
      <c r="N96" s="163" t="str">
        <f>[4]SayfaKOC!M9</f>
        <v>Sürücü arkası LED Ekranı talep edilen şekilde çalışmıyor.Sürücü arkası Led ekranı yana kayması gerekirken yukarı kayıyor ve durak isimleri tam ebatta ekrana sığmıyor. Led ekranın yana doğru kayabilmesi için atak ulaşımla iletişime geçildi, kartın değiştirilmesi gerektiği söylendi. Tedarikçiyle iletişime geçildi, yeni kart geldi, değiştirilecek.</v>
      </c>
      <c r="O96" s="198" t="str">
        <f>[4]SayfaKOC!P9</f>
        <v>C-Uyarı, sürüş devamlılığı</v>
      </c>
      <c r="P96" s="198" t="str">
        <f>[4]SayfaKOC!Q9</f>
        <v>C(Sisteme etki etmeyen arıza)</v>
      </c>
      <c r="Q96" s="198" t="str">
        <f>[4]SayfaKOC!R9</f>
        <v>N.A(Yaralanma yok)</v>
      </c>
      <c r="R96" s="164" t="str" cm="1">
        <f t="array" ref="R96">_xlfn.IFS([4]SayfaKOC!U9="Bozankaya","Bozankaya",[4]SayfaKOC!U9="Müşteri","Customer",[4]SayfaKOC!U9="Tedarikçi","Equipment Supplier")</f>
        <v>Equipment Supplier</v>
      </c>
      <c r="S96" s="254" t="str">
        <f>[4]SayfaKOC!GB9</f>
        <v>Atak ulaşımla iletişime geçildi, içindeki kart değiştirildi. - ?</v>
      </c>
      <c r="T96" s="165" t="str">
        <f>[4]SayfaKOC!AD9</f>
        <v>Ekipman değiştirilecek</v>
      </c>
      <c r="U96" s="164" t="str">
        <f>[4]SayfaKOC!W9</f>
        <v>Evet</v>
      </c>
      <c r="V96" s="137">
        <f>[4]SayfaKOC!AZ9</f>
        <v>2</v>
      </c>
      <c r="W96" s="168">
        <f t="shared" si="100"/>
        <v>45322</v>
      </c>
      <c r="X96" s="169" t="str">
        <f t="shared" si="101"/>
        <v>09:15</v>
      </c>
      <c r="Y96" s="387">
        <f>[4]SayfaKOC!AE9</f>
        <v>45322.385648148098</v>
      </c>
      <c r="Z96" s="138">
        <f t="shared" si="102"/>
        <v>45322</v>
      </c>
      <c r="AA96" s="139" t="str">
        <f t="shared" si="103"/>
        <v>10:17</v>
      </c>
      <c r="AB96" s="219">
        <f>[4]SayfaKOC!BA9</f>
        <v>45322.428576388898</v>
      </c>
      <c r="AC96" s="223">
        <f t="shared" si="104"/>
        <v>12886.150000034831</v>
      </c>
      <c r="AD96" s="140">
        <f t="shared" si="105"/>
        <v>45322</v>
      </c>
      <c r="AE96" s="140" t="str">
        <f t="shared" si="106"/>
        <v>10:17</v>
      </c>
      <c r="AF96" s="387">
        <f>[4]SayfaKOC!BA9</f>
        <v>45322.428576388898</v>
      </c>
      <c r="AG96" s="216" t="str">
        <f>[4]SayfaKOC!S9</f>
        <v>(I) İlk Defa Karşılaşılan Arıza</v>
      </c>
      <c r="AH96" s="215" t="str">
        <f t="shared" si="107"/>
        <v>Bu Arıza Aracın Servise Verilmesine Engel Değil</v>
      </c>
      <c r="AI96" s="195" t="str">
        <f>[4]SayfaKOC!AV9</f>
        <v>KOC10-HBR-24-008</v>
      </c>
      <c r="AJ96" s="196" t="str">
        <f t="shared" si="108"/>
        <v/>
      </c>
      <c r="AK96" s="196" t="str">
        <f t="shared" si="109"/>
        <v/>
      </c>
      <c r="AL96" s="141" t="str">
        <f>[4]SayfaKOC!AX9</f>
        <v/>
      </c>
      <c r="AM96" s="223">
        <f t="shared" si="110"/>
        <v>61.816666752565652</v>
      </c>
      <c r="AN96" s="223">
        <f t="shared" si="111"/>
        <v>12886.150000034831</v>
      </c>
      <c r="AO96" s="211" t="str">
        <f>[4]SayfaKOC!AG9</f>
        <v>ATAK ULAŞIM SAN.TİC.LTD.ŞTİ.</v>
      </c>
      <c r="AP96" s="211" t="str">
        <f>[4]SayfaKOC!AI9</f>
        <v>E840-7097</v>
      </c>
      <c r="AQ96" s="211" t="str">
        <f>[4]SayfaKOC!AQ9</f>
        <v/>
      </c>
      <c r="AR96" s="211" t="str">
        <f>[4]SayfaKOC!AH9</f>
        <v>Sürücü Arkası Led Ekran</v>
      </c>
      <c r="AS96" s="211">
        <f>[4]SayfaKOC!AJ9</f>
        <v>1</v>
      </c>
      <c r="AT96" s="212" t="str">
        <f>[4]SayfaKOC!GC9</f>
        <v xml:space="preserve"> - </v>
      </c>
      <c r="AU96" s="213">
        <f>[4]SayfaKOC!AL9</f>
        <v>45320.385520833297</v>
      </c>
      <c r="AV96" s="213">
        <f>[4]SayfaKOC!AP9</f>
        <v>45322</v>
      </c>
      <c r="AW96" s="214" t="str">
        <f>[4]SayfaKOC!AT9</f>
        <v/>
      </c>
      <c r="AX96" s="242">
        <f t="shared" si="112"/>
        <v>283495.30000076629</v>
      </c>
      <c r="AY96" s="200" t="str">
        <f>[4]SayfaKOC!BF9</f>
        <v>734334556</v>
      </c>
      <c r="AZ96" s="199" t="str">
        <f>[4]SayfaKOC!BD9</f>
        <v>https://www.appsheet.com/Template/gettablefileurl?appname=KOC10_Failure_List-654943&amp;tableName=SAYFA1&amp;filename=Sayfa1_Images%2F734334556.Resim.061631.jpg</v>
      </c>
      <c r="BA96" s="142"/>
      <c r="BB96" s="208" t="str">
        <f t="shared" si="113"/>
        <v/>
      </c>
      <c r="BC96" s="143"/>
      <c r="BD96" s="143"/>
      <c r="BE96" s="143"/>
      <c r="BF96" s="143"/>
      <c r="BG96" s="143"/>
      <c r="BH96" s="143"/>
      <c r="BI96" s="143"/>
      <c r="BJ96" s="143"/>
      <c r="BK96" s="134" t="str">
        <f>[4]SayfaKOC!U9</f>
        <v>Tedarikçi</v>
      </c>
      <c r="BL96" s="134" t="str">
        <f>[4]SayfaKOC!V9</f>
        <v>ATAK ULAŞIM SAN.TİC.LTD.ŞTİ.</v>
      </c>
      <c r="BM96" s="143"/>
      <c r="BN96" s="208" t="str">
        <f t="shared" si="86"/>
        <v>x var</v>
      </c>
      <c r="BO96" s="208" t="b">
        <f t="shared" si="87"/>
        <v>0</v>
      </c>
      <c r="BP96" s="208" t="str">
        <f t="shared" si="88"/>
        <v>Bir günden fazla süren arıza</v>
      </c>
      <c r="BQ96" s="377">
        <f t="shared" si="89"/>
        <v>12824.333333282266</v>
      </c>
      <c r="BR96" s="377">
        <f t="shared" si="90"/>
        <v>61.816666752565652</v>
      </c>
      <c r="BS96" s="377">
        <f t="shared" si="91"/>
        <v>12886.150000034831</v>
      </c>
      <c r="BT96" s="143"/>
      <c r="BU96" s="397"/>
      <c r="BV96" s="385">
        <f t="shared" si="114"/>
        <v>4</v>
      </c>
      <c r="BW96" s="377" t="str">
        <f t="shared" si="115"/>
        <v>Evet, çakışma var</v>
      </c>
      <c r="BX96" s="381"/>
      <c r="BY96" s="403">
        <f t="shared" si="116"/>
        <v>8.9057870370015735</v>
      </c>
      <c r="BZ96" s="403">
        <f t="shared" si="117"/>
        <v>4.2928240800392814E-2</v>
      </c>
      <c r="CA96" s="403">
        <f t="shared" si="118"/>
        <v>8.9487152778019663</v>
      </c>
      <c r="CB96" s="363"/>
      <c r="CC96" s="361"/>
      <c r="CD96" s="244"/>
      <c r="CE96" s="363">
        <v>8</v>
      </c>
      <c r="CF96" s="219">
        <f t="shared" si="119"/>
        <v>45313.479861111096</v>
      </c>
      <c r="CG96" s="219">
        <f t="shared" si="120"/>
        <v>45322.428576388898</v>
      </c>
      <c r="CH96" s="244"/>
      <c r="CI96" s="244"/>
      <c r="CJ96" s="244"/>
      <c r="CK96" s="244">
        <f t="shared" si="121"/>
        <v>4.2928240800392814E-2</v>
      </c>
      <c r="CL96" s="244">
        <f t="shared" si="122"/>
        <v>8.9057870370015735</v>
      </c>
      <c r="CM96" s="244">
        <f t="shared" si="123"/>
        <v>8.9487152778019663</v>
      </c>
      <c r="CN96" s="143"/>
      <c r="CO96" s="409">
        <f t="shared" si="124"/>
        <v>12886.150000034831</v>
      </c>
      <c r="CP96" s="410">
        <f t="shared" si="125"/>
        <v>0</v>
      </c>
    </row>
    <row r="97" spans="1:102" s="149" customFormat="1" ht="118.5" customHeight="1">
      <c r="A97" s="192" t="str">
        <f>[4]SayfaKOC!C7</f>
        <v>KOC10</v>
      </c>
      <c r="B97" s="133" t="str">
        <f>[4]SayfaKOC!D7</f>
        <v>4119(1)</v>
      </c>
      <c r="C97" s="134" t="str">
        <f>[4]SayfaKOC!E7</f>
        <v>MA</v>
      </c>
      <c r="D97" s="134">
        <f>[4]SayfaKOC!F7</f>
        <v>78</v>
      </c>
      <c r="E97" s="135" t="str">
        <f>[4]SayfaKOC!G7</f>
        <v>BOZ-KOC10-FF-006</v>
      </c>
      <c r="F97" s="166">
        <f t="shared" si="84"/>
        <v>45309</v>
      </c>
      <c r="G97" s="167">
        <f t="shared" si="85"/>
        <v>0.47986111109639751</v>
      </c>
      <c r="H97" s="387">
        <f>[4]SayfaKOC!H7</f>
        <v>45309.479861111096</v>
      </c>
      <c r="I97" s="133" t="str">
        <f>[4]SayfaKOC!I7</f>
        <v>Depo/Depot</v>
      </c>
      <c r="J97" s="132" t="str">
        <f>IF([4]SayfaKOC!J7="Müşteri","Notified by Customer","Notified by Bozankaya")</f>
        <v>Notified by Bozankaya</v>
      </c>
      <c r="K97" s="132" t="str">
        <f>VLOOKUP([4]SayfaKOC!L7,Atamalar!$A$10:$B$53,2,FALSE)</f>
        <v>Passenger_Information</v>
      </c>
      <c r="L97" s="197" t="str">
        <f>[4]SayfaKOC!X7</f>
        <v>ATAK ULAŞIM SAN.TİC.LTD.ŞTİ.</v>
      </c>
      <c r="M97" s="136" t="str">
        <f t="shared" si="99"/>
        <v>KOC10-BOZ-KOC10-FF-006</v>
      </c>
      <c r="N97" s="163" t="str">
        <f>[4]SayfaKOC!M7</f>
        <v xml:space="preserve">Kapı üstü istasyon ekranlarına görüntü gelmiyor.  Farklı bir kapı montajında denendi çalışmadığı görüldü.  </v>
      </c>
      <c r="O97" s="198" t="str">
        <f>[4]SayfaKOC!P7</f>
        <v>C-Uyarı, sürüş devamlılığı</v>
      </c>
      <c r="P97" s="198" t="str">
        <f>[4]SayfaKOC!Q7</f>
        <v>C(Sisteme etki etmeyen arıza)</v>
      </c>
      <c r="Q97" s="198" t="str">
        <f>[4]SayfaKOC!R7</f>
        <v>N.A(Yaralanma yok)</v>
      </c>
      <c r="R97" s="164" t="str" cm="1">
        <f t="array" ref="R97">_xlfn.IFS([4]SayfaKOC!U7="Bozankaya","Bozankaya",[4]SayfaKOC!U7="Müşteri","Customer",[4]SayfaKOC!U7="Tedarikçi","Equipment Supplier")</f>
        <v>Equipment Supplier</v>
      </c>
      <c r="S97" s="254" t="str">
        <f>[4]SayfaKOC!GB7</f>
        <v>Farklı bir kapı montajında denendi çalışmadığı görüldü, yeni ekranla değiştirildi. - Yeni stretch lcd ekran takıldı.</v>
      </c>
      <c r="T97" s="165" t="str">
        <f>[4]SayfaKOC!AD7</f>
        <v>Ekipman değiştirilecek</v>
      </c>
      <c r="U97" s="164" t="str">
        <f>[4]SayfaKOC!W7</f>
        <v>Evet</v>
      </c>
      <c r="V97" s="137">
        <f>[4]SayfaKOC!AZ7</f>
        <v>2</v>
      </c>
      <c r="W97" s="168">
        <f t="shared" si="100"/>
        <v>45310</v>
      </c>
      <c r="X97" s="169" t="str">
        <f t="shared" si="101"/>
        <v>09:27</v>
      </c>
      <c r="Y97" s="387">
        <f>[4]SayfaKOC!AE7</f>
        <v>45310.394432870402</v>
      </c>
      <c r="Z97" s="138">
        <f t="shared" si="102"/>
        <v>45310</v>
      </c>
      <c r="AA97" s="139" t="str">
        <f t="shared" si="103"/>
        <v>11:28</v>
      </c>
      <c r="AB97" s="219">
        <f>[4]SayfaKOC!BA7</f>
        <v>45310.477974537003</v>
      </c>
      <c r="AC97" s="223">
        <f t="shared" si="104"/>
        <v>1437.283333305968</v>
      </c>
      <c r="AD97" s="140">
        <f t="shared" si="105"/>
        <v>45310</v>
      </c>
      <c r="AE97" s="140" t="str">
        <f t="shared" si="106"/>
        <v>11:28</v>
      </c>
      <c r="AF97" s="387">
        <f>[4]SayfaKOC!BA7</f>
        <v>45310.477974537003</v>
      </c>
      <c r="AG97" s="216" t="str">
        <f>[4]SayfaKOC!S7</f>
        <v>(I) İlk Defa Karşılaşılan Arıza</v>
      </c>
      <c r="AH97" s="215" t="str">
        <f t="shared" si="107"/>
        <v>Bu Arıza Aracın Servise Verilmesine Engel Değil</v>
      </c>
      <c r="AI97" s="195" t="str">
        <f>[4]SayfaKOC!AV7</f>
        <v>KOC10-HBR-24-002</v>
      </c>
      <c r="AJ97" s="196" t="str">
        <f t="shared" si="108"/>
        <v/>
      </c>
      <c r="AK97" s="196" t="str">
        <f t="shared" si="109"/>
        <v/>
      </c>
      <c r="AL97" s="141" t="str">
        <f>[4]SayfaKOC!AX7</f>
        <v/>
      </c>
      <c r="AM97" s="223">
        <f t="shared" si="110"/>
        <v>120.29999990598299</v>
      </c>
      <c r="AN97" s="223">
        <f t="shared" si="111"/>
        <v>1437.283333305968</v>
      </c>
      <c r="AO97" s="211" t="str">
        <f>[4]SayfaKOC!AG7</f>
        <v>ATAK ULAŞIM SAN.TİC.LTD.ŞTİ.</v>
      </c>
      <c r="AP97" s="211" t="str">
        <f>[4]SayfaKOC!AI7</f>
        <v>E410-7003</v>
      </c>
      <c r="AQ97" s="211" t="str">
        <f>[4]SayfaKOC!AQ7</f>
        <v/>
      </c>
      <c r="AR97" s="211" t="str">
        <f>[4]SayfaKOC!AH7</f>
        <v>Stretch LCD Ekran</v>
      </c>
      <c r="AS97" s="211">
        <f>[4]SayfaKOC!AJ7</f>
        <v>1</v>
      </c>
      <c r="AT97" s="212" t="str">
        <f>[4]SayfaKOC!GC7</f>
        <v xml:space="preserve">? - </v>
      </c>
      <c r="AU97" s="213">
        <f>[4]SayfaKOC!AL7</f>
        <v>45303.602256944403</v>
      </c>
      <c r="AV97" s="213">
        <f>[4]SayfaKOC!AP7</f>
        <v>45310</v>
      </c>
      <c r="AW97" s="214" t="str">
        <f>[4]SayfaKOC!AT7</f>
        <v>1</v>
      </c>
      <c r="AX97" s="242">
        <f t="shared" si="112"/>
        <v>31620.233332731295</v>
      </c>
      <c r="AY97" s="200" t="str">
        <f>[4]SayfaKOC!BF7</f>
        <v>53254654</v>
      </c>
      <c r="AZ97" s="199" t="str">
        <f>[4]SayfaKOC!BD7</f>
        <v>https://www.appsheet.com/Template/gettablefileurl?appname=KOC10_Failure_List-654943&amp;tableName=SAYFA1&amp;filename=Sayfa1_Images%2F53254654.Resim.132831.jpg</v>
      </c>
      <c r="BA97" s="142"/>
      <c r="BB97" s="208" t="str">
        <f t="shared" si="113"/>
        <v/>
      </c>
      <c r="BC97" s="143"/>
      <c r="BD97" s="143"/>
      <c r="BE97" s="143"/>
      <c r="BF97" s="143"/>
      <c r="BG97" s="143"/>
      <c r="BH97" s="143"/>
      <c r="BI97" s="143"/>
      <c r="BJ97" s="143"/>
      <c r="BK97" s="134" t="str">
        <f>[4]SayfaKOC!U7</f>
        <v>Tedarikçi</v>
      </c>
      <c r="BL97" s="134" t="str">
        <f>[4]SayfaKOC!V7</f>
        <v>ATAK ULAŞIM SAN.TİC.LTD.ŞTİ.</v>
      </c>
      <c r="BM97" s="143"/>
      <c r="BN97" s="208" t="str">
        <f t="shared" si="86"/>
        <v>x var</v>
      </c>
      <c r="BO97" s="208" t="b">
        <f t="shared" si="87"/>
        <v>0</v>
      </c>
      <c r="BP97" s="208" t="str">
        <f t="shared" si="88"/>
        <v>Bir günden fazla süren arıza</v>
      </c>
      <c r="BQ97" s="377">
        <f t="shared" si="89"/>
        <v>1316.983333399985</v>
      </c>
      <c r="BR97" s="377">
        <f t="shared" si="90"/>
        <v>120.29999990598299</v>
      </c>
      <c r="BS97" s="377">
        <f t="shared" si="91"/>
        <v>1437.283333305968</v>
      </c>
      <c r="BT97" s="143"/>
      <c r="BU97" s="397"/>
      <c r="BV97" s="385">
        <f t="shared" si="114"/>
        <v>1</v>
      </c>
      <c r="BW97" s="377" t="str">
        <f t="shared" si="115"/>
        <v>Evet, çakışma var</v>
      </c>
      <c r="BX97" s="381"/>
      <c r="BY97" s="403">
        <f t="shared" si="116"/>
        <v>0.91457175930554513</v>
      </c>
      <c r="BZ97" s="403">
        <f t="shared" si="117"/>
        <v>8.3541666601377074E-2</v>
      </c>
      <c r="CA97" s="403">
        <f t="shared" si="118"/>
        <v>0.9981134259069222</v>
      </c>
      <c r="CB97" s="363"/>
      <c r="CC97" s="361"/>
      <c r="CD97" s="244"/>
      <c r="CE97" s="363">
        <v>6</v>
      </c>
      <c r="CF97" s="219">
        <f t="shared" si="119"/>
        <v>45309.479861111096</v>
      </c>
      <c r="CG97" s="219">
        <f t="shared" si="120"/>
        <v>45310.477974537003</v>
      </c>
      <c r="CH97" s="244"/>
      <c r="CI97" s="244"/>
      <c r="CJ97" s="244"/>
      <c r="CK97" s="244">
        <f t="shared" si="121"/>
        <v>8.3541666601377074E-2</v>
      </c>
      <c r="CL97" s="244">
        <f t="shared" si="122"/>
        <v>0.91457175930554513</v>
      </c>
      <c r="CM97" s="244">
        <f t="shared" si="123"/>
        <v>0.9981134259069222</v>
      </c>
      <c r="CN97" s="143"/>
      <c r="CO97" s="409">
        <f t="shared" si="124"/>
        <v>1437.283333305968</v>
      </c>
      <c r="CP97" s="410">
        <f t="shared" si="125"/>
        <v>0</v>
      </c>
    </row>
    <row r="98" spans="1:102" s="149" customFormat="1" ht="118.5" customHeight="1">
      <c r="A98" s="192" t="str">
        <f>[4]SayfaKOC!C5</f>
        <v>KOC10</v>
      </c>
      <c r="B98" s="133" t="str">
        <f>[4]SayfaKOC!D5</f>
        <v>4119(1)</v>
      </c>
      <c r="C98" s="134" t="str">
        <f>[4]SayfaKOC!E5</f>
        <v>MA , MB</v>
      </c>
      <c r="D98" s="134">
        <f>[4]SayfaKOC!F5</f>
        <v>2</v>
      </c>
      <c r="E98" s="135" t="str">
        <f>[4]SayfaKOC!G5</f>
        <v>BOZ-KOC10-FF-004</v>
      </c>
      <c r="F98" s="166">
        <f t="shared" si="84"/>
        <v>45303</v>
      </c>
      <c r="G98" s="167">
        <f t="shared" si="85"/>
        <v>0.47986111109639751</v>
      </c>
      <c r="H98" s="387">
        <f>[4]SayfaKOC!H5</f>
        <v>45303.479861111096</v>
      </c>
      <c r="I98" s="133" t="str">
        <f>[4]SayfaKOC!I5</f>
        <v>Depo/Depot</v>
      </c>
      <c r="J98" s="132" t="str">
        <f>IF([4]SayfaKOC!J5="Müşteri","Notified by Customer","Notified by Bozankaya")</f>
        <v>Notified by Bozankaya</v>
      </c>
      <c r="K98" s="132" t="str">
        <f>VLOOKUP([4]SayfaKOC!L5,Atamalar!$A$10:$B$53,2,FALSE)</f>
        <v>External_Trim</v>
      </c>
      <c r="L98" s="197" t="str">
        <f>[4]SayfaKOC!X5</f>
        <v>Bozankaya</v>
      </c>
      <c r="M98" s="136" t="str">
        <f t="shared" si="99"/>
        <v>KOC10-BOZ-KOC10-FF-004</v>
      </c>
      <c r="N98" s="163" t="str">
        <f>[4]SayfaKOC!M5</f>
        <v>İnce yan camların değiştirilmesi. Araç üstünde tekli kapı ile sürücü kabini arasında yer alan D200-7048 kodlu dış camlar olası bir ön darbe durumunda kırılma riskine karşı, idarenin talebi üzerine değiştirilmesi önerilmektedir. Bu değişiklik, dış görünüşü etkilemeyecek şekilde alüminyum veya uygun görülen diğer malzemelerle gerçekleştirilebilir.
Aynı şekilde R modüllerde, kapının yanında ve üstünde yer alan camlarında   değiştirilmesi maaliyet ve işçilik açısından değerlendirilebilir.</v>
      </c>
      <c r="O98" s="198" t="str">
        <f>[4]SayfaKOC!P5</f>
        <v>C-Uyarı, sürüş devamlılığı</v>
      </c>
      <c r="P98" s="198" t="str">
        <f>[4]SayfaKOC!Q5</f>
        <v>C(Sisteme etki etmeyen arıza)</v>
      </c>
      <c r="Q98" s="198" t="str">
        <f>[4]SayfaKOC!R5</f>
        <v>N.A(Yaralanma yok)</v>
      </c>
      <c r="R98" s="164" t="str" cm="1">
        <f t="array" ref="R98">_xlfn.IFS([4]SayfaKOC!U5="Bozankaya","Bozankaya",[4]SayfaKOC!U5="Müşteri","Customer",[4]SayfaKOC!U5="Tedarikçi","Equipment Supplier")</f>
        <v>Bozankaya</v>
      </c>
      <c r="S98" s="254" t="str">
        <f>[4]SayfaKOC!GB5</f>
        <v xml:space="preserve">? - </v>
      </c>
      <c r="T98" s="165" t="str">
        <f>[4]SayfaKOC!AD5</f>
        <v/>
      </c>
      <c r="U98" s="164" t="str">
        <f>[4]SayfaKOC!W5</f>
        <v/>
      </c>
      <c r="V98" s="137" t="str">
        <f>[4]SayfaKOC!AZ5</f>
        <v/>
      </c>
      <c r="W98" s="168">
        <f t="shared" si="100"/>
        <v>45390</v>
      </c>
      <c r="X98" s="169" t="str">
        <f t="shared" si="101"/>
        <v>08:19</v>
      </c>
      <c r="Y98" s="387">
        <f>[4]SayfaKOC!AE5</f>
        <v>45390.346793981502</v>
      </c>
      <c r="Z98" s="138" t="str">
        <f t="shared" si="102"/>
        <v/>
      </c>
      <c r="AA98" s="139" t="str">
        <f t="shared" si="103"/>
        <v/>
      </c>
      <c r="AB98" s="219" t="str">
        <f>[4]SayfaKOC!BA5</f>
        <v/>
      </c>
      <c r="AC98" s="223" t="e">
        <f t="shared" si="104"/>
        <v>#VALUE!</v>
      </c>
      <c r="AD98" s="140" t="str">
        <f t="shared" si="105"/>
        <v/>
      </c>
      <c r="AE98" s="140" t="str">
        <f t="shared" si="106"/>
        <v/>
      </c>
      <c r="AF98" s="387" t="str">
        <f>[4]SayfaKOC!BA5</f>
        <v/>
      </c>
      <c r="AG98" s="216" t="str">
        <f>[4]SayfaKOC!S5</f>
        <v>(I) İlk Defa Karşılaşılan Arıza</v>
      </c>
      <c r="AH98" s="215" t="str">
        <f t="shared" si="107"/>
        <v>Bu Arıza Aracın Servise Verilmesine Engel Değil</v>
      </c>
      <c r="AI98" s="195" t="str">
        <f>[4]SayfaKOC!AV5</f>
        <v>KOC10-HBR-24-003</v>
      </c>
      <c r="AJ98" s="196" t="str">
        <f t="shared" si="108"/>
        <v/>
      </c>
      <c r="AK98" s="196" t="str">
        <f t="shared" si="109"/>
        <v/>
      </c>
      <c r="AL98" s="141" t="str">
        <f>[4]SayfaKOC!AX5</f>
        <v/>
      </c>
      <c r="AM98" s="223" t="e">
        <f t="shared" si="110"/>
        <v>#VALUE!</v>
      </c>
      <c r="AN98" s="226" t="e">
        <f t="shared" si="111"/>
        <v>#VALUE!</v>
      </c>
      <c r="AO98" s="211" t="str">
        <f>[4]SayfaKOC!AG5</f>
        <v/>
      </c>
      <c r="AP98" s="211" t="str">
        <f>[4]SayfaKOC!AI5</f>
        <v>D200-7048</v>
      </c>
      <c r="AQ98" s="211" t="str">
        <f>[4]SayfaKOC!AQ5</f>
        <v/>
      </c>
      <c r="AR98" s="211" t="str">
        <f>[4]SayfaKOC!AH5</f>
        <v>0</v>
      </c>
      <c r="AS98" s="211">
        <f>[4]SayfaKOC!AJ5</f>
        <v>4</v>
      </c>
      <c r="AT98" s="212" t="str">
        <f>[4]SayfaKOC!GC5</f>
        <v xml:space="preserve"> - </v>
      </c>
      <c r="AU98" s="213" t="str">
        <f>[4]SayfaKOC!AL5</f>
        <v/>
      </c>
      <c r="AV98" s="213" t="str">
        <f>[4]SayfaKOC!AP5</f>
        <v/>
      </c>
      <c r="AW98" s="214" t="str">
        <f>[4]SayfaKOC!AT5</f>
        <v>2</v>
      </c>
      <c r="AX98" s="242" t="e">
        <f t="shared" si="112"/>
        <v>#VALUE!</v>
      </c>
      <c r="AY98" s="200" t="str">
        <f>[4]SayfaKOC!BF5</f>
        <v>45353255</v>
      </c>
      <c r="AZ98" s="199" t="str">
        <f>[4]SayfaKOC!BD5</f>
        <v>https://www.appsheet.com/Template/gettablefileurl?appname=KOC10_Failure_List-654943&amp;tableName=SAYFA1&amp;filename=Sayfa1_Images%2F45353255.Resim.052014.png</v>
      </c>
      <c r="BA98" s="142"/>
      <c r="BB98" s="208" t="str">
        <f t="shared" si="113"/>
        <v/>
      </c>
      <c r="BC98" s="143"/>
      <c r="BD98" s="143"/>
      <c r="BE98" s="143"/>
      <c r="BF98" s="143"/>
      <c r="BG98" s="143"/>
      <c r="BH98" s="143"/>
      <c r="BI98" s="143"/>
      <c r="BJ98" s="143"/>
      <c r="BK98" s="134" t="str">
        <f>[4]SayfaKOC!U5</f>
        <v>Bozankaya</v>
      </c>
      <c r="BL98" s="134" t="str">
        <f>[4]SayfaKOC!V5</f>
        <v>Tasarım</v>
      </c>
      <c r="BM98" s="143"/>
      <c r="BN98" s="208" t="str">
        <f t="shared" si="86"/>
        <v>x var</v>
      </c>
      <c r="BO98" s="208" t="b">
        <f t="shared" si="87"/>
        <v>0</v>
      </c>
      <c r="BP98" s="208" t="e">
        <f t="shared" si="88"/>
        <v>#VALUE!</v>
      </c>
      <c r="BQ98" s="377">
        <f t="shared" si="89"/>
        <v>125088.38333338383</v>
      </c>
      <c r="BR98" s="377" t="e">
        <f t="shared" si="90"/>
        <v>#VALUE!</v>
      </c>
      <c r="BS98" s="377" t="e">
        <f t="shared" si="91"/>
        <v>#VALUE!</v>
      </c>
      <c r="BT98" s="143"/>
      <c r="BU98" s="397"/>
      <c r="BV98" s="385">
        <f t="shared" si="114"/>
        <v>-1</v>
      </c>
      <c r="BW98" s="377" t="str">
        <f t="shared" si="115"/>
        <v>Hayır, çakışma yok</v>
      </c>
      <c r="BX98" s="381"/>
      <c r="BY98" s="403">
        <f t="shared" si="116"/>
        <v>86.866932870405435</v>
      </c>
      <c r="BZ98" s="403" t="e">
        <f t="shared" si="117"/>
        <v>#VALUE!</v>
      </c>
      <c r="CA98" s="403" t="e">
        <f t="shared" si="118"/>
        <v>#VALUE!</v>
      </c>
      <c r="CB98" s="363"/>
      <c r="CC98" s="244"/>
      <c r="CD98" s="244"/>
      <c r="CE98" s="363">
        <v>4</v>
      </c>
      <c r="CF98" s="219">
        <f t="shared" si="119"/>
        <v>45303.479861111096</v>
      </c>
      <c r="CG98" s="219" t="str">
        <f t="shared" si="120"/>
        <v/>
      </c>
      <c r="CH98" s="244"/>
      <c r="CI98" s="244"/>
      <c r="CJ98" s="244"/>
      <c r="CK98" s="244" t="e">
        <f t="shared" si="121"/>
        <v>#VALUE!</v>
      </c>
      <c r="CL98" s="244">
        <f t="shared" si="122"/>
        <v>86.866932870405435</v>
      </c>
      <c r="CM98" s="244" t="e">
        <f t="shared" si="123"/>
        <v>#VALUE!</v>
      </c>
      <c r="CN98" s="143"/>
      <c r="CO98" s="409" t="e">
        <f t="shared" si="124"/>
        <v>#VALUE!</v>
      </c>
      <c r="CP98" s="410">
        <f t="shared" si="125"/>
        <v>0</v>
      </c>
    </row>
    <row r="99" spans="1:102" s="149" customFormat="1" ht="118.5" customHeight="1">
      <c r="A99" s="192" t="str">
        <f>[4]SayfaKOC!C6</f>
        <v>KOC10</v>
      </c>
      <c r="B99" s="133" t="str">
        <f>[4]SayfaKOC!D6</f>
        <v>4119(1)</v>
      </c>
      <c r="C99" s="134" t="str">
        <f>[4]SayfaKOC!E6</f>
        <v>?</v>
      </c>
      <c r="D99" s="134">
        <f>[4]SayfaKOC!F6</f>
        <v>142</v>
      </c>
      <c r="E99" s="135" t="str">
        <f>[4]SayfaKOC!G6</f>
        <v>BOZ-KOC10-FF-005</v>
      </c>
      <c r="F99" s="166">
        <f t="shared" si="84"/>
        <v>45303</v>
      </c>
      <c r="G99" s="167">
        <f t="shared" si="85"/>
        <v>0.47986111109639751</v>
      </c>
      <c r="H99" s="387">
        <f>[4]SayfaKOC!H6</f>
        <v>45303.479861111096</v>
      </c>
      <c r="I99" s="133" t="str">
        <f>[4]SayfaKOC!I6</f>
        <v>Depo/Depot</v>
      </c>
      <c r="J99" s="132" t="str">
        <f>IF([4]SayfaKOC!J6="Müşteri","Notified by Customer","Notified by Bozankaya")</f>
        <v>Notified by Bozankaya</v>
      </c>
      <c r="K99" s="132" t="str">
        <f>VLOOKUP([4]SayfaKOC!L6,Atamalar!$A$10:$B$53,2,FALSE)</f>
        <v>External_Trim</v>
      </c>
      <c r="L99" s="197" t="str">
        <f>[4]SayfaKOC!X6</f>
        <v>Tasarım</v>
      </c>
      <c r="M99" s="136" t="str">
        <f t="shared" si="99"/>
        <v>KOC10-BOZ-KOC10-FF-005</v>
      </c>
      <c r="N99" s="163" t="str">
        <f>[4]SayfaKOC!M6</f>
        <v>Dış folyolama revizyonu. Aracın ön cam montajı hizasında yer alan, dış folyolama işlemi yapılmayan beyaz kısım müşteri telebince siyah folyo ile kaplanması talep edilmektedir.</v>
      </c>
      <c r="O99" s="198" t="str">
        <f>[4]SayfaKOC!P6</f>
        <v>C-Uyarı, sürüş devamlılığı</v>
      </c>
      <c r="P99" s="198" t="str">
        <f>[4]SayfaKOC!Q6</f>
        <v>C(Sisteme etki etmeyen arıza)</v>
      </c>
      <c r="Q99" s="198" t="str">
        <f>[4]SayfaKOC!R6</f>
        <v>N.A(Yaralanma yok)</v>
      </c>
      <c r="R99" s="164" t="str" cm="1">
        <f t="array" ref="R99">_xlfn.IFS([4]SayfaKOC!U6="Bozankaya","Bozankaya",[4]SayfaKOC!U6="Müşteri","Customer",[4]SayfaKOC!U6="Tedarikçi","Equipment Supplier")</f>
        <v>Bozankaya</v>
      </c>
      <c r="S99" s="254" t="str">
        <f>[4]SayfaKOC!GB6</f>
        <v xml:space="preserve">? - </v>
      </c>
      <c r="T99" s="165" t="str">
        <f>[4]SayfaKOC!AD6</f>
        <v/>
      </c>
      <c r="U99" s="164" t="str">
        <f>[4]SayfaKOC!W6</f>
        <v/>
      </c>
      <c r="V99" s="137">
        <f>[4]SayfaKOC!AZ6</f>
        <v>2</v>
      </c>
      <c r="W99" s="168">
        <f t="shared" si="100"/>
        <v>45303</v>
      </c>
      <c r="X99" s="169" t="str">
        <f t="shared" si="101"/>
        <v>12:00</v>
      </c>
      <c r="Y99" s="387">
        <f>[4]SayfaKOC!AE6</f>
        <v>45303.500115740702</v>
      </c>
      <c r="Z99" s="138" t="str">
        <f t="shared" si="102"/>
        <v/>
      </c>
      <c r="AA99" s="139" t="str">
        <f t="shared" si="103"/>
        <v/>
      </c>
      <c r="AB99" s="219" t="str">
        <f>[4]SayfaKOC!BA6</f>
        <v/>
      </c>
      <c r="AC99" s="223" t="e">
        <f t="shared" si="104"/>
        <v>#VALUE!</v>
      </c>
      <c r="AD99" s="140" t="str">
        <f t="shared" si="105"/>
        <v/>
      </c>
      <c r="AE99" s="140" t="str">
        <f t="shared" si="106"/>
        <v/>
      </c>
      <c r="AF99" s="387" t="str">
        <f>[4]SayfaKOC!BA6</f>
        <v/>
      </c>
      <c r="AG99" s="216" t="str">
        <f>[4]SayfaKOC!S6</f>
        <v>(I) İlk Defa Karşılaşılan Arıza</v>
      </c>
      <c r="AH99" s="215" t="str">
        <f t="shared" si="107"/>
        <v>Bu Arıza Aracın Servise Verilmesine Engel Değil</v>
      </c>
      <c r="AI99" s="195" t="str">
        <f>[4]SayfaKOC!AV6</f>
        <v>KOC10-HBR-24-004</v>
      </c>
      <c r="AJ99" s="196" t="str">
        <f t="shared" si="108"/>
        <v/>
      </c>
      <c r="AK99" s="196" t="str">
        <f t="shared" si="109"/>
        <v/>
      </c>
      <c r="AL99" s="141" t="str">
        <f>[4]SayfaKOC!AX6</f>
        <v/>
      </c>
      <c r="AM99" s="223" t="e">
        <f t="shared" si="110"/>
        <v>#VALUE!</v>
      </c>
      <c r="AN99" s="226" t="e">
        <f t="shared" si="111"/>
        <v>#VALUE!</v>
      </c>
      <c r="AO99" s="211" t="str">
        <f>[4]SayfaKOC!AG6</f>
        <v>Tasarım</v>
      </c>
      <c r="AP99" s="211" t="str">
        <f>[4]SayfaKOC!AI6</f>
        <v>0</v>
      </c>
      <c r="AQ99" s="211" t="str">
        <f>[4]SayfaKOC!AQ6</f>
        <v/>
      </c>
      <c r="AR99" s="211" t="str">
        <f>[4]SayfaKOC!AH6</f>
        <v>Dış Folyo</v>
      </c>
      <c r="AS99" s="211">
        <f>[4]SayfaKOC!AJ6</f>
        <v>0</v>
      </c>
      <c r="AT99" s="212" t="str">
        <f>[4]SayfaKOC!GC6</f>
        <v xml:space="preserve"> - </v>
      </c>
      <c r="AU99" s="213" t="str">
        <f>[4]SayfaKOC!AL6</f>
        <v/>
      </c>
      <c r="AV99" s="213" t="str">
        <f>[4]SayfaKOC!AP6</f>
        <v/>
      </c>
      <c r="AW99" s="214" t="str">
        <f>[4]SayfaKOC!AT6</f>
        <v>2</v>
      </c>
      <c r="AX99" s="242" t="e">
        <f t="shared" si="112"/>
        <v>#VALUE!</v>
      </c>
      <c r="AY99" s="200" t="str">
        <f>[4]SayfaKOC!BF6</f>
        <v>2323552</v>
      </c>
      <c r="AZ99" s="199" t="str">
        <f>[4]SayfaKOC!BD6</f>
        <v>https://www.appsheet.com/Template/gettablefileurl?appname=KOC10_Failure_List-654943&amp;tableName=SAYFA1&amp;filename=Sayfa1_Images%2F2323552.Resim.090120.jpg</v>
      </c>
      <c r="BA99" s="142"/>
      <c r="BB99" s="208" t="str">
        <f t="shared" si="113"/>
        <v/>
      </c>
      <c r="BC99" s="143"/>
      <c r="BD99" s="143"/>
      <c r="BE99" s="143"/>
      <c r="BF99" s="143"/>
      <c r="BG99" s="143"/>
      <c r="BH99" s="143"/>
      <c r="BI99" s="143"/>
      <c r="BJ99" s="143"/>
      <c r="BK99" s="134" t="str">
        <f>[4]SayfaKOC!U6</f>
        <v>Bozankaya</v>
      </c>
      <c r="BL99" s="134" t="str">
        <f>[4]SayfaKOC!V6</f>
        <v>Tasarım</v>
      </c>
      <c r="BM99" s="143"/>
      <c r="BN99" s="208" t="str">
        <f t="shared" si="86"/>
        <v>x var</v>
      </c>
      <c r="BO99" s="208" t="b">
        <f t="shared" si="87"/>
        <v>0</v>
      </c>
      <c r="BP99" s="208" t="e">
        <f t="shared" si="88"/>
        <v>#VALUE!</v>
      </c>
      <c r="BQ99" s="377">
        <f t="shared" si="89"/>
        <v>29.166666632518172</v>
      </c>
      <c r="BR99" s="377" t="e">
        <f t="shared" si="90"/>
        <v>#VALUE!</v>
      </c>
      <c r="BS99" s="377" t="e">
        <f t="shared" si="91"/>
        <v>#VALUE!</v>
      </c>
      <c r="BT99" s="143"/>
      <c r="BU99" s="397"/>
      <c r="BV99" s="385">
        <f t="shared" si="114"/>
        <v>-1</v>
      </c>
      <c r="BW99" s="377" t="str">
        <f t="shared" si="115"/>
        <v>Hayır, çakışma yok</v>
      </c>
      <c r="BX99" s="381"/>
      <c r="BY99" s="403">
        <f t="shared" si="116"/>
        <v>2.0254629605915397E-2</v>
      </c>
      <c r="BZ99" s="403" t="e">
        <f t="shared" si="117"/>
        <v>#VALUE!</v>
      </c>
      <c r="CA99" s="403" t="e">
        <f t="shared" si="118"/>
        <v>#VALUE!</v>
      </c>
      <c r="CB99" s="363"/>
      <c r="CC99" s="244"/>
      <c r="CD99" s="244"/>
      <c r="CE99" s="363">
        <v>5</v>
      </c>
      <c r="CF99" s="219">
        <f t="shared" si="119"/>
        <v>45303.479861111096</v>
      </c>
      <c r="CG99" s="219" t="str">
        <f t="shared" si="120"/>
        <v/>
      </c>
      <c r="CH99" s="244"/>
      <c r="CI99" s="244"/>
      <c r="CJ99" s="244"/>
      <c r="CK99" s="244" t="e">
        <f t="shared" si="121"/>
        <v>#VALUE!</v>
      </c>
      <c r="CL99" s="244">
        <f t="shared" si="122"/>
        <v>2.0254629605915397E-2</v>
      </c>
      <c r="CM99" s="244" t="e">
        <f t="shared" si="123"/>
        <v>#VALUE!</v>
      </c>
      <c r="CN99" s="143"/>
      <c r="CO99" s="409" t="e">
        <f t="shared" si="124"/>
        <v>#VALUE!</v>
      </c>
      <c r="CP99" s="410">
        <f t="shared" si="125"/>
        <v>0</v>
      </c>
    </row>
    <row r="100" spans="1:102" s="149" customFormat="1" ht="118.5" customHeight="1">
      <c r="A100" s="192" t="str">
        <f>[4]SayfaKOC!C3</f>
        <v>KOC10</v>
      </c>
      <c r="B100" s="133" t="str">
        <f>[4]SayfaKOC!D3</f>
        <v>4119(1)</v>
      </c>
      <c r="C100" s="134" t="str">
        <f>[4]SayfaKOC!E3</f>
        <v>MA</v>
      </c>
      <c r="D100" s="134">
        <f>[4]SayfaKOC!F3</f>
        <v>72</v>
      </c>
      <c r="E100" s="135" t="str">
        <f>[4]SayfaKOC!G3</f>
        <v>BOZ-KOC10-FF-002</v>
      </c>
      <c r="F100" s="166">
        <f t="shared" si="84"/>
        <v>45300</v>
      </c>
      <c r="G100" s="167">
        <f t="shared" si="85"/>
        <v>0.47986111109639751</v>
      </c>
      <c r="H100" s="387">
        <f>[4]SayfaKOC!H3</f>
        <v>45300.479861111096</v>
      </c>
      <c r="I100" s="133" t="str">
        <f>[4]SayfaKOC!I3</f>
        <v>Depo/Depot</v>
      </c>
      <c r="J100" s="132" t="str">
        <f>IF([4]SayfaKOC!J3="Müşteri","Notified by Customer","Notified by Bozankaya")</f>
        <v>Notified by Bozankaya</v>
      </c>
      <c r="K100" s="132" t="str">
        <f>VLOOKUP([4]SayfaKOC!L3,Atamalar!$A$10:$B$53,2,FALSE)</f>
        <v>Passenger_Information</v>
      </c>
      <c r="L100" s="197" t="str">
        <f>[4]SayfaKOC!X3</f>
        <v>ATAK ULAŞIM SAN.TİC.LTD.ŞTİ.</v>
      </c>
      <c r="M100" s="136" t="str">
        <f t="shared" si="99"/>
        <v>KOC10-BOZ-KOC10-FF-002</v>
      </c>
      <c r="N100" s="163" t="str">
        <f>[4]SayfaKOC!M3</f>
        <v xml:space="preserve">Kapı Üstü Stretch LCD Ekran </v>
      </c>
      <c r="O100" s="198" t="str">
        <f>[4]SayfaKOC!P3</f>
        <v>C-Uyarı, sürüş devamlılığı</v>
      </c>
      <c r="P100" s="198" t="str">
        <f>[4]SayfaKOC!Q3</f>
        <v>C(Sisteme etki etmeyen arıza)</v>
      </c>
      <c r="Q100" s="198" t="str">
        <f>[4]SayfaKOC!R3</f>
        <v>N.A(Yaralanma yok)</v>
      </c>
      <c r="R100" s="164" t="str" cm="1">
        <f t="array" ref="R100">_xlfn.IFS([4]SayfaKOC!U5="Bozankaya","Bozankaya",[4]SayfaKOC!U5="Müşteri","Customer",[4]SayfaKOC!U5="Tedarikçi","Equipment Supplier")</f>
        <v>Bozankaya</v>
      </c>
      <c r="S100" s="254" t="str">
        <f>[4]SayfaKOC!GB3</f>
        <v xml:space="preserve">Elektrik projesi hat takibi yapıldı, Stretch LCD ekranlar karşılıklı değiştirildi ve ekranın arızalı olduğu tespit edildi. - </v>
      </c>
      <c r="T100" s="165" t="str">
        <f>[4]SayfaKOC!AD3</f>
        <v>Ekipman değiştirilecek</v>
      </c>
      <c r="U100" s="164" t="str">
        <f>[4]SayfaKOC!W3</f>
        <v>Evet</v>
      </c>
      <c r="V100" s="137">
        <f>[4]SayfaKOC!AZ3</f>
        <v>1</v>
      </c>
      <c r="W100" s="168">
        <f t="shared" si="100"/>
        <v>45300</v>
      </c>
      <c r="X100" s="169" t="str">
        <f t="shared" si="101"/>
        <v>11:32</v>
      </c>
      <c r="Y100" s="387">
        <f>[4]SayfaKOC!AE3</f>
        <v>45300.480555555601</v>
      </c>
      <c r="Z100" s="138">
        <f t="shared" si="102"/>
        <v>45300</v>
      </c>
      <c r="AA100" s="139" t="str">
        <f t="shared" si="103"/>
        <v>12:00</v>
      </c>
      <c r="AB100" s="219">
        <f>[4]SayfaKOC!BA3</f>
        <v>45300.500127314801</v>
      </c>
      <c r="AC100" s="223">
        <f t="shared" si="104"/>
        <v>29.183333334513009</v>
      </c>
      <c r="AD100" s="140">
        <f t="shared" si="105"/>
        <v>45300</v>
      </c>
      <c r="AE100" s="140" t="str">
        <f t="shared" si="106"/>
        <v>12:00</v>
      </c>
      <c r="AF100" s="387">
        <f>[4]SayfaKOC!BA3</f>
        <v>45300.500127314801</v>
      </c>
      <c r="AG100" s="216" t="str">
        <f>[4]SayfaKOC!S3</f>
        <v>(I) İlk Defa Karşılaşılan Arıza</v>
      </c>
      <c r="AH100" s="215" t="str">
        <f t="shared" si="107"/>
        <v>Bu Arıza Aracın Servise Verilmesine Engel Değil</v>
      </c>
      <c r="AI100" s="195" t="str">
        <f>[4]SayfaKOC!AV3</f>
        <v/>
      </c>
      <c r="AJ100" s="196" t="str">
        <f t="shared" si="108"/>
        <v/>
      </c>
      <c r="AK100" s="196" t="str">
        <f t="shared" si="109"/>
        <v/>
      </c>
      <c r="AL100" s="141" t="str">
        <f>[4]SayfaKOC!AX3</f>
        <v/>
      </c>
      <c r="AM100" s="223">
        <f t="shared" si="110"/>
        <v>0</v>
      </c>
      <c r="AN100" s="223">
        <f t="shared" si="111"/>
        <v>29.183333334513009</v>
      </c>
      <c r="AO100" s="211" t="str">
        <f>[4]SayfaKOC!AG3</f>
        <v>ATAK ULAŞIM SAN.TİC.LTD.ŞTİ.</v>
      </c>
      <c r="AP100" s="211" t="str">
        <f>[4]SayfaKOC!AI3</f>
        <v>E410-7003</v>
      </c>
      <c r="AQ100" s="211" t="str">
        <f>[4]SayfaKOC!AQ3</f>
        <v/>
      </c>
      <c r="AR100" s="211" t="str">
        <f>[4]SayfaKOC!AH3</f>
        <v>Stretch LCD Ekran</v>
      </c>
      <c r="AS100" s="211">
        <f>[4]SayfaKOC!AJ3</f>
        <v>1</v>
      </c>
      <c r="AT100" s="212" t="str">
        <f>[4]SayfaKOC!GC3</f>
        <v xml:space="preserve"> - </v>
      </c>
      <c r="AU100" s="213" t="str">
        <f>[4]SayfaKOC!AL3</f>
        <v/>
      </c>
      <c r="AV100" s="213" t="str">
        <f>[4]SayfaKOC!AP3</f>
        <v/>
      </c>
      <c r="AW100" s="214" t="str">
        <f>[4]SayfaKOC!AT3</f>
        <v>2</v>
      </c>
      <c r="AX100" s="242">
        <f t="shared" si="112"/>
        <v>321.01666667964309</v>
      </c>
      <c r="AY100" s="200" t="str">
        <f>[4]SayfaKOC!BF3</f>
        <v>68b51476</v>
      </c>
      <c r="AZ100" s="199" t="str">
        <f>[4]SayfaKOC!BD3</f>
        <v>https://www.appsheet.com/Template/gettablefileurl?appname=KOC10_Failure_List-654943&amp;tableName=SAYFA1&amp;filename=Sayfa1_Images%2F68b51476.Resim.083458.jpg</v>
      </c>
      <c r="BA100" s="142"/>
      <c r="BB100" s="208" t="str">
        <f t="shared" si="113"/>
        <v/>
      </c>
      <c r="BC100" s="143"/>
      <c r="BD100" s="143"/>
      <c r="BE100" s="143"/>
      <c r="BF100" s="143"/>
      <c r="BG100" s="143"/>
      <c r="BH100" s="143"/>
      <c r="BI100" s="143"/>
      <c r="BJ100" s="143"/>
      <c r="BK100" s="134" t="str">
        <f>[4]SayfaKOC!U3</f>
        <v>Tedarikçi</v>
      </c>
      <c r="BL100" s="134" t="str">
        <f>[4]SayfaKOC!V3</f>
        <v>ATAK ULAŞIM SAN.TİC.LTD.ŞTİ.</v>
      </c>
      <c r="BM100" s="143"/>
      <c r="BN100" s="208" t="str">
        <f t="shared" si="86"/>
        <v>x var</v>
      </c>
      <c r="BO100" s="208" t="b">
        <f t="shared" si="87"/>
        <v>0</v>
      </c>
      <c r="BP100" s="208" t="b">
        <f t="shared" si="88"/>
        <v>0</v>
      </c>
      <c r="BQ100" s="377">
        <f t="shared" si="89"/>
        <v>1.0000000870786607</v>
      </c>
      <c r="BR100" s="377">
        <f t="shared" si="90"/>
        <v>28.183333247434348</v>
      </c>
      <c r="BS100" s="377">
        <f t="shared" si="91"/>
        <v>29.183333334513009</v>
      </c>
      <c r="BT100" s="143"/>
      <c r="BU100" s="397"/>
      <c r="BV100" s="385">
        <f t="shared" si="114"/>
        <v>0</v>
      </c>
      <c r="BW100" s="377" t="str">
        <f t="shared" si="115"/>
        <v>Hayır, çakışma yok</v>
      </c>
      <c r="BX100" s="381"/>
      <c r="BY100" s="403">
        <f t="shared" si="116"/>
        <v>6.9444450491573662E-4</v>
      </c>
      <c r="BZ100" s="403">
        <f t="shared" si="117"/>
        <v>1.9571759199607186E-2</v>
      </c>
      <c r="CA100" s="403">
        <f t="shared" si="118"/>
        <v>2.0266203704522923E-2</v>
      </c>
      <c r="CB100" s="363"/>
      <c r="CC100" s="361"/>
      <c r="CD100" s="244"/>
      <c r="CE100" s="363">
        <v>2</v>
      </c>
      <c r="CF100" s="219">
        <f t="shared" si="119"/>
        <v>45300.479861111096</v>
      </c>
      <c r="CG100" s="219">
        <f t="shared" si="120"/>
        <v>45300.500127314801</v>
      </c>
      <c r="CH100" s="244"/>
      <c r="CI100" s="244"/>
      <c r="CJ100" s="244"/>
      <c r="CK100" s="244">
        <f t="shared" si="121"/>
        <v>1.9571759199607186E-2</v>
      </c>
      <c r="CL100" s="244">
        <f t="shared" si="122"/>
        <v>6.9444450491573662E-4</v>
      </c>
      <c r="CM100" s="244">
        <f t="shared" si="123"/>
        <v>2.0266203704522923E-2</v>
      </c>
      <c r="CN100" s="143"/>
      <c r="CO100" s="409">
        <f t="shared" si="124"/>
        <v>29.183333334513009</v>
      </c>
      <c r="CP100" s="410">
        <f t="shared" si="125"/>
        <v>0</v>
      </c>
    </row>
    <row r="101" spans="1:102" s="149" customFormat="1" ht="118.5" customHeight="1">
      <c r="A101" s="192" t="str">
        <f>[4]SayfaKOC!C4</f>
        <v>KOC10</v>
      </c>
      <c r="B101" s="133" t="str">
        <f>[4]SayfaKOC!D4</f>
        <v>4119(1)</v>
      </c>
      <c r="C101" s="134" t="str">
        <f>[4]SayfaKOC!E4</f>
        <v>MA</v>
      </c>
      <c r="D101" s="134">
        <f>[4]SayfaKOC!F4</f>
        <v>72</v>
      </c>
      <c r="E101" s="135" t="str">
        <f>[4]SayfaKOC!G4</f>
        <v>BOZ-KOC10-FF-003</v>
      </c>
      <c r="F101" s="166">
        <f t="shared" si="84"/>
        <v>45300</v>
      </c>
      <c r="G101" s="167">
        <f t="shared" ref="G101:G102" si="126">IF(H101="","",MOD(H101,1))</f>
        <v>0.52083333329937886</v>
      </c>
      <c r="H101" s="387">
        <f>[4]SayfaKOC!H4</f>
        <v>45300.520833333299</v>
      </c>
      <c r="I101" s="133" t="str">
        <f>[4]SayfaKOC!I4</f>
        <v>Depo/Depot</v>
      </c>
      <c r="J101" s="132" t="str">
        <f>IF([4]SayfaKOC!J4="Müşteri","Notified by Customer","Notified by Bozankaya")</f>
        <v>Notified by Bozankaya</v>
      </c>
      <c r="K101" s="132" t="str">
        <f>VLOOKUP([4]SayfaKOC!L4,Atamalar!$A$10:$B$53,2,FALSE)</f>
        <v>Passenger_Information</v>
      </c>
      <c r="L101" s="197" t="str">
        <f>[4]SayfaKOC!X4</f>
        <v>ATAK ULAŞIM SAN.TİC.LTD.ŞTİ.</v>
      </c>
      <c r="M101" s="136" t="str">
        <f t="shared" si="99"/>
        <v>KOC10-BOZ-KOC10-FF-003</v>
      </c>
      <c r="N101" s="163" t="str">
        <f>[4]SayfaKOC!M4</f>
        <v>2 no'lu İnterkom tuş çerçevesi</v>
      </c>
      <c r="O101" s="198" t="str">
        <f>[4]SayfaKOC!P4</f>
        <v>C-Uyarı, sürüş devamlılığı</v>
      </c>
      <c r="P101" s="198" t="str">
        <f>[4]SayfaKOC!Q4</f>
        <v>C(Sisteme etki etmeyen arıza)</v>
      </c>
      <c r="Q101" s="198" t="str">
        <f>[4]SayfaKOC!R4</f>
        <v>N.A(Yaralanma yok)</v>
      </c>
      <c r="R101" s="164" t="str" cm="1">
        <f t="array" ref="R101">_xlfn.IFS([4]SayfaKOC!U6="Bozankaya","Bozankaya",[4]SayfaKOC!U6="Müşteri","Customer",[4]SayfaKOC!U6="Tedarikçi","Equipment Supplier")</f>
        <v>Bozankaya</v>
      </c>
      <c r="S101" s="254" t="str">
        <f>[4]SayfaKOC!GB4</f>
        <v>İnterkom değiştirildi. - İnterkom değiştirildi.</v>
      </c>
      <c r="T101" s="165" t="str">
        <f>[4]SayfaKOC!AD4</f>
        <v>Ekipman değiştirilecek</v>
      </c>
      <c r="U101" s="164" t="str">
        <f>[4]SayfaKOC!W4</f>
        <v>Evet</v>
      </c>
      <c r="V101" s="137">
        <f>[4]SayfaKOC!AZ4</f>
        <v>1</v>
      </c>
      <c r="W101" s="168">
        <f t="shared" si="100"/>
        <v>45300</v>
      </c>
      <c r="X101" s="169" t="str">
        <f t="shared" si="101"/>
        <v>12:32</v>
      </c>
      <c r="Y101" s="387">
        <f>[4]SayfaKOC!AE4</f>
        <v>45300.5222222222</v>
      </c>
      <c r="Z101" s="138">
        <f t="shared" si="102"/>
        <v>45316</v>
      </c>
      <c r="AA101" s="139" t="str">
        <f t="shared" si="103"/>
        <v>16:37</v>
      </c>
      <c r="AB101" s="219">
        <f>[4]SayfaKOC!BA4</f>
        <v>45316.692453703698</v>
      </c>
      <c r="AC101" s="223">
        <f t="shared" si="104"/>
        <v>23287.133333373349</v>
      </c>
      <c r="AD101" s="140">
        <f t="shared" si="105"/>
        <v>45316</v>
      </c>
      <c r="AE101" s="140" t="str">
        <f t="shared" si="106"/>
        <v>16:37</v>
      </c>
      <c r="AF101" s="387">
        <f>[4]SayfaKOC!BA4</f>
        <v>45316.692453703698</v>
      </c>
      <c r="AG101" s="216" t="str">
        <f>[4]SayfaKOC!S4</f>
        <v>(I) İlk Defa Karşılaşılan Arıza</v>
      </c>
      <c r="AH101" s="215" t="str">
        <f t="shared" si="107"/>
        <v>Bu Arıza Aracın Servise Verilmesine Engel Değil</v>
      </c>
      <c r="AI101" s="195" t="str">
        <f>[4]SayfaKOC!AV4</f>
        <v/>
      </c>
      <c r="AJ101" s="196" t="str">
        <f t="shared" si="108"/>
        <v/>
      </c>
      <c r="AK101" s="196" t="str">
        <f t="shared" si="109"/>
        <v/>
      </c>
      <c r="AL101" s="141" t="str">
        <f>[4]SayfaKOC!AX4</f>
        <v/>
      </c>
      <c r="AM101" s="223">
        <f t="shared" si="110"/>
        <v>23285.133333356353</v>
      </c>
      <c r="AN101" s="223">
        <f t="shared" si="111"/>
        <v>23287.133333373349</v>
      </c>
      <c r="AO101" s="211" t="str">
        <f>[4]SayfaKOC!AG4</f>
        <v/>
      </c>
      <c r="AP101" s="211" t="str">
        <f>[4]SayfaKOC!AI4</f>
        <v>E820-7051</v>
      </c>
      <c r="AQ101" s="211" t="str">
        <f>[4]SayfaKOC!AQ4</f>
        <v/>
      </c>
      <c r="AR101" s="211" t="str">
        <f>[4]SayfaKOC!AH4</f>
        <v>İnterkom</v>
      </c>
      <c r="AS101" s="211">
        <f>[4]SayfaKOC!AJ4</f>
        <v>1</v>
      </c>
      <c r="AT101" s="212" t="str">
        <f>[4]SayfaKOC!GC4</f>
        <v xml:space="preserve"> - </v>
      </c>
      <c r="AU101" s="213">
        <f>[4]SayfaKOC!AL4</f>
        <v>45296.481030092596</v>
      </c>
      <c r="AV101" s="213" t="str">
        <f>[4]SayfaKOC!AP4</f>
        <v/>
      </c>
      <c r="AW101" s="214" t="str">
        <f>[4]SayfaKOC!AT4</f>
        <v>2</v>
      </c>
      <c r="AX101" s="242">
        <f t="shared" si="112"/>
        <v>256158.46666710684</v>
      </c>
      <c r="AY101" s="200" t="str">
        <f>[4]SayfaKOC!BF4</f>
        <v>5f6d7924</v>
      </c>
      <c r="AZ101" s="199" t="str">
        <f>[4]SayfaKOC!BD4</f>
        <v>https://www.appsheet.com/Template/gettablefileurl?appname=KOC10_Failure_List-654943&amp;tableName=SAYFA1&amp;filename=Sayfa1_Images%2F5f6d7924.Resim.093511.jpg</v>
      </c>
      <c r="BA101" s="142"/>
      <c r="BB101" s="208" t="str">
        <f t="shared" si="113"/>
        <v/>
      </c>
      <c r="BC101" s="143"/>
      <c r="BD101" s="143"/>
      <c r="BE101" s="143"/>
      <c r="BF101" s="143"/>
      <c r="BG101" s="143"/>
      <c r="BH101" s="143"/>
      <c r="BI101" s="143"/>
      <c r="BJ101" s="143"/>
      <c r="BK101" s="134" t="str">
        <f>[4]SayfaKOC!U4</f>
        <v>Tedarikçi</v>
      </c>
      <c r="BL101" s="134" t="str">
        <f>[4]SayfaKOC!V4</f>
        <v>ATAK ULAŞIM SAN.TİC.LTD.ŞTİ.</v>
      </c>
      <c r="BM101" s="143"/>
      <c r="BN101" s="208" t="str">
        <f t="shared" si="86"/>
        <v>x var</v>
      </c>
      <c r="BO101" s="208" t="b">
        <f t="shared" si="87"/>
        <v>0</v>
      </c>
      <c r="BP101" s="208" t="str">
        <f t="shared" si="88"/>
        <v>Bir günden fazla süren arıza</v>
      </c>
      <c r="BQ101" s="377">
        <f t="shared" si="89"/>
        <v>2.000000016996637</v>
      </c>
      <c r="BR101" s="377">
        <f t="shared" si="90"/>
        <v>23285.133333356353</v>
      </c>
      <c r="BS101" s="377">
        <f t="shared" si="91"/>
        <v>23287.133333373349</v>
      </c>
      <c r="BT101" s="143"/>
      <c r="BU101" s="397"/>
      <c r="BV101" s="392">
        <f t="shared" si="114"/>
        <v>5</v>
      </c>
      <c r="BW101" s="377" t="str">
        <f t="shared" si="115"/>
        <v>Evet, çakışma var</v>
      </c>
      <c r="BX101" s="381"/>
      <c r="BY101" s="403">
        <f t="shared" si="116"/>
        <v>1.388888900692109E-3</v>
      </c>
      <c r="BZ101" s="403">
        <f t="shared" si="117"/>
        <v>16.170231481497467</v>
      </c>
      <c r="CA101" s="403">
        <f t="shared" si="118"/>
        <v>16.171620370398159</v>
      </c>
      <c r="CB101" s="363"/>
      <c r="CC101" s="361"/>
      <c r="CD101" s="244"/>
      <c r="CE101" s="363">
        <v>3</v>
      </c>
      <c r="CF101" s="408">
        <f t="shared" si="119"/>
        <v>45300.520833333299</v>
      </c>
      <c r="CG101" s="408">
        <f t="shared" si="120"/>
        <v>45316.692453703698</v>
      </c>
      <c r="CH101" s="244"/>
      <c r="CI101" s="244"/>
      <c r="CJ101" s="244"/>
      <c r="CK101" s="244">
        <f t="shared" si="121"/>
        <v>16.170231481497467</v>
      </c>
      <c r="CL101" s="244">
        <f t="shared" si="122"/>
        <v>1.388888900692109E-3</v>
      </c>
      <c r="CM101" s="244">
        <f t="shared" si="123"/>
        <v>16.171620370398159</v>
      </c>
      <c r="CN101" s="143"/>
      <c r="CO101" s="409">
        <f t="shared" si="124"/>
        <v>23287.133333373349</v>
      </c>
      <c r="CP101" s="410">
        <f t="shared" si="125"/>
        <v>0</v>
      </c>
    </row>
    <row r="102" spans="1:102" s="149" customFormat="1" ht="118.5" customHeight="1">
      <c r="A102" s="192" t="str">
        <f>[4]SayfaKOC!C2</f>
        <v>KOC10</v>
      </c>
      <c r="B102" s="133" t="str">
        <f>[4]SayfaKOC!D2</f>
        <v>4119(1)</v>
      </c>
      <c r="C102" s="134" t="str">
        <f>[4]SayfaKOC!E2</f>
        <v>P</v>
      </c>
      <c r="D102" s="134">
        <f>[4]SayfaKOC!F2</f>
        <v>5</v>
      </c>
      <c r="E102" s="135" t="str">
        <f>[4]SayfaKOC!G2</f>
        <v>BOZ-KOC10-FF-001</v>
      </c>
      <c r="F102" s="239">
        <f t="shared" si="84"/>
        <v>45293</v>
      </c>
      <c r="G102" s="167">
        <f t="shared" si="126"/>
        <v>0.47986111109639751</v>
      </c>
      <c r="H102" s="387">
        <f>[4]SayfaKOC!H2</f>
        <v>45293.479861111096</v>
      </c>
      <c r="I102" s="133" t="str">
        <f>[4]SayfaKOC!I2</f>
        <v>Depo/Depot</v>
      </c>
      <c r="J102" s="132" t="str">
        <f>IF([4]SayfaKOC!J2="Müşteri","Notified by Customer","Notified by Bozankaya")</f>
        <v>Notified by Bozankaya</v>
      </c>
      <c r="K102" s="132" t="str">
        <f>VLOOKUP([4]SayfaKOC!L2,Atamalar!$A$10:$B$53,2,FALSE)</f>
        <v>Passenger_Information</v>
      </c>
      <c r="L102" s="197" t="str">
        <f>[4]SayfaKOC!X2</f>
        <v/>
      </c>
      <c r="M102" s="136" t="str">
        <f t="shared" si="99"/>
        <v>KOC10-BOZ-KOC10-FF-001</v>
      </c>
      <c r="N102" s="163" t="str">
        <f>[4]SayfaKOC!M2</f>
        <v>Sahaya gönderilen birinci araçta yer alan 5 adet interkomların çalışmadığı tespit edildi, yapılan çalışmalar nezdinde interkomlar denendi ve sorun görülmedi. Ardından P modülde yer alan poe switch de  2 adet portun çalışmadığı tespit edildi.</v>
      </c>
      <c r="O102" s="198" t="str">
        <f>[4]SayfaKOC!P2</f>
        <v>C-Uyarı, sürüş devamlılığı</v>
      </c>
      <c r="P102" s="198" t="str">
        <f>[4]SayfaKOC!Q2</f>
        <v>A(Hareket etmeyi engelleyen arıza)</v>
      </c>
      <c r="Q102" s="198" t="str">
        <f>[4]SayfaKOC!R2</f>
        <v>N.A(Yaralanma yok)</v>
      </c>
      <c r="R102" s="164" t="str" cm="1">
        <f t="array" ref="R102">_xlfn.IFS([4]SayfaKOC!U2="Bozankaya","Bozankaya",[4]SayfaKOC!U2="Müşteri","Customer",[4]SayfaKOC!U2="Tedarikçi","Equipment Supplier")</f>
        <v>Equipment Supplier</v>
      </c>
      <c r="S102" s="254" t="str">
        <f>[4]SayfaKOC!GB2</f>
        <v>P modülde yer alan poe switch de  2 adet portun çalışmadığı tespit edildi, poe switch değiştirildi. - Poe Switch Değiştirildi.</v>
      </c>
      <c r="T102" s="165" t="str">
        <f>[4]SayfaKOC!AD2</f>
        <v>Ekipman değiştirilecek</v>
      </c>
      <c r="U102" s="164" t="str">
        <f>[4]SayfaKOC!W2</f>
        <v>Evet</v>
      </c>
      <c r="V102" s="137">
        <f>[4]SayfaKOC!AZ2</f>
        <v>2</v>
      </c>
      <c r="W102" s="168">
        <f t="shared" si="100"/>
        <v>45293</v>
      </c>
      <c r="X102" s="169" t="str">
        <f t="shared" si="101"/>
        <v>11:40</v>
      </c>
      <c r="Y102" s="387">
        <f>[4]SayfaKOC!AE2</f>
        <v>45293.486111111102</v>
      </c>
      <c r="Z102" s="238">
        <f t="shared" si="102"/>
        <v>45293</v>
      </c>
      <c r="AA102" s="139" t="str">
        <f t="shared" si="103"/>
        <v>12:20</v>
      </c>
      <c r="AB102" s="219">
        <f>[4]SayfaKOC!BA2</f>
        <v>45293.513888888898</v>
      </c>
      <c r="AC102" s="223">
        <f t="shared" si="104"/>
        <v>49.000000033993274</v>
      </c>
      <c r="AD102" s="140">
        <f t="shared" si="105"/>
        <v>45293</v>
      </c>
      <c r="AE102" s="140" t="str">
        <f t="shared" si="106"/>
        <v>12:20</v>
      </c>
      <c r="AF102" s="387">
        <f>[4]SayfaKOC!BA2</f>
        <v>45293.513888888898</v>
      </c>
      <c r="AG102" s="216" t="str">
        <f>[4]SayfaKOC!S2</f>
        <v>(I) İlk Defa Karşılaşılan Arıza</v>
      </c>
      <c r="AH102" s="215" t="str">
        <f t="shared" si="107"/>
        <v>Bu Arıza Aracın Servise Verilmesine Engel</v>
      </c>
      <c r="AI102" s="195" t="str">
        <f>[4]SayfaKOC!AV2</f>
        <v/>
      </c>
      <c r="AJ102" s="196" t="str">
        <f t="shared" si="108"/>
        <v/>
      </c>
      <c r="AK102" s="196" t="str">
        <f t="shared" si="109"/>
        <v/>
      </c>
      <c r="AL102" s="141" t="str">
        <f>[4]SayfaKOC!AX2</f>
        <v/>
      </c>
      <c r="AM102" s="223">
        <f>IF(AND(P102&lt;&gt;"D(Arıza Değil)",AH102="Bu Arıza Aracın Servise Verilmesine Engel Değil"),
IF(Z102-F102&gt;0,(AB102-Y102)*24*60,
IF(OR(AND(G102&gt;$AS$1,G102&lt;$AT$1),AND(G102&gt;$AU$1,G102&lt;$AV$1)),
(AF102-H102)*24*60,
                        0)),
                                  AN102)</f>
        <v>49.000000033993274</v>
      </c>
      <c r="AN102" s="223">
        <f t="shared" si="111"/>
        <v>49.000000033993274</v>
      </c>
      <c r="AO102" s="211" t="str">
        <f>[4]SayfaKOC!AG2</f>
        <v/>
      </c>
      <c r="AP102" s="211" t="str">
        <f>[4]SayfaKOC!AI2</f>
        <v/>
      </c>
      <c r="AQ102" s="211" t="str">
        <f>[4]SayfaKOC!AQ2</f>
        <v/>
      </c>
      <c r="AR102" s="211" t="str">
        <f>[4]SayfaKOC!AH2</f>
        <v/>
      </c>
      <c r="AS102" s="211">
        <f>[4]SayfaKOC!AJ2</f>
        <v>1</v>
      </c>
      <c r="AT102" s="212" t="str">
        <f>[4]SayfaKOC!GC2</f>
        <v xml:space="preserve">? - </v>
      </c>
      <c r="AU102" s="213" t="str">
        <f>[4]SayfaKOC!AL2</f>
        <v/>
      </c>
      <c r="AV102" s="213" t="str">
        <f>[4]SayfaKOC!AP2</f>
        <v/>
      </c>
      <c r="AW102" s="214" t="str">
        <f>[4]SayfaKOC!AT2</f>
        <v>2</v>
      </c>
      <c r="AX102" s="242">
        <f t="shared" si="112"/>
        <v>1078.000000747852</v>
      </c>
      <c r="AY102" s="200" t="str">
        <f>[4]SayfaKOC!BF2</f>
        <v>3454352</v>
      </c>
      <c r="AZ102" s="199" t="str">
        <f>[4]SayfaKOC!BD2</f>
        <v>https://www.appsheet.com/Template/gettablefileurl?appname=KOC10_Failure_List-654943&amp;tableName=SAYFA1&amp;filename=Sayfa1_Images%2F3454352.Resim.072153.jpg</v>
      </c>
      <c r="BA102" s="142" t="e" vm="1">
        <f>_xlfn.IMAGE(AZ102)</f>
        <v>#VALUE!</v>
      </c>
      <c r="BB102" s="208" t="str">
        <f t="shared" si="113"/>
        <v/>
      </c>
      <c r="BC102" s="143"/>
      <c r="BD102" s="143"/>
      <c r="BE102" s="143"/>
      <c r="BF102" s="143"/>
      <c r="BG102" s="143"/>
      <c r="BH102" s="143"/>
      <c r="BI102" s="143"/>
      <c r="BJ102" s="143"/>
      <c r="BK102" s="134" t="str">
        <f>[4]SayfaKOC!U2</f>
        <v>Tedarikçi</v>
      </c>
      <c r="BL102" s="134" t="str">
        <f>[4]SayfaKOC!V2</f>
        <v>Bozankaya</v>
      </c>
      <c r="BM102" s="143"/>
      <c r="BN102" s="208" t="str">
        <f t="shared" si="86"/>
        <v>x var</v>
      </c>
      <c r="BO102" s="208" t="b">
        <f t="shared" si="87"/>
        <v>0</v>
      </c>
      <c r="BP102" s="208" t="b">
        <f t="shared" si="88"/>
        <v>0</v>
      </c>
      <c r="BQ102" s="377">
        <f t="shared" si="89"/>
        <v>9.0000000083819032</v>
      </c>
      <c r="BR102" s="377">
        <f t="shared" si="90"/>
        <v>40.000000025611371</v>
      </c>
      <c r="BS102" s="377">
        <f t="shared" si="91"/>
        <v>49.000000033993274</v>
      </c>
      <c r="BT102" s="143"/>
      <c r="BU102" s="397"/>
      <c r="BV102" s="392">
        <f t="shared" si="114"/>
        <v>0</v>
      </c>
      <c r="BW102" s="377" t="str">
        <f t="shared" si="115"/>
        <v>Hayır, çakışma yok</v>
      </c>
      <c r="BX102" s="381"/>
      <c r="BY102" s="367">
        <f t="shared" si="116"/>
        <v>6.2500000058207661E-3</v>
      </c>
      <c r="BZ102" s="367">
        <f t="shared" si="117"/>
        <v>2.7777777795563452E-2</v>
      </c>
      <c r="CA102" s="367">
        <f t="shared" si="118"/>
        <v>3.4027777801384218E-2</v>
      </c>
      <c r="CB102" s="363"/>
      <c r="CC102" s="361"/>
      <c r="CD102" s="244"/>
      <c r="CE102" s="363">
        <v>1</v>
      </c>
      <c r="CF102" s="408">
        <f t="shared" si="119"/>
        <v>45293.479861111096</v>
      </c>
      <c r="CG102" s="408">
        <f t="shared" si="120"/>
        <v>45293.513888888898</v>
      </c>
      <c r="CH102" s="244"/>
      <c r="CI102" s="244"/>
      <c r="CJ102" s="244"/>
      <c r="CK102" s="244">
        <f t="shared" si="121"/>
        <v>2.7777777795563452E-2</v>
      </c>
      <c r="CL102" s="244">
        <f t="shared" si="122"/>
        <v>6.2500000058207661E-3</v>
      </c>
      <c r="CM102" s="244">
        <f t="shared" si="123"/>
        <v>3.4027777801384218E-2</v>
      </c>
      <c r="CN102" s="143"/>
      <c r="CO102" s="409">
        <f t="shared" si="124"/>
        <v>49.000000033993274</v>
      </c>
      <c r="CP102" s="410">
        <f t="shared" si="125"/>
        <v>0</v>
      </c>
    </row>
    <row r="103" spans="1:102" ht="118.5" customHeight="1">
      <c r="A103" s="192"/>
      <c r="B103" s="133"/>
      <c r="C103" s="134"/>
      <c r="D103" s="134"/>
      <c r="E103" s="135"/>
      <c r="F103" s="166"/>
      <c r="G103" s="167"/>
      <c r="H103" s="219"/>
      <c r="I103" s="133"/>
      <c r="J103" s="132"/>
      <c r="K103" s="132"/>
      <c r="L103" s="197"/>
      <c r="M103" s="136"/>
      <c r="N103" s="163"/>
      <c r="O103" s="198"/>
      <c r="P103" s="198"/>
      <c r="Q103" s="198"/>
      <c r="R103" s="164"/>
      <c r="S103" s="254"/>
      <c r="T103" s="165"/>
      <c r="U103" s="164"/>
      <c r="V103" s="137"/>
      <c r="W103" s="168"/>
      <c r="X103" s="169"/>
      <c r="Y103" s="219"/>
      <c r="Z103" s="138"/>
      <c r="AA103" s="139"/>
      <c r="AB103" s="219"/>
      <c r="AC103" s="223"/>
      <c r="AD103" s="140"/>
      <c r="AE103" s="140"/>
      <c r="AF103" s="219"/>
      <c r="AG103" s="216"/>
      <c r="AH103" s="215"/>
      <c r="AI103" s="195"/>
      <c r="AJ103" s="196"/>
      <c r="AK103" s="196"/>
      <c r="AL103" s="141"/>
      <c r="AM103" s="223"/>
      <c r="AN103" s="223"/>
      <c r="AO103" s="211"/>
      <c r="AP103" s="211"/>
      <c r="AQ103" s="211"/>
      <c r="AR103" s="211"/>
      <c r="AS103" s="211"/>
      <c r="AT103" s="212"/>
      <c r="AU103" s="213"/>
      <c r="AV103" s="213"/>
      <c r="AW103" s="214"/>
      <c r="AX103" s="242"/>
      <c r="AY103" s="200"/>
      <c r="AZ103" s="199"/>
      <c r="BA103" s="142"/>
      <c r="BB103" s="208"/>
      <c r="BC103" s="143"/>
      <c r="BD103" s="143"/>
      <c r="BE103" s="143"/>
      <c r="BF103" s="143"/>
      <c r="BG103" s="143"/>
      <c r="BH103" s="143"/>
      <c r="BI103" s="143"/>
      <c r="BJ103" s="143"/>
      <c r="BK103" s="134"/>
      <c r="BL103" s="134"/>
      <c r="BM103" s="143"/>
      <c r="BN103" s="143"/>
      <c r="BO103" s="143"/>
      <c r="BP103" s="143"/>
      <c r="BQ103" s="143"/>
      <c r="BR103" s="143"/>
      <c r="BS103" s="143"/>
      <c r="BT103" s="143"/>
      <c r="BU103" s="398"/>
      <c r="BV103" s="392"/>
      <c r="BW103" s="377"/>
      <c r="BX103" s="381"/>
      <c r="BY103" s="390"/>
      <c r="BZ103" s="367"/>
      <c r="CA103" s="367"/>
      <c r="CB103" s="363"/>
      <c r="CC103" s="361"/>
      <c r="CD103" s="244"/>
      <c r="CE103" s="363"/>
      <c r="CF103" s="244"/>
      <c r="CG103" s="244"/>
      <c r="CH103" s="244"/>
      <c r="CI103" s="244"/>
      <c r="CJ103" s="244"/>
      <c r="CK103" s="244"/>
      <c r="CL103" s="143"/>
      <c r="CM103" s="143"/>
      <c r="CN103" s="143"/>
      <c r="CO103" s="143"/>
      <c r="CP103" s="143"/>
      <c r="CQ103" s="149"/>
      <c r="CR103" s="149"/>
      <c r="CS103" s="149"/>
      <c r="CT103" s="149"/>
      <c r="CU103" s="149"/>
      <c r="CV103" s="149"/>
      <c r="CW103" s="149"/>
      <c r="CX103" s="149"/>
    </row>
    <row r="104" spans="1:102" ht="118.5" customHeight="1">
      <c r="A104" s="192"/>
      <c r="B104" s="133"/>
      <c r="C104" s="134"/>
      <c r="D104" s="134"/>
      <c r="E104" s="135"/>
      <c r="F104" s="166"/>
      <c r="G104" s="167"/>
      <c r="H104" s="219"/>
      <c r="I104" s="133"/>
      <c r="J104" s="132"/>
      <c r="K104" s="132"/>
      <c r="L104" s="197"/>
      <c r="M104" s="136"/>
      <c r="N104" s="163"/>
      <c r="O104" s="198"/>
      <c r="P104" s="198"/>
      <c r="Q104" s="198"/>
      <c r="R104" s="164"/>
      <c r="S104" s="254"/>
      <c r="T104" s="165"/>
      <c r="U104" s="164"/>
      <c r="V104" s="137"/>
      <c r="W104" s="168"/>
      <c r="X104" s="169"/>
      <c r="Y104" s="219"/>
      <c r="Z104" s="138"/>
      <c r="AA104" s="139"/>
      <c r="AB104" s="219"/>
      <c r="AC104" s="223"/>
      <c r="AD104" s="140"/>
      <c r="AE104" s="140"/>
      <c r="AF104" s="219"/>
      <c r="AG104" s="216"/>
      <c r="AH104" s="215"/>
      <c r="AI104" s="195"/>
      <c r="AJ104" s="196"/>
      <c r="AK104" s="196"/>
      <c r="AL104" s="141"/>
      <c r="AM104" s="223"/>
      <c r="AN104" s="223"/>
      <c r="AO104" s="211"/>
      <c r="AP104" s="211"/>
      <c r="AQ104" s="211"/>
      <c r="AR104" s="211"/>
      <c r="AS104" s="211"/>
      <c r="AT104" s="212"/>
      <c r="AU104" s="213"/>
      <c r="AV104" s="213"/>
      <c r="AW104" s="214"/>
      <c r="AX104" s="242"/>
      <c r="AY104" s="200"/>
      <c r="AZ104" s="199"/>
      <c r="BA104" s="142"/>
      <c r="BB104" s="208"/>
      <c r="BC104" s="143"/>
      <c r="BD104" s="143"/>
      <c r="BE104" s="143"/>
      <c r="BF104" s="143"/>
      <c r="BG104" s="143"/>
      <c r="BH104" s="143"/>
      <c r="BI104" s="143"/>
      <c r="BJ104" s="143"/>
      <c r="BK104" s="134"/>
      <c r="BL104" s="134"/>
      <c r="BM104" s="143"/>
      <c r="BN104" s="143"/>
      <c r="BO104" s="143"/>
      <c r="BP104" s="143"/>
      <c r="BQ104" s="143"/>
      <c r="BR104" s="143"/>
      <c r="BS104" s="143"/>
      <c r="BT104" s="143"/>
      <c r="BU104" s="398"/>
      <c r="BV104" s="392"/>
      <c r="BW104" s="377"/>
      <c r="BX104" s="381"/>
      <c r="BY104" s="390"/>
      <c r="BZ104" s="367"/>
      <c r="CA104" s="367"/>
      <c r="CB104" s="363"/>
      <c r="CC104" s="361"/>
      <c r="CD104" s="244"/>
      <c r="CE104" s="363"/>
      <c r="CF104" s="244"/>
      <c r="CG104" s="244"/>
      <c r="CH104" s="244"/>
      <c r="CI104" s="244"/>
      <c r="CJ104" s="244"/>
      <c r="CK104" s="244"/>
      <c r="CL104" s="143"/>
      <c r="CM104" s="143"/>
      <c r="CN104" s="143"/>
      <c r="CO104" s="143"/>
      <c r="CP104" s="143"/>
      <c r="CQ104" s="149"/>
      <c r="CR104" s="149"/>
      <c r="CS104" s="149"/>
      <c r="CT104" s="149"/>
      <c r="CU104" s="149"/>
      <c r="CV104" s="149"/>
      <c r="CW104" s="149"/>
      <c r="CX104" s="149"/>
    </row>
    <row r="105" spans="1:102" ht="118.5" customHeight="1">
      <c r="A105" s="192"/>
      <c r="B105" s="133"/>
      <c r="C105" s="134"/>
      <c r="D105" s="134"/>
      <c r="E105" s="135"/>
      <c r="F105" s="166"/>
      <c r="G105" s="167"/>
      <c r="H105" s="219"/>
      <c r="I105" s="133"/>
      <c r="J105" s="132"/>
      <c r="K105" s="132"/>
      <c r="L105" s="197"/>
      <c r="M105" s="136"/>
      <c r="N105" s="163"/>
      <c r="O105" s="198"/>
      <c r="P105" s="198"/>
      <c r="Q105" s="198"/>
      <c r="R105" s="164"/>
      <c r="S105" s="254"/>
      <c r="T105" s="165"/>
      <c r="U105" s="164"/>
      <c r="V105" s="137"/>
      <c r="W105" s="168"/>
      <c r="X105" s="169"/>
      <c r="Y105" s="219"/>
      <c r="Z105" s="138"/>
      <c r="AA105" s="139"/>
      <c r="AB105" s="219"/>
      <c r="AC105" s="223"/>
      <c r="AD105" s="140"/>
      <c r="AE105" s="140"/>
      <c r="AF105" s="219"/>
      <c r="AG105" s="216"/>
      <c r="AH105" s="215"/>
      <c r="AI105" s="195"/>
      <c r="AJ105" s="196"/>
      <c r="AK105" s="196"/>
      <c r="AL105" s="141"/>
      <c r="AM105" s="223"/>
      <c r="AN105" s="223"/>
      <c r="AO105" s="211"/>
      <c r="AP105" s="211"/>
      <c r="AQ105" s="211"/>
      <c r="AR105" s="211"/>
      <c r="AS105" s="211"/>
      <c r="AT105" s="212"/>
      <c r="AU105" s="213"/>
      <c r="AV105" s="213"/>
      <c r="AW105" s="214"/>
      <c r="AX105" s="242"/>
      <c r="AY105" s="200"/>
      <c r="AZ105" s="199"/>
      <c r="BA105" s="142"/>
      <c r="BB105" s="208"/>
      <c r="BC105" s="143"/>
      <c r="BD105" s="143"/>
      <c r="BE105" s="143"/>
      <c r="BF105" s="143"/>
      <c r="BG105" s="143"/>
      <c r="BH105" s="143"/>
      <c r="BI105" s="143"/>
      <c r="BJ105" s="143"/>
      <c r="BK105" s="134"/>
      <c r="BL105" s="134"/>
      <c r="BM105" s="143"/>
      <c r="BN105" s="143"/>
      <c r="BO105" s="143"/>
      <c r="BP105" s="143"/>
      <c r="BQ105" s="143"/>
      <c r="BR105" s="143"/>
      <c r="BS105" s="143"/>
      <c r="BT105" s="143"/>
      <c r="BU105" s="398"/>
      <c r="BV105" s="392"/>
      <c r="BW105" s="377"/>
      <c r="BX105" s="381"/>
      <c r="BY105" s="390"/>
      <c r="BZ105" s="367"/>
      <c r="CA105" s="367"/>
      <c r="CB105" s="363"/>
      <c r="CC105" s="361"/>
      <c r="CD105" s="244"/>
      <c r="CE105" s="363"/>
      <c r="CF105" s="244"/>
      <c r="CG105" s="244"/>
      <c r="CH105" s="244"/>
      <c r="CI105" s="244"/>
      <c r="CJ105" s="244"/>
      <c r="CK105" s="244"/>
      <c r="CL105" s="143"/>
      <c r="CM105" s="143"/>
      <c r="CN105" s="143"/>
      <c r="CO105" s="143"/>
      <c r="CP105" s="143"/>
      <c r="CQ105" s="149"/>
      <c r="CR105" s="149"/>
      <c r="CS105" s="149"/>
      <c r="CT105" s="149"/>
      <c r="CU105" s="149"/>
      <c r="CV105" s="149"/>
      <c r="CW105" s="149"/>
      <c r="CX105" s="149"/>
    </row>
    <row r="106" spans="1:102" ht="118.5" customHeight="1">
      <c r="A106" s="192"/>
      <c r="B106" s="133"/>
      <c r="C106" s="134"/>
      <c r="D106" s="134"/>
      <c r="E106" s="135"/>
      <c r="F106" s="166"/>
      <c r="G106" s="167"/>
      <c r="H106" s="219"/>
      <c r="I106" s="133"/>
      <c r="J106" s="132"/>
      <c r="K106" s="132"/>
      <c r="L106" s="197"/>
      <c r="M106" s="136"/>
      <c r="N106" s="163"/>
      <c r="O106" s="198"/>
      <c r="P106" s="198"/>
      <c r="Q106" s="198"/>
      <c r="R106" s="164"/>
      <c r="S106" s="254"/>
      <c r="T106" s="165"/>
      <c r="U106" s="164"/>
      <c r="V106" s="137"/>
      <c r="W106" s="168"/>
      <c r="X106" s="169"/>
      <c r="Y106" s="219"/>
      <c r="Z106" s="138"/>
      <c r="AA106" s="139"/>
      <c r="AB106" s="219"/>
      <c r="AC106" s="223"/>
      <c r="AD106" s="140"/>
      <c r="AE106" s="140"/>
      <c r="AF106" s="219"/>
      <c r="AG106" s="216"/>
      <c r="AH106" s="215"/>
      <c r="AI106" s="195"/>
      <c r="AJ106" s="196"/>
      <c r="AK106" s="196"/>
      <c r="AL106" s="141"/>
      <c r="AM106" s="223"/>
      <c r="AN106" s="223"/>
      <c r="AO106" s="211"/>
      <c r="AP106" s="211"/>
      <c r="AQ106" s="211"/>
      <c r="AR106" s="211"/>
      <c r="AS106" s="211"/>
      <c r="AT106" s="212"/>
      <c r="AU106" s="213"/>
      <c r="AV106" s="213"/>
      <c r="AW106" s="214"/>
      <c r="AX106" s="242"/>
      <c r="AY106" s="200"/>
      <c r="AZ106" s="199"/>
      <c r="BA106" s="142"/>
      <c r="BB106" s="208"/>
      <c r="BC106" s="143"/>
      <c r="BD106" s="143"/>
      <c r="BE106" s="143"/>
      <c r="BF106" s="143"/>
      <c r="BG106" s="143"/>
      <c r="BH106" s="143"/>
      <c r="BI106" s="143"/>
      <c r="BJ106" s="143"/>
      <c r="BK106" s="134"/>
      <c r="BL106" s="134"/>
      <c r="BM106" s="143"/>
      <c r="BN106" s="143"/>
      <c r="BO106" s="143"/>
      <c r="BP106" s="143"/>
      <c r="BQ106" s="143"/>
      <c r="BR106" s="143"/>
      <c r="BS106" s="143"/>
      <c r="BT106" s="143"/>
      <c r="BU106" s="398"/>
      <c r="BV106" s="392"/>
      <c r="BW106" s="377"/>
      <c r="BX106" s="381"/>
      <c r="BY106" s="390"/>
      <c r="BZ106" s="367"/>
      <c r="CA106" s="367"/>
      <c r="CB106" s="363"/>
      <c r="CC106" s="361"/>
      <c r="CD106" s="244"/>
      <c r="CE106" s="363"/>
      <c r="CF106" s="244"/>
      <c r="CG106" s="244"/>
      <c r="CH106" s="244"/>
      <c r="CI106" s="244"/>
      <c r="CJ106" s="244"/>
      <c r="CK106" s="244"/>
      <c r="CL106" s="143"/>
      <c r="CM106" s="143"/>
      <c r="CN106" s="143"/>
      <c r="CO106" s="143"/>
      <c r="CP106" s="143"/>
      <c r="CQ106" s="149"/>
      <c r="CR106" s="149"/>
      <c r="CS106" s="149"/>
      <c r="CT106" s="149"/>
      <c r="CU106" s="149"/>
      <c r="CV106" s="149"/>
      <c r="CW106" s="149"/>
      <c r="CX106" s="149"/>
    </row>
    <row r="107" spans="1:102" ht="118.5" customHeight="1">
      <c r="A107" s="192"/>
      <c r="B107" s="133"/>
      <c r="C107" s="134"/>
      <c r="D107" s="134"/>
      <c r="E107" s="135"/>
      <c r="F107" s="166"/>
      <c r="G107" s="167"/>
      <c r="H107" s="219"/>
      <c r="I107" s="133"/>
      <c r="J107" s="132"/>
      <c r="K107" s="132"/>
      <c r="L107" s="197"/>
      <c r="M107" s="136"/>
      <c r="N107" s="163"/>
      <c r="O107" s="198"/>
      <c r="P107" s="198"/>
      <c r="Q107" s="198"/>
      <c r="R107" s="164"/>
      <c r="S107" s="254"/>
      <c r="T107" s="165"/>
      <c r="U107" s="164"/>
      <c r="V107" s="137"/>
      <c r="W107" s="168"/>
      <c r="X107" s="169"/>
      <c r="Y107" s="219"/>
      <c r="Z107" s="138"/>
      <c r="AA107" s="139"/>
      <c r="AB107" s="219"/>
      <c r="AC107" s="223"/>
      <c r="AD107" s="140"/>
      <c r="AE107" s="140"/>
      <c r="AF107" s="219"/>
      <c r="AG107" s="216"/>
      <c r="AH107" s="215"/>
      <c r="AI107" s="195"/>
      <c r="AJ107" s="196"/>
      <c r="AK107" s="196"/>
      <c r="AL107" s="141"/>
      <c r="AM107" s="223"/>
      <c r="AN107" s="223"/>
      <c r="AO107" s="211"/>
      <c r="AP107" s="211"/>
      <c r="AQ107" s="211"/>
      <c r="AR107" s="211"/>
      <c r="AS107" s="211"/>
      <c r="AT107" s="212"/>
      <c r="AU107" s="213"/>
      <c r="AV107" s="213"/>
      <c r="AW107" s="214"/>
      <c r="AX107" s="242"/>
      <c r="AY107" s="200"/>
      <c r="AZ107" s="199"/>
      <c r="BA107" s="142"/>
      <c r="BB107" s="208"/>
      <c r="BC107" s="143"/>
      <c r="BD107" s="143"/>
      <c r="BE107" s="143"/>
      <c r="BF107" s="143"/>
      <c r="BG107" s="143"/>
      <c r="BH107" s="143"/>
      <c r="BI107" s="143"/>
      <c r="BJ107" s="143"/>
      <c r="BK107" s="134"/>
      <c r="BL107" s="134"/>
      <c r="BM107" s="143"/>
      <c r="BN107" s="143"/>
      <c r="BO107" s="143"/>
      <c r="BP107" s="143"/>
      <c r="BQ107" s="143"/>
      <c r="BR107" s="143"/>
      <c r="BS107" s="143"/>
      <c r="BT107" s="143"/>
      <c r="BU107" s="398"/>
      <c r="BV107" s="392"/>
      <c r="BW107" s="377"/>
      <c r="BX107" s="381"/>
      <c r="BY107" s="390"/>
      <c r="BZ107" s="367"/>
      <c r="CA107" s="367"/>
      <c r="CB107" s="363"/>
      <c r="CC107" s="361"/>
      <c r="CD107" s="244"/>
      <c r="CE107" s="363"/>
      <c r="CF107" s="244"/>
      <c r="CG107" s="244"/>
      <c r="CH107" s="244"/>
      <c r="CI107" s="244"/>
      <c r="CJ107" s="244"/>
      <c r="CK107" s="244"/>
      <c r="CL107" s="143"/>
      <c r="CM107" s="143"/>
      <c r="CN107" s="143"/>
      <c r="CO107" s="143"/>
      <c r="CP107" s="143"/>
      <c r="CQ107" s="149"/>
      <c r="CR107" s="149"/>
      <c r="CS107" s="149"/>
      <c r="CT107" s="149"/>
      <c r="CU107" s="149"/>
      <c r="CV107" s="149"/>
      <c r="CW107" s="149"/>
      <c r="CX107" s="149"/>
    </row>
    <row r="108" spans="1:102" ht="118.5" customHeight="1">
      <c r="A108" s="192"/>
      <c r="B108" s="133"/>
      <c r="C108" s="134"/>
      <c r="D108" s="134"/>
      <c r="E108" s="135"/>
      <c r="F108" s="166"/>
      <c r="G108" s="167"/>
      <c r="H108" s="219"/>
      <c r="I108" s="133"/>
      <c r="J108" s="132"/>
      <c r="K108" s="132"/>
      <c r="L108" s="197"/>
      <c r="M108" s="136"/>
      <c r="N108" s="163"/>
      <c r="O108" s="198"/>
      <c r="P108" s="198"/>
      <c r="Q108" s="198"/>
      <c r="R108" s="164"/>
      <c r="S108" s="254"/>
      <c r="T108" s="165"/>
      <c r="U108" s="164"/>
      <c r="V108" s="137"/>
      <c r="W108" s="168"/>
      <c r="X108" s="169"/>
      <c r="Y108" s="219"/>
      <c r="Z108" s="138"/>
      <c r="AA108" s="139"/>
      <c r="AB108" s="219"/>
      <c r="AC108" s="223"/>
      <c r="AD108" s="140"/>
      <c r="AE108" s="140"/>
      <c r="AF108" s="219"/>
      <c r="AG108" s="216"/>
      <c r="AH108" s="215"/>
      <c r="AI108" s="195"/>
      <c r="AJ108" s="196"/>
      <c r="AK108" s="196"/>
      <c r="AL108" s="141"/>
      <c r="AM108" s="223"/>
      <c r="AN108" s="223"/>
      <c r="AO108" s="211"/>
      <c r="AP108" s="211"/>
      <c r="AQ108" s="211"/>
      <c r="AR108" s="211"/>
      <c r="AS108" s="211"/>
      <c r="AT108" s="212"/>
      <c r="AU108" s="213"/>
      <c r="AV108" s="213"/>
      <c r="AW108" s="214"/>
      <c r="AX108" s="242"/>
      <c r="AY108" s="200"/>
      <c r="AZ108" s="199"/>
      <c r="BA108" s="142"/>
      <c r="BB108" s="208"/>
      <c r="BC108" s="143"/>
      <c r="BD108" s="143"/>
      <c r="BE108" s="143"/>
      <c r="BF108" s="143"/>
      <c r="BG108" s="143"/>
      <c r="BH108" s="143"/>
      <c r="BI108" s="143"/>
      <c r="BJ108" s="143"/>
      <c r="BK108" s="134"/>
      <c r="BL108" s="134"/>
      <c r="BM108" s="143"/>
      <c r="BN108" s="143"/>
      <c r="BO108" s="143"/>
      <c r="BP108" s="143"/>
      <c r="BQ108" s="143"/>
      <c r="BR108" s="143"/>
      <c r="BS108" s="143"/>
      <c r="BT108" s="143"/>
      <c r="BU108" s="398"/>
      <c r="BV108" s="392"/>
      <c r="BW108" s="377"/>
      <c r="BX108" s="381"/>
      <c r="BY108" s="390"/>
      <c r="BZ108" s="367"/>
      <c r="CA108" s="367"/>
      <c r="CB108" s="363"/>
      <c r="CC108" s="361"/>
      <c r="CD108" s="244"/>
      <c r="CE108" s="363"/>
      <c r="CF108" s="244"/>
      <c r="CG108" s="244"/>
      <c r="CH108" s="244"/>
      <c r="CI108" s="244"/>
      <c r="CJ108" s="244"/>
      <c r="CK108" s="244"/>
      <c r="CL108" s="143"/>
      <c r="CM108" s="143"/>
      <c r="CN108" s="143"/>
      <c r="CO108" s="143"/>
      <c r="CP108" s="143"/>
      <c r="CQ108" s="149"/>
      <c r="CR108" s="149"/>
      <c r="CS108" s="149"/>
      <c r="CT108" s="149"/>
      <c r="CU108" s="149"/>
      <c r="CV108" s="149"/>
      <c r="CW108" s="149"/>
      <c r="CX108" s="149"/>
    </row>
    <row r="109" spans="1:102" ht="118.5" customHeight="1">
      <c r="A109" s="192"/>
      <c r="B109" s="133"/>
      <c r="C109" s="134"/>
      <c r="D109" s="134"/>
      <c r="E109" s="135"/>
      <c r="F109" s="166"/>
      <c r="G109" s="167"/>
      <c r="H109" s="219"/>
      <c r="I109" s="133"/>
      <c r="J109" s="132"/>
      <c r="K109" s="132"/>
      <c r="L109" s="197"/>
      <c r="M109" s="136"/>
      <c r="N109" s="163"/>
      <c r="O109" s="198"/>
      <c r="P109" s="198"/>
      <c r="Q109" s="198"/>
      <c r="R109" s="164"/>
      <c r="S109" s="254"/>
      <c r="T109" s="165"/>
      <c r="U109" s="164"/>
      <c r="V109" s="137"/>
      <c r="W109" s="168"/>
      <c r="X109" s="169"/>
      <c r="Y109" s="219"/>
      <c r="Z109" s="138"/>
      <c r="AA109" s="139"/>
      <c r="AB109" s="219"/>
      <c r="AC109" s="223"/>
      <c r="AD109" s="140"/>
      <c r="AE109" s="140"/>
      <c r="AF109" s="219"/>
      <c r="AG109" s="216"/>
      <c r="AH109" s="215"/>
      <c r="AI109" s="195"/>
      <c r="AJ109" s="196"/>
      <c r="AK109" s="196"/>
      <c r="AL109" s="141"/>
      <c r="AM109" s="223"/>
      <c r="AN109" s="223"/>
      <c r="AO109" s="211"/>
      <c r="AP109" s="211"/>
      <c r="AQ109" s="211"/>
      <c r="AR109" s="211"/>
      <c r="AS109" s="211"/>
      <c r="AT109" s="212"/>
      <c r="AU109" s="213"/>
      <c r="AV109" s="213"/>
      <c r="AW109" s="214"/>
      <c r="AX109" s="242"/>
      <c r="AY109" s="200"/>
      <c r="AZ109" s="199"/>
      <c r="BA109" s="142"/>
      <c r="BB109" s="208"/>
      <c r="BC109" s="143"/>
      <c r="BD109" s="143"/>
      <c r="BE109" s="143"/>
      <c r="BF109" s="143"/>
      <c r="BG109" s="143"/>
      <c r="BH109" s="143"/>
      <c r="BI109" s="143"/>
      <c r="BJ109" s="143"/>
      <c r="BK109" s="134"/>
      <c r="BL109" s="134"/>
      <c r="BM109" s="143"/>
      <c r="BN109" s="143"/>
      <c r="BO109" s="143"/>
      <c r="BP109" s="143"/>
      <c r="BQ109" s="143"/>
      <c r="BR109" s="143"/>
      <c r="BS109" s="143"/>
      <c r="BT109" s="143"/>
      <c r="BU109" s="398"/>
      <c r="BV109" s="392"/>
      <c r="BW109" s="377"/>
      <c r="BX109" s="381"/>
      <c r="BY109" s="390"/>
      <c r="BZ109" s="367"/>
      <c r="CA109" s="367"/>
      <c r="CB109" s="363"/>
      <c r="CC109" s="361"/>
      <c r="CD109" s="244"/>
      <c r="CE109" s="363"/>
      <c r="CF109" s="244"/>
      <c r="CG109" s="244"/>
      <c r="CH109" s="244"/>
      <c r="CI109" s="244"/>
      <c r="CJ109" s="244"/>
      <c r="CK109" s="244"/>
      <c r="CL109" s="143"/>
      <c r="CM109" s="143"/>
      <c r="CN109" s="143"/>
      <c r="CO109" s="143"/>
      <c r="CP109" s="143"/>
      <c r="CQ109" s="149"/>
      <c r="CR109" s="149"/>
      <c r="CS109" s="149"/>
      <c r="CT109" s="149"/>
      <c r="CU109" s="149"/>
      <c r="CV109" s="149"/>
      <c r="CW109" s="149"/>
      <c r="CX109" s="149"/>
    </row>
    <row r="110" spans="1:102" ht="118.5" customHeight="1">
      <c r="A110" s="192"/>
      <c r="B110" s="133"/>
      <c r="C110" s="134"/>
      <c r="D110" s="134"/>
      <c r="E110" s="135"/>
      <c r="F110" s="166"/>
      <c r="G110" s="167"/>
      <c r="H110" s="219"/>
      <c r="I110" s="133"/>
      <c r="J110" s="132"/>
      <c r="K110" s="132"/>
      <c r="L110" s="197"/>
      <c r="M110" s="136"/>
      <c r="N110" s="163"/>
      <c r="O110" s="198"/>
      <c r="P110" s="198"/>
      <c r="Q110" s="198"/>
      <c r="R110" s="164"/>
      <c r="S110" s="254"/>
      <c r="T110" s="165"/>
      <c r="U110" s="164"/>
      <c r="V110" s="137"/>
      <c r="W110" s="168"/>
      <c r="X110" s="169"/>
      <c r="Y110" s="219"/>
      <c r="Z110" s="138"/>
      <c r="AA110" s="139"/>
      <c r="AB110" s="219"/>
      <c r="AC110" s="223"/>
      <c r="AD110" s="140"/>
      <c r="AE110" s="140"/>
      <c r="AF110" s="219"/>
      <c r="AG110" s="216"/>
      <c r="AH110" s="215"/>
      <c r="AI110" s="195"/>
      <c r="AJ110" s="196"/>
      <c r="AK110" s="196"/>
      <c r="AL110" s="141"/>
      <c r="AM110" s="223"/>
      <c r="AN110" s="223"/>
      <c r="AO110" s="211"/>
      <c r="AP110" s="211"/>
      <c r="AQ110" s="211"/>
      <c r="AR110" s="211"/>
      <c r="AS110" s="211"/>
      <c r="AT110" s="212"/>
      <c r="AU110" s="213"/>
      <c r="AV110" s="213"/>
      <c r="AW110" s="214"/>
      <c r="AX110" s="242"/>
      <c r="AY110" s="200"/>
      <c r="AZ110" s="199"/>
      <c r="BA110" s="142"/>
      <c r="BB110" s="208"/>
      <c r="BC110" s="143"/>
      <c r="BD110" s="143"/>
      <c r="BE110" s="143"/>
      <c r="BF110" s="143"/>
      <c r="BG110" s="143"/>
      <c r="BH110" s="143"/>
      <c r="BI110" s="143"/>
      <c r="BJ110" s="143"/>
      <c r="BK110" s="134"/>
      <c r="BL110" s="134"/>
      <c r="BM110" s="143"/>
      <c r="BN110" s="143"/>
      <c r="BO110" s="143"/>
      <c r="BP110" s="143"/>
      <c r="BQ110" s="143"/>
      <c r="BR110" s="143"/>
      <c r="BS110" s="143"/>
      <c r="BT110" s="143"/>
      <c r="BU110" s="398"/>
      <c r="BV110" s="392"/>
      <c r="BW110" s="377"/>
      <c r="BX110" s="381"/>
      <c r="BY110" s="390"/>
      <c r="BZ110" s="367"/>
      <c r="CA110" s="367"/>
      <c r="CB110" s="363"/>
      <c r="CC110" s="361"/>
      <c r="CD110" s="244"/>
      <c r="CE110" s="363"/>
      <c r="CF110" s="244"/>
      <c r="CG110" s="244"/>
      <c r="CH110" s="244"/>
      <c r="CI110" s="244"/>
      <c r="CJ110" s="244"/>
      <c r="CK110" s="244"/>
      <c r="CL110" s="143"/>
      <c r="CM110" s="143"/>
      <c r="CN110" s="143"/>
      <c r="CO110" s="143"/>
      <c r="CP110" s="143"/>
      <c r="CQ110" s="149"/>
      <c r="CR110" s="149"/>
      <c r="CS110" s="149"/>
      <c r="CT110" s="149"/>
      <c r="CU110" s="149"/>
      <c r="CV110" s="149"/>
      <c r="CW110" s="149"/>
      <c r="CX110" s="149"/>
    </row>
    <row r="111" spans="1:102" ht="118.5" customHeight="1">
      <c r="A111" s="192"/>
      <c r="B111" s="133"/>
      <c r="C111" s="134"/>
      <c r="D111" s="134"/>
      <c r="E111" s="135"/>
      <c r="F111" s="166"/>
      <c r="G111" s="167"/>
      <c r="H111" s="219"/>
      <c r="I111" s="133"/>
      <c r="J111" s="132"/>
      <c r="K111" s="132"/>
      <c r="L111" s="197"/>
      <c r="M111" s="136"/>
      <c r="N111" s="163"/>
      <c r="O111" s="198"/>
      <c r="P111" s="198"/>
      <c r="Q111" s="198"/>
      <c r="R111" s="164"/>
      <c r="S111" s="254"/>
      <c r="T111" s="165"/>
      <c r="U111" s="164"/>
      <c r="V111" s="137"/>
      <c r="W111" s="168"/>
      <c r="X111" s="169"/>
      <c r="Y111" s="219"/>
      <c r="Z111" s="138"/>
      <c r="AA111" s="139"/>
      <c r="AB111" s="219"/>
      <c r="AC111" s="223"/>
      <c r="AD111" s="140"/>
      <c r="AE111" s="140"/>
      <c r="AF111" s="219"/>
      <c r="AG111" s="216"/>
      <c r="AH111" s="215"/>
      <c r="AI111" s="195"/>
      <c r="AJ111" s="196"/>
      <c r="AK111" s="196"/>
      <c r="AL111" s="141"/>
      <c r="AM111" s="223"/>
      <c r="AN111" s="223"/>
      <c r="AO111" s="211"/>
      <c r="AP111" s="211"/>
      <c r="AQ111" s="211"/>
      <c r="AR111" s="211"/>
      <c r="AS111" s="211"/>
      <c r="AT111" s="212"/>
      <c r="AU111" s="213"/>
      <c r="AV111" s="213"/>
      <c r="AW111" s="214"/>
      <c r="AX111" s="242"/>
      <c r="AY111" s="200"/>
      <c r="AZ111" s="199"/>
      <c r="BA111" s="142"/>
      <c r="BB111" s="208"/>
      <c r="BC111" s="143"/>
      <c r="BD111" s="143"/>
      <c r="BE111" s="143"/>
      <c r="BF111" s="143"/>
      <c r="BG111" s="143"/>
      <c r="BH111" s="143"/>
      <c r="BI111" s="143"/>
      <c r="BJ111" s="143"/>
      <c r="BK111" s="134"/>
      <c r="BL111" s="134"/>
      <c r="BM111" s="143"/>
      <c r="BN111" s="143"/>
      <c r="BO111" s="143"/>
      <c r="BP111" s="143"/>
      <c r="BQ111" s="143"/>
      <c r="BR111" s="143"/>
      <c r="BS111" s="143"/>
      <c r="BT111" s="143"/>
      <c r="BU111" s="398"/>
      <c r="BV111" s="392"/>
      <c r="BW111" s="377"/>
      <c r="BX111" s="381"/>
      <c r="BY111" s="390"/>
      <c r="BZ111" s="367"/>
      <c r="CA111" s="367"/>
      <c r="CB111" s="363"/>
      <c r="CC111" s="361"/>
      <c r="CD111" s="244"/>
      <c r="CE111" s="363"/>
      <c r="CF111" s="244"/>
      <c r="CG111" s="244"/>
      <c r="CH111" s="244"/>
      <c r="CI111" s="244"/>
      <c r="CJ111" s="244"/>
      <c r="CK111" s="244"/>
      <c r="CL111" s="143"/>
      <c r="CM111" s="143"/>
      <c r="CN111" s="143"/>
      <c r="CO111" s="143"/>
      <c r="CP111" s="143"/>
      <c r="CQ111" s="149"/>
      <c r="CR111" s="149"/>
      <c r="CS111" s="149"/>
      <c r="CT111" s="149"/>
      <c r="CU111" s="149"/>
      <c r="CV111" s="149"/>
      <c r="CW111" s="149"/>
      <c r="CX111" s="149"/>
    </row>
    <row r="112" spans="1:102" ht="118.5" customHeight="1">
      <c r="A112" s="192"/>
      <c r="B112" s="133"/>
      <c r="C112" s="134"/>
      <c r="D112" s="134"/>
      <c r="E112" s="135"/>
      <c r="F112" s="166"/>
      <c r="G112" s="167"/>
      <c r="H112" s="219"/>
      <c r="I112" s="133"/>
      <c r="J112" s="132"/>
      <c r="K112" s="132"/>
      <c r="L112" s="197"/>
      <c r="M112" s="136"/>
      <c r="N112" s="163"/>
      <c r="O112" s="198"/>
      <c r="P112" s="198"/>
      <c r="Q112" s="198"/>
      <c r="R112" s="164"/>
      <c r="S112" s="254"/>
      <c r="T112" s="165"/>
      <c r="U112" s="164"/>
      <c r="V112" s="137"/>
      <c r="W112" s="168"/>
      <c r="X112" s="169"/>
      <c r="Y112" s="219"/>
      <c r="Z112" s="138"/>
      <c r="AA112" s="139"/>
      <c r="AB112" s="219"/>
      <c r="AC112" s="223"/>
      <c r="AD112" s="140"/>
      <c r="AE112" s="140"/>
      <c r="AF112" s="219"/>
      <c r="AG112" s="216"/>
      <c r="AH112" s="215"/>
      <c r="AI112" s="195"/>
      <c r="AJ112" s="196"/>
      <c r="AK112" s="196"/>
      <c r="AL112" s="141"/>
      <c r="AM112" s="223"/>
      <c r="AN112" s="223"/>
      <c r="AO112" s="211"/>
      <c r="AP112" s="211"/>
      <c r="AQ112" s="211"/>
      <c r="AR112" s="211"/>
      <c r="AS112" s="211"/>
      <c r="AT112" s="212"/>
      <c r="AU112" s="213"/>
      <c r="AV112" s="213"/>
      <c r="AW112" s="214"/>
      <c r="AX112" s="242"/>
      <c r="AY112" s="200"/>
      <c r="AZ112" s="199"/>
      <c r="BA112" s="142"/>
      <c r="BB112" s="208"/>
      <c r="BC112" s="143"/>
      <c r="BD112" s="143"/>
      <c r="BE112" s="143"/>
      <c r="BF112" s="143"/>
      <c r="BG112" s="143"/>
      <c r="BH112" s="143"/>
      <c r="BI112" s="143"/>
      <c r="BJ112" s="143"/>
      <c r="BK112" s="134"/>
      <c r="BL112" s="134"/>
      <c r="BM112" s="143"/>
      <c r="BN112" s="143"/>
      <c r="BO112" s="143"/>
      <c r="BP112" s="143"/>
      <c r="BQ112" s="143"/>
      <c r="BR112" s="143"/>
      <c r="BS112" s="143"/>
      <c r="BT112" s="143"/>
      <c r="BU112" s="398"/>
      <c r="BV112" s="392"/>
      <c r="BW112" s="377"/>
      <c r="BX112" s="381"/>
      <c r="BY112" s="390"/>
      <c r="BZ112" s="367"/>
      <c r="CA112" s="367"/>
      <c r="CB112" s="363"/>
      <c r="CC112" s="361"/>
      <c r="CD112" s="244"/>
      <c r="CE112" s="363"/>
      <c r="CF112" s="244"/>
      <c r="CG112" s="244"/>
      <c r="CH112" s="244"/>
      <c r="CI112" s="244"/>
      <c r="CJ112" s="244"/>
      <c r="CK112" s="244"/>
      <c r="CL112" s="143"/>
      <c r="CM112" s="143"/>
      <c r="CN112" s="143"/>
      <c r="CO112" s="143"/>
      <c r="CP112" s="143"/>
      <c r="CQ112" s="149"/>
      <c r="CR112" s="149"/>
      <c r="CS112" s="149"/>
      <c r="CT112" s="149"/>
      <c r="CU112" s="149"/>
      <c r="CV112" s="149"/>
      <c r="CW112" s="149"/>
      <c r="CX112" s="149"/>
    </row>
    <row r="113" spans="1:102" ht="118.5" customHeight="1">
      <c r="A113" s="192"/>
      <c r="B113" s="133"/>
      <c r="C113" s="134"/>
      <c r="D113" s="134"/>
      <c r="E113" s="135"/>
      <c r="F113" s="166"/>
      <c r="G113" s="167"/>
      <c r="H113" s="219"/>
      <c r="I113" s="133"/>
      <c r="J113" s="132"/>
      <c r="K113" s="132"/>
      <c r="L113" s="197"/>
      <c r="M113" s="136"/>
      <c r="N113" s="163"/>
      <c r="O113" s="198"/>
      <c r="P113" s="198"/>
      <c r="Q113" s="198"/>
      <c r="R113" s="164"/>
      <c r="S113" s="254"/>
      <c r="T113" s="165"/>
      <c r="U113" s="164"/>
      <c r="V113" s="137"/>
      <c r="W113" s="168"/>
      <c r="X113" s="169"/>
      <c r="Y113" s="219"/>
      <c r="Z113" s="138"/>
      <c r="AA113" s="139"/>
      <c r="AB113" s="219"/>
      <c r="AC113" s="223"/>
      <c r="AD113" s="140"/>
      <c r="AE113" s="140"/>
      <c r="AF113" s="219"/>
      <c r="AG113" s="216"/>
      <c r="AH113" s="215"/>
      <c r="AI113" s="195"/>
      <c r="AJ113" s="196"/>
      <c r="AK113" s="196"/>
      <c r="AL113" s="141"/>
      <c r="AM113" s="223"/>
      <c r="AN113" s="223"/>
      <c r="AO113" s="211"/>
      <c r="AP113" s="211"/>
      <c r="AQ113" s="211"/>
      <c r="AR113" s="211"/>
      <c r="AS113" s="211"/>
      <c r="AT113" s="212"/>
      <c r="AU113" s="213"/>
      <c r="AV113" s="213"/>
      <c r="AW113" s="214"/>
      <c r="AX113" s="242"/>
      <c r="AY113" s="200"/>
      <c r="AZ113" s="199"/>
      <c r="BA113" s="142"/>
      <c r="BB113" s="208"/>
      <c r="BC113" s="143"/>
      <c r="BD113" s="143"/>
      <c r="BE113" s="143"/>
      <c r="BF113" s="143"/>
      <c r="BG113" s="143"/>
      <c r="BH113" s="143"/>
      <c r="BI113" s="143"/>
      <c r="BJ113" s="143"/>
      <c r="BK113" s="134"/>
      <c r="BL113" s="134"/>
      <c r="BM113" s="143"/>
      <c r="BN113" s="143"/>
      <c r="BO113" s="143"/>
      <c r="BP113" s="143"/>
      <c r="BQ113" s="143"/>
      <c r="BR113" s="143"/>
      <c r="BS113" s="143"/>
      <c r="BT113" s="143"/>
      <c r="BU113" s="398"/>
      <c r="BV113" s="392"/>
      <c r="BW113" s="377"/>
      <c r="BX113" s="381"/>
      <c r="BY113" s="390"/>
      <c r="BZ113" s="367"/>
      <c r="CA113" s="367"/>
      <c r="CB113" s="363"/>
      <c r="CC113" s="361"/>
      <c r="CD113" s="244"/>
      <c r="CE113" s="363"/>
      <c r="CF113" s="244"/>
      <c r="CG113" s="244"/>
      <c r="CH113" s="244"/>
      <c r="CI113" s="244"/>
      <c r="CJ113" s="244"/>
      <c r="CK113" s="244"/>
      <c r="CL113" s="143"/>
      <c r="CM113" s="143"/>
      <c r="CN113" s="143"/>
      <c r="CO113" s="143"/>
      <c r="CP113" s="143"/>
      <c r="CQ113" s="149"/>
      <c r="CR113" s="149"/>
      <c r="CS113" s="149"/>
      <c r="CT113" s="149"/>
      <c r="CU113" s="149"/>
      <c r="CV113" s="149"/>
      <c r="CW113" s="149"/>
      <c r="CX113" s="149"/>
    </row>
    <row r="114" spans="1:102" ht="118.5" customHeight="1">
      <c r="A114" s="192"/>
      <c r="B114" s="133"/>
      <c r="C114" s="134"/>
      <c r="D114" s="134"/>
      <c r="E114" s="135"/>
      <c r="F114" s="166"/>
      <c r="G114" s="167"/>
      <c r="H114" s="219"/>
      <c r="I114" s="133"/>
      <c r="J114" s="132"/>
      <c r="K114" s="132"/>
      <c r="L114" s="197"/>
      <c r="M114" s="136"/>
      <c r="N114" s="163"/>
      <c r="O114" s="198"/>
      <c r="P114" s="198"/>
      <c r="Q114" s="198"/>
      <c r="R114" s="164"/>
      <c r="S114" s="254"/>
      <c r="T114" s="165"/>
      <c r="U114" s="164"/>
      <c r="V114" s="137"/>
      <c r="W114" s="168"/>
      <c r="X114" s="169"/>
      <c r="Y114" s="219"/>
      <c r="Z114" s="138"/>
      <c r="AA114" s="139"/>
      <c r="AB114" s="219"/>
      <c r="AC114" s="223"/>
      <c r="AD114" s="140"/>
      <c r="AE114" s="140"/>
      <c r="AF114" s="219"/>
      <c r="AG114" s="216"/>
      <c r="AH114" s="215"/>
      <c r="AI114" s="195"/>
      <c r="AJ114" s="196"/>
      <c r="AK114" s="196"/>
      <c r="AL114" s="141"/>
      <c r="AM114" s="223"/>
      <c r="AN114" s="223"/>
      <c r="AO114" s="211"/>
      <c r="AP114" s="211"/>
      <c r="AQ114" s="211"/>
      <c r="AR114" s="211"/>
      <c r="AS114" s="211"/>
      <c r="AT114" s="212"/>
      <c r="AU114" s="213"/>
      <c r="AV114" s="213"/>
      <c r="AW114" s="214"/>
      <c r="AX114" s="242"/>
      <c r="AY114" s="200"/>
      <c r="AZ114" s="199"/>
      <c r="BA114" s="142"/>
      <c r="BB114" s="208"/>
      <c r="BC114" s="143"/>
      <c r="BD114" s="143"/>
      <c r="BE114" s="143"/>
      <c r="BF114" s="143"/>
      <c r="BG114" s="143"/>
      <c r="BH114" s="143"/>
      <c r="BI114" s="143"/>
      <c r="BJ114" s="143"/>
      <c r="BK114" s="134"/>
      <c r="BL114" s="134"/>
      <c r="BM114" s="143"/>
      <c r="BN114" s="143"/>
      <c r="BO114" s="143"/>
      <c r="BP114" s="143"/>
      <c r="BQ114" s="143"/>
      <c r="BR114" s="143"/>
      <c r="BS114" s="143"/>
      <c r="BT114" s="143"/>
      <c r="BU114" s="398"/>
      <c r="BV114" s="392"/>
      <c r="BW114" s="377"/>
      <c r="BX114" s="381"/>
      <c r="BY114" s="390"/>
      <c r="BZ114" s="367"/>
      <c r="CA114" s="367"/>
      <c r="CB114" s="363"/>
      <c r="CC114" s="361"/>
      <c r="CD114" s="244"/>
      <c r="CE114" s="363"/>
      <c r="CF114" s="244"/>
      <c r="CG114" s="244"/>
      <c r="CH114" s="244"/>
      <c r="CI114" s="244"/>
      <c r="CJ114" s="244"/>
      <c r="CK114" s="244"/>
      <c r="CL114" s="143"/>
      <c r="CM114" s="143"/>
      <c r="CN114" s="143"/>
      <c r="CO114" s="143"/>
      <c r="CP114" s="143"/>
      <c r="CQ114" s="149"/>
      <c r="CR114" s="149"/>
      <c r="CS114" s="149"/>
      <c r="CT114" s="149"/>
      <c r="CU114" s="149"/>
      <c r="CV114" s="149"/>
      <c r="CW114" s="149"/>
      <c r="CX114" s="149"/>
    </row>
    <row r="115" spans="1:102" ht="118.5" customHeight="1">
      <c r="A115" s="192"/>
      <c r="B115" s="133"/>
      <c r="C115" s="134"/>
      <c r="D115" s="134"/>
      <c r="E115" s="135"/>
      <c r="F115" s="166"/>
      <c r="G115" s="167"/>
      <c r="H115" s="219"/>
      <c r="I115" s="133"/>
      <c r="J115" s="132"/>
      <c r="K115" s="132"/>
      <c r="L115" s="197"/>
      <c r="M115" s="136"/>
      <c r="N115" s="163"/>
      <c r="O115" s="198"/>
      <c r="P115" s="198"/>
      <c r="Q115" s="198"/>
      <c r="R115" s="164"/>
      <c r="S115" s="254"/>
      <c r="T115" s="165"/>
      <c r="U115" s="164"/>
      <c r="V115" s="137"/>
      <c r="W115" s="168"/>
      <c r="X115" s="169"/>
      <c r="Y115" s="219"/>
      <c r="Z115" s="138"/>
      <c r="AA115" s="139"/>
      <c r="AB115" s="219"/>
      <c r="AC115" s="223"/>
      <c r="AD115" s="140"/>
      <c r="AE115" s="140"/>
      <c r="AF115" s="219"/>
      <c r="AG115" s="216"/>
      <c r="AH115" s="215"/>
      <c r="AI115" s="195"/>
      <c r="AJ115" s="196"/>
      <c r="AK115" s="196"/>
      <c r="AL115" s="141"/>
      <c r="AM115" s="223"/>
      <c r="AN115" s="223"/>
      <c r="AO115" s="211"/>
      <c r="AP115" s="211"/>
      <c r="AQ115" s="211"/>
      <c r="AR115" s="211"/>
      <c r="AS115" s="211"/>
      <c r="AT115" s="212"/>
      <c r="AU115" s="213"/>
      <c r="AV115" s="213"/>
      <c r="AW115" s="214"/>
      <c r="AX115" s="242"/>
      <c r="AY115" s="200"/>
      <c r="AZ115" s="199"/>
      <c r="BA115" s="142"/>
      <c r="BB115" s="208"/>
      <c r="BC115" s="143"/>
      <c r="BD115" s="143"/>
      <c r="BE115" s="143"/>
      <c r="BF115" s="143"/>
      <c r="BG115" s="143"/>
      <c r="BH115" s="143"/>
      <c r="BI115" s="143"/>
      <c r="BJ115" s="143"/>
      <c r="BK115" s="134"/>
      <c r="BL115" s="134"/>
      <c r="BM115" s="143"/>
      <c r="BN115" s="143"/>
      <c r="BO115" s="143"/>
      <c r="BP115" s="143"/>
      <c r="BQ115" s="143"/>
      <c r="BR115" s="143"/>
      <c r="BS115" s="143"/>
      <c r="BT115" s="143"/>
      <c r="BU115" s="398"/>
      <c r="BV115" s="392"/>
      <c r="BW115" s="377"/>
      <c r="BX115" s="381"/>
      <c r="BY115" s="390"/>
      <c r="BZ115" s="367"/>
      <c r="CA115" s="367"/>
      <c r="CB115" s="363"/>
      <c r="CC115" s="361"/>
      <c r="CD115" s="244"/>
      <c r="CE115" s="363"/>
      <c r="CF115" s="244"/>
      <c r="CG115" s="244"/>
      <c r="CH115" s="244"/>
      <c r="CI115" s="244"/>
      <c r="CJ115" s="244"/>
      <c r="CK115" s="244"/>
      <c r="CL115" s="143"/>
      <c r="CM115" s="143"/>
      <c r="CN115" s="143"/>
      <c r="CO115" s="143"/>
      <c r="CP115" s="143"/>
      <c r="CQ115" s="149"/>
      <c r="CR115" s="149"/>
      <c r="CS115" s="149"/>
      <c r="CT115" s="149"/>
      <c r="CU115" s="149"/>
      <c r="CV115" s="149"/>
      <c r="CW115" s="149"/>
      <c r="CX115" s="149"/>
    </row>
    <row r="116" spans="1:102" ht="118.5" customHeight="1">
      <c r="A116" s="192"/>
      <c r="B116" s="133"/>
      <c r="C116" s="134"/>
      <c r="D116" s="134"/>
      <c r="E116" s="135"/>
      <c r="F116" s="166"/>
      <c r="G116" s="167"/>
      <c r="H116" s="219"/>
      <c r="I116" s="133"/>
      <c r="J116" s="132"/>
      <c r="K116" s="132"/>
      <c r="L116" s="197"/>
      <c r="M116" s="136"/>
      <c r="N116" s="163"/>
      <c r="O116" s="198"/>
      <c r="P116" s="198"/>
      <c r="Q116" s="198"/>
      <c r="R116" s="164"/>
      <c r="S116" s="254"/>
      <c r="T116" s="165"/>
      <c r="U116" s="164"/>
      <c r="V116" s="137"/>
      <c r="W116" s="168"/>
      <c r="X116" s="169"/>
      <c r="Y116" s="219"/>
      <c r="Z116" s="138"/>
      <c r="AA116" s="139"/>
      <c r="AB116" s="219"/>
      <c r="AC116" s="223"/>
      <c r="AD116" s="140"/>
      <c r="AE116" s="140"/>
      <c r="AF116" s="219"/>
      <c r="AG116" s="216"/>
      <c r="AH116" s="215"/>
      <c r="AI116" s="195"/>
      <c r="AJ116" s="196"/>
      <c r="AK116" s="196"/>
      <c r="AL116" s="141"/>
      <c r="AM116" s="223"/>
      <c r="AN116" s="223"/>
      <c r="AO116" s="211"/>
      <c r="AP116" s="211"/>
      <c r="AQ116" s="211"/>
      <c r="AR116" s="211"/>
      <c r="AS116" s="211"/>
      <c r="AT116" s="212"/>
      <c r="AU116" s="213"/>
      <c r="AV116" s="213"/>
      <c r="AW116" s="214"/>
      <c r="AX116" s="242"/>
      <c r="AY116" s="200"/>
      <c r="AZ116" s="199"/>
      <c r="BA116" s="142"/>
      <c r="BB116" s="208"/>
      <c r="BC116" s="143"/>
      <c r="BD116" s="143"/>
      <c r="BE116" s="143"/>
      <c r="BF116" s="143"/>
      <c r="BG116" s="143"/>
      <c r="BH116" s="143"/>
      <c r="BI116" s="143"/>
      <c r="BJ116" s="143"/>
      <c r="BK116" s="134"/>
      <c r="BL116" s="134"/>
      <c r="BM116" s="143"/>
      <c r="BN116" s="143"/>
      <c r="BO116" s="143"/>
      <c r="BP116" s="143"/>
      <c r="BQ116" s="143"/>
      <c r="BR116" s="143"/>
      <c r="BS116" s="143"/>
      <c r="BT116" s="143"/>
      <c r="BU116" s="398"/>
      <c r="BV116" s="392"/>
      <c r="BW116" s="377"/>
      <c r="BX116" s="381"/>
      <c r="BY116" s="390"/>
      <c r="BZ116" s="367"/>
      <c r="CA116" s="367"/>
      <c r="CB116" s="363"/>
      <c r="CC116" s="361"/>
      <c r="CD116" s="244"/>
      <c r="CE116" s="363"/>
      <c r="CF116" s="244"/>
      <c r="CG116" s="244"/>
      <c r="CH116" s="244"/>
      <c r="CI116" s="244"/>
      <c r="CJ116" s="244"/>
      <c r="CK116" s="244"/>
      <c r="CL116" s="143"/>
      <c r="CM116" s="143"/>
      <c r="CN116" s="143"/>
      <c r="CO116" s="143"/>
      <c r="CP116" s="143"/>
      <c r="CQ116" s="149"/>
      <c r="CR116" s="149"/>
      <c r="CS116" s="149"/>
      <c r="CT116" s="149"/>
      <c r="CU116" s="149"/>
      <c r="CV116" s="149"/>
      <c r="CW116" s="149"/>
      <c r="CX116" s="149"/>
    </row>
    <row r="117" spans="1:102" ht="118.5" customHeight="1">
      <c r="A117" s="192"/>
      <c r="B117" s="133"/>
      <c r="C117" s="134"/>
      <c r="D117" s="134"/>
      <c r="E117" s="135"/>
      <c r="F117" s="166"/>
      <c r="G117" s="167"/>
      <c r="H117" s="219"/>
      <c r="I117" s="133"/>
      <c r="J117" s="132"/>
      <c r="K117" s="132"/>
      <c r="L117" s="197"/>
      <c r="M117" s="136"/>
      <c r="N117" s="163"/>
      <c r="O117" s="198"/>
      <c r="P117" s="198"/>
      <c r="Q117" s="198"/>
      <c r="R117" s="164"/>
      <c r="S117" s="254"/>
      <c r="T117" s="165"/>
      <c r="U117" s="164"/>
      <c r="V117" s="137"/>
      <c r="W117" s="168"/>
      <c r="X117" s="169"/>
      <c r="Y117" s="219"/>
      <c r="Z117" s="138"/>
      <c r="AA117" s="139"/>
      <c r="AB117" s="219"/>
      <c r="AC117" s="223"/>
      <c r="AD117" s="140"/>
      <c r="AE117" s="140"/>
      <c r="AF117" s="219"/>
      <c r="AG117" s="216"/>
      <c r="AH117" s="215"/>
      <c r="AI117" s="195"/>
      <c r="AJ117" s="196"/>
      <c r="AK117" s="196"/>
      <c r="AL117" s="141"/>
      <c r="AM117" s="223"/>
      <c r="AN117" s="223"/>
      <c r="AO117" s="211"/>
      <c r="AP117" s="211"/>
      <c r="AQ117" s="211"/>
      <c r="AR117" s="211"/>
      <c r="AS117" s="211"/>
      <c r="AT117" s="212"/>
      <c r="AU117" s="213"/>
      <c r="AV117" s="213"/>
      <c r="AW117" s="214"/>
      <c r="AX117" s="242"/>
      <c r="AY117" s="200"/>
      <c r="AZ117" s="199"/>
      <c r="BA117" s="142"/>
      <c r="BB117" s="208"/>
      <c r="BC117" s="143"/>
      <c r="BD117" s="143"/>
      <c r="BE117" s="143"/>
      <c r="BF117" s="143"/>
      <c r="BG117" s="143"/>
      <c r="BH117" s="143"/>
      <c r="BI117" s="143"/>
      <c r="BJ117" s="143"/>
      <c r="BK117" s="134"/>
      <c r="BL117" s="134"/>
      <c r="BM117" s="143"/>
      <c r="BN117" s="143"/>
      <c r="BO117" s="143"/>
      <c r="BP117" s="143"/>
      <c r="BQ117" s="143"/>
      <c r="BR117" s="143"/>
      <c r="BS117" s="143"/>
      <c r="BT117" s="143"/>
      <c r="BU117" s="398"/>
      <c r="BV117" s="392"/>
      <c r="BW117" s="377"/>
      <c r="BX117" s="381"/>
      <c r="BY117" s="390"/>
      <c r="BZ117" s="367"/>
      <c r="CA117" s="367"/>
      <c r="CB117" s="363"/>
      <c r="CC117" s="361"/>
      <c r="CD117" s="244"/>
      <c r="CE117" s="363"/>
      <c r="CF117" s="244"/>
      <c r="CG117" s="244"/>
      <c r="CH117" s="244"/>
      <c r="CI117" s="244"/>
      <c r="CJ117" s="244"/>
      <c r="CK117" s="244"/>
      <c r="CL117" s="143"/>
      <c r="CM117" s="143"/>
      <c r="CN117" s="143"/>
      <c r="CO117" s="143"/>
      <c r="CP117" s="143"/>
      <c r="CQ117" s="149"/>
      <c r="CR117" s="149"/>
      <c r="CS117" s="149"/>
      <c r="CT117" s="149"/>
      <c r="CU117" s="149"/>
      <c r="CV117" s="149"/>
      <c r="CW117" s="149"/>
      <c r="CX117" s="149"/>
    </row>
    <row r="118" spans="1:102" ht="118.5" customHeight="1">
      <c r="A118" s="192"/>
      <c r="B118" s="133"/>
      <c r="C118" s="134"/>
      <c r="D118" s="134"/>
      <c r="E118" s="135"/>
      <c r="F118" s="166"/>
      <c r="G118" s="167"/>
      <c r="H118" s="219"/>
      <c r="I118" s="133"/>
      <c r="J118" s="132"/>
      <c r="K118" s="132"/>
      <c r="L118" s="197"/>
      <c r="M118" s="136"/>
      <c r="N118" s="163"/>
      <c r="O118" s="198"/>
      <c r="P118" s="198"/>
      <c r="Q118" s="198"/>
      <c r="R118" s="164"/>
      <c r="S118" s="254"/>
      <c r="T118" s="165"/>
      <c r="U118" s="164"/>
      <c r="V118" s="137"/>
      <c r="W118" s="168"/>
      <c r="X118" s="169"/>
      <c r="Y118" s="219"/>
      <c r="Z118" s="138"/>
      <c r="AA118" s="139"/>
      <c r="AB118" s="219"/>
      <c r="AC118" s="223"/>
      <c r="AD118" s="140"/>
      <c r="AE118" s="140"/>
      <c r="AF118" s="219"/>
      <c r="AG118" s="216"/>
      <c r="AH118" s="215"/>
      <c r="AI118" s="195"/>
      <c r="AJ118" s="196"/>
      <c r="AK118" s="196"/>
      <c r="AL118" s="141"/>
      <c r="AM118" s="223"/>
      <c r="AN118" s="223"/>
      <c r="AO118" s="211"/>
      <c r="AP118" s="211"/>
      <c r="AQ118" s="211"/>
      <c r="AR118" s="211"/>
      <c r="AS118" s="211"/>
      <c r="AT118" s="212"/>
      <c r="AU118" s="213"/>
      <c r="AV118" s="213"/>
      <c r="AW118" s="214"/>
      <c r="AX118" s="242"/>
      <c r="AY118" s="200"/>
      <c r="AZ118" s="199"/>
      <c r="BA118" s="142"/>
      <c r="BB118" s="208"/>
      <c r="BC118" s="143"/>
      <c r="BD118" s="143"/>
      <c r="BE118" s="143"/>
      <c r="BF118" s="143"/>
      <c r="BG118" s="143"/>
      <c r="BH118" s="143"/>
      <c r="BI118" s="143"/>
      <c r="BJ118" s="143"/>
      <c r="BK118" s="134"/>
      <c r="BL118" s="134"/>
      <c r="BM118" s="143"/>
      <c r="BN118" s="143"/>
      <c r="BO118" s="143"/>
      <c r="BP118" s="143"/>
      <c r="BQ118" s="143"/>
      <c r="BR118" s="143"/>
      <c r="BS118" s="143"/>
      <c r="BT118" s="143"/>
      <c r="BU118" s="398"/>
      <c r="BV118" s="392"/>
      <c r="BW118" s="377"/>
      <c r="BX118" s="381"/>
      <c r="BY118" s="390"/>
      <c r="BZ118" s="367"/>
      <c r="CA118" s="367"/>
      <c r="CB118" s="363"/>
      <c r="CC118" s="361"/>
      <c r="CD118" s="244"/>
      <c r="CE118" s="363"/>
      <c r="CF118" s="244"/>
      <c r="CG118" s="244"/>
      <c r="CH118" s="244"/>
      <c r="CI118" s="244"/>
      <c r="CJ118" s="244"/>
      <c r="CK118" s="244"/>
      <c r="CL118" s="143"/>
      <c r="CM118" s="143"/>
      <c r="CN118" s="143"/>
      <c r="CO118" s="143"/>
      <c r="CP118" s="143"/>
      <c r="CQ118" s="149"/>
      <c r="CR118" s="149"/>
      <c r="CS118" s="149"/>
      <c r="CT118" s="149"/>
      <c r="CU118" s="149"/>
      <c r="CV118" s="149"/>
      <c r="CW118" s="149"/>
      <c r="CX118" s="149"/>
    </row>
    <row r="119" spans="1:102" ht="118.5" customHeight="1">
      <c r="A119" s="192"/>
      <c r="B119" s="133"/>
      <c r="C119" s="134"/>
      <c r="D119" s="134"/>
      <c r="E119" s="135"/>
      <c r="F119" s="166"/>
      <c r="G119" s="167"/>
      <c r="H119" s="219"/>
      <c r="I119" s="133"/>
      <c r="J119" s="132"/>
      <c r="K119" s="132"/>
      <c r="L119" s="197"/>
      <c r="M119" s="136"/>
      <c r="N119" s="163"/>
      <c r="O119" s="198"/>
      <c r="P119" s="198"/>
      <c r="Q119" s="198"/>
      <c r="R119" s="164"/>
      <c r="S119" s="254"/>
      <c r="T119" s="165"/>
      <c r="U119" s="164"/>
      <c r="V119" s="137"/>
      <c r="W119" s="168"/>
      <c r="X119" s="169"/>
      <c r="Y119" s="219"/>
      <c r="Z119" s="138"/>
      <c r="AA119" s="139"/>
      <c r="AB119" s="219"/>
      <c r="AC119" s="223"/>
      <c r="AD119" s="140"/>
      <c r="AE119" s="140"/>
      <c r="AF119" s="219"/>
      <c r="AG119" s="216"/>
      <c r="AH119" s="215"/>
      <c r="AI119" s="195"/>
      <c r="AJ119" s="196"/>
      <c r="AK119" s="196"/>
      <c r="AL119" s="141"/>
      <c r="AM119" s="223"/>
      <c r="AN119" s="223"/>
      <c r="AO119" s="211"/>
      <c r="AP119" s="211"/>
      <c r="AQ119" s="211"/>
      <c r="AR119" s="211"/>
      <c r="AS119" s="211"/>
      <c r="AT119" s="212"/>
      <c r="AU119" s="213"/>
      <c r="AV119" s="213"/>
      <c r="AW119" s="214"/>
      <c r="AX119" s="242"/>
      <c r="AY119" s="200"/>
      <c r="AZ119" s="199"/>
      <c r="BA119" s="142"/>
      <c r="BB119" s="208"/>
      <c r="BC119" s="143"/>
      <c r="BD119" s="143"/>
      <c r="BE119" s="143"/>
      <c r="BF119" s="143"/>
      <c r="BG119" s="143"/>
      <c r="BH119" s="143"/>
      <c r="BI119" s="143"/>
      <c r="BJ119" s="143"/>
      <c r="BK119" s="134"/>
      <c r="BL119" s="134"/>
      <c r="BM119" s="143"/>
      <c r="BN119" s="143"/>
      <c r="BO119" s="143"/>
      <c r="BP119" s="143"/>
      <c r="BQ119" s="143"/>
      <c r="BR119" s="143"/>
      <c r="BS119" s="143"/>
      <c r="BT119" s="143"/>
      <c r="BU119" s="398"/>
      <c r="BV119" s="392"/>
      <c r="BW119" s="377"/>
      <c r="BX119" s="381"/>
      <c r="BY119" s="390"/>
      <c r="BZ119" s="367"/>
      <c r="CA119" s="367"/>
      <c r="CB119" s="363"/>
      <c r="CC119" s="361"/>
      <c r="CD119" s="244"/>
      <c r="CE119" s="363"/>
      <c r="CF119" s="244"/>
      <c r="CG119" s="244"/>
      <c r="CH119" s="244"/>
      <c r="CI119" s="244"/>
      <c r="CJ119" s="244"/>
      <c r="CK119" s="244"/>
      <c r="CL119" s="143"/>
      <c r="CM119" s="143"/>
      <c r="CN119" s="143"/>
      <c r="CO119" s="143"/>
      <c r="CP119" s="143"/>
      <c r="CQ119" s="149"/>
      <c r="CR119" s="149"/>
      <c r="CS119" s="149"/>
      <c r="CT119" s="149"/>
      <c r="CU119" s="149"/>
      <c r="CV119" s="149"/>
      <c r="CW119" s="149"/>
      <c r="CX119" s="149"/>
    </row>
    <row r="120" spans="1:102" ht="118.5" customHeight="1">
      <c r="A120" s="192"/>
      <c r="B120" s="133"/>
      <c r="C120" s="134"/>
      <c r="D120" s="134"/>
      <c r="E120" s="135"/>
      <c r="F120" s="166"/>
      <c r="G120" s="167"/>
      <c r="H120" s="219"/>
      <c r="I120" s="133"/>
      <c r="J120" s="132"/>
      <c r="K120" s="132"/>
      <c r="L120" s="197"/>
      <c r="M120" s="136"/>
      <c r="N120" s="163"/>
      <c r="O120" s="198"/>
      <c r="P120" s="198"/>
      <c r="Q120" s="198"/>
      <c r="R120" s="164"/>
      <c r="S120" s="254"/>
      <c r="T120" s="165"/>
      <c r="U120" s="164"/>
      <c r="V120" s="137"/>
      <c r="W120" s="168"/>
      <c r="X120" s="169"/>
      <c r="Y120" s="219"/>
      <c r="Z120" s="138"/>
      <c r="AA120" s="139"/>
      <c r="AB120" s="219"/>
      <c r="AC120" s="223"/>
      <c r="AD120" s="140"/>
      <c r="AE120" s="140"/>
      <c r="AF120" s="219"/>
      <c r="AG120" s="216"/>
      <c r="AH120" s="215"/>
      <c r="AI120" s="195"/>
      <c r="AJ120" s="196"/>
      <c r="AK120" s="196"/>
      <c r="AL120" s="141"/>
      <c r="AM120" s="223"/>
      <c r="AN120" s="223"/>
      <c r="AO120" s="211"/>
      <c r="AP120" s="211"/>
      <c r="AQ120" s="211"/>
      <c r="AR120" s="211"/>
      <c r="AS120" s="211"/>
      <c r="AT120" s="212"/>
      <c r="AU120" s="213"/>
      <c r="AV120" s="213"/>
      <c r="AW120" s="214"/>
      <c r="AX120" s="242"/>
      <c r="AY120" s="200"/>
      <c r="AZ120" s="199"/>
      <c r="BA120" s="142"/>
      <c r="BB120" s="208"/>
      <c r="BC120" s="143"/>
      <c r="BD120" s="143"/>
      <c r="BE120" s="143"/>
      <c r="BF120" s="143"/>
      <c r="BG120" s="143"/>
      <c r="BH120" s="143"/>
      <c r="BI120" s="143"/>
      <c r="BJ120" s="143"/>
      <c r="BK120" s="134"/>
      <c r="BL120" s="134"/>
      <c r="BM120" s="143"/>
      <c r="BN120" s="143"/>
      <c r="BO120" s="143"/>
      <c r="BP120" s="143"/>
      <c r="BQ120" s="143"/>
      <c r="BR120" s="143"/>
      <c r="BS120" s="143"/>
      <c r="BT120" s="143"/>
      <c r="BU120" s="398"/>
      <c r="BV120" s="392"/>
      <c r="BW120" s="377"/>
      <c r="BX120" s="381"/>
      <c r="BY120" s="390"/>
      <c r="BZ120" s="367"/>
      <c r="CA120" s="367"/>
      <c r="CB120" s="363"/>
      <c r="CC120" s="361"/>
      <c r="CD120" s="244"/>
      <c r="CE120" s="363"/>
      <c r="CF120" s="244"/>
      <c r="CG120" s="244"/>
      <c r="CH120" s="244"/>
      <c r="CI120" s="244"/>
      <c r="CJ120" s="244"/>
      <c r="CK120" s="244"/>
      <c r="CL120" s="143"/>
      <c r="CM120" s="143"/>
      <c r="CN120" s="143"/>
      <c r="CO120" s="143"/>
      <c r="CP120" s="143"/>
      <c r="CQ120" s="149"/>
      <c r="CR120" s="149"/>
      <c r="CS120" s="149"/>
      <c r="CT120" s="149"/>
      <c r="CU120" s="149"/>
      <c r="CV120" s="149"/>
      <c r="CW120" s="149"/>
      <c r="CX120" s="149"/>
    </row>
    <row r="121" spans="1:102" ht="118.5" customHeight="1">
      <c r="A121" s="192"/>
      <c r="B121" s="133"/>
      <c r="C121" s="134"/>
      <c r="D121" s="134"/>
      <c r="E121" s="135"/>
      <c r="F121" s="166"/>
      <c r="G121" s="167"/>
      <c r="H121" s="219"/>
      <c r="I121" s="133"/>
      <c r="J121" s="132"/>
      <c r="K121" s="132"/>
      <c r="L121" s="197"/>
      <c r="M121" s="136"/>
      <c r="N121" s="163"/>
      <c r="O121" s="198"/>
      <c r="P121" s="198"/>
      <c r="Q121" s="198"/>
      <c r="R121" s="164"/>
      <c r="S121" s="254"/>
      <c r="T121" s="165"/>
      <c r="U121" s="164"/>
      <c r="V121" s="137"/>
      <c r="W121" s="168"/>
      <c r="X121" s="169"/>
      <c r="Y121" s="219"/>
      <c r="Z121" s="138"/>
      <c r="AA121" s="139"/>
      <c r="AB121" s="219"/>
      <c r="AC121" s="223"/>
      <c r="AD121" s="140"/>
      <c r="AE121" s="140"/>
      <c r="AF121" s="219"/>
      <c r="AG121" s="216"/>
      <c r="AH121" s="215"/>
      <c r="AI121" s="195"/>
      <c r="AJ121" s="196"/>
      <c r="AK121" s="196"/>
      <c r="AL121" s="141"/>
      <c r="AM121" s="223"/>
      <c r="AN121" s="223"/>
      <c r="AO121" s="211"/>
      <c r="AP121" s="211"/>
      <c r="AQ121" s="211"/>
      <c r="AR121" s="211"/>
      <c r="AS121" s="211"/>
      <c r="AT121" s="212"/>
      <c r="AU121" s="213"/>
      <c r="AV121" s="213"/>
      <c r="AW121" s="214"/>
      <c r="AX121" s="242"/>
      <c r="AY121" s="200"/>
      <c r="AZ121" s="199"/>
      <c r="BA121" s="142"/>
      <c r="BB121" s="208"/>
      <c r="BC121" s="143"/>
      <c r="BD121" s="143"/>
      <c r="BE121" s="143"/>
      <c r="BF121" s="143"/>
      <c r="BG121" s="143"/>
      <c r="BH121" s="143"/>
      <c r="BI121" s="143"/>
      <c r="BJ121" s="143"/>
      <c r="BK121" s="134"/>
      <c r="BL121" s="134"/>
      <c r="BM121" s="143"/>
      <c r="BN121" s="143"/>
      <c r="BO121" s="143"/>
      <c r="BP121" s="143"/>
      <c r="BQ121" s="143"/>
      <c r="BR121" s="143"/>
      <c r="BS121" s="143"/>
      <c r="BT121" s="143"/>
      <c r="BU121" s="398"/>
      <c r="BV121" s="392"/>
      <c r="BW121" s="377"/>
      <c r="BX121" s="381"/>
      <c r="BY121" s="390"/>
      <c r="BZ121" s="367"/>
      <c r="CA121" s="367"/>
      <c r="CB121" s="363"/>
      <c r="CC121" s="361"/>
      <c r="CD121" s="244"/>
      <c r="CE121" s="363"/>
      <c r="CF121" s="244"/>
      <c r="CG121" s="244"/>
      <c r="CH121" s="244"/>
      <c r="CI121" s="244"/>
      <c r="CJ121" s="244"/>
      <c r="CK121" s="244"/>
      <c r="CL121" s="143"/>
      <c r="CM121" s="143"/>
      <c r="CN121" s="143"/>
      <c r="CO121" s="143"/>
      <c r="CP121" s="143"/>
      <c r="CQ121" s="149"/>
      <c r="CR121" s="149"/>
      <c r="CS121" s="149"/>
      <c r="CT121" s="149"/>
      <c r="CU121" s="149"/>
      <c r="CV121" s="149"/>
      <c r="CW121" s="149"/>
      <c r="CX121" s="149"/>
    </row>
    <row r="122" spans="1:102" ht="118.5" customHeight="1">
      <c r="BK122" s="134"/>
      <c r="BL122" s="134"/>
      <c r="BV122" s="393"/>
      <c r="BW122" s="378"/>
    </row>
    <row r="123" spans="1:102" ht="118.5" customHeight="1">
      <c r="BK123" s="134"/>
      <c r="BL123" s="134"/>
      <c r="BV123" s="393"/>
      <c r="BW123" s="378"/>
    </row>
    <row r="124" spans="1:102" ht="118.5" customHeight="1">
      <c r="BK124" s="134"/>
      <c r="BL124" s="134"/>
      <c r="BV124" s="393"/>
      <c r="BW124" s="378"/>
    </row>
    <row r="125" spans="1:102" ht="118.5" customHeight="1">
      <c r="BK125" s="134"/>
      <c r="BL125" s="134"/>
      <c r="BV125" s="393"/>
      <c r="BW125" s="378"/>
    </row>
    <row r="126" spans="1:102" ht="118.5" customHeight="1">
      <c r="BK126" s="134"/>
      <c r="BL126" s="134"/>
      <c r="BV126" s="393"/>
      <c r="BW126" s="378"/>
    </row>
    <row r="127" spans="1:102" ht="118.5" customHeight="1">
      <c r="BK127" s="134"/>
      <c r="BL127" s="134"/>
      <c r="BV127" s="393"/>
      <c r="BW127" s="378"/>
    </row>
    <row r="128" spans="1:102" ht="118.5" customHeight="1">
      <c r="BK128" s="134"/>
      <c r="BL128" s="134"/>
      <c r="BV128" s="393"/>
      <c r="BW128" s="378"/>
    </row>
    <row r="129" spans="63:75" ht="118.5" customHeight="1">
      <c r="BK129" s="134"/>
      <c r="BL129" s="134"/>
      <c r="BV129" s="393"/>
      <c r="BW129" s="378"/>
    </row>
    <row r="130" spans="63:75" ht="118.5" customHeight="1">
      <c r="BK130" s="134"/>
      <c r="BL130" s="134"/>
      <c r="BV130" s="393"/>
      <c r="BW130" s="378"/>
    </row>
    <row r="131" spans="63:75" ht="118.5" customHeight="1">
      <c r="BK131" s="134"/>
      <c r="BL131" s="134"/>
      <c r="BV131" s="393"/>
      <c r="BW131" s="378"/>
    </row>
    <row r="132" spans="63:75" ht="118.5" customHeight="1">
      <c r="BK132" s="134"/>
      <c r="BL132" s="134"/>
      <c r="BV132" s="393"/>
      <c r="BW132" s="378"/>
    </row>
    <row r="133" spans="63:75" ht="118.5" customHeight="1">
      <c r="BK133" s="134"/>
      <c r="BL133" s="134"/>
      <c r="BV133" s="393"/>
      <c r="BW133" s="378"/>
    </row>
    <row r="134" spans="63:75" ht="118.5" customHeight="1">
      <c r="BK134" s="134"/>
      <c r="BL134" s="134"/>
      <c r="BV134" s="393"/>
      <c r="BW134" s="378"/>
    </row>
    <row r="135" spans="63:75" ht="118.5" customHeight="1">
      <c r="BK135" s="134"/>
      <c r="BL135" s="134"/>
      <c r="BV135" s="393"/>
      <c r="BW135" s="378"/>
    </row>
    <row r="136" spans="63:75" ht="118.5" customHeight="1">
      <c r="BK136" s="134"/>
      <c r="BL136" s="134"/>
      <c r="BV136" s="393"/>
      <c r="BW136" s="378"/>
    </row>
    <row r="137" spans="63:75" ht="118.5" customHeight="1">
      <c r="BK137" s="134"/>
      <c r="BL137" s="134"/>
      <c r="BV137" s="393"/>
      <c r="BW137" s="378"/>
    </row>
    <row r="138" spans="63:75" ht="118.5" customHeight="1">
      <c r="BK138" s="134"/>
      <c r="BL138" s="134"/>
      <c r="BV138" s="393"/>
      <c r="BW138" s="378"/>
    </row>
    <row r="139" spans="63:75" ht="118.5" customHeight="1">
      <c r="BK139" s="134" t="str">
        <f>[4]SayfaKOC!U136</f>
        <v/>
      </c>
      <c r="BL139" s="134" t="str">
        <f>[4]SayfaKOC!V136</f>
        <v/>
      </c>
      <c r="BV139" s="393"/>
      <c r="BW139" s="378"/>
    </row>
    <row r="140" spans="63:75" ht="118.5" customHeight="1">
      <c r="BK140" s="134" t="str">
        <f>[4]SayfaKOC!U137</f>
        <v/>
      </c>
      <c r="BL140" s="134" t="str">
        <f>[4]SayfaKOC!V137</f>
        <v/>
      </c>
      <c r="BV140" s="393"/>
      <c r="BW140" s="378"/>
    </row>
    <row r="141" spans="63:75" ht="118.5" customHeight="1">
      <c r="BK141" s="134" t="str">
        <f>[4]SayfaKOC!U138</f>
        <v/>
      </c>
      <c r="BL141" s="134" t="str">
        <f>[4]SayfaKOC!V138</f>
        <v/>
      </c>
      <c r="BV141" s="393"/>
      <c r="BW141" s="378"/>
    </row>
    <row r="142" spans="63:75" ht="118.5" customHeight="1">
      <c r="BK142" s="134" t="str">
        <f>[4]SayfaKOC!U139</f>
        <v/>
      </c>
      <c r="BL142" s="134" t="str">
        <f>[4]SayfaKOC!V139</f>
        <v/>
      </c>
      <c r="BV142" s="393"/>
      <c r="BW142" s="378"/>
    </row>
    <row r="143" spans="63:75" ht="118.5" customHeight="1">
      <c r="BK143" s="134" t="str">
        <f>[4]SayfaKOC!U140</f>
        <v/>
      </c>
      <c r="BL143" s="134" t="str">
        <f>[4]SayfaKOC!V140</f>
        <v/>
      </c>
      <c r="BV143" s="393"/>
      <c r="BW143" s="378"/>
    </row>
    <row r="144" spans="63:75" ht="118.5" customHeight="1">
      <c r="BK144" s="134" t="str">
        <f>[4]SayfaKOC!U141</f>
        <v/>
      </c>
      <c r="BL144" s="134" t="str">
        <f>[4]SayfaKOC!V141</f>
        <v/>
      </c>
      <c r="BV144" s="393"/>
      <c r="BW144" s="378"/>
    </row>
    <row r="145" spans="63:64" ht="118.5" customHeight="1">
      <c r="BK145" s="134" t="str">
        <f>[4]SayfaKOC!U142</f>
        <v/>
      </c>
      <c r="BL145" s="134" t="str">
        <f>[4]SayfaKOC!V142</f>
        <v/>
      </c>
    </row>
    <row r="146" spans="63:64" ht="118.5" customHeight="1">
      <c r="BK146" s="134" t="str">
        <f>[4]SayfaKOC!U143</f>
        <v/>
      </c>
      <c r="BL146" s="134" t="str">
        <f>[4]SayfaKOC!V143</f>
        <v/>
      </c>
    </row>
    <row r="147" spans="63:64" ht="118.5" customHeight="1">
      <c r="BK147" s="134" t="str">
        <f>[4]SayfaKOC!U144</f>
        <v/>
      </c>
      <c r="BL147" s="134" t="str">
        <f>[4]SayfaKOC!V144</f>
        <v/>
      </c>
    </row>
    <row r="148" spans="63:64" ht="118.5" customHeight="1">
      <c r="BK148" s="134" t="str">
        <f>[4]SayfaKOC!U145</f>
        <v/>
      </c>
      <c r="BL148" s="134" t="str">
        <f>[4]SayfaKOC!V145</f>
        <v/>
      </c>
    </row>
    <row r="149" spans="63:64" ht="118.5" customHeight="1">
      <c r="BK149" s="134" t="str">
        <f>[4]SayfaKOC!U146</f>
        <v/>
      </c>
      <c r="BL149" s="134" t="str">
        <f>[4]SayfaKOC!V146</f>
        <v/>
      </c>
    </row>
    <row r="150" spans="63:64" ht="118.5" customHeight="1">
      <c r="BK150" s="134" t="str">
        <f>[4]SayfaKOC!U147</f>
        <v/>
      </c>
      <c r="BL150" s="134" t="str">
        <f>[4]SayfaKOC!V147</f>
        <v/>
      </c>
    </row>
    <row r="151" spans="63:64" ht="118.5" customHeight="1">
      <c r="BK151" s="134" t="str">
        <f>[4]SayfaKOC!U148</f>
        <v/>
      </c>
      <c r="BL151" s="134" t="str">
        <f>[4]SayfaKOC!V148</f>
        <v/>
      </c>
    </row>
    <row r="152" spans="63:64" ht="118.5" customHeight="1">
      <c r="BK152" s="134" t="str">
        <f>[4]SayfaKOC!U149</f>
        <v/>
      </c>
      <c r="BL152" s="134" t="str">
        <f>[4]SayfaKOC!V149</f>
        <v/>
      </c>
    </row>
    <row r="153" spans="63:64" ht="118.5" customHeight="1">
      <c r="BK153" s="134" t="str">
        <f>[4]SayfaKOC!U150</f>
        <v/>
      </c>
      <c r="BL153" s="134" t="str">
        <f>[4]SayfaKOC!V150</f>
        <v/>
      </c>
    </row>
    <row r="154" spans="63:64" ht="118.5" customHeight="1">
      <c r="BK154" s="134" t="str">
        <f>[4]SayfaKOC!U151</f>
        <v/>
      </c>
      <c r="BL154" s="134" t="str">
        <f>[4]SayfaKOC!V151</f>
        <v/>
      </c>
    </row>
    <row r="155" spans="63:64" ht="118.5" customHeight="1">
      <c r="BK155" s="134" t="str">
        <f>[4]SayfaKOC!U152</f>
        <v/>
      </c>
      <c r="BL155" s="134" t="str">
        <f>[4]SayfaKOC!V152</f>
        <v/>
      </c>
    </row>
    <row r="156" spans="63:64" ht="118.5" customHeight="1">
      <c r="BK156" s="134" t="str">
        <f>[4]SayfaKOC!U153</f>
        <v/>
      </c>
      <c r="BL156" s="134" t="str">
        <f>[4]SayfaKOC!V153</f>
        <v/>
      </c>
    </row>
    <row r="157" spans="63:64" ht="118.5" customHeight="1">
      <c r="BK157" s="134" t="str">
        <f>[4]SayfaKOC!U154</f>
        <v/>
      </c>
      <c r="BL157" s="134" t="str">
        <f>[4]SayfaKOC!V154</f>
        <v/>
      </c>
    </row>
    <row r="158" spans="63:64" ht="118.5" customHeight="1">
      <c r="BK158" s="134" t="str">
        <f>[4]SayfaKOC!U155</f>
        <v/>
      </c>
      <c r="BL158" s="134" t="str">
        <f>[4]SayfaKOC!V155</f>
        <v/>
      </c>
    </row>
    <row r="159" spans="63:64" ht="118.5" customHeight="1">
      <c r="BK159" s="134" t="str">
        <f>[4]SayfaKOC!U156</f>
        <v/>
      </c>
      <c r="BL159" s="134" t="str">
        <f>[4]SayfaKOC!V156</f>
        <v/>
      </c>
    </row>
    <row r="160" spans="63:64" ht="118.5" customHeight="1">
      <c r="BK160" s="134" t="str">
        <f>[4]SayfaKOC!U157</f>
        <v/>
      </c>
      <c r="BL160" s="134" t="str">
        <f>[4]SayfaKOC!V157</f>
        <v/>
      </c>
    </row>
    <row r="161" spans="63:64" ht="118.5" customHeight="1">
      <c r="BK161" s="134" t="str">
        <f>[4]SayfaKOC!U158</f>
        <v/>
      </c>
      <c r="BL161" s="134" t="str">
        <f>[4]SayfaKOC!V158</f>
        <v/>
      </c>
    </row>
    <row r="162" spans="63:64" ht="118.5" customHeight="1">
      <c r="BK162" s="134" t="str">
        <f>[4]SayfaKOC!U159</f>
        <v/>
      </c>
      <c r="BL162" s="134" t="str">
        <f>[4]SayfaKOC!V159</f>
        <v/>
      </c>
    </row>
  </sheetData>
  <sheetProtection autoFilter="0"/>
  <autoFilter ref="A4:CP102" xr:uid="{00000000-0001-0000-0100-000000000000}">
    <sortState xmlns:xlrd2="http://schemas.microsoft.com/office/spreadsheetml/2017/richdata2" ref="A5:CP102">
      <sortCondition descending="1" ref="F4:F102"/>
    </sortState>
  </autoFilter>
  <mergeCells count="11">
    <mergeCell ref="AY3:BA3"/>
    <mergeCell ref="AB1:AN1"/>
    <mergeCell ref="N1:AA1"/>
    <mergeCell ref="A3:D3"/>
    <mergeCell ref="E3:N3"/>
    <mergeCell ref="AW1:AX1"/>
    <mergeCell ref="AO3:AV3"/>
    <mergeCell ref="AS2:AV2"/>
    <mergeCell ref="AW3:AX3"/>
    <mergeCell ref="R3:AJ3"/>
    <mergeCell ref="BA1:BB1"/>
  </mergeCells>
  <phoneticPr fontId="10" type="noConversion"/>
  <conditionalFormatting sqref="O5:O9997">
    <cfRule type="cellIs" dxfId="8" priority="2" operator="equal">
      <formula>"B-Hız veya güç azalması"</formula>
    </cfRule>
    <cfRule type="cellIs" dxfId="7" priority="3" operator="equal">
      <formula>"A-Sürüşü engeller"</formula>
    </cfRule>
  </conditionalFormatting>
  <conditionalFormatting sqref="P5:P9997">
    <cfRule type="cellIs" dxfId="6" priority="4" operator="equal">
      <formula>"B(Servisten çekmeye etki eden arıza)"</formula>
    </cfRule>
    <cfRule type="cellIs" dxfId="5" priority="5" operator="equal">
      <formula>"A(Hareket etmeyi engelleyen arıza)"</formula>
    </cfRule>
  </conditionalFormatting>
  <conditionalFormatting sqref="AH5:AH9997">
    <cfRule type="cellIs" dxfId="4" priority="6" operator="equal">
      <formula>"Bu Arıza Aracın Servise Verilmesine Engel"</formula>
    </cfRule>
  </conditionalFormatting>
  <conditionalFormatting sqref="AJ4:AK4">
    <cfRule type="containsText" dxfId="3" priority="8" operator="containsText" text="Ulaşılmamış">
      <formula>NOT(ISERROR(SEARCH("Ulaşılmamış",AJ4)))</formula>
    </cfRule>
    <cfRule type="containsText" dxfId="2" priority="9" operator="containsText" text="Ulaşılmış">
      <formula>NOT(ISERROR(SEARCH("Ulaşılmış",AJ4)))</formula>
    </cfRule>
  </conditionalFormatting>
  <conditionalFormatting sqref="AO4">
    <cfRule type="containsText" dxfId="1" priority="7" operator="containsText" text="X">
      <formula>NOT(ISERROR(SEARCH("X",AO4)))</formula>
    </cfRule>
  </conditionalFormatting>
  <conditionalFormatting sqref="CT5:CV91">
    <cfRule type="cellIs" dxfId="0" priority="10" operator="lessThan">
      <formula>0</formula>
    </cfRule>
  </conditionalFormatting>
  <pageMargins left="0.70866141732283472" right="0.70866141732283472" top="0.74803149606299213" bottom="0.74803149606299213" header="0.31496062992125984" footer="0.31496062992125984"/>
  <pageSetup paperSize="9" scale="40" fitToHeight="0" orientation="landscape" r:id="rId1"/>
  <ignoredErrors>
    <ignoredError sqref="AP1" unlockedFormula="1"/>
  </ignoredErrors>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97B53-8FA4-459E-BBE0-4F886C72AADF}">
  <sheetPr>
    <tabColor rgb="FFD56509"/>
  </sheetPr>
  <dimension ref="A1:ON379"/>
  <sheetViews>
    <sheetView zoomScaleNormal="100" workbookViewId="0">
      <pane xSplit="3" ySplit="4" topLeftCell="D72" activePane="bottomRight" state="frozen"/>
      <selection pane="topRight" activeCell="D1" sqref="D1"/>
      <selection pane="bottomLeft" activeCell="A5" sqref="A5"/>
      <selection pane="bottomRight" activeCell="C100" sqref="C100:F100"/>
    </sheetView>
  </sheetViews>
  <sheetFormatPr defaultColWidth="3" defaultRowHeight="9.6"/>
  <cols>
    <col min="1" max="1" width="1.5546875" style="255" customWidth="1"/>
    <col min="2" max="2" width="4.44140625" style="255" customWidth="1"/>
    <col min="3" max="3" width="18.6640625" style="255" customWidth="1"/>
    <col min="4" max="9" width="5.44140625" style="255" customWidth="1"/>
    <col min="10" max="10" width="4.44140625" style="255" customWidth="1"/>
    <col min="11" max="11" width="4.88671875" style="255" customWidth="1"/>
    <col min="12" max="13" width="3" style="255" customWidth="1"/>
    <col min="14" max="52" width="7" style="255" hidden="1" customWidth="1"/>
    <col min="53" max="53" width="7.44140625" style="255" hidden="1" customWidth="1"/>
    <col min="54" max="55" width="1.109375" style="255" customWidth="1"/>
    <col min="56" max="103" width="5.44140625" style="255" hidden="1" customWidth="1"/>
    <col min="104" max="105" width="10.88671875" style="255" hidden="1" customWidth="1"/>
    <col min="106" max="106" width="2.88671875" style="255" hidden="1" customWidth="1"/>
    <col min="107" max="107" width="5.33203125" style="255" customWidth="1"/>
    <col min="108" max="108" width="15.33203125" style="255" customWidth="1"/>
    <col min="109" max="118" width="2.33203125" style="255" customWidth="1"/>
    <col min="119" max="158" width="2.109375" style="255" hidden="1" customWidth="1"/>
    <col min="159" max="159" width="1.44140625" style="255" bestFit="1" customWidth="1"/>
    <col min="160" max="160" width="1.44140625" style="255" hidden="1" customWidth="1"/>
    <col min="161" max="273" width="1.33203125" style="353" hidden="1" customWidth="1"/>
    <col min="274" max="313" width="2.44140625" style="311" hidden="1" customWidth="1"/>
    <col min="314" max="314" width="1.44140625" style="311" hidden="1" customWidth="1"/>
    <col min="315" max="315" width="18.109375" style="311" customWidth="1"/>
    <col min="316" max="316" width="7.109375" style="311" bestFit="1" customWidth="1"/>
    <col min="317" max="317" width="8.5546875" style="311" customWidth="1"/>
    <col min="318" max="325" width="5.6640625" style="311" customWidth="1"/>
    <col min="326" max="365" width="2.44140625" style="255" hidden="1" customWidth="1"/>
    <col min="366" max="367" width="1.88671875" style="255" customWidth="1"/>
    <col min="368" max="368" width="7.109375" style="285" bestFit="1" customWidth="1"/>
    <col min="369" max="369" width="13" style="255" customWidth="1"/>
    <col min="370" max="370" width="7" style="275" bestFit="1" customWidth="1"/>
    <col min="371" max="372" width="4.6640625" style="275" customWidth="1"/>
    <col min="373" max="373" width="5.33203125" style="275" customWidth="1"/>
    <col min="374" max="404" width="4.6640625" style="275" customWidth="1"/>
    <col min="405" max="16384" width="3" style="255"/>
  </cols>
  <sheetData>
    <row r="1" spans="1:404" ht="15.75" customHeight="1" thickBot="1">
      <c r="A1" s="255" t="s">
        <v>91</v>
      </c>
      <c r="D1" s="450" t="s">
        <v>207</v>
      </c>
      <c r="E1" s="450"/>
      <c r="F1" s="450"/>
      <c r="G1" s="450"/>
      <c r="H1" s="450"/>
      <c r="I1" s="450"/>
      <c r="J1" s="450"/>
      <c r="K1" s="450"/>
      <c r="L1" s="450"/>
      <c r="M1" s="450"/>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c r="AO1" s="256"/>
      <c r="AP1" s="256"/>
      <c r="AQ1" s="256"/>
      <c r="AR1" s="256"/>
      <c r="AS1" s="256"/>
      <c r="AT1" s="256"/>
      <c r="AU1" s="256"/>
      <c r="AV1" s="256"/>
      <c r="AW1" s="256"/>
      <c r="AX1" s="256"/>
      <c r="AY1" s="256"/>
      <c r="AZ1" s="256"/>
      <c r="BA1" s="256"/>
      <c r="BB1" s="256" t="s">
        <v>91</v>
      </c>
      <c r="BC1" s="256" t="s">
        <v>91</v>
      </c>
      <c r="BD1" s="451" t="s">
        <v>208</v>
      </c>
      <c r="BE1" s="451"/>
      <c r="BF1" s="451"/>
      <c r="BG1" s="451"/>
      <c r="BH1" s="451"/>
      <c r="BI1" s="451"/>
      <c r="BJ1" s="451"/>
      <c r="BK1" s="451"/>
      <c r="BL1" s="451"/>
      <c r="BM1" s="452"/>
      <c r="BN1" s="257"/>
      <c r="BO1" s="257"/>
      <c r="BP1" s="257"/>
      <c r="BQ1" s="257"/>
      <c r="BR1" s="257"/>
      <c r="BS1" s="257"/>
      <c r="BT1" s="257"/>
      <c r="BU1" s="257"/>
      <c r="BV1" s="257"/>
      <c r="BW1" s="257"/>
      <c r="BX1" s="257"/>
      <c r="BY1" s="257"/>
      <c r="BZ1" s="257"/>
      <c r="CA1" s="257"/>
      <c r="CB1" s="257"/>
      <c r="CC1" s="257"/>
      <c r="CD1" s="257"/>
      <c r="CE1" s="257"/>
      <c r="CF1" s="257"/>
      <c r="CG1" s="257"/>
      <c r="CH1" s="257"/>
      <c r="CI1" s="257"/>
      <c r="CJ1" s="257"/>
      <c r="CK1" s="257"/>
      <c r="CL1" s="257"/>
      <c r="CM1" s="257"/>
      <c r="CN1" s="257"/>
      <c r="CO1" s="257"/>
      <c r="CP1" s="257"/>
      <c r="CQ1" s="257"/>
      <c r="CR1" s="257"/>
      <c r="CS1" s="257"/>
      <c r="CT1" s="257"/>
      <c r="CU1" s="257"/>
      <c r="CV1" s="257"/>
      <c r="CW1" s="257"/>
      <c r="CX1" s="257"/>
      <c r="CY1" s="257"/>
      <c r="CZ1" s="257"/>
      <c r="DA1" s="257"/>
      <c r="DB1" s="257"/>
      <c r="DC1" s="258" t="s">
        <v>91</v>
      </c>
      <c r="DD1" s="255" t="s">
        <v>91</v>
      </c>
      <c r="DE1" s="453" t="s">
        <v>209</v>
      </c>
      <c r="DF1" s="454"/>
      <c r="DG1" s="454"/>
      <c r="DH1" s="454"/>
      <c r="DI1" s="454"/>
      <c r="DJ1" s="454"/>
      <c r="DK1" s="454"/>
      <c r="DL1" s="454"/>
      <c r="DM1" s="454"/>
      <c r="DN1" s="455"/>
      <c r="DO1" s="259"/>
      <c r="DP1" s="259"/>
      <c r="DQ1" s="259"/>
      <c r="DR1" s="259"/>
      <c r="DS1" s="259"/>
      <c r="DT1" s="259"/>
      <c r="DU1" s="259"/>
      <c r="DV1" s="259"/>
      <c r="DW1" s="259"/>
      <c r="DX1" s="259"/>
      <c r="DY1" s="259"/>
      <c r="DZ1" s="259"/>
      <c r="EA1" s="259"/>
      <c r="EB1" s="259"/>
      <c r="EC1" s="259"/>
      <c r="ED1" s="259"/>
      <c r="EE1" s="259"/>
      <c r="EF1" s="259"/>
      <c r="EG1" s="259"/>
      <c r="EH1" s="259"/>
      <c r="EI1" s="259"/>
      <c r="EJ1" s="259"/>
      <c r="EK1" s="259"/>
      <c r="EL1" s="259"/>
      <c r="EM1" s="259"/>
      <c r="EN1" s="259"/>
      <c r="EO1" s="259"/>
      <c r="EP1" s="259"/>
      <c r="EQ1" s="259"/>
      <c r="ER1" s="259"/>
      <c r="ES1" s="259"/>
      <c r="ET1" s="259"/>
      <c r="EU1" s="259"/>
      <c r="EV1" s="259"/>
      <c r="EW1" s="259"/>
      <c r="EX1" s="259"/>
      <c r="EY1" s="259"/>
      <c r="EZ1" s="259"/>
      <c r="FA1" s="259"/>
      <c r="FB1" s="259"/>
      <c r="FC1" s="259" t="s">
        <v>91</v>
      </c>
      <c r="FD1" s="259" t="s">
        <v>91</v>
      </c>
      <c r="JN1" s="260"/>
      <c r="JO1" s="260"/>
      <c r="JP1" s="260"/>
      <c r="JQ1" s="260"/>
      <c r="JR1" s="260"/>
      <c r="JS1" s="260"/>
      <c r="JT1" s="260"/>
      <c r="JU1" s="260"/>
      <c r="JV1" s="260"/>
      <c r="JW1" s="260"/>
      <c r="JX1" s="260"/>
      <c r="JY1" s="260"/>
      <c r="JZ1" s="260"/>
      <c r="KA1" s="260"/>
      <c r="KB1" s="260"/>
      <c r="KC1" s="260"/>
      <c r="KD1" s="260"/>
      <c r="KE1" s="260"/>
      <c r="KF1" s="260"/>
      <c r="KG1" s="260"/>
      <c r="KH1" s="260"/>
      <c r="KI1" s="260"/>
      <c r="KJ1" s="260"/>
      <c r="KK1" s="260"/>
      <c r="KL1" s="260"/>
      <c r="KM1" s="260"/>
      <c r="KN1" s="260"/>
      <c r="KO1" s="260"/>
      <c r="KP1" s="260"/>
      <c r="KQ1" s="260"/>
      <c r="KR1" s="260"/>
      <c r="KS1" s="260"/>
      <c r="KT1" s="260"/>
      <c r="KU1" s="260"/>
      <c r="KV1" s="260"/>
      <c r="KW1" s="260"/>
      <c r="KX1" s="260"/>
      <c r="KY1" s="260"/>
      <c r="KZ1" s="260"/>
      <c r="LA1" s="260"/>
      <c r="LB1" s="260" t="s">
        <v>91</v>
      </c>
      <c r="LC1" s="260" t="s">
        <v>91</v>
      </c>
      <c r="LD1" s="456" t="s">
        <v>210</v>
      </c>
      <c r="LE1" s="457"/>
      <c r="LF1" s="457"/>
      <c r="LG1" s="457"/>
      <c r="LH1" s="457"/>
      <c r="LI1" s="457"/>
      <c r="LJ1" s="457"/>
      <c r="LK1" s="457"/>
      <c r="LL1" s="457"/>
      <c r="LM1" s="458"/>
      <c r="LN1" s="320"/>
      <c r="LO1" s="261"/>
      <c r="LP1" s="261"/>
      <c r="LQ1" s="261"/>
      <c r="LR1" s="261"/>
      <c r="LS1" s="261"/>
      <c r="LT1" s="261"/>
      <c r="LU1" s="261"/>
      <c r="LV1" s="261"/>
      <c r="LW1" s="261"/>
      <c r="LX1" s="261"/>
      <c r="LY1" s="261"/>
      <c r="LZ1" s="261"/>
      <c r="MA1" s="261"/>
      <c r="MB1" s="261"/>
      <c r="MC1" s="261"/>
      <c r="MD1" s="261"/>
      <c r="ME1" s="261"/>
      <c r="MF1" s="261"/>
      <c r="MG1" s="261"/>
      <c r="MH1" s="261"/>
      <c r="MI1" s="261"/>
      <c r="MJ1" s="261"/>
      <c r="MK1" s="261"/>
      <c r="ML1" s="261"/>
      <c r="MM1" s="261"/>
      <c r="MN1" s="261"/>
      <c r="MO1" s="261"/>
      <c r="MP1" s="261"/>
      <c r="MQ1" s="261"/>
      <c r="MR1" s="261"/>
      <c r="MS1" s="261"/>
      <c r="MT1" s="261"/>
      <c r="MU1" s="261"/>
      <c r="MV1" s="261"/>
      <c r="MW1" s="261"/>
      <c r="MX1" s="261"/>
      <c r="MY1" s="261"/>
      <c r="MZ1" s="261"/>
      <c r="NA1" s="262"/>
      <c r="NB1" s="255" t="s">
        <v>91</v>
      </c>
      <c r="NC1" s="255" t="s">
        <v>91</v>
      </c>
      <c r="ND1" s="447" t="s">
        <v>210</v>
      </c>
      <c r="NE1" s="448"/>
      <c r="NF1" s="448"/>
      <c r="NG1" s="448"/>
      <c r="NH1" s="448"/>
      <c r="NI1" s="448"/>
      <c r="NJ1" s="448"/>
      <c r="NK1" s="448"/>
      <c r="NL1" s="448"/>
      <c r="NM1" s="448"/>
      <c r="NN1" s="448"/>
      <c r="NO1" s="448"/>
      <c r="NP1" s="448"/>
      <c r="NQ1" s="448"/>
      <c r="NR1" s="448"/>
      <c r="NS1" s="448"/>
      <c r="NT1" s="448"/>
      <c r="NU1" s="448"/>
      <c r="NV1" s="448"/>
      <c r="NW1" s="448"/>
      <c r="NX1" s="448"/>
      <c r="NY1" s="448"/>
      <c r="NZ1" s="448"/>
      <c r="OA1" s="448"/>
      <c r="OB1" s="448"/>
      <c r="OC1" s="448"/>
      <c r="OD1" s="448"/>
      <c r="OE1" s="448"/>
      <c r="OF1" s="448"/>
      <c r="OG1" s="448"/>
      <c r="OH1" s="448"/>
      <c r="OI1" s="448"/>
      <c r="OJ1" s="448"/>
      <c r="OK1" s="448"/>
      <c r="OL1" s="448"/>
      <c r="OM1" s="448"/>
      <c r="ON1" s="449"/>
    </row>
    <row r="2" spans="1:404" ht="25.5" customHeight="1">
      <c r="C2" s="263" t="s">
        <v>211</v>
      </c>
      <c r="D2" s="324">
        <f t="shared" ref="D2:M2" si="0">MAX(D5:D165)</f>
        <v>47472</v>
      </c>
      <c r="E2" s="324">
        <f t="shared" si="0"/>
        <v>36990</v>
      </c>
      <c r="F2" s="324">
        <f t="shared" si="0"/>
        <v>71086</v>
      </c>
      <c r="G2" s="324">
        <f t="shared" si="0"/>
        <v>68253</v>
      </c>
      <c r="H2" s="324">
        <f t="shared" si="0"/>
        <v>53613</v>
      </c>
      <c r="I2" s="324">
        <f t="shared" si="0"/>
        <v>37751</v>
      </c>
      <c r="J2" s="324">
        <f t="shared" si="0"/>
        <v>13977</v>
      </c>
      <c r="K2" s="324">
        <f t="shared" si="0"/>
        <v>15343</v>
      </c>
      <c r="L2" s="324">
        <f t="shared" si="0"/>
        <v>11969</v>
      </c>
      <c r="M2" s="324">
        <f t="shared" si="0"/>
        <v>8436</v>
      </c>
      <c r="N2" s="315"/>
      <c r="O2" s="264"/>
      <c r="P2" s="264"/>
      <c r="Q2" s="264"/>
      <c r="R2" s="264"/>
      <c r="S2" s="264"/>
      <c r="T2" s="264"/>
      <c r="U2" s="264"/>
      <c r="V2" s="264"/>
      <c r="W2" s="264"/>
      <c r="X2" s="264"/>
      <c r="Y2" s="264"/>
      <c r="Z2" s="264"/>
      <c r="AA2" s="264"/>
      <c r="AB2" s="264"/>
      <c r="AC2" s="264"/>
      <c r="AD2" s="264"/>
      <c r="AE2" s="264"/>
      <c r="AF2" s="264"/>
      <c r="AG2" s="264"/>
      <c r="AH2" s="264"/>
      <c r="AI2" s="264"/>
      <c r="AJ2" s="264"/>
      <c r="AK2" s="264"/>
      <c r="AL2" s="264"/>
      <c r="AM2" s="264"/>
      <c r="AN2" s="264"/>
      <c r="AO2" s="264"/>
      <c r="AP2" s="264"/>
      <c r="AQ2" s="264"/>
      <c r="AR2" s="264"/>
      <c r="AS2" s="264"/>
      <c r="AT2" s="264"/>
      <c r="AU2" s="264"/>
      <c r="AV2" s="264"/>
      <c r="AW2" s="264"/>
      <c r="AX2" s="264"/>
      <c r="AY2" s="264"/>
      <c r="AZ2" s="264"/>
      <c r="BA2" s="265"/>
      <c r="BB2" s="266"/>
      <c r="BC2" s="266"/>
      <c r="BD2" s="352"/>
      <c r="BE2" s="352"/>
      <c r="BF2" s="352"/>
      <c r="BG2" s="352"/>
      <c r="BH2" s="352"/>
      <c r="BI2" s="352"/>
      <c r="BJ2" s="352"/>
      <c r="BK2" s="352"/>
      <c r="BL2" s="352"/>
      <c r="BM2" s="352"/>
      <c r="BN2" s="352"/>
      <c r="BO2" s="352"/>
      <c r="BP2" s="352"/>
      <c r="BQ2" s="352"/>
      <c r="BR2" s="352"/>
      <c r="BS2" s="352"/>
      <c r="BT2" s="352"/>
      <c r="BU2" s="352"/>
      <c r="BV2" s="352"/>
      <c r="BW2" s="352"/>
      <c r="BX2" s="352"/>
      <c r="BY2" s="352"/>
      <c r="BZ2" s="352"/>
      <c r="CA2" s="352"/>
      <c r="CB2" s="352"/>
      <c r="CC2" s="352"/>
      <c r="CD2" s="352"/>
      <c r="CE2" s="352"/>
      <c r="CF2" s="352"/>
      <c r="CG2" s="352"/>
      <c r="CH2" s="352"/>
      <c r="CI2" s="352"/>
      <c r="CJ2" s="352"/>
      <c r="CK2" s="352"/>
      <c r="CL2" s="352"/>
      <c r="CM2" s="352"/>
      <c r="CN2" s="352"/>
      <c r="CO2" s="352"/>
      <c r="CP2" s="352"/>
      <c r="CQ2" s="352"/>
      <c r="CR2" s="352"/>
      <c r="CS2" s="352"/>
      <c r="CT2" s="352"/>
      <c r="CU2" s="352"/>
      <c r="CV2" s="352"/>
      <c r="CW2" s="352"/>
      <c r="CX2" s="352"/>
      <c r="CY2" s="352"/>
      <c r="CZ2" s="352"/>
      <c r="DA2" s="352"/>
      <c r="DB2" s="258"/>
      <c r="DC2" s="258"/>
      <c r="DE2" s="267">
        <f>COUNTIFS(FRACAS!$B$5:$B$9997, D$4, FRACAS!$D$5:$D$9997, "&lt;="&amp;'Haftalık KM Bilgisi'!D2)</f>
        <v>44</v>
      </c>
      <c r="DF2" s="268">
        <f>COUNTIFS(FRACAS!$B$5:$B$9997, E$4, FRACAS!$D$5:$D$9997, "&lt;="&amp;'Haftalık KM Bilgisi'!E2)</f>
        <v>15</v>
      </c>
      <c r="DG2" s="268">
        <f>COUNTIFS(FRACAS!$B$5:$B$9997, F$4, FRACAS!$D$5:$D$9997, "&lt;="&amp;'Haftalık KM Bilgisi'!F2)</f>
        <v>9</v>
      </c>
      <c r="DH2" s="268">
        <f>COUNTIFS(FRACAS!$B$5:$B$9997, G$4, FRACAS!$D$5:$D$9997, "&lt;="&amp;'Haftalık KM Bilgisi'!G2)</f>
        <v>13</v>
      </c>
      <c r="DI2" s="268">
        <f>COUNTIFS(FRACAS!$B$5:$B$9997, H$4, FRACAS!$D$5:$D$9997, "&lt;="&amp;'Haftalık KM Bilgisi'!H2)</f>
        <v>13</v>
      </c>
      <c r="DJ2" s="268">
        <f>COUNTIFS(FRACAS!$B$5:$B$9997, I$4, FRACAS!$D$5:$D$9997, "&lt;="&amp;'Haftalık KM Bilgisi'!I2)</f>
        <v>0</v>
      </c>
      <c r="DK2" s="268">
        <f>COUNTIFS(FRACAS!$B$5:$B$9997, J$4, FRACAS!$D$5:$D$9997, "&lt;="&amp;'Haftalık KM Bilgisi'!J2)</f>
        <v>0</v>
      </c>
      <c r="DL2" s="268">
        <f>COUNTIFS(FRACAS!$B$5:$B$9997, K$4, FRACAS!$D$5:$D$9997, "&lt;="&amp;'Haftalık KM Bilgisi'!K2)</f>
        <v>0</v>
      </c>
      <c r="DM2" s="268">
        <f>COUNTIFS(FRACAS!$B$5:$B$9997, L$4, FRACAS!$D$5:$D$9997, "&lt;="&amp;'Haftalık KM Bilgisi'!L2)</f>
        <v>0</v>
      </c>
      <c r="DN2" s="269">
        <f>COUNTIFS(FRACAS!$B$5:$B$9997, M$4, FRACAS!$D$5:$D$9997, "&lt;="&amp;'Haftalık KM Bilgisi'!M2)</f>
        <v>0</v>
      </c>
      <c r="DO2" s="270"/>
      <c r="DP2" s="271"/>
      <c r="DQ2" s="271"/>
      <c r="DR2" s="271"/>
      <c r="DS2" s="271"/>
      <c r="DT2" s="271"/>
      <c r="DU2" s="271"/>
      <c r="DV2" s="271"/>
      <c r="DW2" s="271"/>
      <c r="DX2" s="271"/>
      <c r="DY2" s="271"/>
      <c r="DZ2" s="271"/>
      <c r="EA2" s="271"/>
      <c r="EB2" s="271"/>
      <c r="EC2" s="271"/>
      <c r="ED2" s="271"/>
      <c r="EE2" s="271"/>
      <c r="EF2" s="271"/>
      <c r="EG2" s="271"/>
      <c r="EH2" s="271"/>
      <c r="EI2" s="271"/>
      <c r="EJ2" s="271"/>
      <c r="EK2" s="271"/>
      <c r="EL2" s="271"/>
      <c r="EM2" s="271"/>
      <c r="EN2" s="271"/>
      <c r="EO2" s="271"/>
      <c r="EP2" s="271"/>
      <c r="EQ2" s="271"/>
      <c r="ER2" s="271"/>
      <c r="ES2" s="271"/>
      <c r="ET2" s="271"/>
      <c r="EU2" s="271"/>
      <c r="EV2" s="271"/>
      <c r="EW2" s="271"/>
      <c r="EX2" s="271"/>
      <c r="EY2" s="271"/>
      <c r="EZ2" s="271"/>
      <c r="FA2" s="271"/>
      <c r="FB2" s="272"/>
      <c r="FC2" s="273"/>
      <c r="FD2" s="273"/>
      <c r="JN2" s="275"/>
      <c r="JO2" s="275"/>
      <c r="JP2" s="275"/>
      <c r="JQ2" s="275"/>
      <c r="JR2" s="275"/>
      <c r="JS2" s="275"/>
      <c r="JT2" s="275"/>
      <c r="JU2" s="275"/>
      <c r="JV2" s="275"/>
      <c r="JW2" s="275"/>
      <c r="JX2" s="275"/>
      <c r="JY2" s="275"/>
      <c r="JZ2" s="275"/>
      <c r="KA2" s="275"/>
      <c r="KB2" s="275"/>
      <c r="KC2" s="275"/>
      <c r="KD2" s="275"/>
      <c r="KE2" s="275"/>
      <c r="KF2" s="275"/>
      <c r="KG2" s="275"/>
      <c r="KH2" s="275"/>
      <c r="KI2" s="275"/>
      <c r="KJ2" s="275"/>
      <c r="KK2" s="275"/>
      <c r="KL2" s="275"/>
      <c r="KM2" s="275"/>
      <c r="KN2" s="275"/>
      <c r="KO2" s="275"/>
      <c r="KP2" s="275"/>
      <c r="KQ2" s="275"/>
      <c r="KR2" s="275"/>
      <c r="KS2" s="275"/>
      <c r="KT2" s="275"/>
      <c r="KU2" s="275"/>
      <c r="KV2" s="275"/>
      <c r="KW2" s="275"/>
      <c r="KX2" s="275"/>
      <c r="KY2" s="275"/>
      <c r="KZ2" s="275"/>
      <c r="LA2" s="275"/>
      <c r="LB2" s="275"/>
      <c r="LC2" s="275"/>
      <c r="LD2" s="355" cm="1">
        <f t="array" ref="LD2">IFERROR((((D2/FRACAS!$AY$1)*60
)-(SUMPRODUCT((FRACAS!$B$5:$B$9997=D$4)*(FRACAS!$D$5:$D$9997&lt;=D2)*(IFERROR(FRACAS!$AM$5:$AM$9997,0)))
))/((D2/FRACAS!$AY$1)*60),1)</f>
        <v>0.43350150263994225</v>
      </c>
      <c r="LE2" s="354" cm="1">
        <f t="array" ref="LE2">IFERROR((((E2/FRACAS!$AY$1)*60
)-(SUMPRODUCT((FRACAS!$B$5:$B$9997=E$4)*(FRACAS!$D$5:$D$9997&lt;='Haftalık KM Bilgisi'!E2)*(IFERROR(FRACAS!$AM$5:$AM$9997,0)))
))/((E2/FRACAS!$AY$1)*60),1)</f>
        <v>0.25328256886304013</v>
      </c>
      <c r="LF2" s="354" cm="1">
        <f t="array" ref="LF2">IFERROR((((F2/FRACAS!$AY$1)*60
)-(SUMPRODUCT((FRACAS!$B$5:$B$9997=F$4)*(FRACAS!$D$5:$D$9997&lt;='Haftalık KM Bilgisi'!F2)*(IFERROR(FRACAS!$AM$5:$AM$9997,0)))
))/((F2/FRACAS!$AY$1)*60),1)</f>
        <v>0.89234925145521915</v>
      </c>
      <c r="LG2" s="354" cm="1">
        <f t="array" ref="LG2">IFERROR((((G2/FRACAS!$AY$1)*60
)-(SUMPRODUCT((FRACAS!$B$5:$B$9997=G$4)*(FRACAS!$D$5:$D$9997&lt;='Haftalık KM Bilgisi'!G2)*(IFERROR(FRACAS!$AM$5:$AM$9997,0)))
))/((G2/FRACAS!$AY$1)*60),1)</f>
        <v>0.90101232831553235</v>
      </c>
      <c r="LH2" s="354" cm="1">
        <f t="array" ref="LH2">IFERROR((((H2/FRACAS!$AY$1)*60
)-(SUMPRODUCT((FRACAS!$B$5:$B$9997=H$4)*(FRACAS!$D$5:$D$9997&lt;='Haftalık KM Bilgisi'!H2)*(IFERROR(FRACAS!$AM$5:$AM$9997,0)))
))/((H2/FRACAS!$AY$1)*60),1)</f>
        <v>0.85763910908886642</v>
      </c>
      <c r="LI2" s="354" cm="1">
        <f t="array" ref="LI2">IFERROR((((I2/FRACAS!$AY$1)*60
)-(SUMPRODUCT((FRACAS!$B$5:$B$9997=I$4)*(FRACAS!$D$5:$D$9997&lt;='Haftalık KM Bilgisi'!I2)*(IFERROR(FRACAS!$AM$5:$AM$9997,0)))
))/((I2/FRACAS!$AY$1)*60),1)</f>
        <v>1</v>
      </c>
      <c r="LJ2" s="354" cm="1">
        <f t="array" ref="LJ2">IFERROR((((J2/FRACAS!$AY$1)*60
)-(SUMPRODUCT((FRACAS!$B$5:$B$9997=J$4)*(FRACAS!$D$5:$D$9997&lt;='Haftalık KM Bilgisi'!J2)*(IFERROR(FRACAS!$AM$5:$AM$9997,0)))
))/((J2/FRACAS!$AY$1)*60),1)</f>
        <v>1</v>
      </c>
      <c r="LK2" s="354" cm="1">
        <f t="array" ref="LK2">IFERROR((((K2/FRACAS!$AY$1)*60
)-(SUMPRODUCT((FRACAS!$B$5:$B$9997=K$4)*(FRACAS!$D$5:$D$9997&lt;='Haftalık KM Bilgisi'!K2)*(IFERROR(FRACAS!$AM$5:$AM$9997,0)))
))/((K2/FRACAS!$AY$1)*60),1)</f>
        <v>1</v>
      </c>
      <c r="LL2" s="354" cm="1">
        <f t="array" ref="LL2">IFERROR((((L2/FRACAS!$AY$1)*60
)-(SUMPRODUCT((FRACAS!$B$5:$B$9997=L$4)*(FRACAS!$D$5:$D$9997&lt;='Haftalık KM Bilgisi'!L2)*(IFERROR(FRACAS!$AM$5:$AM$9997,0)))
))/((L2/FRACAS!$AY$1)*60),1)</f>
        <v>1</v>
      </c>
      <c r="LM2" s="356" cm="1">
        <f t="array" ref="LM2">IFERROR((((M2/FRACAS!$AY$1)*60
)-(SUMPRODUCT((FRACAS!$B$5:$B$9997=M$4)*(FRACAS!$D$5:$D$9997&lt;='Haftalık KM Bilgisi'!M2)*(IFERROR(FRACAS!$AM$5:$AM$9997,0)))
))/((M2/FRACAS!$AY$1)*60),1)</f>
        <v>1</v>
      </c>
      <c r="LN2" s="308"/>
      <c r="LO2" s="276"/>
      <c r="LP2" s="276"/>
      <c r="LQ2" s="276"/>
      <c r="LR2" s="276"/>
      <c r="LS2" s="276"/>
      <c r="LT2" s="276"/>
      <c r="LU2" s="276"/>
      <c r="LV2" s="276"/>
      <c r="LW2" s="276"/>
      <c r="LX2" s="276"/>
      <c r="LY2" s="276"/>
      <c r="LZ2" s="276"/>
      <c r="MA2" s="276"/>
      <c r="MB2" s="276"/>
      <c r="MC2" s="276"/>
      <c r="MD2" s="276"/>
      <c r="ME2" s="276"/>
      <c r="MF2" s="276"/>
      <c r="MG2" s="276"/>
      <c r="MH2" s="276"/>
      <c r="MI2" s="276"/>
      <c r="MJ2" s="276"/>
      <c r="MK2" s="276"/>
      <c r="ML2" s="276"/>
      <c r="MM2" s="276"/>
      <c r="MN2" s="276"/>
      <c r="MO2" s="276"/>
      <c r="MP2" s="276"/>
      <c r="MQ2" s="276"/>
      <c r="MR2" s="276"/>
      <c r="MS2" s="276"/>
      <c r="MT2" s="276"/>
      <c r="MU2" s="276"/>
      <c r="MV2" s="276"/>
      <c r="MW2" s="276"/>
      <c r="MX2" s="276"/>
      <c r="MY2" s="276"/>
      <c r="MZ2" s="276"/>
      <c r="NA2" s="277"/>
      <c r="ND2" s="340"/>
      <c r="NE2" s="341"/>
      <c r="NF2" s="348" t="e">
        <f>#REF!</f>
        <v>#REF!</v>
      </c>
      <c r="NG2" s="348" t="e">
        <f>#REF!</f>
        <v>#REF!</v>
      </c>
      <c r="NH2" s="348" t="e">
        <f>#REF!</f>
        <v>#REF!</v>
      </c>
      <c r="NI2" s="348" t="e">
        <f>#REF!</f>
        <v>#REF!</v>
      </c>
      <c r="NJ2" s="348" t="e">
        <f>#REF!</f>
        <v>#REF!</v>
      </c>
      <c r="NK2" s="348" t="e">
        <f>#REF!</f>
        <v>#REF!</v>
      </c>
      <c r="NL2" s="348" t="e">
        <f>#REF!</f>
        <v>#REF!</v>
      </c>
      <c r="NM2" s="348" t="e">
        <f>#REF!</f>
        <v>#REF!</v>
      </c>
      <c r="NN2" s="348" t="e">
        <f>#REF!</f>
        <v>#REF!</v>
      </c>
      <c r="NO2" s="348" t="e">
        <f>#REF!</f>
        <v>#REF!</v>
      </c>
      <c r="NP2" s="348" t="e">
        <f>#REF!</f>
        <v>#REF!</v>
      </c>
      <c r="NQ2" s="348" t="e">
        <f>#REF!</f>
        <v>#REF!</v>
      </c>
      <c r="NR2" s="348" t="e">
        <f>#REF!</f>
        <v>#REF!</v>
      </c>
      <c r="NS2" s="348" t="e">
        <f>#REF!</f>
        <v>#REF!</v>
      </c>
      <c r="NT2" s="348" t="e">
        <f>#REF!</f>
        <v>#REF!</v>
      </c>
      <c r="NU2" s="348" t="e">
        <f>#REF!</f>
        <v>#REF!</v>
      </c>
      <c r="NV2" s="348" t="e">
        <f>#REF!</f>
        <v>#REF!</v>
      </c>
      <c r="NW2" s="348" t="e">
        <f>#REF!</f>
        <v>#REF!</v>
      </c>
      <c r="NX2" s="348" t="e">
        <f>#REF!</f>
        <v>#REF!</v>
      </c>
      <c r="NY2" s="348" t="e">
        <f>#REF!</f>
        <v>#REF!</v>
      </c>
      <c r="NZ2" s="348" t="e">
        <f>#REF!</f>
        <v>#REF!</v>
      </c>
      <c r="OA2" s="348" t="e">
        <f>#REF!</f>
        <v>#REF!</v>
      </c>
      <c r="OB2" s="348" t="e">
        <f>#REF!</f>
        <v>#REF!</v>
      </c>
      <c r="OC2" s="348" t="e">
        <f>#REF!</f>
        <v>#REF!</v>
      </c>
      <c r="OD2" s="348" t="e">
        <f>#REF!</f>
        <v>#REF!</v>
      </c>
      <c r="OE2" s="348" t="e">
        <f>#REF!</f>
        <v>#REF!</v>
      </c>
      <c r="OF2" s="348" t="e">
        <f>#REF!</f>
        <v>#REF!</v>
      </c>
      <c r="OG2" s="348" t="e">
        <f>#REF!</f>
        <v>#REF!</v>
      </c>
      <c r="OH2" s="348" t="e">
        <f>#REF!</f>
        <v>#REF!</v>
      </c>
      <c r="OI2" s="348" t="e">
        <f>#REF!</f>
        <v>#REF!</v>
      </c>
      <c r="OJ2" s="348" t="e">
        <f>#REF!</f>
        <v>#REF!</v>
      </c>
      <c r="OK2" s="348" t="e">
        <f>#REF!</f>
        <v>#REF!</v>
      </c>
      <c r="OL2" s="348" t="e">
        <f>#REF!</f>
        <v>#REF!</v>
      </c>
      <c r="OM2" s="348" t="e">
        <f>#REF!</f>
        <v>#REF!</v>
      </c>
      <c r="ON2" s="349" t="e">
        <f>#REF!</f>
        <v>#REF!</v>
      </c>
    </row>
    <row r="3" spans="1:404" ht="24" customHeight="1">
      <c r="C3" s="278" t="s">
        <v>212</v>
      </c>
      <c r="D3" s="279">
        <f>_xlfn.MAXIFS(FRACAS!$D$5:D9997,FRACAS!$B$5:B9997,D4)</f>
        <v>12490</v>
      </c>
      <c r="E3" s="279">
        <f>_xlfn.MAXIFS(FRACAS!$D$5:E9997,FRACAS!$B$5:C9997,E4)</f>
        <v>11850</v>
      </c>
      <c r="F3" s="279">
        <f>_xlfn.MAXIFS(FRACAS!$D$5:F9997,FRACAS!$B$5:D9997,F4)</f>
        <v>22860</v>
      </c>
      <c r="G3" s="279">
        <f>_xlfn.MAXIFS(FRACAS!$D$5:G9997,FRACAS!$B$5:E9997,G4)</f>
        <v>11370</v>
      </c>
      <c r="H3" s="279">
        <f>_xlfn.MAXIFS(FRACAS!$D$5:H9997,FRACAS!$B$5:F9997,H4)</f>
        <v>29846</v>
      </c>
      <c r="I3" s="279">
        <f>_xlfn.MAXIFS(FRACAS!$D$5:I9997,FRACAS!$B$5:G9997,I4)</f>
        <v>0</v>
      </c>
      <c r="J3" s="279">
        <f>_xlfn.MAXIFS(FRACAS!$D$5:J9997,FRACAS!$B$5:H9997,J4)</f>
        <v>0</v>
      </c>
      <c r="K3" s="279">
        <f>_xlfn.MAXIFS(FRACAS!$D$5:K9997,FRACAS!$B$5:I9997,K4)</f>
        <v>0</v>
      </c>
      <c r="L3" s="279">
        <f>_xlfn.MAXIFS(FRACAS!$D$5:L9997,FRACAS!$B$5:J9997,L4)</f>
        <v>0</v>
      </c>
      <c r="M3" s="280">
        <f>_xlfn.MAXIFS(FRACAS!$D$5:M9997,FRACAS!$B$5:K9997,M4)</f>
        <v>0</v>
      </c>
      <c r="N3" s="305"/>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80"/>
      <c r="BB3" s="266"/>
      <c r="BC3" s="266"/>
      <c r="BD3" s="352"/>
      <c r="BE3" s="352"/>
      <c r="BF3" s="352"/>
      <c r="BG3" s="352"/>
      <c r="BH3" s="352"/>
      <c r="BI3" s="352"/>
      <c r="BJ3" s="352"/>
      <c r="BK3" s="352"/>
      <c r="BL3" s="352"/>
      <c r="BM3" s="352"/>
      <c r="BN3" s="352"/>
      <c r="BO3" s="352"/>
      <c r="BP3" s="352"/>
      <c r="BQ3" s="352"/>
      <c r="BR3" s="352"/>
      <c r="BS3" s="352"/>
      <c r="BT3" s="352"/>
      <c r="BU3" s="352"/>
      <c r="BV3" s="352"/>
      <c r="BW3" s="352"/>
      <c r="BX3" s="352"/>
      <c r="BY3" s="352"/>
      <c r="BZ3" s="352"/>
      <c r="CA3" s="352"/>
      <c r="CB3" s="352"/>
      <c r="CC3" s="352"/>
      <c r="CD3" s="352"/>
      <c r="CE3" s="352"/>
      <c r="CF3" s="352"/>
      <c r="CG3" s="352"/>
      <c r="CH3" s="352"/>
      <c r="CI3" s="352"/>
      <c r="CJ3" s="352"/>
      <c r="CK3" s="352"/>
      <c r="CL3" s="352"/>
      <c r="CM3" s="352"/>
      <c r="CN3" s="352"/>
      <c r="CO3" s="352"/>
      <c r="CP3" s="352"/>
      <c r="CQ3" s="352"/>
      <c r="CR3" s="352"/>
      <c r="CS3" s="352"/>
      <c r="CT3" s="352"/>
      <c r="CU3" s="352"/>
      <c r="CV3" s="352"/>
      <c r="CW3" s="352"/>
      <c r="CX3" s="352"/>
      <c r="CY3" s="352"/>
      <c r="CZ3" s="352"/>
      <c r="DA3" s="352"/>
      <c r="DB3" s="258"/>
      <c r="DC3" s="258"/>
      <c r="DE3" s="281">
        <f>COUNTIFS(FRACAS!$B$5:$B$9997, D$4, FRACAS!$D$5:$D$9997, "&lt;="&amp;'Haftalık KM Bilgisi'!D3)</f>
        <v>44</v>
      </c>
      <c r="DF3" s="282">
        <f>COUNTIFS(FRACAS!$B$5:$B$9997, E$4, FRACAS!$D$5:$D$9997, "&lt;="&amp;'Haftalık KM Bilgisi'!E3)</f>
        <v>15</v>
      </c>
      <c r="DG3" s="282">
        <f>COUNTIFS(FRACAS!$B$5:$B$9997, F$4, FRACAS!$D$5:$D$9997, "&lt;="&amp;'Haftalık KM Bilgisi'!F3)</f>
        <v>9</v>
      </c>
      <c r="DH3" s="282">
        <f>COUNTIFS(FRACAS!$B$5:$B$9997, G$4, FRACAS!$D$5:$D$9997, "&lt;="&amp;'Haftalık KM Bilgisi'!G3)</f>
        <v>13</v>
      </c>
      <c r="DI3" s="282">
        <f>COUNTIFS(FRACAS!$B$5:$B$9997, H$4, FRACAS!$D$5:$D$9997, "&lt;="&amp;'Haftalık KM Bilgisi'!H3)</f>
        <v>13</v>
      </c>
      <c r="DJ3" s="282">
        <f>COUNTIFS(FRACAS!$B$5:$B$9997, I$4, FRACAS!$D$5:$D$9997, "&lt;="&amp;'Haftalık KM Bilgisi'!I3)</f>
        <v>0</v>
      </c>
      <c r="DK3" s="282">
        <f>COUNTIFS(FRACAS!$B$5:$B$9997, J$4, FRACAS!$D$5:$D$9997, "&lt;="&amp;'Haftalık KM Bilgisi'!J3)</f>
        <v>0</v>
      </c>
      <c r="DL3" s="282">
        <f>COUNTIFS(FRACAS!$B$5:$B$9997, K$4, FRACAS!$D$5:$D$9997, "&lt;="&amp;'Haftalık KM Bilgisi'!K3)</f>
        <v>0</v>
      </c>
      <c r="DM3" s="282">
        <f>COUNTIFS(FRACAS!$B$5:$B$9997, L$4, FRACAS!$D$5:$D$9997, "&lt;="&amp;'Haftalık KM Bilgisi'!L3)</f>
        <v>0</v>
      </c>
      <c r="DN3" s="283">
        <f>COUNTIFS(FRACAS!$B$5:$B$9997, M$4, FRACAS!$D$5:$D$9997, "&lt;="&amp;'Haftalık KM Bilgisi'!M3)</f>
        <v>0</v>
      </c>
      <c r="DO3" s="284"/>
      <c r="DP3" s="282"/>
      <c r="DQ3" s="282"/>
      <c r="DR3" s="282"/>
      <c r="DS3" s="282"/>
      <c r="DT3" s="282"/>
      <c r="DU3" s="282"/>
      <c r="DV3" s="282"/>
      <c r="DW3" s="282"/>
      <c r="DX3" s="282"/>
      <c r="DY3" s="282"/>
      <c r="DZ3" s="282"/>
      <c r="EA3" s="282"/>
      <c r="EB3" s="282"/>
      <c r="EC3" s="282"/>
      <c r="ED3" s="282"/>
      <c r="EE3" s="282"/>
      <c r="EF3" s="282"/>
      <c r="EG3" s="282"/>
      <c r="EH3" s="282"/>
      <c r="EI3" s="282"/>
      <c r="EJ3" s="282"/>
      <c r="EK3" s="282"/>
      <c r="EL3" s="282"/>
      <c r="EM3" s="282"/>
      <c r="EN3" s="282"/>
      <c r="EO3" s="282"/>
      <c r="EP3" s="282"/>
      <c r="EQ3" s="282"/>
      <c r="ER3" s="282"/>
      <c r="ES3" s="282"/>
      <c r="ET3" s="282"/>
      <c r="EU3" s="282"/>
      <c r="EV3" s="282"/>
      <c r="EW3" s="282"/>
      <c r="EX3" s="282"/>
      <c r="EY3" s="282"/>
      <c r="EZ3" s="282"/>
      <c r="FA3" s="282"/>
      <c r="FB3" s="283"/>
      <c r="FC3" s="285"/>
      <c r="FD3" s="285"/>
      <c r="JN3" s="275"/>
      <c r="JO3" s="275"/>
      <c r="JP3" s="275"/>
      <c r="JQ3" s="275"/>
      <c r="JR3" s="275"/>
      <c r="JS3" s="275"/>
      <c r="JT3" s="275"/>
      <c r="JU3" s="275"/>
      <c r="JV3" s="275"/>
      <c r="JW3" s="275"/>
      <c r="JX3" s="275"/>
      <c r="JY3" s="275"/>
      <c r="JZ3" s="275"/>
      <c r="KA3" s="275"/>
      <c r="KB3" s="275"/>
      <c r="KC3" s="275"/>
      <c r="KD3" s="275"/>
      <c r="KE3" s="275"/>
      <c r="KF3" s="275"/>
      <c r="KG3" s="275"/>
      <c r="KH3" s="275"/>
      <c r="KI3" s="275"/>
      <c r="KJ3" s="275"/>
      <c r="KK3" s="275"/>
      <c r="KL3" s="275"/>
      <c r="KM3" s="275"/>
      <c r="KN3" s="275"/>
      <c r="KO3" s="275"/>
      <c r="KP3" s="275"/>
      <c r="KQ3" s="275"/>
      <c r="KR3" s="275"/>
      <c r="KS3" s="275"/>
      <c r="KT3" s="275"/>
      <c r="KU3" s="275"/>
      <c r="KV3" s="275"/>
      <c r="KW3" s="275"/>
      <c r="KX3" s="275"/>
      <c r="KY3" s="275"/>
      <c r="KZ3" s="275"/>
      <c r="LA3" s="275"/>
      <c r="LB3" s="275"/>
      <c r="LC3" s="275"/>
      <c r="LD3" s="355" cm="1">
        <f t="array" ref="LD3">IFERROR((((D3/FRACAS!$AY$1)*60
)-(SUMPRODUCT((FRACAS!$B$5:$B$9997=D$4)*(FRACAS!$D$5:$D$9997&lt;=D3)*(IFERROR(FRACAS!$AM$5:$AM$9997,0)))
))/((D3/FRACAS!$AY$1)*60),1)</f>
        <v>-1.1531478516154254</v>
      </c>
      <c r="LE3" s="354" cm="1">
        <f t="array" ref="LE3">IFERROR((((E3/FRACAS!$AY$1)*60
)-(SUMPRODUCT((FRACAS!$B$5:$B$9997=E$4)*(FRACAS!$D$5:$D$9997&lt;='Haftalık KM Bilgisi'!E3)*(IFERROR(FRACAS!$AM$5:$AM$9997,0)))
))/((E3/FRACAS!$AY$1)*60),1)</f>
        <v>-1.3308926394730924</v>
      </c>
      <c r="LF3" s="354" cm="1">
        <f t="array" ref="LF3">IFERROR((((F3/FRACAS!$AY$1)*60
)-(SUMPRODUCT((FRACAS!$B$5:$B$9997=F$4)*(FRACAS!$D$5:$D$9997&lt;='Haftalık KM Bilgisi'!F3)*(IFERROR(FRACAS!$AM$5:$AM$9997,0)))
))/((F3/FRACAS!$AY$1)*60),1)</f>
        <v>0.66524667055755515</v>
      </c>
      <c r="LG3" s="354" cm="1">
        <f t="array" ref="LG3">IFERROR((((G3/FRACAS!$AY$1)*60
)-(SUMPRODUCT((FRACAS!$B$5:$B$9997=G$4)*(FRACAS!$D$5:$D$9997&lt;='Haftalık KM Bilgisi'!G3)*(IFERROR(FRACAS!$AM$5:$AM$9997,0)))
))/((G3/FRACAS!$AY$1)*60),1)</f>
        <v>0.40578667058223628</v>
      </c>
      <c r="LH3" s="354" cm="1">
        <f t="array" ref="LH3">IFERROR((((H3/FRACAS!$AY$1)*60
)-(SUMPRODUCT((FRACAS!$B$5:$B$9997=H$4)*(FRACAS!$D$5:$D$9997&lt;='Haftalık KM Bilgisi'!H3)*(IFERROR(FRACAS!$AM$5:$AM$9997,0)))
))/((H3/FRACAS!$AY$1)*60),1)</f>
        <v>0.7442741256979627</v>
      </c>
      <c r="LI3" s="354" cm="1">
        <f t="array" ref="LI3">IFERROR((((I3/FRACAS!$AY$1)*60
)-(SUMPRODUCT((FRACAS!$B$5:$B$9997=I$4)*(FRACAS!$D$5:$D$9997&lt;='Haftalık KM Bilgisi'!I3)*(IFERROR(FRACAS!$AM$5:$AM$9997,0)))
))/((I3/FRACAS!$AY$1)*60),1)</f>
        <v>1</v>
      </c>
      <c r="LJ3" s="354" cm="1">
        <f t="array" ref="LJ3">IFERROR((((J3/FRACAS!$AY$1)*60
)-(SUMPRODUCT((FRACAS!$B$5:$B$9997=J$4)*(FRACAS!$D$5:$D$9997&lt;='Haftalık KM Bilgisi'!J3)*(IFERROR(FRACAS!$AM$5:$AM$9997,0)))
))/((J3/FRACAS!$AY$1)*60),1)</f>
        <v>1</v>
      </c>
      <c r="LK3" s="354" cm="1">
        <f t="array" ref="LK3">IFERROR((((K3/FRACAS!$AY$1)*60
)-(SUMPRODUCT((FRACAS!$B$5:$B$9997=K$4)*(FRACAS!$D$5:$D$9997&lt;='Haftalık KM Bilgisi'!K3)*(IFERROR(FRACAS!$AM$5:$AM$9997,0)))
))/((K3/FRACAS!$AY$1)*60),1)</f>
        <v>1</v>
      </c>
      <c r="LL3" s="354" cm="1">
        <f t="array" ref="LL3">IFERROR((((L3/FRACAS!$AY$1)*60
)-(SUMPRODUCT((FRACAS!$B$5:$B$9997=L$4)*(FRACAS!$D$5:$D$9997&lt;='Haftalık KM Bilgisi'!L3)*(IFERROR(FRACAS!$AM$5:$AM$9997,0)))
))/((L3/FRACAS!$AY$1)*60),1)</f>
        <v>1</v>
      </c>
      <c r="LM3" s="356" cm="1">
        <f t="array" ref="LM3">IFERROR((((M3/FRACAS!$AY$1)*60
)-(SUMPRODUCT((FRACAS!$B$5:$B$9997=M$4)*(FRACAS!$D$5:$D$9997&lt;='Haftalık KM Bilgisi'!M3)*(IFERROR(FRACAS!$AM$5:$AM$9997,0)))
))/((M3/FRACAS!$AY$1)*60),1)</f>
        <v>1</v>
      </c>
      <c r="LN3" s="308"/>
      <c r="LO3" s="276"/>
      <c r="LP3" s="276"/>
      <c r="LQ3" s="276"/>
      <c r="LR3" s="276"/>
      <c r="LS3" s="276"/>
      <c r="LT3" s="276"/>
      <c r="LU3" s="276"/>
      <c r="LV3" s="276"/>
      <c r="LW3" s="276"/>
      <c r="LX3" s="276"/>
      <c r="LY3" s="276"/>
      <c r="LZ3" s="276"/>
      <c r="MA3" s="276"/>
      <c r="MB3" s="276"/>
      <c r="MC3" s="276"/>
      <c r="MD3" s="276"/>
      <c r="ME3" s="276"/>
      <c r="MF3" s="276"/>
      <c r="MG3" s="276"/>
      <c r="MH3" s="276"/>
      <c r="MI3" s="276"/>
      <c r="MJ3" s="276"/>
      <c r="MK3" s="276"/>
      <c r="ML3" s="276"/>
      <c r="MM3" s="276"/>
      <c r="MN3" s="276"/>
      <c r="MO3" s="276"/>
      <c r="MP3" s="276"/>
      <c r="MQ3" s="276"/>
      <c r="MR3" s="276"/>
      <c r="MS3" s="276"/>
      <c r="MT3" s="276"/>
      <c r="MU3" s="276"/>
      <c r="MV3" s="276"/>
      <c r="MW3" s="276"/>
      <c r="MX3" s="276"/>
      <c r="MY3" s="276"/>
      <c r="MZ3" s="276"/>
      <c r="NA3" s="277"/>
      <c r="ND3" s="340"/>
      <c r="NE3" s="342"/>
      <c r="NF3" s="350">
        <f>AVERAGE(NF5:NF374)</f>
        <v>1</v>
      </c>
      <c r="NG3" s="350">
        <f t="shared" ref="NG3:ON3" si="1">AVERAGE(NG5:NG374)</f>
        <v>1</v>
      </c>
      <c r="NH3" s="350">
        <f t="shared" si="1"/>
        <v>1</v>
      </c>
      <c r="NI3" s="350">
        <f t="shared" si="1"/>
        <v>1</v>
      </c>
      <c r="NJ3" s="350">
        <f t="shared" si="1"/>
        <v>1</v>
      </c>
      <c r="NK3" s="350">
        <f t="shared" si="1"/>
        <v>1</v>
      </c>
      <c r="NL3" s="350">
        <f t="shared" si="1"/>
        <v>1</v>
      </c>
      <c r="NM3" s="350">
        <f t="shared" si="1"/>
        <v>1</v>
      </c>
      <c r="NN3" s="350">
        <f t="shared" si="1"/>
        <v>1</v>
      </c>
      <c r="NO3" s="350">
        <f t="shared" si="1"/>
        <v>1</v>
      </c>
      <c r="NP3" s="350">
        <f t="shared" si="1"/>
        <v>1</v>
      </c>
      <c r="NQ3" s="350">
        <f t="shared" si="1"/>
        <v>1</v>
      </c>
      <c r="NR3" s="350">
        <f t="shared" si="1"/>
        <v>1</v>
      </c>
      <c r="NS3" s="350">
        <f t="shared" si="1"/>
        <v>1</v>
      </c>
      <c r="NT3" s="350">
        <f t="shared" si="1"/>
        <v>1</v>
      </c>
      <c r="NU3" s="350">
        <f t="shared" si="1"/>
        <v>1</v>
      </c>
      <c r="NV3" s="350">
        <f t="shared" si="1"/>
        <v>1</v>
      </c>
      <c r="NW3" s="350">
        <f t="shared" si="1"/>
        <v>1</v>
      </c>
      <c r="NX3" s="350">
        <f t="shared" si="1"/>
        <v>1</v>
      </c>
      <c r="NY3" s="350">
        <f t="shared" si="1"/>
        <v>1</v>
      </c>
      <c r="NZ3" s="350">
        <f t="shared" si="1"/>
        <v>1</v>
      </c>
      <c r="OA3" s="350">
        <f t="shared" si="1"/>
        <v>1</v>
      </c>
      <c r="OB3" s="350">
        <f t="shared" si="1"/>
        <v>1</v>
      </c>
      <c r="OC3" s="350">
        <f t="shared" si="1"/>
        <v>1</v>
      </c>
      <c r="OD3" s="350">
        <f t="shared" si="1"/>
        <v>1</v>
      </c>
      <c r="OE3" s="350">
        <f t="shared" si="1"/>
        <v>1</v>
      </c>
      <c r="OF3" s="350">
        <f t="shared" si="1"/>
        <v>1</v>
      </c>
      <c r="OG3" s="350">
        <f t="shared" si="1"/>
        <v>1</v>
      </c>
      <c r="OH3" s="350">
        <f t="shared" si="1"/>
        <v>1</v>
      </c>
      <c r="OI3" s="350">
        <f t="shared" si="1"/>
        <v>1</v>
      </c>
      <c r="OJ3" s="350">
        <f t="shared" si="1"/>
        <v>1</v>
      </c>
      <c r="OK3" s="350">
        <f t="shared" si="1"/>
        <v>1</v>
      </c>
      <c r="OL3" s="350">
        <f t="shared" si="1"/>
        <v>1</v>
      </c>
      <c r="OM3" s="350">
        <f t="shared" si="1"/>
        <v>1</v>
      </c>
      <c r="ON3" s="350">
        <f t="shared" si="1"/>
        <v>1</v>
      </c>
    </row>
    <row r="4" spans="1:404" s="300" customFormat="1" ht="57" customHeight="1">
      <c r="A4" s="286" t="e">
        <f>"CW" &amp; (WEEKNUM(#REF!))</f>
        <v>#REF!</v>
      </c>
      <c r="B4" s="287" t="s">
        <v>213</v>
      </c>
      <c r="C4" s="329" t="s">
        <v>214</v>
      </c>
      <c r="D4" s="322" t="s">
        <v>151</v>
      </c>
      <c r="E4" s="322" t="s">
        <v>152</v>
      </c>
      <c r="F4" s="322" t="s">
        <v>153</v>
      </c>
      <c r="G4" s="322" t="s">
        <v>154</v>
      </c>
      <c r="H4" s="322" t="s">
        <v>155</v>
      </c>
      <c r="I4" s="322" t="s">
        <v>156</v>
      </c>
      <c r="J4" s="322" t="s">
        <v>165</v>
      </c>
      <c r="K4" s="322" t="s">
        <v>167</v>
      </c>
      <c r="L4" s="322" t="s">
        <v>169</v>
      </c>
      <c r="M4" s="323" t="s">
        <v>171</v>
      </c>
      <c r="N4" s="316">
        <v>11</v>
      </c>
      <c r="O4" s="288">
        <v>12</v>
      </c>
      <c r="P4" s="288">
        <v>13</v>
      </c>
      <c r="Q4" s="288">
        <v>14</v>
      </c>
      <c r="R4" s="288">
        <v>15</v>
      </c>
      <c r="S4" s="288">
        <v>16</v>
      </c>
      <c r="T4" s="288">
        <v>17</v>
      </c>
      <c r="U4" s="288">
        <v>18</v>
      </c>
      <c r="V4" s="288">
        <v>19</v>
      </c>
      <c r="W4" s="288">
        <v>20</v>
      </c>
      <c r="X4" s="288">
        <v>21</v>
      </c>
      <c r="Y4" s="288">
        <v>22</v>
      </c>
      <c r="Z4" s="288">
        <v>23</v>
      </c>
      <c r="AA4" s="288">
        <v>24</v>
      </c>
      <c r="AB4" s="288">
        <v>25</v>
      </c>
      <c r="AC4" s="288">
        <v>26</v>
      </c>
      <c r="AD4" s="288">
        <v>27</v>
      </c>
      <c r="AE4" s="288">
        <v>28</v>
      </c>
      <c r="AF4" s="288">
        <v>29</v>
      </c>
      <c r="AG4" s="288">
        <v>30</v>
      </c>
      <c r="AH4" s="288">
        <v>31</v>
      </c>
      <c r="AI4" s="288">
        <v>32</v>
      </c>
      <c r="AJ4" s="288">
        <v>33</v>
      </c>
      <c r="AK4" s="288">
        <v>34</v>
      </c>
      <c r="AL4" s="288">
        <v>35</v>
      </c>
      <c r="AM4" s="288">
        <v>36</v>
      </c>
      <c r="AN4" s="288">
        <v>37</v>
      </c>
      <c r="AO4" s="288">
        <v>38</v>
      </c>
      <c r="AP4" s="288">
        <v>39</v>
      </c>
      <c r="AQ4" s="288">
        <v>40</v>
      </c>
      <c r="AR4" s="288">
        <v>41</v>
      </c>
      <c r="AS4" s="288">
        <v>42</v>
      </c>
      <c r="AT4" s="288">
        <v>43</v>
      </c>
      <c r="AU4" s="288">
        <v>44</v>
      </c>
      <c r="AV4" s="288">
        <v>45</v>
      </c>
      <c r="AW4" s="288">
        <v>46</v>
      </c>
      <c r="AX4" s="288">
        <v>47</v>
      </c>
      <c r="AY4" s="288">
        <v>48</v>
      </c>
      <c r="AZ4" s="288">
        <v>49</v>
      </c>
      <c r="BA4" s="289">
        <v>50</v>
      </c>
      <c r="BB4" s="290"/>
      <c r="BC4" s="290"/>
      <c r="BD4" s="352"/>
      <c r="BE4" s="352"/>
      <c r="BF4" s="352"/>
      <c r="BG4" s="352"/>
      <c r="BH4" s="352"/>
      <c r="BI4" s="352"/>
      <c r="BJ4" s="352"/>
      <c r="BK4" s="352"/>
      <c r="BL4" s="352"/>
      <c r="BM4" s="352"/>
      <c r="BN4" s="352"/>
      <c r="BO4" s="352"/>
      <c r="BP4" s="352"/>
      <c r="BQ4" s="352"/>
      <c r="BR4" s="352"/>
      <c r="BS4" s="352"/>
      <c r="BT4" s="352"/>
      <c r="BU4" s="352"/>
      <c r="BV4" s="352"/>
      <c r="BW4" s="352"/>
      <c r="BX4" s="352"/>
      <c r="BY4" s="352"/>
      <c r="BZ4" s="352"/>
      <c r="CA4" s="352"/>
      <c r="CB4" s="352"/>
      <c r="CC4" s="352"/>
      <c r="CD4" s="352"/>
      <c r="CE4" s="352"/>
      <c r="CF4" s="352"/>
      <c r="CG4" s="352"/>
      <c r="CH4" s="352"/>
      <c r="CI4" s="352"/>
      <c r="CJ4" s="352"/>
      <c r="CK4" s="352"/>
      <c r="CL4" s="352"/>
      <c r="CM4" s="352"/>
      <c r="CN4" s="352"/>
      <c r="CO4" s="352"/>
      <c r="CP4" s="352"/>
      <c r="CQ4" s="352"/>
      <c r="CR4" s="352"/>
      <c r="CS4" s="352"/>
      <c r="CT4" s="352"/>
      <c r="CU4" s="352"/>
      <c r="CV4" s="352"/>
      <c r="CW4" s="352"/>
      <c r="CX4" s="352"/>
      <c r="CY4" s="352"/>
      <c r="CZ4" s="352"/>
      <c r="DA4" s="352"/>
      <c r="DB4" s="294"/>
      <c r="DC4" s="331" t="s">
        <v>200</v>
      </c>
      <c r="DD4" s="329" t="s">
        <v>214</v>
      </c>
      <c r="DE4" s="337" t="str">
        <f>$D$4</f>
        <v>4119(1)</v>
      </c>
      <c r="DF4" s="338" t="str">
        <f>$E$4</f>
        <v>4120(2)</v>
      </c>
      <c r="DG4" s="338" t="str">
        <f>$F$4</f>
        <v>4121(3)</v>
      </c>
      <c r="DH4" s="338" t="str">
        <f>$G$4</f>
        <v>4122(4)</v>
      </c>
      <c r="DI4" s="338" t="str">
        <f>$H$4</f>
        <v>4123(5)</v>
      </c>
      <c r="DJ4" s="338" t="str">
        <f>$I$4</f>
        <v>4124(6)</v>
      </c>
      <c r="DK4" s="338" t="str">
        <f>$J$4</f>
        <v>4125(7)</v>
      </c>
      <c r="DL4" s="338" t="str">
        <f>$K$4</f>
        <v>4126(8)</v>
      </c>
      <c r="DM4" s="338" t="str">
        <f>$L$4</f>
        <v>4127(9)</v>
      </c>
      <c r="DN4" s="339" t="str">
        <f>$M$4</f>
        <v>4128(10)</v>
      </c>
      <c r="DO4" s="291">
        <v>11</v>
      </c>
      <c r="DP4" s="292">
        <v>12</v>
      </c>
      <c r="DQ4" s="292">
        <v>13</v>
      </c>
      <c r="DR4" s="292">
        <v>14</v>
      </c>
      <c r="DS4" s="292">
        <v>15</v>
      </c>
      <c r="DT4" s="292">
        <v>16</v>
      </c>
      <c r="DU4" s="292">
        <v>17</v>
      </c>
      <c r="DV4" s="292">
        <v>18</v>
      </c>
      <c r="DW4" s="292">
        <v>19</v>
      </c>
      <c r="DX4" s="292">
        <v>20</v>
      </c>
      <c r="DY4" s="292">
        <v>21</v>
      </c>
      <c r="DZ4" s="292">
        <v>22</v>
      </c>
      <c r="EA4" s="292">
        <v>23</v>
      </c>
      <c r="EB4" s="292">
        <v>24</v>
      </c>
      <c r="EC4" s="292">
        <v>25</v>
      </c>
      <c r="ED4" s="292">
        <v>26</v>
      </c>
      <c r="EE4" s="292">
        <v>27</v>
      </c>
      <c r="EF4" s="292">
        <v>28</v>
      </c>
      <c r="EG4" s="292">
        <v>29</v>
      </c>
      <c r="EH4" s="292">
        <v>30</v>
      </c>
      <c r="EI4" s="292">
        <v>31</v>
      </c>
      <c r="EJ4" s="292">
        <v>32</v>
      </c>
      <c r="EK4" s="292">
        <v>33</v>
      </c>
      <c r="EL4" s="292">
        <v>34</v>
      </c>
      <c r="EM4" s="292">
        <v>35</v>
      </c>
      <c r="EN4" s="292">
        <v>36</v>
      </c>
      <c r="EO4" s="292">
        <v>37</v>
      </c>
      <c r="EP4" s="292">
        <v>38</v>
      </c>
      <c r="EQ4" s="292">
        <v>39</v>
      </c>
      <c r="ER4" s="292">
        <v>40</v>
      </c>
      <c r="ES4" s="292">
        <v>41</v>
      </c>
      <c r="ET4" s="292">
        <v>42</v>
      </c>
      <c r="EU4" s="292">
        <v>43</v>
      </c>
      <c r="EV4" s="292">
        <v>44</v>
      </c>
      <c r="EW4" s="292">
        <v>45</v>
      </c>
      <c r="EX4" s="292">
        <v>46</v>
      </c>
      <c r="EY4" s="292">
        <v>47</v>
      </c>
      <c r="EZ4" s="292">
        <v>48</v>
      </c>
      <c r="FA4" s="292">
        <v>49</v>
      </c>
      <c r="FB4" s="293">
        <v>50</v>
      </c>
      <c r="FC4" s="294"/>
      <c r="FD4" s="294"/>
      <c r="FE4" s="353"/>
      <c r="FF4" s="353"/>
      <c r="FG4" s="353"/>
      <c r="FH4" s="353"/>
      <c r="FI4" s="353"/>
      <c r="FJ4" s="353"/>
      <c r="FK4" s="353"/>
      <c r="FL4" s="353"/>
      <c r="FM4" s="353"/>
      <c r="FN4" s="353"/>
      <c r="FO4" s="353"/>
      <c r="FP4" s="353"/>
      <c r="FQ4" s="353"/>
      <c r="FR4" s="353"/>
      <c r="FS4" s="353"/>
      <c r="FT4" s="353"/>
      <c r="FU4" s="353"/>
      <c r="FV4" s="353"/>
      <c r="FW4" s="353"/>
      <c r="FX4" s="353"/>
      <c r="FY4" s="353"/>
      <c r="FZ4" s="353"/>
      <c r="GA4" s="353"/>
      <c r="GB4" s="353"/>
      <c r="GC4" s="353"/>
      <c r="GD4" s="353"/>
      <c r="GE4" s="353"/>
      <c r="GF4" s="353"/>
      <c r="GG4" s="353"/>
      <c r="GH4" s="353"/>
      <c r="GI4" s="353"/>
      <c r="GJ4" s="353"/>
      <c r="GK4" s="353"/>
      <c r="GL4" s="353"/>
      <c r="GM4" s="353"/>
      <c r="GN4" s="353"/>
      <c r="GO4" s="353"/>
      <c r="GP4" s="353"/>
      <c r="GQ4" s="353"/>
      <c r="GR4" s="353"/>
      <c r="GS4" s="353"/>
      <c r="GT4" s="353"/>
      <c r="GU4" s="353"/>
      <c r="GV4" s="353"/>
      <c r="GW4" s="353"/>
      <c r="GX4" s="353"/>
      <c r="GY4" s="353"/>
      <c r="GZ4" s="353"/>
      <c r="HA4" s="353"/>
      <c r="HB4" s="353"/>
      <c r="HC4" s="353"/>
      <c r="HD4" s="353"/>
      <c r="HE4" s="353"/>
      <c r="HF4" s="353"/>
      <c r="HG4" s="353"/>
      <c r="HH4" s="353"/>
      <c r="HI4" s="353"/>
      <c r="HJ4" s="353"/>
      <c r="HK4" s="353"/>
      <c r="HL4" s="353"/>
      <c r="HM4" s="353"/>
      <c r="HN4" s="353"/>
      <c r="HO4" s="353"/>
      <c r="HP4" s="353"/>
      <c r="HQ4" s="353"/>
      <c r="HR4" s="353"/>
      <c r="HS4" s="353"/>
      <c r="HT4" s="353"/>
      <c r="HU4" s="353"/>
      <c r="HV4" s="353"/>
      <c r="HW4" s="353"/>
      <c r="HX4" s="353"/>
      <c r="HY4" s="353"/>
      <c r="HZ4" s="353"/>
      <c r="IA4" s="353"/>
      <c r="IB4" s="353"/>
      <c r="IC4" s="353"/>
      <c r="ID4" s="353"/>
      <c r="IE4" s="353"/>
      <c r="IF4" s="353"/>
      <c r="IG4" s="353"/>
      <c r="IH4" s="353"/>
      <c r="II4" s="353"/>
      <c r="IJ4" s="353"/>
      <c r="IK4" s="353"/>
      <c r="IL4" s="353"/>
      <c r="IM4" s="353"/>
      <c r="IN4" s="353"/>
      <c r="IO4" s="353"/>
      <c r="IP4" s="353"/>
      <c r="IQ4" s="353"/>
      <c r="IR4" s="353"/>
      <c r="IS4" s="353"/>
      <c r="IT4" s="353"/>
      <c r="IU4" s="353"/>
      <c r="IV4" s="353"/>
      <c r="IW4" s="353"/>
      <c r="IX4" s="353"/>
      <c r="IY4" s="353"/>
      <c r="IZ4" s="353"/>
      <c r="JA4" s="353"/>
      <c r="JB4" s="353"/>
      <c r="JC4" s="353"/>
      <c r="JD4" s="353"/>
      <c r="JE4" s="353"/>
      <c r="JF4" s="353"/>
      <c r="JG4" s="353"/>
      <c r="JH4" s="353"/>
      <c r="JI4" s="353"/>
      <c r="JJ4" s="353"/>
      <c r="JK4" s="353"/>
      <c r="JL4" s="353"/>
      <c r="JM4" s="353"/>
      <c r="JN4" s="295">
        <v>11</v>
      </c>
      <c r="JO4" s="296">
        <v>12</v>
      </c>
      <c r="JP4" s="296">
        <v>13</v>
      </c>
      <c r="JQ4" s="296">
        <v>14</v>
      </c>
      <c r="JR4" s="296">
        <v>15</v>
      </c>
      <c r="JS4" s="296">
        <v>16</v>
      </c>
      <c r="JT4" s="296">
        <v>17</v>
      </c>
      <c r="JU4" s="296">
        <v>18</v>
      </c>
      <c r="JV4" s="296">
        <v>19</v>
      </c>
      <c r="JW4" s="296">
        <v>20</v>
      </c>
      <c r="JX4" s="296">
        <v>21</v>
      </c>
      <c r="JY4" s="296">
        <v>22</v>
      </c>
      <c r="JZ4" s="296">
        <v>23</v>
      </c>
      <c r="KA4" s="296">
        <v>24</v>
      </c>
      <c r="KB4" s="296">
        <v>25</v>
      </c>
      <c r="KC4" s="296">
        <v>26</v>
      </c>
      <c r="KD4" s="296">
        <v>27</v>
      </c>
      <c r="KE4" s="296">
        <v>28</v>
      </c>
      <c r="KF4" s="296">
        <v>29</v>
      </c>
      <c r="KG4" s="296">
        <v>30</v>
      </c>
      <c r="KH4" s="296">
        <v>31</v>
      </c>
      <c r="KI4" s="296">
        <v>32</v>
      </c>
      <c r="KJ4" s="296">
        <v>33</v>
      </c>
      <c r="KK4" s="296">
        <v>34</v>
      </c>
      <c r="KL4" s="296">
        <v>35</v>
      </c>
      <c r="KM4" s="296">
        <v>36</v>
      </c>
      <c r="KN4" s="296">
        <v>37</v>
      </c>
      <c r="KO4" s="296">
        <v>38</v>
      </c>
      <c r="KP4" s="296">
        <v>39</v>
      </c>
      <c r="KQ4" s="296">
        <v>40</v>
      </c>
      <c r="KR4" s="296">
        <v>41</v>
      </c>
      <c r="KS4" s="296">
        <v>42</v>
      </c>
      <c r="KT4" s="296">
        <v>43</v>
      </c>
      <c r="KU4" s="296">
        <v>44</v>
      </c>
      <c r="KV4" s="296">
        <v>45</v>
      </c>
      <c r="KW4" s="296">
        <v>46</v>
      </c>
      <c r="KX4" s="296">
        <v>47</v>
      </c>
      <c r="KY4" s="296">
        <v>48</v>
      </c>
      <c r="KZ4" s="296">
        <v>49</v>
      </c>
      <c r="LA4" s="296">
        <v>50</v>
      </c>
      <c r="LB4" s="297"/>
      <c r="LC4" s="329" t="s">
        <v>214</v>
      </c>
      <c r="LD4" s="334" t="str">
        <f>$D$4</f>
        <v>4119(1)</v>
      </c>
      <c r="LE4" s="335" t="str">
        <f>$E$4</f>
        <v>4120(2)</v>
      </c>
      <c r="LF4" s="335" t="str">
        <f>$F$4</f>
        <v>4121(3)</v>
      </c>
      <c r="LG4" s="335" t="str">
        <f>$G$4</f>
        <v>4122(4)</v>
      </c>
      <c r="LH4" s="335" t="str">
        <f>$H$4</f>
        <v>4123(5)</v>
      </c>
      <c r="LI4" s="335" t="str">
        <f>$I$4</f>
        <v>4124(6)</v>
      </c>
      <c r="LJ4" s="335" t="str">
        <f>$J$4</f>
        <v>4125(7)</v>
      </c>
      <c r="LK4" s="335" t="str">
        <f>$K$4</f>
        <v>4126(8)</v>
      </c>
      <c r="LL4" s="335" t="str">
        <f>$L$4</f>
        <v>4127(9)</v>
      </c>
      <c r="LM4" s="336" t="str">
        <f>$M$4</f>
        <v>4128(10)</v>
      </c>
      <c r="LN4" s="321">
        <v>11</v>
      </c>
      <c r="LO4" s="298">
        <v>12</v>
      </c>
      <c r="LP4" s="298">
        <v>13</v>
      </c>
      <c r="LQ4" s="298">
        <v>14</v>
      </c>
      <c r="LR4" s="298">
        <v>15</v>
      </c>
      <c r="LS4" s="298">
        <v>16</v>
      </c>
      <c r="LT4" s="298">
        <v>17</v>
      </c>
      <c r="LU4" s="298">
        <v>18</v>
      </c>
      <c r="LV4" s="298">
        <v>19</v>
      </c>
      <c r="LW4" s="298">
        <v>20</v>
      </c>
      <c r="LX4" s="298">
        <v>21</v>
      </c>
      <c r="LY4" s="298">
        <v>22</v>
      </c>
      <c r="LZ4" s="298">
        <v>23</v>
      </c>
      <c r="MA4" s="298">
        <v>24</v>
      </c>
      <c r="MB4" s="298">
        <v>25</v>
      </c>
      <c r="MC4" s="298">
        <v>26</v>
      </c>
      <c r="MD4" s="298">
        <v>27</v>
      </c>
      <c r="ME4" s="298">
        <v>28</v>
      </c>
      <c r="MF4" s="298">
        <v>29</v>
      </c>
      <c r="MG4" s="298">
        <v>30</v>
      </c>
      <c r="MH4" s="298">
        <v>31</v>
      </c>
      <c r="MI4" s="298">
        <v>32</v>
      </c>
      <c r="MJ4" s="298">
        <v>33</v>
      </c>
      <c r="MK4" s="298">
        <v>34</v>
      </c>
      <c r="ML4" s="298">
        <v>35</v>
      </c>
      <c r="MM4" s="298">
        <v>36</v>
      </c>
      <c r="MN4" s="298">
        <v>37</v>
      </c>
      <c r="MO4" s="298">
        <v>38</v>
      </c>
      <c r="MP4" s="298">
        <v>39</v>
      </c>
      <c r="MQ4" s="298">
        <v>40</v>
      </c>
      <c r="MR4" s="298">
        <v>41</v>
      </c>
      <c r="MS4" s="298">
        <v>42</v>
      </c>
      <c r="MT4" s="298">
        <v>43</v>
      </c>
      <c r="MU4" s="298">
        <v>44</v>
      </c>
      <c r="MV4" s="298">
        <v>45</v>
      </c>
      <c r="MW4" s="298">
        <v>46</v>
      </c>
      <c r="MX4" s="298">
        <v>47</v>
      </c>
      <c r="MY4" s="298">
        <v>48</v>
      </c>
      <c r="MZ4" s="298">
        <v>49</v>
      </c>
      <c r="NA4" s="299">
        <v>50</v>
      </c>
      <c r="ND4" s="343" t="s">
        <v>215</v>
      </c>
      <c r="NE4" s="344" t="str">
        <f>C4</f>
        <v xml:space="preserve">Araç  / Tarih  </v>
      </c>
      <c r="NF4" s="351" t="str">
        <f>IF(NF3=1,"",NF2)</f>
        <v/>
      </c>
      <c r="NG4" s="351" t="str">
        <f t="shared" ref="NG4:ON4" si="2">IF(NG3=1,"",NG2)</f>
        <v/>
      </c>
      <c r="NH4" s="351" t="str">
        <f t="shared" si="2"/>
        <v/>
      </c>
      <c r="NI4" s="351" t="str">
        <f t="shared" si="2"/>
        <v/>
      </c>
      <c r="NJ4" s="351" t="str">
        <f t="shared" si="2"/>
        <v/>
      </c>
      <c r="NK4" s="351" t="str">
        <f t="shared" si="2"/>
        <v/>
      </c>
      <c r="NL4" s="351" t="str">
        <f t="shared" si="2"/>
        <v/>
      </c>
      <c r="NM4" s="351" t="str">
        <f t="shared" si="2"/>
        <v/>
      </c>
      <c r="NN4" s="351" t="str">
        <f t="shared" si="2"/>
        <v/>
      </c>
      <c r="NO4" s="351" t="str">
        <f t="shared" si="2"/>
        <v/>
      </c>
      <c r="NP4" s="351" t="str">
        <f t="shared" si="2"/>
        <v/>
      </c>
      <c r="NQ4" s="351" t="str">
        <f t="shared" si="2"/>
        <v/>
      </c>
      <c r="NR4" s="351" t="str">
        <f t="shared" si="2"/>
        <v/>
      </c>
      <c r="NS4" s="351" t="str">
        <f t="shared" si="2"/>
        <v/>
      </c>
      <c r="NT4" s="351" t="str">
        <f t="shared" si="2"/>
        <v/>
      </c>
      <c r="NU4" s="351" t="str">
        <f t="shared" si="2"/>
        <v/>
      </c>
      <c r="NV4" s="351" t="str">
        <f t="shared" si="2"/>
        <v/>
      </c>
      <c r="NW4" s="351" t="str">
        <f t="shared" si="2"/>
        <v/>
      </c>
      <c r="NX4" s="351" t="str">
        <f t="shared" si="2"/>
        <v/>
      </c>
      <c r="NY4" s="351" t="str">
        <f t="shared" si="2"/>
        <v/>
      </c>
      <c r="NZ4" s="351" t="str">
        <f t="shared" si="2"/>
        <v/>
      </c>
      <c r="OA4" s="351" t="str">
        <f t="shared" si="2"/>
        <v/>
      </c>
      <c r="OB4" s="351" t="str">
        <f t="shared" si="2"/>
        <v/>
      </c>
      <c r="OC4" s="351" t="str">
        <f t="shared" si="2"/>
        <v/>
      </c>
      <c r="OD4" s="351" t="str">
        <f t="shared" si="2"/>
        <v/>
      </c>
      <c r="OE4" s="351" t="str">
        <f t="shared" si="2"/>
        <v/>
      </c>
      <c r="OF4" s="351" t="str">
        <f t="shared" si="2"/>
        <v/>
      </c>
      <c r="OG4" s="351" t="str">
        <f t="shared" si="2"/>
        <v/>
      </c>
      <c r="OH4" s="351" t="str">
        <f t="shared" si="2"/>
        <v/>
      </c>
      <c r="OI4" s="351" t="str">
        <f t="shared" si="2"/>
        <v/>
      </c>
      <c r="OJ4" s="351" t="str">
        <f t="shared" si="2"/>
        <v/>
      </c>
      <c r="OK4" s="351" t="str">
        <f t="shared" si="2"/>
        <v/>
      </c>
      <c r="OL4" s="351" t="str">
        <f t="shared" si="2"/>
        <v/>
      </c>
      <c r="OM4" s="351" t="str">
        <f t="shared" si="2"/>
        <v/>
      </c>
      <c r="ON4" s="351" t="str">
        <f t="shared" si="2"/>
        <v/>
      </c>
    </row>
    <row r="5" spans="1:404" ht="15" customHeight="1">
      <c r="B5" s="301" t="s">
        <v>216</v>
      </c>
      <c r="C5" s="302">
        <v>45261</v>
      </c>
      <c r="D5" s="279">
        <v>430</v>
      </c>
      <c r="E5" s="303"/>
      <c r="F5" s="303"/>
      <c r="G5" s="303"/>
      <c r="H5" s="303"/>
      <c r="I5" s="303"/>
      <c r="J5" s="303"/>
      <c r="K5" s="304"/>
      <c r="L5" s="304"/>
      <c r="M5" s="317"/>
      <c r="N5" s="305"/>
      <c r="O5" s="279"/>
      <c r="P5" s="279"/>
      <c r="Q5" s="279"/>
      <c r="R5" s="279"/>
      <c r="S5" s="279"/>
      <c r="T5" s="279"/>
      <c r="U5" s="279"/>
      <c r="V5" s="279"/>
      <c r="W5" s="279"/>
      <c r="X5" s="279"/>
      <c r="Y5" s="279"/>
      <c r="Z5" s="279"/>
      <c r="AA5" s="279"/>
      <c r="AB5" s="279"/>
      <c r="AC5" s="279"/>
      <c r="AD5" s="279"/>
      <c r="AE5" s="279"/>
      <c r="AF5" s="279"/>
      <c r="AG5" s="279"/>
      <c r="AH5" s="279"/>
      <c r="AI5" s="279"/>
      <c r="AJ5" s="279"/>
      <c r="AK5" s="279"/>
      <c r="AL5" s="279"/>
      <c r="AM5" s="279"/>
      <c r="AN5" s="279"/>
      <c r="AO5" s="279"/>
      <c r="AP5" s="279"/>
      <c r="AQ5" s="279"/>
      <c r="AR5" s="279"/>
      <c r="AS5" s="279"/>
      <c r="AT5" s="279"/>
      <c r="AU5" s="279"/>
      <c r="AV5" s="279"/>
      <c r="AW5" s="279"/>
      <c r="AX5" s="279"/>
      <c r="AY5" s="279"/>
      <c r="AZ5" s="279"/>
      <c r="BA5" s="280"/>
      <c r="BB5" s="266"/>
      <c r="BC5" s="266"/>
      <c r="BD5" s="352"/>
      <c r="BE5" s="352"/>
      <c r="BF5" s="352"/>
      <c r="BG5" s="352"/>
      <c r="BH5" s="352"/>
      <c r="BI5" s="352"/>
      <c r="BJ5" s="352"/>
      <c r="BK5" s="352"/>
      <c r="BL5" s="352"/>
      <c r="BM5" s="352"/>
      <c r="BN5" s="352"/>
      <c r="BO5" s="352"/>
      <c r="BP5" s="352"/>
      <c r="BQ5" s="352"/>
      <c r="BR5" s="352"/>
      <c r="BS5" s="352"/>
      <c r="BT5" s="352"/>
      <c r="BU5" s="352"/>
      <c r="BV5" s="352"/>
      <c r="BW5" s="352"/>
      <c r="BX5" s="352"/>
      <c r="BY5" s="352"/>
      <c r="BZ5" s="352"/>
      <c r="CA5" s="352"/>
      <c r="CB5" s="352"/>
      <c r="CC5" s="352"/>
      <c r="CD5" s="352"/>
      <c r="CE5" s="352"/>
      <c r="CF5" s="352"/>
      <c r="CG5" s="352"/>
      <c r="CH5" s="352"/>
      <c r="CI5" s="352"/>
      <c r="CJ5" s="352"/>
      <c r="CK5" s="352"/>
      <c r="CL5" s="352"/>
      <c r="CM5" s="352"/>
      <c r="CN5" s="352"/>
      <c r="CO5" s="352"/>
      <c r="CP5" s="352"/>
      <c r="CQ5" s="352"/>
      <c r="CR5" s="352"/>
      <c r="CS5" s="352"/>
      <c r="CT5" s="352"/>
      <c r="CU5" s="352"/>
      <c r="CV5" s="352"/>
      <c r="CW5" s="352"/>
      <c r="CX5" s="352"/>
      <c r="CY5" s="352"/>
      <c r="CZ5" s="352"/>
      <c r="DA5" s="352"/>
      <c r="DB5" s="266"/>
      <c r="DC5" s="266">
        <f t="shared" ref="DC5:DC68" si="3">SUM(DE5:DN5)</f>
        <v>30</v>
      </c>
      <c r="DD5" s="302">
        <f t="shared" ref="DD5:DD68" si="4">IF(DC5&gt;0,C5,"")</f>
        <v>45261</v>
      </c>
      <c r="DE5" s="328">
        <f>IF(D5&gt; 0,(COUNTIFS(FRACAS!$B$5:$B$9997, D$4, FRACAS!$D$5:$D$9997, "&lt;="&amp;D5)), "" )</f>
        <v>30</v>
      </c>
      <c r="DF5" s="282" t="str">
        <f>IF(E5&gt; 0,(COUNTIFS(FRACAS!$B$5:$B$9997, E$4, FRACAS!$D$5:$D$9997, "&lt;="&amp;E5)), "" )</f>
        <v/>
      </c>
      <c r="DG5" s="282" t="str">
        <f>IF(F5&gt; 0,(COUNTIFS(FRACAS!$B$5:$B$9997, F$4, FRACAS!$D$5:$D$9997, "&lt;="&amp;F5)), "" )</f>
        <v/>
      </c>
      <c r="DH5" s="282" t="str">
        <f>IF(G5&gt; 0,(COUNTIFS(FRACAS!$B$5:$B$9997, G$4, FRACAS!$D$5:$D$9997, "&lt;="&amp;G5)), "" )</f>
        <v/>
      </c>
      <c r="DI5" s="282" t="str">
        <f>IF(H5&gt; 0,(COUNTIFS(FRACAS!$B$5:$B$9997, H$4, FRACAS!$D$5:$D$9997, "&lt;="&amp;H5)), "" )</f>
        <v/>
      </c>
      <c r="DJ5" s="282" t="str">
        <f>IF(I5&gt; 0,(COUNTIFS(FRACAS!$B$5:$B$9997, I$4, FRACAS!$D$5:$D$9997, "&lt;="&amp;I5)), "" )</f>
        <v/>
      </c>
      <c r="DK5" s="282" t="str">
        <f>IF(J5&gt; 0,(COUNTIFS(FRACAS!$B$5:$B$9997, J$4, FRACAS!$D$5:$D$9997, "&lt;="&amp;J5)), "" )</f>
        <v/>
      </c>
      <c r="DL5" s="282" t="str">
        <f>IF(K5&gt; 0,(COUNTIFS(FRACAS!$B$5:$B$9997, K$4, FRACAS!$D$5:$D$9997, "&lt;="&amp;K5)), "" )</f>
        <v/>
      </c>
      <c r="DM5" s="282" t="str">
        <f>IF(L5&gt; 0,(COUNTIFS(FRACAS!$B$5:$B$9997, L$4, FRACAS!$D$5:$D$9997, "&lt;="&amp;L5)), "" )</f>
        <v/>
      </c>
      <c r="DN5" s="282" t="str">
        <f>IF(M5&gt; 0,(COUNTIFS(FRACAS!$B$5:$B$9997, M$4, FRACAS!$D$5:$D$9997, "&lt;="&amp;M5)), "" )</f>
        <v/>
      </c>
      <c r="DO5" s="284"/>
      <c r="DP5" s="282"/>
      <c r="DQ5" s="282"/>
      <c r="DR5" s="282"/>
      <c r="DS5" s="282"/>
      <c r="DT5" s="282"/>
      <c r="DU5" s="282"/>
      <c r="DV5" s="282"/>
      <c r="DW5" s="282"/>
      <c r="DX5" s="282"/>
      <c r="DY5" s="282"/>
      <c r="DZ5" s="282"/>
      <c r="EA5" s="282"/>
      <c r="EB5" s="282"/>
      <c r="EC5" s="282"/>
      <c r="ED5" s="282"/>
      <c r="EE5" s="282"/>
      <c r="EF5" s="282"/>
      <c r="EG5" s="282"/>
      <c r="EH5" s="282"/>
      <c r="EI5" s="282"/>
      <c r="EJ5" s="282"/>
      <c r="EK5" s="282"/>
      <c r="EL5" s="282"/>
      <c r="EM5" s="282"/>
      <c r="EN5" s="282"/>
      <c r="EO5" s="282"/>
      <c r="EP5" s="282"/>
      <c r="EQ5" s="282"/>
      <c r="ER5" s="282"/>
      <c r="ES5" s="282"/>
      <c r="ET5" s="282"/>
      <c r="EU5" s="282"/>
      <c r="EV5" s="282"/>
      <c r="EW5" s="282"/>
      <c r="EX5" s="282"/>
      <c r="EY5" s="282"/>
      <c r="EZ5" s="282"/>
      <c r="FA5" s="282"/>
      <c r="FB5" s="283"/>
      <c r="FC5" s="285"/>
      <c r="FD5" s="285"/>
      <c r="JN5" s="306"/>
      <c r="JO5" s="274"/>
      <c r="JP5" s="274"/>
      <c r="JQ5" s="274"/>
      <c r="JR5" s="274"/>
      <c r="JS5" s="274"/>
      <c r="JT5" s="274"/>
      <c r="JU5" s="274"/>
      <c r="JV5" s="274"/>
      <c r="JW5" s="274"/>
      <c r="JX5" s="274"/>
      <c r="JY5" s="274"/>
      <c r="JZ5" s="274"/>
      <c r="KA5" s="274"/>
      <c r="KB5" s="274"/>
      <c r="KC5" s="274"/>
      <c r="KD5" s="274"/>
      <c r="KE5" s="274"/>
      <c r="KF5" s="274"/>
      <c r="KG5" s="274"/>
      <c r="KH5" s="274"/>
      <c r="KI5" s="274"/>
      <c r="KJ5" s="274"/>
      <c r="KK5" s="274"/>
      <c r="KL5" s="274"/>
      <c r="KM5" s="274"/>
      <c r="KN5" s="274"/>
      <c r="KO5" s="274"/>
      <c r="KP5" s="274"/>
      <c r="KQ5" s="274"/>
      <c r="KR5" s="274"/>
      <c r="KS5" s="274"/>
      <c r="KT5" s="274"/>
      <c r="KU5" s="274"/>
      <c r="KV5" s="274"/>
      <c r="KW5" s="274"/>
      <c r="KX5" s="274"/>
      <c r="KY5" s="274"/>
      <c r="KZ5" s="274"/>
      <c r="LA5" s="274"/>
      <c r="LB5" s="275"/>
      <c r="LC5" s="302">
        <f>DD5</f>
        <v>45261</v>
      </c>
      <c r="LD5" s="354" cm="1">
        <f t="array" ref="LD5">IFERROR((((D5/FRACAS!$AY$1)*60
)-(SUMPRODUCT((FRACAS!$B$5:$B$9997=D$4)*(FRACAS!$D$5:$D$9997&lt;=D5)*(IFERROR(FRACAS!$AM$5:$AM$9997,0)))
))/((D5/FRACAS!$AY$1)*60),"")</f>
        <v>-61.13284237726949</v>
      </c>
      <c r="LE5" s="354" t="str" cm="1">
        <f t="array" ref="LE5">IFERROR((((E5/FRACAS!$AY$1)*60
)-(SUMPRODUCT((FRACAS!$B$5:$B$9997=E$4)*(FRACAS!$D$5:$D$9997&lt;=E5)*(IFERROR(FRACAS!$AM$5:$AM$9997,0)))
))/((E5/FRACAS!$AY$1)*60),"")</f>
        <v/>
      </c>
      <c r="LF5" s="354" t="str" cm="1">
        <f t="array" ref="LF5">IFERROR((((F5/FRACAS!$AY$1)*60
)-(SUMPRODUCT((FRACAS!$B$5:$B$9997=F$4)*(FRACAS!$D$5:$D$9997&lt;=F5)*(IFERROR(FRACAS!$AM$5:$AM$9997,0)))
))/((F5/FRACAS!$AY$1)*60),"")</f>
        <v/>
      </c>
      <c r="LG5" s="354" t="str" cm="1">
        <f t="array" ref="LG5">IFERROR((((G5/FRACAS!$AY$1)*60
)-(SUMPRODUCT((FRACAS!$B$5:$B$9997=G$4)*(FRACAS!$D$5:$D$9997&lt;=G5)*(IFERROR(FRACAS!$AM$5:$AM$9997,0)))
))/((G5/FRACAS!$AY$1)*60),"")</f>
        <v/>
      </c>
      <c r="LH5" s="354" t="str" cm="1">
        <f t="array" ref="LH5">IFERROR((((H5/FRACAS!$AY$1)*60
)-(SUMPRODUCT((FRACAS!$B$5:$B$9997=H$4)*(FRACAS!$D$5:$D$9997&lt;=H5)*(IFERROR(FRACAS!$AM$5:$AM$9997,0)))
))/((H5/FRACAS!$AY$1)*60),"")</f>
        <v/>
      </c>
      <c r="LI5" s="354" t="str" cm="1">
        <f t="array" ref="LI5">IFERROR((((I5/FRACAS!$AY$1)*60
)-(SUMPRODUCT((FRACAS!$B$5:$B$9997=I$4)*(FRACAS!$D$5:$D$9997&lt;=I5)*(IFERROR(FRACAS!$AM$5:$AM$9997,0)))
))/((I5/FRACAS!$AY$1)*60),"")</f>
        <v/>
      </c>
      <c r="LJ5" s="354" t="str" cm="1">
        <f t="array" ref="LJ5">IFERROR((((J5/FRACAS!$AY$1)*60
)-(SUMPRODUCT((FRACAS!$B$5:$B$9997=J$4)*(FRACAS!$D$5:$D$9997&lt;=J5)*(IFERROR(FRACAS!$AM$5:$AM$9997,0)))
))/((J5/FRACAS!$AY$1)*60),"")</f>
        <v/>
      </c>
      <c r="LK5" s="354" t="str" cm="1">
        <f t="array" ref="LK5">IFERROR((((K5/FRACAS!$AY$1)*60
)-(SUMPRODUCT((FRACAS!$B$5:$B$9997=K$4)*(FRACAS!$D$5:$D$9997&lt;=K5)*(IFERROR(FRACAS!$AM$5:$AM$9997,0)))
))/((K5/FRACAS!$AY$1)*60),"")</f>
        <v/>
      </c>
      <c r="LL5" s="354" t="str" cm="1">
        <f t="array" ref="LL5">IFERROR((((L5/FRACAS!$AY$1)*60
)-(SUMPRODUCT((FRACAS!$B$5:$B$9997=L$4)*(FRACAS!$D$5:$D$9997&lt;=L5)*(IFERROR(FRACAS!$AM$5:$AM$9997,0)))
))/((L5/FRACAS!$AY$1)*60),"")</f>
        <v/>
      </c>
      <c r="LM5" s="354" t="str" cm="1">
        <f t="array" ref="LM5">IFERROR((((M5/FRACAS!$AY$1)*60
)-(SUMPRODUCT((FRACAS!$B$5:$B$9997=M$4)*(FRACAS!$D$5:$D$9997&lt;=M5)*(IFERROR(FRACAS!$AM$5:$AM$9997,0)))
))/((M5/FRACAS!$AY$1)*60),"")</f>
        <v/>
      </c>
      <c r="LN5" s="308"/>
      <c r="LO5" s="276"/>
      <c r="LP5" s="276"/>
      <c r="LQ5" s="276"/>
      <c r="LR5" s="276"/>
      <c r="LS5" s="276"/>
      <c r="LT5" s="276"/>
      <c r="LU5" s="276"/>
      <c r="LV5" s="276"/>
      <c r="LW5" s="276"/>
      <c r="LX5" s="276"/>
      <c r="LY5" s="276"/>
      <c r="LZ5" s="276"/>
      <c r="MA5" s="276"/>
      <c r="MB5" s="276"/>
      <c r="MC5" s="276"/>
      <c r="MD5" s="276"/>
      <c r="ME5" s="276"/>
      <c r="MF5" s="276"/>
      <c r="MG5" s="276"/>
      <c r="MH5" s="276"/>
      <c r="MI5" s="276"/>
      <c r="MJ5" s="276"/>
      <c r="MK5" s="276"/>
      <c r="ML5" s="276"/>
      <c r="MM5" s="276"/>
      <c r="MN5" s="276"/>
      <c r="MO5" s="276"/>
      <c r="MP5" s="276"/>
      <c r="MQ5" s="276"/>
      <c r="MR5" s="276"/>
      <c r="MS5" s="276"/>
      <c r="MT5" s="276"/>
      <c r="MU5" s="276"/>
      <c r="MV5" s="276"/>
      <c r="MW5" s="276"/>
      <c r="MX5" s="276"/>
      <c r="MY5" s="276"/>
      <c r="MZ5" s="276"/>
      <c r="NA5" s="277"/>
      <c r="ND5" s="345">
        <f>SUM(D5:M5)</f>
        <v>430</v>
      </c>
      <c r="NE5" s="346">
        <f t="shared" ref="NE5:NE68" si="5">IF(ND5=0,"",C5)</f>
        <v>45261</v>
      </c>
      <c r="NF5" s="347" cm="1">
        <f t="array" ref="NF5">IF($ND5=0,"",(IFERROR( (IFERROR($ND5/FRACAS!$AY$1*60,0) - SUMPRODUCT( (FRACAS!$K$5:$K$9999=NF$2) * IFERROR(FRACAS!$AN$5:$AN$9999,0) ) ) / IFERROR($ND5/FRACAS!$AY$1*60,0), 1 )))</f>
        <v>1</v>
      </c>
      <c r="NG5" s="347" cm="1">
        <f t="array" ref="NG5">IF($ND5=0,"",(IFERROR( (IFERROR($ND5/FRACAS!$AY$1*60,0) - SUMPRODUCT( (FRACAS!$K$5:$K$9999=NG$2) * IFERROR(FRACAS!$AN$5:$AN$9999,0) ) ) / IFERROR($ND5/FRACAS!$AY$1*60,0), 1 )))</f>
        <v>1</v>
      </c>
      <c r="NH5" s="347" cm="1">
        <f t="array" ref="NH5">IF($ND5=0,"",(IFERROR( (IFERROR($ND5/FRACAS!$AY$1*60,0) - SUMPRODUCT( (FRACAS!$K$5:$K$9999=NH$2) * IFERROR(FRACAS!$AN$5:$AN$9999,0) ) ) / IFERROR($ND5/FRACAS!$AY$1*60,0), 1 )))</f>
        <v>1</v>
      </c>
      <c r="NI5" s="347" cm="1">
        <f t="array" ref="NI5">IF($ND5=0,"",(IFERROR( (IFERROR($ND5/FRACAS!$AY$1*60,0) - SUMPRODUCT( (FRACAS!$K$5:$K$9999=NI$2) * IFERROR(FRACAS!$AN$5:$AN$9999,0) ) ) / IFERROR($ND5/FRACAS!$AY$1*60,0), 1 )))</f>
        <v>1</v>
      </c>
      <c r="NJ5" s="347" cm="1">
        <f t="array" ref="NJ5">IF($ND5=0,"",(IFERROR( (IFERROR($ND5/FRACAS!$AY$1*60,0) - SUMPRODUCT( (FRACAS!$K$5:$K$9999=NJ$2) * IFERROR(FRACAS!$AN$5:$AN$9999,0) ) ) / IFERROR($ND5/FRACAS!$AY$1*60,0), 1 )))</f>
        <v>1</v>
      </c>
      <c r="NK5" s="347" cm="1">
        <f t="array" ref="NK5">IF($ND5=0,"",(IFERROR( (IFERROR($ND5/FRACAS!$AY$1*60,0) - SUMPRODUCT( (FRACAS!$K$5:$K$9999=NK$2) * IFERROR(FRACAS!$AN$5:$AN$9999,0) ) ) / IFERROR($ND5/FRACAS!$AY$1*60,0), 1 )))</f>
        <v>1</v>
      </c>
      <c r="NL5" s="347" cm="1">
        <f t="array" ref="NL5">IF($ND5=0,"",(IFERROR( (IFERROR($ND5/FRACAS!$AY$1*60,0) - SUMPRODUCT( (FRACAS!$K$5:$K$9999=NL$2) * IFERROR(FRACAS!$AN$5:$AN$9999,0) ) ) / IFERROR($ND5/FRACAS!$AY$1*60,0), 1 )))</f>
        <v>1</v>
      </c>
      <c r="NM5" s="347" cm="1">
        <f t="array" ref="NM5">IF($ND5=0,"",(IFERROR( (IFERROR($ND5/FRACAS!$AY$1*60,0) - SUMPRODUCT( (FRACAS!$K$5:$K$9999=NM$2) * IFERROR(FRACAS!$AN$5:$AN$9999,0) ) ) / IFERROR($ND5/FRACAS!$AY$1*60,0), 1 )))</f>
        <v>1</v>
      </c>
      <c r="NN5" s="347" cm="1">
        <f t="array" ref="NN5">IF($ND5=0,"",(IFERROR( (IFERROR($ND5/FRACAS!$AY$1*60,0) - SUMPRODUCT( (FRACAS!$K$5:$K$9999=NN$2) * IFERROR(FRACAS!$AN$5:$AN$9999,0) ) ) / IFERROR($ND5/FRACAS!$AY$1*60,0), 1 )))</f>
        <v>1</v>
      </c>
      <c r="NO5" s="347" cm="1">
        <f t="array" ref="NO5">IF($ND5=0,"",(IFERROR( (IFERROR($ND5/FRACAS!$AY$1*60,0) - SUMPRODUCT( (FRACAS!$K$5:$K$9999=NO$2) * IFERROR(FRACAS!$AN$5:$AN$9999,0) ) ) / IFERROR($ND5/FRACAS!$AY$1*60,0), 1 )))</f>
        <v>1</v>
      </c>
      <c r="NP5" s="347" cm="1">
        <f t="array" ref="NP5">IF($ND5=0,"",(IFERROR( (IFERROR($ND5/FRACAS!$AY$1*60,0) - SUMPRODUCT( (FRACAS!$K$5:$K$9999=NP$2) * IFERROR(FRACAS!$AN$5:$AN$9999,0) ) ) / IFERROR($ND5/FRACAS!$AY$1*60,0), 1 )))</f>
        <v>1</v>
      </c>
      <c r="NQ5" s="347" cm="1">
        <f t="array" ref="NQ5">IF($ND5=0,"",(IFERROR( (IFERROR($ND5/FRACAS!$AY$1*60,0) - SUMPRODUCT( (FRACAS!$K$5:$K$9999=NQ$2) * IFERROR(FRACAS!$AN$5:$AN$9999,0) ) ) / IFERROR($ND5/FRACAS!$AY$1*60,0), 1 )))</f>
        <v>1</v>
      </c>
      <c r="NR5" s="347" cm="1">
        <f t="array" ref="NR5">IF($ND5=0,"",(IFERROR( (IFERROR($ND5/FRACAS!$AY$1*60,0) - SUMPRODUCT( (FRACAS!$K$5:$K$9999=NR$2) * IFERROR(FRACAS!$AN$5:$AN$9999,0) ) ) / IFERROR($ND5/FRACAS!$AY$1*60,0), 1 )))</f>
        <v>1</v>
      </c>
      <c r="NS5" s="347" cm="1">
        <f t="array" ref="NS5">IF($ND5=0,"",(IFERROR( (IFERROR($ND5/FRACAS!$AY$1*60,0) - SUMPRODUCT( (FRACAS!$K$5:$K$9999=NS$2) * IFERROR(FRACAS!$AN$5:$AN$9999,0) ) ) / IFERROR($ND5/FRACAS!$AY$1*60,0), 1 )))</f>
        <v>1</v>
      </c>
      <c r="NT5" s="347" cm="1">
        <f t="array" ref="NT5">IF($ND5=0,"",(IFERROR( (IFERROR($ND5/FRACAS!$AY$1*60,0) - SUMPRODUCT( (FRACAS!$K$5:$K$9999=NT$2) * IFERROR(FRACAS!$AN$5:$AN$9999,0) ) ) / IFERROR($ND5/FRACAS!$AY$1*60,0), 1 )))</f>
        <v>1</v>
      </c>
      <c r="NU5" s="347" cm="1">
        <f t="array" ref="NU5">IF($ND5=0,"",(IFERROR( (IFERROR($ND5/FRACAS!$AY$1*60,0) - SUMPRODUCT( (FRACAS!$K$5:$K$9999=NU$2) * IFERROR(FRACAS!$AN$5:$AN$9999,0) ) ) / IFERROR($ND5/FRACAS!$AY$1*60,0), 1 )))</f>
        <v>1</v>
      </c>
      <c r="NV5" s="347" cm="1">
        <f t="array" ref="NV5">IF($ND5=0,"",(IFERROR( (IFERROR($ND5/FRACAS!$AY$1*60,0) - SUMPRODUCT( (FRACAS!$K$5:$K$9999=NV$2) * IFERROR(FRACAS!$AN$5:$AN$9999,0) ) ) / IFERROR($ND5/FRACAS!$AY$1*60,0), 1 )))</f>
        <v>1</v>
      </c>
      <c r="NW5" s="347" cm="1">
        <f t="array" ref="NW5">IF($ND5=0,"",(IFERROR( (IFERROR($ND5/FRACAS!$AY$1*60,0) - SUMPRODUCT( (FRACAS!$K$5:$K$9999=NW$2) * IFERROR(FRACAS!$AN$5:$AN$9999,0) ) ) / IFERROR($ND5/FRACAS!$AY$1*60,0), 1 )))</f>
        <v>1</v>
      </c>
      <c r="NX5" s="347" cm="1">
        <f t="array" ref="NX5">IF($ND5=0,"",(IFERROR( (IFERROR($ND5/FRACAS!$AY$1*60,0) - SUMPRODUCT( (FRACAS!$K$5:$K$9999=NX$2) * IFERROR(FRACAS!$AN$5:$AN$9999,0) ) ) / IFERROR($ND5/FRACAS!$AY$1*60,0), 1 )))</f>
        <v>1</v>
      </c>
      <c r="NY5" s="347" cm="1">
        <f t="array" ref="NY5">IF($ND5=0,"",(IFERROR( (IFERROR($ND5/FRACAS!$AY$1*60,0) - SUMPRODUCT( (FRACAS!$K$5:$K$9999=NY$2) * IFERROR(FRACAS!$AN$5:$AN$9999,0) ) ) / IFERROR($ND5/FRACAS!$AY$1*60,0), 1 )))</f>
        <v>1</v>
      </c>
      <c r="NZ5" s="347" cm="1">
        <f t="array" ref="NZ5">IF($ND5=0,"",(IFERROR( (IFERROR($ND5/FRACAS!$AY$1*60,0) - SUMPRODUCT( (FRACAS!$K$5:$K$9999=NZ$2) * IFERROR(FRACAS!$AN$5:$AN$9999,0) ) ) / IFERROR($ND5/FRACAS!$AY$1*60,0), 1 )))</f>
        <v>1</v>
      </c>
      <c r="OA5" s="347" cm="1">
        <f t="array" ref="OA5">IF($ND5=0,"",(IFERROR( (IFERROR($ND5/FRACAS!$AY$1*60,0) - SUMPRODUCT( (FRACAS!$K$5:$K$9999=OA$2) * IFERROR(FRACAS!$AN$5:$AN$9999,0) ) ) / IFERROR($ND5/FRACAS!$AY$1*60,0), 1 )))</f>
        <v>1</v>
      </c>
      <c r="OB5" s="347" cm="1">
        <f t="array" ref="OB5">IF($ND5=0,"",(IFERROR( (IFERROR($ND5/FRACAS!$AY$1*60,0) - SUMPRODUCT( (FRACAS!$K$5:$K$9999=OB$2) * IFERROR(FRACAS!$AN$5:$AN$9999,0) ) ) / IFERROR($ND5/FRACAS!$AY$1*60,0), 1 )))</f>
        <v>1</v>
      </c>
      <c r="OC5" s="347" cm="1">
        <f t="array" ref="OC5">IF($ND5=0,"",(IFERROR( (IFERROR($ND5/FRACAS!$AY$1*60,0) - SUMPRODUCT( (FRACAS!$K$5:$K$9999=OC$2) * IFERROR(FRACAS!$AN$5:$AN$9999,0) ) ) / IFERROR($ND5/FRACAS!$AY$1*60,0), 1 )))</f>
        <v>1</v>
      </c>
      <c r="OD5" s="347" cm="1">
        <f t="array" ref="OD5">IF($ND5=0,"",(IFERROR( (IFERROR($ND5/FRACAS!$AY$1*60,0) - SUMPRODUCT( (FRACAS!$K$5:$K$9999=OD$2) * IFERROR(FRACAS!$AN$5:$AN$9999,0) ) ) / IFERROR($ND5/FRACAS!$AY$1*60,0), 1 )))</f>
        <v>1</v>
      </c>
      <c r="OE5" s="347" cm="1">
        <f t="array" ref="OE5">IF($ND5=0,"",(IFERROR( (IFERROR($ND5/FRACAS!$AY$1*60,0) - SUMPRODUCT( (FRACAS!$K$5:$K$9999=OE$2) * IFERROR(FRACAS!$AN$5:$AN$9999,0) ) ) / IFERROR($ND5/FRACAS!$AY$1*60,0), 1 )))</f>
        <v>1</v>
      </c>
      <c r="OF5" s="347" cm="1">
        <f t="array" ref="OF5">IF($ND5=0,"",(IFERROR( (IFERROR($ND5/FRACAS!$AY$1*60,0) - SUMPRODUCT( (FRACAS!$K$5:$K$9999=OF$2) * IFERROR(FRACAS!$AN$5:$AN$9999,0) ) ) / IFERROR($ND5/FRACAS!$AY$1*60,0), 1 )))</f>
        <v>1</v>
      </c>
      <c r="OG5" s="347" cm="1">
        <f t="array" ref="OG5">IF($ND5=0,"",(IFERROR( (IFERROR($ND5/FRACAS!$AY$1*60,0) - SUMPRODUCT( (FRACAS!$K$5:$K$9999=OG$2) * IFERROR(FRACAS!$AN$5:$AN$9999,0) ) ) / IFERROR($ND5/FRACAS!$AY$1*60,0), 1 )))</f>
        <v>1</v>
      </c>
      <c r="OH5" s="347" cm="1">
        <f t="array" ref="OH5">IF($ND5=0,"",(IFERROR( (IFERROR($ND5/FRACAS!$AY$1*60,0) - SUMPRODUCT( (FRACAS!$K$5:$K$9999=OH$2) * IFERROR(FRACAS!$AN$5:$AN$9999,0) ) ) / IFERROR($ND5/FRACAS!$AY$1*60,0), 1 )))</f>
        <v>1</v>
      </c>
      <c r="OI5" s="347" cm="1">
        <f t="array" ref="OI5">IF($ND5=0,"",(IFERROR( (IFERROR($ND5/FRACAS!$AY$1*60,0) - SUMPRODUCT( (FRACAS!$K$5:$K$9999=OI$2) * IFERROR(FRACAS!$AN$5:$AN$9999,0) ) ) / IFERROR($ND5/FRACAS!$AY$1*60,0), 1 )))</f>
        <v>1</v>
      </c>
      <c r="OJ5" s="347" cm="1">
        <f t="array" ref="OJ5">IF($ND5=0,"",(IFERROR( (IFERROR($ND5/FRACAS!$AY$1*60,0) - SUMPRODUCT( (FRACAS!$K$5:$K$9999=OJ$2) * IFERROR(FRACAS!$AN$5:$AN$9999,0) ) ) / IFERROR($ND5/FRACAS!$AY$1*60,0), 1 )))</f>
        <v>1</v>
      </c>
      <c r="OK5" s="347" cm="1">
        <f t="array" ref="OK5">IF($ND5=0,"",(IFERROR( (IFERROR($ND5/FRACAS!$AY$1*60,0) - SUMPRODUCT( (FRACAS!$K$5:$K$9999=OK$2) * IFERROR(FRACAS!$AN$5:$AN$9999,0) ) ) / IFERROR($ND5/FRACAS!$AY$1*60,0), 1 )))</f>
        <v>1</v>
      </c>
      <c r="OL5" s="347" cm="1">
        <f t="array" ref="OL5">IF($ND5=0,"",(IFERROR( (IFERROR($ND5/FRACAS!$AY$1*60,0) - SUMPRODUCT( (FRACAS!$K$5:$K$9999=OL$2) * IFERROR(FRACAS!$AN$5:$AN$9999,0) ) ) / IFERROR($ND5/FRACAS!$AY$1*60,0), 1 )))</f>
        <v>1</v>
      </c>
      <c r="OM5" s="347" cm="1">
        <f t="array" ref="OM5">IF($ND5=0,"",(IFERROR( (IFERROR($ND5/FRACAS!$AY$1*60,0) - SUMPRODUCT( (FRACAS!$K$5:$K$9999=OM$2) * IFERROR(FRACAS!$AN$5:$AN$9999,0) ) ) / IFERROR($ND5/FRACAS!$AY$1*60,0), 1 )))</f>
        <v>1</v>
      </c>
      <c r="ON5" s="347" cm="1">
        <f t="array" ref="ON5">IF($ND5=0,"",(IFERROR( (IFERROR($ND5/FRACAS!$AY$1*60,0) - SUMPRODUCT( (FRACAS!$K$5:$K$9999=ON$2) * IFERROR(FRACAS!$AN$5:$AN$9999,0) ) ) / IFERROR($ND5/FRACAS!$AY$1*60,0), 1 )))</f>
        <v>1</v>
      </c>
    </row>
    <row r="6" spans="1:404" ht="15" customHeight="1">
      <c r="B6" s="301" t="s">
        <v>217</v>
      </c>
      <c r="C6" s="302">
        <v>45268</v>
      </c>
      <c r="D6" s="279">
        <v>440</v>
      </c>
      <c r="E6" s="303"/>
      <c r="F6" s="303"/>
      <c r="G6" s="303"/>
      <c r="H6" s="303"/>
      <c r="I6" s="303"/>
      <c r="J6" s="303"/>
      <c r="K6" s="304"/>
      <c r="L6" s="304"/>
      <c r="M6" s="317"/>
      <c r="N6" s="305"/>
      <c r="O6" s="279"/>
      <c r="P6" s="279"/>
      <c r="Q6" s="279"/>
      <c r="R6" s="279"/>
      <c r="S6" s="279"/>
      <c r="T6" s="279"/>
      <c r="U6" s="279"/>
      <c r="V6" s="279"/>
      <c r="W6" s="279"/>
      <c r="X6" s="279"/>
      <c r="Y6" s="279"/>
      <c r="Z6" s="279"/>
      <c r="AA6" s="279"/>
      <c r="AB6" s="279"/>
      <c r="AC6" s="279"/>
      <c r="AD6" s="279"/>
      <c r="AE6" s="279"/>
      <c r="AF6" s="279"/>
      <c r="AG6" s="279"/>
      <c r="AH6" s="279"/>
      <c r="AI6" s="279"/>
      <c r="AJ6" s="279"/>
      <c r="AK6" s="279"/>
      <c r="AL6" s="279"/>
      <c r="AM6" s="279"/>
      <c r="AN6" s="279"/>
      <c r="AO6" s="279"/>
      <c r="AP6" s="279"/>
      <c r="AQ6" s="279"/>
      <c r="AR6" s="279"/>
      <c r="AS6" s="279"/>
      <c r="AT6" s="279"/>
      <c r="AU6" s="279"/>
      <c r="AV6" s="279"/>
      <c r="AW6" s="279"/>
      <c r="AX6" s="279"/>
      <c r="AY6" s="279"/>
      <c r="AZ6" s="279"/>
      <c r="BA6" s="280"/>
      <c r="BB6" s="266"/>
      <c r="BC6" s="266"/>
      <c r="BD6" s="352"/>
      <c r="BE6" s="352"/>
      <c r="BF6" s="352"/>
      <c r="BG6" s="352"/>
      <c r="BH6" s="352"/>
      <c r="BI6" s="352"/>
      <c r="BJ6" s="352"/>
      <c r="BK6" s="352"/>
      <c r="BL6" s="352"/>
      <c r="BM6" s="352"/>
      <c r="BN6" s="352"/>
      <c r="BO6" s="352"/>
      <c r="BP6" s="352"/>
      <c r="BQ6" s="352"/>
      <c r="BR6" s="352"/>
      <c r="BS6" s="352"/>
      <c r="BT6" s="352"/>
      <c r="BU6" s="352"/>
      <c r="BV6" s="352"/>
      <c r="BW6" s="352"/>
      <c r="BX6" s="352"/>
      <c r="BY6" s="352"/>
      <c r="BZ6" s="352"/>
      <c r="CA6" s="352"/>
      <c r="CB6" s="352"/>
      <c r="CC6" s="352"/>
      <c r="CD6" s="352"/>
      <c r="CE6" s="352"/>
      <c r="CF6" s="352"/>
      <c r="CG6" s="352"/>
      <c r="CH6" s="352"/>
      <c r="CI6" s="352"/>
      <c r="CJ6" s="352"/>
      <c r="CK6" s="352"/>
      <c r="CL6" s="352"/>
      <c r="CM6" s="352"/>
      <c r="CN6" s="352"/>
      <c r="CO6" s="352"/>
      <c r="CP6" s="352"/>
      <c r="CQ6" s="352"/>
      <c r="CR6" s="352"/>
      <c r="CS6" s="352"/>
      <c r="CT6" s="352"/>
      <c r="CU6" s="352"/>
      <c r="CV6" s="352"/>
      <c r="CW6" s="352"/>
      <c r="CX6" s="352"/>
      <c r="CY6" s="352"/>
      <c r="CZ6" s="352"/>
      <c r="DA6" s="352"/>
      <c r="DB6" s="266"/>
      <c r="DC6" s="266">
        <f t="shared" si="3"/>
        <v>30</v>
      </c>
      <c r="DD6" s="302">
        <f t="shared" si="4"/>
        <v>45268</v>
      </c>
      <c r="DE6" s="328">
        <f>IF(D6&gt; 0,(COUNTIFS(FRACAS!$B$5:$B$9997, D$4, FRACAS!$D$5:$D$9997, "&lt;="&amp;D6)), "" )</f>
        <v>30</v>
      </c>
      <c r="DF6" s="282" t="str">
        <f>IF(E6&gt; 0,(COUNTIFS(FRACAS!$B$5:$B$9997, E$4, FRACAS!$D$5:$D$9997, "&lt;="&amp;E6)), "" )</f>
        <v/>
      </c>
      <c r="DG6" s="282" t="str">
        <f>IF(F6&gt; 0,(COUNTIFS(FRACAS!$B$5:$B$9997, F$4, FRACAS!$D$5:$D$9997, "&lt;="&amp;F6)), "" )</f>
        <v/>
      </c>
      <c r="DH6" s="282" t="str">
        <f>IF(G6&gt; 0,(COUNTIFS(FRACAS!$B$5:$B$9997, G$4, FRACAS!$D$5:$D$9997, "&lt;="&amp;G6)), "" )</f>
        <v/>
      </c>
      <c r="DI6" s="282" t="str">
        <f>IF(H6&gt; 0,(COUNTIFS(FRACAS!$B$5:$B$9997, H$4, FRACAS!$D$5:$D$9997, "&lt;="&amp;H6)), "" )</f>
        <v/>
      </c>
      <c r="DJ6" s="282" t="str">
        <f>IF(I6&gt; 0,(COUNTIFS(FRACAS!$B$5:$B$9997, I$4, FRACAS!$D$5:$D$9997, "&lt;="&amp;I6)), "" )</f>
        <v/>
      </c>
      <c r="DK6" s="282" t="str">
        <f>IF(J6&gt; 0,(COUNTIFS(FRACAS!$B$5:$B$9997, J$4, FRACAS!$D$5:$D$9997, "&lt;="&amp;J6)), "" )</f>
        <v/>
      </c>
      <c r="DL6" s="282" t="str">
        <f>IF(K6&gt; 0,(COUNTIFS(FRACAS!$B$5:$B$9997, K$4, FRACAS!$D$5:$D$9997, "&lt;="&amp;K6)), "" )</f>
        <v/>
      </c>
      <c r="DM6" s="282" t="str">
        <f>IF(L6&gt; 0,(COUNTIFS(FRACAS!$B$5:$B$9997, L$4, FRACAS!$D$5:$D$9997, "&lt;="&amp;L6)), "" )</f>
        <v/>
      </c>
      <c r="DN6" s="282" t="str">
        <f>IF(M6&gt; 0,(COUNTIFS(FRACAS!$B$5:$B$9997, M$4, FRACAS!$D$5:$D$9997, "&lt;="&amp;M6)), "" )</f>
        <v/>
      </c>
      <c r="DO6" s="284"/>
      <c r="DP6" s="282"/>
      <c r="DQ6" s="282"/>
      <c r="DR6" s="282"/>
      <c r="DS6" s="282"/>
      <c r="DT6" s="282"/>
      <c r="DU6" s="282"/>
      <c r="DV6" s="282"/>
      <c r="DW6" s="282"/>
      <c r="DX6" s="282"/>
      <c r="DY6" s="282"/>
      <c r="DZ6" s="282"/>
      <c r="EA6" s="282"/>
      <c r="EB6" s="282"/>
      <c r="EC6" s="282"/>
      <c r="ED6" s="282"/>
      <c r="EE6" s="282"/>
      <c r="EF6" s="282"/>
      <c r="EG6" s="282"/>
      <c r="EH6" s="282"/>
      <c r="EI6" s="282"/>
      <c r="EJ6" s="282"/>
      <c r="EK6" s="282"/>
      <c r="EL6" s="282"/>
      <c r="EM6" s="282"/>
      <c r="EN6" s="282"/>
      <c r="EO6" s="282"/>
      <c r="EP6" s="282"/>
      <c r="EQ6" s="282"/>
      <c r="ER6" s="282"/>
      <c r="ES6" s="282"/>
      <c r="ET6" s="282"/>
      <c r="EU6" s="282"/>
      <c r="EV6" s="282"/>
      <c r="EW6" s="282"/>
      <c r="EX6" s="282"/>
      <c r="EY6" s="282"/>
      <c r="EZ6" s="282"/>
      <c r="FA6" s="282"/>
      <c r="FB6" s="283"/>
      <c r="FC6" s="285"/>
      <c r="FD6" s="285"/>
      <c r="JN6" s="306"/>
      <c r="JO6" s="274"/>
      <c r="JP6" s="274"/>
      <c r="JQ6" s="274"/>
      <c r="JR6" s="274"/>
      <c r="JS6" s="274"/>
      <c r="JT6" s="274"/>
      <c r="JU6" s="274"/>
      <c r="JV6" s="274"/>
      <c r="JW6" s="274"/>
      <c r="JX6" s="274"/>
      <c r="JY6" s="274"/>
      <c r="JZ6" s="274"/>
      <c r="KA6" s="274"/>
      <c r="KB6" s="274"/>
      <c r="KC6" s="274"/>
      <c r="KD6" s="274"/>
      <c r="KE6" s="274"/>
      <c r="KF6" s="274"/>
      <c r="KG6" s="274"/>
      <c r="KH6" s="274"/>
      <c r="KI6" s="274"/>
      <c r="KJ6" s="274"/>
      <c r="KK6" s="274"/>
      <c r="KL6" s="274"/>
      <c r="KM6" s="274"/>
      <c r="KN6" s="274"/>
      <c r="KO6" s="274"/>
      <c r="KP6" s="274"/>
      <c r="KQ6" s="274"/>
      <c r="KR6" s="274"/>
      <c r="KS6" s="274"/>
      <c r="KT6" s="274"/>
      <c r="KU6" s="274"/>
      <c r="KV6" s="274"/>
      <c r="KW6" s="274"/>
      <c r="KX6" s="274"/>
      <c r="KY6" s="274"/>
      <c r="KZ6" s="274"/>
      <c r="LA6" s="274"/>
      <c r="LB6" s="275"/>
      <c r="LC6" s="302">
        <f t="shared" ref="LC6:LC69" si="6">DD6</f>
        <v>45268</v>
      </c>
      <c r="LD6" s="354" cm="1">
        <f t="array" ref="LD6">IFERROR(
    (((D6/FRACAS!$AY$1)*60))
    /
    (((D6/FRACAS!$AY$1)*60) + SUMPRODUCT((FRACAS!$B$5:$B$9997=D$4)*(FRACAS!$D$5:$D$9997&lt;=D6)*(IFERROR(FRACAS!$AM$5:$AM$9997,0)))
    ),"")</f>
        <v>1.6202011258759075E-2</v>
      </c>
      <c r="LE6" s="354" t="str" cm="1">
        <f t="array" ref="LE6">IFERROR(
    (((E6/FRACAS!$AY$1)*60))
    /
    (((E6/FRACAS!$AY$1)*60) + SUMPRODUCT((FRACAS!$B$5:$B$9997=E$4)*(FRACAS!$D$5:$D$9997&lt;=E6)*(IFERROR(FRACAS!$AM$5:$AM$9997,0)))
    ),"")</f>
        <v/>
      </c>
      <c r="LF6" s="354" t="str" cm="1">
        <f t="array" ref="LF6">IFERROR(
    (((F6/FRACAS!$AY$1)*60))
    /
    (((F6/FRACAS!$AY$1)*60) + SUMPRODUCT((FRACAS!$B$5:$B$9997=F$4)*(FRACAS!$D$5:$D$9997&lt;=F6)*(IFERROR(FRACAS!$AM$5:$AM$9997,0)))
    ),"")</f>
        <v/>
      </c>
      <c r="LG6" s="354" t="str" cm="1">
        <f t="array" ref="LG6">IFERROR(
    (((G6/FRACAS!$AY$1)*60))
    /
    (((G6/FRACAS!$AY$1)*60) + SUMPRODUCT((FRACAS!$B$5:$B$9997=G$4)*(FRACAS!$D$5:$D$9997&lt;=G6)*(IFERROR(FRACAS!$AM$5:$AM$9997,0)))
    ),"")</f>
        <v/>
      </c>
      <c r="LH6" s="354" t="str" cm="1">
        <f t="array" ref="LH6">IFERROR(
    (((H6/FRACAS!$AY$1)*60))
    /
    (((H6/FRACAS!$AY$1)*60) + SUMPRODUCT((FRACAS!$B$5:$B$9997=H$4)*(FRACAS!$D$5:$D$9997&lt;=H6)*(IFERROR(FRACAS!$AM$5:$AM$9997,0)))
    ),"")</f>
        <v/>
      </c>
      <c r="LI6" s="354" t="str" cm="1">
        <f t="array" ref="LI6">IFERROR(
    (((I6/FRACAS!$AY$1)*60))
    /
    (((I6/FRACAS!$AY$1)*60) + SUMPRODUCT((FRACAS!$B$5:$B$9997=I$4)*(FRACAS!$D$5:$D$9997&lt;=I6)*(IFERROR(FRACAS!$AM$5:$AM$9997,0)))
    ),"")</f>
        <v/>
      </c>
      <c r="LJ6" s="354" t="str" cm="1">
        <f t="array" ref="LJ6">IFERROR(
    (((J6/FRACAS!$AY$1)*60))
    /
    (((J6/FRACAS!$AY$1)*60) + SUMPRODUCT((FRACAS!$B$5:$B$9997=J$4)*(FRACAS!$D$5:$D$9997&lt;=J6)*(IFERROR(FRACAS!$AM$5:$AM$9997,0)))
    ),"")</f>
        <v/>
      </c>
      <c r="LK6" s="354" t="str" cm="1">
        <f t="array" ref="LK6">IFERROR(
    (((K6/FRACAS!$AY$1)*60))
    /
    (((K6/FRACAS!$AY$1)*60) + SUMPRODUCT((FRACAS!$B$5:$B$9997=K$4)*(FRACAS!$D$5:$D$9997&lt;=K6)*(IFERROR(FRACAS!$AM$5:$AM$9997,0)))
    ),"")</f>
        <v/>
      </c>
      <c r="LL6" s="354" t="str" cm="1">
        <f t="array" ref="LL6">IFERROR(
    (((L6/FRACAS!$AY$1)*60))
    /
    (((L6/FRACAS!$AY$1)*60) + SUMPRODUCT((FRACAS!$B$5:$B$9997=L$4)*(FRACAS!$D$5:$D$9997&lt;=L6)*(IFERROR(FRACAS!$AM$5:$AM$9997,0)))
    ),"")</f>
        <v/>
      </c>
      <c r="LM6" s="354" t="str" cm="1">
        <f t="array" ref="LM6">IFERROR(
    (((M6/FRACAS!$AY$1)*60))
    /
    (((M6/FRACAS!$AY$1)*60) + SUMPRODUCT((FRACAS!$B$5:$B$9997=M$4)*(FRACAS!$D$5:$D$9997&lt;=M6)*(IFERROR(FRACAS!$AM$5:$AM$9997,0)))
    ),"")</f>
        <v/>
      </c>
      <c r="LN6" s="354" t="str" cm="1">
        <f t="array" ref="LN6">IFERROR(
    (((N7/FRACAS!$AY$1)*60))
    /
    (((N7/FRACAS!$AY$1)*60) + SUMPRODUCT((FRACAS!$B$5:$B$9997=N$4)*(FRACAS!$D$5:$D$9997&lt;=N7)*(IFERROR(FRACAS!$AM$5:$AM$9997,0)))
    ),"")</f>
        <v/>
      </c>
      <c r="LO6" s="354" t="str" cm="1">
        <f t="array" ref="LO6">IFERROR(
    (((O7/FRACAS!$AY$1)*60))
    /
    (((O7/FRACAS!$AY$1)*60) + SUMPRODUCT((FRACAS!$B$5:$B$9997=O$4)*(FRACAS!$D$5:$D$9997&lt;=O7)*(IFERROR(FRACAS!$AM$5:$AM$9997,0)))
    ),"")</f>
        <v/>
      </c>
      <c r="LP6" s="354" t="str" cm="1">
        <f t="array" ref="LP6">IFERROR(
    (((P7/FRACAS!$AY$1)*60))
    /
    (((P7/FRACAS!$AY$1)*60) + SUMPRODUCT((FRACAS!$B$5:$B$9997=P$4)*(FRACAS!$D$5:$D$9997&lt;=P7)*(IFERROR(FRACAS!$AM$5:$AM$9997,0)))
    ),"")</f>
        <v/>
      </c>
      <c r="LQ6" s="354" t="str" cm="1">
        <f t="array" ref="LQ6">IFERROR(
    (((Q7/FRACAS!$AY$1)*60))
    /
    (((Q7/FRACAS!$AY$1)*60) + SUMPRODUCT((FRACAS!$B$5:$B$9997=Q$4)*(FRACAS!$D$5:$D$9997&lt;=Q7)*(IFERROR(FRACAS!$AM$5:$AM$9997,0)))
    ),"")</f>
        <v/>
      </c>
      <c r="LR6" s="354" t="str" cm="1">
        <f t="array" ref="LR6">IFERROR(
    (((R7/FRACAS!$AY$1)*60))
    /
    (((R7/FRACAS!$AY$1)*60) + SUMPRODUCT((FRACAS!$B$5:$B$9997=R$4)*(FRACAS!$D$5:$D$9997&lt;=R7)*(IFERROR(FRACAS!$AM$5:$AM$9997,0)))
    ),"")</f>
        <v/>
      </c>
      <c r="LS6" s="354" t="str" cm="1">
        <f t="array" ref="LS6">IFERROR(
    (((S7/FRACAS!$AY$1)*60))
    /
    (((S7/FRACAS!$AY$1)*60) + SUMPRODUCT((FRACAS!$B$5:$B$9997=S$4)*(FRACAS!$D$5:$D$9997&lt;=S7)*(IFERROR(FRACAS!$AM$5:$AM$9997,0)))
    ),"")</f>
        <v/>
      </c>
      <c r="LT6" s="354" t="str" cm="1">
        <f t="array" ref="LT6">IFERROR(
    (((T7/FRACAS!$AY$1)*60))
    /
    (((T7/FRACAS!$AY$1)*60) + SUMPRODUCT((FRACAS!$B$5:$B$9997=T$4)*(FRACAS!$D$5:$D$9997&lt;=T7)*(IFERROR(FRACAS!$AM$5:$AM$9997,0)))
    ),"")</f>
        <v/>
      </c>
      <c r="LU6" s="354" t="str" cm="1">
        <f t="array" ref="LU6">IFERROR(
    (((U7/FRACAS!$AY$1)*60))
    /
    (((U7/FRACAS!$AY$1)*60) + SUMPRODUCT((FRACAS!$B$5:$B$9997=U$4)*(FRACAS!$D$5:$D$9997&lt;=U7)*(IFERROR(FRACAS!$AM$5:$AM$9997,0)))
    ),"")</f>
        <v/>
      </c>
      <c r="LV6" s="354" t="str" cm="1">
        <f t="array" ref="LV6">IFERROR(
    (((V7/FRACAS!$AY$1)*60))
    /
    (((V7/FRACAS!$AY$1)*60) + SUMPRODUCT((FRACAS!$B$5:$B$9997=V$4)*(FRACAS!$D$5:$D$9997&lt;=V7)*(IFERROR(FRACAS!$AM$5:$AM$9997,0)))
    ),"")</f>
        <v/>
      </c>
      <c r="LW6" s="354" t="str" cm="1">
        <f t="array" ref="LW6">IFERROR(
    (((W7/FRACAS!$AY$1)*60))
    /
    (((W7/FRACAS!$AY$1)*60) + SUMPRODUCT((FRACAS!$B$5:$B$9997=W$4)*(FRACAS!$D$5:$D$9997&lt;=W7)*(IFERROR(FRACAS!$AM$5:$AM$9997,0)))
    ),"")</f>
        <v/>
      </c>
      <c r="LX6" s="354" t="str" cm="1">
        <f t="array" ref="LX6">IFERROR(
    (((X7/FRACAS!$AY$1)*60))
    /
    (((X7/FRACAS!$AY$1)*60) + SUMPRODUCT((FRACAS!$B$5:$B$9997=X$4)*(FRACAS!$D$5:$D$9997&lt;=X7)*(IFERROR(FRACAS!$AM$5:$AM$9997,0)))
    ),"")</f>
        <v/>
      </c>
      <c r="LY6" s="354" t="str" cm="1">
        <f t="array" ref="LY6">IFERROR(
    (((Y7/FRACAS!$AY$1)*60))
    /
    (((Y7/FRACAS!$AY$1)*60) + SUMPRODUCT((FRACAS!$B$5:$B$9997=Y$4)*(FRACAS!$D$5:$D$9997&lt;=Y7)*(IFERROR(FRACAS!$AM$5:$AM$9997,0)))
    ),"")</f>
        <v/>
      </c>
      <c r="LZ6" s="354" t="str" cm="1">
        <f t="array" ref="LZ6">IFERROR(
    (((Z7/FRACAS!$AY$1)*60))
    /
    (((Z7/FRACAS!$AY$1)*60) + SUMPRODUCT((FRACAS!$B$5:$B$9997=Z$4)*(FRACAS!$D$5:$D$9997&lt;=Z7)*(IFERROR(FRACAS!$AM$5:$AM$9997,0)))
    ),"")</f>
        <v/>
      </c>
      <c r="MA6" s="354" t="str" cm="1">
        <f t="array" ref="MA6">IFERROR(
    (((AA7/FRACAS!$AY$1)*60))
    /
    (((AA7/FRACAS!$AY$1)*60) + SUMPRODUCT((FRACAS!$B$5:$B$9997=AA$4)*(FRACAS!$D$5:$D$9997&lt;=AA7)*(IFERROR(FRACAS!$AM$5:$AM$9997,0)))
    ),"")</f>
        <v/>
      </c>
      <c r="MB6" s="354" t="str" cm="1">
        <f t="array" ref="MB6">IFERROR(
    (((AB7/FRACAS!$AY$1)*60))
    /
    (((AB7/FRACAS!$AY$1)*60) + SUMPRODUCT((FRACAS!$B$5:$B$9997=AB$4)*(FRACAS!$D$5:$D$9997&lt;=AB7)*(IFERROR(FRACAS!$AM$5:$AM$9997,0)))
    ),"")</f>
        <v/>
      </c>
      <c r="MC6" s="354" t="str" cm="1">
        <f t="array" ref="MC6">IFERROR(
    (((AC7/FRACAS!$AY$1)*60))
    /
    (((AC7/FRACAS!$AY$1)*60) + SUMPRODUCT((FRACAS!$B$5:$B$9997=AC$4)*(FRACAS!$D$5:$D$9997&lt;=AC7)*(IFERROR(FRACAS!$AM$5:$AM$9997,0)))
    ),"")</f>
        <v/>
      </c>
      <c r="MD6" s="354" t="str" cm="1">
        <f t="array" ref="MD6">IFERROR(
    (((AD7/FRACAS!$AY$1)*60))
    /
    (((AD7/FRACAS!$AY$1)*60) + SUMPRODUCT((FRACAS!$B$5:$B$9997=AD$4)*(FRACAS!$D$5:$D$9997&lt;=AD7)*(IFERROR(FRACAS!$AM$5:$AM$9997,0)))
    ),"")</f>
        <v/>
      </c>
      <c r="ME6" s="354" t="str" cm="1">
        <f t="array" ref="ME6">IFERROR(
    (((AE7/FRACAS!$AY$1)*60))
    /
    (((AE7/FRACAS!$AY$1)*60) + SUMPRODUCT((FRACAS!$B$5:$B$9997=AE$4)*(FRACAS!$D$5:$D$9997&lt;=AE7)*(IFERROR(FRACAS!$AM$5:$AM$9997,0)))
    ),"")</f>
        <v/>
      </c>
      <c r="MF6" s="354" t="str" cm="1">
        <f t="array" ref="MF6">IFERROR(
    (((AF7/FRACAS!$AY$1)*60))
    /
    (((AF7/FRACAS!$AY$1)*60) + SUMPRODUCT((FRACAS!$B$5:$B$9997=AF$4)*(FRACAS!$D$5:$D$9997&lt;=AF7)*(IFERROR(FRACAS!$AM$5:$AM$9997,0)))
    ),"")</f>
        <v/>
      </c>
      <c r="MG6" s="354" t="str" cm="1">
        <f t="array" ref="MG6">IFERROR(
    (((AG7/FRACAS!$AY$1)*60))
    /
    (((AG7/FRACAS!$AY$1)*60) + SUMPRODUCT((FRACAS!$B$5:$B$9997=AG$4)*(FRACAS!$D$5:$D$9997&lt;=AG7)*(IFERROR(FRACAS!$AM$5:$AM$9997,0)))
    ),"")</f>
        <v/>
      </c>
      <c r="MH6" s="354" t="str" cm="1">
        <f t="array" ref="MH6">IFERROR(
    (((AH7/FRACAS!$AY$1)*60))
    /
    (((AH7/FRACAS!$AY$1)*60) + SUMPRODUCT((FRACAS!$B$5:$B$9997=AH$4)*(FRACAS!$D$5:$D$9997&lt;=AH7)*(IFERROR(FRACAS!$AM$5:$AM$9997,0)))
    ),"")</f>
        <v/>
      </c>
      <c r="MI6" s="354" t="str" cm="1">
        <f t="array" ref="MI6">IFERROR(
    (((AI7/FRACAS!$AY$1)*60))
    /
    (((AI7/FRACAS!$AY$1)*60) + SUMPRODUCT((FRACAS!$B$5:$B$9997=AI$4)*(FRACAS!$D$5:$D$9997&lt;=AI7)*(IFERROR(FRACAS!$AM$5:$AM$9997,0)))
    ),"")</f>
        <v/>
      </c>
      <c r="MJ6" s="354" t="str" cm="1">
        <f t="array" ref="MJ6">IFERROR(
    (((AJ7/FRACAS!$AY$1)*60))
    /
    (((AJ7/FRACAS!$AY$1)*60) + SUMPRODUCT((FRACAS!$B$5:$B$9997=AJ$4)*(FRACAS!$D$5:$D$9997&lt;=AJ7)*(IFERROR(FRACAS!$AM$5:$AM$9997,0)))
    ),"")</f>
        <v/>
      </c>
      <c r="MK6" s="354" t="str" cm="1">
        <f t="array" ref="MK6">IFERROR(
    (((AK7/FRACAS!$AY$1)*60))
    /
    (((AK7/FRACAS!$AY$1)*60) + SUMPRODUCT((FRACAS!$B$5:$B$9997=AK$4)*(FRACAS!$D$5:$D$9997&lt;=AK7)*(IFERROR(FRACAS!$AM$5:$AM$9997,0)))
    ),"")</f>
        <v/>
      </c>
      <c r="ML6" s="354" t="str" cm="1">
        <f t="array" ref="ML6">IFERROR(
    (((AL7/FRACAS!$AY$1)*60))
    /
    (((AL7/FRACAS!$AY$1)*60) + SUMPRODUCT((FRACAS!$B$5:$B$9997=AL$4)*(FRACAS!$D$5:$D$9997&lt;=AL7)*(IFERROR(FRACAS!$AM$5:$AM$9997,0)))
    ),"")</f>
        <v/>
      </c>
      <c r="MM6" s="354" t="str" cm="1">
        <f t="array" ref="MM6">IFERROR(
    (((AM7/FRACAS!$AY$1)*60))
    /
    (((AM7/FRACAS!$AY$1)*60) + SUMPRODUCT((FRACAS!$B$5:$B$9997=AM$4)*(FRACAS!$D$5:$D$9997&lt;=AM7)*(IFERROR(FRACAS!$AM$5:$AM$9997,0)))
    ),"")</f>
        <v/>
      </c>
      <c r="MN6" s="354" t="str" cm="1">
        <f t="array" ref="MN6">IFERROR(
    (((AN7/FRACAS!$AY$1)*60))
    /
    (((AN7/FRACAS!$AY$1)*60) + SUMPRODUCT((FRACAS!$B$5:$B$9997=AN$4)*(FRACAS!$D$5:$D$9997&lt;=AN7)*(IFERROR(FRACAS!$AM$5:$AM$9997,0)))
    ),"")</f>
        <v/>
      </c>
      <c r="MO6" s="354" t="str" cm="1">
        <f t="array" ref="MO6">IFERROR(
    (((AO7/FRACAS!$AY$1)*60))
    /
    (((AO7/FRACAS!$AY$1)*60) + SUMPRODUCT((FRACAS!$B$5:$B$9997=AO$4)*(FRACAS!$D$5:$D$9997&lt;=AO7)*(IFERROR(FRACAS!$AM$5:$AM$9997,0)))
    ),"")</f>
        <v/>
      </c>
      <c r="MP6" s="354" t="str" cm="1">
        <f t="array" ref="MP6">IFERROR(
    (((AP7/FRACAS!$AY$1)*60))
    /
    (((AP7/FRACAS!$AY$1)*60) + SUMPRODUCT((FRACAS!$B$5:$B$9997=AP$4)*(FRACAS!$D$5:$D$9997&lt;=AP7)*(IFERROR(FRACAS!$AM$5:$AM$9997,0)))
    ),"")</f>
        <v/>
      </c>
      <c r="MQ6" s="354" t="str" cm="1">
        <f t="array" ref="MQ6">IFERROR(
    (((AQ7/FRACAS!$AY$1)*60))
    /
    (((AQ7/FRACAS!$AY$1)*60) + SUMPRODUCT((FRACAS!$B$5:$B$9997=AQ$4)*(FRACAS!$D$5:$D$9997&lt;=AQ7)*(IFERROR(FRACAS!$AM$5:$AM$9997,0)))
    ),"")</f>
        <v/>
      </c>
      <c r="MR6" s="354" t="str" cm="1">
        <f t="array" ref="MR6">IFERROR(
    (((AR7/FRACAS!$AY$1)*60))
    /
    (((AR7/FRACAS!$AY$1)*60) + SUMPRODUCT((FRACAS!$B$5:$B$9997=AR$4)*(FRACAS!$D$5:$D$9997&lt;=AR7)*(IFERROR(FRACAS!$AM$5:$AM$9997,0)))
    ),"")</f>
        <v/>
      </c>
      <c r="MS6" s="354" t="str" cm="1">
        <f t="array" ref="MS6">IFERROR(
    (((AS7/FRACAS!$AY$1)*60))
    /
    (((AS7/FRACAS!$AY$1)*60) + SUMPRODUCT((FRACAS!$B$5:$B$9997=AS$4)*(FRACAS!$D$5:$D$9997&lt;=AS7)*(IFERROR(FRACAS!$AM$5:$AM$9997,0)))
    ),"")</f>
        <v/>
      </c>
      <c r="MT6" s="354" t="str" cm="1">
        <f t="array" ref="MT6">IFERROR(
    (((AT7/FRACAS!$AY$1)*60))
    /
    (((AT7/FRACAS!$AY$1)*60) + SUMPRODUCT((FRACAS!$B$5:$B$9997=AT$4)*(FRACAS!$D$5:$D$9997&lt;=AT7)*(IFERROR(FRACAS!$AM$5:$AM$9997,0)))
    ),"")</f>
        <v/>
      </c>
      <c r="MU6" s="354" t="str" cm="1">
        <f t="array" ref="MU6">IFERROR(
    (((AU7/FRACAS!$AY$1)*60))
    /
    (((AU7/FRACAS!$AY$1)*60) + SUMPRODUCT((FRACAS!$B$5:$B$9997=AU$4)*(FRACAS!$D$5:$D$9997&lt;=AU7)*(IFERROR(FRACAS!$AM$5:$AM$9997,0)))
    ),"")</f>
        <v/>
      </c>
      <c r="MV6" s="354" t="str" cm="1">
        <f t="array" ref="MV6">IFERROR(
    (((AV7/FRACAS!$AY$1)*60))
    /
    (((AV7/FRACAS!$AY$1)*60) + SUMPRODUCT((FRACAS!$B$5:$B$9997=AV$4)*(FRACAS!$D$5:$D$9997&lt;=AV7)*(IFERROR(FRACAS!$AM$5:$AM$9997,0)))
    ),"")</f>
        <v/>
      </c>
      <c r="MW6" s="354" t="str" cm="1">
        <f t="array" ref="MW6">IFERROR(
    (((AW7/FRACAS!$AY$1)*60))
    /
    (((AW7/FRACAS!$AY$1)*60) + SUMPRODUCT((FRACAS!$B$5:$B$9997=AW$4)*(FRACAS!$D$5:$D$9997&lt;=AW7)*(IFERROR(FRACAS!$AM$5:$AM$9997,0)))
    ),"")</f>
        <v/>
      </c>
      <c r="MX6" s="354" t="str" cm="1">
        <f t="array" ref="MX6">IFERROR(
    (((AX7/FRACAS!$AY$1)*60))
    /
    (((AX7/FRACAS!$AY$1)*60) + SUMPRODUCT((FRACAS!$B$5:$B$9997=AX$4)*(FRACAS!$D$5:$D$9997&lt;=AX7)*(IFERROR(FRACAS!$AM$5:$AM$9997,0)))
    ),"")</f>
        <v/>
      </c>
      <c r="MY6" s="354" t="str" cm="1">
        <f t="array" ref="MY6">IFERROR(
    (((AY7/FRACAS!$AY$1)*60))
    /
    (((AY7/FRACAS!$AY$1)*60) + SUMPRODUCT((FRACAS!$B$5:$B$9997=AY$4)*(FRACAS!$D$5:$D$9997&lt;=AY7)*(IFERROR(FRACAS!$AM$5:$AM$9997,0)))
    ),"")</f>
        <v/>
      </c>
      <c r="MZ6" s="354" t="str" cm="1">
        <f t="array" ref="MZ6">IFERROR(
    (((AZ7/FRACAS!$AY$1)*60))
    /
    (((AZ7/FRACAS!$AY$1)*60) + SUMPRODUCT((FRACAS!$B$5:$B$9997=AZ$4)*(FRACAS!$D$5:$D$9997&lt;=AZ7)*(IFERROR(FRACAS!$AM$5:$AM$9997,0)))
    ),"")</f>
        <v/>
      </c>
      <c r="NA6" s="354" t="str" cm="1">
        <f t="array" ref="NA6">IFERROR(
    (((BA7/FRACAS!$AY$1)*60))
    /
    (((BA7/FRACAS!$AY$1)*60) + SUMPRODUCT((FRACAS!$B$5:$B$9997=BA$4)*(FRACAS!$D$5:$D$9997&lt;=BA7)*(IFERROR(FRACAS!$AM$5:$AM$9997,0)))
    ),"")</f>
        <v/>
      </c>
      <c r="ND6" s="345">
        <f t="shared" ref="ND6:ND69" si="7">SUM(D6:M6)</f>
        <v>440</v>
      </c>
      <c r="NE6" s="346">
        <f t="shared" si="5"/>
        <v>45268</v>
      </c>
      <c r="NF6" s="347" cm="1">
        <f t="array" ref="NF6">IF($ND6=0,"",(IFERROR( (IFERROR($ND6/FRACAS!$AY$1*60,0) - SUMPRODUCT( (FRACAS!$K$5:$K$9999=NF$2) * IFERROR(FRACAS!$AN$5:$AN$9999,0) ) ) / IFERROR($ND6/FRACAS!$AY$1*60,0), 1 )))</f>
        <v>1</v>
      </c>
      <c r="NG6" s="347" cm="1">
        <f t="array" ref="NG6">IF($ND6=0,"",(IFERROR( (IFERROR($ND6/FRACAS!$AY$1*60,0) - SUMPRODUCT( (FRACAS!$K$5:$K$9999=NG$2) * IFERROR(FRACAS!$AN$5:$AN$9999,0) ) ) / IFERROR($ND6/FRACAS!$AY$1*60,0), 1 )))</f>
        <v>1</v>
      </c>
      <c r="NH6" s="347" cm="1">
        <f t="array" ref="NH6">IF($ND6=0,"",(IFERROR( (IFERROR($ND6/FRACAS!$AY$1*60,0) - SUMPRODUCT( (FRACAS!$K$5:$K$9999=NH$2) * IFERROR(FRACAS!$AN$5:$AN$9999,0) ) ) / IFERROR($ND6/FRACAS!$AY$1*60,0), 1 )))</f>
        <v>1</v>
      </c>
      <c r="NI6" s="347" cm="1">
        <f t="array" ref="NI6">IF($ND6=0,"",(IFERROR( (IFERROR($ND6/FRACAS!$AY$1*60,0) - SUMPRODUCT( (FRACAS!$K$5:$K$9999=NI$2) * IFERROR(FRACAS!$AN$5:$AN$9999,0) ) ) / IFERROR($ND6/FRACAS!$AY$1*60,0), 1 )))</f>
        <v>1</v>
      </c>
      <c r="NJ6" s="347" cm="1">
        <f t="array" ref="NJ6">IF($ND6=0,"",(IFERROR( (IFERROR($ND6/FRACAS!$AY$1*60,0) - SUMPRODUCT( (FRACAS!$K$5:$K$9999=NJ$2) * IFERROR(FRACAS!$AN$5:$AN$9999,0) ) ) / IFERROR($ND6/FRACAS!$AY$1*60,0), 1 )))</f>
        <v>1</v>
      </c>
      <c r="NK6" s="347" cm="1">
        <f t="array" ref="NK6">IF($ND6=0,"",(IFERROR( (IFERROR($ND6/FRACAS!$AY$1*60,0) - SUMPRODUCT( (FRACAS!$K$5:$K$9999=NK$2) * IFERROR(FRACAS!$AN$5:$AN$9999,0) ) ) / IFERROR($ND6/FRACAS!$AY$1*60,0), 1 )))</f>
        <v>1</v>
      </c>
      <c r="NL6" s="347" cm="1">
        <f t="array" ref="NL6">IF($ND6=0,"",(IFERROR( (IFERROR($ND6/FRACAS!$AY$1*60,0) - SUMPRODUCT( (FRACAS!$K$5:$K$9999=NL$2) * IFERROR(FRACAS!$AN$5:$AN$9999,0) ) ) / IFERROR($ND6/FRACAS!$AY$1*60,0), 1 )))</f>
        <v>1</v>
      </c>
      <c r="NM6" s="347" cm="1">
        <f t="array" ref="NM6">IF($ND6=0,"",(IFERROR( (IFERROR($ND6/FRACAS!$AY$1*60,0) - SUMPRODUCT( (FRACAS!$K$5:$K$9999=NM$2) * IFERROR(FRACAS!$AN$5:$AN$9999,0) ) ) / IFERROR($ND6/FRACAS!$AY$1*60,0), 1 )))</f>
        <v>1</v>
      </c>
      <c r="NN6" s="347" cm="1">
        <f t="array" ref="NN6">IF($ND6=0,"",(IFERROR( (IFERROR($ND6/FRACAS!$AY$1*60,0) - SUMPRODUCT( (FRACAS!$K$5:$K$9999=NN$2) * IFERROR(FRACAS!$AN$5:$AN$9999,0) ) ) / IFERROR($ND6/FRACAS!$AY$1*60,0), 1 )))</f>
        <v>1</v>
      </c>
      <c r="NO6" s="347" cm="1">
        <f t="array" ref="NO6">IF($ND6=0,"",(IFERROR( (IFERROR($ND6/FRACAS!$AY$1*60,0) - SUMPRODUCT( (FRACAS!$K$5:$K$9999=NO$2) * IFERROR(FRACAS!$AN$5:$AN$9999,0) ) ) / IFERROR($ND6/FRACAS!$AY$1*60,0), 1 )))</f>
        <v>1</v>
      </c>
      <c r="NP6" s="347" cm="1">
        <f t="array" ref="NP6">IF($ND6=0,"",(IFERROR( (IFERROR($ND6/FRACAS!$AY$1*60,0) - SUMPRODUCT( (FRACAS!$K$5:$K$9999=NP$2) * IFERROR(FRACAS!$AN$5:$AN$9999,0) ) ) / IFERROR($ND6/FRACAS!$AY$1*60,0), 1 )))</f>
        <v>1</v>
      </c>
      <c r="NQ6" s="347" cm="1">
        <f t="array" ref="NQ6">IF($ND6=0,"",(IFERROR( (IFERROR($ND6/FRACAS!$AY$1*60,0) - SUMPRODUCT( (FRACAS!$K$5:$K$9999=NQ$2) * IFERROR(FRACAS!$AN$5:$AN$9999,0) ) ) / IFERROR($ND6/FRACAS!$AY$1*60,0), 1 )))</f>
        <v>1</v>
      </c>
      <c r="NR6" s="347" cm="1">
        <f t="array" ref="NR6">IF($ND6=0,"",(IFERROR( (IFERROR($ND6/FRACAS!$AY$1*60,0) - SUMPRODUCT( (FRACAS!$K$5:$K$9999=NR$2) * IFERROR(FRACAS!$AN$5:$AN$9999,0) ) ) / IFERROR($ND6/FRACAS!$AY$1*60,0), 1 )))</f>
        <v>1</v>
      </c>
      <c r="NS6" s="347" cm="1">
        <f t="array" ref="NS6">IF($ND6=0,"",(IFERROR( (IFERROR($ND6/FRACAS!$AY$1*60,0) - SUMPRODUCT( (FRACAS!$K$5:$K$9999=NS$2) * IFERROR(FRACAS!$AN$5:$AN$9999,0) ) ) / IFERROR($ND6/FRACAS!$AY$1*60,0), 1 )))</f>
        <v>1</v>
      </c>
      <c r="NT6" s="347" cm="1">
        <f t="array" ref="NT6">IF($ND6=0,"",(IFERROR( (IFERROR($ND6/FRACAS!$AY$1*60,0) - SUMPRODUCT( (FRACAS!$K$5:$K$9999=NT$2) * IFERROR(FRACAS!$AN$5:$AN$9999,0) ) ) / IFERROR($ND6/FRACAS!$AY$1*60,0), 1 )))</f>
        <v>1</v>
      </c>
      <c r="NU6" s="347" cm="1">
        <f t="array" ref="NU6">IF($ND6=0,"",(IFERROR( (IFERROR($ND6/FRACAS!$AY$1*60,0) - SUMPRODUCT( (FRACAS!$K$5:$K$9999=NU$2) * IFERROR(FRACAS!$AN$5:$AN$9999,0) ) ) / IFERROR($ND6/FRACAS!$AY$1*60,0), 1 )))</f>
        <v>1</v>
      </c>
      <c r="NV6" s="347" cm="1">
        <f t="array" ref="NV6">IF($ND6=0,"",(IFERROR( (IFERROR($ND6/FRACAS!$AY$1*60,0) - SUMPRODUCT( (FRACAS!$K$5:$K$9999=NV$2) * IFERROR(FRACAS!$AN$5:$AN$9999,0) ) ) / IFERROR($ND6/FRACAS!$AY$1*60,0), 1 )))</f>
        <v>1</v>
      </c>
      <c r="NW6" s="347" cm="1">
        <f t="array" ref="NW6">IF($ND6=0,"",(IFERROR( (IFERROR($ND6/FRACAS!$AY$1*60,0) - SUMPRODUCT( (FRACAS!$K$5:$K$9999=NW$2) * IFERROR(FRACAS!$AN$5:$AN$9999,0) ) ) / IFERROR($ND6/FRACAS!$AY$1*60,0), 1 )))</f>
        <v>1</v>
      </c>
      <c r="NX6" s="347" cm="1">
        <f t="array" ref="NX6">IF($ND6=0,"",(IFERROR( (IFERROR($ND6/FRACAS!$AY$1*60,0) - SUMPRODUCT( (FRACAS!$K$5:$K$9999=NX$2) * IFERROR(FRACAS!$AN$5:$AN$9999,0) ) ) / IFERROR($ND6/FRACAS!$AY$1*60,0), 1 )))</f>
        <v>1</v>
      </c>
      <c r="NY6" s="347" cm="1">
        <f t="array" ref="NY6">IF($ND6=0,"",(IFERROR( (IFERROR($ND6/FRACAS!$AY$1*60,0) - SUMPRODUCT( (FRACAS!$K$5:$K$9999=NY$2) * IFERROR(FRACAS!$AN$5:$AN$9999,0) ) ) / IFERROR($ND6/FRACAS!$AY$1*60,0), 1 )))</f>
        <v>1</v>
      </c>
      <c r="NZ6" s="347" cm="1">
        <f t="array" ref="NZ6">IF($ND6=0,"",(IFERROR( (IFERROR($ND6/FRACAS!$AY$1*60,0) - SUMPRODUCT( (FRACAS!$K$5:$K$9999=NZ$2) * IFERROR(FRACAS!$AN$5:$AN$9999,0) ) ) / IFERROR($ND6/FRACAS!$AY$1*60,0), 1 )))</f>
        <v>1</v>
      </c>
      <c r="OA6" s="347" cm="1">
        <f t="array" ref="OA6">IF($ND6=0,"",(IFERROR( (IFERROR($ND6/FRACAS!$AY$1*60,0) - SUMPRODUCT( (FRACAS!$K$5:$K$9999=OA$2) * IFERROR(FRACAS!$AN$5:$AN$9999,0) ) ) / IFERROR($ND6/FRACAS!$AY$1*60,0), 1 )))</f>
        <v>1</v>
      </c>
      <c r="OB6" s="347" cm="1">
        <f t="array" ref="OB6">IF($ND6=0,"",(IFERROR( (IFERROR($ND6/FRACAS!$AY$1*60,0) - SUMPRODUCT( (FRACAS!$K$5:$K$9999=OB$2) * IFERROR(FRACAS!$AN$5:$AN$9999,0) ) ) / IFERROR($ND6/FRACAS!$AY$1*60,0), 1 )))</f>
        <v>1</v>
      </c>
      <c r="OC6" s="347" cm="1">
        <f t="array" ref="OC6">IF($ND6=0,"",(IFERROR( (IFERROR($ND6/FRACAS!$AY$1*60,0) - SUMPRODUCT( (FRACAS!$K$5:$K$9999=OC$2) * IFERROR(FRACAS!$AN$5:$AN$9999,0) ) ) / IFERROR($ND6/FRACAS!$AY$1*60,0), 1 )))</f>
        <v>1</v>
      </c>
      <c r="OD6" s="347" cm="1">
        <f t="array" ref="OD6">IF($ND6=0,"",(IFERROR( (IFERROR($ND6/FRACAS!$AY$1*60,0) - SUMPRODUCT( (FRACAS!$K$5:$K$9999=OD$2) * IFERROR(FRACAS!$AN$5:$AN$9999,0) ) ) / IFERROR($ND6/FRACAS!$AY$1*60,0), 1 )))</f>
        <v>1</v>
      </c>
      <c r="OE6" s="347" cm="1">
        <f t="array" ref="OE6">IF($ND6=0,"",(IFERROR( (IFERROR($ND6/FRACAS!$AY$1*60,0) - SUMPRODUCT( (FRACAS!$K$5:$K$9999=OE$2) * IFERROR(FRACAS!$AN$5:$AN$9999,0) ) ) / IFERROR($ND6/FRACAS!$AY$1*60,0), 1 )))</f>
        <v>1</v>
      </c>
      <c r="OF6" s="347" cm="1">
        <f t="array" ref="OF6">IF($ND6=0,"",(IFERROR( (IFERROR($ND6/FRACAS!$AY$1*60,0) - SUMPRODUCT( (FRACAS!$K$5:$K$9999=OF$2) * IFERROR(FRACAS!$AN$5:$AN$9999,0) ) ) / IFERROR($ND6/FRACAS!$AY$1*60,0), 1 )))</f>
        <v>1</v>
      </c>
      <c r="OG6" s="347" cm="1">
        <f t="array" ref="OG6">IF($ND6=0,"",(IFERROR( (IFERROR($ND6/FRACAS!$AY$1*60,0) - SUMPRODUCT( (FRACAS!$K$5:$K$9999=OG$2) * IFERROR(FRACAS!$AN$5:$AN$9999,0) ) ) / IFERROR($ND6/FRACAS!$AY$1*60,0), 1 )))</f>
        <v>1</v>
      </c>
      <c r="OH6" s="347" cm="1">
        <f t="array" ref="OH6">IF($ND6=0,"",(IFERROR( (IFERROR($ND6/FRACAS!$AY$1*60,0) - SUMPRODUCT( (FRACAS!$K$5:$K$9999=OH$2) * IFERROR(FRACAS!$AN$5:$AN$9999,0) ) ) / IFERROR($ND6/FRACAS!$AY$1*60,0), 1 )))</f>
        <v>1</v>
      </c>
      <c r="OI6" s="347" cm="1">
        <f t="array" ref="OI6">IF($ND6=0,"",(IFERROR( (IFERROR($ND6/FRACAS!$AY$1*60,0) - SUMPRODUCT( (FRACAS!$K$5:$K$9999=OI$2) * IFERROR(FRACAS!$AN$5:$AN$9999,0) ) ) / IFERROR($ND6/FRACAS!$AY$1*60,0), 1 )))</f>
        <v>1</v>
      </c>
      <c r="OJ6" s="347" cm="1">
        <f t="array" ref="OJ6">IF($ND6=0,"",(IFERROR( (IFERROR($ND6/FRACAS!$AY$1*60,0) - SUMPRODUCT( (FRACAS!$K$5:$K$9999=OJ$2) * IFERROR(FRACAS!$AN$5:$AN$9999,0) ) ) / IFERROR($ND6/FRACAS!$AY$1*60,0), 1 )))</f>
        <v>1</v>
      </c>
      <c r="OK6" s="347" cm="1">
        <f t="array" ref="OK6">IF($ND6=0,"",(IFERROR( (IFERROR($ND6/FRACAS!$AY$1*60,0) - SUMPRODUCT( (FRACAS!$K$5:$K$9999=OK$2) * IFERROR(FRACAS!$AN$5:$AN$9999,0) ) ) / IFERROR($ND6/FRACAS!$AY$1*60,0), 1 )))</f>
        <v>1</v>
      </c>
      <c r="OL6" s="347" cm="1">
        <f t="array" ref="OL6">IF($ND6=0,"",(IFERROR( (IFERROR($ND6/FRACAS!$AY$1*60,0) - SUMPRODUCT( (FRACAS!$K$5:$K$9999=OL$2) * IFERROR(FRACAS!$AN$5:$AN$9999,0) ) ) / IFERROR($ND6/FRACAS!$AY$1*60,0), 1 )))</f>
        <v>1</v>
      </c>
      <c r="OM6" s="347" cm="1">
        <f t="array" ref="OM6">IF($ND6=0,"",(IFERROR( (IFERROR($ND6/FRACAS!$AY$1*60,0) - SUMPRODUCT( (FRACAS!$K$5:$K$9999=OM$2) * IFERROR(FRACAS!$AN$5:$AN$9999,0) ) ) / IFERROR($ND6/FRACAS!$AY$1*60,0), 1 )))</f>
        <v>1</v>
      </c>
      <c r="ON6" s="347" cm="1">
        <f t="array" ref="ON6">IF($ND6=0,"",(IFERROR( (IFERROR($ND6/FRACAS!$AY$1*60,0) - SUMPRODUCT( (FRACAS!$K$5:$K$9999=ON$2) * IFERROR(FRACAS!$AN$5:$AN$9999,0) ) ) / IFERROR($ND6/FRACAS!$AY$1*60,0), 1 )))</f>
        <v>1</v>
      </c>
    </row>
    <row r="7" spans="1:404" ht="15" customHeight="1">
      <c r="B7" s="301" t="s">
        <v>218</v>
      </c>
      <c r="C7" s="302">
        <v>45275</v>
      </c>
      <c r="D7" s="279">
        <v>450</v>
      </c>
      <c r="E7" s="303"/>
      <c r="F7" s="303"/>
      <c r="G7" s="303"/>
      <c r="H7" s="303"/>
      <c r="I7" s="303"/>
      <c r="J7" s="303"/>
      <c r="K7" s="304"/>
      <c r="L7" s="304"/>
      <c r="M7" s="317"/>
      <c r="N7" s="305"/>
      <c r="O7" s="279"/>
      <c r="P7" s="279"/>
      <c r="Q7" s="279"/>
      <c r="R7" s="279"/>
      <c r="S7" s="279"/>
      <c r="T7" s="279"/>
      <c r="U7" s="279"/>
      <c r="V7" s="279"/>
      <c r="W7" s="279"/>
      <c r="X7" s="279"/>
      <c r="Y7" s="279"/>
      <c r="Z7" s="279"/>
      <c r="AA7" s="279"/>
      <c r="AB7" s="279"/>
      <c r="AC7" s="279"/>
      <c r="AD7" s="279"/>
      <c r="AE7" s="279"/>
      <c r="AF7" s="279"/>
      <c r="AG7" s="279"/>
      <c r="AH7" s="279"/>
      <c r="AI7" s="279"/>
      <c r="AJ7" s="279"/>
      <c r="AK7" s="279"/>
      <c r="AL7" s="279"/>
      <c r="AM7" s="279"/>
      <c r="AN7" s="279"/>
      <c r="AO7" s="279"/>
      <c r="AP7" s="279"/>
      <c r="AQ7" s="279"/>
      <c r="AR7" s="279"/>
      <c r="AS7" s="279"/>
      <c r="AT7" s="279"/>
      <c r="AU7" s="279"/>
      <c r="AV7" s="279"/>
      <c r="AW7" s="279"/>
      <c r="AX7" s="279"/>
      <c r="AY7" s="279"/>
      <c r="AZ7" s="279"/>
      <c r="BA7" s="280"/>
      <c r="BB7" s="266"/>
      <c r="BC7" s="266"/>
      <c r="BD7" s="352"/>
      <c r="BE7" s="352"/>
      <c r="BF7" s="352"/>
      <c r="BG7" s="352"/>
      <c r="BH7" s="352"/>
      <c r="BI7" s="352"/>
      <c r="BJ7" s="352"/>
      <c r="BK7" s="352"/>
      <c r="BL7" s="352"/>
      <c r="BM7" s="352"/>
      <c r="BN7" s="352"/>
      <c r="BO7" s="352"/>
      <c r="BP7" s="352"/>
      <c r="BQ7" s="352"/>
      <c r="BR7" s="352"/>
      <c r="BS7" s="352"/>
      <c r="BT7" s="352"/>
      <c r="BU7" s="352"/>
      <c r="BV7" s="352"/>
      <c r="BW7" s="352"/>
      <c r="BX7" s="352"/>
      <c r="BY7" s="352"/>
      <c r="BZ7" s="352"/>
      <c r="CA7" s="352"/>
      <c r="CB7" s="352"/>
      <c r="CC7" s="352"/>
      <c r="CD7" s="352"/>
      <c r="CE7" s="352"/>
      <c r="CF7" s="352"/>
      <c r="CG7" s="352"/>
      <c r="CH7" s="352"/>
      <c r="CI7" s="352"/>
      <c r="CJ7" s="352"/>
      <c r="CK7" s="352"/>
      <c r="CL7" s="352"/>
      <c r="CM7" s="352"/>
      <c r="CN7" s="352"/>
      <c r="CO7" s="352"/>
      <c r="CP7" s="352"/>
      <c r="CQ7" s="352"/>
      <c r="CR7" s="352"/>
      <c r="CS7" s="352"/>
      <c r="CT7" s="352"/>
      <c r="CU7" s="352"/>
      <c r="CV7" s="352"/>
      <c r="CW7" s="352"/>
      <c r="CX7" s="352"/>
      <c r="CY7" s="352"/>
      <c r="CZ7" s="352"/>
      <c r="DA7" s="352"/>
      <c r="DB7" s="266"/>
      <c r="DC7" s="266">
        <f t="shared" si="3"/>
        <v>30</v>
      </c>
      <c r="DD7" s="302">
        <f t="shared" si="4"/>
        <v>45275</v>
      </c>
      <c r="DE7" s="328">
        <f>IF(D7&gt; 0,(COUNTIFS(FRACAS!$B$5:$B$9997, D$4, FRACAS!$D$5:$D$9997, "&lt;="&amp;D7)), "" )</f>
        <v>30</v>
      </c>
      <c r="DF7" s="282" t="str">
        <f>IF(E7&gt; 0,(COUNTIFS(FRACAS!$B$5:$B$9997, E$4, FRACAS!$D$5:$D$9997, "&lt;="&amp;E7)), "" )</f>
        <v/>
      </c>
      <c r="DG7" s="282" t="str">
        <f>IF(F7&gt; 0,(COUNTIFS(FRACAS!$B$5:$B$9997, F$4, FRACAS!$D$5:$D$9997, "&lt;="&amp;F7)), "" )</f>
        <v/>
      </c>
      <c r="DH7" s="282" t="str">
        <f>IF(G7&gt; 0,(COUNTIFS(FRACAS!$B$5:$B$9997, G$4, FRACAS!$D$5:$D$9997, "&lt;="&amp;G7)), "" )</f>
        <v/>
      </c>
      <c r="DI7" s="282" t="str">
        <f>IF(H7&gt; 0,(COUNTIFS(FRACAS!$B$5:$B$9997, H$4, FRACAS!$D$5:$D$9997, "&lt;="&amp;H7)), "" )</f>
        <v/>
      </c>
      <c r="DJ7" s="282" t="str">
        <f>IF(I7&gt; 0,(COUNTIFS(FRACAS!$B$5:$B$9997, I$4, FRACAS!$D$5:$D$9997, "&lt;="&amp;I7)), "" )</f>
        <v/>
      </c>
      <c r="DK7" s="282" t="str">
        <f>IF(J7&gt; 0,(COUNTIFS(FRACAS!$B$5:$B$9997, J$4, FRACAS!$D$5:$D$9997, "&lt;="&amp;J7)), "" )</f>
        <v/>
      </c>
      <c r="DL7" s="282" t="str">
        <f>IF(K7&gt; 0,(COUNTIFS(FRACAS!$B$5:$B$9997, K$4, FRACAS!$D$5:$D$9997, "&lt;="&amp;K7)), "" )</f>
        <v/>
      </c>
      <c r="DM7" s="282" t="str">
        <f>IF(L7&gt; 0,(COUNTIFS(FRACAS!$B$5:$B$9997, L$4, FRACAS!$D$5:$D$9997, "&lt;="&amp;L7)), "" )</f>
        <v/>
      </c>
      <c r="DN7" s="282" t="str">
        <f>IF(M7&gt; 0,(COUNTIFS(FRACAS!$B$5:$B$9997, M$4, FRACAS!$D$5:$D$9997, "&lt;="&amp;M7)), "" )</f>
        <v/>
      </c>
      <c r="DO7" s="284"/>
      <c r="DP7" s="282"/>
      <c r="DQ7" s="282"/>
      <c r="DR7" s="282"/>
      <c r="DS7" s="282"/>
      <c r="DT7" s="282"/>
      <c r="DU7" s="282"/>
      <c r="DV7" s="282"/>
      <c r="DW7" s="282"/>
      <c r="DX7" s="282"/>
      <c r="DY7" s="282"/>
      <c r="DZ7" s="282"/>
      <c r="EA7" s="282"/>
      <c r="EB7" s="282"/>
      <c r="EC7" s="282"/>
      <c r="ED7" s="282"/>
      <c r="EE7" s="282"/>
      <c r="EF7" s="282"/>
      <c r="EG7" s="282"/>
      <c r="EH7" s="282"/>
      <c r="EI7" s="282"/>
      <c r="EJ7" s="282"/>
      <c r="EK7" s="282"/>
      <c r="EL7" s="282"/>
      <c r="EM7" s="282"/>
      <c r="EN7" s="282"/>
      <c r="EO7" s="282"/>
      <c r="EP7" s="282"/>
      <c r="EQ7" s="282"/>
      <c r="ER7" s="282"/>
      <c r="ES7" s="282"/>
      <c r="ET7" s="282"/>
      <c r="EU7" s="282"/>
      <c r="EV7" s="282"/>
      <c r="EW7" s="282"/>
      <c r="EX7" s="282"/>
      <c r="EY7" s="282"/>
      <c r="EZ7" s="282"/>
      <c r="FA7" s="282"/>
      <c r="FB7" s="283"/>
      <c r="FC7" s="285"/>
      <c r="FD7" s="285"/>
      <c r="JN7" s="306"/>
      <c r="JO7" s="274"/>
      <c r="JP7" s="274"/>
      <c r="JQ7" s="274"/>
      <c r="JR7" s="274"/>
      <c r="JS7" s="274"/>
      <c r="JT7" s="274"/>
      <c r="JU7" s="274"/>
      <c r="JV7" s="274"/>
      <c r="JW7" s="274"/>
      <c r="JX7" s="274"/>
      <c r="JY7" s="274"/>
      <c r="JZ7" s="274"/>
      <c r="KA7" s="274"/>
      <c r="KB7" s="274"/>
      <c r="KC7" s="274"/>
      <c r="KD7" s="274"/>
      <c r="KE7" s="274"/>
      <c r="KF7" s="274"/>
      <c r="KG7" s="274"/>
      <c r="KH7" s="274"/>
      <c r="KI7" s="274"/>
      <c r="KJ7" s="274"/>
      <c r="KK7" s="274"/>
      <c r="KL7" s="274"/>
      <c r="KM7" s="274"/>
      <c r="KN7" s="274"/>
      <c r="KO7" s="274"/>
      <c r="KP7" s="274"/>
      <c r="KQ7" s="274"/>
      <c r="KR7" s="274"/>
      <c r="KS7" s="274"/>
      <c r="KT7" s="274"/>
      <c r="KU7" s="274"/>
      <c r="KV7" s="274"/>
      <c r="KW7" s="274"/>
      <c r="KX7" s="274"/>
      <c r="KY7" s="274"/>
      <c r="KZ7" s="274"/>
      <c r="LA7" s="274"/>
      <c r="LB7" s="275"/>
      <c r="LC7" s="302">
        <f t="shared" si="6"/>
        <v>45275</v>
      </c>
      <c r="LD7" s="354" cm="1">
        <f t="array" ref="LD7">IFERROR(
    (((D7/FRACAS!$AY$1)*60))
    /
    (((D7/FRACAS!$AY$1)*60) + SUMPRODUCT((FRACAS!$B$5:$B$9997=D$4)*(FRACAS!$D$5:$D$9997&lt;=D7)*(IFERROR(FRACAS!$AM$5:$AM$9997,0)))
    ),"")</f>
        <v>1.6564139415246839E-2</v>
      </c>
      <c r="LE7" s="354" t="str" cm="1">
        <f t="array" ref="LE7">IFERROR(
    (((E7/FRACAS!$AY$1)*60))
    /
    (((E7/FRACAS!$AY$1)*60) + SUMPRODUCT((FRACAS!$B$5:$B$9997=E$4)*(FRACAS!$D$5:$D$9997&lt;=E7)*(IFERROR(FRACAS!$AM$5:$AM$9997,0)))
    ),"")</f>
        <v/>
      </c>
      <c r="LF7" s="354" t="str" cm="1">
        <f t="array" ref="LF7">IFERROR(
    (((F7/FRACAS!$AY$1)*60))
    /
    (((F7/FRACAS!$AY$1)*60) + SUMPRODUCT((FRACAS!$B$5:$B$9997=F$4)*(FRACAS!$D$5:$D$9997&lt;=F7)*(IFERROR(FRACAS!$AM$5:$AM$9997,0)))
    ),"")</f>
        <v/>
      </c>
      <c r="LG7" s="354" t="str" cm="1">
        <f t="array" ref="LG7">IFERROR(
    (((G7/FRACAS!$AY$1)*60))
    /
    (((G7/FRACAS!$AY$1)*60) + SUMPRODUCT((FRACAS!$B$5:$B$9997=G$4)*(FRACAS!$D$5:$D$9997&lt;=G7)*(IFERROR(FRACAS!$AM$5:$AM$9997,0)))
    ),"")</f>
        <v/>
      </c>
      <c r="LH7" s="354" t="str" cm="1">
        <f t="array" ref="LH7">IFERROR(
    (((H7/FRACAS!$AY$1)*60))
    /
    (((H7/FRACAS!$AY$1)*60) + SUMPRODUCT((FRACAS!$B$5:$B$9997=H$4)*(FRACAS!$D$5:$D$9997&lt;=H7)*(IFERROR(FRACAS!$AM$5:$AM$9997,0)))
    ),"")</f>
        <v/>
      </c>
      <c r="LI7" s="354" t="str" cm="1">
        <f t="array" ref="LI7">IFERROR(
    (((I7/FRACAS!$AY$1)*60))
    /
    (((I7/FRACAS!$AY$1)*60) + SUMPRODUCT((FRACAS!$B$5:$B$9997=I$4)*(FRACAS!$D$5:$D$9997&lt;=I7)*(IFERROR(FRACAS!$AM$5:$AM$9997,0)))
    ),"")</f>
        <v/>
      </c>
      <c r="LJ7" s="354" t="str" cm="1">
        <f t="array" ref="LJ7">IFERROR(
    (((J7/FRACAS!$AY$1)*60))
    /
    (((J7/FRACAS!$AY$1)*60) + SUMPRODUCT((FRACAS!$B$5:$B$9997=J$4)*(FRACAS!$D$5:$D$9997&lt;=J7)*(IFERROR(FRACAS!$AM$5:$AM$9997,0)))
    ),"")</f>
        <v/>
      </c>
      <c r="LK7" s="354" t="str" cm="1">
        <f t="array" ref="LK7">IFERROR(
    (((K7/FRACAS!$AY$1)*60))
    /
    (((K7/FRACAS!$AY$1)*60) + SUMPRODUCT((FRACAS!$B$5:$B$9997=K$4)*(FRACAS!$D$5:$D$9997&lt;=K7)*(IFERROR(FRACAS!$AM$5:$AM$9997,0)))
    ),"")</f>
        <v/>
      </c>
      <c r="LL7" s="354" t="str" cm="1">
        <f t="array" ref="LL7">IFERROR(
    (((L7/FRACAS!$AY$1)*60))
    /
    (((L7/FRACAS!$AY$1)*60) + SUMPRODUCT((FRACAS!$B$5:$B$9997=L$4)*(FRACAS!$D$5:$D$9997&lt;=L7)*(IFERROR(FRACAS!$AM$5:$AM$9997,0)))
    ),"")</f>
        <v/>
      </c>
      <c r="LM7" s="354" t="str" cm="1">
        <f t="array" ref="LM7">IFERROR(
    (((M7/FRACAS!$AY$1)*60))
    /
    (((M7/FRACAS!$AY$1)*60) + SUMPRODUCT((FRACAS!$B$5:$B$9997=M$4)*(FRACAS!$D$5:$D$9997&lt;=M7)*(IFERROR(FRACAS!$AM$5:$AM$9997,0)))
    ),"")</f>
        <v/>
      </c>
      <c r="LN7" s="308"/>
      <c r="LO7" s="276"/>
      <c r="LP7" s="276"/>
      <c r="LQ7" s="276"/>
      <c r="LR7" s="276"/>
      <c r="LS7" s="276"/>
      <c r="LT7" s="276"/>
      <c r="LU7" s="276"/>
      <c r="LV7" s="276"/>
      <c r="LW7" s="276"/>
      <c r="LX7" s="276"/>
      <c r="LY7" s="276"/>
      <c r="LZ7" s="276"/>
      <c r="MA7" s="276"/>
      <c r="MB7" s="276"/>
      <c r="MC7" s="276"/>
      <c r="MD7" s="276"/>
      <c r="ME7" s="276"/>
      <c r="MF7" s="276"/>
      <c r="MG7" s="276"/>
      <c r="MH7" s="276"/>
      <c r="MI7" s="276"/>
      <c r="MJ7" s="276"/>
      <c r="MK7" s="276"/>
      <c r="ML7" s="276"/>
      <c r="MM7" s="276"/>
      <c r="MN7" s="276"/>
      <c r="MO7" s="276"/>
      <c r="MP7" s="276"/>
      <c r="MQ7" s="276"/>
      <c r="MR7" s="276"/>
      <c r="MS7" s="276"/>
      <c r="MT7" s="276"/>
      <c r="MU7" s="276"/>
      <c r="MV7" s="276"/>
      <c r="MW7" s="276"/>
      <c r="MX7" s="276"/>
      <c r="MY7" s="276"/>
      <c r="MZ7" s="276"/>
      <c r="NA7" s="277"/>
      <c r="ND7" s="345">
        <f t="shared" si="7"/>
        <v>450</v>
      </c>
      <c r="NE7" s="346">
        <f t="shared" si="5"/>
        <v>45275</v>
      </c>
      <c r="NF7" s="347" cm="1">
        <f t="array" ref="NF7">IF($ND7=0,"",(IFERROR( (IFERROR($ND7/FRACAS!$AY$1*60,0) - SUMPRODUCT( (FRACAS!$K$5:$K$9999=NF$2) * IFERROR(FRACAS!$AN$5:$AN$9999,0) ) ) / IFERROR($ND7/FRACAS!$AY$1*60,0), 1 )))</f>
        <v>1</v>
      </c>
      <c r="NG7" s="347" cm="1">
        <f t="array" ref="NG7">IF($ND7=0,"",(IFERROR( (IFERROR($ND7/FRACAS!$AY$1*60,0) - SUMPRODUCT( (FRACAS!$K$5:$K$9999=NG$2) * IFERROR(FRACAS!$AN$5:$AN$9999,0) ) ) / IFERROR($ND7/FRACAS!$AY$1*60,0), 1 )))</f>
        <v>1</v>
      </c>
      <c r="NH7" s="347" cm="1">
        <f t="array" ref="NH7">IF($ND7=0,"",(IFERROR( (IFERROR($ND7/FRACAS!$AY$1*60,0) - SUMPRODUCT( (FRACAS!$K$5:$K$9999=NH$2) * IFERROR(FRACAS!$AN$5:$AN$9999,0) ) ) / IFERROR($ND7/FRACAS!$AY$1*60,0), 1 )))</f>
        <v>1</v>
      </c>
      <c r="NI7" s="347" cm="1">
        <f t="array" ref="NI7">IF($ND7=0,"",(IFERROR( (IFERROR($ND7/FRACAS!$AY$1*60,0) - SUMPRODUCT( (FRACAS!$K$5:$K$9999=NI$2) * IFERROR(FRACAS!$AN$5:$AN$9999,0) ) ) / IFERROR($ND7/FRACAS!$AY$1*60,0), 1 )))</f>
        <v>1</v>
      </c>
      <c r="NJ7" s="347" cm="1">
        <f t="array" ref="NJ7">IF($ND7=0,"",(IFERROR( (IFERROR($ND7/FRACAS!$AY$1*60,0) - SUMPRODUCT( (FRACAS!$K$5:$K$9999=NJ$2) * IFERROR(FRACAS!$AN$5:$AN$9999,0) ) ) / IFERROR($ND7/FRACAS!$AY$1*60,0), 1 )))</f>
        <v>1</v>
      </c>
      <c r="NK7" s="347" cm="1">
        <f t="array" ref="NK7">IF($ND7=0,"",(IFERROR( (IFERROR($ND7/FRACAS!$AY$1*60,0) - SUMPRODUCT( (FRACAS!$K$5:$K$9999=NK$2) * IFERROR(FRACAS!$AN$5:$AN$9999,0) ) ) / IFERROR($ND7/FRACAS!$AY$1*60,0), 1 )))</f>
        <v>1</v>
      </c>
      <c r="NL7" s="347" cm="1">
        <f t="array" ref="NL7">IF($ND7=0,"",(IFERROR( (IFERROR($ND7/FRACAS!$AY$1*60,0) - SUMPRODUCT( (FRACAS!$K$5:$K$9999=NL$2) * IFERROR(FRACAS!$AN$5:$AN$9999,0) ) ) / IFERROR($ND7/FRACAS!$AY$1*60,0), 1 )))</f>
        <v>1</v>
      </c>
      <c r="NM7" s="347" cm="1">
        <f t="array" ref="NM7">IF($ND7=0,"",(IFERROR( (IFERROR($ND7/FRACAS!$AY$1*60,0) - SUMPRODUCT( (FRACAS!$K$5:$K$9999=NM$2) * IFERROR(FRACAS!$AN$5:$AN$9999,0) ) ) / IFERROR($ND7/FRACAS!$AY$1*60,0), 1 )))</f>
        <v>1</v>
      </c>
      <c r="NN7" s="347" cm="1">
        <f t="array" ref="NN7">IF($ND7=0,"",(IFERROR( (IFERROR($ND7/FRACAS!$AY$1*60,0) - SUMPRODUCT( (FRACAS!$K$5:$K$9999=NN$2) * IFERROR(FRACAS!$AN$5:$AN$9999,0) ) ) / IFERROR($ND7/FRACAS!$AY$1*60,0), 1 )))</f>
        <v>1</v>
      </c>
      <c r="NO7" s="347" cm="1">
        <f t="array" ref="NO7">IF($ND7=0,"",(IFERROR( (IFERROR($ND7/FRACAS!$AY$1*60,0) - SUMPRODUCT( (FRACAS!$K$5:$K$9999=NO$2) * IFERROR(FRACAS!$AN$5:$AN$9999,0) ) ) / IFERROR($ND7/FRACAS!$AY$1*60,0), 1 )))</f>
        <v>1</v>
      </c>
      <c r="NP7" s="347" cm="1">
        <f t="array" ref="NP7">IF($ND7=0,"",(IFERROR( (IFERROR($ND7/FRACAS!$AY$1*60,0) - SUMPRODUCT( (FRACAS!$K$5:$K$9999=NP$2) * IFERROR(FRACAS!$AN$5:$AN$9999,0) ) ) / IFERROR($ND7/FRACAS!$AY$1*60,0), 1 )))</f>
        <v>1</v>
      </c>
      <c r="NQ7" s="347" cm="1">
        <f t="array" ref="NQ7">IF($ND7=0,"",(IFERROR( (IFERROR($ND7/FRACAS!$AY$1*60,0) - SUMPRODUCT( (FRACAS!$K$5:$K$9999=NQ$2) * IFERROR(FRACAS!$AN$5:$AN$9999,0) ) ) / IFERROR($ND7/FRACAS!$AY$1*60,0), 1 )))</f>
        <v>1</v>
      </c>
      <c r="NR7" s="347" cm="1">
        <f t="array" ref="NR7">IF($ND7=0,"",(IFERROR( (IFERROR($ND7/FRACAS!$AY$1*60,0) - SUMPRODUCT( (FRACAS!$K$5:$K$9999=NR$2) * IFERROR(FRACAS!$AN$5:$AN$9999,0) ) ) / IFERROR($ND7/FRACAS!$AY$1*60,0), 1 )))</f>
        <v>1</v>
      </c>
      <c r="NS7" s="347" cm="1">
        <f t="array" ref="NS7">IF($ND7=0,"",(IFERROR( (IFERROR($ND7/FRACAS!$AY$1*60,0) - SUMPRODUCT( (FRACAS!$K$5:$K$9999=NS$2) * IFERROR(FRACAS!$AN$5:$AN$9999,0) ) ) / IFERROR($ND7/FRACAS!$AY$1*60,0), 1 )))</f>
        <v>1</v>
      </c>
      <c r="NT7" s="347" cm="1">
        <f t="array" ref="NT7">IF($ND7=0,"",(IFERROR( (IFERROR($ND7/FRACAS!$AY$1*60,0) - SUMPRODUCT( (FRACAS!$K$5:$K$9999=NT$2) * IFERROR(FRACAS!$AN$5:$AN$9999,0) ) ) / IFERROR($ND7/FRACAS!$AY$1*60,0), 1 )))</f>
        <v>1</v>
      </c>
      <c r="NU7" s="347" cm="1">
        <f t="array" ref="NU7">IF($ND7=0,"",(IFERROR( (IFERROR($ND7/FRACAS!$AY$1*60,0) - SUMPRODUCT( (FRACAS!$K$5:$K$9999=NU$2) * IFERROR(FRACAS!$AN$5:$AN$9999,0) ) ) / IFERROR($ND7/FRACAS!$AY$1*60,0), 1 )))</f>
        <v>1</v>
      </c>
      <c r="NV7" s="347" cm="1">
        <f t="array" ref="NV7">IF($ND7=0,"",(IFERROR( (IFERROR($ND7/FRACAS!$AY$1*60,0) - SUMPRODUCT( (FRACAS!$K$5:$K$9999=NV$2) * IFERROR(FRACAS!$AN$5:$AN$9999,0) ) ) / IFERROR($ND7/FRACAS!$AY$1*60,0), 1 )))</f>
        <v>1</v>
      </c>
      <c r="NW7" s="347" cm="1">
        <f t="array" ref="NW7">IF($ND7=0,"",(IFERROR( (IFERROR($ND7/FRACAS!$AY$1*60,0) - SUMPRODUCT( (FRACAS!$K$5:$K$9999=NW$2) * IFERROR(FRACAS!$AN$5:$AN$9999,0) ) ) / IFERROR($ND7/FRACAS!$AY$1*60,0), 1 )))</f>
        <v>1</v>
      </c>
      <c r="NX7" s="347" cm="1">
        <f t="array" ref="NX7">IF($ND7=0,"",(IFERROR( (IFERROR($ND7/FRACAS!$AY$1*60,0) - SUMPRODUCT( (FRACAS!$K$5:$K$9999=NX$2) * IFERROR(FRACAS!$AN$5:$AN$9999,0) ) ) / IFERROR($ND7/FRACAS!$AY$1*60,0), 1 )))</f>
        <v>1</v>
      </c>
      <c r="NY7" s="347" cm="1">
        <f t="array" ref="NY7">IF($ND7=0,"",(IFERROR( (IFERROR($ND7/FRACAS!$AY$1*60,0) - SUMPRODUCT( (FRACAS!$K$5:$K$9999=NY$2) * IFERROR(FRACAS!$AN$5:$AN$9999,0) ) ) / IFERROR($ND7/FRACAS!$AY$1*60,0), 1 )))</f>
        <v>1</v>
      </c>
      <c r="NZ7" s="347" cm="1">
        <f t="array" ref="NZ7">IF($ND7=0,"",(IFERROR( (IFERROR($ND7/FRACAS!$AY$1*60,0) - SUMPRODUCT( (FRACAS!$K$5:$K$9999=NZ$2) * IFERROR(FRACAS!$AN$5:$AN$9999,0) ) ) / IFERROR($ND7/FRACAS!$AY$1*60,0), 1 )))</f>
        <v>1</v>
      </c>
      <c r="OA7" s="347" cm="1">
        <f t="array" ref="OA7">IF($ND7=0,"",(IFERROR( (IFERROR($ND7/FRACAS!$AY$1*60,0) - SUMPRODUCT( (FRACAS!$K$5:$K$9999=OA$2) * IFERROR(FRACAS!$AN$5:$AN$9999,0) ) ) / IFERROR($ND7/FRACAS!$AY$1*60,0), 1 )))</f>
        <v>1</v>
      </c>
      <c r="OB7" s="347" cm="1">
        <f t="array" ref="OB7">IF($ND7=0,"",(IFERROR( (IFERROR($ND7/FRACAS!$AY$1*60,0) - SUMPRODUCT( (FRACAS!$K$5:$K$9999=OB$2) * IFERROR(FRACAS!$AN$5:$AN$9999,0) ) ) / IFERROR($ND7/FRACAS!$AY$1*60,0), 1 )))</f>
        <v>1</v>
      </c>
      <c r="OC7" s="347" cm="1">
        <f t="array" ref="OC7">IF($ND7=0,"",(IFERROR( (IFERROR($ND7/FRACAS!$AY$1*60,0) - SUMPRODUCT( (FRACAS!$K$5:$K$9999=OC$2) * IFERROR(FRACAS!$AN$5:$AN$9999,0) ) ) / IFERROR($ND7/FRACAS!$AY$1*60,0), 1 )))</f>
        <v>1</v>
      </c>
      <c r="OD7" s="347" cm="1">
        <f t="array" ref="OD7">IF($ND7=0,"",(IFERROR( (IFERROR($ND7/FRACAS!$AY$1*60,0) - SUMPRODUCT( (FRACAS!$K$5:$K$9999=OD$2) * IFERROR(FRACAS!$AN$5:$AN$9999,0) ) ) / IFERROR($ND7/FRACAS!$AY$1*60,0), 1 )))</f>
        <v>1</v>
      </c>
      <c r="OE7" s="347" cm="1">
        <f t="array" ref="OE7">IF($ND7=0,"",(IFERROR( (IFERROR($ND7/FRACAS!$AY$1*60,0) - SUMPRODUCT( (FRACAS!$K$5:$K$9999=OE$2) * IFERROR(FRACAS!$AN$5:$AN$9999,0) ) ) / IFERROR($ND7/FRACAS!$AY$1*60,0), 1 )))</f>
        <v>1</v>
      </c>
      <c r="OF7" s="347" cm="1">
        <f t="array" ref="OF7">IF($ND7=0,"",(IFERROR( (IFERROR($ND7/FRACAS!$AY$1*60,0) - SUMPRODUCT( (FRACAS!$K$5:$K$9999=OF$2) * IFERROR(FRACAS!$AN$5:$AN$9999,0) ) ) / IFERROR($ND7/FRACAS!$AY$1*60,0), 1 )))</f>
        <v>1</v>
      </c>
      <c r="OG7" s="347" cm="1">
        <f t="array" ref="OG7">IF($ND7=0,"",(IFERROR( (IFERROR($ND7/FRACAS!$AY$1*60,0) - SUMPRODUCT( (FRACAS!$K$5:$K$9999=OG$2) * IFERROR(FRACAS!$AN$5:$AN$9999,0) ) ) / IFERROR($ND7/FRACAS!$AY$1*60,0), 1 )))</f>
        <v>1</v>
      </c>
      <c r="OH7" s="347" cm="1">
        <f t="array" ref="OH7">IF($ND7=0,"",(IFERROR( (IFERROR($ND7/FRACAS!$AY$1*60,0) - SUMPRODUCT( (FRACAS!$K$5:$K$9999=OH$2) * IFERROR(FRACAS!$AN$5:$AN$9999,0) ) ) / IFERROR($ND7/FRACAS!$AY$1*60,0), 1 )))</f>
        <v>1</v>
      </c>
      <c r="OI7" s="347" cm="1">
        <f t="array" ref="OI7">IF($ND7=0,"",(IFERROR( (IFERROR($ND7/FRACAS!$AY$1*60,0) - SUMPRODUCT( (FRACAS!$K$5:$K$9999=OI$2) * IFERROR(FRACAS!$AN$5:$AN$9999,0) ) ) / IFERROR($ND7/FRACAS!$AY$1*60,0), 1 )))</f>
        <v>1</v>
      </c>
      <c r="OJ7" s="347" cm="1">
        <f t="array" ref="OJ7">IF($ND7=0,"",(IFERROR( (IFERROR($ND7/FRACAS!$AY$1*60,0) - SUMPRODUCT( (FRACAS!$K$5:$K$9999=OJ$2) * IFERROR(FRACAS!$AN$5:$AN$9999,0) ) ) / IFERROR($ND7/FRACAS!$AY$1*60,0), 1 )))</f>
        <v>1</v>
      </c>
      <c r="OK7" s="347" cm="1">
        <f t="array" ref="OK7">IF($ND7=0,"",(IFERROR( (IFERROR($ND7/FRACAS!$AY$1*60,0) - SUMPRODUCT( (FRACAS!$K$5:$K$9999=OK$2) * IFERROR(FRACAS!$AN$5:$AN$9999,0) ) ) / IFERROR($ND7/FRACAS!$AY$1*60,0), 1 )))</f>
        <v>1</v>
      </c>
      <c r="OL7" s="347" cm="1">
        <f t="array" ref="OL7">IF($ND7=0,"",(IFERROR( (IFERROR($ND7/FRACAS!$AY$1*60,0) - SUMPRODUCT( (FRACAS!$K$5:$K$9999=OL$2) * IFERROR(FRACAS!$AN$5:$AN$9999,0) ) ) / IFERROR($ND7/FRACAS!$AY$1*60,0), 1 )))</f>
        <v>1</v>
      </c>
      <c r="OM7" s="347" cm="1">
        <f t="array" ref="OM7">IF($ND7=0,"",(IFERROR( (IFERROR($ND7/FRACAS!$AY$1*60,0) - SUMPRODUCT( (FRACAS!$K$5:$K$9999=OM$2) * IFERROR(FRACAS!$AN$5:$AN$9999,0) ) ) / IFERROR($ND7/FRACAS!$AY$1*60,0), 1 )))</f>
        <v>1</v>
      </c>
      <c r="ON7" s="347" cm="1">
        <f t="array" ref="ON7">IF($ND7=0,"",(IFERROR( (IFERROR($ND7/FRACAS!$AY$1*60,0) - SUMPRODUCT( (FRACAS!$K$5:$K$9999=ON$2) * IFERROR(FRACAS!$AN$5:$AN$9999,0) ) ) / IFERROR($ND7/FRACAS!$AY$1*60,0), 1 )))</f>
        <v>1</v>
      </c>
    </row>
    <row r="8" spans="1:404" ht="15" customHeight="1">
      <c r="B8" s="301" t="s">
        <v>219</v>
      </c>
      <c r="C8" s="302">
        <v>45282</v>
      </c>
      <c r="D8" s="279">
        <v>460</v>
      </c>
      <c r="E8" s="303"/>
      <c r="F8" s="303"/>
      <c r="G8" s="303"/>
      <c r="H8" s="303"/>
      <c r="I8" s="303"/>
      <c r="J8" s="303"/>
      <c r="K8" s="304"/>
      <c r="L8" s="304"/>
      <c r="M8" s="317"/>
      <c r="N8" s="305"/>
      <c r="O8" s="279"/>
      <c r="P8" s="279"/>
      <c r="Q8" s="279"/>
      <c r="R8" s="279"/>
      <c r="S8" s="279"/>
      <c r="T8" s="279"/>
      <c r="U8" s="279"/>
      <c r="V8" s="279"/>
      <c r="W8" s="279"/>
      <c r="X8" s="279"/>
      <c r="Y8" s="279"/>
      <c r="Z8" s="279"/>
      <c r="AA8" s="279"/>
      <c r="AB8" s="279"/>
      <c r="AC8" s="279"/>
      <c r="AD8" s="279"/>
      <c r="AE8" s="279"/>
      <c r="AF8" s="279"/>
      <c r="AG8" s="279"/>
      <c r="AH8" s="279"/>
      <c r="AI8" s="279"/>
      <c r="AJ8" s="279"/>
      <c r="AK8" s="279"/>
      <c r="AL8" s="279"/>
      <c r="AM8" s="279"/>
      <c r="AN8" s="279"/>
      <c r="AO8" s="279"/>
      <c r="AP8" s="279"/>
      <c r="AQ8" s="279"/>
      <c r="AR8" s="279"/>
      <c r="AS8" s="279"/>
      <c r="AT8" s="279"/>
      <c r="AU8" s="279"/>
      <c r="AV8" s="279"/>
      <c r="AW8" s="279"/>
      <c r="AX8" s="279"/>
      <c r="AY8" s="279"/>
      <c r="AZ8" s="279"/>
      <c r="BA8" s="280"/>
      <c r="BB8" s="266"/>
      <c r="BC8" s="266"/>
      <c r="BD8" s="352"/>
      <c r="BE8" s="352"/>
      <c r="BF8" s="352"/>
      <c r="BG8" s="352"/>
      <c r="BH8" s="352"/>
      <c r="BI8" s="352"/>
      <c r="BJ8" s="352"/>
      <c r="BK8" s="352"/>
      <c r="BL8" s="352"/>
      <c r="BM8" s="352"/>
      <c r="BN8" s="352"/>
      <c r="BO8" s="352"/>
      <c r="BP8" s="352"/>
      <c r="BQ8" s="352"/>
      <c r="BR8" s="352"/>
      <c r="BS8" s="352"/>
      <c r="BT8" s="352"/>
      <c r="BU8" s="352"/>
      <c r="BV8" s="352"/>
      <c r="BW8" s="352"/>
      <c r="BX8" s="352"/>
      <c r="BY8" s="352"/>
      <c r="BZ8" s="352"/>
      <c r="CA8" s="352"/>
      <c r="CB8" s="352"/>
      <c r="CC8" s="352"/>
      <c r="CD8" s="352"/>
      <c r="CE8" s="352"/>
      <c r="CF8" s="352"/>
      <c r="CG8" s="352"/>
      <c r="CH8" s="352"/>
      <c r="CI8" s="352"/>
      <c r="CJ8" s="352"/>
      <c r="CK8" s="352"/>
      <c r="CL8" s="352"/>
      <c r="CM8" s="352"/>
      <c r="CN8" s="352"/>
      <c r="CO8" s="352"/>
      <c r="CP8" s="352"/>
      <c r="CQ8" s="352"/>
      <c r="CR8" s="352"/>
      <c r="CS8" s="352"/>
      <c r="CT8" s="352"/>
      <c r="CU8" s="352"/>
      <c r="CV8" s="352"/>
      <c r="CW8" s="352"/>
      <c r="CX8" s="352"/>
      <c r="CY8" s="352"/>
      <c r="CZ8" s="352"/>
      <c r="DA8" s="352"/>
      <c r="DB8" s="266"/>
      <c r="DC8" s="266">
        <f t="shared" si="3"/>
        <v>30</v>
      </c>
      <c r="DD8" s="302">
        <f t="shared" si="4"/>
        <v>45282</v>
      </c>
      <c r="DE8" s="328">
        <f>IF(D8&gt; 0,(COUNTIFS(FRACAS!$B$5:$B$9997, D$4, FRACAS!$D$5:$D$9997, "&lt;="&amp;D8)), "" )</f>
        <v>30</v>
      </c>
      <c r="DF8" s="282" t="str">
        <f>IF(E8&gt; 0,(COUNTIFS(FRACAS!$B$5:$B$9997, E$4, FRACAS!$D$5:$D$9997, "&lt;="&amp;E8)), "" )</f>
        <v/>
      </c>
      <c r="DG8" s="282" t="str">
        <f>IF(F8&gt; 0,(COUNTIFS(FRACAS!$B$5:$B$9997, F$4, FRACAS!$D$5:$D$9997, "&lt;="&amp;F8)), "" )</f>
        <v/>
      </c>
      <c r="DH8" s="282" t="str">
        <f>IF(G8&gt; 0,(COUNTIFS(FRACAS!$B$5:$B$9997, G$4, FRACAS!$D$5:$D$9997, "&lt;="&amp;G8)), "" )</f>
        <v/>
      </c>
      <c r="DI8" s="282" t="str">
        <f>IF(H8&gt; 0,(COUNTIFS(FRACAS!$B$5:$B$9997, H$4, FRACAS!$D$5:$D$9997, "&lt;="&amp;H8)), "" )</f>
        <v/>
      </c>
      <c r="DJ8" s="282" t="str">
        <f>IF(I8&gt; 0,(COUNTIFS(FRACAS!$B$5:$B$9997, I$4, FRACAS!$D$5:$D$9997, "&lt;="&amp;I8)), "" )</f>
        <v/>
      </c>
      <c r="DK8" s="282" t="str">
        <f>IF(J8&gt; 0,(COUNTIFS(FRACAS!$B$5:$B$9997, J$4, FRACAS!$D$5:$D$9997, "&lt;="&amp;J8)), "" )</f>
        <v/>
      </c>
      <c r="DL8" s="282" t="str">
        <f>IF(K8&gt; 0,(COUNTIFS(FRACAS!$B$5:$B$9997, K$4, FRACAS!$D$5:$D$9997, "&lt;="&amp;K8)), "" )</f>
        <v/>
      </c>
      <c r="DM8" s="282" t="str">
        <f>IF(L8&gt; 0,(COUNTIFS(FRACAS!$B$5:$B$9997, L$4, FRACAS!$D$5:$D$9997, "&lt;="&amp;L8)), "" )</f>
        <v/>
      </c>
      <c r="DN8" s="282" t="str">
        <f>IF(M8&gt; 0,(COUNTIFS(FRACAS!$B$5:$B$9997, M$4, FRACAS!$D$5:$D$9997, "&lt;="&amp;M8)), "" )</f>
        <v/>
      </c>
      <c r="DO8" s="284"/>
      <c r="DP8" s="282"/>
      <c r="DQ8" s="282"/>
      <c r="DR8" s="282"/>
      <c r="DS8" s="282"/>
      <c r="DT8" s="282"/>
      <c r="DU8" s="282"/>
      <c r="DV8" s="282"/>
      <c r="DW8" s="282"/>
      <c r="DX8" s="282"/>
      <c r="DY8" s="282"/>
      <c r="DZ8" s="282"/>
      <c r="EA8" s="282"/>
      <c r="EB8" s="282"/>
      <c r="EC8" s="282"/>
      <c r="ED8" s="282"/>
      <c r="EE8" s="282"/>
      <c r="EF8" s="282"/>
      <c r="EG8" s="282"/>
      <c r="EH8" s="282"/>
      <c r="EI8" s="282"/>
      <c r="EJ8" s="282"/>
      <c r="EK8" s="282"/>
      <c r="EL8" s="282"/>
      <c r="EM8" s="282"/>
      <c r="EN8" s="282"/>
      <c r="EO8" s="282"/>
      <c r="EP8" s="282"/>
      <c r="EQ8" s="282"/>
      <c r="ER8" s="282"/>
      <c r="ES8" s="282"/>
      <c r="ET8" s="282"/>
      <c r="EU8" s="282"/>
      <c r="EV8" s="282"/>
      <c r="EW8" s="282"/>
      <c r="EX8" s="282"/>
      <c r="EY8" s="282"/>
      <c r="EZ8" s="282"/>
      <c r="FA8" s="282"/>
      <c r="FB8" s="283"/>
      <c r="FC8" s="285"/>
      <c r="FD8" s="285"/>
      <c r="JN8" s="306"/>
      <c r="JO8" s="274"/>
      <c r="JP8" s="274"/>
      <c r="JQ8" s="274"/>
      <c r="JR8" s="274"/>
      <c r="JS8" s="274"/>
      <c r="JT8" s="274"/>
      <c r="JU8" s="274"/>
      <c r="JV8" s="274"/>
      <c r="JW8" s="274"/>
      <c r="JX8" s="274"/>
      <c r="JY8" s="274"/>
      <c r="JZ8" s="274"/>
      <c r="KA8" s="274"/>
      <c r="KB8" s="274"/>
      <c r="KC8" s="274"/>
      <c r="KD8" s="274"/>
      <c r="KE8" s="274"/>
      <c r="KF8" s="274"/>
      <c r="KG8" s="274"/>
      <c r="KH8" s="274"/>
      <c r="KI8" s="274"/>
      <c r="KJ8" s="274"/>
      <c r="KK8" s="274"/>
      <c r="KL8" s="274"/>
      <c r="KM8" s="274"/>
      <c r="KN8" s="274"/>
      <c r="KO8" s="274"/>
      <c r="KP8" s="274"/>
      <c r="KQ8" s="274"/>
      <c r="KR8" s="274"/>
      <c r="KS8" s="274"/>
      <c r="KT8" s="274"/>
      <c r="KU8" s="274"/>
      <c r="KV8" s="274"/>
      <c r="KW8" s="274"/>
      <c r="KX8" s="274"/>
      <c r="KY8" s="274"/>
      <c r="KZ8" s="274"/>
      <c r="LA8" s="274"/>
      <c r="LB8" s="275"/>
      <c r="LC8" s="302">
        <f t="shared" si="6"/>
        <v>45282</v>
      </c>
      <c r="LD8" s="354" cm="1">
        <f t="array" ref="LD8">IFERROR(
    (((D8/FRACAS!$AY$1)*60))
    /
    (((D8/FRACAS!$AY$1)*60) + SUMPRODUCT((FRACAS!$B$5:$B$9997=D$4)*(FRACAS!$D$5:$D$9997&lt;=D8)*(IFERROR(FRACAS!$AM$5:$AM$9997,0)))
    ),"")</f>
        <v>1.6926001076883877E-2</v>
      </c>
      <c r="LE8" s="354" t="str" cm="1">
        <f t="array" ref="LE8">IFERROR(
    (((E8/FRACAS!$AY$1)*60))
    /
    (((E8/FRACAS!$AY$1)*60) + SUMPRODUCT((FRACAS!$B$5:$B$9997=E$4)*(FRACAS!$D$5:$D$9997&lt;=E8)*(IFERROR(FRACAS!$AM$5:$AM$9997,0)))
    ),"")</f>
        <v/>
      </c>
      <c r="LF8" s="354" t="str" cm="1">
        <f t="array" ref="LF8">IFERROR(
    (((F8/FRACAS!$AY$1)*60))
    /
    (((F8/FRACAS!$AY$1)*60) + SUMPRODUCT((FRACAS!$B$5:$B$9997=F$4)*(FRACAS!$D$5:$D$9997&lt;=F8)*(IFERROR(FRACAS!$AM$5:$AM$9997,0)))
    ),"")</f>
        <v/>
      </c>
      <c r="LG8" s="354" t="str" cm="1">
        <f t="array" ref="LG8">IFERROR(
    (((G8/FRACAS!$AY$1)*60))
    /
    (((G8/FRACAS!$AY$1)*60) + SUMPRODUCT((FRACAS!$B$5:$B$9997=G$4)*(FRACAS!$D$5:$D$9997&lt;=G8)*(IFERROR(FRACAS!$AM$5:$AM$9997,0)))
    ),"")</f>
        <v/>
      </c>
      <c r="LH8" s="354" t="str" cm="1">
        <f t="array" ref="LH8">IFERROR(
    (((H8/FRACAS!$AY$1)*60))
    /
    (((H8/FRACAS!$AY$1)*60) + SUMPRODUCT((FRACAS!$B$5:$B$9997=H$4)*(FRACAS!$D$5:$D$9997&lt;=H8)*(IFERROR(FRACAS!$AM$5:$AM$9997,0)))
    ),"")</f>
        <v/>
      </c>
      <c r="LI8" s="354" t="str" cm="1">
        <f t="array" ref="LI8">IFERROR(
    (((I8/FRACAS!$AY$1)*60))
    /
    (((I8/FRACAS!$AY$1)*60) + SUMPRODUCT((FRACAS!$B$5:$B$9997=I$4)*(FRACAS!$D$5:$D$9997&lt;=I8)*(IFERROR(FRACAS!$AM$5:$AM$9997,0)))
    ),"")</f>
        <v/>
      </c>
      <c r="LJ8" s="354" t="str" cm="1">
        <f t="array" ref="LJ8">IFERROR(
    (((J8/FRACAS!$AY$1)*60))
    /
    (((J8/FRACAS!$AY$1)*60) + SUMPRODUCT((FRACAS!$B$5:$B$9997=J$4)*(FRACAS!$D$5:$D$9997&lt;=J8)*(IFERROR(FRACAS!$AM$5:$AM$9997,0)))
    ),"")</f>
        <v/>
      </c>
      <c r="LK8" s="354" t="str" cm="1">
        <f t="array" ref="LK8">IFERROR(
    (((K8/FRACAS!$AY$1)*60))
    /
    (((K8/FRACAS!$AY$1)*60) + SUMPRODUCT((FRACAS!$B$5:$B$9997=K$4)*(FRACAS!$D$5:$D$9997&lt;=K8)*(IFERROR(FRACAS!$AM$5:$AM$9997,0)))
    ),"")</f>
        <v/>
      </c>
      <c r="LL8" s="354" t="str" cm="1">
        <f t="array" ref="LL8">IFERROR(
    (((L8/FRACAS!$AY$1)*60))
    /
    (((L8/FRACAS!$AY$1)*60) + SUMPRODUCT((FRACAS!$B$5:$B$9997=L$4)*(FRACAS!$D$5:$D$9997&lt;=L8)*(IFERROR(FRACAS!$AM$5:$AM$9997,0)))
    ),"")</f>
        <v/>
      </c>
      <c r="LM8" s="354" t="str" cm="1">
        <f t="array" ref="LM8">IFERROR(
    (((M8/FRACAS!$AY$1)*60))
    /
    (((M8/FRACAS!$AY$1)*60) + SUMPRODUCT((FRACAS!$B$5:$B$9997=M$4)*(FRACAS!$D$5:$D$9997&lt;=M8)*(IFERROR(FRACAS!$AM$5:$AM$9997,0)))
    ),"")</f>
        <v/>
      </c>
      <c r="LN8" s="308"/>
      <c r="LO8" s="276"/>
      <c r="LP8" s="276"/>
      <c r="LQ8" s="276"/>
      <c r="LR8" s="276"/>
      <c r="LS8" s="276"/>
      <c r="LT8" s="276"/>
      <c r="LU8" s="276"/>
      <c r="LV8" s="276"/>
      <c r="LW8" s="276"/>
      <c r="LX8" s="276"/>
      <c r="LY8" s="276"/>
      <c r="LZ8" s="276"/>
      <c r="MA8" s="276"/>
      <c r="MB8" s="276"/>
      <c r="MC8" s="276"/>
      <c r="MD8" s="276"/>
      <c r="ME8" s="276"/>
      <c r="MF8" s="276"/>
      <c r="MG8" s="276"/>
      <c r="MH8" s="276"/>
      <c r="MI8" s="276"/>
      <c r="MJ8" s="276"/>
      <c r="MK8" s="276"/>
      <c r="ML8" s="276"/>
      <c r="MM8" s="276"/>
      <c r="MN8" s="276"/>
      <c r="MO8" s="276"/>
      <c r="MP8" s="276"/>
      <c r="MQ8" s="276"/>
      <c r="MR8" s="276"/>
      <c r="MS8" s="276"/>
      <c r="MT8" s="276"/>
      <c r="MU8" s="276"/>
      <c r="MV8" s="276"/>
      <c r="MW8" s="276"/>
      <c r="MX8" s="276"/>
      <c r="MY8" s="276"/>
      <c r="MZ8" s="276"/>
      <c r="NA8" s="277"/>
      <c r="ND8" s="345">
        <f t="shared" si="7"/>
        <v>460</v>
      </c>
      <c r="NE8" s="346">
        <f t="shared" si="5"/>
        <v>45282</v>
      </c>
      <c r="NF8" s="347" cm="1">
        <f t="array" ref="NF8">IF($ND8=0,"",(IFERROR( (IFERROR($ND8/FRACAS!$AY$1*60,0) - SUMPRODUCT( (FRACAS!$K$5:$K$9999=NF$2) * IFERROR(FRACAS!$AN$5:$AN$9999,0) ) ) / IFERROR($ND8/FRACAS!$AY$1*60,0), 1 )))</f>
        <v>1</v>
      </c>
      <c r="NG8" s="347" cm="1">
        <f t="array" ref="NG8">IF($ND8=0,"",(IFERROR( (IFERROR($ND8/FRACAS!$AY$1*60,0) - SUMPRODUCT( (FRACAS!$K$5:$K$9999=NG$2) * IFERROR(FRACAS!$AN$5:$AN$9999,0) ) ) / IFERROR($ND8/FRACAS!$AY$1*60,0), 1 )))</f>
        <v>1</v>
      </c>
      <c r="NH8" s="347" cm="1">
        <f t="array" ref="NH8">IF($ND8=0,"",(IFERROR( (IFERROR($ND8/FRACAS!$AY$1*60,0) - SUMPRODUCT( (FRACAS!$K$5:$K$9999=NH$2) * IFERROR(FRACAS!$AN$5:$AN$9999,0) ) ) / IFERROR($ND8/FRACAS!$AY$1*60,0), 1 )))</f>
        <v>1</v>
      </c>
      <c r="NI8" s="347" cm="1">
        <f t="array" ref="NI8">IF($ND8=0,"",(IFERROR( (IFERROR($ND8/FRACAS!$AY$1*60,0) - SUMPRODUCT( (FRACAS!$K$5:$K$9999=NI$2) * IFERROR(FRACAS!$AN$5:$AN$9999,0) ) ) / IFERROR($ND8/FRACAS!$AY$1*60,0), 1 )))</f>
        <v>1</v>
      </c>
      <c r="NJ8" s="347" cm="1">
        <f t="array" ref="NJ8">IF($ND8=0,"",(IFERROR( (IFERROR($ND8/FRACAS!$AY$1*60,0) - SUMPRODUCT( (FRACAS!$K$5:$K$9999=NJ$2) * IFERROR(FRACAS!$AN$5:$AN$9999,0) ) ) / IFERROR($ND8/FRACAS!$AY$1*60,0), 1 )))</f>
        <v>1</v>
      </c>
      <c r="NK8" s="347" cm="1">
        <f t="array" ref="NK8">IF($ND8=0,"",(IFERROR( (IFERROR($ND8/FRACAS!$AY$1*60,0) - SUMPRODUCT( (FRACAS!$K$5:$K$9999=NK$2) * IFERROR(FRACAS!$AN$5:$AN$9999,0) ) ) / IFERROR($ND8/FRACAS!$AY$1*60,0), 1 )))</f>
        <v>1</v>
      </c>
      <c r="NL8" s="347" cm="1">
        <f t="array" ref="NL8">IF($ND8=0,"",(IFERROR( (IFERROR($ND8/FRACAS!$AY$1*60,0) - SUMPRODUCT( (FRACAS!$K$5:$K$9999=NL$2) * IFERROR(FRACAS!$AN$5:$AN$9999,0) ) ) / IFERROR($ND8/FRACAS!$AY$1*60,0), 1 )))</f>
        <v>1</v>
      </c>
      <c r="NM8" s="347" cm="1">
        <f t="array" ref="NM8">IF($ND8=0,"",(IFERROR( (IFERROR($ND8/FRACAS!$AY$1*60,0) - SUMPRODUCT( (FRACAS!$K$5:$K$9999=NM$2) * IFERROR(FRACAS!$AN$5:$AN$9999,0) ) ) / IFERROR($ND8/FRACAS!$AY$1*60,0), 1 )))</f>
        <v>1</v>
      </c>
      <c r="NN8" s="347" cm="1">
        <f t="array" ref="NN8">IF($ND8=0,"",(IFERROR( (IFERROR($ND8/FRACAS!$AY$1*60,0) - SUMPRODUCT( (FRACAS!$K$5:$K$9999=NN$2) * IFERROR(FRACAS!$AN$5:$AN$9999,0) ) ) / IFERROR($ND8/FRACAS!$AY$1*60,0), 1 )))</f>
        <v>1</v>
      </c>
      <c r="NO8" s="347" cm="1">
        <f t="array" ref="NO8">IF($ND8=0,"",(IFERROR( (IFERROR($ND8/FRACAS!$AY$1*60,0) - SUMPRODUCT( (FRACAS!$K$5:$K$9999=NO$2) * IFERROR(FRACAS!$AN$5:$AN$9999,0) ) ) / IFERROR($ND8/FRACAS!$AY$1*60,0), 1 )))</f>
        <v>1</v>
      </c>
      <c r="NP8" s="347" cm="1">
        <f t="array" ref="NP8">IF($ND8=0,"",(IFERROR( (IFERROR($ND8/FRACAS!$AY$1*60,0) - SUMPRODUCT( (FRACAS!$K$5:$K$9999=NP$2) * IFERROR(FRACAS!$AN$5:$AN$9999,0) ) ) / IFERROR($ND8/FRACAS!$AY$1*60,0), 1 )))</f>
        <v>1</v>
      </c>
      <c r="NQ8" s="347" cm="1">
        <f t="array" ref="NQ8">IF($ND8=0,"",(IFERROR( (IFERROR($ND8/FRACAS!$AY$1*60,0) - SUMPRODUCT( (FRACAS!$K$5:$K$9999=NQ$2) * IFERROR(FRACAS!$AN$5:$AN$9999,0) ) ) / IFERROR($ND8/FRACAS!$AY$1*60,0), 1 )))</f>
        <v>1</v>
      </c>
      <c r="NR8" s="347" cm="1">
        <f t="array" ref="NR8">IF($ND8=0,"",(IFERROR( (IFERROR($ND8/FRACAS!$AY$1*60,0) - SUMPRODUCT( (FRACAS!$K$5:$K$9999=NR$2) * IFERROR(FRACAS!$AN$5:$AN$9999,0) ) ) / IFERROR($ND8/FRACAS!$AY$1*60,0), 1 )))</f>
        <v>1</v>
      </c>
      <c r="NS8" s="347" cm="1">
        <f t="array" ref="NS8">IF($ND8=0,"",(IFERROR( (IFERROR($ND8/FRACAS!$AY$1*60,0) - SUMPRODUCT( (FRACAS!$K$5:$K$9999=NS$2) * IFERROR(FRACAS!$AN$5:$AN$9999,0) ) ) / IFERROR($ND8/FRACAS!$AY$1*60,0), 1 )))</f>
        <v>1</v>
      </c>
      <c r="NT8" s="347" cm="1">
        <f t="array" ref="NT8">IF($ND8=0,"",(IFERROR( (IFERROR($ND8/FRACAS!$AY$1*60,0) - SUMPRODUCT( (FRACAS!$K$5:$K$9999=NT$2) * IFERROR(FRACAS!$AN$5:$AN$9999,0) ) ) / IFERROR($ND8/FRACAS!$AY$1*60,0), 1 )))</f>
        <v>1</v>
      </c>
      <c r="NU8" s="347" cm="1">
        <f t="array" ref="NU8">IF($ND8=0,"",(IFERROR( (IFERROR($ND8/FRACAS!$AY$1*60,0) - SUMPRODUCT( (FRACAS!$K$5:$K$9999=NU$2) * IFERROR(FRACAS!$AN$5:$AN$9999,0) ) ) / IFERROR($ND8/FRACAS!$AY$1*60,0), 1 )))</f>
        <v>1</v>
      </c>
      <c r="NV8" s="347" cm="1">
        <f t="array" ref="NV8">IF($ND8=0,"",(IFERROR( (IFERROR($ND8/FRACAS!$AY$1*60,0) - SUMPRODUCT( (FRACAS!$K$5:$K$9999=NV$2) * IFERROR(FRACAS!$AN$5:$AN$9999,0) ) ) / IFERROR($ND8/FRACAS!$AY$1*60,0), 1 )))</f>
        <v>1</v>
      </c>
      <c r="NW8" s="347" cm="1">
        <f t="array" ref="NW8">IF($ND8=0,"",(IFERROR( (IFERROR($ND8/FRACAS!$AY$1*60,0) - SUMPRODUCT( (FRACAS!$K$5:$K$9999=NW$2) * IFERROR(FRACAS!$AN$5:$AN$9999,0) ) ) / IFERROR($ND8/FRACAS!$AY$1*60,0), 1 )))</f>
        <v>1</v>
      </c>
      <c r="NX8" s="347" cm="1">
        <f t="array" ref="NX8">IF($ND8=0,"",(IFERROR( (IFERROR($ND8/FRACAS!$AY$1*60,0) - SUMPRODUCT( (FRACAS!$K$5:$K$9999=NX$2) * IFERROR(FRACAS!$AN$5:$AN$9999,0) ) ) / IFERROR($ND8/FRACAS!$AY$1*60,0), 1 )))</f>
        <v>1</v>
      </c>
      <c r="NY8" s="347" cm="1">
        <f t="array" ref="NY8">IF($ND8=0,"",(IFERROR( (IFERROR($ND8/FRACAS!$AY$1*60,0) - SUMPRODUCT( (FRACAS!$K$5:$K$9999=NY$2) * IFERROR(FRACAS!$AN$5:$AN$9999,0) ) ) / IFERROR($ND8/FRACAS!$AY$1*60,0), 1 )))</f>
        <v>1</v>
      </c>
      <c r="NZ8" s="347" cm="1">
        <f t="array" ref="NZ8">IF($ND8=0,"",(IFERROR( (IFERROR($ND8/FRACAS!$AY$1*60,0) - SUMPRODUCT( (FRACAS!$K$5:$K$9999=NZ$2) * IFERROR(FRACAS!$AN$5:$AN$9999,0) ) ) / IFERROR($ND8/FRACAS!$AY$1*60,0), 1 )))</f>
        <v>1</v>
      </c>
      <c r="OA8" s="347" cm="1">
        <f t="array" ref="OA8">IF($ND8=0,"",(IFERROR( (IFERROR($ND8/FRACAS!$AY$1*60,0) - SUMPRODUCT( (FRACAS!$K$5:$K$9999=OA$2) * IFERROR(FRACAS!$AN$5:$AN$9999,0) ) ) / IFERROR($ND8/FRACAS!$AY$1*60,0), 1 )))</f>
        <v>1</v>
      </c>
      <c r="OB8" s="347" cm="1">
        <f t="array" ref="OB8">IF($ND8=0,"",(IFERROR( (IFERROR($ND8/FRACAS!$AY$1*60,0) - SUMPRODUCT( (FRACAS!$K$5:$K$9999=OB$2) * IFERROR(FRACAS!$AN$5:$AN$9999,0) ) ) / IFERROR($ND8/FRACAS!$AY$1*60,0), 1 )))</f>
        <v>1</v>
      </c>
      <c r="OC8" s="347" cm="1">
        <f t="array" ref="OC8">IF($ND8=0,"",(IFERROR( (IFERROR($ND8/FRACAS!$AY$1*60,0) - SUMPRODUCT( (FRACAS!$K$5:$K$9999=OC$2) * IFERROR(FRACAS!$AN$5:$AN$9999,0) ) ) / IFERROR($ND8/FRACAS!$AY$1*60,0), 1 )))</f>
        <v>1</v>
      </c>
      <c r="OD8" s="347" cm="1">
        <f t="array" ref="OD8">IF($ND8=0,"",(IFERROR( (IFERROR($ND8/FRACAS!$AY$1*60,0) - SUMPRODUCT( (FRACAS!$K$5:$K$9999=OD$2) * IFERROR(FRACAS!$AN$5:$AN$9999,0) ) ) / IFERROR($ND8/FRACAS!$AY$1*60,0), 1 )))</f>
        <v>1</v>
      </c>
      <c r="OE8" s="347" cm="1">
        <f t="array" ref="OE8">IF($ND8=0,"",(IFERROR( (IFERROR($ND8/FRACAS!$AY$1*60,0) - SUMPRODUCT( (FRACAS!$K$5:$K$9999=OE$2) * IFERROR(FRACAS!$AN$5:$AN$9999,0) ) ) / IFERROR($ND8/FRACAS!$AY$1*60,0), 1 )))</f>
        <v>1</v>
      </c>
      <c r="OF8" s="347" cm="1">
        <f t="array" ref="OF8">IF($ND8=0,"",(IFERROR( (IFERROR($ND8/FRACAS!$AY$1*60,0) - SUMPRODUCT( (FRACAS!$K$5:$K$9999=OF$2) * IFERROR(FRACAS!$AN$5:$AN$9999,0) ) ) / IFERROR($ND8/FRACAS!$AY$1*60,0), 1 )))</f>
        <v>1</v>
      </c>
      <c r="OG8" s="347" cm="1">
        <f t="array" ref="OG8">IF($ND8=0,"",(IFERROR( (IFERROR($ND8/FRACAS!$AY$1*60,0) - SUMPRODUCT( (FRACAS!$K$5:$K$9999=OG$2) * IFERROR(FRACAS!$AN$5:$AN$9999,0) ) ) / IFERROR($ND8/FRACAS!$AY$1*60,0), 1 )))</f>
        <v>1</v>
      </c>
      <c r="OH8" s="347" cm="1">
        <f t="array" ref="OH8">IF($ND8=0,"",(IFERROR( (IFERROR($ND8/FRACAS!$AY$1*60,0) - SUMPRODUCT( (FRACAS!$K$5:$K$9999=OH$2) * IFERROR(FRACAS!$AN$5:$AN$9999,0) ) ) / IFERROR($ND8/FRACAS!$AY$1*60,0), 1 )))</f>
        <v>1</v>
      </c>
      <c r="OI8" s="347" cm="1">
        <f t="array" ref="OI8">IF($ND8=0,"",(IFERROR( (IFERROR($ND8/FRACAS!$AY$1*60,0) - SUMPRODUCT( (FRACAS!$K$5:$K$9999=OI$2) * IFERROR(FRACAS!$AN$5:$AN$9999,0) ) ) / IFERROR($ND8/FRACAS!$AY$1*60,0), 1 )))</f>
        <v>1</v>
      </c>
      <c r="OJ8" s="347" cm="1">
        <f t="array" ref="OJ8">IF($ND8=0,"",(IFERROR( (IFERROR($ND8/FRACAS!$AY$1*60,0) - SUMPRODUCT( (FRACAS!$K$5:$K$9999=OJ$2) * IFERROR(FRACAS!$AN$5:$AN$9999,0) ) ) / IFERROR($ND8/FRACAS!$AY$1*60,0), 1 )))</f>
        <v>1</v>
      </c>
      <c r="OK8" s="347" cm="1">
        <f t="array" ref="OK8">IF($ND8=0,"",(IFERROR( (IFERROR($ND8/FRACAS!$AY$1*60,0) - SUMPRODUCT( (FRACAS!$K$5:$K$9999=OK$2) * IFERROR(FRACAS!$AN$5:$AN$9999,0) ) ) / IFERROR($ND8/FRACAS!$AY$1*60,0), 1 )))</f>
        <v>1</v>
      </c>
      <c r="OL8" s="347" cm="1">
        <f t="array" ref="OL8">IF($ND8=0,"",(IFERROR( (IFERROR($ND8/FRACAS!$AY$1*60,0) - SUMPRODUCT( (FRACAS!$K$5:$K$9999=OL$2) * IFERROR(FRACAS!$AN$5:$AN$9999,0) ) ) / IFERROR($ND8/FRACAS!$AY$1*60,0), 1 )))</f>
        <v>1</v>
      </c>
      <c r="OM8" s="347" cm="1">
        <f t="array" ref="OM8">IF($ND8=0,"",(IFERROR( (IFERROR($ND8/FRACAS!$AY$1*60,0) - SUMPRODUCT( (FRACAS!$K$5:$K$9999=OM$2) * IFERROR(FRACAS!$AN$5:$AN$9999,0) ) ) / IFERROR($ND8/FRACAS!$AY$1*60,0), 1 )))</f>
        <v>1</v>
      </c>
      <c r="ON8" s="347" cm="1">
        <f t="array" ref="ON8">IF($ND8=0,"",(IFERROR( (IFERROR($ND8/FRACAS!$AY$1*60,0) - SUMPRODUCT( (FRACAS!$K$5:$K$9999=ON$2) * IFERROR(FRACAS!$AN$5:$AN$9999,0) ) ) / IFERROR($ND8/FRACAS!$AY$1*60,0), 1 )))</f>
        <v>1</v>
      </c>
    </row>
    <row r="9" spans="1:404" ht="15" customHeight="1">
      <c r="B9" s="301" t="s">
        <v>220</v>
      </c>
      <c r="C9" s="302">
        <v>45289</v>
      </c>
      <c r="D9" s="279">
        <v>470</v>
      </c>
      <c r="E9" s="303"/>
      <c r="F9" s="303"/>
      <c r="G9" s="303"/>
      <c r="H9" s="303"/>
      <c r="I9" s="303"/>
      <c r="J9" s="303"/>
      <c r="K9" s="304"/>
      <c r="L9" s="304"/>
      <c r="M9" s="317"/>
      <c r="N9" s="305"/>
      <c r="O9" s="279"/>
      <c r="P9" s="279"/>
      <c r="Q9" s="279"/>
      <c r="R9" s="279"/>
      <c r="S9" s="279"/>
      <c r="T9" s="279"/>
      <c r="U9" s="279"/>
      <c r="V9" s="279"/>
      <c r="W9" s="279"/>
      <c r="X9" s="279"/>
      <c r="Y9" s="279"/>
      <c r="Z9" s="279"/>
      <c r="AA9" s="279"/>
      <c r="AB9" s="279"/>
      <c r="AC9" s="279"/>
      <c r="AD9" s="279"/>
      <c r="AE9" s="279"/>
      <c r="AF9" s="279"/>
      <c r="AG9" s="279"/>
      <c r="AH9" s="279"/>
      <c r="AI9" s="279"/>
      <c r="AJ9" s="279"/>
      <c r="AK9" s="279"/>
      <c r="AL9" s="279"/>
      <c r="AM9" s="279"/>
      <c r="AN9" s="279"/>
      <c r="AO9" s="279"/>
      <c r="AP9" s="279"/>
      <c r="AQ9" s="279"/>
      <c r="AR9" s="279"/>
      <c r="AS9" s="279"/>
      <c r="AT9" s="279"/>
      <c r="AU9" s="279"/>
      <c r="AV9" s="279"/>
      <c r="AW9" s="279"/>
      <c r="AX9" s="279"/>
      <c r="AY9" s="279"/>
      <c r="AZ9" s="279"/>
      <c r="BA9" s="280"/>
      <c r="BB9" s="266"/>
      <c r="BC9" s="266"/>
      <c r="BD9" s="352"/>
      <c r="BE9" s="352"/>
      <c r="BF9" s="352"/>
      <c r="BG9" s="352"/>
      <c r="BH9" s="352"/>
      <c r="BI9" s="352"/>
      <c r="BJ9" s="352"/>
      <c r="BK9" s="352"/>
      <c r="BL9" s="352"/>
      <c r="BM9" s="352"/>
      <c r="BN9" s="352"/>
      <c r="BO9" s="352"/>
      <c r="BP9" s="352"/>
      <c r="BQ9" s="352"/>
      <c r="BR9" s="352"/>
      <c r="BS9" s="352"/>
      <c r="BT9" s="352"/>
      <c r="BU9" s="352"/>
      <c r="BV9" s="352"/>
      <c r="BW9" s="352"/>
      <c r="BX9" s="352"/>
      <c r="BY9" s="352"/>
      <c r="BZ9" s="352"/>
      <c r="CA9" s="352"/>
      <c r="CB9" s="352"/>
      <c r="CC9" s="352"/>
      <c r="CD9" s="352"/>
      <c r="CE9" s="352"/>
      <c r="CF9" s="352"/>
      <c r="CG9" s="352"/>
      <c r="CH9" s="352"/>
      <c r="CI9" s="352"/>
      <c r="CJ9" s="352"/>
      <c r="CK9" s="352"/>
      <c r="CL9" s="352"/>
      <c r="CM9" s="352"/>
      <c r="CN9" s="352"/>
      <c r="CO9" s="352"/>
      <c r="CP9" s="352"/>
      <c r="CQ9" s="352"/>
      <c r="CR9" s="352"/>
      <c r="CS9" s="352"/>
      <c r="CT9" s="352"/>
      <c r="CU9" s="352"/>
      <c r="CV9" s="352"/>
      <c r="CW9" s="352"/>
      <c r="CX9" s="352"/>
      <c r="CY9" s="352"/>
      <c r="CZ9" s="352"/>
      <c r="DA9" s="352"/>
      <c r="DB9" s="266"/>
      <c r="DC9" s="266">
        <f t="shared" si="3"/>
        <v>30</v>
      </c>
      <c r="DD9" s="302">
        <f t="shared" si="4"/>
        <v>45289</v>
      </c>
      <c r="DE9" s="328">
        <f>IF(D9&gt; 0,(COUNTIFS(FRACAS!$B$5:$B$9997, D$4, FRACAS!$D$5:$D$9997, "&lt;="&amp;D9)), "" )</f>
        <v>30</v>
      </c>
      <c r="DF9" s="282" t="str">
        <f>IF(E9&gt; 0,(COUNTIFS(FRACAS!$B$5:$B$9997, E$4, FRACAS!$D$5:$D$9997, "&lt;="&amp;E9)), "" )</f>
        <v/>
      </c>
      <c r="DG9" s="282" t="str">
        <f>IF(F9&gt; 0,(COUNTIFS(FRACAS!$B$5:$B$9997, F$4, FRACAS!$D$5:$D$9997, "&lt;="&amp;F9)), "" )</f>
        <v/>
      </c>
      <c r="DH9" s="282" t="str">
        <f>IF(G9&gt; 0,(COUNTIFS(FRACAS!$B$5:$B$9997, G$4, FRACAS!$D$5:$D$9997, "&lt;="&amp;G9)), "" )</f>
        <v/>
      </c>
      <c r="DI9" s="282" t="str">
        <f>IF(H9&gt; 0,(COUNTIFS(FRACAS!$B$5:$B$9997, H$4, FRACAS!$D$5:$D$9997, "&lt;="&amp;H9)), "" )</f>
        <v/>
      </c>
      <c r="DJ9" s="282" t="str">
        <f>IF(I9&gt; 0,(COUNTIFS(FRACAS!$B$5:$B$9997, I$4, FRACAS!$D$5:$D$9997, "&lt;="&amp;I9)), "" )</f>
        <v/>
      </c>
      <c r="DK9" s="282" t="str">
        <f>IF(J9&gt; 0,(COUNTIFS(FRACAS!$B$5:$B$9997, J$4, FRACAS!$D$5:$D$9997, "&lt;="&amp;J9)), "" )</f>
        <v/>
      </c>
      <c r="DL9" s="282" t="str">
        <f>IF(K9&gt; 0,(COUNTIFS(FRACAS!$B$5:$B$9997, K$4, FRACAS!$D$5:$D$9997, "&lt;="&amp;K9)), "" )</f>
        <v/>
      </c>
      <c r="DM9" s="282" t="str">
        <f>IF(L9&gt; 0,(COUNTIFS(FRACAS!$B$5:$B$9997, L$4, FRACAS!$D$5:$D$9997, "&lt;="&amp;L9)), "" )</f>
        <v/>
      </c>
      <c r="DN9" s="282" t="str">
        <f>IF(M9&gt; 0,(COUNTIFS(FRACAS!$B$5:$B$9997, M$4, FRACAS!$D$5:$D$9997, "&lt;="&amp;M9)), "" )</f>
        <v/>
      </c>
      <c r="DO9" s="284"/>
      <c r="DP9" s="282"/>
      <c r="DQ9" s="282"/>
      <c r="DR9" s="282"/>
      <c r="DS9" s="282"/>
      <c r="DT9" s="282"/>
      <c r="DU9" s="282"/>
      <c r="DV9" s="282"/>
      <c r="DW9" s="282"/>
      <c r="DX9" s="282"/>
      <c r="DY9" s="282"/>
      <c r="DZ9" s="282"/>
      <c r="EA9" s="282"/>
      <c r="EB9" s="282"/>
      <c r="EC9" s="282"/>
      <c r="ED9" s="282"/>
      <c r="EE9" s="282"/>
      <c r="EF9" s="282"/>
      <c r="EG9" s="282"/>
      <c r="EH9" s="282"/>
      <c r="EI9" s="282"/>
      <c r="EJ9" s="282"/>
      <c r="EK9" s="282"/>
      <c r="EL9" s="282"/>
      <c r="EM9" s="282"/>
      <c r="EN9" s="282"/>
      <c r="EO9" s="282"/>
      <c r="EP9" s="282"/>
      <c r="EQ9" s="282"/>
      <c r="ER9" s="282"/>
      <c r="ES9" s="282"/>
      <c r="ET9" s="282"/>
      <c r="EU9" s="282"/>
      <c r="EV9" s="282"/>
      <c r="EW9" s="282"/>
      <c r="EX9" s="282"/>
      <c r="EY9" s="282"/>
      <c r="EZ9" s="282"/>
      <c r="FA9" s="282"/>
      <c r="FB9" s="283"/>
      <c r="FC9" s="285"/>
      <c r="FD9" s="285"/>
      <c r="JN9" s="306"/>
      <c r="JO9" s="274"/>
      <c r="JP9" s="274"/>
      <c r="JQ9" s="274"/>
      <c r="JR9" s="274"/>
      <c r="JS9" s="274"/>
      <c r="JT9" s="274"/>
      <c r="JU9" s="274"/>
      <c r="JV9" s="274"/>
      <c r="JW9" s="274"/>
      <c r="JX9" s="274"/>
      <c r="JY9" s="274"/>
      <c r="JZ9" s="274"/>
      <c r="KA9" s="274"/>
      <c r="KB9" s="274"/>
      <c r="KC9" s="274"/>
      <c r="KD9" s="274"/>
      <c r="KE9" s="274"/>
      <c r="KF9" s="274"/>
      <c r="KG9" s="274"/>
      <c r="KH9" s="274"/>
      <c r="KI9" s="274"/>
      <c r="KJ9" s="274"/>
      <c r="KK9" s="274"/>
      <c r="KL9" s="274"/>
      <c r="KM9" s="274"/>
      <c r="KN9" s="274"/>
      <c r="KO9" s="274"/>
      <c r="KP9" s="274"/>
      <c r="KQ9" s="274"/>
      <c r="KR9" s="274"/>
      <c r="KS9" s="274"/>
      <c r="KT9" s="274"/>
      <c r="KU9" s="274"/>
      <c r="KV9" s="274"/>
      <c r="KW9" s="274"/>
      <c r="KX9" s="274"/>
      <c r="KY9" s="274"/>
      <c r="KZ9" s="274"/>
      <c r="LA9" s="274"/>
      <c r="LB9" s="275"/>
      <c r="LC9" s="302">
        <f t="shared" si="6"/>
        <v>45289</v>
      </c>
      <c r="LD9" s="354" cm="1">
        <f t="array" ref="LD9">IFERROR(
    (((D9/FRACAS!$AY$1)*60))
    /
    (((D9/FRACAS!$AY$1)*60) + SUMPRODUCT((FRACAS!$B$5:$B$9997=D$4)*(FRACAS!$D$5:$D$9997&lt;=D9)*(IFERROR(FRACAS!$AM$5:$AM$9997,0)))
    ),"")</f>
        <v>1.7287596537737558E-2</v>
      </c>
      <c r="LE9" s="354" t="str" cm="1">
        <f t="array" ref="LE9">IFERROR(
    (((E9/FRACAS!$AY$1)*60))
    /
    (((E9/FRACAS!$AY$1)*60) + SUMPRODUCT((FRACAS!$B$5:$B$9997=E$4)*(FRACAS!$D$5:$D$9997&lt;=E9)*(IFERROR(FRACAS!$AM$5:$AM$9997,0)))
    ),"")</f>
        <v/>
      </c>
      <c r="LF9" s="354" t="str" cm="1">
        <f t="array" ref="LF9">IFERROR(
    (((F9/FRACAS!$AY$1)*60))
    /
    (((F9/FRACAS!$AY$1)*60) + SUMPRODUCT((FRACAS!$B$5:$B$9997=F$4)*(FRACAS!$D$5:$D$9997&lt;=F9)*(IFERROR(FRACAS!$AM$5:$AM$9997,0)))
    ),"")</f>
        <v/>
      </c>
      <c r="LG9" s="354" t="str" cm="1">
        <f t="array" ref="LG9">IFERROR(
    (((G9/FRACAS!$AY$1)*60))
    /
    (((G9/FRACAS!$AY$1)*60) + SUMPRODUCT((FRACAS!$B$5:$B$9997=G$4)*(FRACAS!$D$5:$D$9997&lt;=G9)*(IFERROR(FRACAS!$AM$5:$AM$9997,0)))
    ),"")</f>
        <v/>
      </c>
      <c r="LH9" s="354" t="str" cm="1">
        <f t="array" ref="LH9">IFERROR(
    (((H9/FRACAS!$AY$1)*60))
    /
    (((H9/FRACAS!$AY$1)*60) + SUMPRODUCT((FRACAS!$B$5:$B$9997=H$4)*(FRACAS!$D$5:$D$9997&lt;=H9)*(IFERROR(FRACAS!$AM$5:$AM$9997,0)))
    ),"")</f>
        <v/>
      </c>
      <c r="LI9" s="354" t="str" cm="1">
        <f t="array" ref="LI9">IFERROR(
    (((I9/FRACAS!$AY$1)*60))
    /
    (((I9/FRACAS!$AY$1)*60) + SUMPRODUCT((FRACAS!$B$5:$B$9997=I$4)*(FRACAS!$D$5:$D$9997&lt;=I9)*(IFERROR(FRACAS!$AM$5:$AM$9997,0)))
    ),"")</f>
        <v/>
      </c>
      <c r="LJ9" s="354" t="str" cm="1">
        <f t="array" ref="LJ9">IFERROR(
    (((J9/FRACAS!$AY$1)*60))
    /
    (((J9/FRACAS!$AY$1)*60) + SUMPRODUCT((FRACAS!$B$5:$B$9997=J$4)*(FRACAS!$D$5:$D$9997&lt;=J9)*(IFERROR(FRACAS!$AM$5:$AM$9997,0)))
    ),"")</f>
        <v/>
      </c>
      <c r="LK9" s="354" t="str" cm="1">
        <f t="array" ref="LK9">IFERROR(
    (((K9/FRACAS!$AY$1)*60))
    /
    (((K9/FRACAS!$AY$1)*60) + SUMPRODUCT((FRACAS!$B$5:$B$9997=K$4)*(FRACAS!$D$5:$D$9997&lt;=K9)*(IFERROR(FRACAS!$AM$5:$AM$9997,0)))
    ),"")</f>
        <v/>
      </c>
      <c r="LL9" s="354" t="str" cm="1">
        <f t="array" ref="LL9">IFERROR(
    (((L9/FRACAS!$AY$1)*60))
    /
    (((L9/FRACAS!$AY$1)*60) + SUMPRODUCT((FRACAS!$B$5:$B$9997=L$4)*(FRACAS!$D$5:$D$9997&lt;=L9)*(IFERROR(FRACAS!$AM$5:$AM$9997,0)))
    ),"")</f>
        <v/>
      </c>
      <c r="LM9" s="354" t="str" cm="1">
        <f t="array" ref="LM9">IFERROR(
    (((M9/FRACAS!$AY$1)*60))
    /
    (((M9/FRACAS!$AY$1)*60) + SUMPRODUCT((FRACAS!$B$5:$B$9997=M$4)*(FRACAS!$D$5:$D$9997&lt;=M9)*(IFERROR(FRACAS!$AM$5:$AM$9997,0)))
    ),"")</f>
        <v/>
      </c>
      <c r="LN9" s="308"/>
      <c r="LO9" s="276"/>
      <c r="LP9" s="276"/>
      <c r="LQ9" s="276"/>
      <c r="LR9" s="276"/>
      <c r="LS9" s="276"/>
      <c r="LT9" s="276"/>
      <c r="LU9" s="276"/>
      <c r="LV9" s="276"/>
      <c r="LW9" s="276"/>
      <c r="LX9" s="276"/>
      <c r="LY9" s="276"/>
      <c r="LZ9" s="276"/>
      <c r="MA9" s="276"/>
      <c r="MB9" s="276"/>
      <c r="MC9" s="276"/>
      <c r="MD9" s="276"/>
      <c r="ME9" s="276"/>
      <c r="MF9" s="276"/>
      <c r="MG9" s="276"/>
      <c r="MH9" s="276"/>
      <c r="MI9" s="276"/>
      <c r="MJ9" s="276"/>
      <c r="MK9" s="276"/>
      <c r="ML9" s="276"/>
      <c r="MM9" s="276"/>
      <c r="MN9" s="276"/>
      <c r="MO9" s="276"/>
      <c r="MP9" s="276"/>
      <c r="MQ9" s="276"/>
      <c r="MR9" s="276"/>
      <c r="MS9" s="276"/>
      <c r="MT9" s="276"/>
      <c r="MU9" s="276"/>
      <c r="MV9" s="276"/>
      <c r="MW9" s="276"/>
      <c r="MX9" s="276"/>
      <c r="MY9" s="276"/>
      <c r="MZ9" s="276"/>
      <c r="NA9" s="277"/>
      <c r="ND9" s="345">
        <f t="shared" si="7"/>
        <v>470</v>
      </c>
      <c r="NE9" s="346">
        <f t="shared" si="5"/>
        <v>45289</v>
      </c>
      <c r="NF9" s="347" cm="1">
        <f t="array" ref="NF9">IF($ND9=0,"",(IFERROR( (IFERROR($ND9/FRACAS!$AY$1*60,0) - SUMPRODUCT( (FRACAS!$K$5:$K$9999=NF$2) * IFERROR(FRACAS!$AN$5:$AN$9999,0) ) ) / IFERROR($ND9/FRACAS!$AY$1*60,0), 1 )))</f>
        <v>1</v>
      </c>
      <c r="NG9" s="347" cm="1">
        <f t="array" ref="NG9">IF($ND9=0,"",(IFERROR( (IFERROR($ND9/FRACAS!$AY$1*60,0) - SUMPRODUCT( (FRACAS!$K$5:$K$9999=NG$2) * IFERROR(FRACAS!$AN$5:$AN$9999,0) ) ) / IFERROR($ND9/FRACAS!$AY$1*60,0), 1 )))</f>
        <v>1</v>
      </c>
      <c r="NH9" s="347" cm="1">
        <f t="array" ref="NH9">IF($ND9=0,"",(IFERROR( (IFERROR($ND9/FRACAS!$AY$1*60,0) - SUMPRODUCT( (FRACAS!$K$5:$K$9999=NH$2) * IFERROR(FRACAS!$AN$5:$AN$9999,0) ) ) / IFERROR($ND9/FRACAS!$AY$1*60,0), 1 )))</f>
        <v>1</v>
      </c>
      <c r="NI9" s="347" cm="1">
        <f t="array" ref="NI9">IF($ND9=0,"",(IFERROR( (IFERROR($ND9/FRACAS!$AY$1*60,0) - SUMPRODUCT( (FRACAS!$K$5:$K$9999=NI$2) * IFERROR(FRACAS!$AN$5:$AN$9999,0) ) ) / IFERROR($ND9/FRACAS!$AY$1*60,0), 1 )))</f>
        <v>1</v>
      </c>
      <c r="NJ9" s="347" cm="1">
        <f t="array" ref="NJ9">IF($ND9=0,"",(IFERROR( (IFERROR($ND9/FRACAS!$AY$1*60,0) - SUMPRODUCT( (FRACAS!$K$5:$K$9999=NJ$2) * IFERROR(FRACAS!$AN$5:$AN$9999,0) ) ) / IFERROR($ND9/FRACAS!$AY$1*60,0), 1 )))</f>
        <v>1</v>
      </c>
      <c r="NK9" s="347" cm="1">
        <f t="array" ref="NK9">IF($ND9=0,"",(IFERROR( (IFERROR($ND9/FRACAS!$AY$1*60,0) - SUMPRODUCT( (FRACAS!$K$5:$K$9999=NK$2) * IFERROR(FRACAS!$AN$5:$AN$9999,0) ) ) / IFERROR($ND9/FRACAS!$AY$1*60,0), 1 )))</f>
        <v>1</v>
      </c>
      <c r="NL9" s="347" cm="1">
        <f t="array" ref="NL9">IF($ND9=0,"",(IFERROR( (IFERROR($ND9/FRACAS!$AY$1*60,0) - SUMPRODUCT( (FRACAS!$K$5:$K$9999=NL$2) * IFERROR(FRACAS!$AN$5:$AN$9999,0) ) ) / IFERROR($ND9/FRACAS!$AY$1*60,0), 1 )))</f>
        <v>1</v>
      </c>
      <c r="NM9" s="347" cm="1">
        <f t="array" ref="NM9">IF($ND9=0,"",(IFERROR( (IFERROR($ND9/FRACAS!$AY$1*60,0) - SUMPRODUCT( (FRACAS!$K$5:$K$9999=NM$2) * IFERROR(FRACAS!$AN$5:$AN$9999,0) ) ) / IFERROR($ND9/FRACAS!$AY$1*60,0), 1 )))</f>
        <v>1</v>
      </c>
      <c r="NN9" s="347" cm="1">
        <f t="array" ref="NN9">IF($ND9=0,"",(IFERROR( (IFERROR($ND9/FRACAS!$AY$1*60,0) - SUMPRODUCT( (FRACAS!$K$5:$K$9999=NN$2) * IFERROR(FRACAS!$AN$5:$AN$9999,0) ) ) / IFERROR($ND9/FRACAS!$AY$1*60,0), 1 )))</f>
        <v>1</v>
      </c>
      <c r="NO9" s="347" cm="1">
        <f t="array" ref="NO9">IF($ND9=0,"",(IFERROR( (IFERROR($ND9/FRACAS!$AY$1*60,0) - SUMPRODUCT( (FRACAS!$K$5:$K$9999=NO$2) * IFERROR(FRACAS!$AN$5:$AN$9999,0) ) ) / IFERROR($ND9/FRACAS!$AY$1*60,0), 1 )))</f>
        <v>1</v>
      </c>
      <c r="NP9" s="347" cm="1">
        <f t="array" ref="NP9">IF($ND9=0,"",(IFERROR( (IFERROR($ND9/FRACAS!$AY$1*60,0) - SUMPRODUCT( (FRACAS!$K$5:$K$9999=NP$2) * IFERROR(FRACAS!$AN$5:$AN$9999,0) ) ) / IFERROR($ND9/FRACAS!$AY$1*60,0), 1 )))</f>
        <v>1</v>
      </c>
      <c r="NQ9" s="347" cm="1">
        <f t="array" ref="NQ9">IF($ND9=0,"",(IFERROR( (IFERROR($ND9/FRACAS!$AY$1*60,0) - SUMPRODUCT( (FRACAS!$K$5:$K$9999=NQ$2) * IFERROR(FRACAS!$AN$5:$AN$9999,0) ) ) / IFERROR($ND9/FRACAS!$AY$1*60,0), 1 )))</f>
        <v>1</v>
      </c>
      <c r="NR9" s="347" cm="1">
        <f t="array" ref="NR9">IF($ND9=0,"",(IFERROR( (IFERROR($ND9/FRACAS!$AY$1*60,0) - SUMPRODUCT( (FRACAS!$K$5:$K$9999=NR$2) * IFERROR(FRACAS!$AN$5:$AN$9999,0) ) ) / IFERROR($ND9/FRACAS!$AY$1*60,0), 1 )))</f>
        <v>1</v>
      </c>
      <c r="NS9" s="347" cm="1">
        <f t="array" ref="NS9">IF($ND9=0,"",(IFERROR( (IFERROR($ND9/FRACAS!$AY$1*60,0) - SUMPRODUCT( (FRACAS!$K$5:$K$9999=NS$2) * IFERROR(FRACAS!$AN$5:$AN$9999,0) ) ) / IFERROR($ND9/FRACAS!$AY$1*60,0), 1 )))</f>
        <v>1</v>
      </c>
      <c r="NT9" s="347" cm="1">
        <f t="array" ref="NT9">IF($ND9=0,"",(IFERROR( (IFERROR($ND9/FRACAS!$AY$1*60,0) - SUMPRODUCT( (FRACAS!$K$5:$K$9999=NT$2) * IFERROR(FRACAS!$AN$5:$AN$9999,0) ) ) / IFERROR($ND9/FRACAS!$AY$1*60,0), 1 )))</f>
        <v>1</v>
      </c>
      <c r="NU9" s="347" cm="1">
        <f t="array" ref="NU9">IF($ND9=0,"",(IFERROR( (IFERROR($ND9/FRACAS!$AY$1*60,0) - SUMPRODUCT( (FRACAS!$K$5:$K$9999=NU$2) * IFERROR(FRACAS!$AN$5:$AN$9999,0) ) ) / IFERROR($ND9/FRACAS!$AY$1*60,0), 1 )))</f>
        <v>1</v>
      </c>
      <c r="NV9" s="347" cm="1">
        <f t="array" ref="NV9">IF($ND9=0,"",(IFERROR( (IFERROR($ND9/FRACAS!$AY$1*60,0) - SUMPRODUCT( (FRACAS!$K$5:$K$9999=NV$2) * IFERROR(FRACAS!$AN$5:$AN$9999,0) ) ) / IFERROR($ND9/FRACAS!$AY$1*60,0), 1 )))</f>
        <v>1</v>
      </c>
      <c r="NW9" s="347" cm="1">
        <f t="array" ref="NW9">IF($ND9=0,"",(IFERROR( (IFERROR($ND9/FRACAS!$AY$1*60,0) - SUMPRODUCT( (FRACAS!$K$5:$K$9999=NW$2) * IFERROR(FRACAS!$AN$5:$AN$9999,0) ) ) / IFERROR($ND9/FRACAS!$AY$1*60,0), 1 )))</f>
        <v>1</v>
      </c>
      <c r="NX9" s="347" cm="1">
        <f t="array" ref="NX9">IF($ND9=0,"",(IFERROR( (IFERROR($ND9/FRACAS!$AY$1*60,0) - SUMPRODUCT( (FRACAS!$K$5:$K$9999=NX$2) * IFERROR(FRACAS!$AN$5:$AN$9999,0) ) ) / IFERROR($ND9/FRACAS!$AY$1*60,0), 1 )))</f>
        <v>1</v>
      </c>
      <c r="NY9" s="347" cm="1">
        <f t="array" ref="NY9">IF($ND9=0,"",(IFERROR( (IFERROR($ND9/FRACAS!$AY$1*60,0) - SUMPRODUCT( (FRACAS!$K$5:$K$9999=NY$2) * IFERROR(FRACAS!$AN$5:$AN$9999,0) ) ) / IFERROR($ND9/FRACAS!$AY$1*60,0), 1 )))</f>
        <v>1</v>
      </c>
      <c r="NZ9" s="347" cm="1">
        <f t="array" ref="NZ9">IF($ND9=0,"",(IFERROR( (IFERROR($ND9/FRACAS!$AY$1*60,0) - SUMPRODUCT( (FRACAS!$K$5:$K$9999=NZ$2) * IFERROR(FRACAS!$AN$5:$AN$9999,0) ) ) / IFERROR($ND9/FRACAS!$AY$1*60,0), 1 )))</f>
        <v>1</v>
      </c>
      <c r="OA9" s="347" cm="1">
        <f t="array" ref="OA9">IF($ND9=0,"",(IFERROR( (IFERROR($ND9/FRACAS!$AY$1*60,0) - SUMPRODUCT( (FRACAS!$K$5:$K$9999=OA$2) * IFERROR(FRACAS!$AN$5:$AN$9999,0) ) ) / IFERROR($ND9/FRACAS!$AY$1*60,0), 1 )))</f>
        <v>1</v>
      </c>
      <c r="OB9" s="347" cm="1">
        <f t="array" ref="OB9">IF($ND9=0,"",(IFERROR( (IFERROR($ND9/FRACAS!$AY$1*60,0) - SUMPRODUCT( (FRACAS!$K$5:$K$9999=OB$2) * IFERROR(FRACAS!$AN$5:$AN$9999,0) ) ) / IFERROR($ND9/FRACAS!$AY$1*60,0), 1 )))</f>
        <v>1</v>
      </c>
      <c r="OC9" s="347" cm="1">
        <f t="array" ref="OC9">IF($ND9=0,"",(IFERROR( (IFERROR($ND9/FRACAS!$AY$1*60,0) - SUMPRODUCT( (FRACAS!$K$5:$K$9999=OC$2) * IFERROR(FRACAS!$AN$5:$AN$9999,0) ) ) / IFERROR($ND9/FRACAS!$AY$1*60,0), 1 )))</f>
        <v>1</v>
      </c>
      <c r="OD9" s="347" cm="1">
        <f t="array" ref="OD9">IF($ND9=0,"",(IFERROR( (IFERROR($ND9/FRACAS!$AY$1*60,0) - SUMPRODUCT( (FRACAS!$K$5:$K$9999=OD$2) * IFERROR(FRACAS!$AN$5:$AN$9999,0) ) ) / IFERROR($ND9/FRACAS!$AY$1*60,0), 1 )))</f>
        <v>1</v>
      </c>
      <c r="OE9" s="347" cm="1">
        <f t="array" ref="OE9">IF($ND9=0,"",(IFERROR( (IFERROR($ND9/FRACAS!$AY$1*60,0) - SUMPRODUCT( (FRACAS!$K$5:$K$9999=OE$2) * IFERROR(FRACAS!$AN$5:$AN$9999,0) ) ) / IFERROR($ND9/FRACAS!$AY$1*60,0), 1 )))</f>
        <v>1</v>
      </c>
      <c r="OF9" s="347" cm="1">
        <f t="array" ref="OF9">IF($ND9=0,"",(IFERROR( (IFERROR($ND9/FRACAS!$AY$1*60,0) - SUMPRODUCT( (FRACAS!$K$5:$K$9999=OF$2) * IFERROR(FRACAS!$AN$5:$AN$9999,0) ) ) / IFERROR($ND9/FRACAS!$AY$1*60,0), 1 )))</f>
        <v>1</v>
      </c>
      <c r="OG9" s="347" cm="1">
        <f t="array" ref="OG9">IF($ND9=0,"",(IFERROR( (IFERROR($ND9/FRACAS!$AY$1*60,0) - SUMPRODUCT( (FRACAS!$K$5:$K$9999=OG$2) * IFERROR(FRACAS!$AN$5:$AN$9999,0) ) ) / IFERROR($ND9/FRACAS!$AY$1*60,0), 1 )))</f>
        <v>1</v>
      </c>
      <c r="OH9" s="347" cm="1">
        <f t="array" ref="OH9">IF($ND9=0,"",(IFERROR( (IFERROR($ND9/FRACAS!$AY$1*60,0) - SUMPRODUCT( (FRACAS!$K$5:$K$9999=OH$2) * IFERROR(FRACAS!$AN$5:$AN$9999,0) ) ) / IFERROR($ND9/FRACAS!$AY$1*60,0), 1 )))</f>
        <v>1</v>
      </c>
      <c r="OI9" s="347" cm="1">
        <f t="array" ref="OI9">IF($ND9=0,"",(IFERROR( (IFERROR($ND9/FRACAS!$AY$1*60,0) - SUMPRODUCT( (FRACAS!$K$5:$K$9999=OI$2) * IFERROR(FRACAS!$AN$5:$AN$9999,0) ) ) / IFERROR($ND9/FRACAS!$AY$1*60,0), 1 )))</f>
        <v>1</v>
      </c>
      <c r="OJ9" s="347" cm="1">
        <f t="array" ref="OJ9">IF($ND9=0,"",(IFERROR( (IFERROR($ND9/FRACAS!$AY$1*60,0) - SUMPRODUCT( (FRACAS!$K$5:$K$9999=OJ$2) * IFERROR(FRACAS!$AN$5:$AN$9999,0) ) ) / IFERROR($ND9/FRACAS!$AY$1*60,0), 1 )))</f>
        <v>1</v>
      </c>
      <c r="OK9" s="347" cm="1">
        <f t="array" ref="OK9">IF($ND9=0,"",(IFERROR( (IFERROR($ND9/FRACAS!$AY$1*60,0) - SUMPRODUCT( (FRACAS!$K$5:$K$9999=OK$2) * IFERROR(FRACAS!$AN$5:$AN$9999,0) ) ) / IFERROR($ND9/FRACAS!$AY$1*60,0), 1 )))</f>
        <v>1</v>
      </c>
      <c r="OL9" s="347" cm="1">
        <f t="array" ref="OL9">IF($ND9=0,"",(IFERROR( (IFERROR($ND9/FRACAS!$AY$1*60,0) - SUMPRODUCT( (FRACAS!$K$5:$K$9999=OL$2) * IFERROR(FRACAS!$AN$5:$AN$9999,0) ) ) / IFERROR($ND9/FRACAS!$AY$1*60,0), 1 )))</f>
        <v>1</v>
      </c>
      <c r="OM9" s="347" cm="1">
        <f t="array" ref="OM9">IF($ND9=0,"",(IFERROR( (IFERROR($ND9/FRACAS!$AY$1*60,0) - SUMPRODUCT( (FRACAS!$K$5:$K$9999=OM$2) * IFERROR(FRACAS!$AN$5:$AN$9999,0) ) ) / IFERROR($ND9/FRACAS!$AY$1*60,0), 1 )))</f>
        <v>1</v>
      </c>
      <c r="ON9" s="347" cm="1">
        <f t="array" ref="ON9">IF($ND9=0,"",(IFERROR( (IFERROR($ND9/FRACAS!$AY$1*60,0) - SUMPRODUCT( (FRACAS!$K$5:$K$9999=ON$2) * IFERROR(FRACAS!$AN$5:$AN$9999,0) ) ) / IFERROR($ND9/FRACAS!$AY$1*60,0), 1 )))</f>
        <v>1</v>
      </c>
    </row>
    <row r="10" spans="1:404" ht="15" customHeight="1">
      <c r="B10" s="301" t="s">
        <v>221</v>
      </c>
      <c r="C10" s="302">
        <v>45296</v>
      </c>
      <c r="D10" s="279">
        <v>480</v>
      </c>
      <c r="E10" s="303"/>
      <c r="F10" s="303"/>
      <c r="G10" s="303"/>
      <c r="H10" s="303"/>
      <c r="I10" s="303"/>
      <c r="J10" s="303"/>
      <c r="K10" s="304"/>
      <c r="L10" s="304"/>
      <c r="M10" s="317"/>
      <c r="N10" s="305"/>
      <c r="O10" s="279"/>
      <c r="P10" s="279"/>
      <c r="Q10" s="279"/>
      <c r="R10" s="279"/>
      <c r="S10" s="279"/>
      <c r="T10" s="279"/>
      <c r="U10" s="279"/>
      <c r="V10" s="279"/>
      <c r="W10" s="279"/>
      <c r="X10" s="279"/>
      <c r="Y10" s="279"/>
      <c r="Z10" s="279"/>
      <c r="AA10" s="279"/>
      <c r="AB10" s="279"/>
      <c r="AC10" s="279"/>
      <c r="AD10" s="279"/>
      <c r="AE10" s="279"/>
      <c r="AF10" s="279"/>
      <c r="AG10" s="279"/>
      <c r="AH10" s="279"/>
      <c r="AI10" s="279"/>
      <c r="AJ10" s="279"/>
      <c r="AK10" s="279"/>
      <c r="AL10" s="279"/>
      <c r="AM10" s="279"/>
      <c r="AN10" s="279"/>
      <c r="AO10" s="279"/>
      <c r="AP10" s="279"/>
      <c r="AQ10" s="279"/>
      <c r="AR10" s="279"/>
      <c r="AS10" s="279"/>
      <c r="AT10" s="279"/>
      <c r="AU10" s="279"/>
      <c r="AV10" s="279"/>
      <c r="AW10" s="279"/>
      <c r="AX10" s="279"/>
      <c r="AY10" s="279"/>
      <c r="AZ10" s="279"/>
      <c r="BA10" s="280"/>
      <c r="BB10" s="266"/>
      <c r="BC10" s="266"/>
      <c r="BD10" s="352"/>
      <c r="BE10" s="352"/>
      <c r="BF10" s="352"/>
      <c r="BG10" s="352"/>
      <c r="BH10" s="352"/>
      <c r="BI10" s="352"/>
      <c r="BJ10" s="352"/>
      <c r="BK10" s="352"/>
      <c r="BL10" s="352"/>
      <c r="BM10" s="352"/>
      <c r="BN10" s="352"/>
      <c r="BO10" s="352"/>
      <c r="BP10" s="352"/>
      <c r="BQ10" s="352"/>
      <c r="BR10" s="352"/>
      <c r="BS10" s="352"/>
      <c r="BT10" s="352"/>
      <c r="BU10" s="352"/>
      <c r="BV10" s="352"/>
      <c r="BW10" s="352"/>
      <c r="BX10" s="352"/>
      <c r="BY10" s="352"/>
      <c r="BZ10" s="352"/>
      <c r="CA10" s="352"/>
      <c r="CB10" s="352"/>
      <c r="CC10" s="352"/>
      <c r="CD10" s="352"/>
      <c r="CE10" s="352"/>
      <c r="CF10" s="352"/>
      <c r="CG10" s="352"/>
      <c r="CH10" s="352"/>
      <c r="CI10" s="352"/>
      <c r="CJ10" s="352"/>
      <c r="CK10" s="352"/>
      <c r="CL10" s="352"/>
      <c r="CM10" s="352"/>
      <c r="CN10" s="352"/>
      <c r="CO10" s="352"/>
      <c r="CP10" s="352"/>
      <c r="CQ10" s="352"/>
      <c r="CR10" s="352"/>
      <c r="CS10" s="352"/>
      <c r="CT10" s="352"/>
      <c r="CU10" s="352"/>
      <c r="CV10" s="352"/>
      <c r="CW10" s="352"/>
      <c r="CX10" s="352"/>
      <c r="CY10" s="352"/>
      <c r="CZ10" s="352"/>
      <c r="DA10" s="352"/>
      <c r="DB10" s="266"/>
      <c r="DC10" s="266">
        <f t="shared" si="3"/>
        <v>30</v>
      </c>
      <c r="DD10" s="302">
        <f t="shared" si="4"/>
        <v>45296</v>
      </c>
      <c r="DE10" s="328">
        <f>IF(D10&gt; 0,(COUNTIFS(FRACAS!$B$5:$B$9997, D$4, FRACAS!$D$5:$D$9997, "&lt;="&amp;D10)), "" )</f>
        <v>30</v>
      </c>
      <c r="DF10" s="282" t="str">
        <f>IF(E10&gt; 0,(COUNTIFS(FRACAS!$B$5:$B$9997, E$4, FRACAS!$D$5:$D$9997, "&lt;="&amp;E10)), "" )</f>
        <v/>
      </c>
      <c r="DG10" s="282" t="str">
        <f>IF(F10&gt; 0,(COUNTIFS(FRACAS!$B$5:$B$9997, F$4, FRACAS!$D$5:$D$9997, "&lt;="&amp;F10)), "" )</f>
        <v/>
      </c>
      <c r="DH10" s="282" t="str">
        <f>IF(G10&gt; 0,(COUNTIFS(FRACAS!$B$5:$B$9997, G$4, FRACAS!$D$5:$D$9997, "&lt;="&amp;G10)), "" )</f>
        <v/>
      </c>
      <c r="DI10" s="282" t="str">
        <f>IF(H10&gt; 0,(COUNTIFS(FRACAS!$B$5:$B$9997, H$4, FRACAS!$D$5:$D$9997, "&lt;="&amp;H10)), "" )</f>
        <v/>
      </c>
      <c r="DJ10" s="282" t="str">
        <f>IF(I10&gt; 0,(COUNTIFS(FRACAS!$B$5:$B$9997, I$4, FRACAS!$D$5:$D$9997, "&lt;="&amp;I10)), "" )</f>
        <v/>
      </c>
      <c r="DK10" s="282" t="str">
        <f>IF(J10&gt; 0,(COUNTIFS(FRACAS!$B$5:$B$9997, J$4, FRACAS!$D$5:$D$9997, "&lt;="&amp;J10)), "" )</f>
        <v/>
      </c>
      <c r="DL10" s="282" t="str">
        <f>IF(K10&gt; 0,(COUNTIFS(FRACAS!$B$5:$B$9997, K$4, FRACAS!$D$5:$D$9997, "&lt;="&amp;K10)), "" )</f>
        <v/>
      </c>
      <c r="DM10" s="282" t="str">
        <f>IF(L10&gt; 0,(COUNTIFS(FRACAS!$B$5:$B$9997, L$4, FRACAS!$D$5:$D$9997, "&lt;="&amp;L10)), "" )</f>
        <v/>
      </c>
      <c r="DN10" s="282" t="str">
        <f>IF(M10&gt; 0,(COUNTIFS(FRACAS!$B$5:$B$9997, M$4, FRACAS!$D$5:$D$9997, "&lt;="&amp;M10)), "" )</f>
        <v/>
      </c>
      <c r="DO10" s="284"/>
      <c r="DP10" s="282"/>
      <c r="DQ10" s="282"/>
      <c r="DR10" s="282"/>
      <c r="DS10" s="282"/>
      <c r="DT10" s="282"/>
      <c r="DU10" s="282"/>
      <c r="DV10" s="282"/>
      <c r="DW10" s="282"/>
      <c r="DX10" s="282"/>
      <c r="DY10" s="282"/>
      <c r="DZ10" s="282"/>
      <c r="EA10" s="282"/>
      <c r="EB10" s="282"/>
      <c r="EC10" s="282"/>
      <c r="ED10" s="282"/>
      <c r="EE10" s="282"/>
      <c r="EF10" s="282"/>
      <c r="EG10" s="282"/>
      <c r="EH10" s="282"/>
      <c r="EI10" s="282"/>
      <c r="EJ10" s="282"/>
      <c r="EK10" s="282"/>
      <c r="EL10" s="282"/>
      <c r="EM10" s="282"/>
      <c r="EN10" s="282"/>
      <c r="EO10" s="282"/>
      <c r="EP10" s="282"/>
      <c r="EQ10" s="282"/>
      <c r="ER10" s="282"/>
      <c r="ES10" s="282"/>
      <c r="ET10" s="282"/>
      <c r="EU10" s="282"/>
      <c r="EV10" s="282"/>
      <c r="EW10" s="282"/>
      <c r="EX10" s="282"/>
      <c r="EY10" s="282"/>
      <c r="EZ10" s="282"/>
      <c r="FA10" s="282"/>
      <c r="FB10" s="283"/>
      <c r="FC10" s="285"/>
      <c r="FD10" s="285"/>
      <c r="JN10" s="306"/>
      <c r="JO10" s="274"/>
      <c r="JP10" s="274"/>
      <c r="JQ10" s="274"/>
      <c r="JR10" s="274"/>
      <c r="JS10" s="274"/>
      <c r="JT10" s="274"/>
      <c r="JU10" s="274"/>
      <c r="JV10" s="274"/>
      <c r="JW10" s="274"/>
      <c r="JX10" s="274"/>
      <c r="JY10" s="274"/>
      <c r="JZ10" s="274"/>
      <c r="KA10" s="274"/>
      <c r="KB10" s="274"/>
      <c r="KC10" s="274"/>
      <c r="KD10" s="274"/>
      <c r="KE10" s="274"/>
      <c r="KF10" s="274"/>
      <c r="KG10" s="274"/>
      <c r="KH10" s="274"/>
      <c r="KI10" s="274"/>
      <c r="KJ10" s="274"/>
      <c r="KK10" s="274"/>
      <c r="KL10" s="274"/>
      <c r="KM10" s="274"/>
      <c r="KN10" s="274"/>
      <c r="KO10" s="274"/>
      <c r="KP10" s="274"/>
      <c r="KQ10" s="274"/>
      <c r="KR10" s="274"/>
      <c r="KS10" s="274"/>
      <c r="KT10" s="274"/>
      <c r="KU10" s="274"/>
      <c r="KV10" s="274"/>
      <c r="KW10" s="274"/>
      <c r="KX10" s="274"/>
      <c r="KY10" s="274"/>
      <c r="KZ10" s="274"/>
      <c r="LA10" s="274"/>
      <c r="LB10" s="275"/>
      <c r="LC10" s="302">
        <f t="shared" si="6"/>
        <v>45296</v>
      </c>
      <c r="LD10" s="354" cm="1">
        <f t="array" ref="LD10">IFERROR(
    (((D10/FRACAS!$AY$1)*60))
    /
    (((D10/FRACAS!$AY$1)*60) + SUMPRODUCT((FRACAS!$B$5:$B$9997=D$4)*(FRACAS!$D$5:$D$9997&lt;=D10)*(IFERROR(FRACAS!$AM$5:$AM$9997,0)))
    ),"")</f>
        <v>1.7648926091442758E-2</v>
      </c>
      <c r="LE10" s="354" t="str" cm="1">
        <f t="array" ref="LE10">IFERROR(
    (((E10/FRACAS!$AY$1)*60))
    /
    (((E10/FRACAS!$AY$1)*60) + SUMPRODUCT((FRACAS!$B$5:$B$9997=E$4)*(FRACAS!$D$5:$D$9997&lt;=E10)*(IFERROR(FRACAS!$AM$5:$AM$9997,0)))
    ),"")</f>
        <v/>
      </c>
      <c r="LF10" s="354" t="str" cm="1">
        <f t="array" ref="LF10">IFERROR(
    (((F10/FRACAS!$AY$1)*60))
    /
    (((F10/FRACAS!$AY$1)*60) + SUMPRODUCT((FRACAS!$B$5:$B$9997=F$4)*(FRACAS!$D$5:$D$9997&lt;=F10)*(IFERROR(FRACAS!$AM$5:$AM$9997,0)))
    ),"")</f>
        <v/>
      </c>
      <c r="LG10" s="354" t="str" cm="1">
        <f t="array" ref="LG10">IFERROR(
    (((G10/FRACAS!$AY$1)*60))
    /
    (((G10/FRACAS!$AY$1)*60) + SUMPRODUCT((FRACAS!$B$5:$B$9997=G$4)*(FRACAS!$D$5:$D$9997&lt;=G10)*(IFERROR(FRACAS!$AM$5:$AM$9997,0)))
    ),"")</f>
        <v/>
      </c>
      <c r="LH10" s="354" t="str" cm="1">
        <f t="array" ref="LH10">IFERROR(
    (((H10/FRACAS!$AY$1)*60))
    /
    (((H10/FRACAS!$AY$1)*60) + SUMPRODUCT((FRACAS!$B$5:$B$9997=H$4)*(FRACAS!$D$5:$D$9997&lt;=H10)*(IFERROR(FRACAS!$AM$5:$AM$9997,0)))
    ),"")</f>
        <v/>
      </c>
      <c r="LI10" s="354" t="str" cm="1">
        <f t="array" ref="LI10">IFERROR(
    (((I10/FRACAS!$AY$1)*60))
    /
    (((I10/FRACAS!$AY$1)*60) + SUMPRODUCT((FRACAS!$B$5:$B$9997=I$4)*(FRACAS!$D$5:$D$9997&lt;=I10)*(IFERROR(FRACAS!$AM$5:$AM$9997,0)))
    ),"")</f>
        <v/>
      </c>
      <c r="LJ10" s="354" t="str" cm="1">
        <f t="array" ref="LJ10">IFERROR(
    (((J10/FRACAS!$AY$1)*60))
    /
    (((J10/FRACAS!$AY$1)*60) + SUMPRODUCT((FRACAS!$B$5:$B$9997=J$4)*(FRACAS!$D$5:$D$9997&lt;=J10)*(IFERROR(FRACAS!$AM$5:$AM$9997,0)))
    ),"")</f>
        <v/>
      </c>
      <c r="LK10" s="354" t="str" cm="1">
        <f t="array" ref="LK10">IFERROR(
    (((K10/FRACAS!$AY$1)*60))
    /
    (((K10/FRACAS!$AY$1)*60) + SUMPRODUCT((FRACAS!$B$5:$B$9997=K$4)*(FRACAS!$D$5:$D$9997&lt;=K10)*(IFERROR(FRACAS!$AM$5:$AM$9997,0)))
    ),"")</f>
        <v/>
      </c>
      <c r="LL10" s="354" t="str" cm="1">
        <f t="array" ref="LL10">IFERROR(
    (((L10/FRACAS!$AY$1)*60))
    /
    (((L10/FRACAS!$AY$1)*60) + SUMPRODUCT((FRACAS!$B$5:$B$9997=L$4)*(FRACAS!$D$5:$D$9997&lt;=L10)*(IFERROR(FRACAS!$AM$5:$AM$9997,0)))
    ),"")</f>
        <v/>
      </c>
      <c r="LM10" s="354" t="str" cm="1">
        <f t="array" ref="LM10">IFERROR(
    (((M10/FRACAS!$AY$1)*60))
    /
    (((M10/FRACAS!$AY$1)*60) + SUMPRODUCT((FRACAS!$B$5:$B$9997=M$4)*(FRACAS!$D$5:$D$9997&lt;=M10)*(IFERROR(FRACAS!$AM$5:$AM$9997,0)))
    ),"")</f>
        <v/>
      </c>
      <c r="LN10" s="308"/>
      <c r="LO10" s="276"/>
      <c r="LP10" s="276"/>
      <c r="LQ10" s="276"/>
      <c r="LR10" s="276"/>
      <c r="LS10" s="276"/>
      <c r="LT10" s="276"/>
      <c r="LU10" s="276"/>
      <c r="LV10" s="276"/>
      <c r="LW10" s="276"/>
      <c r="LX10" s="276"/>
      <c r="LY10" s="276"/>
      <c r="LZ10" s="276"/>
      <c r="MA10" s="276"/>
      <c r="MB10" s="276"/>
      <c r="MC10" s="276"/>
      <c r="MD10" s="276"/>
      <c r="ME10" s="276"/>
      <c r="MF10" s="276"/>
      <c r="MG10" s="276"/>
      <c r="MH10" s="276"/>
      <c r="MI10" s="276"/>
      <c r="MJ10" s="276"/>
      <c r="MK10" s="276"/>
      <c r="ML10" s="276"/>
      <c r="MM10" s="276"/>
      <c r="MN10" s="276"/>
      <c r="MO10" s="276"/>
      <c r="MP10" s="276"/>
      <c r="MQ10" s="276"/>
      <c r="MR10" s="276"/>
      <c r="MS10" s="276"/>
      <c r="MT10" s="276"/>
      <c r="MU10" s="276"/>
      <c r="MV10" s="276"/>
      <c r="MW10" s="276"/>
      <c r="MX10" s="276"/>
      <c r="MY10" s="276"/>
      <c r="MZ10" s="276"/>
      <c r="NA10" s="277"/>
      <c r="ND10" s="345">
        <f t="shared" si="7"/>
        <v>480</v>
      </c>
      <c r="NE10" s="346">
        <f t="shared" si="5"/>
        <v>45296</v>
      </c>
      <c r="NF10" s="347" cm="1">
        <f t="array" ref="NF10">IF($ND10=0,"",(IFERROR( (IFERROR($ND10/FRACAS!$AY$1*60,0) - SUMPRODUCT( (FRACAS!$K$5:$K$9999=NF$2) * IFERROR(FRACAS!$AN$5:$AN$9999,0) ) ) / IFERROR($ND10/FRACAS!$AY$1*60,0), 1 )))</f>
        <v>1</v>
      </c>
      <c r="NG10" s="347" cm="1">
        <f t="array" ref="NG10">IF($ND10=0,"",(IFERROR( (IFERROR($ND10/FRACAS!$AY$1*60,0) - SUMPRODUCT( (FRACAS!$K$5:$K$9999=NG$2) * IFERROR(FRACAS!$AN$5:$AN$9999,0) ) ) / IFERROR($ND10/FRACAS!$AY$1*60,0), 1 )))</f>
        <v>1</v>
      </c>
      <c r="NH10" s="347" cm="1">
        <f t="array" ref="NH10">IF($ND10=0,"",(IFERROR( (IFERROR($ND10/FRACAS!$AY$1*60,0) - SUMPRODUCT( (FRACAS!$K$5:$K$9999=NH$2) * IFERROR(FRACAS!$AN$5:$AN$9999,0) ) ) / IFERROR($ND10/FRACAS!$AY$1*60,0), 1 )))</f>
        <v>1</v>
      </c>
      <c r="NI10" s="347" cm="1">
        <f t="array" ref="NI10">IF($ND10=0,"",(IFERROR( (IFERROR($ND10/FRACAS!$AY$1*60,0) - SUMPRODUCT( (FRACAS!$K$5:$K$9999=NI$2) * IFERROR(FRACAS!$AN$5:$AN$9999,0) ) ) / IFERROR($ND10/FRACAS!$AY$1*60,0), 1 )))</f>
        <v>1</v>
      </c>
      <c r="NJ10" s="347" cm="1">
        <f t="array" ref="NJ10">IF($ND10=0,"",(IFERROR( (IFERROR($ND10/FRACAS!$AY$1*60,0) - SUMPRODUCT( (FRACAS!$K$5:$K$9999=NJ$2) * IFERROR(FRACAS!$AN$5:$AN$9999,0) ) ) / IFERROR($ND10/FRACAS!$AY$1*60,0), 1 )))</f>
        <v>1</v>
      </c>
      <c r="NK10" s="347" cm="1">
        <f t="array" ref="NK10">IF($ND10=0,"",(IFERROR( (IFERROR($ND10/FRACAS!$AY$1*60,0) - SUMPRODUCT( (FRACAS!$K$5:$K$9999=NK$2) * IFERROR(FRACAS!$AN$5:$AN$9999,0) ) ) / IFERROR($ND10/FRACAS!$AY$1*60,0), 1 )))</f>
        <v>1</v>
      </c>
      <c r="NL10" s="347" cm="1">
        <f t="array" ref="NL10">IF($ND10=0,"",(IFERROR( (IFERROR($ND10/FRACAS!$AY$1*60,0) - SUMPRODUCT( (FRACAS!$K$5:$K$9999=NL$2) * IFERROR(FRACAS!$AN$5:$AN$9999,0) ) ) / IFERROR($ND10/FRACAS!$AY$1*60,0), 1 )))</f>
        <v>1</v>
      </c>
      <c r="NM10" s="347" cm="1">
        <f t="array" ref="NM10">IF($ND10=0,"",(IFERROR( (IFERROR($ND10/FRACAS!$AY$1*60,0) - SUMPRODUCT( (FRACAS!$K$5:$K$9999=NM$2) * IFERROR(FRACAS!$AN$5:$AN$9999,0) ) ) / IFERROR($ND10/FRACAS!$AY$1*60,0), 1 )))</f>
        <v>1</v>
      </c>
      <c r="NN10" s="347" cm="1">
        <f t="array" ref="NN10">IF($ND10=0,"",(IFERROR( (IFERROR($ND10/FRACAS!$AY$1*60,0) - SUMPRODUCT( (FRACAS!$K$5:$K$9999=NN$2) * IFERROR(FRACAS!$AN$5:$AN$9999,0) ) ) / IFERROR($ND10/FRACAS!$AY$1*60,0), 1 )))</f>
        <v>1</v>
      </c>
      <c r="NO10" s="347" cm="1">
        <f t="array" ref="NO10">IF($ND10=0,"",(IFERROR( (IFERROR($ND10/FRACAS!$AY$1*60,0) - SUMPRODUCT( (FRACAS!$K$5:$K$9999=NO$2) * IFERROR(FRACAS!$AN$5:$AN$9999,0) ) ) / IFERROR($ND10/FRACAS!$AY$1*60,0), 1 )))</f>
        <v>1</v>
      </c>
      <c r="NP10" s="347" cm="1">
        <f t="array" ref="NP10">IF($ND10=0,"",(IFERROR( (IFERROR($ND10/FRACAS!$AY$1*60,0) - SUMPRODUCT( (FRACAS!$K$5:$K$9999=NP$2) * IFERROR(FRACAS!$AN$5:$AN$9999,0) ) ) / IFERROR($ND10/FRACAS!$AY$1*60,0), 1 )))</f>
        <v>1</v>
      </c>
      <c r="NQ10" s="347" cm="1">
        <f t="array" ref="NQ10">IF($ND10=0,"",(IFERROR( (IFERROR($ND10/FRACAS!$AY$1*60,0) - SUMPRODUCT( (FRACAS!$K$5:$K$9999=NQ$2) * IFERROR(FRACAS!$AN$5:$AN$9999,0) ) ) / IFERROR($ND10/FRACAS!$AY$1*60,0), 1 )))</f>
        <v>1</v>
      </c>
      <c r="NR10" s="347" cm="1">
        <f t="array" ref="NR10">IF($ND10=0,"",(IFERROR( (IFERROR($ND10/FRACAS!$AY$1*60,0) - SUMPRODUCT( (FRACAS!$K$5:$K$9999=NR$2) * IFERROR(FRACAS!$AN$5:$AN$9999,0) ) ) / IFERROR($ND10/FRACAS!$AY$1*60,0), 1 )))</f>
        <v>1</v>
      </c>
      <c r="NS10" s="347" cm="1">
        <f t="array" ref="NS10">IF($ND10=0,"",(IFERROR( (IFERROR($ND10/FRACAS!$AY$1*60,0) - SUMPRODUCT( (FRACAS!$K$5:$K$9999=NS$2) * IFERROR(FRACAS!$AN$5:$AN$9999,0) ) ) / IFERROR($ND10/FRACAS!$AY$1*60,0), 1 )))</f>
        <v>1</v>
      </c>
      <c r="NT10" s="347" cm="1">
        <f t="array" ref="NT10">IF($ND10=0,"",(IFERROR( (IFERROR($ND10/FRACAS!$AY$1*60,0) - SUMPRODUCT( (FRACAS!$K$5:$K$9999=NT$2) * IFERROR(FRACAS!$AN$5:$AN$9999,0) ) ) / IFERROR($ND10/FRACAS!$AY$1*60,0), 1 )))</f>
        <v>1</v>
      </c>
      <c r="NU10" s="347" cm="1">
        <f t="array" ref="NU10">IF($ND10=0,"",(IFERROR( (IFERROR($ND10/FRACAS!$AY$1*60,0) - SUMPRODUCT( (FRACAS!$K$5:$K$9999=NU$2) * IFERROR(FRACAS!$AN$5:$AN$9999,0) ) ) / IFERROR($ND10/FRACAS!$AY$1*60,0), 1 )))</f>
        <v>1</v>
      </c>
      <c r="NV10" s="347" cm="1">
        <f t="array" ref="NV10">IF($ND10=0,"",(IFERROR( (IFERROR($ND10/FRACAS!$AY$1*60,0) - SUMPRODUCT( (FRACAS!$K$5:$K$9999=NV$2) * IFERROR(FRACAS!$AN$5:$AN$9999,0) ) ) / IFERROR($ND10/FRACAS!$AY$1*60,0), 1 )))</f>
        <v>1</v>
      </c>
      <c r="NW10" s="347" cm="1">
        <f t="array" ref="NW10">IF($ND10=0,"",(IFERROR( (IFERROR($ND10/FRACAS!$AY$1*60,0) - SUMPRODUCT( (FRACAS!$K$5:$K$9999=NW$2) * IFERROR(FRACAS!$AN$5:$AN$9999,0) ) ) / IFERROR($ND10/FRACAS!$AY$1*60,0), 1 )))</f>
        <v>1</v>
      </c>
      <c r="NX10" s="347" cm="1">
        <f t="array" ref="NX10">IF($ND10=0,"",(IFERROR( (IFERROR($ND10/FRACAS!$AY$1*60,0) - SUMPRODUCT( (FRACAS!$K$5:$K$9999=NX$2) * IFERROR(FRACAS!$AN$5:$AN$9999,0) ) ) / IFERROR($ND10/FRACAS!$AY$1*60,0), 1 )))</f>
        <v>1</v>
      </c>
      <c r="NY10" s="347" cm="1">
        <f t="array" ref="NY10">IF($ND10=0,"",(IFERROR( (IFERROR($ND10/FRACAS!$AY$1*60,0) - SUMPRODUCT( (FRACAS!$K$5:$K$9999=NY$2) * IFERROR(FRACAS!$AN$5:$AN$9999,0) ) ) / IFERROR($ND10/FRACAS!$AY$1*60,0), 1 )))</f>
        <v>1</v>
      </c>
      <c r="NZ10" s="347" cm="1">
        <f t="array" ref="NZ10">IF($ND10=0,"",(IFERROR( (IFERROR($ND10/FRACAS!$AY$1*60,0) - SUMPRODUCT( (FRACAS!$K$5:$K$9999=NZ$2) * IFERROR(FRACAS!$AN$5:$AN$9999,0) ) ) / IFERROR($ND10/FRACAS!$AY$1*60,0), 1 )))</f>
        <v>1</v>
      </c>
      <c r="OA10" s="347" cm="1">
        <f t="array" ref="OA10">IF($ND10=0,"",(IFERROR( (IFERROR($ND10/FRACAS!$AY$1*60,0) - SUMPRODUCT( (FRACAS!$K$5:$K$9999=OA$2) * IFERROR(FRACAS!$AN$5:$AN$9999,0) ) ) / IFERROR($ND10/FRACAS!$AY$1*60,0), 1 )))</f>
        <v>1</v>
      </c>
      <c r="OB10" s="347" cm="1">
        <f t="array" ref="OB10">IF($ND10=0,"",(IFERROR( (IFERROR($ND10/FRACAS!$AY$1*60,0) - SUMPRODUCT( (FRACAS!$K$5:$K$9999=OB$2) * IFERROR(FRACAS!$AN$5:$AN$9999,0) ) ) / IFERROR($ND10/FRACAS!$AY$1*60,0), 1 )))</f>
        <v>1</v>
      </c>
      <c r="OC10" s="347" cm="1">
        <f t="array" ref="OC10">IF($ND10=0,"",(IFERROR( (IFERROR($ND10/FRACAS!$AY$1*60,0) - SUMPRODUCT( (FRACAS!$K$5:$K$9999=OC$2) * IFERROR(FRACAS!$AN$5:$AN$9999,0) ) ) / IFERROR($ND10/FRACAS!$AY$1*60,0), 1 )))</f>
        <v>1</v>
      </c>
      <c r="OD10" s="347" cm="1">
        <f t="array" ref="OD10">IF($ND10=0,"",(IFERROR( (IFERROR($ND10/FRACAS!$AY$1*60,0) - SUMPRODUCT( (FRACAS!$K$5:$K$9999=OD$2) * IFERROR(FRACAS!$AN$5:$AN$9999,0) ) ) / IFERROR($ND10/FRACAS!$AY$1*60,0), 1 )))</f>
        <v>1</v>
      </c>
      <c r="OE10" s="347" cm="1">
        <f t="array" ref="OE10">IF($ND10=0,"",(IFERROR( (IFERROR($ND10/FRACAS!$AY$1*60,0) - SUMPRODUCT( (FRACAS!$K$5:$K$9999=OE$2) * IFERROR(FRACAS!$AN$5:$AN$9999,0) ) ) / IFERROR($ND10/FRACAS!$AY$1*60,0), 1 )))</f>
        <v>1</v>
      </c>
      <c r="OF10" s="347" cm="1">
        <f t="array" ref="OF10">IF($ND10=0,"",(IFERROR( (IFERROR($ND10/FRACAS!$AY$1*60,0) - SUMPRODUCT( (FRACAS!$K$5:$K$9999=OF$2) * IFERROR(FRACAS!$AN$5:$AN$9999,0) ) ) / IFERROR($ND10/FRACAS!$AY$1*60,0), 1 )))</f>
        <v>1</v>
      </c>
      <c r="OG10" s="347" cm="1">
        <f t="array" ref="OG10">IF($ND10=0,"",(IFERROR( (IFERROR($ND10/FRACAS!$AY$1*60,0) - SUMPRODUCT( (FRACAS!$K$5:$K$9999=OG$2) * IFERROR(FRACAS!$AN$5:$AN$9999,0) ) ) / IFERROR($ND10/FRACAS!$AY$1*60,0), 1 )))</f>
        <v>1</v>
      </c>
      <c r="OH10" s="347" cm="1">
        <f t="array" ref="OH10">IF($ND10=0,"",(IFERROR( (IFERROR($ND10/FRACAS!$AY$1*60,0) - SUMPRODUCT( (FRACAS!$K$5:$K$9999=OH$2) * IFERROR(FRACAS!$AN$5:$AN$9999,0) ) ) / IFERROR($ND10/FRACAS!$AY$1*60,0), 1 )))</f>
        <v>1</v>
      </c>
      <c r="OI10" s="347" cm="1">
        <f t="array" ref="OI10">IF($ND10=0,"",(IFERROR( (IFERROR($ND10/FRACAS!$AY$1*60,0) - SUMPRODUCT( (FRACAS!$K$5:$K$9999=OI$2) * IFERROR(FRACAS!$AN$5:$AN$9999,0) ) ) / IFERROR($ND10/FRACAS!$AY$1*60,0), 1 )))</f>
        <v>1</v>
      </c>
      <c r="OJ10" s="347" cm="1">
        <f t="array" ref="OJ10">IF($ND10=0,"",(IFERROR( (IFERROR($ND10/FRACAS!$AY$1*60,0) - SUMPRODUCT( (FRACAS!$K$5:$K$9999=OJ$2) * IFERROR(FRACAS!$AN$5:$AN$9999,0) ) ) / IFERROR($ND10/FRACAS!$AY$1*60,0), 1 )))</f>
        <v>1</v>
      </c>
      <c r="OK10" s="347" cm="1">
        <f t="array" ref="OK10">IF($ND10=0,"",(IFERROR( (IFERROR($ND10/FRACAS!$AY$1*60,0) - SUMPRODUCT( (FRACAS!$K$5:$K$9999=OK$2) * IFERROR(FRACAS!$AN$5:$AN$9999,0) ) ) / IFERROR($ND10/FRACAS!$AY$1*60,0), 1 )))</f>
        <v>1</v>
      </c>
      <c r="OL10" s="347" cm="1">
        <f t="array" ref="OL10">IF($ND10=0,"",(IFERROR( (IFERROR($ND10/FRACAS!$AY$1*60,0) - SUMPRODUCT( (FRACAS!$K$5:$K$9999=OL$2) * IFERROR(FRACAS!$AN$5:$AN$9999,0) ) ) / IFERROR($ND10/FRACAS!$AY$1*60,0), 1 )))</f>
        <v>1</v>
      </c>
      <c r="OM10" s="347" cm="1">
        <f t="array" ref="OM10">IF($ND10=0,"",(IFERROR( (IFERROR($ND10/FRACAS!$AY$1*60,0) - SUMPRODUCT( (FRACAS!$K$5:$K$9999=OM$2) * IFERROR(FRACAS!$AN$5:$AN$9999,0) ) ) / IFERROR($ND10/FRACAS!$AY$1*60,0), 1 )))</f>
        <v>1</v>
      </c>
      <c r="ON10" s="347" cm="1">
        <f t="array" ref="ON10">IF($ND10=0,"",(IFERROR( (IFERROR($ND10/FRACAS!$AY$1*60,0) - SUMPRODUCT( (FRACAS!$K$5:$K$9999=ON$2) * IFERROR(FRACAS!$AN$5:$AN$9999,0) ) ) / IFERROR($ND10/FRACAS!$AY$1*60,0), 1 )))</f>
        <v>1</v>
      </c>
    </row>
    <row r="11" spans="1:404" ht="15" customHeight="1">
      <c r="B11" s="301" t="s">
        <v>222</v>
      </c>
      <c r="C11" s="302">
        <v>45303</v>
      </c>
      <c r="D11" s="279">
        <v>490</v>
      </c>
      <c r="E11" s="303"/>
      <c r="F11" s="303"/>
      <c r="G11" s="303"/>
      <c r="H11" s="303"/>
      <c r="I11" s="303"/>
      <c r="J11" s="303"/>
      <c r="K11" s="304"/>
      <c r="L11" s="304"/>
      <c r="M11" s="317"/>
      <c r="N11" s="305"/>
      <c r="O11" s="279"/>
      <c r="P11" s="279"/>
      <c r="Q11" s="279"/>
      <c r="R11" s="279"/>
      <c r="S11" s="279"/>
      <c r="T11" s="279"/>
      <c r="U11" s="279"/>
      <c r="V11" s="279"/>
      <c r="W11" s="279"/>
      <c r="X11" s="279"/>
      <c r="Y11" s="279"/>
      <c r="Z11" s="279"/>
      <c r="AA11" s="279"/>
      <c r="AB11" s="279"/>
      <c r="AC11" s="279"/>
      <c r="AD11" s="279"/>
      <c r="AE11" s="279"/>
      <c r="AF11" s="279"/>
      <c r="AG11" s="279"/>
      <c r="AH11" s="279"/>
      <c r="AI11" s="279"/>
      <c r="AJ11" s="279"/>
      <c r="AK11" s="279"/>
      <c r="AL11" s="279"/>
      <c r="AM11" s="279"/>
      <c r="AN11" s="279"/>
      <c r="AO11" s="279"/>
      <c r="AP11" s="279"/>
      <c r="AQ11" s="279"/>
      <c r="AR11" s="279"/>
      <c r="AS11" s="279"/>
      <c r="AT11" s="279"/>
      <c r="AU11" s="279"/>
      <c r="AV11" s="279"/>
      <c r="AW11" s="279"/>
      <c r="AX11" s="279"/>
      <c r="AY11" s="279"/>
      <c r="AZ11" s="279"/>
      <c r="BA11" s="280"/>
      <c r="BB11" s="266"/>
      <c r="BC11" s="266"/>
      <c r="BD11" s="352"/>
      <c r="BE11" s="352"/>
      <c r="BF11" s="352"/>
      <c r="BG11" s="352"/>
      <c r="BH11" s="352"/>
      <c r="BI11" s="352"/>
      <c r="BJ11" s="352"/>
      <c r="BK11" s="352"/>
      <c r="BL11" s="352"/>
      <c r="BM11" s="352"/>
      <c r="BN11" s="352"/>
      <c r="BO11" s="352"/>
      <c r="BP11" s="352"/>
      <c r="BQ11" s="352"/>
      <c r="BR11" s="352"/>
      <c r="BS11" s="352"/>
      <c r="BT11" s="352"/>
      <c r="BU11" s="352"/>
      <c r="BV11" s="352"/>
      <c r="BW11" s="352"/>
      <c r="BX11" s="352"/>
      <c r="BY11" s="352"/>
      <c r="BZ11" s="352"/>
      <c r="CA11" s="352"/>
      <c r="CB11" s="352"/>
      <c r="CC11" s="352"/>
      <c r="CD11" s="352"/>
      <c r="CE11" s="352"/>
      <c r="CF11" s="352"/>
      <c r="CG11" s="352"/>
      <c r="CH11" s="352"/>
      <c r="CI11" s="352"/>
      <c r="CJ11" s="352"/>
      <c r="CK11" s="352"/>
      <c r="CL11" s="352"/>
      <c r="CM11" s="352"/>
      <c r="CN11" s="352"/>
      <c r="CO11" s="352"/>
      <c r="CP11" s="352"/>
      <c r="CQ11" s="352"/>
      <c r="CR11" s="352"/>
      <c r="CS11" s="352"/>
      <c r="CT11" s="352"/>
      <c r="CU11" s="352"/>
      <c r="CV11" s="352"/>
      <c r="CW11" s="352"/>
      <c r="CX11" s="352"/>
      <c r="CY11" s="352"/>
      <c r="CZ11" s="352"/>
      <c r="DA11" s="352"/>
      <c r="DB11" s="266"/>
      <c r="DC11" s="266">
        <f t="shared" si="3"/>
        <v>30</v>
      </c>
      <c r="DD11" s="302">
        <f t="shared" si="4"/>
        <v>45303</v>
      </c>
      <c r="DE11" s="328">
        <f>IF(D11&gt; 0,(COUNTIFS(FRACAS!$B$5:$B$9997, D$4, FRACAS!$D$5:$D$9997, "&lt;="&amp;D11)), "" )</f>
        <v>30</v>
      </c>
      <c r="DF11" s="282" t="str">
        <f>IF(E11&gt; 0,(COUNTIFS(FRACAS!$B$5:$B$9997, E$4, FRACAS!$D$5:$D$9997, "&lt;="&amp;E11)), "" )</f>
        <v/>
      </c>
      <c r="DG11" s="282" t="str">
        <f>IF(F11&gt; 0,(COUNTIFS(FRACAS!$B$5:$B$9997, F$4, FRACAS!$D$5:$D$9997, "&lt;="&amp;F11)), "" )</f>
        <v/>
      </c>
      <c r="DH11" s="282" t="str">
        <f>IF(G11&gt; 0,(COUNTIFS(FRACAS!$B$5:$B$9997, G$4, FRACAS!$D$5:$D$9997, "&lt;="&amp;G11)), "" )</f>
        <v/>
      </c>
      <c r="DI11" s="282" t="str">
        <f>IF(H11&gt; 0,(COUNTIFS(FRACAS!$B$5:$B$9997, H$4, FRACAS!$D$5:$D$9997, "&lt;="&amp;H11)), "" )</f>
        <v/>
      </c>
      <c r="DJ11" s="282" t="str">
        <f>IF(I11&gt; 0,(COUNTIFS(FRACAS!$B$5:$B$9997, I$4, FRACAS!$D$5:$D$9997, "&lt;="&amp;I11)), "" )</f>
        <v/>
      </c>
      <c r="DK11" s="282" t="str">
        <f>IF(J11&gt; 0,(COUNTIFS(FRACAS!$B$5:$B$9997, J$4, FRACAS!$D$5:$D$9997, "&lt;="&amp;J11)), "" )</f>
        <v/>
      </c>
      <c r="DL11" s="282" t="str">
        <f>IF(K11&gt; 0,(COUNTIFS(FRACAS!$B$5:$B$9997, K$4, FRACAS!$D$5:$D$9997, "&lt;="&amp;K11)), "" )</f>
        <v/>
      </c>
      <c r="DM11" s="282" t="str">
        <f>IF(L11&gt; 0,(COUNTIFS(FRACAS!$B$5:$B$9997, L$4, FRACAS!$D$5:$D$9997, "&lt;="&amp;L11)), "" )</f>
        <v/>
      </c>
      <c r="DN11" s="282" t="str">
        <f>IF(M11&gt; 0,(COUNTIFS(FRACAS!$B$5:$B$9997, M$4, FRACAS!$D$5:$D$9997, "&lt;="&amp;M11)), "" )</f>
        <v/>
      </c>
      <c r="DO11" s="284"/>
      <c r="DP11" s="282"/>
      <c r="DQ11" s="282"/>
      <c r="DR11" s="282"/>
      <c r="DS11" s="282"/>
      <c r="DT11" s="282"/>
      <c r="DU11" s="282"/>
      <c r="DV11" s="282"/>
      <c r="DW11" s="282"/>
      <c r="DX11" s="282"/>
      <c r="DY11" s="282"/>
      <c r="DZ11" s="282"/>
      <c r="EA11" s="282"/>
      <c r="EB11" s="282"/>
      <c r="EC11" s="282"/>
      <c r="ED11" s="282"/>
      <c r="EE11" s="282"/>
      <c r="EF11" s="282"/>
      <c r="EG11" s="282"/>
      <c r="EH11" s="282"/>
      <c r="EI11" s="282"/>
      <c r="EJ11" s="282"/>
      <c r="EK11" s="282"/>
      <c r="EL11" s="282"/>
      <c r="EM11" s="282"/>
      <c r="EN11" s="282"/>
      <c r="EO11" s="282"/>
      <c r="EP11" s="282"/>
      <c r="EQ11" s="282"/>
      <c r="ER11" s="282"/>
      <c r="ES11" s="282"/>
      <c r="ET11" s="282"/>
      <c r="EU11" s="282"/>
      <c r="EV11" s="282"/>
      <c r="EW11" s="282"/>
      <c r="EX11" s="282"/>
      <c r="EY11" s="282"/>
      <c r="EZ11" s="282"/>
      <c r="FA11" s="282"/>
      <c r="FB11" s="283"/>
      <c r="FC11" s="285"/>
      <c r="FD11" s="285"/>
      <c r="JN11" s="306"/>
      <c r="JO11" s="274"/>
      <c r="JP11" s="274"/>
      <c r="JQ11" s="274"/>
      <c r="JR11" s="274"/>
      <c r="JS11" s="274"/>
      <c r="JT11" s="274"/>
      <c r="JU11" s="274"/>
      <c r="JV11" s="274"/>
      <c r="JW11" s="274"/>
      <c r="JX11" s="274"/>
      <c r="JY11" s="274"/>
      <c r="JZ11" s="274"/>
      <c r="KA11" s="274"/>
      <c r="KB11" s="274"/>
      <c r="KC11" s="274"/>
      <c r="KD11" s="274"/>
      <c r="KE11" s="274"/>
      <c r="KF11" s="274"/>
      <c r="KG11" s="274"/>
      <c r="KH11" s="274"/>
      <c r="KI11" s="274"/>
      <c r="KJ11" s="274"/>
      <c r="KK11" s="274"/>
      <c r="KL11" s="274"/>
      <c r="KM11" s="274"/>
      <c r="KN11" s="274"/>
      <c r="KO11" s="274"/>
      <c r="KP11" s="274"/>
      <c r="KQ11" s="274"/>
      <c r="KR11" s="274"/>
      <c r="KS11" s="274"/>
      <c r="KT11" s="274"/>
      <c r="KU11" s="274"/>
      <c r="KV11" s="274"/>
      <c r="KW11" s="274"/>
      <c r="KX11" s="274"/>
      <c r="KY11" s="274"/>
      <c r="KZ11" s="274"/>
      <c r="LA11" s="274"/>
      <c r="LB11" s="275"/>
      <c r="LC11" s="302">
        <f t="shared" si="6"/>
        <v>45303</v>
      </c>
      <c r="LD11" s="354" cm="1">
        <f t="array" ref="LD11">IFERROR(
    (((D11/FRACAS!$AY$1)*60))
    /
    (((D11/FRACAS!$AY$1)*60) + SUMPRODUCT((FRACAS!$B$5:$B$9997=D$4)*(FRACAS!$D$5:$D$9997&lt;=D11)*(IFERROR(FRACAS!$AM$5:$AM$9997,0)))
    ),"")</f>
        <v>1.8009990031202641E-2</v>
      </c>
      <c r="LE11" s="354" t="str" cm="1">
        <f t="array" ref="LE11">IFERROR(
    (((E11/FRACAS!$AY$1)*60))
    /
    (((E11/FRACAS!$AY$1)*60) + SUMPRODUCT((FRACAS!$B$5:$B$9997=E$4)*(FRACAS!$D$5:$D$9997&lt;=E11)*(IFERROR(FRACAS!$AM$5:$AM$9997,0)))
    ),"")</f>
        <v/>
      </c>
      <c r="LF11" s="354" t="str" cm="1">
        <f t="array" ref="LF11">IFERROR(
    (((F11/FRACAS!$AY$1)*60))
    /
    (((F11/FRACAS!$AY$1)*60) + SUMPRODUCT((FRACAS!$B$5:$B$9997=F$4)*(FRACAS!$D$5:$D$9997&lt;=F11)*(IFERROR(FRACAS!$AM$5:$AM$9997,0)))
    ),"")</f>
        <v/>
      </c>
      <c r="LG11" s="354" t="str" cm="1">
        <f t="array" ref="LG11">IFERROR(
    (((G11/FRACAS!$AY$1)*60))
    /
    (((G11/FRACAS!$AY$1)*60) + SUMPRODUCT((FRACAS!$B$5:$B$9997=G$4)*(FRACAS!$D$5:$D$9997&lt;=G11)*(IFERROR(FRACAS!$AM$5:$AM$9997,0)))
    ),"")</f>
        <v/>
      </c>
      <c r="LH11" s="354" t="str" cm="1">
        <f t="array" ref="LH11">IFERROR(
    (((H11/FRACAS!$AY$1)*60))
    /
    (((H11/FRACAS!$AY$1)*60) + SUMPRODUCT((FRACAS!$B$5:$B$9997=H$4)*(FRACAS!$D$5:$D$9997&lt;=H11)*(IFERROR(FRACAS!$AM$5:$AM$9997,0)))
    ),"")</f>
        <v/>
      </c>
      <c r="LI11" s="354" t="str" cm="1">
        <f t="array" ref="LI11">IFERROR(
    (((I11/FRACAS!$AY$1)*60))
    /
    (((I11/FRACAS!$AY$1)*60) + SUMPRODUCT((FRACAS!$B$5:$B$9997=I$4)*(FRACAS!$D$5:$D$9997&lt;=I11)*(IFERROR(FRACAS!$AM$5:$AM$9997,0)))
    ),"")</f>
        <v/>
      </c>
      <c r="LJ11" s="354" t="str" cm="1">
        <f t="array" ref="LJ11">IFERROR(
    (((J11/FRACAS!$AY$1)*60))
    /
    (((J11/FRACAS!$AY$1)*60) + SUMPRODUCT((FRACAS!$B$5:$B$9997=J$4)*(FRACAS!$D$5:$D$9997&lt;=J11)*(IFERROR(FRACAS!$AM$5:$AM$9997,0)))
    ),"")</f>
        <v/>
      </c>
      <c r="LK11" s="354" t="str" cm="1">
        <f t="array" ref="LK11">IFERROR(
    (((K11/FRACAS!$AY$1)*60))
    /
    (((K11/FRACAS!$AY$1)*60) + SUMPRODUCT((FRACAS!$B$5:$B$9997=K$4)*(FRACAS!$D$5:$D$9997&lt;=K11)*(IFERROR(FRACAS!$AM$5:$AM$9997,0)))
    ),"")</f>
        <v/>
      </c>
      <c r="LL11" s="354" t="str" cm="1">
        <f t="array" ref="LL11">IFERROR(
    (((L11/FRACAS!$AY$1)*60))
    /
    (((L11/FRACAS!$AY$1)*60) + SUMPRODUCT((FRACAS!$B$5:$B$9997=L$4)*(FRACAS!$D$5:$D$9997&lt;=L11)*(IFERROR(FRACAS!$AM$5:$AM$9997,0)))
    ),"")</f>
        <v/>
      </c>
      <c r="LM11" s="354" t="str" cm="1">
        <f t="array" ref="LM11">IFERROR(
    (((M11/FRACAS!$AY$1)*60))
    /
    (((M11/FRACAS!$AY$1)*60) + SUMPRODUCT((FRACAS!$B$5:$B$9997=M$4)*(FRACAS!$D$5:$D$9997&lt;=M11)*(IFERROR(FRACAS!$AM$5:$AM$9997,0)))
    ),"")</f>
        <v/>
      </c>
      <c r="LN11" s="308"/>
      <c r="LO11" s="276"/>
      <c r="LP11" s="276"/>
      <c r="LQ11" s="276"/>
      <c r="LR11" s="276"/>
      <c r="LS11" s="276"/>
      <c r="LT11" s="276"/>
      <c r="LU11" s="276"/>
      <c r="LV11" s="276"/>
      <c r="LW11" s="276"/>
      <c r="LX11" s="276"/>
      <c r="LY11" s="276"/>
      <c r="LZ11" s="276"/>
      <c r="MA11" s="276"/>
      <c r="MB11" s="276"/>
      <c r="MC11" s="276"/>
      <c r="MD11" s="276"/>
      <c r="ME11" s="276"/>
      <c r="MF11" s="276"/>
      <c r="MG11" s="276"/>
      <c r="MH11" s="276"/>
      <c r="MI11" s="276"/>
      <c r="MJ11" s="276"/>
      <c r="MK11" s="276"/>
      <c r="ML11" s="276"/>
      <c r="MM11" s="276"/>
      <c r="MN11" s="276"/>
      <c r="MO11" s="276"/>
      <c r="MP11" s="276"/>
      <c r="MQ11" s="276"/>
      <c r="MR11" s="276"/>
      <c r="MS11" s="276"/>
      <c r="MT11" s="276"/>
      <c r="MU11" s="276"/>
      <c r="MV11" s="276"/>
      <c r="MW11" s="276"/>
      <c r="MX11" s="276"/>
      <c r="MY11" s="276"/>
      <c r="MZ11" s="276"/>
      <c r="NA11" s="277"/>
      <c r="ND11" s="345">
        <f t="shared" si="7"/>
        <v>490</v>
      </c>
      <c r="NE11" s="346">
        <f t="shared" si="5"/>
        <v>45303</v>
      </c>
      <c r="NF11" s="347" cm="1">
        <f t="array" ref="NF11">IF($ND11=0,"",(IFERROR( (IFERROR($ND11/FRACAS!$AY$1*60,0) - SUMPRODUCT( (FRACAS!$K$5:$K$9999=NF$2) * IFERROR(FRACAS!$AN$5:$AN$9999,0) ) ) / IFERROR($ND11/FRACAS!$AY$1*60,0), 1 )))</f>
        <v>1</v>
      </c>
      <c r="NG11" s="347" cm="1">
        <f t="array" ref="NG11">IF($ND11=0,"",(IFERROR( (IFERROR($ND11/FRACAS!$AY$1*60,0) - SUMPRODUCT( (FRACAS!$K$5:$K$9999=NG$2) * IFERROR(FRACAS!$AN$5:$AN$9999,0) ) ) / IFERROR($ND11/FRACAS!$AY$1*60,0), 1 )))</f>
        <v>1</v>
      </c>
      <c r="NH11" s="347" cm="1">
        <f t="array" ref="NH11">IF($ND11=0,"",(IFERROR( (IFERROR($ND11/FRACAS!$AY$1*60,0) - SUMPRODUCT( (FRACAS!$K$5:$K$9999=NH$2) * IFERROR(FRACAS!$AN$5:$AN$9999,0) ) ) / IFERROR($ND11/FRACAS!$AY$1*60,0), 1 )))</f>
        <v>1</v>
      </c>
      <c r="NI11" s="347" cm="1">
        <f t="array" ref="NI11">IF($ND11=0,"",(IFERROR( (IFERROR($ND11/FRACAS!$AY$1*60,0) - SUMPRODUCT( (FRACAS!$K$5:$K$9999=NI$2) * IFERROR(FRACAS!$AN$5:$AN$9999,0) ) ) / IFERROR($ND11/FRACAS!$AY$1*60,0), 1 )))</f>
        <v>1</v>
      </c>
      <c r="NJ11" s="347" cm="1">
        <f t="array" ref="NJ11">IF($ND11=0,"",(IFERROR( (IFERROR($ND11/FRACAS!$AY$1*60,0) - SUMPRODUCT( (FRACAS!$K$5:$K$9999=NJ$2) * IFERROR(FRACAS!$AN$5:$AN$9999,0) ) ) / IFERROR($ND11/FRACAS!$AY$1*60,0), 1 )))</f>
        <v>1</v>
      </c>
      <c r="NK11" s="347" cm="1">
        <f t="array" ref="NK11">IF($ND11=0,"",(IFERROR( (IFERROR($ND11/FRACAS!$AY$1*60,0) - SUMPRODUCT( (FRACAS!$K$5:$K$9999=NK$2) * IFERROR(FRACAS!$AN$5:$AN$9999,0) ) ) / IFERROR($ND11/FRACAS!$AY$1*60,0), 1 )))</f>
        <v>1</v>
      </c>
      <c r="NL11" s="347" cm="1">
        <f t="array" ref="NL11">IF($ND11=0,"",(IFERROR( (IFERROR($ND11/FRACAS!$AY$1*60,0) - SUMPRODUCT( (FRACAS!$K$5:$K$9999=NL$2) * IFERROR(FRACAS!$AN$5:$AN$9999,0) ) ) / IFERROR($ND11/FRACAS!$AY$1*60,0), 1 )))</f>
        <v>1</v>
      </c>
      <c r="NM11" s="347" cm="1">
        <f t="array" ref="NM11">IF($ND11=0,"",(IFERROR( (IFERROR($ND11/FRACAS!$AY$1*60,0) - SUMPRODUCT( (FRACAS!$K$5:$K$9999=NM$2) * IFERROR(FRACAS!$AN$5:$AN$9999,0) ) ) / IFERROR($ND11/FRACAS!$AY$1*60,0), 1 )))</f>
        <v>1</v>
      </c>
      <c r="NN11" s="347" cm="1">
        <f t="array" ref="NN11">IF($ND11=0,"",(IFERROR( (IFERROR($ND11/FRACAS!$AY$1*60,0) - SUMPRODUCT( (FRACAS!$K$5:$K$9999=NN$2) * IFERROR(FRACAS!$AN$5:$AN$9999,0) ) ) / IFERROR($ND11/FRACAS!$AY$1*60,0), 1 )))</f>
        <v>1</v>
      </c>
      <c r="NO11" s="347" cm="1">
        <f t="array" ref="NO11">IF($ND11=0,"",(IFERROR( (IFERROR($ND11/FRACAS!$AY$1*60,0) - SUMPRODUCT( (FRACAS!$K$5:$K$9999=NO$2) * IFERROR(FRACAS!$AN$5:$AN$9999,0) ) ) / IFERROR($ND11/FRACAS!$AY$1*60,0), 1 )))</f>
        <v>1</v>
      </c>
      <c r="NP11" s="347" cm="1">
        <f t="array" ref="NP11">IF($ND11=0,"",(IFERROR( (IFERROR($ND11/FRACAS!$AY$1*60,0) - SUMPRODUCT( (FRACAS!$K$5:$K$9999=NP$2) * IFERROR(FRACAS!$AN$5:$AN$9999,0) ) ) / IFERROR($ND11/FRACAS!$AY$1*60,0), 1 )))</f>
        <v>1</v>
      </c>
      <c r="NQ11" s="347" cm="1">
        <f t="array" ref="NQ11">IF($ND11=0,"",(IFERROR( (IFERROR($ND11/FRACAS!$AY$1*60,0) - SUMPRODUCT( (FRACAS!$K$5:$K$9999=NQ$2) * IFERROR(FRACAS!$AN$5:$AN$9999,0) ) ) / IFERROR($ND11/FRACAS!$AY$1*60,0), 1 )))</f>
        <v>1</v>
      </c>
      <c r="NR11" s="347" cm="1">
        <f t="array" ref="NR11">IF($ND11=0,"",(IFERROR( (IFERROR($ND11/FRACAS!$AY$1*60,0) - SUMPRODUCT( (FRACAS!$K$5:$K$9999=NR$2) * IFERROR(FRACAS!$AN$5:$AN$9999,0) ) ) / IFERROR($ND11/FRACAS!$AY$1*60,0), 1 )))</f>
        <v>1</v>
      </c>
      <c r="NS11" s="347" cm="1">
        <f t="array" ref="NS11">IF($ND11=0,"",(IFERROR( (IFERROR($ND11/FRACAS!$AY$1*60,0) - SUMPRODUCT( (FRACAS!$K$5:$K$9999=NS$2) * IFERROR(FRACAS!$AN$5:$AN$9999,0) ) ) / IFERROR($ND11/FRACAS!$AY$1*60,0), 1 )))</f>
        <v>1</v>
      </c>
      <c r="NT11" s="347" cm="1">
        <f t="array" ref="NT11">IF($ND11=0,"",(IFERROR( (IFERROR($ND11/FRACAS!$AY$1*60,0) - SUMPRODUCT( (FRACAS!$K$5:$K$9999=NT$2) * IFERROR(FRACAS!$AN$5:$AN$9999,0) ) ) / IFERROR($ND11/FRACAS!$AY$1*60,0), 1 )))</f>
        <v>1</v>
      </c>
      <c r="NU11" s="347" cm="1">
        <f t="array" ref="NU11">IF($ND11=0,"",(IFERROR( (IFERROR($ND11/FRACAS!$AY$1*60,0) - SUMPRODUCT( (FRACAS!$K$5:$K$9999=NU$2) * IFERROR(FRACAS!$AN$5:$AN$9999,0) ) ) / IFERROR($ND11/FRACAS!$AY$1*60,0), 1 )))</f>
        <v>1</v>
      </c>
      <c r="NV11" s="347" cm="1">
        <f t="array" ref="NV11">IF($ND11=0,"",(IFERROR( (IFERROR($ND11/FRACAS!$AY$1*60,0) - SUMPRODUCT( (FRACAS!$K$5:$K$9999=NV$2) * IFERROR(FRACAS!$AN$5:$AN$9999,0) ) ) / IFERROR($ND11/FRACAS!$AY$1*60,0), 1 )))</f>
        <v>1</v>
      </c>
      <c r="NW11" s="347" cm="1">
        <f t="array" ref="NW11">IF($ND11=0,"",(IFERROR( (IFERROR($ND11/FRACAS!$AY$1*60,0) - SUMPRODUCT( (FRACAS!$K$5:$K$9999=NW$2) * IFERROR(FRACAS!$AN$5:$AN$9999,0) ) ) / IFERROR($ND11/FRACAS!$AY$1*60,0), 1 )))</f>
        <v>1</v>
      </c>
      <c r="NX11" s="347" cm="1">
        <f t="array" ref="NX11">IF($ND11=0,"",(IFERROR( (IFERROR($ND11/FRACAS!$AY$1*60,0) - SUMPRODUCT( (FRACAS!$K$5:$K$9999=NX$2) * IFERROR(FRACAS!$AN$5:$AN$9999,0) ) ) / IFERROR($ND11/FRACAS!$AY$1*60,0), 1 )))</f>
        <v>1</v>
      </c>
      <c r="NY11" s="347" cm="1">
        <f t="array" ref="NY11">IF($ND11=0,"",(IFERROR( (IFERROR($ND11/FRACAS!$AY$1*60,0) - SUMPRODUCT( (FRACAS!$K$5:$K$9999=NY$2) * IFERROR(FRACAS!$AN$5:$AN$9999,0) ) ) / IFERROR($ND11/FRACAS!$AY$1*60,0), 1 )))</f>
        <v>1</v>
      </c>
      <c r="NZ11" s="347" cm="1">
        <f t="array" ref="NZ11">IF($ND11=0,"",(IFERROR( (IFERROR($ND11/FRACAS!$AY$1*60,0) - SUMPRODUCT( (FRACAS!$K$5:$K$9999=NZ$2) * IFERROR(FRACAS!$AN$5:$AN$9999,0) ) ) / IFERROR($ND11/FRACAS!$AY$1*60,0), 1 )))</f>
        <v>1</v>
      </c>
      <c r="OA11" s="347" cm="1">
        <f t="array" ref="OA11">IF($ND11=0,"",(IFERROR( (IFERROR($ND11/FRACAS!$AY$1*60,0) - SUMPRODUCT( (FRACAS!$K$5:$K$9999=OA$2) * IFERROR(FRACAS!$AN$5:$AN$9999,0) ) ) / IFERROR($ND11/FRACAS!$AY$1*60,0), 1 )))</f>
        <v>1</v>
      </c>
      <c r="OB11" s="347" cm="1">
        <f t="array" ref="OB11">IF($ND11=0,"",(IFERROR( (IFERROR($ND11/FRACAS!$AY$1*60,0) - SUMPRODUCT( (FRACAS!$K$5:$K$9999=OB$2) * IFERROR(FRACAS!$AN$5:$AN$9999,0) ) ) / IFERROR($ND11/FRACAS!$AY$1*60,0), 1 )))</f>
        <v>1</v>
      </c>
      <c r="OC11" s="347" cm="1">
        <f t="array" ref="OC11">IF($ND11=0,"",(IFERROR( (IFERROR($ND11/FRACAS!$AY$1*60,0) - SUMPRODUCT( (FRACAS!$K$5:$K$9999=OC$2) * IFERROR(FRACAS!$AN$5:$AN$9999,0) ) ) / IFERROR($ND11/FRACAS!$AY$1*60,0), 1 )))</f>
        <v>1</v>
      </c>
      <c r="OD11" s="347" cm="1">
        <f t="array" ref="OD11">IF($ND11=0,"",(IFERROR( (IFERROR($ND11/FRACAS!$AY$1*60,0) - SUMPRODUCT( (FRACAS!$K$5:$K$9999=OD$2) * IFERROR(FRACAS!$AN$5:$AN$9999,0) ) ) / IFERROR($ND11/FRACAS!$AY$1*60,0), 1 )))</f>
        <v>1</v>
      </c>
      <c r="OE11" s="347" cm="1">
        <f t="array" ref="OE11">IF($ND11=0,"",(IFERROR( (IFERROR($ND11/FRACAS!$AY$1*60,0) - SUMPRODUCT( (FRACAS!$K$5:$K$9999=OE$2) * IFERROR(FRACAS!$AN$5:$AN$9999,0) ) ) / IFERROR($ND11/FRACAS!$AY$1*60,0), 1 )))</f>
        <v>1</v>
      </c>
      <c r="OF11" s="347" cm="1">
        <f t="array" ref="OF11">IF($ND11=0,"",(IFERROR( (IFERROR($ND11/FRACAS!$AY$1*60,0) - SUMPRODUCT( (FRACAS!$K$5:$K$9999=OF$2) * IFERROR(FRACAS!$AN$5:$AN$9999,0) ) ) / IFERROR($ND11/FRACAS!$AY$1*60,0), 1 )))</f>
        <v>1</v>
      </c>
      <c r="OG11" s="347" cm="1">
        <f t="array" ref="OG11">IF($ND11=0,"",(IFERROR( (IFERROR($ND11/FRACAS!$AY$1*60,0) - SUMPRODUCT( (FRACAS!$K$5:$K$9999=OG$2) * IFERROR(FRACAS!$AN$5:$AN$9999,0) ) ) / IFERROR($ND11/FRACAS!$AY$1*60,0), 1 )))</f>
        <v>1</v>
      </c>
      <c r="OH11" s="347" cm="1">
        <f t="array" ref="OH11">IF($ND11=0,"",(IFERROR( (IFERROR($ND11/FRACAS!$AY$1*60,0) - SUMPRODUCT( (FRACAS!$K$5:$K$9999=OH$2) * IFERROR(FRACAS!$AN$5:$AN$9999,0) ) ) / IFERROR($ND11/FRACAS!$AY$1*60,0), 1 )))</f>
        <v>1</v>
      </c>
      <c r="OI11" s="347" cm="1">
        <f t="array" ref="OI11">IF($ND11=0,"",(IFERROR( (IFERROR($ND11/FRACAS!$AY$1*60,0) - SUMPRODUCT( (FRACAS!$K$5:$K$9999=OI$2) * IFERROR(FRACAS!$AN$5:$AN$9999,0) ) ) / IFERROR($ND11/FRACAS!$AY$1*60,0), 1 )))</f>
        <v>1</v>
      </c>
      <c r="OJ11" s="347" cm="1">
        <f t="array" ref="OJ11">IF($ND11=0,"",(IFERROR( (IFERROR($ND11/FRACAS!$AY$1*60,0) - SUMPRODUCT( (FRACAS!$K$5:$K$9999=OJ$2) * IFERROR(FRACAS!$AN$5:$AN$9999,0) ) ) / IFERROR($ND11/FRACAS!$AY$1*60,0), 1 )))</f>
        <v>1</v>
      </c>
      <c r="OK11" s="347" cm="1">
        <f t="array" ref="OK11">IF($ND11=0,"",(IFERROR( (IFERROR($ND11/FRACAS!$AY$1*60,0) - SUMPRODUCT( (FRACAS!$K$5:$K$9999=OK$2) * IFERROR(FRACAS!$AN$5:$AN$9999,0) ) ) / IFERROR($ND11/FRACAS!$AY$1*60,0), 1 )))</f>
        <v>1</v>
      </c>
      <c r="OL11" s="347" cm="1">
        <f t="array" ref="OL11">IF($ND11=0,"",(IFERROR( (IFERROR($ND11/FRACAS!$AY$1*60,0) - SUMPRODUCT( (FRACAS!$K$5:$K$9999=OL$2) * IFERROR(FRACAS!$AN$5:$AN$9999,0) ) ) / IFERROR($ND11/FRACAS!$AY$1*60,0), 1 )))</f>
        <v>1</v>
      </c>
      <c r="OM11" s="347" cm="1">
        <f t="array" ref="OM11">IF($ND11=0,"",(IFERROR( (IFERROR($ND11/FRACAS!$AY$1*60,0) - SUMPRODUCT( (FRACAS!$K$5:$K$9999=OM$2) * IFERROR(FRACAS!$AN$5:$AN$9999,0) ) ) / IFERROR($ND11/FRACAS!$AY$1*60,0), 1 )))</f>
        <v>1</v>
      </c>
      <c r="ON11" s="347" cm="1">
        <f t="array" ref="ON11">IF($ND11=0,"",(IFERROR( (IFERROR($ND11/FRACAS!$AY$1*60,0) - SUMPRODUCT( (FRACAS!$K$5:$K$9999=ON$2) * IFERROR(FRACAS!$AN$5:$AN$9999,0) ) ) / IFERROR($ND11/FRACAS!$AY$1*60,0), 1 )))</f>
        <v>1</v>
      </c>
    </row>
    <row r="12" spans="1:404" ht="15" customHeight="1">
      <c r="B12" s="301" t="s">
        <v>223</v>
      </c>
      <c r="C12" s="302">
        <v>45310</v>
      </c>
      <c r="D12" s="279">
        <v>500</v>
      </c>
      <c r="E12" s="303"/>
      <c r="F12" s="303"/>
      <c r="G12" s="303"/>
      <c r="H12" s="303"/>
      <c r="I12" s="303"/>
      <c r="J12" s="303"/>
      <c r="K12" s="304"/>
      <c r="L12" s="304"/>
      <c r="M12" s="317"/>
      <c r="N12" s="305"/>
      <c r="O12" s="279"/>
      <c r="P12" s="279"/>
      <c r="Q12" s="279"/>
      <c r="R12" s="279"/>
      <c r="S12" s="279"/>
      <c r="T12" s="279"/>
      <c r="U12" s="279"/>
      <c r="V12" s="279"/>
      <c r="W12" s="279"/>
      <c r="X12" s="279"/>
      <c r="Y12" s="279"/>
      <c r="Z12" s="279"/>
      <c r="AA12" s="279"/>
      <c r="AB12" s="279"/>
      <c r="AC12" s="279"/>
      <c r="AD12" s="279"/>
      <c r="AE12" s="279"/>
      <c r="AF12" s="279"/>
      <c r="AG12" s="279"/>
      <c r="AH12" s="279"/>
      <c r="AI12" s="279"/>
      <c r="AJ12" s="279"/>
      <c r="AK12" s="279"/>
      <c r="AL12" s="279"/>
      <c r="AM12" s="279"/>
      <c r="AN12" s="279"/>
      <c r="AO12" s="279"/>
      <c r="AP12" s="279"/>
      <c r="AQ12" s="279"/>
      <c r="AR12" s="279"/>
      <c r="AS12" s="279"/>
      <c r="AT12" s="279"/>
      <c r="AU12" s="279"/>
      <c r="AV12" s="279"/>
      <c r="AW12" s="279"/>
      <c r="AX12" s="279"/>
      <c r="AY12" s="279"/>
      <c r="AZ12" s="279"/>
      <c r="BA12" s="280"/>
      <c r="BB12" s="266"/>
      <c r="BC12" s="266"/>
      <c r="BD12" s="352"/>
      <c r="BE12" s="352"/>
      <c r="BF12" s="352"/>
      <c r="BG12" s="352"/>
      <c r="BH12" s="352"/>
      <c r="BI12" s="352"/>
      <c r="BJ12" s="352"/>
      <c r="BK12" s="352"/>
      <c r="BL12" s="352"/>
      <c r="BM12" s="352"/>
      <c r="BN12" s="352"/>
      <c r="BO12" s="352"/>
      <c r="BP12" s="352"/>
      <c r="BQ12" s="352"/>
      <c r="BR12" s="352"/>
      <c r="BS12" s="352"/>
      <c r="BT12" s="352"/>
      <c r="BU12" s="352"/>
      <c r="BV12" s="352"/>
      <c r="BW12" s="352"/>
      <c r="BX12" s="352"/>
      <c r="BY12" s="352"/>
      <c r="BZ12" s="352"/>
      <c r="CA12" s="352"/>
      <c r="CB12" s="352"/>
      <c r="CC12" s="352"/>
      <c r="CD12" s="352"/>
      <c r="CE12" s="352"/>
      <c r="CF12" s="352"/>
      <c r="CG12" s="352"/>
      <c r="CH12" s="352"/>
      <c r="CI12" s="352"/>
      <c r="CJ12" s="352"/>
      <c r="CK12" s="352"/>
      <c r="CL12" s="352"/>
      <c r="CM12" s="352"/>
      <c r="CN12" s="352"/>
      <c r="CO12" s="352"/>
      <c r="CP12" s="352"/>
      <c r="CQ12" s="352"/>
      <c r="CR12" s="352"/>
      <c r="CS12" s="352"/>
      <c r="CT12" s="352"/>
      <c r="CU12" s="352"/>
      <c r="CV12" s="352"/>
      <c r="CW12" s="352"/>
      <c r="CX12" s="352"/>
      <c r="CY12" s="352"/>
      <c r="CZ12" s="352"/>
      <c r="DA12" s="352"/>
      <c r="DB12" s="266"/>
      <c r="DC12" s="266">
        <f t="shared" si="3"/>
        <v>30</v>
      </c>
      <c r="DD12" s="302">
        <f t="shared" si="4"/>
        <v>45310</v>
      </c>
      <c r="DE12" s="328">
        <f>IF(D12&gt; 0,(COUNTIFS(FRACAS!$B$5:$B$9997, D$4, FRACAS!$D$5:$D$9997, "&lt;="&amp;D12)), "" )</f>
        <v>30</v>
      </c>
      <c r="DF12" s="282" t="str">
        <f>IF(E12&gt; 0,(COUNTIFS(FRACAS!$B$5:$B$9997, E$4, FRACAS!$D$5:$D$9997, "&lt;="&amp;E12)), "" )</f>
        <v/>
      </c>
      <c r="DG12" s="282" t="str">
        <f>IF(F12&gt; 0,(COUNTIFS(FRACAS!$B$5:$B$9997, F$4, FRACAS!$D$5:$D$9997, "&lt;="&amp;F12)), "" )</f>
        <v/>
      </c>
      <c r="DH12" s="282" t="str">
        <f>IF(G12&gt; 0,(COUNTIFS(FRACAS!$B$5:$B$9997, G$4, FRACAS!$D$5:$D$9997, "&lt;="&amp;G12)), "" )</f>
        <v/>
      </c>
      <c r="DI12" s="282" t="str">
        <f>IF(H12&gt; 0,(COUNTIFS(FRACAS!$B$5:$B$9997, H$4, FRACAS!$D$5:$D$9997, "&lt;="&amp;H12)), "" )</f>
        <v/>
      </c>
      <c r="DJ12" s="282" t="str">
        <f>IF(I12&gt; 0,(COUNTIFS(FRACAS!$B$5:$B$9997, I$4, FRACAS!$D$5:$D$9997, "&lt;="&amp;I12)), "" )</f>
        <v/>
      </c>
      <c r="DK12" s="282" t="str">
        <f>IF(J12&gt; 0,(COUNTIFS(FRACAS!$B$5:$B$9997, J$4, FRACAS!$D$5:$D$9997, "&lt;="&amp;J12)), "" )</f>
        <v/>
      </c>
      <c r="DL12" s="282" t="str">
        <f>IF(K12&gt; 0,(COUNTIFS(FRACAS!$B$5:$B$9997, K$4, FRACAS!$D$5:$D$9997, "&lt;="&amp;K12)), "" )</f>
        <v/>
      </c>
      <c r="DM12" s="282" t="str">
        <f>IF(L12&gt; 0,(COUNTIFS(FRACAS!$B$5:$B$9997, L$4, FRACAS!$D$5:$D$9997, "&lt;="&amp;L12)), "" )</f>
        <v/>
      </c>
      <c r="DN12" s="282" t="str">
        <f>IF(M12&gt; 0,(COUNTIFS(FRACAS!$B$5:$B$9997, M$4, FRACAS!$D$5:$D$9997, "&lt;="&amp;M12)), "" )</f>
        <v/>
      </c>
      <c r="DO12" s="284"/>
      <c r="DP12" s="282"/>
      <c r="DQ12" s="282"/>
      <c r="DR12" s="282"/>
      <c r="DS12" s="282"/>
      <c r="DT12" s="282"/>
      <c r="DU12" s="282"/>
      <c r="DV12" s="282"/>
      <c r="DW12" s="282"/>
      <c r="DX12" s="282"/>
      <c r="DY12" s="282"/>
      <c r="DZ12" s="282"/>
      <c r="EA12" s="282"/>
      <c r="EB12" s="282"/>
      <c r="EC12" s="282"/>
      <c r="ED12" s="282"/>
      <c r="EE12" s="282"/>
      <c r="EF12" s="282"/>
      <c r="EG12" s="282"/>
      <c r="EH12" s="282"/>
      <c r="EI12" s="282"/>
      <c r="EJ12" s="282"/>
      <c r="EK12" s="282"/>
      <c r="EL12" s="282"/>
      <c r="EM12" s="282"/>
      <c r="EN12" s="282"/>
      <c r="EO12" s="282"/>
      <c r="EP12" s="282"/>
      <c r="EQ12" s="282"/>
      <c r="ER12" s="282"/>
      <c r="ES12" s="282"/>
      <c r="ET12" s="282"/>
      <c r="EU12" s="282"/>
      <c r="EV12" s="282"/>
      <c r="EW12" s="282"/>
      <c r="EX12" s="282"/>
      <c r="EY12" s="282"/>
      <c r="EZ12" s="282"/>
      <c r="FA12" s="282"/>
      <c r="FB12" s="283"/>
      <c r="FC12" s="285"/>
      <c r="FD12" s="285"/>
      <c r="JN12" s="306"/>
      <c r="JO12" s="274"/>
      <c r="JP12" s="274"/>
      <c r="JQ12" s="274"/>
      <c r="JR12" s="274"/>
      <c r="JS12" s="274"/>
      <c r="JT12" s="274"/>
      <c r="JU12" s="274"/>
      <c r="JV12" s="274"/>
      <c r="JW12" s="274"/>
      <c r="JX12" s="274"/>
      <c r="JY12" s="274"/>
      <c r="JZ12" s="274"/>
      <c r="KA12" s="274"/>
      <c r="KB12" s="274"/>
      <c r="KC12" s="274"/>
      <c r="KD12" s="274"/>
      <c r="KE12" s="274"/>
      <c r="KF12" s="274"/>
      <c r="KG12" s="274"/>
      <c r="KH12" s="274"/>
      <c r="KI12" s="274"/>
      <c r="KJ12" s="274"/>
      <c r="KK12" s="274"/>
      <c r="KL12" s="274"/>
      <c r="KM12" s="274"/>
      <c r="KN12" s="274"/>
      <c r="KO12" s="274"/>
      <c r="KP12" s="274"/>
      <c r="KQ12" s="274"/>
      <c r="KR12" s="274"/>
      <c r="KS12" s="274"/>
      <c r="KT12" s="274"/>
      <c r="KU12" s="274"/>
      <c r="KV12" s="274"/>
      <c r="KW12" s="274"/>
      <c r="KX12" s="274"/>
      <c r="KY12" s="274"/>
      <c r="KZ12" s="274"/>
      <c r="LA12" s="274"/>
      <c r="LB12" s="275"/>
      <c r="LC12" s="302">
        <f t="shared" si="6"/>
        <v>45310</v>
      </c>
      <c r="LD12" s="354" cm="1">
        <f t="array" ref="LD12">IFERROR(
    (((D12/FRACAS!$AY$1)*60))
    /
    (((D12/FRACAS!$AY$1)*60) + SUMPRODUCT((FRACAS!$B$5:$B$9997=D$4)*(FRACAS!$D$5:$D$9997&lt;=D12)*(IFERROR(FRACAS!$AM$5:$AM$9997,0)))
    ),"")</f>
        <v>1.8370788649789471E-2</v>
      </c>
      <c r="LE12" s="354" t="str" cm="1">
        <f t="array" ref="LE12">IFERROR(
    (((E12/FRACAS!$AY$1)*60))
    /
    (((E12/FRACAS!$AY$1)*60) + SUMPRODUCT((FRACAS!$B$5:$B$9997=E$4)*(FRACAS!$D$5:$D$9997&lt;=E12)*(IFERROR(FRACAS!$AM$5:$AM$9997,0)))
    ),"")</f>
        <v/>
      </c>
      <c r="LF12" s="354" t="str" cm="1">
        <f t="array" ref="LF12">IFERROR(
    (((F12/FRACAS!$AY$1)*60))
    /
    (((F12/FRACAS!$AY$1)*60) + SUMPRODUCT((FRACAS!$B$5:$B$9997=F$4)*(FRACAS!$D$5:$D$9997&lt;=F12)*(IFERROR(FRACAS!$AM$5:$AM$9997,0)))
    ),"")</f>
        <v/>
      </c>
      <c r="LG12" s="354" t="str" cm="1">
        <f t="array" ref="LG12">IFERROR(
    (((G12/FRACAS!$AY$1)*60))
    /
    (((G12/FRACAS!$AY$1)*60) + SUMPRODUCT((FRACAS!$B$5:$B$9997=G$4)*(FRACAS!$D$5:$D$9997&lt;=G12)*(IFERROR(FRACAS!$AM$5:$AM$9997,0)))
    ),"")</f>
        <v/>
      </c>
      <c r="LH12" s="354" t="str" cm="1">
        <f t="array" ref="LH12">IFERROR(
    (((H12/FRACAS!$AY$1)*60))
    /
    (((H12/FRACAS!$AY$1)*60) + SUMPRODUCT((FRACAS!$B$5:$B$9997=H$4)*(FRACAS!$D$5:$D$9997&lt;=H12)*(IFERROR(FRACAS!$AM$5:$AM$9997,0)))
    ),"")</f>
        <v/>
      </c>
      <c r="LI12" s="354" t="str" cm="1">
        <f t="array" ref="LI12">IFERROR(
    (((I12/FRACAS!$AY$1)*60))
    /
    (((I12/FRACAS!$AY$1)*60) + SUMPRODUCT((FRACAS!$B$5:$B$9997=I$4)*(FRACAS!$D$5:$D$9997&lt;=I12)*(IFERROR(FRACAS!$AM$5:$AM$9997,0)))
    ),"")</f>
        <v/>
      </c>
      <c r="LJ12" s="354" t="str" cm="1">
        <f t="array" ref="LJ12">IFERROR(
    (((J12/FRACAS!$AY$1)*60))
    /
    (((J12/FRACAS!$AY$1)*60) + SUMPRODUCT((FRACAS!$B$5:$B$9997=J$4)*(FRACAS!$D$5:$D$9997&lt;=J12)*(IFERROR(FRACAS!$AM$5:$AM$9997,0)))
    ),"")</f>
        <v/>
      </c>
      <c r="LK12" s="354" t="str" cm="1">
        <f t="array" ref="LK12">IFERROR(
    (((K12/FRACAS!$AY$1)*60))
    /
    (((K12/FRACAS!$AY$1)*60) + SUMPRODUCT((FRACAS!$B$5:$B$9997=K$4)*(FRACAS!$D$5:$D$9997&lt;=K12)*(IFERROR(FRACAS!$AM$5:$AM$9997,0)))
    ),"")</f>
        <v/>
      </c>
      <c r="LL12" s="354" t="str" cm="1">
        <f t="array" ref="LL12">IFERROR(
    (((L12/FRACAS!$AY$1)*60))
    /
    (((L12/FRACAS!$AY$1)*60) + SUMPRODUCT((FRACAS!$B$5:$B$9997=L$4)*(FRACAS!$D$5:$D$9997&lt;=L12)*(IFERROR(FRACAS!$AM$5:$AM$9997,0)))
    ),"")</f>
        <v/>
      </c>
      <c r="LM12" s="354" t="str" cm="1">
        <f t="array" ref="LM12">IFERROR(
    (((M12/FRACAS!$AY$1)*60))
    /
    (((M12/FRACAS!$AY$1)*60) + SUMPRODUCT((FRACAS!$B$5:$B$9997=M$4)*(FRACAS!$D$5:$D$9997&lt;=M12)*(IFERROR(FRACAS!$AM$5:$AM$9997,0)))
    ),"")</f>
        <v/>
      </c>
      <c r="LN12" s="308"/>
      <c r="LO12" s="276"/>
      <c r="LP12" s="276"/>
      <c r="LQ12" s="276"/>
      <c r="LR12" s="276"/>
      <c r="LS12" s="276"/>
      <c r="LT12" s="276"/>
      <c r="LU12" s="276"/>
      <c r="LV12" s="276"/>
      <c r="LW12" s="276"/>
      <c r="LX12" s="276"/>
      <c r="LY12" s="276"/>
      <c r="LZ12" s="276"/>
      <c r="MA12" s="276"/>
      <c r="MB12" s="276"/>
      <c r="MC12" s="276"/>
      <c r="MD12" s="276"/>
      <c r="ME12" s="276"/>
      <c r="MF12" s="276"/>
      <c r="MG12" s="276"/>
      <c r="MH12" s="276"/>
      <c r="MI12" s="276"/>
      <c r="MJ12" s="276"/>
      <c r="MK12" s="276"/>
      <c r="ML12" s="276"/>
      <c r="MM12" s="276"/>
      <c r="MN12" s="276"/>
      <c r="MO12" s="276"/>
      <c r="MP12" s="276"/>
      <c r="MQ12" s="276"/>
      <c r="MR12" s="276"/>
      <c r="MS12" s="276"/>
      <c r="MT12" s="276"/>
      <c r="MU12" s="276"/>
      <c r="MV12" s="276"/>
      <c r="MW12" s="276"/>
      <c r="MX12" s="276"/>
      <c r="MY12" s="276"/>
      <c r="MZ12" s="276"/>
      <c r="NA12" s="277"/>
      <c r="ND12" s="345">
        <f t="shared" si="7"/>
        <v>500</v>
      </c>
      <c r="NE12" s="346">
        <f t="shared" si="5"/>
        <v>45310</v>
      </c>
      <c r="NF12" s="347" cm="1">
        <f t="array" ref="NF12">IF($ND12=0,"",(IFERROR( (IFERROR($ND12/FRACAS!$AY$1*60,0) - SUMPRODUCT( (FRACAS!$K$5:$K$9999=NF$2) * IFERROR(FRACAS!$AN$5:$AN$9999,0) ) ) / IFERROR($ND12/FRACAS!$AY$1*60,0), 1 )))</f>
        <v>1</v>
      </c>
      <c r="NG12" s="347" cm="1">
        <f t="array" ref="NG12">IF($ND12=0,"",(IFERROR( (IFERROR($ND12/FRACAS!$AY$1*60,0) - SUMPRODUCT( (FRACAS!$K$5:$K$9999=NG$2) * IFERROR(FRACAS!$AN$5:$AN$9999,0) ) ) / IFERROR($ND12/FRACAS!$AY$1*60,0), 1 )))</f>
        <v>1</v>
      </c>
      <c r="NH12" s="347" cm="1">
        <f t="array" ref="NH12">IF($ND12=0,"",(IFERROR( (IFERROR($ND12/FRACAS!$AY$1*60,0) - SUMPRODUCT( (FRACAS!$K$5:$K$9999=NH$2) * IFERROR(FRACAS!$AN$5:$AN$9999,0) ) ) / IFERROR($ND12/FRACAS!$AY$1*60,0), 1 )))</f>
        <v>1</v>
      </c>
      <c r="NI12" s="347" cm="1">
        <f t="array" ref="NI12">IF($ND12=0,"",(IFERROR( (IFERROR($ND12/FRACAS!$AY$1*60,0) - SUMPRODUCT( (FRACAS!$K$5:$K$9999=NI$2) * IFERROR(FRACAS!$AN$5:$AN$9999,0) ) ) / IFERROR($ND12/FRACAS!$AY$1*60,0), 1 )))</f>
        <v>1</v>
      </c>
      <c r="NJ12" s="347" cm="1">
        <f t="array" ref="NJ12">IF($ND12=0,"",(IFERROR( (IFERROR($ND12/FRACAS!$AY$1*60,0) - SUMPRODUCT( (FRACAS!$K$5:$K$9999=NJ$2) * IFERROR(FRACAS!$AN$5:$AN$9999,0) ) ) / IFERROR($ND12/FRACAS!$AY$1*60,0), 1 )))</f>
        <v>1</v>
      </c>
      <c r="NK12" s="347" cm="1">
        <f t="array" ref="NK12">IF($ND12=0,"",(IFERROR( (IFERROR($ND12/FRACAS!$AY$1*60,0) - SUMPRODUCT( (FRACAS!$K$5:$K$9999=NK$2) * IFERROR(FRACAS!$AN$5:$AN$9999,0) ) ) / IFERROR($ND12/FRACAS!$AY$1*60,0), 1 )))</f>
        <v>1</v>
      </c>
      <c r="NL12" s="347" cm="1">
        <f t="array" ref="NL12">IF($ND12=0,"",(IFERROR( (IFERROR($ND12/FRACAS!$AY$1*60,0) - SUMPRODUCT( (FRACAS!$K$5:$K$9999=NL$2) * IFERROR(FRACAS!$AN$5:$AN$9999,0) ) ) / IFERROR($ND12/FRACAS!$AY$1*60,0), 1 )))</f>
        <v>1</v>
      </c>
      <c r="NM12" s="347" cm="1">
        <f t="array" ref="NM12">IF($ND12=0,"",(IFERROR( (IFERROR($ND12/FRACAS!$AY$1*60,0) - SUMPRODUCT( (FRACAS!$K$5:$K$9999=NM$2) * IFERROR(FRACAS!$AN$5:$AN$9999,0) ) ) / IFERROR($ND12/FRACAS!$AY$1*60,0), 1 )))</f>
        <v>1</v>
      </c>
      <c r="NN12" s="347" cm="1">
        <f t="array" ref="NN12">IF($ND12=0,"",(IFERROR( (IFERROR($ND12/FRACAS!$AY$1*60,0) - SUMPRODUCT( (FRACAS!$K$5:$K$9999=NN$2) * IFERROR(FRACAS!$AN$5:$AN$9999,0) ) ) / IFERROR($ND12/FRACAS!$AY$1*60,0), 1 )))</f>
        <v>1</v>
      </c>
      <c r="NO12" s="347" cm="1">
        <f t="array" ref="NO12">IF($ND12=0,"",(IFERROR( (IFERROR($ND12/FRACAS!$AY$1*60,0) - SUMPRODUCT( (FRACAS!$K$5:$K$9999=NO$2) * IFERROR(FRACAS!$AN$5:$AN$9999,0) ) ) / IFERROR($ND12/FRACAS!$AY$1*60,0), 1 )))</f>
        <v>1</v>
      </c>
      <c r="NP12" s="347" cm="1">
        <f t="array" ref="NP12">IF($ND12=0,"",(IFERROR( (IFERROR($ND12/FRACAS!$AY$1*60,0) - SUMPRODUCT( (FRACAS!$K$5:$K$9999=NP$2) * IFERROR(FRACAS!$AN$5:$AN$9999,0) ) ) / IFERROR($ND12/FRACAS!$AY$1*60,0), 1 )))</f>
        <v>1</v>
      </c>
      <c r="NQ12" s="347" cm="1">
        <f t="array" ref="NQ12">IF($ND12=0,"",(IFERROR( (IFERROR($ND12/FRACAS!$AY$1*60,0) - SUMPRODUCT( (FRACAS!$K$5:$K$9999=NQ$2) * IFERROR(FRACAS!$AN$5:$AN$9999,0) ) ) / IFERROR($ND12/FRACAS!$AY$1*60,0), 1 )))</f>
        <v>1</v>
      </c>
      <c r="NR12" s="347" cm="1">
        <f t="array" ref="NR12">IF($ND12=0,"",(IFERROR( (IFERROR($ND12/FRACAS!$AY$1*60,0) - SUMPRODUCT( (FRACAS!$K$5:$K$9999=NR$2) * IFERROR(FRACAS!$AN$5:$AN$9999,0) ) ) / IFERROR($ND12/FRACAS!$AY$1*60,0), 1 )))</f>
        <v>1</v>
      </c>
      <c r="NS12" s="347" cm="1">
        <f t="array" ref="NS12">IF($ND12=0,"",(IFERROR( (IFERROR($ND12/FRACAS!$AY$1*60,0) - SUMPRODUCT( (FRACAS!$K$5:$K$9999=NS$2) * IFERROR(FRACAS!$AN$5:$AN$9999,0) ) ) / IFERROR($ND12/FRACAS!$AY$1*60,0), 1 )))</f>
        <v>1</v>
      </c>
      <c r="NT12" s="347" cm="1">
        <f t="array" ref="NT12">IF($ND12=0,"",(IFERROR( (IFERROR($ND12/FRACAS!$AY$1*60,0) - SUMPRODUCT( (FRACAS!$K$5:$K$9999=NT$2) * IFERROR(FRACAS!$AN$5:$AN$9999,0) ) ) / IFERROR($ND12/FRACAS!$AY$1*60,0), 1 )))</f>
        <v>1</v>
      </c>
      <c r="NU12" s="347" cm="1">
        <f t="array" ref="NU12">IF($ND12=0,"",(IFERROR( (IFERROR($ND12/FRACAS!$AY$1*60,0) - SUMPRODUCT( (FRACAS!$K$5:$K$9999=NU$2) * IFERROR(FRACAS!$AN$5:$AN$9999,0) ) ) / IFERROR($ND12/FRACAS!$AY$1*60,0), 1 )))</f>
        <v>1</v>
      </c>
      <c r="NV12" s="347" cm="1">
        <f t="array" ref="NV12">IF($ND12=0,"",(IFERROR( (IFERROR($ND12/FRACAS!$AY$1*60,0) - SUMPRODUCT( (FRACAS!$K$5:$K$9999=NV$2) * IFERROR(FRACAS!$AN$5:$AN$9999,0) ) ) / IFERROR($ND12/FRACAS!$AY$1*60,0), 1 )))</f>
        <v>1</v>
      </c>
      <c r="NW12" s="347" cm="1">
        <f t="array" ref="NW12">IF($ND12=0,"",(IFERROR( (IFERROR($ND12/FRACAS!$AY$1*60,0) - SUMPRODUCT( (FRACAS!$K$5:$K$9999=NW$2) * IFERROR(FRACAS!$AN$5:$AN$9999,0) ) ) / IFERROR($ND12/FRACAS!$AY$1*60,0), 1 )))</f>
        <v>1</v>
      </c>
      <c r="NX12" s="347" cm="1">
        <f t="array" ref="NX12">IF($ND12=0,"",(IFERROR( (IFERROR($ND12/FRACAS!$AY$1*60,0) - SUMPRODUCT( (FRACAS!$K$5:$K$9999=NX$2) * IFERROR(FRACAS!$AN$5:$AN$9999,0) ) ) / IFERROR($ND12/FRACAS!$AY$1*60,0), 1 )))</f>
        <v>1</v>
      </c>
      <c r="NY12" s="347" cm="1">
        <f t="array" ref="NY12">IF($ND12=0,"",(IFERROR( (IFERROR($ND12/FRACAS!$AY$1*60,0) - SUMPRODUCT( (FRACAS!$K$5:$K$9999=NY$2) * IFERROR(FRACAS!$AN$5:$AN$9999,0) ) ) / IFERROR($ND12/FRACAS!$AY$1*60,0), 1 )))</f>
        <v>1</v>
      </c>
      <c r="NZ12" s="347" cm="1">
        <f t="array" ref="NZ12">IF($ND12=0,"",(IFERROR( (IFERROR($ND12/FRACAS!$AY$1*60,0) - SUMPRODUCT( (FRACAS!$K$5:$K$9999=NZ$2) * IFERROR(FRACAS!$AN$5:$AN$9999,0) ) ) / IFERROR($ND12/FRACAS!$AY$1*60,0), 1 )))</f>
        <v>1</v>
      </c>
      <c r="OA12" s="347" cm="1">
        <f t="array" ref="OA12">IF($ND12=0,"",(IFERROR( (IFERROR($ND12/FRACAS!$AY$1*60,0) - SUMPRODUCT( (FRACAS!$K$5:$K$9999=OA$2) * IFERROR(FRACAS!$AN$5:$AN$9999,0) ) ) / IFERROR($ND12/FRACAS!$AY$1*60,0), 1 )))</f>
        <v>1</v>
      </c>
      <c r="OB12" s="347" cm="1">
        <f t="array" ref="OB12">IF($ND12=0,"",(IFERROR( (IFERROR($ND12/FRACAS!$AY$1*60,0) - SUMPRODUCT( (FRACAS!$K$5:$K$9999=OB$2) * IFERROR(FRACAS!$AN$5:$AN$9999,0) ) ) / IFERROR($ND12/FRACAS!$AY$1*60,0), 1 )))</f>
        <v>1</v>
      </c>
      <c r="OC12" s="347" cm="1">
        <f t="array" ref="OC12">IF($ND12=0,"",(IFERROR( (IFERROR($ND12/FRACAS!$AY$1*60,0) - SUMPRODUCT( (FRACAS!$K$5:$K$9999=OC$2) * IFERROR(FRACAS!$AN$5:$AN$9999,0) ) ) / IFERROR($ND12/FRACAS!$AY$1*60,0), 1 )))</f>
        <v>1</v>
      </c>
      <c r="OD12" s="347" cm="1">
        <f t="array" ref="OD12">IF($ND12=0,"",(IFERROR( (IFERROR($ND12/FRACAS!$AY$1*60,0) - SUMPRODUCT( (FRACAS!$K$5:$K$9999=OD$2) * IFERROR(FRACAS!$AN$5:$AN$9999,0) ) ) / IFERROR($ND12/FRACAS!$AY$1*60,0), 1 )))</f>
        <v>1</v>
      </c>
      <c r="OE12" s="347" cm="1">
        <f t="array" ref="OE12">IF($ND12=0,"",(IFERROR( (IFERROR($ND12/FRACAS!$AY$1*60,0) - SUMPRODUCT( (FRACAS!$K$5:$K$9999=OE$2) * IFERROR(FRACAS!$AN$5:$AN$9999,0) ) ) / IFERROR($ND12/FRACAS!$AY$1*60,0), 1 )))</f>
        <v>1</v>
      </c>
      <c r="OF12" s="347" cm="1">
        <f t="array" ref="OF12">IF($ND12=0,"",(IFERROR( (IFERROR($ND12/FRACAS!$AY$1*60,0) - SUMPRODUCT( (FRACAS!$K$5:$K$9999=OF$2) * IFERROR(FRACAS!$AN$5:$AN$9999,0) ) ) / IFERROR($ND12/FRACAS!$AY$1*60,0), 1 )))</f>
        <v>1</v>
      </c>
      <c r="OG12" s="347" cm="1">
        <f t="array" ref="OG12">IF($ND12=0,"",(IFERROR( (IFERROR($ND12/FRACAS!$AY$1*60,0) - SUMPRODUCT( (FRACAS!$K$5:$K$9999=OG$2) * IFERROR(FRACAS!$AN$5:$AN$9999,0) ) ) / IFERROR($ND12/FRACAS!$AY$1*60,0), 1 )))</f>
        <v>1</v>
      </c>
      <c r="OH12" s="347" cm="1">
        <f t="array" ref="OH12">IF($ND12=0,"",(IFERROR( (IFERROR($ND12/FRACAS!$AY$1*60,0) - SUMPRODUCT( (FRACAS!$K$5:$K$9999=OH$2) * IFERROR(FRACAS!$AN$5:$AN$9999,0) ) ) / IFERROR($ND12/FRACAS!$AY$1*60,0), 1 )))</f>
        <v>1</v>
      </c>
      <c r="OI12" s="347" cm="1">
        <f t="array" ref="OI12">IF($ND12=0,"",(IFERROR( (IFERROR($ND12/FRACAS!$AY$1*60,0) - SUMPRODUCT( (FRACAS!$K$5:$K$9999=OI$2) * IFERROR(FRACAS!$AN$5:$AN$9999,0) ) ) / IFERROR($ND12/FRACAS!$AY$1*60,0), 1 )))</f>
        <v>1</v>
      </c>
      <c r="OJ12" s="347" cm="1">
        <f t="array" ref="OJ12">IF($ND12=0,"",(IFERROR( (IFERROR($ND12/FRACAS!$AY$1*60,0) - SUMPRODUCT( (FRACAS!$K$5:$K$9999=OJ$2) * IFERROR(FRACAS!$AN$5:$AN$9999,0) ) ) / IFERROR($ND12/FRACAS!$AY$1*60,0), 1 )))</f>
        <v>1</v>
      </c>
      <c r="OK12" s="347" cm="1">
        <f t="array" ref="OK12">IF($ND12=0,"",(IFERROR( (IFERROR($ND12/FRACAS!$AY$1*60,0) - SUMPRODUCT( (FRACAS!$K$5:$K$9999=OK$2) * IFERROR(FRACAS!$AN$5:$AN$9999,0) ) ) / IFERROR($ND12/FRACAS!$AY$1*60,0), 1 )))</f>
        <v>1</v>
      </c>
      <c r="OL12" s="347" cm="1">
        <f t="array" ref="OL12">IF($ND12=0,"",(IFERROR( (IFERROR($ND12/FRACAS!$AY$1*60,0) - SUMPRODUCT( (FRACAS!$K$5:$K$9999=OL$2) * IFERROR(FRACAS!$AN$5:$AN$9999,0) ) ) / IFERROR($ND12/FRACAS!$AY$1*60,0), 1 )))</f>
        <v>1</v>
      </c>
      <c r="OM12" s="347" cm="1">
        <f t="array" ref="OM12">IF($ND12=0,"",(IFERROR( (IFERROR($ND12/FRACAS!$AY$1*60,0) - SUMPRODUCT( (FRACAS!$K$5:$K$9999=OM$2) * IFERROR(FRACAS!$AN$5:$AN$9999,0) ) ) / IFERROR($ND12/FRACAS!$AY$1*60,0), 1 )))</f>
        <v>1</v>
      </c>
      <c r="ON12" s="347" cm="1">
        <f t="array" ref="ON12">IF($ND12=0,"",(IFERROR( (IFERROR($ND12/FRACAS!$AY$1*60,0) - SUMPRODUCT( (FRACAS!$K$5:$K$9999=ON$2) * IFERROR(FRACAS!$AN$5:$AN$9999,0) ) ) / IFERROR($ND12/FRACAS!$AY$1*60,0), 1 )))</f>
        <v>1</v>
      </c>
    </row>
    <row r="13" spans="1:404" ht="15" customHeight="1">
      <c r="B13" s="301" t="s">
        <v>224</v>
      </c>
      <c r="C13" s="302">
        <v>45317</v>
      </c>
      <c r="D13" s="279">
        <v>510</v>
      </c>
      <c r="E13" s="303"/>
      <c r="F13" s="303"/>
      <c r="G13" s="303"/>
      <c r="H13" s="303"/>
      <c r="I13" s="303"/>
      <c r="J13" s="303"/>
      <c r="K13" s="304"/>
      <c r="L13" s="304"/>
      <c r="M13" s="317"/>
      <c r="N13" s="305"/>
      <c r="O13" s="279"/>
      <c r="P13" s="279"/>
      <c r="Q13" s="279"/>
      <c r="R13" s="279"/>
      <c r="S13" s="279"/>
      <c r="T13" s="279"/>
      <c r="U13" s="279"/>
      <c r="V13" s="279"/>
      <c r="W13" s="279"/>
      <c r="X13" s="279"/>
      <c r="Y13" s="279"/>
      <c r="Z13" s="279"/>
      <c r="AA13" s="279"/>
      <c r="AB13" s="279"/>
      <c r="AC13" s="279"/>
      <c r="AD13" s="279"/>
      <c r="AE13" s="279"/>
      <c r="AF13" s="279"/>
      <c r="AG13" s="279"/>
      <c r="AH13" s="279"/>
      <c r="AI13" s="279"/>
      <c r="AJ13" s="279"/>
      <c r="AK13" s="279"/>
      <c r="AL13" s="279"/>
      <c r="AM13" s="279"/>
      <c r="AN13" s="279"/>
      <c r="AO13" s="279"/>
      <c r="AP13" s="279"/>
      <c r="AQ13" s="279"/>
      <c r="AR13" s="279"/>
      <c r="AS13" s="279"/>
      <c r="AT13" s="279"/>
      <c r="AU13" s="279"/>
      <c r="AV13" s="279"/>
      <c r="AW13" s="279"/>
      <c r="AX13" s="279"/>
      <c r="AY13" s="279"/>
      <c r="AZ13" s="279"/>
      <c r="BA13" s="280"/>
      <c r="BB13" s="266"/>
      <c r="BC13" s="266"/>
      <c r="BD13" s="352"/>
      <c r="BE13" s="352"/>
      <c r="BF13" s="352"/>
      <c r="BG13" s="352"/>
      <c r="BH13" s="352"/>
      <c r="BI13" s="352"/>
      <c r="BJ13" s="352"/>
      <c r="BK13" s="352"/>
      <c r="BL13" s="352"/>
      <c r="BM13" s="352"/>
      <c r="BN13" s="352"/>
      <c r="BO13" s="352"/>
      <c r="BP13" s="352"/>
      <c r="BQ13" s="352"/>
      <c r="BR13" s="352"/>
      <c r="BS13" s="352"/>
      <c r="BT13" s="352"/>
      <c r="BU13" s="352"/>
      <c r="BV13" s="352"/>
      <c r="BW13" s="352"/>
      <c r="BX13" s="352"/>
      <c r="BY13" s="352"/>
      <c r="BZ13" s="352"/>
      <c r="CA13" s="352"/>
      <c r="CB13" s="352"/>
      <c r="CC13" s="352"/>
      <c r="CD13" s="352"/>
      <c r="CE13" s="352"/>
      <c r="CF13" s="352"/>
      <c r="CG13" s="352"/>
      <c r="CH13" s="352"/>
      <c r="CI13" s="352"/>
      <c r="CJ13" s="352"/>
      <c r="CK13" s="352"/>
      <c r="CL13" s="352"/>
      <c r="CM13" s="352"/>
      <c r="CN13" s="352"/>
      <c r="CO13" s="352"/>
      <c r="CP13" s="352"/>
      <c r="CQ13" s="352"/>
      <c r="CR13" s="352"/>
      <c r="CS13" s="352"/>
      <c r="CT13" s="352"/>
      <c r="CU13" s="352"/>
      <c r="CV13" s="352"/>
      <c r="CW13" s="352"/>
      <c r="CX13" s="352"/>
      <c r="CY13" s="352"/>
      <c r="CZ13" s="352"/>
      <c r="DA13" s="352"/>
      <c r="DB13" s="266"/>
      <c r="DC13" s="266">
        <f t="shared" si="3"/>
        <v>30</v>
      </c>
      <c r="DD13" s="302">
        <f t="shared" si="4"/>
        <v>45317</v>
      </c>
      <c r="DE13" s="328">
        <f>IF(D13&gt; 0,(COUNTIFS(FRACAS!$B$5:$B$9997, D$4, FRACAS!$D$5:$D$9997, "&lt;="&amp;D13)), "" )</f>
        <v>30</v>
      </c>
      <c r="DF13" s="282" t="str">
        <f>IF(E13&gt; 0,(COUNTIFS(FRACAS!$B$5:$B$9997, E$4, FRACAS!$D$5:$D$9997, "&lt;="&amp;E13)), "" )</f>
        <v/>
      </c>
      <c r="DG13" s="282" t="str">
        <f>IF(F13&gt; 0,(COUNTIFS(FRACAS!$B$5:$B$9997, F$4, FRACAS!$D$5:$D$9997, "&lt;="&amp;F13)), "" )</f>
        <v/>
      </c>
      <c r="DH13" s="282" t="str">
        <f>IF(G13&gt; 0,(COUNTIFS(FRACAS!$B$5:$B$9997, G$4, FRACAS!$D$5:$D$9997, "&lt;="&amp;G13)), "" )</f>
        <v/>
      </c>
      <c r="DI13" s="282" t="str">
        <f>IF(H13&gt; 0,(COUNTIFS(FRACAS!$B$5:$B$9997, H$4, FRACAS!$D$5:$D$9997, "&lt;="&amp;H13)), "" )</f>
        <v/>
      </c>
      <c r="DJ13" s="282" t="str">
        <f>IF(I13&gt; 0,(COUNTIFS(FRACAS!$B$5:$B$9997, I$4, FRACAS!$D$5:$D$9997, "&lt;="&amp;I13)), "" )</f>
        <v/>
      </c>
      <c r="DK13" s="282" t="str">
        <f>IF(J13&gt; 0,(COUNTIFS(FRACAS!$B$5:$B$9997, J$4, FRACAS!$D$5:$D$9997, "&lt;="&amp;J13)), "" )</f>
        <v/>
      </c>
      <c r="DL13" s="282" t="str">
        <f>IF(K13&gt; 0,(COUNTIFS(FRACAS!$B$5:$B$9997, K$4, FRACAS!$D$5:$D$9997, "&lt;="&amp;K13)), "" )</f>
        <v/>
      </c>
      <c r="DM13" s="282" t="str">
        <f>IF(L13&gt; 0,(COUNTIFS(FRACAS!$B$5:$B$9997, L$4, FRACAS!$D$5:$D$9997, "&lt;="&amp;L13)), "" )</f>
        <v/>
      </c>
      <c r="DN13" s="282" t="str">
        <f>IF(M13&gt; 0,(COUNTIFS(FRACAS!$B$5:$B$9997, M$4, FRACAS!$D$5:$D$9997, "&lt;="&amp;M13)), "" )</f>
        <v/>
      </c>
      <c r="DO13" s="284"/>
      <c r="DP13" s="282"/>
      <c r="DQ13" s="282"/>
      <c r="DR13" s="282"/>
      <c r="DS13" s="282"/>
      <c r="DT13" s="282"/>
      <c r="DU13" s="282"/>
      <c r="DV13" s="282"/>
      <c r="DW13" s="282"/>
      <c r="DX13" s="282"/>
      <c r="DY13" s="282"/>
      <c r="DZ13" s="282"/>
      <c r="EA13" s="282"/>
      <c r="EB13" s="282"/>
      <c r="EC13" s="282"/>
      <c r="ED13" s="282"/>
      <c r="EE13" s="282"/>
      <c r="EF13" s="282"/>
      <c r="EG13" s="282"/>
      <c r="EH13" s="282"/>
      <c r="EI13" s="282"/>
      <c r="EJ13" s="282"/>
      <c r="EK13" s="282"/>
      <c r="EL13" s="282"/>
      <c r="EM13" s="282"/>
      <c r="EN13" s="282"/>
      <c r="EO13" s="282"/>
      <c r="EP13" s="282"/>
      <c r="EQ13" s="282"/>
      <c r="ER13" s="282"/>
      <c r="ES13" s="282"/>
      <c r="ET13" s="282"/>
      <c r="EU13" s="282"/>
      <c r="EV13" s="282"/>
      <c r="EW13" s="282"/>
      <c r="EX13" s="282"/>
      <c r="EY13" s="282"/>
      <c r="EZ13" s="282"/>
      <c r="FA13" s="282"/>
      <c r="FB13" s="283"/>
      <c r="FC13" s="285"/>
      <c r="FD13" s="285"/>
      <c r="JN13" s="306"/>
      <c r="JO13" s="274"/>
      <c r="JP13" s="274"/>
      <c r="JQ13" s="274"/>
      <c r="JR13" s="274"/>
      <c r="JS13" s="274"/>
      <c r="JT13" s="274"/>
      <c r="JU13" s="274"/>
      <c r="JV13" s="274"/>
      <c r="JW13" s="274"/>
      <c r="JX13" s="274"/>
      <c r="JY13" s="274"/>
      <c r="JZ13" s="274"/>
      <c r="KA13" s="274"/>
      <c r="KB13" s="274"/>
      <c r="KC13" s="274"/>
      <c r="KD13" s="274"/>
      <c r="KE13" s="274"/>
      <c r="KF13" s="274"/>
      <c r="KG13" s="274"/>
      <c r="KH13" s="274"/>
      <c r="KI13" s="274"/>
      <c r="KJ13" s="274"/>
      <c r="KK13" s="274"/>
      <c r="KL13" s="274"/>
      <c r="KM13" s="274"/>
      <c r="KN13" s="274"/>
      <c r="KO13" s="274"/>
      <c r="KP13" s="274"/>
      <c r="KQ13" s="274"/>
      <c r="KR13" s="274"/>
      <c r="KS13" s="274"/>
      <c r="KT13" s="274"/>
      <c r="KU13" s="274"/>
      <c r="KV13" s="274"/>
      <c r="KW13" s="274"/>
      <c r="KX13" s="274"/>
      <c r="KY13" s="274"/>
      <c r="KZ13" s="274"/>
      <c r="LA13" s="274"/>
      <c r="LB13" s="275"/>
      <c r="LC13" s="302">
        <f t="shared" si="6"/>
        <v>45317</v>
      </c>
      <c r="LD13" s="354" cm="1">
        <f t="array" ref="LD13">IFERROR(
    (((D13/FRACAS!$AY$1)*60))
    /
    (((D13/FRACAS!$AY$1)*60) + SUMPRODUCT((FRACAS!$B$5:$B$9997=D$4)*(FRACAS!$D$5:$D$9997&lt;=D13)*(IFERROR(FRACAS!$AM$5:$AM$9997,0)))
    ),"")</f>
        <v>1.8731322239545385E-2</v>
      </c>
      <c r="LE13" s="354" t="str" cm="1">
        <f t="array" ref="LE13">IFERROR(
    (((E13/FRACAS!$AY$1)*60))
    /
    (((E13/FRACAS!$AY$1)*60) + SUMPRODUCT((FRACAS!$B$5:$B$9997=E$4)*(FRACAS!$D$5:$D$9997&lt;=E13)*(IFERROR(FRACAS!$AM$5:$AM$9997,0)))
    ),"")</f>
        <v/>
      </c>
      <c r="LF13" s="354" t="str" cm="1">
        <f t="array" ref="LF13">IFERROR(
    (((F13/FRACAS!$AY$1)*60))
    /
    (((F13/FRACAS!$AY$1)*60) + SUMPRODUCT((FRACAS!$B$5:$B$9997=F$4)*(FRACAS!$D$5:$D$9997&lt;=F13)*(IFERROR(FRACAS!$AM$5:$AM$9997,0)))
    ),"")</f>
        <v/>
      </c>
      <c r="LG13" s="354" t="str" cm="1">
        <f t="array" ref="LG13">IFERROR(
    (((G13/FRACAS!$AY$1)*60))
    /
    (((G13/FRACAS!$AY$1)*60) + SUMPRODUCT((FRACAS!$B$5:$B$9997=G$4)*(FRACAS!$D$5:$D$9997&lt;=G13)*(IFERROR(FRACAS!$AM$5:$AM$9997,0)))
    ),"")</f>
        <v/>
      </c>
      <c r="LH13" s="354" t="str" cm="1">
        <f t="array" ref="LH13">IFERROR(
    (((H13/FRACAS!$AY$1)*60))
    /
    (((H13/FRACAS!$AY$1)*60) + SUMPRODUCT((FRACAS!$B$5:$B$9997=H$4)*(FRACAS!$D$5:$D$9997&lt;=H13)*(IFERROR(FRACAS!$AM$5:$AM$9997,0)))
    ),"")</f>
        <v/>
      </c>
      <c r="LI13" s="354" t="str" cm="1">
        <f t="array" ref="LI13">IFERROR(
    (((I13/FRACAS!$AY$1)*60))
    /
    (((I13/FRACAS!$AY$1)*60) + SUMPRODUCT((FRACAS!$B$5:$B$9997=I$4)*(FRACAS!$D$5:$D$9997&lt;=I13)*(IFERROR(FRACAS!$AM$5:$AM$9997,0)))
    ),"")</f>
        <v/>
      </c>
      <c r="LJ13" s="354" t="str" cm="1">
        <f t="array" ref="LJ13">IFERROR(
    (((J13/FRACAS!$AY$1)*60))
    /
    (((J13/FRACAS!$AY$1)*60) + SUMPRODUCT((FRACAS!$B$5:$B$9997=J$4)*(FRACAS!$D$5:$D$9997&lt;=J13)*(IFERROR(FRACAS!$AM$5:$AM$9997,0)))
    ),"")</f>
        <v/>
      </c>
      <c r="LK13" s="354" t="str" cm="1">
        <f t="array" ref="LK13">IFERROR(
    (((K13/FRACAS!$AY$1)*60))
    /
    (((K13/FRACAS!$AY$1)*60) + SUMPRODUCT((FRACAS!$B$5:$B$9997=K$4)*(FRACAS!$D$5:$D$9997&lt;=K13)*(IFERROR(FRACAS!$AM$5:$AM$9997,0)))
    ),"")</f>
        <v/>
      </c>
      <c r="LL13" s="354" t="str" cm="1">
        <f t="array" ref="LL13">IFERROR(
    (((L13/FRACAS!$AY$1)*60))
    /
    (((L13/FRACAS!$AY$1)*60) + SUMPRODUCT((FRACAS!$B$5:$B$9997=L$4)*(FRACAS!$D$5:$D$9997&lt;=L13)*(IFERROR(FRACAS!$AM$5:$AM$9997,0)))
    ),"")</f>
        <v/>
      </c>
      <c r="LM13" s="354" t="str" cm="1">
        <f t="array" ref="LM13">IFERROR(
    (((M13/FRACAS!$AY$1)*60))
    /
    (((M13/FRACAS!$AY$1)*60) + SUMPRODUCT((FRACAS!$B$5:$B$9997=M$4)*(FRACAS!$D$5:$D$9997&lt;=M13)*(IFERROR(FRACAS!$AM$5:$AM$9997,0)))
    ),"")</f>
        <v/>
      </c>
      <c r="LN13" s="308"/>
      <c r="LO13" s="276"/>
      <c r="LP13" s="276"/>
      <c r="LQ13" s="276"/>
      <c r="LR13" s="276"/>
      <c r="LS13" s="276"/>
      <c r="LT13" s="276"/>
      <c r="LU13" s="276"/>
      <c r="LV13" s="276"/>
      <c r="LW13" s="276"/>
      <c r="LX13" s="276"/>
      <c r="LY13" s="276"/>
      <c r="LZ13" s="276"/>
      <c r="MA13" s="276"/>
      <c r="MB13" s="276"/>
      <c r="MC13" s="276"/>
      <c r="MD13" s="276"/>
      <c r="ME13" s="276"/>
      <c r="MF13" s="276"/>
      <c r="MG13" s="276"/>
      <c r="MH13" s="276"/>
      <c r="MI13" s="276"/>
      <c r="MJ13" s="276"/>
      <c r="MK13" s="276"/>
      <c r="ML13" s="276"/>
      <c r="MM13" s="276"/>
      <c r="MN13" s="276"/>
      <c r="MO13" s="276"/>
      <c r="MP13" s="276"/>
      <c r="MQ13" s="276"/>
      <c r="MR13" s="276"/>
      <c r="MS13" s="276"/>
      <c r="MT13" s="276"/>
      <c r="MU13" s="276"/>
      <c r="MV13" s="276"/>
      <c r="MW13" s="276"/>
      <c r="MX13" s="276"/>
      <c r="MY13" s="276"/>
      <c r="MZ13" s="276"/>
      <c r="NA13" s="277"/>
      <c r="ND13" s="345">
        <f t="shared" si="7"/>
        <v>510</v>
      </c>
      <c r="NE13" s="346">
        <f t="shared" si="5"/>
        <v>45317</v>
      </c>
      <c r="NF13" s="347" cm="1">
        <f t="array" ref="NF13">IF($ND13=0,"",(IFERROR( (IFERROR($ND13/FRACAS!$AY$1*60,0) - SUMPRODUCT( (FRACAS!$K$5:$K$9999=NF$2) * IFERROR(FRACAS!$AN$5:$AN$9999,0) ) ) / IFERROR($ND13/FRACAS!$AY$1*60,0), 1 )))</f>
        <v>1</v>
      </c>
      <c r="NG13" s="347" cm="1">
        <f t="array" ref="NG13">IF($ND13=0,"",(IFERROR( (IFERROR($ND13/FRACAS!$AY$1*60,0) - SUMPRODUCT( (FRACAS!$K$5:$K$9999=NG$2) * IFERROR(FRACAS!$AN$5:$AN$9999,0) ) ) / IFERROR($ND13/FRACAS!$AY$1*60,0), 1 )))</f>
        <v>1</v>
      </c>
      <c r="NH13" s="347" cm="1">
        <f t="array" ref="NH13">IF($ND13=0,"",(IFERROR( (IFERROR($ND13/FRACAS!$AY$1*60,0) - SUMPRODUCT( (FRACAS!$K$5:$K$9999=NH$2) * IFERROR(FRACAS!$AN$5:$AN$9999,0) ) ) / IFERROR($ND13/FRACAS!$AY$1*60,0), 1 )))</f>
        <v>1</v>
      </c>
      <c r="NI13" s="347" cm="1">
        <f t="array" ref="NI13">IF($ND13=0,"",(IFERROR( (IFERROR($ND13/FRACAS!$AY$1*60,0) - SUMPRODUCT( (FRACAS!$K$5:$K$9999=NI$2) * IFERROR(FRACAS!$AN$5:$AN$9999,0) ) ) / IFERROR($ND13/FRACAS!$AY$1*60,0), 1 )))</f>
        <v>1</v>
      </c>
      <c r="NJ13" s="347" cm="1">
        <f t="array" ref="NJ13">IF($ND13=0,"",(IFERROR( (IFERROR($ND13/FRACAS!$AY$1*60,0) - SUMPRODUCT( (FRACAS!$K$5:$K$9999=NJ$2) * IFERROR(FRACAS!$AN$5:$AN$9999,0) ) ) / IFERROR($ND13/FRACAS!$AY$1*60,0), 1 )))</f>
        <v>1</v>
      </c>
      <c r="NK13" s="347" cm="1">
        <f t="array" ref="NK13">IF($ND13=0,"",(IFERROR( (IFERROR($ND13/FRACAS!$AY$1*60,0) - SUMPRODUCT( (FRACAS!$K$5:$K$9999=NK$2) * IFERROR(FRACAS!$AN$5:$AN$9999,0) ) ) / IFERROR($ND13/FRACAS!$AY$1*60,0), 1 )))</f>
        <v>1</v>
      </c>
      <c r="NL13" s="347" cm="1">
        <f t="array" ref="NL13">IF($ND13=0,"",(IFERROR( (IFERROR($ND13/FRACAS!$AY$1*60,0) - SUMPRODUCT( (FRACAS!$K$5:$K$9999=NL$2) * IFERROR(FRACAS!$AN$5:$AN$9999,0) ) ) / IFERROR($ND13/FRACAS!$AY$1*60,0), 1 )))</f>
        <v>1</v>
      </c>
      <c r="NM13" s="347" cm="1">
        <f t="array" ref="NM13">IF($ND13=0,"",(IFERROR( (IFERROR($ND13/FRACAS!$AY$1*60,0) - SUMPRODUCT( (FRACAS!$K$5:$K$9999=NM$2) * IFERROR(FRACAS!$AN$5:$AN$9999,0) ) ) / IFERROR($ND13/FRACAS!$AY$1*60,0), 1 )))</f>
        <v>1</v>
      </c>
      <c r="NN13" s="347" cm="1">
        <f t="array" ref="NN13">IF($ND13=0,"",(IFERROR( (IFERROR($ND13/FRACAS!$AY$1*60,0) - SUMPRODUCT( (FRACAS!$K$5:$K$9999=NN$2) * IFERROR(FRACAS!$AN$5:$AN$9999,0) ) ) / IFERROR($ND13/FRACAS!$AY$1*60,0), 1 )))</f>
        <v>1</v>
      </c>
      <c r="NO13" s="347" cm="1">
        <f t="array" ref="NO13">IF($ND13=0,"",(IFERROR( (IFERROR($ND13/FRACAS!$AY$1*60,0) - SUMPRODUCT( (FRACAS!$K$5:$K$9999=NO$2) * IFERROR(FRACAS!$AN$5:$AN$9999,0) ) ) / IFERROR($ND13/FRACAS!$AY$1*60,0), 1 )))</f>
        <v>1</v>
      </c>
      <c r="NP13" s="347" cm="1">
        <f t="array" ref="NP13">IF($ND13=0,"",(IFERROR( (IFERROR($ND13/FRACAS!$AY$1*60,0) - SUMPRODUCT( (FRACAS!$K$5:$K$9999=NP$2) * IFERROR(FRACAS!$AN$5:$AN$9999,0) ) ) / IFERROR($ND13/FRACAS!$AY$1*60,0), 1 )))</f>
        <v>1</v>
      </c>
      <c r="NQ13" s="347" cm="1">
        <f t="array" ref="NQ13">IF($ND13=0,"",(IFERROR( (IFERROR($ND13/FRACAS!$AY$1*60,0) - SUMPRODUCT( (FRACAS!$K$5:$K$9999=NQ$2) * IFERROR(FRACAS!$AN$5:$AN$9999,0) ) ) / IFERROR($ND13/FRACAS!$AY$1*60,0), 1 )))</f>
        <v>1</v>
      </c>
      <c r="NR13" s="347" cm="1">
        <f t="array" ref="NR13">IF($ND13=0,"",(IFERROR( (IFERROR($ND13/FRACAS!$AY$1*60,0) - SUMPRODUCT( (FRACAS!$K$5:$K$9999=NR$2) * IFERROR(FRACAS!$AN$5:$AN$9999,0) ) ) / IFERROR($ND13/FRACAS!$AY$1*60,0), 1 )))</f>
        <v>1</v>
      </c>
      <c r="NS13" s="347" cm="1">
        <f t="array" ref="NS13">IF($ND13=0,"",(IFERROR( (IFERROR($ND13/FRACAS!$AY$1*60,0) - SUMPRODUCT( (FRACAS!$K$5:$K$9999=NS$2) * IFERROR(FRACAS!$AN$5:$AN$9999,0) ) ) / IFERROR($ND13/FRACAS!$AY$1*60,0), 1 )))</f>
        <v>1</v>
      </c>
      <c r="NT13" s="347" cm="1">
        <f t="array" ref="NT13">IF($ND13=0,"",(IFERROR( (IFERROR($ND13/FRACAS!$AY$1*60,0) - SUMPRODUCT( (FRACAS!$K$5:$K$9999=NT$2) * IFERROR(FRACAS!$AN$5:$AN$9999,0) ) ) / IFERROR($ND13/FRACAS!$AY$1*60,0), 1 )))</f>
        <v>1</v>
      </c>
      <c r="NU13" s="347" cm="1">
        <f t="array" ref="NU13">IF($ND13=0,"",(IFERROR( (IFERROR($ND13/FRACAS!$AY$1*60,0) - SUMPRODUCT( (FRACAS!$K$5:$K$9999=NU$2) * IFERROR(FRACAS!$AN$5:$AN$9999,0) ) ) / IFERROR($ND13/FRACAS!$AY$1*60,0), 1 )))</f>
        <v>1</v>
      </c>
      <c r="NV13" s="347" cm="1">
        <f t="array" ref="NV13">IF($ND13=0,"",(IFERROR( (IFERROR($ND13/FRACAS!$AY$1*60,0) - SUMPRODUCT( (FRACAS!$K$5:$K$9999=NV$2) * IFERROR(FRACAS!$AN$5:$AN$9999,0) ) ) / IFERROR($ND13/FRACAS!$AY$1*60,0), 1 )))</f>
        <v>1</v>
      </c>
      <c r="NW13" s="347" cm="1">
        <f t="array" ref="NW13">IF($ND13=0,"",(IFERROR( (IFERROR($ND13/FRACAS!$AY$1*60,0) - SUMPRODUCT( (FRACAS!$K$5:$K$9999=NW$2) * IFERROR(FRACAS!$AN$5:$AN$9999,0) ) ) / IFERROR($ND13/FRACAS!$AY$1*60,0), 1 )))</f>
        <v>1</v>
      </c>
      <c r="NX13" s="347" cm="1">
        <f t="array" ref="NX13">IF($ND13=0,"",(IFERROR( (IFERROR($ND13/FRACAS!$AY$1*60,0) - SUMPRODUCT( (FRACAS!$K$5:$K$9999=NX$2) * IFERROR(FRACAS!$AN$5:$AN$9999,0) ) ) / IFERROR($ND13/FRACAS!$AY$1*60,0), 1 )))</f>
        <v>1</v>
      </c>
      <c r="NY13" s="347" cm="1">
        <f t="array" ref="NY13">IF($ND13=0,"",(IFERROR( (IFERROR($ND13/FRACAS!$AY$1*60,0) - SUMPRODUCT( (FRACAS!$K$5:$K$9999=NY$2) * IFERROR(FRACAS!$AN$5:$AN$9999,0) ) ) / IFERROR($ND13/FRACAS!$AY$1*60,0), 1 )))</f>
        <v>1</v>
      </c>
      <c r="NZ13" s="347" cm="1">
        <f t="array" ref="NZ13">IF($ND13=0,"",(IFERROR( (IFERROR($ND13/FRACAS!$AY$1*60,0) - SUMPRODUCT( (FRACAS!$K$5:$K$9999=NZ$2) * IFERROR(FRACAS!$AN$5:$AN$9999,0) ) ) / IFERROR($ND13/FRACAS!$AY$1*60,0), 1 )))</f>
        <v>1</v>
      </c>
      <c r="OA13" s="347" cm="1">
        <f t="array" ref="OA13">IF($ND13=0,"",(IFERROR( (IFERROR($ND13/FRACAS!$AY$1*60,0) - SUMPRODUCT( (FRACAS!$K$5:$K$9999=OA$2) * IFERROR(FRACAS!$AN$5:$AN$9999,0) ) ) / IFERROR($ND13/FRACAS!$AY$1*60,0), 1 )))</f>
        <v>1</v>
      </c>
      <c r="OB13" s="347" cm="1">
        <f t="array" ref="OB13">IF($ND13=0,"",(IFERROR( (IFERROR($ND13/FRACAS!$AY$1*60,0) - SUMPRODUCT( (FRACAS!$K$5:$K$9999=OB$2) * IFERROR(FRACAS!$AN$5:$AN$9999,0) ) ) / IFERROR($ND13/FRACAS!$AY$1*60,0), 1 )))</f>
        <v>1</v>
      </c>
      <c r="OC13" s="347" cm="1">
        <f t="array" ref="OC13">IF($ND13=0,"",(IFERROR( (IFERROR($ND13/FRACAS!$AY$1*60,0) - SUMPRODUCT( (FRACAS!$K$5:$K$9999=OC$2) * IFERROR(FRACAS!$AN$5:$AN$9999,0) ) ) / IFERROR($ND13/FRACAS!$AY$1*60,0), 1 )))</f>
        <v>1</v>
      </c>
      <c r="OD13" s="347" cm="1">
        <f t="array" ref="OD13">IF($ND13=0,"",(IFERROR( (IFERROR($ND13/FRACAS!$AY$1*60,0) - SUMPRODUCT( (FRACAS!$K$5:$K$9999=OD$2) * IFERROR(FRACAS!$AN$5:$AN$9999,0) ) ) / IFERROR($ND13/FRACAS!$AY$1*60,0), 1 )))</f>
        <v>1</v>
      </c>
      <c r="OE13" s="347" cm="1">
        <f t="array" ref="OE13">IF($ND13=0,"",(IFERROR( (IFERROR($ND13/FRACAS!$AY$1*60,0) - SUMPRODUCT( (FRACAS!$K$5:$K$9999=OE$2) * IFERROR(FRACAS!$AN$5:$AN$9999,0) ) ) / IFERROR($ND13/FRACAS!$AY$1*60,0), 1 )))</f>
        <v>1</v>
      </c>
      <c r="OF13" s="347" cm="1">
        <f t="array" ref="OF13">IF($ND13=0,"",(IFERROR( (IFERROR($ND13/FRACAS!$AY$1*60,0) - SUMPRODUCT( (FRACAS!$K$5:$K$9999=OF$2) * IFERROR(FRACAS!$AN$5:$AN$9999,0) ) ) / IFERROR($ND13/FRACAS!$AY$1*60,0), 1 )))</f>
        <v>1</v>
      </c>
      <c r="OG13" s="347" cm="1">
        <f t="array" ref="OG13">IF($ND13=0,"",(IFERROR( (IFERROR($ND13/FRACAS!$AY$1*60,0) - SUMPRODUCT( (FRACAS!$K$5:$K$9999=OG$2) * IFERROR(FRACAS!$AN$5:$AN$9999,0) ) ) / IFERROR($ND13/FRACAS!$AY$1*60,0), 1 )))</f>
        <v>1</v>
      </c>
      <c r="OH13" s="347" cm="1">
        <f t="array" ref="OH13">IF($ND13=0,"",(IFERROR( (IFERROR($ND13/FRACAS!$AY$1*60,0) - SUMPRODUCT( (FRACAS!$K$5:$K$9999=OH$2) * IFERROR(FRACAS!$AN$5:$AN$9999,0) ) ) / IFERROR($ND13/FRACAS!$AY$1*60,0), 1 )))</f>
        <v>1</v>
      </c>
      <c r="OI13" s="347" cm="1">
        <f t="array" ref="OI13">IF($ND13=0,"",(IFERROR( (IFERROR($ND13/FRACAS!$AY$1*60,0) - SUMPRODUCT( (FRACAS!$K$5:$K$9999=OI$2) * IFERROR(FRACAS!$AN$5:$AN$9999,0) ) ) / IFERROR($ND13/FRACAS!$AY$1*60,0), 1 )))</f>
        <v>1</v>
      </c>
      <c r="OJ13" s="347" cm="1">
        <f t="array" ref="OJ13">IF($ND13=0,"",(IFERROR( (IFERROR($ND13/FRACAS!$AY$1*60,0) - SUMPRODUCT( (FRACAS!$K$5:$K$9999=OJ$2) * IFERROR(FRACAS!$AN$5:$AN$9999,0) ) ) / IFERROR($ND13/FRACAS!$AY$1*60,0), 1 )))</f>
        <v>1</v>
      </c>
      <c r="OK13" s="347" cm="1">
        <f t="array" ref="OK13">IF($ND13=0,"",(IFERROR( (IFERROR($ND13/FRACAS!$AY$1*60,0) - SUMPRODUCT( (FRACAS!$K$5:$K$9999=OK$2) * IFERROR(FRACAS!$AN$5:$AN$9999,0) ) ) / IFERROR($ND13/FRACAS!$AY$1*60,0), 1 )))</f>
        <v>1</v>
      </c>
      <c r="OL13" s="347" cm="1">
        <f t="array" ref="OL13">IF($ND13=0,"",(IFERROR( (IFERROR($ND13/FRACAS!$AY$1*60,0) - SUMPRODUCT( (FRACAS!$K$5:$K$9999=OL$2) * IFERROR(FRACAS!$AN$5:$AN$9999,0) ) ) / IFERROR($ND13/FRACAS!$AY$1*60,0), 1 )))</f>
        <v>1</v>
      </c>
      <c r="OM13" s="347" cm="1">
        <f t="array" ref="OM13">IF($ND13=0,"",(IFERROR( (IFERROR($ND13/FRACAS!$AY$1*60,0) - SUMPRODUCT( (FRACAS!$K$5:$K$9999=OM$2) * IFERROR(FRACAS!$AN$5:$AN$9999,0) ) ) / IFERROR($ND13/FRACAS!$AY$1*60,0), 1 )))</f>
        <v>1</v>
      </c>
      <c r="ON13" s="347" cm="1">
        <f t="array" ref="ON13">IF($ND13=0,"",(IFERROR( (IFERROR($ND13/FRACAS!$AY$1*60,0) - SUMPRODUCT( (FRACAS!$K$5:$K$9999=ON$2) * IFERROR(FRACAS!$AN$5:$AN$9999,0) ) ) / IFERROR($ND13/FRACAS!$AY$1*60,0), 1 )))</f>
        <v>1</v>
      </c>
    </row>
    <row r="14" spans="1:404" ht="15" customHeight="1">
      <c r="B14" s="301" t="s">
        <v>225</v>
      </c>
      <c r="C14" s="302">
        <v>45324</v>
      </c>
      <c r="D14" s="279">
        <v>520</v>
      </c>
      <c r="E14" s="303"/>
      <c r="F14" s="303"/>
      <c r="G14" s="303"/>
      <c r="H14" s="303"/>
      <c r="I14" s="303"/>
      <c r="J14" s="303"/>
      <c r="K14" s="304"/>
      <c r="L14" s="304"/>
      <c r="M14" s="317"/>
      <c r="N14" s="305"/>
      <c r="O14" s="279"/>
      <c r="P14" s="279"/>
      <c r="Q14" s="279"/>
      <c r="R14" s="279"/>
      <c r="S14" s="279"/>
      <c r="T14" s="279"/>
      <c r="U14" s="279"/>
      <c r="V14" s="279"/>
      <c r="W14" s="279"/>
      <c r="X14" s="279"/>
      <c r="Y14" s="279"/>
      <c r="Z14" s="279"/>
      <c r="AA14" s="279"/>
      <c r="AB14" s="279"/>
      <c r="AC14" s="279"/>
      <c r="AD14" s="279"/>
      <c r="AE14" s="279"/>
      <c r="AF14" s="279"/>
      <c r="AG14" s="279"/>
      <c r="AH14" s="279"/>
      <c r="AI14" s="279"/>
      <c r="AJ14" s="279"/>
      <c r="AK14" s="279"/>
      <c r="AL14" s="279"/>
      <c r="AM14" s="279"/>
      <c r="AN14" s="279"/>
      <c r="AO14" s="279"/>
      <c r="AP14" s="279"/>
      <c r="AQ14" s="279"/>
      <c r="AR14" s="279"/>
      <c r="AS14" s="279"/>
      <c r="AT14" s="279"/>
      <c r="AU14" s="279"/>
      <c r="AV14" s="279"/>
      <c r="AW14" s="279"/>
      <c r="AX14" s="279"/>
      <c r="AY14" s="279"/>
      <c r="AZ14" s="279"/>
      <c r="BA14" s="280"/>
      <c r="BB14" s="266"/>
      <c r="BC14" s="266"/>
      <c r="BD14" s="352"/>
      <c r="BE14" s="352"/>
      <c r="BF14" s="352"/>
      <c r="BG14" s="352"/>
      <c r="BH14" s="352"/>
      <c r="BI14" s="352"/>
      <c r="BJ14" s="352"/>
      <c r="BK14" s="352"/>
      <c r="BL14" s="352"/>
      <c r="BM14" s="352"/>
      <c r="BN14" s="352"/>
      <c r="BO14" s="352"/>
      <c r="BP14" s="352"/>
      <c r="BQ14" s="352"/>
      <c r="BR14" s="352"/>
      <c r="BS14" s="352"/>
      <c r="BT14" s="352"/>
      <c r="BU14" s="352"/>
      <c r="BV14" s="352"/>
      <c r="BW14" s="352"/>
      <c r="BX14" s="352"/>
      <c r="BY14" s="352"/>
      <c r="BZ14" s="352"/>
      <c r="CA14" s="352"/>
      <c r="CB14" s="352"/>
      <c r="CC14" s="352"/>
      <c r="CD14" s="352"/>
      <c r="CE14" s="352"/>
      <c r="CF14" s="352"/>
      <c r="CG14" s="352"/>
      <c r="CH14" s="352"/>
      <c r="CI14" s="352"/>
      <c r="CJ14" s="352"/>
      <c r="CK14" s="352"/>
      <c r="CL14" s="352"/>
      <c r="CM14" s="352"/>
      <c r="CN14" s="352"/>
      <c r="CO14" s="352"/>
      <c r="CP14" s="352"/>
      <c r="CQ14" s="352"/>
      <c r="CR14" s="352"/>
      <c r="CS14" s="352"/>
      <c r="CT14" s="352"/>
      <c r="CU14" s="352"/>
      <c r="CV14" s="352"/>
      <c r="CW14" s="352"/>
      <c r="CX14" s="352"/>
      <c r="CY14" s="352"/>
      <c r="CZ14" s="352"/>
      <c r="DA14" s="352"/>
      <c r="DB14" s="266"/>
      <c r="DC14" s="266">
        <f t="shared" si="3"/>
        <v>30</v>
      </c>
      <c r="DD14" s="302">
        <f t="shared" si="4"/>
        <v>45324</v>
      </c>
      <c r="DE14" s="328">
        <f>IF(D14&gt; 0,(COUNTIFS(FRACAS!$B$5:$B$9997, D$4, FRACAS!$D$5:$D$9997, "&lt;="&amp;D14)), "" )</f>
        <v>30</v>
      </c>
      <c r="DF14" s="282" t="str">
        <f>IF(E14&gt; 0,(COUNTIFS(FRACAS!$B$5:$B$9997, E$4, FRACAS!$D$5:$D$9997, "&lt;="&amp;E14)), "" )</f>
        <v/>
      </c>
      <c r="DG14" s="282" t="str">
        <f>IF(F14&gt; 0,(COUNTIFS(FRACAS!$B$5:$B$9997, F$4, FRACAS!$D$5:$D$9997, "&lt;="&amp;F14)), "" )</f>
        <v/>
      </c>
      <c r="DH14" s="282" t="str">
        <f>IF(G14&gt; 0,(COUNTIFS(FRACAS!$B$5:$B$9997, G$4, FRACAS!$D$5:$D$9997, "&lt;="&amp;G14)), "" )</f>
        <v/>
      </c>
      <c r="DI14" s="282" t="str">
        <f>IF(H14&gt; 0,(COUNTIFS(FRACAS!$B$5:$B$9997, H$4, FRACAS!$D$5:$D$9997, "&lt;="&amp;H14)), "" )</f>
        <v/>
      </c>
      <c r="DJ14" s="282" t="str">
        <f>IF(I14&gt; 0,(COUNTIFS(FRACAS!$B$5:$B$9997, I$4, FRACAS!$D$5:$D$9997, "&lt;="&amp;I14)), "" )</f>
        <v/>
      </c>
      <c r="DK14" s="282" t="str">
        <f>IF(J14&gt; 0,(COUNTIFS(FRACAS!$B$5:$B$9997, J$4, FRACAS!$D$5:$D$9997, "&lt;="&amp;J14)), "" )</f>
        <v/>
      </c>
      <c r="DL14" s="282" t="str">
        <f>IF(K14&gt; 0,(COUNTIFS(FRACAS!$B$5:$B$9997, K$4, FRACAS!$D$5:$D$9997, "&lt;="&amp;K14)), "" )</f>
        <v/>
      </c>
      <c r="DM14" s="282" t="str">
        <f>IF(L14&gt; 0,(COUNTIFS(FRACAS!$B$5:$B$9997, L$4, FRACAS!$D$5:$D$9997, "&lt;="&amp;L14)), "" )</f>
        <v/>
      </c>
      <c r="DN14" s="282" t="str">
        <f>IF(M14&gt; 0,(COUNTIFS(FRACAS!$B$5:$B$9997, M$4, FRACAS!$D$5:$D$9997, "&lt;="&amp;M14)), "" )</f>
        <v/>
      </c>
      <c r="DO14" s="284"/>
      <c r="DP14" s="282"/>
      <c r="DQ14" s="282"/>
      <c r="DR14" s="282"/>
      <c r="DS14" s="282"/>
      <c r="DT14" s="282"/>
      <c r="DU14" s="282"/>
      <c r="DV14" s="282"/>
      <c r="DW14" s="282"/>
      <c r="DX14" s="282"/>
      <c r="DY14" s="282"/>
      <c r="DZ14" s="282"/>
      <c r="EA14" s="282"/>
      <c r="EB14" s="282"/>
      <c r="EC14" s="282"/>
      <c r="ED14" s="282"/>
      <c r="EE14" s="282"/>
      <c r="EF14" s="282"/>
      <c r="EG14" s="282"/>
      <c r="EH14" s="282"/>
      <c r="EI14" s="282"/>
      <c r="EJ14" s="282"/>
      <c r="EK14" s="282"/>
      <c r="EL14" s="282"/>
      <c r="EM14" s="282"/>
      <c r="EN14" s="282"/>
      <c r="EO14" s="282"/>
      <c r="EP14" s="282"/>
      <c r="EQ14" s="282"/>
      <c r="ER14" s="282"/>
      <c r="ES14" s="282"/>
      <c r="ET14" s="282"/>
      <c r="EU14" s="282"/>
      <c r="EV14" s="282"/>
      <c r="EW14" s="282"/>
      <c r="EX14" s="282"/>
      <c r="EY14" s="282"/>
      <c r="EZ14" s="282"/>
      <c r="FA14" s="282"/>
      <c r="FB14" s="283"/>
      <c r="FC14" s="285"/>
      <c r="FD14" s="285"/>
      <c r="JN14" s="306"/>
      <c r="JO14" s="274"/>
      <c r="JP14" s="274"/>
      <c r="JQ14" s="274"/>
      <c r="JR14" s="274"/>
      <c r="JS14" s="274"/>
      <c r="JT14" s="274"/>
      <c r="JU14" s="274"/>
      <c r="JV14" s="274"/>
      <c r="JW14" s="274"/>
      <c r="JX14" s="274"/>
      <c r="JY14" s="274"/>
      <c r="JZ14" s="274"/>
      <c r="KA14" s="274"/>
      <c r="KB14" s="274"/>
      <c r="KC14" s="274"/>
      <c r="KD14" s="274"/>
      <c r="KE14" s="274"/>
      <c r="KF14" s="274"/>
      <c r="KG14" s="274"/>
      <c r="KH14" s="274"/>
      <c r="KI14" s="274"/>
      <c r="KJ14" s="274"/>
      <c r="KK14" s="274"/>
      <c r="KL14" s="274"/>
      <c r="KM14" s="274"/>
      <c r="KN14" s="274"/>
      <c r="KO14" s="274"/>
      <c r="KP14" s="274"/>
      <c r="KQ14" s="274"/>
      <c r="KR14" s="274"/>
      <c r="KS14" s="274"/>
      <c r="KT14" s="274"/>
      <c r="KU14" s="274"/>
      <c r="KV14" s="274"/>
      <c r="KW14" s="274"/>
      <c r="KX14" s="274"/>
      <c r="KY14" s="274"/>
      <c r="KZ14" s="274"/>
      <c r="LA14" s="274"/>
      <c r="LB14" s="275"/>
      <c r="LC14" s="302">
        <f t="shared" si="6"/>
        <v>45324</v>
      </c>
      <c r="LD14" s="354" cm="1">
        <f t="array" ref="LD14">IFERROR(
    (((D14/FRACAS!$AY$1)*60))
    /
    (((D14/FRACAS!$AY$1)*60) + SUMPRODUCT((FRACAS!$B$5:$B$9997=D$4)*(FRACAS!$D$5:$D$9997&lt;=D14)*(IFERROR(FRACAS!$AM$5:$AM$9997,0)))
    ),"")</f>
        <v>1.9091591092383196E-2</v>
      </c>
      <c r="LE14" s="354" t="str" cm="1">
        <f t="array" ref="LE14">IFERROR(
    (((E14/FRACAS!$AY$1)*60))
    /
    (((E14/FRACAS!$AY$1)*60) + SUMPRODUCT((FRACAS!$B$5:$B$9997=E$4)*(FRACAS!$D$5:$D$9997&lt;=E14)*(IFERROR(FRACAS!$AM$5:$AM$9997,0)))
    ),"")</f>
        <v/>
      </c>
      <c r="LF14" s="354" t="str" cm="1">
        <f t="array" ref="LF14">IFERROR(
    (((F14/FRACAS!$AY$1)*60))
    /
    (((F14/FRACAS!$AY$1)*60) + SUMPRODUCT((FRACAS!$B$5:$B$9997=F$4)*(FRACAS!$D$5:$D$9997&lt;=F14)*(IFERROR(FRACAS!$AM$5:$AM$9997,0)))
    ),"")</f>
        <v/>
      </c>
      <c r="LG14" s="354" t="str" cm="1">
        <f t="array" ref="LG14">IFERROR(
    (((G14/FRACAS!$AY$1)*60))
    /
    (((G14/FRACAS!$AY$1)*60) + SUMPRODUCT((FRACAS!$B$5:$B$9997=G$4)*(FRACAS!$D$5:$D$9997&lt;=G14)*(IFERROR(FRACAS!$AM$5:$AM$9997,0)))
    ),"")</f>
        <v/>
      </c>
      <c r="LH14" s="354" t="str" cm="1">
        <f t="array" ref="LH14">IFERROR(
    (((H14/FRACAS!$AY$1)*60))
    /
    (((H14/FRACAS!$AY$1)*60) + SUMPRODUCT((FRACAS!$B$5:$B$9997=H$4)*(FRACAS!$D$5:$D$9997&lt;=H14)*(IFERROR(FRACAS!$AM$5:$AM$9997,0)))
    ),"")</f>
        <v/>
      </c>
      <c r="LI14" s="354" t="str" cm="1">
        <f t="array" ref="LI14">IFERROR(
    (((I14/FRACAS!$AY$1)*60))
    /
    (((I14/FRACAS!$AY$1)*60) + SUMPRODUCT((FRACAS!$B$5:$B$9997=I$4)*(FRACAS!$D$5:$D$9997&lt;=I14)*(IFERROR(FRACAS!$AM$5:$AM$9997,0)))
    ),"")</f>
        <v/>
      </c>
      <c r="LJ14" s="354" t="str" cm="1">
        <f t="array" ref="LJ14">IFERROR(
    (((J14/FRACAS!$AY$1)*60))
    /
    (((J14/FRACAS!$AY$1)*60) + SUMPRODUCT((FRACAS!$B$5:$B$9997=J$4)*(FRACAS!$D$5:$D$9997&lt;=J14)*(IFERROR(FRACAS!$AM$5:$AM$9997,0)))
    ),"")</f>
        <v/>
      </c>
      <c r="LK14" s="354" t="str" cm="1">
        <f t="array" ref="LK14">IFERROR(
    (((K14/FRACAS!$AY$1)*60))
    /
    (((K14/FRACAS!$AY$1)*60) + SUMPRODUCT((FRACAS!$B$5:$B$9997=K$4)*(FRACAS!$D$5:$D$9997&lt;=K14)*(IFERROR(FRACAS!$AM$5:$AM$9997,0)))
    ),"")</f>
        <v/>
      </c>
      <c r="LL14" s="354" t="str" cm="1">
        <f t="array" ref="LL14">IFERROR(
    (((L14/FRACAS!$AY$1)*60))
    /
    (((L14/FRACAS!$AY$1)*60) + SUMPRODUCT((FRACAS!$B$5:$B$9997=L$4)*(FRACAS!$D$5:$D$9997&lt;=L14)*(IFERROR(FRACAS!$AM$5:$AM$9997,0)))
    ),"")</f>
        <v/>
      </c>
      <c r="LM14" s="354" t="str" cm="1">
        <f t="array" ref="LM14">IFERROR(
    (((M14/FRACAS!$AY$1)*60))
    /
    (((M14/FRACAS!$AY$1)*60) + SUMPRODUCT((FRACAS!$B$5:$B$9997=M$4)*(FRACAS!$D$5:$D$9997&lt;=M14)*(IFERROR(FRACAS!$AM$5:$AM$9997,0)))
    ),"")</f>
        <v/>
      </c>
      <c r="LN14" s="308"/>
      <c r="LO14" s="276"/>
      <c r="LP14" s="276"/>
      <c r="LQ14" s="276"/>
      <c r="LR14" s="276"/>
      <c r="LS14" s="276"/>
      <c r="LT14" s="276"/>
      <c r="LU14" s="276"/>
      <c r="LV14" s="276"/>
      <c r="LW14" s="276"/>
      <c r="LX14" s="276"/>
      <c r="LY14" s="276"/>
      <c r="LZ14" s="276"/>
      <c r="MA14" s="276"/>
      <c r="MB14" s="276"/>
      <c r="MC14" s="276"/>
      <c r="MD14" s="276"/>
      <c r="ME14" s="276"/>
      <c r="MF14" s="276"/>
      <c r="MG14" s="276"/>
      <c r="MH14" s="276"/>
      <c r="MI14" s="276"/>
      <c r="MJ14" s="276"/>
      <c r="MK14" s="276"/>
      <c r="ML14" s="276"/>
      <c r="MM14" s="276"/>
      <c r="MN14" s="276"/>
      <c r="MO14" s="276"/>
      <c r="MP14" s="276"/>
      <c r="MQ14" s="276"/>
      <c r="MR14" s="276"/>
      <c r="MS14" s="276"/>
      <c r="MT14" s="276"/>
      <c r="MU14" s="276"/>
      <c r="MV14" s="276"/>
      <c r="MW14" s="276"/>
      <c r="MX14" s="276"/>
      <c r="MY14" s="276"/>
      <c r="MZ14" s="276"/>
      <c r="NA14" s="277"/>
      <c r="ND14" s="345">
        <f t="shared" si="7"/>
        <v>520</v>
      </c>
      <c r="NE14" s="346">
        <f t="shared" si="5"/>
        <v>45324</v>
      </c>
      <c r="NF14" s="347" cm="1">
        <f t="array" ref="NF14">IF($ND14=0,"",(IFERROR( (IFERROR($ND14/FRACAS!$AY$1*60,0) - SUMPRODUCT( (FRACAS!$K$5:$K$9999=NF$2) * IFERROR(FRACAS!$AN$5:$AN$9999,0) ) ) / IFERROR($ND14/FRACAS!$AY$1*60,0), 1 )))</f>
        <v>1</v>
      </c>
      <c r="NG14" s="347" cm="1">
        <f t="array" ref="NG14">IF($ND14=0,"",(IFERROR( (IFERROR($ND14/FRACAS!$AY$1*60,0) - SUMPRODUCT( (FRACAS!$K$5:$K$9999=NG$2) * IFERROR(FRACAS!$AN$5:$AN$9999,0) ) ) / IFERROR($ND14/FRACAS!$AY$1*60,0), 1 )))</f>
        <v>1</v>
      </c>
      <c r="NH14" s="347" cm="1">
        <f t="array" ref="NH14">IF($ND14=0,"",(IFERROR( (IFERROR($ND14/FRACAS!$AY$1*60,0) - SUMPRODUCT( (FRACAS!$K$5:$K$9999=NH$2) * IFERROR(FRACAS!$AN$5:$AN$9999,0) ) ) / IFERROR($ND14/FRACAS!$AY$1*60,0), 1 )))</f>
        <v>1</v>
      </c>
      <c r="NI14" s="347" cm="1">
        <f t="array" ref="NI14">IF($ND14=0,"",(IFERROR( (IFERROR($ND14/FRACAS!$AY$1*60,0) - SUMPRODUCT( (FRACAS!$K$5:$K$9999=NI$2) * IFERROR(FRACAS!$AN$5:$AN$9999,0) ) ) / IFERROR($ND14/FRACAS!$AY$1*60,0), 1 )))</f>
        <v>1</v>
      </c>
      <c r="NJ14" s="347" cm="1">
        <f t="array" ref="NJ14">IF($ND14=0,"",(IFERROR( (IFERROR($ND14/FRACAS!$AY$1*60,0) - SUMPRODUCT( (FRACAS!$K$5:$K$9999=NJ$2) * IFERROR(FRACAS!$AN$5:$AN$9999,0) ) ) / IFERROR($ND14/FRACAS!$AY$1*60,0), 1 )))</f>
        <v>1</v>
      </c>
      <c r="NK14" s="347" cm="1">
        <f t="array" ref="NK14">IF($ND14=0,"",(IFERROR( (IFERROR($ND14/FRACAS!$AY$1*60,0) - SUMPRODUCT( (FRACAS!$K$5:$K$9999=NK$2) * IFERROR(FRACAS!$AN$5:$AN$9999,0) ) ) / IFERROR($ND14/FRACAS!$AY$1*60,0), 1 )))</f>
        <v>1</v>
      </c>
      <c r="NL14" s="347" cm="1">
        <f t="array" ref="NL14">IF($ND14=0,"",(IFERROR( (IFERROR($ND14/FRACAS!$AY$1*60,0) - SUMPRODUCT( (FRACAS!$K$5:$K$9999=NL$2) * IFERROR(FRACAS!$AN$5:$AN$9999,0) ) ) / IFERROR($ND14/FRACAS!$AY$1*60,0), 1 )))</f>
        <v>1</v>
      </c>
      <c r="NM14" s="347" cm="1">
        <f t="array" ref="NM14">IF($ND14=0,"",(IFERROR( (IFERROR($ND14/FRACAS!$AY$1*60,0) - SUMPRODUCT( (FRACAS!$K$5:$K$9999=NM$2) * IFERROR(FRACAS!$AN$5:$AN$9999,0) ) ) / IFERROR($ND14/FRACAS!$AY$1*60,0), 1 )))</f>
        <v>1</v>
      </c>
      <c r="NN14" s="347" cm="1">
        <f t="array" ref="NN14">IF($ND14=0,"",(IFERROR( (IFERROR($ND14/FRACAS!$AY$1*60,0) - SUMPRODUCT( (FRACAS!$K$5:$K$9999=NN$2) * IFERROR(FRACAS!$AN$5:$AN$9999,0) ) ) / IFERROR($ND14/FRACAS!$AY$1*60,0), 1 )))</f>
        <v>1</v>
      </c>
      <c r="NO14" s="347" cm="1">
        <f t="array" ref="NO14">IF($ND14=0,"",(IFERROR( (IFERROR($ND14/FRACAS!$AY$1*60,0) - SUMPRODUCT( (FRACAS!$K$5:$K$9999=NO$2) * IFERROR(FRACAS!$AN$5:$AN$9999,0) ) ) / IFERROR($ND14/FRACAS!$AY$1*60,0), 1 )))</f>
        <v>1</v>
      </c>
      <c r="NP14" s="347" cm="1">
        <f t="array" ref="NP14">IF($ND14=0,"",(IFERROR( (IFERROR($ND14/FRACAS!$AY$1*60,0) - SUMPRODUCT( (FRACAS!$K$5:$K$9999=NP$2) * IFERROR(FRACAS!$AN$5:$AN$9999,0) ) ) / IFERROR($ND14/FRACAS!$AY$1*60,0), 1 )))</f>
        <v>1</v>
      </c>
      <c r="NQ14" s="347" cm="1">
        <f t="array" ref="NQ14">IF($ND14=0,"",(IFERROR( (IFERROR($ND14/FRACAS!$AY$1*60,0) - SUMPRODUCT( (FRACAS!$K$5:$K$9999=NQ$2) * IFERROR(FRACAS!$AN$5:$AN$9999,0) ) ) / IFERROR($ND14/FRACAS!$AY$1*60,0), 1 )))</f>
        <v>1</v>
      </c>
      <c r="NR14" s="347" cm="1">
        <f t="array" ref="NR14">IF($ND14=0,"",(IFERROR( (IFERROR($ND14/FRACAS!$AY$1*60,0) - SUMPRODUCT( (FRACAS!$K$5:$K$9999=NR$2) * IFERROR(FRACAS!$AN$5:$AN$9999,0) ) ) / IFERROR($ND14/FRACAS!$AY$1*60,0), 1 )))</f>
        <v>1</v>
      </c>
      <c r="NS14" s="347" cm="1">
        <f t="array" ref="NS14">IF($ND14=0,"",(IFERROR( (IFERROR($ND14/FRACAS!$AY$1*60,0) - SUMPRODUCT( (FRACAS!$K$5:$K$9999=NS$2) * IFERROR(FRACAS!$AN$5:$AN$9999,0) ) ) / IFERROR($ND14/FRACAS!$AY$1*60,0), 1 )))</f>
        <v>1</v>
      </c>
      <c r="NT14" s="347" cm="1">
        <f t="array" ref="NT14">IF($ND14=0,"",(IFERROR( (IFERROR($ND14/FRACAS!$AY$1*60,0) - SUMPRODUCT( (FRACAS!$K$5:$K$9999=NT$2) * IFERROR(FRACAS!$AN$5:$AN$9999,0) ) ) / IFERROR($ND14/FRACAS!$AY$1*60,0), 1 )))</f>
        <v>1</v>
      </c>
      <c r="NU14" s="347" cm="1">
        <f t="array" ref="NU14">IF($ND14=0,"",(IFERROR( (IFERROR($ND14/FRACAS!$AY$1*60,0) - SUMPRODUCT( (FRACAS!$K$5:$K$9999=NU$2) * IFERROR(FRACAS!$AN$5:$AN$9999,0) ) ) / IFERROR($ND14/FRACAS!$AY$1*60,0), 1 )))</f>
        <v>1</v>
      </c>
      <c r="NV14" s="347" cm="1">
        <f t="array" ref="NV14">IF($ND14=0,"",(IFERROR( (IFERROR($ND14/FRACAS!$AY$1*60,0) - SUMPRODUCT( (FRACAS!$K$5:$K$9999=NV$2) * IFERROR(FRACAS!$AN$5:$AN$9999,0) ) ) / IFERROR($ND14/FRACAS!$AY$1*60,0), 1 )))</f>
        <v>1</v>
      </c>
      <c r="NW14" s="347" cm="1">
        <f t="array" ref="NW14">IF($ND14=0,"",(IFERROR( (IFERROR($ND14/FRACAS!$AY$1*60,0) - SUMPRODUCT( (FRACAS!$K$5:$K$9999=NW$2) * IFERROR(FRACAS!$AN$5:$AN$9999,0) ) ) / IFERROR($ND14/FRACAS!$AY$1*60,0), 1 )))</f>
        <v>1</v>
      </c>
      <c r="NX14" s="347" cm="1">
        <f t="array" ref="NX14">IF($ND14=0,"",(IFERROR( (IFERROR($ND14/FRACAS!$AY$1*60,0) - SUMPRODUCT( (FRACAS!$K$5:$K$9999=NX$2) * IFERROR(FRACAS!$AN$5:$AN$9999,0) ) ) / IFERROR($ND14/FRACAS!$AY$1*60,0), 1 )))</f>
        <v>1</v>
      </c>
      <c r="NY14" s="347" cm="1">
        <f t="array" ref="NY14">IF($ND14=0,"",(IFERROR( (IFERROR($ND14/FRACAS!$AY$1*60,0) - SUMPRODUCT( (FRACAS!$K$5:$K$9999=NY$2) * IFERROR(FRACAS!$AN$5:$AN$9999,0) ) ) / IFERROR($ND14/FRACAS!$AY$1*60,0), 1 )))</f>
        <v>1</v>
      </c>
      <c r="NZ14" s="347" cm="1">
        <f t="array" ref="NZ14">IF($ND14=0,"",(IFERROR( (IFERROR($ND14/FRACAS!$AY$1*60,0) - SUMPRODUCT( (FRACAS!$K$5:$K$9999=NZ$2) * IFERROR(FRACAS!$AN$5:$AN$9999,0) ) ) / IFERROR($ND14/FRACAS!$AY$1*60,0), 1 )))</f>
        <v>1</v>
      </c>
      <c r="OA14" s="347" cm="1">
        <f t="array" ref="OA14">IF($ND14=0,"",(IFERROR( (IFERROR($ND14/FRACAS!$AY$1*60,0) - SUMPRODUCT( (FRACAS!$K$5:$K$9999=OA$2) * IFERROR(FRACAS!$AN$5:$AN$9999,0) ) ) / IFERROR($ND14/FRACAS!$AY$1*60,0), 1 )))</f>
        <v>1</v>
      </c>
      <c r="OB14" s="347" cm="1">
        <f t="array" ref="OB14">IF($ND14=0,"",(IFERROR( (IFERROR($ND14/FRACAS!$AY$1*60,0) - SUMPRODUCT( (FRACAS!$K$5:$K$9999=OB$2) * IFERROR(FRACAS!$AN$5:$AN$9999,0) ) ) / IFERROR($ND14/FRACAS!$AY$1*60,0), 1 )))</f>
        <v>1</v>
      </c>
      <c r="OC14" s="347" cm="1">
        <f t="array" ref="OC14">IF($ND14=0,"",(IFERROR( (IFERROR($ND14/FRACAS!$AY$1*60,0) - SUMPRODUCT( (FRACAS!$K$5:$K$9999=OC$2) * IFERROR(FRACAS!$AN$5:$AN$9999,0) ) ) / IFERROR($ND14/FRACAS!$AY$1*60,0), 1 )))</f>
        <v>1</v>
      </c>
      <c r="OD14" s="347" cm="1">
        <f t="array" ref="OD14">IF($ND14=0,"",(IFERROR( (IFERROR($ND14/FRACAS!$AY$1*60,0) - SUMPRODUCT( (FRACAS!$K$5:$K$9999=OD$2) * IFERROR(FRACAS!$AN$5:$AN$9999,0) ) ) / IFERROR($ND14/FRACAS!$AY$1*60,0), 1 )))</f>
        <v>1</v>
      </c>
      <c r="OE14" s="347" cm="1">
        <f t="array" ref="OE14">IF($ND14=0,"",(IFERROR( (IFERROR($ND14/FRACAS!$AY$1*60,0) - SUMPRODUCT( (FRACAS!$K$5:$K$9999=OE$2) * IFERROR(FRACAS!$AN$5:$AN$9999,0) ) ) / IFERROR($ND14/FRACAS!$AY$1*60,0), 1 )))</f>
        <v>1</v>
      </c>
      <c r="OF14" s="347" cm="1">
        <f t="array" ref="OF14">IF($ND14=0,"",(IFERROR( (IFERROR($ND14/FRACAS!$AY$1*60,0) - SUMPRODUCT( (FRACAS!$K$5:$K$9999=OF$2) * IFERROR(FRACAS!$AN$5:$AN$9999,0) ) ) / IFERROR($ND14/FRACAS!$AY$1*60,0), 1 )))</f>
        <v>1</v>
      </c>
      <c r="OG14" s="347" cm="1">
        <f t="array" ref="OG14">IF($ND14=0,"",(IFERROR( (IFERROR($ND14/FRACAS!$AY$1*60,0) - SUMPRODUCT( (FRACAS!$K$5:$K$9999=OG$2) * IFERROR(FRACAS!$AN$5:$AN$9999,0) ) ) / IFERROR($ND14/FRACAS!$AY$1*60,0), 1 )))</f>
        <v>1</v>
      </c>
      <c r="OH14" s="347" cm="1">
        <f t="array" ref="OH14">IF($ND14=0,"",(IFERROR( (IFERROR($ND14/FRACAS!$AY$1*60,0) - SUMPRODUCT( (FRACAS!$K$5:$K$9999=OH$2) * IFERROR(FRACAS!$AN$5:$AN$9999,0) ) ) / IFERROR($ND14/FRACAS!$AY$1*60,0), 1 )))</f>
        <v>1</v>
      </c>
      <c r="OI14" s="347" cm="1">
        <f t="array" ref="OI14">IF($ND14=0,"",(IFERROR( (IFERROR($ND14/FRACAS!$AY$1*60,0) - SUMPRODUCT( (FRACAS!$K$5:$K$9999=OI$2) * IFERROR(FRACAS!$AN$5:$AN$9999,0) ) ) / IFERROR($ND14/FRACAS!$AY$1*60,0), 1 )))</f>
        <v>1</v>
      </c>
      <c r="OJ14" s="347" cm="1">
        <f t="array" ref="OJ14">IF($ND14=0,"",(IFERROR( (IFERROR($ND14/FRACAS!$AY$1*60,0) - SUMPRODUCT( (FRACAS!$K$5:$K$9999=OJ$2) * IFERROR(FRACAS!$AN$5:$AN$9999,0) ) ) / IFERROR($ND14/FRACAS!$AY$1*60,0), 1 )))</f>
        <v>1</v>
      </c>
      <c r="OK14" s="347" cm="1">
        <f t="array" ref="OK14">IF($ND14=0,"",(IFERROR( (IFERROR($ND14/FRACAS!$AY$1*60,0) - SUMPRODUCT( (FRACAS!$K$5:$K$9999=OK$2) * IFERROR(FRACAS!$AN$5:$AN$9999,0) ) ) / IFERROR($ND14/FRACAS!$AY$1*60,0), 1 )))</f>
        <v>1</v>
      </c>
      <c r="OL14" s="347" cm="1">
        <f t="array" ref="OL14">IF($ND14=0,"",(IFERROR( (IFERROR($ND14/FRACAS!$AY$1*60,0) - SUMPRODUCT( (FRACAS!$K$5:$K$9999=OL$2) * IFERROR(FRACAS!$AN$5:$AN$9999,0) ) ) / IFERROR($ND14/FRACAS!$AY$1*60,0), 1 )))</f>
        <v>1</v>
      </c>
      <c r="OM14" s="347" cm="1">
        <f t="array" ref="OM14">IF($ND14=0,"",(IFERROR( (IFERROR($ND14/FRACAS!$AY$1*60,0) - SUMPRODUCT( (FRACAS!$K$5:$K$9999=OM$2) * IFERROR(FRACAS!$AN$5:$AN$9999,0) ) ) / IFERROR($ND14/FRACAS!$AY$1*60,0), 1 )))</f>
        <v>1</v>
      </c>
      <c r="ON14" s="347" cm="1">
        <f t="array" ref="ON14">IF($ND14=0,"",(IFERROR( (IFERROR($ND14/FRACAS!$AY$1*60,0) - SUMPRODUCT( (FRACAS!$K$5:$K$9999=ON$2) * IFERROR(FRACAS!$AN$5:$AN$9999,0) ) ) / IFERROR($ND14/FRACAS!$AY$1*60,0), 1 )))</f>
        <v>1</v>
      </c>
    </row>
    <row r="15" spans="1:404" ht="15" customHeight="1">
      <c r="B15" s="301" t="s">
        <v>226</v>
      </c>
      <c r="C15" s="302">
        <v>45331</v>
      </c>
      <c r="D15" s="279">
        <v>530</v>
      </c>
      <c r="E15" s="303"/>
      <c r="F15" s="303"/>
      <c r="G15" s="303"/>
      <c r="H15" s="303"/>
      <c r="I15" s="303"/>
      <c r="J15" s="303"/>
      <c r="K15" s="304"/>
      <c r="L15" s="304"/>
      <c r="M15" s="317"/>
      <c r="N15" s="305"/>
      <c r="O15" s="279"/>
      <c r="P15" s="279"/>
      <c r="Q15" s="279"/>
      <c r="R15" s="279"/>
      <c r="S15" s="279"/>
      <c r="T15" s="279"/>
      <c r="U15" s="279"/>
      <c r="V15" s="279"/>
      <c r="W15" s="279"/>
      <c r="X15" s="279"/>
      <c r="Y15" s="279"/>
      <c r="Z15" s="279"/>
      <c r="AA15" s="279"/>
      <c r="AB15" s="279"/>
      <c r="AC15" s="279"/>
      <c r="AD15" s="279"/>
      <c r="AE15" s="279"/>
      <c r="AF15" s="279"/>
      <c r="AG15" s="279"/>
      <c r="AH15" s="279"/>
      <c r="AI15" s="279"/>
      <c r="AJ15" s="279"/>
      <c r="AK15" s="279"/>
      <c r="AL15" s="279"/>
      <c r="AM15" s="279"/>
      <c r="AN15" s="279"/>
      <c r="AO15" s="279"/>
      <c r="AP15" s="279"/>
      <c r="AQ15" s="279"/>
      <c r="AR15" s="279"/>
      <c r="AS15" s="279"/>
      <c r="AT15" s="279"/>
      <c r="AU15" s="279"/>
      <c r="AV15" s="279"/>
      <c r="AW15" s="279"/>
      <c r="AX15" s="279"/>
      <c r="AY15" s="279"/>
      <c r="AZ15" s="279"/>
      <c r="BA15" s="280"/>
      <c r="BB15" s="266"/>
      <c r="BC15" s="266"/>
      <c r="BD15" s="352"/>
      <c r="BE15" s="352"/>
      <c r="BF15" s="352"/>
      <c r="BG15" s="352"/>
      <c r="BH15" s="352"/>
      <c r="BI15" s="352"/>
      <c r="BJ15" s="352"/>
      <c r="BK15" s="352"/>
      <c r="BL15" s="352"/>
      <c r="BM15" s="352"/>
      <c r="BN15" s="352"/>
      <c r="BO15" s="352"/>
      <c r="BP15" s="352"/>
      <c r="BQ15" s="352"/>
      <c r="BR15" s="352"/>
      <c r="BS15" s="352"/>
      <c r="BT15" s="352"/>
      <c r="BU15" s="352"/>
      <c r="BV15" s="352"/>
      <c r="BW15" s="352"/>
      <c r="BX15" s="352"/>
      <c r="BY15" s="352"/>
      <c r="BZ15" s="352"/>
      <c r="CA15" s="352"/>
      <c r="CB15" s="352"/>
      <c r="CC15" s="352"/>
      <c r="CD15" s="352"/>
      <c r="CE15" s="352"/>
      <c r="CF15" s="352"/>
      <c r="CG15" s="352"/>
      <c r="CH15" s="352"/>
      <c r="CI15" s="352"/>
      <c r="CJ15" s="352"/>
      <c r="CK15" s="352"/>
      <c r="CL15" s="352"/>
      <c r="CM15" s="352"/>
      <c r="CN15" s="352"/>
      <c r="CO15" s="352"/>
      <c r="CP15" s="352"/>
      <c r="CQ15" s="352"/>
      <c r="CR15" s="352"/>
      <c r="CS15" s="352"/>
      <c r="CT15" s="352"/>
      <c r="CU15" s="352"/>
      <c r="CV15" s="352"/>
      <c r="CW15" s="352"/>
      <c r="CX15" s="352"/>
      <c r="CY15" s="352"/>
      <c r="CZ15" s="352"/>
      <c r="DA15" s="352"/>
      <c r="DB15" s="266"/>
      <c r="DC15" s="266">
        <f t="shared" si="3"/>
        <v>30</v>
      </c>
      <c r="DD15" s="302">
        <f t="shared" si="4"/>
        <v>45331</v>
      </c>
      <c r="DE15" s="328">
        <f>IF(D15&gt; 0,(COUNTIFS(FRACAS!$B$5:$B$9997, D$4, FRACAS!$D$5:$D$9997, "&lt;="&amp;D15)), "" )</f>
        <v>30</v>
      </c>
      <c r="DF15" s="282" t="str">
        <f>IF(E15&gt; 0,(COUNTIFS(FRACAS!$B$5:$B$9997, E$4, FRACAS!$D$5:$D$9997, "&lt;="&amp;E15)), "" )</f>
        <v/>
      </c>
      <c r="DG15" s="282" t="str">
        <f>IF(F15&gt; 0,(COUNTIFS(FRACAS!$B$5:$B$9997, F$4, FRACAS!$D$5:$D$9997, "&lt;="&amp;F15)), "" )</f>
        <v/>
      </c>
      <c r="DH15" s="282" t="str">
        <f>IF(G15&gt; 0,(COUNTIFS(FRACAS!$B$5:$B$9997, G$4, FRACAS!$D$5:$D$9997, "&lt;="&amp;G15)), "" )</f>
        <v/>
      </c>
      <c r="DI15" s="282" t="str">
        <f>IF(H15&gt; 0,(COUNTIFS(FRACAS!$B$5:$B$9997, H$4, FRACAS!$D$5:$D$9997, "&lt;="&amp;H15)), "" )</f>
        <v/>
      </c>
      <c r="DJ15" s="282" t="str">
        <f>IF(I15&gt; 0,(COUNTIFS(FRACAS!$B$5:$B$9997, I$4, FRACAS!$D$5:$D$9997, "&lt;="&amp;I15)), "" )</f>
        <v/>
      </c>
      <c r="DK15" s="282" t="str">
        <f>IF(J15&gt; 0,(COUNTIFS(FRACAS!$B$5:$B$9997, J$4, FRACAS!$D$5:$D$9997, "&lt;="&amp;J15)), "" )</f>
        <v/>
      </c>
      <c r="DL15" s="282" t="str">
        <f>IF(K15&gt; 0,(COUNTIFS(FRACAS!$B$5:$B$9997, K$4, FRACAS!$D$5:$D$9997, "&lt;="&amp;K15)), "" )</f>
        <v/>
      </c>
      <c r="DM15" s="282" t="str">
        <f>IF(L15&gt; 0,(COUNTIFS(FRACAS!$B$5:$B$9997, L$4, FRACAS!$D$5:$D$9997, "&lt;="&amp;L15)), "" )</f>
        <v/>
      </c>
      <c r="DN15" s="282" t="str">
        <f>IF(M15&gt; 0,(COUNTIFS(FRACAS!$B$5:$B$9997, M$4, FRACAS!$D$5:$D$9997, "&lt;="&amp;M15)), "" )</f>
        <v/>
      </c>
      <c r="DO15" s="284"/>
      <c r="DP15" s="282"/>
      <c r="DQ15" s="282"/>
      <c r="DR15" s="282"/>
      <c r="DS15" s="282"/>
      <c r="DT15" s="282"/>
      <c r="DU15" s="282"/>
      <c r="DV15" s="282"/>
      <c r="DW15" s="282"/>
      <c r="DX15" s="282"/>
      <c r="DY15" s="282"/>
      <c r="DZ15" s="282"/>
      <c r="EA15" s="282"/>
      <c r="EB15" s="282"/>
      <c r="EC15" s="282"/>
      <c r="ED15" s="282"/>
      <c r="EE15" s="282"/>
      <c r="EF15" s="282"/>
      <c r="EG15" s="282"/>
      <c r="EH15" s="282"/>
      <c r="EI15" s="282"/>
      <c r="EJ15" s="282"/>
      <c r="EK15" s="282"/>
      <c r="EL15" s="282"/>
      <c r="EM15" s="282"/>
      <c r="EN15" s="282"/>
      <c r="EO15" s="282"/>
      <c r="EP15" s="282"/>
      <c r="EQ15" s="282"/>
      <c r="ER15" s="282"/>
      <c r="ES15" s="282"/>
      <c r="ET15" s="282"/>
      <c r="EU15" s="282"/>
      <c r="EV15" s="282"/>
      <c r="EW15" s="282"/>
      <c r="EX15" s="282"/>
      <c r="EY15" s="282"/>
      <c r="EZ15" s="282"/>
      <c r="FA15" s="282"/>
      <c r="FB15" s="283"/>
      <c r="FC15" s="285"/>
      <c r="FD15" s="285"/>
      <c r="JN15" s="306"/>
      <c r="JO15" s="274"/>
      <c r="JP15" s="274"/>
      <c r="JQ15" s="274"/>
      <c r="JR15" s="274"/>
      <c r="JS15" s="274"/>
      <c r="JT15" s="274"/>
      <c r="JU15" s="274"/>
      <c r="JV15" s="274"/>
      <c r="JW15" s="274"/>
      <c r="JX15" s="274"/>
      <c r="JY15" s="274"/>
      <c r="JZ15" s="274"/>
      <c r="KA15" s="274"/>
      <c r="KB15" s="274"/>
      <c r="KC15" s="274"/>
      <c r="KD15" s="274"/>
      <c r="KE15" s="274"/>
      <c r="KF15" s="274"/>
      <c r="KG15" s="274"/>
      <c r="KH15" s="274"/>
      <c r="KI15" s="274"/>
      <c r="KJ15" s="274"/>
      <c r="KK15" s="274"/>
      <c r="KL15" s="274"/>
      <c r="KM15" s="274"/>
      <c r="KN15" s="274"/>
      <c r="KO15" s="274"/>
      <c r="KP15" s="274"/>
      <c r="KQ15" s="274"/>
      <c r="KR15" s="274"/>
      <c r="KS15" s="274"/>
      <c r="KT15" s="274"/>
      <c r="KU15" s="274"/>
      <c r="KV15" s="274"/>
      <c r="KW15" s="274"/>
      <c r="KX15" s="274"/>
      <c r="KY15" s="274"/>
      <c r="KZ15" s="274"/>
      <c r="LA15" s="274"/>
      <c r="LB15" s="275"/>
      <c r="LC15" s="302">
        <f t="shared" si="6"/>
        <v>45331</v>
      </c>
      <c r="LD15" s="354" cm="1">
        <f t="array" ref="LD15">IFERROR(
    (((D15/FRACAS!$AY$1)*60))
    /
    (((D15/FRACAS!$AY$1)*60) + SUMPRODUCT((FRACAS!$B$5:$B$9997=D$4)*(FRACAS!$D$5:$D$9997&lt;=D15)*(IFERROR(FRACAS!$AM$5:$AM$9997,0)))
    ),"")</f>
        <v>1.9451595499787172E-2</v>
      </c>
      <c r="LE15" s="354" t="str" cm="1">
        <f t="array" ref="LE15">IFERROR(
    (((E15/FRACAS!$AY$1)*60))
    /
    (((E15/FRACAS!$AY$1)*60) + SUMPRODUCT((FRACAS!$B$5:$B$9997=E$4)*(FRACAS!$D$5:$D$9997&lt;=E15)*(IFERROR(FRACAS!$AM$5:$AM$9997,0)))
    ),"")</f>
        <v/>
      </c>
      <c r="LF15" s="354" t="str" cm="1">
        <f t="array" ref="LF15">IFERROR(
    (((F15/FRACAS!$AY$1)*60))
    /
    (((F15/FRACAS!$AY$1)*60) + SUMPRODUCT((FRACAS!$B$5:$B$9997=F$4)*(FRACAS!$D$5:$D$9997&lt;=F15)*(IFERROR(FRACAS!$AM$5:$AM$9997,0)))
    ),"")</f>
        <v/>
      </c>
      <c r="LG15" s="354" t="str" cm="1">
        <f t="array" ref="LG15">IFERROR(
    (((G15/FRACAS!$AY$1)*60))
    /
    (((G15/FRACAS!$AY$1)*60) + SUMPRODUCT((FRACAS!$B$5:$B$9997=G$4)*(FRACAS!$D$5:$D$9997&lt;=G15)*(IFERROR(FRACAS!$AM$5:$AM$9997,0)))
    ),"")</f>
        <v/>
      </c>
      <c r="LH15" s="354" t="str" cm="1">
        <f t="array" ref="LH15">IFERROR(
    (((H15/FRACAS!$AY$1)*60))
    /
    (((H15/FRACAS!$AY$1)*60) + SUMPRODUCT((FRACAS!$B$5:$B$9997=H$4)*(FRACAS!$D$5:$D$9997&lt;=H15)*(IFERROR(FRACAS!$AM$5:$AM$9997,0)))
    ),"")</f>
        <v/>
      </c>
      <c r="LI15" s="354" t="str" cm="1">
        <f t="array" ref="LI15">IFERROR(
    (((I15/FRACAS!$AY$1)*60))
    /
    (((I15/FRACAS!$AY$1)*60) + SUMPRODUCT((FRACAS!$B$5:$B$9997=I$4)*(FRACAS!$D$5:$D$9997&lt;=I15)*(IFERROR(FRACAS!$AM$5:$AM$9997,0)))
    ),"")</f>
        <v/>
      </c>
      <c r="LJ15" s="354" t="str" cm="1">
        <f t="array" ref="LJ15">IFERROR(
    (((J15/FRACAS!$AY$1)*60))
    /
    (((J15/FRACAS!$AY$1)*60) + SUMPRODUCT((FRACAS!$B$5:$B$9997=J$4)*(FRACAS!$D$5:$D$9997&lt;=J15)*(IFERROR(FRACAS!$AM$5:$AM$9997,0)))
    ),"")</f>
        <v/>
      </c>
      <c r="LK15" s="354" t="str" cm="1">
        <f t="array" ref="LK15">IFERROR(
    (((K15/FRACAS!$AY$1)*60))
    /
    (((K15/FRACAS!$AY$1)*60) + SUMPRODUCT((FRACAS!$B$5:$B$9997=K$4)*(FRACAS!$D$5:$D$9997&lt;=K15)*(IFERROR(FRACAS!$AM$5:$AM$9997,0)))
    ),"")</f>
        <v/>
      </c>
      <c r="LL15" s="354" t="str" cm="1">
        <f t="array" ref="LL15">IFERROR(
    (((L15/FRACAS!$AY$1)*60))
    /
    (((L15/FRACAS!$AY$1)*60) + SUMPRODUCT((FRACAS!$B$5:$B$9997=L$4)*(FRACAS!$D$5:$D$9997&lt;=L15)*(IFERROR(FRACAS!$AM$5:$AM$9997,0)))
    ),"")</f>
        <v/>
      </c>
      <c r="LM15" s="354" t="str" cm="1">
        <f t="array" ref="LM15">IFERROR(
    (((M15/FRACAS!$AY$1)*60))
    /
    (((M15/FRACAS!$AY$1)*60) + SUMPRODUCT((FRACAS!$B$5:$B$9997=M$4)*(FRACAS!$D$5:$D$9997&lt;=M15)*(IFERROR(FRACAS!$AM$5:$AM$9997,0)))
    ),"")</f>
        <v/>
      </c>
      <c r="LN15" s="308"/>
      <c r="LO15" s="276"/>
      <c r="LP15" s="276"/>
      <c r="LQ15" s="276"/>
      <c r="LR15" s="276"/>
      <c r="LS15" s="276"/>
      <c r="LT15" s="276"/>
      <c r="LU15" s="276"/>
      <c r="LV15" s="276"/>
      <c r="LW15" s="276"/>
      <c r="LX15" s="276"/>
      <c r="LY15" s="276"/>
      <c r="LZ15" s="276"/>
      <c r="MA15" s="276"/>
      <c r="MB15" s="276"/>
      <c r="MC15" s="276"/>
      <c r="MD15" s="276"/>
      <c r="ME15" s="276"/>
      <c r="MF15" s="276"/>
      <c r="MG15" s="276"/>
      <c r="MH15" s="276"/>
      <c r="MI15" s="276"/>
      <c r="MJ15" s="276"/>
      <c r="MK15" s="276"/>
      <c r="ML15" s="276"/>
      <c r="MM15" s="276"/>
      <c r="MN15" s="276"/>
      <c r="MO15" s="276"/>
      <c r="MP15" s="276"/>
      <c r="MQ15" s="276"/>
      <c r="MR15" s="276"/>
      <c r="MS15" s="276"/>
      <c r="MT15" s="276"/>
      <c r="MU15" s="276"/>
      <c r="MV15" s="276"/>
      <c r="MW15" s="276"/>
      <c r="MX15" s="276"/>
      <c r="MY15" s="276"/>
      <c r="MZ15" s="276"/>
      <c r="NA15" s="277"/>
      <c r="ND15" s="345">
        <f t="shared" si="7"/>
        <v>530</v>
      </c>
      <c r="NE15" s="346">
        <f t="shared" si="5"/>
        <v>45331</v>
      </c>
      <c r="NF15" s="347" cm="1">
        <f t="array" ref="NF15">IF($ND15=0,"",(IFERROR( (IFERROR($ND15/FRACAS!$AY$1*60,0) - SUMPRODUCT( (FRACAS!$K$5:$K$9999=NF$2) * IFERROR(FRACAS!$AN$5:$AN$9999,0) ) ) / IFERROR($ND15/FRACAS!$AY$1*60,0), 1 )))</f>
        <v>1</v>
      </c>
      <c r="NG15" s="347" cm="1">
        <f t="array" ref="NG15">IF($ND15=0,"",(IFERROR( (IFERROR($ND15/FRACAS!$AY$1*60,0) - SUMPRODUCT( (FRACAS!$K$5:$K$9999=NG$2) * IFERROR(FRACAS!$AN$5:$AN$9999,0) ) ) / IFERROR($ND15/FRACAS!$AY$1*60,0), 1 )))</f>
        <v>1</v>
      </c>
      <c r="NH15" s="347" cm="1">
        <f t="array" ref="NH15">IF($ND15=0,"",(IFERROR( (IFERROR($ND15/FRACAS!$AY$1*60,0) - SUMPRODUCT( (FRACAS!$K$5:$K$9999=NH$2) * IFERROR(FRACAS!$AN$5:$AN$9999,0) ) ) / IFERROR($ND15/FRACAS!$AY$1*60,0), 1 )))</f>
        <v>1</v>
      </c>
      <c r="NI15" s="347" cm="1">
        <f t="array" ref="NI15">IF($ND15=0,"",(IFERROR( (IFERROR($ND15/FRACAS!$AY$1*60,0) - SUMPRODUCT( (FRACAS!$K$5:$K$9999=NI$2) * IFERROR(FRACAS!$AN$5:$AN$9999,0) ) ) / IFERROR($ND15/FRACAS!$AY$1*60,0), 1 )))</f>
        <v>1</v>
      </c>
      <c r="NJ15" s="347" cm="1">
        <f t="array" ref="NJ15">IF($ND15=0,"",(IFERROR( (IFERROR($ND15/FRACAS!$AY$1*60,0) - SUMPRODUCT( (FRACAS!$K$5:$K$9999=NJ$2) * IFERROR(FRACAS!$AN$5:$AN$9999,0) ) ) / IFERROR($ND15/FRACAS!$AY$1*60,0), 1 )))</f>
        <v>1</v>
      </c>
      <c r="NK15" s="347" cm="1">
        <f t="array" ref="NK15">IF($ND15=0,"",(IFERROR( (IFERROR($ND15/FRACAS!$AY$1*60,0) - SUMPRODUCT( (FRACAS!$K$5:$K$9999=NK$2) * IFERROR(FRACAS!$AN$5:$AN$9999,0) ) ) / IFERROR($ND15/FRACAS!$AY$1*60,0), 1 )))</f>
        <v>1</v>
      </c>
      <c r="NL15" s="347" cm="1">
        <f t="array" ref="NL15">IF($ND15=0,"",(IFERROR( (IFERROR($ND15/FRACAS!$AY$1*60,0) - SUMPRODUCT( (FRACAS!$K$5:$K$9999=NL$2) * IFERROR(FRACAS!$AN$5:$AN$9999,0) ) ) / IFERROR($ND15/FRACAS!$AY$1*60,0), 1 )))</f>
        <v>1</v>
      </c>
      <c r="NM15" s="347" cm="1">
        <f t="array" ref="NM15">IF($ND15=0,"",(IFERROR( (IFERROR($ND15/FRACAS!$AY$1*60,0) - SUMPRODUCT( (FRACAS!$K$5:$K$9999=NM$2) * IFERROR(FRACAS!$AN$5:$AN$9999,0) ) ) / IFERROR($ND15/FRACAS!$AY$1*60,0), 1 )))</f>
        <v>1</v>
      </c>
      <c r="NN15" s="347" cm="1">
        <f t="array" ref="NN15">IF($ND15=0,"",(IFERROR( (IFERROR($ND15/FRACAS!$AY$1*60,0) - SUMPRODUCT( (FRACAS!$K$5:$K$9999=NN$2) * IFERROR(FRACAS!$AN$5:$AN$9999,0) ) ) / IFERROR($ND15/FRACAS!$AY$1*60,0), 1 )))</f>
        <v>1</v>
      </c>
      <c r="NO15" s="347" cm="1">
        <f t="array" ref="NO15">IF($ND15=0,"",(IFERROR( (IFERROR($ND15/FRACAS!$AY$1*60,0) - SUMPRODUCT( (FRACAS!$K$5:$K$9999=NO$2) * IFERROR(FRACAS!$AN$5:$AN$9999,0) ) ) / IFERROR($ND15/FRACAS!$AY$1*60,0), 1 )))</f>
        <v>1</v>
      </c>
      <c r="NP15" s="347" cm="1">
        <f t="array" ref="NP15">IF($ND15=0,"",(IFERROR( (IFERROR($ND15/FRACAS!$AY$1*60,0) - SUMPRODUCT( (FRACAS!$K$5:$K$9999=NP$2) * IFERROR(FRACAS!$AN$5:$AN$9999,0) ) ) / IFERROR($ND15/FRACAS!$AY$1*60,0), 1 )))</f>
        <v>1</v>
      </c>
      <c r="NQ15" s="347" cm="1">
        <f t="array" ref="NQ15">IF($ND15=0,"",(IFERROR( (IFERROR($ND15/FRACAS!$AY$1*60,0) - SUMPRODUCT( (FRACAS!$K$5:$K$9999=NQ$2) * IFERROR(FRACAS!$AN$5:$AN$9999,0) ) ) / IFERROR($ND15/FRACAS!$AY$1*60,0), 1 )))</f>
        <v>1</v>
      </c>
      <c r="NR15" s="347" cm="1">
        <f t="array" ref="NR15">IF($ND15=0,"",(IFERROR( (IFERROR($ND15/FRACAS!$AY$1*60,0) - SUMPRODUCT( (FRACAS!$K$5:$K$9999=NR$2) * IFERROR(FRACAS!$AN$5:$AN$9999,0) ) ) / IFERROR($ND15/FRACAS!$AY$1*60,0), 1 )))</f>
        <v>1</v>
      </c>
      <c r="NS15" s="347" cm="1">
        <f t="array" ref="NS15">IF($ND15=0,"",(IFERROR( (IFERROR($ND15/FRACAS!$AY$1*60,0) - SUMPRODUCT( (FRACAS!$K$5:$K$9999=NS$2) * IFERROR(FRACAS!$AN$5:$AN$9999,0) ) ) / IFERROR($ND15/FRACAS!$AY$1*60,0), 1 )))</f>
        <v>1</v>
      </c>
      <c r="NT15" s="347" cm="1">
        <f t="array" ref="NT15">IF($ND15=0,"",(IFERROR( (IFERROR($ND15/FRACAS!$AY$1*60,0) - SUMPRODUCT( (FRACAS!$K$5:$K$9999=NT$2) * IFERROR(FRACAS!$AN$5:$AN$9999,0) ) ) / IFERROR($ND15/FRACAS!$AY$1*60,0), 1 )))</f>
        <v>1</v>
      </c>
      <c r="NU15" s="347" cm="1">
        <f t="array" ref="NU15">IF($ND15=0,"",(IFERROR( (IFERROR($ND15/FRACAS!$AY$1*60,0) - SUMPRODUCT( (FRACAS!$K$5:$K$9999=NU$2) * IFERROR(FRACAS!$AN$5:$AN$9999,0) ) ) / IFERROR($ND15/FRACAS!$AY$1*60,0), 1 )))</f>
        <v>1</v>
      </c>
      <c r="NV15" s="347" cm="1">
        <f t="array" ref="NV15">IF($ND15=0,"",(IFERROR( (IFERROR($ND15/FRACAS!$AY$1*60,0) - SUMPRODUCT( (FRACAS!$K$5:$K$9999=NV$2) * IFERROR(FRACAS!$AN$5:$AN$9999,0) ) ) / IFERROR($ND15/FRACAS!$AY$1*60,0), 1 )))</f>
        <v>1</v>
      </c>
      <c r="NW15" s="347" cm="1">
        <f t="array" ref="NW15">IF($ND15=0,"",(IFERROR( (IFERROR($ND15/FRACAS!$AY$1*60,0) - SUMPRODUCT( (FRACAS!$K$5:$K$9999=NW$2) * IFERROR(FRACAS!$AN$5:$AN$9999,0) ) ) / IFERROR($ND15/FRACAS!$AY$1*60,0), 1 )))</f>
        <v>1</v>
      </c>
      <c r="NX15" s="347" cm="1">
        <f t="array" ref="NX15">IF($ND15=0,"",(IFERROR( (IFERROR($ND15/FRACAS!$AY$1*60,0) - SUMPRODUCT( (FRACAS!$K$5:$K$9999=NX$2) * IFERROR(FRACAS!$AN$5:$AN$9999,0) ) ) / IFERROR($ND15/FRACAS!$AY$1*60,0), 1 )))</f>
        <v>1</v>
      </c>
      <c r="NY15" s="347" cm="1">
        <f t="array" ref="NY15">IF($ND15=0,"",(IFERROR( (IFERROR($ND15/FRACAS!$AY$1*60,0) - SUMPRODUCT( (FRACAS!$K$5:$K$9999=NY$2) * IFERROR(FRACAS!$AN$5:$AN$9999,0) ) ) / IFERROR($ND15/FRACAS!$AY$1*60,0), 1 )))</f>
        <v>1</v>
      </c>
      <c r="NZ15" s="347" cm="1">
        <f t="array" ref="NZ15">IF($ND15=0,"",(IFERROR( (IFERROR($ND15/FRACAS!$AY$1*60,0) - SUMPRODUCT( (FRACAS!$K$5:$K$9999=NZ$2) * IFERROR(FRACAS!$AN$5:$AN$9999,0) ) ) / IFERROR($ND15/FRACAS!$AY$1*60,0), 1 )))</f>
        <v>1</v>
      </c>
      <c r="OA15" s="347" cm="1">
        <f t="array" ref="OA15">IF($ND15=0,"",(IFERROR( (IFERROR($ND15/FRACAS!$AY$1*60,0) - SUMPRODUCT( (FRACAS!$K$5:$K$9999=OA$2) * IFERROR(FRACAS!$AN$5:$AN$9999,0) ) ) / IFERROR($ND15/FRACAS!$AY$1*60,0), 1 )))</f>
        <v>1</v>
      </c>
      <c r="OB15" s="347" cm="1">
        <f t="array" ref="OB15">IF($ND15=0,"",(IFERROR( (IFERROR($ND15/FRACAS!$AY$1*60,0) - SUMPRODUCT( (FRACAS!$K$5:$K$9999=OB$2) * IFERROR(FRACAS!$AN$5:$AN$9999,0) ) ) / IFERROR($ND15/FRACAS!$AY$1*60,0), 1 )))</f>
        <v>1</v>
      </c>
      <c r="OC15" s="347" cm="1">
        <f t="array" ref="OC15">IF($ND15=0,"",(IFERROR( (IFERROR($ND15/FRACAS!$AY$1*60,0) - SUMPRODUCT( (FRACAS!$K$5:$K$9999=OC$2) * IFERROR(FRACAS!$AN$5:$AN$9999,0) ) ) / IFERROR($ND15/FRACAS!$AY$1*60,0), 1 )))</f>
        <v>1</v>
      </c>
      <c r="OD15" s="347" cm="1">
        <f t="array" ref="OD15">IF($ND15=0,"",(IFERROR( (IFERROR($ND15/FRACAS!$AY$1*60,0) - SUMPRODUCT( (FRACAS!$K$5:$K$9999=OD$2) * IFERROR(FRACAS!$AN$5:$AN$9999,0) ) ) / IFERROR($ND15/FRACAS!$AY$1*60,0), 1 )))</f>
        <v>1</v>
      </c>
      <c r="OE15" s="347" cm="1">
        <f t="array" ref="OE15">IF($ND15=0,"",(IFERROR( (IFERROR($ND15/FRACAS!$AY$1*60,0) - SUMPRODUCT( (FRACAS!$K$5:$K$9999=OE$2) * IFERROR(FRACAS!$AN$5:$AN$9999,0) ) ) / IFERROR($ND15/FRACAS!$AY$1*60,0), 1 )))</f>
        <v>1</v>
      </c>
      <c r="OF15" s="347" cm="1">
        <f t="array" ref="OF15">IF($ND15=0,"",(IFERROR( (IFERROR($ND15/FRACAS!$AY$1*60,0) - SUMPRODUCT( (FRACAS!$K$5:$K$9999=OF$2) * IFERROR(FRACAS!$AN$5:$AN$9999,0) ) ) / IFERROR($ND15/FRACAS!$AY$1*60,0), 1 )))</f>
        <v>1</v>
      </c>
      <c r="OG15" s="347" cm="1">
        <f t="array" ref="OG15">IF($ND15=0,"",(IFERROR( (IFERROR($ND15/FRACAS!$AY$1*60,0) - SUMPRODUCT( (FRACAS!$K$5:$K$9999=OG$2) * IFERROR(FRACAS!$AN$5:$AN$9999,0) ) ) / IFERROR($ND15/FRACAS!$AY$1*60,0), 1 )))</f>
        <v>1</v>
      </c>
      <c r="OH15" s="347" cm="1">
        <f t="array" ref="OH15">IF($ND15=0,"",(IFERROR( (IFERROR($ND15/FRACAS!$AY$1*60,0) - SUMPRODUCT( (FRACAS!$K$5:$K$9999=OH$2) * IFERROR(FRACAS!$AN$5:$AN$9999,0) ) ) / IFERROR($ND15/FRACAS!$AY$1*60,0), 1 )))</f>
        <v>1</v>
      </c>
      <c r="OI15" s="347" cm="1">
        <f t="array" ref="OI15">IF($ND15=0,"",(IFERROR( (IFERROR($ND15/FRACAS!$AY$1*60,0) - SUMPRODUCT( (FRACAS!$K$5:$K$9999=OI$2) * IFERROR(FRACAS!$AN$5:$AN$9999,0) ) ) / IFERROR($ND15/FRACAS!$AY$1*60,0), 1 )))</f>
        <v>1</v>
      </c>
      <c r="OJ15" s="347" cm="1">
        <f t="array" ref="OJ15">IF($ND15=0,"",(IFERROR( (IFERROR($ND15/FRACAS!$AY$1*60,0) - SUMPRODUCT( (FRACAS!$K$5:$K$9999=OJ$2) * IFERROR(FRACAS!$AN$5:$AN$9999,0) ) ) / IFERROR($ND15/FRACAS!$AY$1*60,0), 1 )))</f>
        <v>1</v>
      </c>
      <c r="OK15" s="347" cm="1">
        <f t="array" ref="OK15">IF($ND15=0,"",(IFERROR( (IFERROR($ND15/FRACAS!$AY$1*60,0) - SUMPRODUCT( (FRACAS!$K$5:$K$9999=OK$2) * IFERROR(FRACAS!$AN$5:$AN$9999,0) ) ) / IFERROR($ND15/FRACAS!$AY$1*60,0), 1 )))</f>
        <v>1</v>
      </c>
      <c r="OL15" s="347" cm="1">
        <f t="array" ref="OL15">IF($ND15=0,"",(IFERROR( (IFERROR($ND15/FRACAS!$AY$1*60,0) - SUMPRODUCT( (FRACAS!$K$5:$K$9999=OL$2) * IFERROR(FRACAS!$AN$5:$AN$9999,0) ) ) / IFERROR($ND15/FRACAS!$AY$1*60,0), 1 )))</f>
        <v>1</v>
      </c>
      <c r="OM15" s="347" cm="1">
        <f t="array" ref="OM15">IF($ND15=0,"",(IFERROR( (IFERROR($ND15/FRACAS!$AY$1*60,0) - SUMPRODUCT( (FRACAS!$K$5:$K$9999=OM$2) * IFERROR(FRACAS!$AN$5:$AN$9999,0) ) ) / IFERROR($ND15/FRACAS!$AY$1*60,0), 1 )))</f>
        <v>1</v>
      </c>
      <c r="ON15" s="347" cm="1">
        <f t="array" ref="ON15">IF($ND15=0,"",(IFERROR( (IFERROR($ND15/FRACAS!$AY$1*60,0) - SUMPRODUCT( (FRACAS!$K$5:$K$9999=ON$2) * IFERROR(FRACAS!$AN$5:$AN$9999,0) ) ) / IFERROR($ND15/FRACAS!$AY$1*60,0), 1 )))</f>
        <v>1</v>
      </c>
    </row>
    <row r="16" spans="1:404" ht="15" customHeight="1">
      <c r="B16" s="301" t="s">
        <v>227</v>
      </c>
      <c r="C16" s="302">
        <v>45338</v>
      </c>
      <c r="D16" s="279">
        <v>540</v>
      </c>
      <c r="E16" s="303"/>
      <c r="F16" s="303"/>
      <c r="G16" s="303"/>
      <c r="H16" s="303"/>
      <c r="I16" s="303"/>
      <c r="J16" s="303"/>
      <c r="K16" s="304"/>
      <c r="L16" s="304"/>
      <c r="M16" s="317"/>
      <c r="N16" s="305"/>
      <c r="O16" s="279"/>
      <c r="P16" s="279"/>
      <c r="Q16" s="279"/>
      <c r="R16" s="279"/>
      <c r="S16" s="279"/>
      <c r="T16" s="279"/>
      <c r="U16" s="279"/>
      <c r="V16" s="279"/>
      <c r="W16" s="279"/>
      <c r="X16" s="279"/>
      <c r="Y16" s="279"/>
      <c r="Z16" s="279"/>
      <c r="AA16" s="279"/>
      <c r="AB16" s="279"/>
      <c r="AC16" s="279"/>
      <c r="AD16" s="279"/>
      <c r="AE16" s="279"/>
      <c r="AF16" s="279"/>
      <c r="AG16" s="279"/>
      <c r="AH16" s="279"/>
      <c r="AI16" s="279"/>
      <c r="AJ16" s="279"/>
      <c r="AK16" s="279"/>
      <c r="AL16" s="279"/>
      <c r="AM16" s="279"/>
      <c r="AN16" s="279"/>
      <c r="AO16" s="279"/>
      <c r="AP16" s="279"/>
      <c r="AQ16" s="279"/>
      <c r="AR16" s="279"/>
      <c r="AS16" s="279"/>
      <c r="AT16" s="279"/>
      <c r="AU16" s="279"/>
      <c r="AV16" s="279"/>
      <c r="AW16" s="279"/>
      <c r="AX16" s="279"/>
      <c r="AY16" s="279"/>
      <c r="AZ16" s="279"/>
      <c r="BA16" s="280"/>
      <c r="BB16" s="266"/>
      <c r="BC16" s="266"/>
      <c r="BD16" s="352"/>
      <c r="BE16" s="352"/>
      <c r="BF16" s="352"/>
      <c r="BG16" s="352"/>
      <c r="BH16" s="352"/>
      <c r="BI16" s="352"/>
      <c r="BJ16" s="352"/>
      <c r="BK16" s="352"/>
      <c r="BL16" s="352"/>
      <c r="BM16" s="352"/>
      <c r="BN16" s="352"/>
      <c r="BO16" s="352"/>
      <c r="BP16" s="352"/>
      <c r="BQ16" s="352"/>
      <c r="BR16" s="352"/>
      <c r="BS16" s="352"/>
      <c r="BT16" s="352"/>
      <c r="BU16" s="352"/>
      <c r="BV16" s="352"/>
      <c r="BW16" s="352"/>
      <c r="BX16" s="352"/>
      <c r="BY16" s="352"/>
      <c r="BZ16" s="352"/>
      <c r="CA16" s="352"/>
      <c r="CB16" s="352"/>
      <c r="CC16" s="352"/>
      <c r="CD16" s="352"/>
      <c r="CE16" s="352"/>
      <c r="CF16" s="352"/>
      <c r="CG16" s="352"/>
      <c r="CH16" s="352"/>
      <c r="CI16" s="352"/>
      <c r="CJ16" s="352"/>
      <c r="CK16" s="352"/>
      <c r="CL16" s="352"/>
      <c r="CM16" s="352"/>
      <c r="CN16" s="352"/>
      <c r="CO16" s="352"/>
      <c r="CP16" s="352"/>
      <c r="CQ16" s="352"/>
      <c r="CR16" s="352"/>
      <c r="CS16" s="352"/>
      <c r="CT16" s="352"/>
      <c r="CU16" s="352"/>
      <c r="CV16" s="352"/>
      <c r="CW16" s="352"/>
      <c r="CX16" s="352"/>
      <c r="CY16" s="352"/>
      <c r="CZ16" s="352"/>
      <c r="DA16" s="352"/>
      <c r="DB16" s="266"/>
      <c r="DC16" s="266">
        <f t="shared" si="3"/>
        <v>30</v>
      </c>
      <c r="DD16" s="302">
        <f t="shared" si="4"/>
        <v>45338</v>
      </c>
      <c r="DE16" s="328">
        <f>IF(D16&gt; 0,(COUNTIFS(FRACAS!$B$5:$B$9997, D$4, FRACAS!$D$5:$D$9997, "&lt;="&amp;D16)), "" )</f>
        <v>30</v>
      </c>
      <c r="DF16" s="282" t="str">
        <f>IF(E16&gt; 0,(COUNTIFS(FRACAS!$B$5:$B$9997, E$4, FRACAS!$D$5:$D$9997, "&lt;="&amp;E16)), "" )</f>
        <v/>
      </c>
      <c r="DG16" s="282" t="str">
        <f>IF(F16&gt; 0,(COUNTIFS(FRACAS!$B$5:$B$9997, F$4, FRACAS!$D$5:$D$9997, "&lt;="&amp;F16)), "" )</f>
        <v/>
      </c>
      <c r="DH16" s="282" t="str">
        <f>IF(G16&gt; 0,(COUNTIFS(FRACAS!$B$5:$B$9997, G$4, FRACAS!$D$5:$D$9997, "&lt;="&amp;G16)), "" )</f>
        <v/>
      </c>
      <c r="DI16" s="282" t="str">
        <f>IF(H16&gt; 0,(COUNTIFS(FRACAS!$B$5:$B$9997, H$4, FRACAS!$D$5:$D$9997, "&lt;="&amp;H16)), "" )</f>
        <v/>
      </c>
      <c r="DJ16" s="282" t="str">
        <f>IF(I16&gt; 0,(COUNTIFS(FRACAS!$B$5:$B$9997, I$4, FRACAS!$D$5:$D$9997, "&lt;="&amp;I16)), "" )</f>
        <v/>
      </c>
      <c r="DK16" s="282" t="str">
        <f>IF(J16&gt; 0,(COUNTIFS(FRACAS!$B$5:$B$9997, J$4, FRACAS!$D$5:$D$9997, "&lt;="&amp;J16)), "" )</f>
        <v/>
      </c>
      <c r="DL16" s="282" t="str">
        <f>IF(K16&gt; 0,(COUNTIFS(FRACAS!$B$5:$B$9997, K$4, FRACAS!$D$5:$D$9997, "&lt;="&amp;K16)), "" )</f>
        <v/>
      </c>
      <c r="DM16" s="282" t="str">
        <f>IF(L16&gt; 0,(COUNTIFS(FRACAS!$B$5:$B$9997, L$4, FRACAS!$D$5:$D$9997, "&lt;="&amp;L16)), "" )</f>
        <v/>
      </c>
      <c r="DN16" s="282" t="str">
        <f>IF(M16&gt; 0,(COUNTIFS(FRACAS!$B$5:$B$9997, M$4, FRACAS!$D$5:$D$9997, "&lt;="&amp;M16)), "" )</f>
        <v/>
      </c>
      <c r="DO16" s="284"/>
      <c r="DP16" s="282"/>
      <c r="DQ16" s="282"/>
      <c r="DR16" s="282"/>
      <c r="DS16" s="282"/>
      <c r="DT16" s="282"/>
      <c r="DU16" s="282"/>
      <c r="DV16" s="282"/>
      <c r="DW16" s="282"/>
      <c r="DX16" s="282"/>
      <c r="DY16" s="282"/>
      <c r="DZ16" s="282"/>
      <c r="EA16" s="282"/>
      <c r="EB16" s="282"/>
      <c r="EC16" s="282"/>
      <c r="ED16" s="282"/>
      <c r="EE16" s="282"/>
      <c r="EF16" s="282"/>
      <c r="EG16" s="282"/>
      <c r="EH16" s="282"/>
      <c r="EI16" s="282"/>
      <c r="EJ16" s="282"/>
      <c r="EK16" s="282"/>
      <c r="EL16" s="282"/>
      <c r="EM16" s="282"/>
      <c r="EN16" s="282"/>
      <c r="EO16" s="282"/>
      <c r="EP16" s="282"/>
      <c r="EQ16" s="282"/>
      <c r="ER16" s="282"/>
      <c r="ES16" s="282"/>
      <c r="ET16" s="282"/>
      <c r="EU16" s="282"/>
      <c r="EV16" s="282"/>
      <c r="EW16" s="282"/>
      <c r="EX16" s="282"/>
      <c r="EY16" s="282"/>
      <c r="EZ16" s="282"/>
      <c r="FA16" s="282"/>
      <c r="FB16" s="283"/>
      <c r="FC16" s="285"/>
      <c r="FD16" s="285"/>
      <c r="JN16" s="306"/>
      <c r="JO16" s="274"/>
      <c r="JP16" s="274"/>
      <c r="JQ16" s="274"/>
      <c r="JR16" s="274"/>
      <c r="JS16" s="274"/>
      <c r="JT16" s="274"/>
      <c r="JU16" s="274"/>
      <c r="JV16" s="274"/>
      <c r="JW16" s="274"/>
      <c r="JX16" s="274"/>
      <c r="JY16" s="274"/>
      <c r="JZ16" s="274"/>
      <c r="KA16" s="274"/>
      <c r="KB16" s="274"/>
      <c r="KC16" s="274"/>
      <c r="KD16" s="274"/>
      <c r="KE16" s="274"/>
      <c r="KF16" s="274"/>
      <c r="KG16" s="274"/>
      <c r="KH16" s="274"/>
      <c r="KI16" s="274"/>
      <c r="KJ16" s="274"/>
      <c r="KK16" s="274"/>
      <c r="KL16" s="274"/>
      <c r="KM16" s="274"/>
      <c r="KN16" s="274"/>
      <c r="KO16" s="274"/>
      <c r="KP16" s="274"/>
      <c r="KQ16" s="274"/>
      <c r="KR16" s="274"/>
      <c r="KS16" s="274"/>
      <c r="KT16" s="274"/>
      <c r="KU16" s="274"/>
      <c r="KV16" s="274"/>
      <c r="KW16" s="274"/>
      <c r="KX16" s="274"/>
      <c r="KY16" s="274"/>
      <c r="KZ16" s="274"/>
      <c r="LA16" s="274"/>
      <c r="LB16" s="275"/>
      <c r="LC16" s="302">
        <f t="shared" si="6"/>
        <v>45338</v>
      </c>
      <c r="LD16" s="354" cm="1">
        <f t="array" ref="LD16">IFERROR(
    (((D16/FRACAS!$AY$1)*60))
    /
    (((D16/FRACAS!$AY$1)*60) + SUMPRODUCT((FRACAS!$B$5:$B$9997=D$4)*(FRACAS!$D$5:$D$9997&lt;=D16)*(IFERROR(FRACAS!$AM$5:$AM$9997,0)))
    ),"")</f>
        <v>1.9811335752813831E-2</v>
      </c>
      <c r="LE16" s="354" t="str" cm="1">
        <f t="array" ref="LE16">IFERROR(
    (((E16/FRACAS!$AY$1)*60))
    /
    (((E16/FRACAS!$AY$1)*60) + SUMPRODUCT((FRACAS!$B$5:$B$9997=E$4)*(FRACAS!$D$5:$D$9997&lt;=E16)*(IFERROR(FRACAS!$AM$5:$AM$9997,0)))
    ),"")</f>
        <v/>
      </c>
      <c r="LF16" s="354" t="str" cm="1">
        <f t="array" ref="LF16">IFERROR(
    (((F16/FRACAS!$AY$1)*60))
    /
    (((F16/FRACAS!$AY$1)*60) + SUMPRODUCT((FRACAS!$B$5:$B$9997=F$4)*(FRACAS!$D$5:$D$9997&lt;=F16)*(IFERROR(FRACAS!$AM$5:$AM$9997,0)))
    ),"")</f>
        <v/>
      </c>
      <c r="LG16" s="354" t="str" cm="1">
        <f t="array" ref="LG16">IFERROR(
    (((G16/FRACAS!$AY$1)*60))
    /
    (((G16/FRACAS!$AY$1)*60) + SUMPRODUCT((FRACAS!$B$5:$B$9997=G$4)*(FRACAS!$D$5:$D$9997&lt;=G16)*(IFERROR(FRACAS!$AM$5:$AM$9997,0)))
    ),"")</f>
        <v/>
      </c>
      <c r="LH16" s="354" t="str" cm="1">
        <f t="array" ref="LH16">IFERROR(
    (((H16/FRACAS!$AY$1)*60))
    /
    (((H16/FRACAS!$AY$1)*60) + SUMPRODUCT((FRACAS!$B$5:$B$9997=H$4)*(FRACAS!$D$5:$D$9997&lt;=H16)*(IFERROR(FRACAS!$AM$5:$AM$9997,0)))
    ),"")</f>
        <v/>
      </c>
      <c r="LI16" s="354" t="str" cm="1">
        <f t="array" ref="LI16">IFERROR(
    (((I16/FRACAS!$AY$1)*60))
    /
    (((I16/FRACAS!$AY$1)*60) + SUMPRODUCT((FRACAS!$B$5:$B$9997=I$4)*(FRACAS!$D$5:$D$9997&lt;=I16)*(IFERROR(FRACAS!$AM$5:$AM$9997,0)))
    ),"")</f>
        <v/>
      </c>
      <c r="LJ16" s="354" t="str" cm="1">
        <f t="array" ref="LJ16">IFERROR(
    (((J16/FRACAS!$AY$1)*60))
    /
    (((J16/FRACAS!$AY$1)*60) + SUMPRODUCT((FRACAS!$B$5:$B$9997=J$4)*(FRACAS!$D$5:$D$9997&lt;=J16)*(IFERROR(FRACAS!$AM$5:$AM$9997,0)))
    ),"")</f>
        <v/>
      </c>
      <c r="LK16" s="354" t="str" cm="1">
        <f t="array" ref="LK16">IFERROR(
    (((K16/FRACAS!$AY$1)*60))
    /
    (((K16/FRACAS!$AY$1)*60) + SUMPRODUCT((FRACAS!$B$5:$B$9997=K$4)*(FRACAS!$D$5:$D$9997&lt;=K16)*(IFERROR(FRACAS!$AM$5:$AM$9997,0)))
    ),"")</f>
        <v/>
      </c>
      <c r="LL16" s="354" t="str" cm="1">
        <f t="array" ref="LL16">IFERROR(
    (((L16/FRACAS!$AY$1)*60))
    /
    (((L16/FRACAS!$AY$1)*60) + SUMPRODUCT((FRACAS!$B$5:$B$9997=L$4)*(FRACAS!$D$5:$D$9997&lt;=L16)*(IFERROR(FRACAS!$AM$5:$AM$9997,0)))
    ),"")</f>
        <v/>
      </c>
      <c r="LM16" s="354" t="str" cm="1">
        <f t="array" ref="LM16">IFERROR(
    (((M16/FRACAS!$AY$1)*60))
    /
    (((M16/FRACAS!$AY$1)*60) + SUMPRODUCT((FRACAS!$B$5:$B$9997=M$4)*(FRACAS!$D$5:$D$9997&lt;=M16)*(IFERROR(FRACAS!$AM$5:$AM$9997,0)))
    ),"")</f>
        <v/>
      </c>
      <c r="LN16" s="308"/>
      <c r="LO16" s="276"/>
      <c r="LP16" s="276"/>
      <c r="LQ16" s="276"/>
      <c r="LR16" s="276"/>
      <c r="LS16" s="276"/>
      <c r="LT16" s="276"/>
      <c r="LU16" s="276"/>
      <c r="LV16" s="276"/>
      <c r="LW16" s="276"/>
      <c r="LX16" s="276"/>
      <c r="LY16" s="276"/>
      <c r="LZ16" s="276"/>
      <c r="MA16" s="276"/>
      <c r="MB16" s="276"/>
      <c r="MC16" s="276"/>
      <c r="MD16" s="276"/>
      <c r="ME16" s="276"/>
      <c r="MF16" s="276"/>
      <c r="MG16" s="276"/>
      <c r="MH16" s="276"/>
      <c r="MI16" s="276"/>
      <c r="MJ16" s="276"/>
      <c r="MK16" s="276"/>
      <c r="ML16" s="276"/>
      <c r="MM16" s="276"/>
      <c r="MN16" s="276"/>
      <c r="MO16" s="276"/>
      <c r="MP16" s="276"/>
      <c r="MQ16" s="276"/>
      <c r="MR16" s="276"/>
      <c r="MS16" s="276"/>
      <c r="MT16" s="276"/>
      <c r="MU16" s="276"/>
      <c r="MV16" s="276"/>
      <c r="MW16" s="276"/>
      <c r="MX16" s="276"/>
      <c r="MY16" s="276"/>
      <c r="MZ16" s="276"/>
      <c r="NA16" s="277"/>
      <c r="ND16" s="345">
        <f t="shared" si="7"/>
        <v>540</v>
      </c>
      <c r="NE16" s="346">
        <f t="shared" si="5"/>
        <v>45338</v>
      </c>
      <c r="NF16" s="347" cm="1">
        <f t="array" ref="NF16">IF($ND16=0,"",(IFERROR( (IFERROR($ND16/FRACAS!$AY$1*60,0) - SUMPRODUCT( (FRACAS!$K$5:$K$9999=NF$2) * IFERROR(FRACAS!$AN$5:$AN$9999,0) ) ) / IFERROR($ND16/FRACAS!$AY$1*60,0), 1 )))</f>
        <v>1</v>
      </c>
      <c r="NG16" s="347" cm="1">
        <f t="array" ref="NG16">IF($ND16=0,"",(IFERROR( (IFERROR($ND16/FRACAS!$AY$1*60,0) - SUMPRODUCT( (FRACAS!$K$5:$K$9999=NG$2) * IFERROR(FRACAS!$AN$5:$AN$9999,0) ) ) / IFERROR($ND16/FRACAS!$AY$1*60,0), 1 )))</f>
        <v>1</v>
      </c>
      <c r="NH16" s="347" cm="1">
        <f t="array" ref="NH16">IF($ND16=0,"",(IFERROR( (IFERROR($ND16/FRACAS!$AY$1*60,0) - SUMPRODUCT( (FRACAS!$K$5:$K$9999=NH$2) * IFERROR(FRACAS!$AN$5:$AN$9999,0) ) ) / IFERROR($ND16/FRACAS!$AY$1*60,0), 1 )))</f>
        <v>1</v>
      </c>
      <c r="NI16" s="347" cm="1">
        <f t="array" ref="NI16">IF($ND16=0,"",(IFERROR( (IFERROR($ND16/FRACAS!$AY$1*60,0) - SUMPRODUCT( (FRACAS!$K$5:$K$9999=NI$2) * IFERROR(FRACAS!$AN$5:$AN$9999,0) ) ) / IFERROR($ND16/FRACAS!$AY$1*60,0), 1 )))</f>
        <v>1</v>
      </c>
      <c r="NJ16" s="347" cm="1">
        <f t="array" ref="NJ16">IF($ND16=0,"",(IFERROR( (IFERROR($ND16/FRACAS!$AY$1*60,0) - SUMPRODUCT( (FRACAS!$K$5:$K$9999=NJ$2) * IFERROR(FRACAS!$AN$5:$AN$9999,0) ) ) / IFERROR($ND16/FRACAS!$AY$1*60,0), 1 )))</f>
        <v>1</v>
      </c>
      <c r="NK16" s="347" cm="1">
        <f t="array" ref="NK16">IF($ND16=0,"",(IFERROR( (IFERROR($ND16/FRACAS!$AY$1*60,0) - SUMPRODUCT( (FRACAS!$K$5:$K$9999=NK$2) * IFERROR(FRACAS!$AN$5:$AN$9999,0) ) ) / IFERROR($ND16/FRACAS!$AY$1*60,0), 1 )))</f>
        <v>1</v>
      </c>
      <c r="NL16" s="347" cm="1">
        <f t="array" ref="NL16">IF($ND16=0,"",(IFERROR( (IFERROR($ND16/FRACAS!$AY$1*60,0) - SUMPRODUCT( (FRACAS!$K$5:$K$9999=NL$2) * IFERROR(FRACAS!$AN$5:$AN$9999,0) ) ) / IFERROR($ND16/FRACAS!$AY$1*60,0), 1 )))</f>
        <v>1</v>
      </c>
      <c r="NM16" s="347" cm="1">
        <f t="array" ref="NM16">IF($ND16=0,"",(IFERROR( (IFERROR($ND16/FRACAS!$AY$1*60,0) - SUMPRODUCT( (FRACAS!$K$5:$K$9999=NM$2) * IFERROR(FRACAS!$AN$5:$AN$9999,0) ) ) / IFERROR($ND16/FRACAS!$AY$1*60,0), 1 )))</f>
        <v>1</v>
      </c>
      <c r="NN16" s="347" cm="1">
        <f t="array" ref="NN16">IF($ND16=0,"",(IFERROR( (IFERROR($ND16/FRACAS!$AY$1*60,0) - SUMPRODUCT( (FRACAS!$K$5:$K$9999=NN$2) * IFERROR(FRACAS!$AN$5:$AN$9999,0) ) ) / IFERROR($ND16/FRACAS!$AY$1*60,0), 1 )))</f>
        <v>1</v>
      </c>
      <c r="NO16" s="347" cm="1">
        <f t="array" ref="NO16">IF($ND16=0,"",(IFERROR( (IFERROR($ND16/FRACAS!$AY$1*60,0) - SUMPRODUCT( (FRACAS!$K$5:$K$9999=NO$2) * IFERROR(FRACAS!$AN$5:$AN$9999,0) ) ) / IFERROR($ND16/FRACAS!$AY$1*60,0), 1 )))</f>
        <v>1</v>
      </c>
      <c r="NP16" s="347" cm="1">
        <f t="array" ref="NP16">IF($ND16=0,"",(IFERROR( (IFERROR($ND16/FRACAS!$AY$1*60,0) - SUMPRODUCT( (FRACAS!$K$5:$K$9999=NP$2) * IFERROR(FRACAS!$AN$5:$AN$9999,0) ) ) / IFERROR($ND16/FRACAS!$AY$1*60,0), 1 )))</f>
        <v>1</v>
      </c>
      <c r="NQ16" s="347" cm="1">
        <f t="array" ref="NQ16">IF($ND16=0,"",(IFERROR( (IFERROR($ND16/FRACAS!$AY$1*60,0) - SUMPRODUCT( (FRACAS!$K$5:$K$9999=NQ$2) * IFERROR(FRACAS!$AN$5:$AN$9999,0) ) ) / IFERROR($ND16/FRACAS!$AY$1*60,0), 1 )))</f>
        <v>1</v>
      </c>
      <c r="NR16" s="347" cm="1">
        <f t="array" ref="NR16">IF($ND16=0,"",(IFERROR( (IFERROR($ND16/FRACAS!$AY$1*60,0) - SUMPRODUCT( (FRACAS!$K$5:$K$9999=NR$2) * IFERROR(FRACAS!$AN$5:$AN$9999,0) ) ) / IFERROR($ND16/FRACAS!$AY$1*60,0), 1 )))</f>
        <v>1</v>
      </c>
      <c r="NS16" s="347" cm="1">
        <f t="array" ref="NS16">IF($ND16=0,"",(IFERROR( (IFERROR($ND16/FRACAS!$AY$1*60,0) - SUMPRODUCT( (FRACAS!$K$5:$K$9999=NS$2) * IFERROR(FRACAS!$AN$5:$AN$9999,0) ) ) / IFERROR($ND16/FRACAS!$AY$1*60,0), 1 )))</f>
        <v>1</v>
      </c>
      <c r="NT16" s="347" cm="1">
        <f t="array" ref="NT16">IF($ND16=0,"",(IFERROR( (IFERROR($ND16/FRACAS!$AY$1*60,0) - SUMPRODUCT( (FRACAS!$K$5:$K$9999=NT$2) * IFERROR(FRACAS!$AN$5:$AN$9999,0) ) ) / IFERROR($ND16/FRACAS!$AY$1*60,0), 1 )))</f>
        <v>1</v>
      </c>
      <c r="NU16" s="347" cm="1">
        <f t="array" ref="NU16">IF($ND16=0,"",(IFERROR( (IFERROR($ND16/FRACAS!$AY$1*60,0) - SUMPRODUCT( (FRACAS!$K$5:$K$9999=NU$2) * IFERROR(FRACAS!$AN$5:$AN$9999,0) ) ) / IFERROR($ND16/FRACAS!$AY$1*60,0), 1 )))</f>
        <v>1</v>
      </c>
      <c r="NV16" s="347" cm="1">
        <f t="array" ref="NV16">IF($ND16=0,"",(IFERROR( (IFERROR($ND16/FRACAS!$AY$1*60,0) - SUMPRODUCT( (FRACAS!$K$5:$K$9999=NV$2) * IFERROR(FRACAS!$AN$5:$AN$9999,0) ) ) / IFERROR($ND16/FRACAS!$AY$1*60,0), 1 )))</f>
        <v>1</v>
      </c>
      <c r="NW16" s="347" cm="1">
        <f t="array" ref="NW16">IF($ND16=0,"",(IFERROR( (IFERROR($ND16/FRACAS!$AY$1*60,0) - SUMPRODUCT( (FRACAS!$K$5:$K$9999=NW$2) * IFERROR(FRACAS!$AN$5:$AN$9999,0) ) ) / IFERROR($ND16/FRACAS!$AY$1*60,0), 1 )))</f>
        <v>1</v>
      </c>
      <c r="NX16" s="347" cm="1">
        <f t="array" ref="NX16">IF($ND16=0,"",(IFERROR( (IFERROR($ND16/FRACAS!$AY$1*60,0) - SUMPRODUCT( (FRACAS!$K$5:$K$9999=NX$2) * IFERROR(FRACAS!$AN$5:$AN$9999,0) ) ) / IFERROR($ND16/FRACAS!$AY$1*60,0), 1 )))</f>
        <v>1</v>
      </c>
      <c r="NY16" s="347" cm="1">
        <f t="array" ref="NY16">IF($ND16=0,"",(IFERROR( (IFERROR($ND16/FRACAS!$AY$1*60,0) - SUMPRODUCT( (FRACAS!$K$5:$K$9999=NY$2) * IFERROR(FRACAS!$AN$5:$AN$9999,0) ) ) / IFERROR($ND16/FRACAS!$AY$1*60,0), 1 )))</f>
        <v>1</v>
      </c>
      <c r="NZ16" s="347" cm="1">
        <f t="array" ref="NZ16">IF($ND16=0,"",(IFERROR( (IFERROR($ND16/FRACAS!$AY$1*60,0) - SUMPRODUCT( (FRACAS!$K$5:$K$9999=NZ$2) * IFERROR(FRACAS!$AN$5:$AN$9999,0) ) ) / IFERROR($ND16/FRACAS!$AY$1*60,0), 1 )))</f>
        <v>1</v>
      </c>
      <c r="OA16" s="347" cm="1">
        <f t="array" ref="OA16">IF($ND16=0,"",(IFERROR( (IFERROR($ND16/FRACAS!$AY$1*60,0) - SUMPRODUCT( (FRACAS!$K$5:$K$9999=OA$2) * IFERROR(FRACAS!$AN$5:$AN$9999,0) ) ) / IFERROR($ND16/FRACAS!$AY$1*60,0), 1 )))</f>
        <v>1</v>
      </c>
      <c r="OB16" s="347" cm="1">
        <f t="array" ref="OB16">IF($ND16=0,"",(IFERROR( (IFERROR($ND16/FRACAS!$AY$1*60,0) - SUMPRODUCT( (FRACAS!$K$5:$K$9999=OB$2) * IFERROR(FRACAS!$AN$5:$AN$9999,0) ) ) / IFERROR($ND16/FRACAS!$AY$1*60,0), 1 )))</f>
        <v>1</v>
      </c>
      <c r="OC16" s="347" cm="1">
        <f t="array" ref="OC16">IF($ND16=0,"",(IFERROR( (IFERROR($ND16/FRACAS!$AY$1*60,0) - SUMPRODUCT( (FRACAS!$K$5:$K$9999=OC$2) * IFERROR(FRACAS!$AN$5:$AN$9999,0) ) ) / IFERROR($ND16/FRACAS!$AY$1*60,0), 1 )))</f>
        <v>1</v>
      </c>
      <c r="OD16" s="347" cm="1">
        <f t="array" ref="OD16">IF($ND16=0,"",(IFERROR( (IFERROR($ND16/FRACAS!$AY$1*60,0) - SUMPRODUCT( (FRACAS!$K$5:$K$9999=OD$2) * IFERROR(FRACAS!$AN$5:$AN$9999,0) ) ) / IFERROR($ND16/FRACAS!$AY$1*60,0), 1 )))</f>
        <v>1</v>
      </c>
      <c r="OE16" s="347" cm="1">
        <f t="array" ref="OE16">IF($ND16=0,"",(IFERROR( (IFERROR($ND16/FRACAS!$AY$1*60,0) - SUMPRODUCT( (FRACAS!$K$5:$K$9999=OE$2) * IFERROR(FRACAS!$AN$5:$AN$9999,0) ) ) / IFERROR($ND16/FRACAS!$AY$1*60,0), 1 )))</f>
        <v>1</v>
      </c>
      <c r="OF16" s="347" cm="1">
        <f t="array" ref="OF16">IF($ND16=0,"",(IFERROR( (IFERROR($ND16/FRACAS!$AY$1*60,0) - SUMPRODUCT( (FRACAS!$K$5:$K$9999=OF$2) * IFERROR(FRACAS!$AN$5:$AN$9999,0) ) ) / IFERROR($ND16/FRACAS!$AY$1*60,0), 1 )))</f>
        <v>1</v>
      </c>
      <c r="OG16" s="347" cm="1">
        <f t="array" ref="OG16">IF($ND16=0,"",(IFERROR( (IFERROR($ND16/FRACAS!$AY$1*60,0) - SUMPRODUCT( (FRACAS!$K$5:$K$9999=OG$2) * IFERROR(FRACAS!$AN$5:$AN$9999,0) ) ) / IFERROR($ND16/FRACAS!$AY$1*60,0), 1 )))</f>
        <v>1</v>
      </c>
      <c r="OH16" s="347" cm="1">
        <f t="array" ref="OH16">IF($ND16=0,"",(IFERROR( (IFERROR($ND16/FRACAS!$AY$1*60,0) - SUMPRODUCT( (FRACAS!$K$5:$K$9999=OH$2) * IFERROR(FRACAS!$AN$5:$AN$9999,0) ) ) / IFERROR($ND16/FRACAS!$AY$1*60,0), 1 )))</f>
        <v>1</v>
      </c>
      <c r="OI16" s="347" cm="1">
        <f t="array" ref="OI16">IF($ND16=0,"",(IFERROR( (IFERROR($ND16/FRACAS!$AY$1*60,0) - SUMPRODUCT( (FRACAS!$K$5:$K$9999=OI$2) * IFERROR(FRACAS!$AN$5:$AN$9999,0) ) ) / IFERROR($ND16/FRACAS!$AY$1*60,0), 1 )))</f>
        <v>1</v>
      </c>
      <c r="OJ16" s="347" cm="1">
        <f t="array" ref="OJ16">IF($ND16=0,"",(IFERROR( (IFERROR($ND16/FRACAS!$AY$1*60,0) - SUMPRODUCT( (FRACAS!$K$5:$K$9999=OJ$2) * IFERROR(FRACAS!$AN$5:$AN$9999,0) ) ) / IFERROR($ND16/FRACAS!$AY$1*60,0), 1 )))</f>
        <v>1</v>
      </c>
      <c r="OK16" s="347" cm="1">
        <f t="array" ref="OK16">IF($ND16=0,"",(IFERROR( (IFERROR($ND16/FRACAS!$AY$1*60,0) - SUMPRODUCT( (FRACAS!$K$5:$K$9999=OK$2) * IFERROR(FRACAS!$AN$5:$AN$9999,0) ) ) / IFERROR($ND16/FRACAS!$AY$1*60,0), 1 )))</f>
        <v>1</v>
      </c>
      <c r="OL16" s="347" cm="1">
        <f t="array" ref="OL16">IF($ND16=0,"",(IFERROR( (IFERROR($ND16/FRACAS!$AY$1*60,0) - SUMPRODUCT( (FRACAS!$K$5:$K$9999=OL$2) * IFERROR(FRACAS!$AN$5:$AN$9999,0) ) ) / IFERROR($ND16/FRACAS!$AY$1*60,0), 1 )))</f>
        <v>1</v>
      </c>
      <c r="OM16" s="347" cm="1">
        <f t="array" ref="OM16">IF($ND16=0,"",(IFERROR( (IFERROR($ND16/FRACAS!$AY$1*60,0) - SUMPRODUCT( (FRACAS!$K$5:$K$9999=OM$2) * IFERROR(FRACAS!$AN$5:$AN$9999,0) ) ) / IFERROR($ND16/FRACAS!$AY$1*60,0), 1 )))</f>
        <v>1</v>
      </c>
      <c r="ON16" s="347" cm="1">
        <f t="array" ref="ON16">IF($ND16=0,"",(IFERROR( (IFERROR($ND16/FRACAS!$AY$1*60,0) - SUMPRODUCT( (FRACAS!$K$5:$K$9999=ON$2) * IFERROR(FRACAS!$AN$5:$AN$9999,0) ) ) / IFERROR($ND16/FRACAS!$AY$1*60,0), 1 )))</f>
        <v>1</v>
      </c>
    </row>
    <row r="17" spans="2:404" ht="15" customHeight="1">
      <c r="B17" s="301" t="s">
        <v>228</v>
      </c>
      <c r="C17" s="302">
        <v>45345</v>
      </c>
      <c r="D17" s="279">
        <v>550</v>
      </c>
      <c r="E17" s="303">
        <v>0</v>
      </c>
      <c r="F17" s="303"/>
      <c r="G17" s="303"/>
      <c r="H17" s="303"/>
      <c r="I17" s="303"/>
      <c r="J17" s="303"/>
      <c r="K17" s="304"/>
      <c r="L17" s="304"/>
      <c r="M17" s="317"/>
      <c r="N17" s="305"/>
      <c r="O17" s="279"/>
      <c r="P17" s="279"/>
      <c r="Q17" s="279"/>
      <c r="R17" s="279"/>
      <c r="S17" s="279"/>
      <c r="T17" s="279"/>
      <c r="U17" s="279"/>
      <c r="V17" s="279"/>
      <c r="W17" s="279"/>
      <c r="X17" s="279"/>
      <c r="Y17" s="279"/>
      <c r="Z17" s="279"/>
      <c r="AA17" s="279"/>
      <c r="AB17" s="279"/>
      <c r="AC17" s="279"/>
      <c r="AD17" s="279"/>
      <c r="AE17" s="279"/>
      <c r="AF17" s="279"/>
      <c r="AG17" s="279"/>
      <c r="AH17" s="279"/>
      <c r="AI17" s="279"/>
      <c r="AJ17" s="279"/>
      <c r="AK17" s="279"/>
      <c r="AL17" s="279"/>
      <c r="AM17" s="279"/>
      <c r="AN17" s="279"/>
      <c r="AO17" s="279"/>
      <c r="AP17" s="279"/>
      <c r="AQ17" s="279"/>
      <c r="AR17" s="279"/>
      <c r="AS17" s="279"/>
      <c r="AT17" s="279"/>
      <c r="AU17" s="279"/>
      <c r="AV17" s="279"/>
      <c r="AW17" s="279"/>
      <c r="AX17" s="279"/>
      <c r="AY17" s="279"/>
      <c r="AZ17" s="279"/>
      <c r="BA17" s="280"/>
      <c r="BB17" s="266"/>
      <c r="BC17" s="266"/>
      <c r="BD17" s="352"/>
      <c r="BE17" s="352"/>
      <c r="BF17" s="352"/>
      <c r="BG17" s="352"/>
      <c r="BH17" s="352"/>
      <c r="BI17" s="352"/>
      <c r="BJ17" s="352"/>
      <c r="BK17" s="352"/>
      <c r="BL17" s="352"/>
      <c r="BM17" s="352"/>
      <c r="BN17" s="352"/>
      <c r="BO17" s="352"/>
      <c r="BP17" s="352"/>
      <c r="BQ17" s="352"/>
      <c r="BR17" s="352"/>
      <c r="BS17" s="352"/>
      <c r="BT17" s="352"/>
      <c r="BU17" s="352"/>
      <c r="BV17" s="352"/>
      <c r="BW17" s="352"/>
      <c r="BX17" s="352"/>
      <c r="BY17" s="352"/>
      <c r="BZ17" s="352"/>
      <c r="CA17" s="352"/>
      <c r="CB17" s="352"/>
      <c r="CC17" s="352"/>
      <c r="CD17" s="352"/>
      <c r="CE17" s="352"/>
      <c r="CF17" s="352"/>
      <c r="CG17" s="352"/>
      <c r="CH17" s="352"/>
      <c r="CI17" s="352"/>
      <c r="CJ17" s="352"/>
      <c r="CK17" s="352"/>
      <c r="CL17" s="352"/>
      <c r="CM17" s="352"/>
      <c r="CN17" s="352"/>
      <c r="CO17" s="352"/>
      <c r="CP17" s="352"/>
      <c r="CQ17" s="352"/>
      <c r="CR17" s="352"/>
      <c r="CS17" s="352"/>
      <c r="CT17" s="352"/>
      <c r="CU17" s="352"/>
      <c r="CV17" s="352"/>
      <c r="CW17" s="352"/>
      <c r="CX17" s="352"/>
      <c r="CY17" s="352"/>
      <c r="CZ17" s="352"/>
      <c r="DA17" s="352"/>
      <c r="DB17" s="266"/>
      <c r="DC17" s="266">
        <f t="shared" si="3"/>
        <v>30</v>
      </c>
      <c r="DD17" s="302">
        <f t="shared" si="4"/>
        <v>45345</v>
      </c>
      <c r="DE17" s="328">
        <f>IF(D17&gt; 0,(COUNTIFS(FRACAS!$B$5:$B$9997, D$4, FRACAS!$D$5:$D$9997, "&lt;="&amp;D17)), "" )</f>
        <v>30</v>
      </c>
      <c r="DF17" s="282" t="str">
        <f>IF(E17&gt; 0,(COUNTIFS(FRACAS!$B$5:$B$9997, E$4, FRACAS!$D$5:$D$9997, "&lt;="&amp;E17)), "" )</f>
        <v/>
      </c>
      <c r="DG17" s="282" t="str">
        <f>IF(F17&gt; 0,(COUNTIFS(FRACAS!$B$5:$B$9997, F$4, FRACAS!$D$5:$D$9997, "&lt;="&amp;F17)), "" )</f>
        <v/>
      </c>
      <c r="DH17" s="282" t="str">
        <f>IF(G17&gt; 0,(COUNTIFS(FRACAS!$B$5:$B$9997, G$4, FRACAS!$D$5:$D$9997, "&lt;="&amp;G17)), "" )</f>
        <v/>
      </c>
      <c r="DI17" s="282" t="str">
        <f>IF(H17&gt; 0,(COUNTIFS(FRACAS!$B$5:$B$9997, H$4, FRACAS!$D$5:$D$9997, "&lt;="&amp;H17)), "" )</f>
        <v/>
      </c>
      <c r="DJ17" s="282" t="str">
        <f>IF(I17&gt; 0,(COUNTIFS(FRACAS!$B$5:$B$9997, I$4, FRACAS!$D$5:$D$9997, "&lt;="&amp;I17)), "" )</f>
        <v/>
      </c>
      <c r="DK17" s="282" t="str">
        <f>IF(J17&gt; 0,(COUNTIFS(FRACAS!$B$5:$B$9997, J$4, FRACAS!$D$5:$D$9997, "&lt;="&amp;J17)), "" )</f>
        <v/>
      </c>
      <c r="DL17" s="282" t="str">
        <f>IF(K17&gt; 0,(COUNTIFS(FRACAS!$B$5:$B$9997, K$4, FRACAS!$D$5:$D$9997, "&lt;="&amp;K17)), "" )</f>
        <v/>
      </c>
      <c r="DM17" s="282" t="str">
        <f>IF(L17&gt; 0,(COUNTIFS(FRACAS!$B$5:$B$9997, L$4, FRACAS!$D$5:$D$9997, "&lt;="&amp;L17)), "" )</f>
        <v/>
      </c>
      <c r="DN17" s="282" t="str">
        <f>IF(M17&gt; 0,(COUNTIFS(FRACAS!$B$5:$B$9997, M$4, FRACAS!$D$5:$D$9997, "&lt;="&amp;M17)), "" )</f>
        <v/>
      </c>
      <c r="DO17" s="284"/>
      <c r="DP17" s="282"/>
      <c r="DQ17" s="282"/>
      <c r="DR17" s="282"/>
      <c r="DS17" s="282"/>
      <c r="DT17" s="282"/>
      <c r="DU17" s="282"/>
      <c r="DV17" s="282"/>
      <c r="DW17" s="282"/>
      <c r="DX17" s="282"/>
      <c r="DY17" s="282"/>
      <c r="DZ17" s="282"/>
      <c r="EA17" s="282"/>
      <c r="EB17" s="282"/>
      <c r="EC17" s="282"/>
      <c r="ED17" s="282"/>
      <c r="EE17" s="282"/>
      <c r="EF17" s="282"/>
      <c r="EG17" s="282"/>
      <c r="EH17" s="282"/>
      <c r="EI17" s="282"/>
      <c r="EJ17" s="282"/>
      <c r="EK17" s="282"/>
      <c r="EL17" s="282"/>
      <c r="EM17" s="282"/>
      <c r="EN17" s="282"/>
      <c r="EO17" s="282"/>
      <c r="EP17" s="282"/>
      <c r="EQ17" s="282"/>
      <c r="ER17" s="282"/>
      <c r="ES17" s="282"/>
      <c r="ET17" s="282"/>
      <c r="EU17" s="282"/>
      <c r="EV17" s="282"/>
      <c r="EW17" s="282"/>
      <c r="EX17" s="282"/>
      <c r="EY17" s="282"/>
      <c r="EZ17" s="282"/>
      <c r="FA17" s="282"/>
      <c r="FB17" s="283"/>
      <c r="FC17" s="285"/>
      <c r="FD17" s="285"/>
      <c r="JN17" s="306"/>
      <c r="JO17" s="274"/>
      <c r="JP17" s="274"/>
      <c r="JQ17" s="274"/>
      <c r="JR17" s="274"/>
      <c r="JS17" s="274"/>
      <c r="JT17" s="274"/>
      <c r="JU17" s="274"/>
      <c r="JV17" s="274"/>
      <c r="JW17" s="274"/>
      <c r="JX17" s="274"/>
      <c r="JY17" s="274"/>
      <c r="JZ17" s="274"/>
      <c r="KA17" s="274"/>
      <c r="KB17" s="274"/>
      <c r="KC17" s="274"/>
      <c r="KD17" s="274"/>
      <c r="KE17" s="274"/>
      <c r="KF17" s="274"/>
      <c r="KG17" s="274"/>
      <c r="KH17" s="274"/>
      <c r="KI17" s="274"/>
      <c r="KJ17" s="274"/>
      <c r="KK17" s="274"/>
      <c r="KL17" s="274"/>
      <c r="KM17" s="274"/>
      <c r="KN17" s="274"/>
      <c r="KO17" s="274"/>
      <c r="KP17" s="274"/>
      <c r="KQ17" s="274"/>
      <c r="KR17" s="274"/>
      <c r="KS17" s="274"/>
      <c r="KT17" s="274"/>
      <c r="KU17" s="274"/>
      <c r="KV17" s="274"/>
      <c r="KW17" s="274"/>
      <c r="KX17" s="274"/>
      <c r="KY17" s="274"/>
      <c r="KZ17" s="274"/>
      <c r="LA17" s="274"/>
      <c r="LB17" s="275"/>
      <c r="LC17" s="302">
        <f t="shared" si="6"/>
        <v>45345</v>
      </c>
      <c r="LD17" s="354" cm="1">
        <f t="array" ref="LD17">IFERROR(
    (((D17/FRACAS!$AY$1)*60))
    /
    (((D17/FRACAS!$AY$1)*60) + SUMPRODUCT((FRACAS!$B$5:$B$9997=D$4)*(FRACAS!$D$5:$D$9997&lt;=D17)*(IFERROR(FRACAS!$AM$5:$AM$9997,0)))
    ),"")</f>
        <v>2.0170812142092719E-2</v>
      </c>
      <c r="LE17" s="354" t="str" cm="1">
        <f t="array" ref="LE17">IFERROR(
    (((E17/FRACAS!$AY$1)*60))
    /
    (((E17/FRACAS!$AY$1)*60) + SUMPRODUCT((FRACAS!$B$5:$B$9997=E$4)*(FRACAS!$D$5:$D$9997&lt;=E17)*(IFERROR(FRACAS!$AM$5:$AM$9997,0)))
    ),"")</f>
        <v/>
      </c>
      <c r="LF17" s="354" t="str" cm="1">
        <f t="array" ref="LF17">IFERROR(
    (((F17/FRACAS!$AY$1)*60))
    /
    (((F17/FRACAS!$AY$1)*60) + SUMPRODUCT((FRACAS!$B$5:$B$9997=F$4)*(FRACAS!$D$5:$D$9997&lt;=F17)*(IFERROR(FRACAS!$AM$5:$AM$9997,0)))
    ),"")</f>
        <v/>
      </c>
      <c r="LG17" s="354" t="str" cm="1">
        <f t="array" ref="LG17">IFERROR(
    (((G17/FRACAS!$AY$1)*60))
    /
    (((G17/FRACAS!$AY$1)*60) + SUMPRODUCT((FRACAS!$B$5:$B$9997=G$4)*(FRACAS!$D$5:$D$9997&lt;=G17)*(IFERROR(FRACAS!$AM$5:$AM$9997,0)))
    ),"")</f>
        <v/>
      </c>
      <c r="LH17" s="354" t="str" cm="1">
        <f t="array" ref="LH17">IFERROR(
    (((H17/FRACAS!$AY$1)*60))
    /
    (((H17/FRACAS!$AY$1)*60) + SUMPRODUCT((FRACAS!$B$5:$B$9997=H$4)*(FRACAS!$D$5:$D$9997&lt;=H17)*(IFERROR(FRACAS!$AM$5:$AM$9997,0)))
    ),"")</f>
        <v/>
      </c>
      <c r="LI17" s="354" t="str" cm="1">
        <f t="array" ref="LI17">IFERROR(
    (((I17/FRACAS!$AY$1)*60))
    /
    (((I17/FRACAS!$AY$1)*60) + SUMPRODUCT((FRACAS!$B$5:$B$9997=I$4)*(FRACAS!$D$5:$D$9997&lt;=I17)*(IFERROR(FRACAS!$AM$5:$AM$9997,0)))
    ),"")</f>
        <v/>
      </c>
      <c r="LJ17" s="354" t="str" cm="1">
        <f t="array" ref="LJ17">IFERROR(
    (((J17/FRACAS!$AY$1)*60))
    /
    (((J17/FRACAS!$AY$1)*60) + SUMPRODUCT((FRACAS!$B$5:$B$9997=J$4)*(FRACAS!$D$5:$D$9997&lt;=J17)*(IFERROR(FRACAS!$AM$5:$AM$9997,0)))
    ),"")</f>
        <v/>
      </c>
      <c r="LK17" s="354" t="str" cm="1">
        <f t="array" ref="LK17">IFERROR(
    (((K17/FRACAS!$AY$1)*60))
    /
    (((K17/FRACAS!$AY$1)*60) + SUMPRODUCT((FRACAS!$B$5:$B$9997=K$4)*(FRACAS!$D$5:$D$9997&lt;=K17)*(IFERROR(FRACAS!$AM$5:$AM$9997,0)))
    ),"")</f>
        <v/>
      </c>
      <c r="LL17" s="354" t="str" cm="1">
        <f t="array" ref="LL17">IFERROR(
    (((L17/FRACAS!$AY$1)*60))
    /
    (((L17/FRACAS!$AY$1)*60) + SUMPRODUCT((FRACAS!$B$5:$B$9997=L$4)*(FRACAS!$D$5:$D$9997&lt;=L17)*(IFERROR(FRACAS!$AM$5:$AM$9997,0)))
    ),"")</f>
        <v/>
      </c>
      <c r="LM17" s="354" t="str" cm="1">
        <f t="array" ref="LM17">IFERROR(
    (((M17/FRACAS!$AY$1)*60))
    /
    (((M17/FRACAS!$AY$1)*60) + SUMPRODUCT((FRACAS!$B$5:$B$9997=M$4)*(FRACAS!$D$5:$D$9997&lt;=M17)*(IFERROR(FRACAS!$AM$5:$AM$9997,0)))
    ),"")</f>
        <v/>
      </c>
      <c r="LN17" s="308"/>
      <c r="LO17" s="276"/>
      <c r="LP17" s="276"/>
      <c r="LQ17" s="276"/>
      <c r="LR17" s="276"/>
      <c r="LS17" s="276"/>
      <c r="LT17" s="276"/>
      <c r="LU17" s="276"/>
      <c r="LV17" s="276"/>
      <c r="LW17" s="276"/>
      <c r="LX17" s="276"/>
      <c r="LY17" s="276"/>
      <c r="LZ17" s="276"/>
      <c r="MA17" s="276"/>
      <c r="MB17" s="276"/>
      <c r="MC17" s="276"/>
      <c r="MD17" s="276"/>
      <c r="ME17" s="276"/>
      <c r="MF17" s="276"/>
      <c r="MG17" s="276"/>
      <c r="MH17" s="276"/>
      <c r="MI17" s="276"/>
      <c r="MJ17" s="276"/>
      <c r="MK17" s="276"/>
      <c r="ML17" s="276"/>
      <c r="MM17" s="276"/>
      <c r="MN17" s="276"/>
      <c r="MO17" s="276"/>
      <c r="MP17" s="276"/>
      <c r="MQ17" s="276"/>
      <c r="MR17" s="276"/>
      <c r="MS17" s="276"/>
      <c r="MT17" s="276"/>
      <c r="MU17" s="276"/>
      <c r="MV17" s="276"/>
      <c r="MW17" s="276"/>
      <c r="MX17" s="276"/>
      <c r="MY17" s="276"/>
      <c r="MZ17" s="276"/>
      <c r="NA17" s="277"/>
      <c r="ND17" s="345">
        <f t="shared" si="7"/>
        <v>550</v>
      </c>
      <c r="NE17" s="346">
        <f t="shared" si="5"/>
        <v>45345</v>
      </c>
      <c r="NF17" s="347" cm="1">
        <f t="array" ref="NF17">IF($ND17=0,"",(IFERROR( (IFERROR($ND17/FRACAS!$AY$1*60,0) - SUMPRODUCT( (FRACAS!$K$5:$K$9999=NF$2) * IFERROR(FRACAS!$AN$5:$AN$9999,0) ) ) / IFERROR($ND17/FRACAS!$AY$1*60,0), 1 )))</f>
        <v>1</v>
      </c>
      <c r="NG17" s="347" cm="1">
        <f t="array" ref="NG17">IF($ND17=0,"",(IFERROR( (IFERROR($ND17/FRACAS!$AY$1*60,0) - SUMPRODUCT( (FRACAS!$K$5:$K$9999=NG$2) * IFERROR(FRACAS!$AN$5:$AN$9999,0) ) ) / IFERROR($ND17/FRACAS!$AY$1*60,0), 1 )))</f>
        <v>1</v>
      </c>
      <c r="NH17" s="347" cm="1">
        <f t="array" ref="NH17">IF($ND17=0,"",(IFERROR( (IFERROR($ND17/FRACAS!$AY$1*60,0) - SUMPRODUCT( (FRACAS!$K$5:$K$9999=NH$2) * IFERROR(FRACAS!$AN$5:$AN$9999,0) ) ) / IFERROR($ND17/FRACAS!$AY$1*60,0), 1 )))</f>
        <v>1</v>
      </c>
      <c r="NI17" s="347" cm="1">
        <f t="array" ref="NI17">IF($ND17=0,"",(IFERROR( (IFERROR($ND17/FRACAS!$AY$1*60,0) - SUMPRODUCT( (FRACAS!$K$5:$K$9999=NI$2) * IFERROR(FRACAS!$AN$5:$AN$9999,0) ) ) / IFERROR($ND17/FRACAS!$AY$1*60,0), 1 )))</f>
        <v>1</v>
      </c>
      <c r="NJ17" s="347" cm="1">
        <f t="array" ref="NJ17">IF($ND17=0,"",(IFERROR( (IFERROR($ND17/FRACAS!$AY$1*60,0) - SUMPRODUCT( (FRACAS!$K$5:$K$9999=NJ$2) * IFERROR(FRACAS!$AN$5:$AN$9999,0) ) ) / IFERROR($ND17/FRACAS!$AY$1*60,0), 1 )))</f>
        <v>1</v>
      </c>
      <c r="NK17" s="347" cm="1">
        <f t="array" ref="NK17">IF($ND17=0,"",(IFERROR( (IFERROR($ND17/FRACAS!$AY$1*60,0) - SUMPRODUCT( (FRACAS!$K$5:$K$9999=NK$2) * IFERROR(FRACAS!$AN$5:$AN$9999,0) ) ) / IFERROR($ND17/FRACAS!$AY$1*60,0), 1 )))</f>
        <v>1</v>
      </c>
      <c r="NL17" s="347" cm="1">
        <f t="array" ref="NL17">IF($ND17=0,"",(IFERROR( (IFERROR($ND17/FRACAS!$AY$1*60,0) - SUMPRODUCT( (FRACAS!$K$5:$K$9999=NL$2) * IFERROR(FRACAS!$AN$5:$AN$9999,0) ) ) / IFERROR($ND17/FRACAS!$AY$1*60,0), 1 )))</f>
        <v>1</v>
      </c>
      <c r="NM17" s="347" cm="1">
        <f t="array" ref="NM17">IF($ND17=0,"",(IFERROR( (IFERROR($ND17/FRACAS!$AY$1*60,0) - SUMPRODUCT( (FRACAS!$K$5:$K$9999=NM$2) * IFERROR(FRACAS!$AN$5:$AN$9999,0) ) ) / IFERROR($ND17/FRACAS!$AY$1*60,0), 1 )))</f>
        <v>1</v>
      </c>
      <c r="NN17" s="347" cm="1">
        <f t="array" ref="NN17">IF($ND17=0,"",(IFERROR( (IFERROR($ND17/FRACAS!$AY$1*60,0) - SUMPRODUCT( (FRACAS!$K$5:$K$9999=NN$2) * IFERROR(FRACAS!$AN$5:$AN$9999,0) ) ) / IFERROR($ND17/FRACAS!$AY$1*60,0), 1 )))</f>
        <v>1</v>
      </c>
      <c r="NO17" s="347" cm="1">
        <f t="array" ref="NO17">IF($ND17=0,"",(IFERROR( (IFERROR($ND17/FRACAS!$AY$1*60,0) - SUMPRODUCT( (FRACAS!$K$5:$K$9999=NO$2) * IFERROR(FRACAS!$AN$5:$AN$9999,0) ) ) / IFERROR($ND17/FRACAS!$AY$1*60,0), 1 )))</f>
        <v>1</v>
      </c>
      <c r="NP17" s="347" cm="1">
        <f t="array" ref="NP17">IF($ND17=0,"",(IFERROR( (IFERROR($ND17/FRACAS!$AY$1*60,0) - SUMPRODUCT( (FRACAS!$K$5:$K$9999=NP$2) * IFERROR(FRACAS!$AN$5:$AN$9999,0) ) ) / IFERROR($ND17/FRACAS!$AY$1*60,0), 1 )))</f>
        <v>1</v>
      </c>
      <c r="NQ17" s="347" cm="1">
        <f t="array" ref="NQ17">IF($ND17=0,"",(IFERROR( (IFERROR($ND17/FRACAS!$AY$1*60,0) - SUMPRODUCT( (FRACAS!$K$5:$K$9999=NQ$2) * IFERROR(FRACAS!$AN$5:$AN$9999,0) ) ) / IFERROR($ND17/FRACAS!$AY$1*60,0), 1 )))</f>
        <v>1</v>
      </c>
      <c r="NR17" s="347" cm="1">
        <f t="array" ref="NR17">IF($ND17=0,"",(IFERROR( (IFERROR($ND17/FRACAS!$AY$1*60,0) - SUMPRODUCT( (FRACAS!$K$5:$K$9999=NR$2) * IFERROR(FRACAS!$AN$5:$AN$9999,0) ) ) / IFERROR($ND17/FRACAS!$AY$1*60,0), 1 )))</f>
        <v>1</v>
      </c>
      <c r="NS17" s="347" cm="1">
        <f t="array" ref="NS17">IF($ND17=0,"",(IFERROR( (IFERROR($ND17/FRACAS!$AY$1*60,0) - SUMPRODUCT( (FRACAS!$K$5:$K$9999=NS$2) * IFERROR(FRACAS!$AN$5:$AN$9999,0) ) ) / IFERROR($ND17/FRACAS!$AY$1*60,0), 1 )))</f>
        <v>1</v>
      </c>
      <c r="NT17" s="347" cm="1">
        <f t="array" ref="NT17">IF($ND17=0,"",(IFERROR( (IFERROR($ND17/FRACAS!$AY$1*60,0) - SUMPRODUCT( (FRACAS!$K$5:$K$9999=NT$2) * IFERROR(FRACAS!$AN$5:$AN$9999,0) ) ) / IFERROR($ND17/FRACAS!$AY$1*60,0), 1 )))</f>
        <v>1</v>
      </c>
      <c r="NU17" s="347" cm="1">
        <f t="array" ref="NU17">IF($ND17=0,"",(IFERROR( (IFERROR($ND17/FRACAS!$AY$1*60,0) - SUMPRODUCT( (FRACAS!$K$5:$K$9999=NU$2) * IFERROR(FRACAS!$AN$5:$AN$9999,0) ) ) / IFERROR($ND17/FRACAS!$AY$1*60,0), 1 )))</f>
        <v>1</v>
      </c>
      <c r="NV17" s="347" cm="1">
        <f t="array" ref="NV17">IF($ND17=0,"",(IFERROR( (IFERROR($ND17/FRACAS!$AY$1*60,0) - SUMPRODUCT( (FRACAS!$K$5:$K$9999=NV$2) * IFERROR(FRACAS!$AN$5:$AN$9999,0) ) ) / IFERROR($ND17/FRACAS!$AY$1*60,0), 1 )))</f>
        <v>1</v>
      </c>
      <c r="NW17" s="347" cm="1">
        <f t="array" ref="NW17">IF($ND17=0,"",(IFERROR( (IFERROR($ND17/FRACAS!$AY$1*60,0) - SUMPRODUCT( (FRACAS!$K$5:$K$9999=NW$2) * IFERROR(FRACAS!$AN$5:$AN$9999,0) ) ) / IFERROR($ND17/FRACAS!$AY$1*60,0), 1 )))</f>
        <v>1</v>
      </c>
      <c r="NX17" s="347" cm="1">
        <f t="array" ref="NX17">IF($ND17=0,"",(IFERROR( (IFERROR($ND17/FRACAS!$AY$1*60,0) - SUMPRODUCT( (FRACAS!$K$5:$K$9999=NX$2) * IFERROR(FRACAS!$AN$5:$AN$9999,0) ) ) / IFERROR($ND17/FRACAS!$AY$1*60,0), 1 )))</f>
        <v>1</v>
      </c>
      <c r="NY17" s="347" cm="1">
        <f t="array" ref="NY17">IF($ND17=0,"",(IFERROR( (IFERROR($ND17/FRACAS!$AY$1*60,0) - SUMPRODUCT( (FRACAS!$K$5:$K$9999=NY$2) * IFERROR(FRACAS!$AN$5:$AN$9999,0) ) ) / IFERROR($ND17/FRACAS!$AY$1*60,0), 1 )))</f>
        <v>1</v>
      </c>
      <c r="NZ17" s="347" cm="1">
        <f t="array" ref="NZ17">IF($ND17=0,"",(IFERROR( (IFERROR($ND17/FRACAS!$AY$1*60,0) - SUMPRODUCT( (FRACAS!$K$5:$K$9999=NZ$2) * IFERROR(FRACAS!$AN$5:$AN$9999,0) ) ) / IFERROR($ND17/FRACAS!$AY$1*60,0), 1 )))</f>
        <v>1</v>
      </c>
      <c r="OA17" s="347" cm="1">
        <f t="array" ref="OA17">IF($ND17=0,"",(IFERROR( (IFERROR($ND17/FRACAS!$AY$1*60,0) - SUMPRODUCT( (FRACAS!$K$5:$K$9999=OA$2) * IFERROR(FRACAS!$AN$5:$AN$9999,0) ) ) / IFERROR($ND17/FRACAS!$AY$1*60,0), 1 )))</f>
        <v>1</v>
      </c>
      <c r="OB17" s="347" cm="1">
        <f t="array" ref="OB17">IF($ND17=0,"",(IFERROR( (IFERROR($ND17/FRACAS!$AY$1*60,0) - SUMPRODUCT( (FRACAS!$K$5:$K$9999=OB$2) * IFERROR(FRACAS!$AN$5:$AN$9999,0) ) ) / IFERROR($ND17/FRACAS!$AY$1*60,0), 1 )))</f>
        <v>1</v>
      </c>
      <c r="OC17" s="347" cm="1">
        <f t="array" ref="OC17">IF($ND17=0,"",(IFERROR( (IFERROR($ND17/FRACAS!$AY$1*60,0) - SUMPRODUCT( (FRACAS!$K$5:$K$9999=OC$2) * IFERROR(FRACAS!$AN$5:$AN$9999,0) ) ) / IFERROR($ND17/FRACAS!$AY$1*60,0), 1 )))</f>
        <v>1</v>
      </c>
      <c r="OD17" s="347" cm="1">
        <f t="array" ref="OD17">IF($ND17=0,"",(IFERROR( (IFERROR($ND17/FRACAS!$AY$1*60,0) - SUMPRODUCT( (FRACAS!$K$5:$K$9999=OD$2) * IFERROR(FRACAS!$AN$5:$AN$9999,0) ) ) / IFERROR($ND17/FRACAS!$AY$1*60,0), 1 )))</f>
        <v>1</v>
      </c>
      <c r="OE17" s="347" cm="1">
        <f t="array" ref="OE17">IF($ND17=0,"",(IFERROR( (IFERROR($ND17/FRACAS!$AY$1*60,0) - SUMPRODUCT( (FRACAS!$K$5:$K$9999=OE$2) * IFERROR(FRACAS!$AN$5:$AN$9999,0) ) ) / IFERROR($ND17/FRACAS!$AY$1*60,0), 1 )))</f>
        <v>1</v>
      </c>
      <c r="OF17" s="347" cm="1">
        <f t="array" ref="OF17">IF($ND17=0,"",(IFERROR( (IFERROR($ND17/FRACAS!$AY$1*60,0) - SUMPRODUCT( (FRACAS!$K$5:$K$9999=OF$2) * IFERROR(FRACAS!$AN$5:$AN$9999,0) ) ) / IFERROR($ND17/FRACAS!$AY$1*60,0), 1 )))</f>
        <v>1</v>
      </c>
      <c r="OG17" s="347" cm="1">
        <f t="array" ref="OG17">IF($ND17=0,"",(IFERROR( (IFERROR($ND17/FRACAS!$AY$1*60,0) - SUMPRODUCT( (FRACAS!$K$5:$K$9999=OG$2) * IFERROR(FRACAS!$AN$5:$AN$9999,0) ) ) / IFERROR($ND17/FRACAS!$AY$1*60,0), 1 )))</f>
        <v>1</v>
      </c>
      <c r="OH17" s="347" cm="1">
        <f t="array" ref="OH17">IF($ND17=0,"",(IFERROR( (IFERROR($ND17/FRACAS!$AY$1*60,0) - SUMPRODUCT( (FRACAS!$K$5:$K$9999=OH$2) * IFERROR(FRACAS!$AN$5:$AN$9999,0) ) ) / IFERROR($ND17/FRACAS!$AY$1*60,0), 1 )))</f>
        <v>1</v>
      </c>
      <c r="OI17" s="347" cm="1">
        <f t="array" ref="OI17">IF($ND17=0,"",(IFERROR( (IFERROR($ND17/FRACAS!$AY$1*60,0) - SUMPRODUCT( (FRACAS!$K$5:$K$9999=OI$2) * IFERROR(FRACAS!$AN$5:$AN$9999,0) ) ) / IFERROR($ND17/FRACAS!$AY$1*60,0), 1 )))</f>
        <v>1</v>
      </c>
      <c r="OJ17" s="347" cm="1">
        <f t="array" ref="OJ17">IF($ND17=0,"",(IFERROR( (IFERROR($ND17/FRACAS!$AY$1*60,0) - SUMPRODUCT( (FRACAS!$K$5:$K$9999=OJ$2) * IFERROR(FRACAS!$AN$5:$AN$9999,0) ) ) / IFERROR($ND17/FRACAS!$AY$1*60,0), 1 )))</f>
        <v>1</v>
      </c>
      <c r="OK17" s="347" cm="1">
        <f t="array" ref="OK17">IF($ND17=0,"",(IFERROR( (IFERROR($ND17/FRACAS!$AY$1*60,0) - SUMPRODUCT( (FRACAS!$K$5:$K$9999=OK$2) * IFERROR(FRACAS!$AN$5:$AN$9999,0) ) ) / IFERROR($ND17/FRACAS!$AY$1*60,0), 1 )))</f>
        <v>1</v>
      </c>
      <c r="OL17" s="347" cm="1">
        <f t="array" ref="OL17">IF($ND17=0,"",(IFERROR( (IFERROR($ND17/FRACAS!$AY$1*60,0) - SUMPRODUCT( (FRACAS!$K$5:$K$9999=OL$2) * IFERROR(FRACAS!$AN$5:$AN$9999,0) ) ) / IFERROR($ND17/FRACAS!$AY$1*60,0), 1 )))</f>
        <v>1</v>
      </c>
      <c r="OM17" s="347" cm="1">
        <f t="array" ref="OM17">IF($ND17=0,"",(IFERROR( (IFERROR($ND17/FRACAS!$AY$1*60,0) - SUMPRODUCT( (FRACAS!$K$5:$K$9999=OM$2) * IFERROR(FRACAS!$AN$5:$AN$9999,0) ) ) / IFERROR($ND17/FRACAS!$AY$1*60,0), 1 )))</f>
        <v>1</v>
      </c>
      <c r="ON17" s="347" cm="1">
        <f t="array" ref="ON17">IF($ND17=0,"",(IFERROR( (IFERROR($ND17/FRACAS!$AY$1*60,0) - SUMPRODUCT( (FRACAS!$K$5:$K$9999=ON$2) * IFERROR(FRACAS!$AN$5:$AN$9999,0) ) ) / IFERROR($ND17/FRACAS!$AY$1*60,0), 1 )))</f>
        <v>1</v>
      </c>
    </row>
    <row r="18" spans="2:404" ht="15" customHeight="1">
      <c r="B18" s="301" t="s">
        <v>229</v>
      </c>
      <c r="C18" s="302">
        <v>45352</v>
      </c>
      <c r="D18" s="279">
        <v>560</v>
      </c>
      <c r="E18" s="279">
        <v>10</v>
      </c>
      <c r="F18" s="303"/>
      <c r="G18" s="303"/>
      <c r="H18" s="303"/>
      <c r="I18" s="303"/>
      <c r="J18" s="303"/>
      <c r="K18" s="304"/>
      <c r="L18" s="304"/>
      <c r="M18" s="317"/>
      <c r="N18" s="305"/>
      <c r="O18" s="279"/>
      <c r="P18" s="279"/>
      <c r="Q18" s="279"/>
      <c r="R18" s="279"/>
      <c r="S18" s="279"/>
      <c r="T18" s="279"/>
      <c r="U18" s="279"/>
      <c r="V18" s="279"/>
      <c r="W18" s="279"/>
      <c r="X18" s="279"/>
      <c r="Y18" s="279"/>
      <c r="Z18" s="279"/>
      <c r="AA18" s="279"/>
      <c r="AB18" s="279"/>
      <c r="AC18" s="279"/>
      <c r="AD18" s="279"/>
      <c r="AE18" s="279"/>
      <c r="AF18" s="279"/>
      <c r="AG18" s="279"/>
      <c r="AH18" s="279"/>
      <c r="AI18" s="279"/>
      <c r="AJ18" s="279"/>
      <c r="AK18" s="279"/>
      <c r="AL18" s="279"/>
      <c r="AM18" s="279"/>
      <c r="AN18" s="279"/>
      <c r="AO18" s="279"/>
      <c r="AP18" s="279"/>
      <c r="AQ18" s="279"/>
      <c r="AR18" s="279"/>
      <c r="AS18" s="279"/>
      <c r="AT18" s="279"/>
      <c r="AU18" s="279"/>
      <c r="AV18" s="279"/>
      <c r="AW18" s="279"/>
      <c r="AX18" s="279"/>
      <c r="AY18" s="279"/>
      <c r="AZ18" s="279"/>
      <c r="BA18" s="280"/>
      <c r="BB18" s="266"/>
      <c r="BC18" s="266"/>
      <c r="BD18" s="352"/>
      <c r="BE18" s="352"/>
      <c r="BF18" s="352"/>
      <c r="BG18" s="352"/>
      <c r="BH18" s="352"/>
      <c r="BI18" s="352"/>
      <c r="BJ18" s="352"/>
      <c r="BK18" s="352"/>
      <c r="BL18" s="352"/>
      <c r="BM18" s="352"/>
      <c r="BN18" s="352"/>
      <c r="BO18" s="352"/>
      <c r="BP18" s="352"/>
      <c r="BQ18" s="352"/>
      <c r="BR18" s="352"/>
      <c r="BS18" s="352"/>
      <c r="BT18" s="352"/>
      <c r="BU18" s="352"/>
      <c r="BV18" s="352"/>
      <c r="BW18" s="352"/>
      <c r="BX18" s="352"/>
      <c r="BY18" s="352"/>
      <c r="BZ18" s="352"/>
      <c r="CA18" s="352"/>
      <c r="CB18" s="352"/>
      <c r="CC18" s="352"/>
      <c r="CD18" s="352"/>
      <c r="CE18" s="352"/>
      <c r="CF18" s="352"/>
      <c r="CG18" s="352"/>
      <c r="CH18" s="352"/>
      <c r="CI18" s="352"/>
      <c r="CJ18" s="352"/>
      <c r="CK18" s="352"/>
      <c r="CL18" s="352"/>
      <c r="CM18" s="352"/>
      <c r="CN18" s="352"/>
      <c r="CO18" s="352"/>
      <c r="CP18" s="352"/>
      <c r="CQ18" s="352"/>
      <c r="CR18" s="352"/>
      <c r="CS18" s="352"/>
      <c r="CT18" s="352"/>
      <c r="CU18" s="352"/>
      <c r="CV18" s="352"/>
      <c r="CW18" s="352"/>
      <c r="CX18" s="352"/>
      <c r="CY18" s="352"/>
      <c r="CZ18" s="352"/>
      <c r="DA18" s="352"/>
      <c r="DB18" s="266"/>
      <c r="DC18" s="266">
        <f t="shared" si="3"/>
        <v>35</v>
      </c>
      <c r="DD18" s="302">
        <f t="shared" si="4"/>
        <v>45352</v>
      </c>
      <c r="DE18" s="328">
        <f>IF(D18&gt; 0,(COUNTIFS(FRACAS!$B$5:$B$9997, D$4, FRACAS!$D$5:$D$9997, "&lt;="&amp;D18)), "" )</f>
        <v>30</v>
      </c>
      <c r="DF18" s="282">
        <f>IF(E18&gt; 0,(COUNTIFS(FRACAS!$B$5:$B$9997, E$4, FRACAS!$D$5:$D$9997, "&lt;="&amp;E18)), "" )</f>
        <v>5</v>
      </c>
      <c r="DG18" s="282" t="str">
        <f>IF(F18&gt; 0,(COUNTIFS(FRACAS!$B$5:$B$9997, F$4, FRACAS!$D$5:$D$9997, "&lt;="&amp;F18)), "" )</f>
        <v/>
      </c>
      <c r="DH18" s="282" t="str">
        <f>IF(G18&gt; 0,(COUNTIFS(FRACAS!$B$5:$B$9997, G$4, FRACAS!$D$5:$D$9997, "&lt;="&amp;G18)), "" )</f>
        <v/>
      </c>
      <c r="DI18" s="282" t="str">
        <f>IF(H18&gt; 0,(COUNTIFS(FRACAS!$B$5:$B$9997, H$4, FRACAS!$D$5:$D$9997, "&lt;="&amp;H18)), "" )</f>
        <v/>
      </c>
      <c r="DJ18" s="282" t="str">
        <f>IF(I18&gt; 0,(COUNTIFS(FRACAS!$B$5:$B$9997, I$4, FRACAS!$D$5:$D$9997, "&lt;="&amp;I18)), "" )</f>
        <v/>
      </c>
      <c r="DK18" s="282" t="str">
        <f>IF(J18&gt; 0,(COUNTIFS(FRACAS!$B$5:$B$9997, J$4, FRACAS!$D$5:$D$9997, "&lt;="&amp;J18)), "" )</f>
        <v/>
      </c>
      <c r="DL18" s="282" t="str">
        <f>IF(K18&gt; 0,(COUNTIFS(FRACAS!$B$5:$B$9997, K$4, FRACAS!$D$5:$D$9997, "&lt;="&amp;K18)), "" )</f>
        <v/>
      </c>
      <c r="DM18" s="282" t="str">
        <f>IF(L18&gt; 0,(COUNTIFS(FRACAS!$B$5:$B$9997, L$4, FRACAS!$D$5:$D$9997, "&lt;="&amp;L18)), "" )</f>
        <v/>
      </c>
      <c r="DN18" s="282" t="str">
        <f>IF(M18&gt; 0,(COUNTIFS(FRACAS!$B$5:$B$9997, M$4, FRACAS!$D$5:$D$9997, "&lt;="&amp;M18)), "" )</f>
        <v/>
      </c>
      <c r="DO18" s="284"/>
      <c r="DP18" s="282"/>
      <c r="DQ18" s="282"/>
      <c r="DR18" s="282"/>
      <c r="DS18" s="282"/>
      <c r="DT18" s="282"/>
      <c r="DU18" s="282"/>
      <c r="DV18" s="282"/>
      <c r="DW18" s="282"/>
      <c r="DX18" s="282"/>
      <c r="DY18" s="282"/>
      <c r="DZ18" s="282"/>
      <c r="EA18" s="282"/>
      <c r="EB18" s="282"/>
      <c r="EC18" s="282"/>
      <c r="ED18" s="282"/>
      <c r="EE18" s="282"/>
      <c r="EF18" s="282"/>
      <c r="EG18" s="282"/>
      <c r="EH18" s="282"/>
      <c r="EI18" s="282"/>
      <c r="EJ18" s="282"/>
      <c r="EK18" s="282"/>
      <c r="EL18" s="282"/>
      <c r="EM18" s="282"/>
      <c r="EN18" s="282"/>
      <c r="EO18" s="282"/>
      <c r="EP18" s="282"/>
      <c r="EQ18" s="282"/>
      <c r="ER18" s="282"/>
      <c r="ES18" s="282"/>
      <c r="ET18" s="282"/>
      <c r="EU18" s="282"/>
      <c r="EV18" s="282"/>
      <c r="EW18" s="282"/>
      <c r="EX18" s="282"/>
      <c r="EY18" s="282"/>
      <c r="EZ18" s="282"/>
      <c r="FA18" s="282"/>
      <c r="FB18" s="283"/>
      <c r="FC18" s="285"/>
      <c r="FD18" s="285"/>
      <c r="JN18" s="306"/>
      <c r="JO18" s="274"/>
      <c r="JP18" s="274"/>
      <c r="JQ18" s="274"/>
      <c r="JR18" s="274"/>
      <c r="JS18" s="274"/>
      <c r="JT18" s="274"/>
      <c r="JU18" s="274"/>
      <c r="JV18" s="274"/>
      <c r="JW18" s="274"/>
      <c r="JX18" s="274"/>
      <c r="JY18" s="274"/>
      <c r="JZ18" s="274"/>
      <c r="KA18" s="274"/>
      <c r="KB18" s="274"/>
      <c r="KC18" s="274"/>
      <c r="KD18" s="274"/>
      <c r="KE18" s="274"/>
      <c r="KF18" s="274"/>
      <c r="KG18" s="274"/>
      <c r="KH18" s="274"/>
      <c r="KI18" s="274"/>
      <c r="KJ18" s="274"/>
      <c r="KK18" s="274"/>
      <c r="KL18" s="274"/>
      <c r="KM18" s="274"/>
      <c r="KN18" s="274"/>
      <c r="KO18" s="274"/>
      <c r="KP18" s="274"/>
      <c r="KQ18" s="274"/>
      <c r="KR18" s="274"/>
      <c r="KS18" s="274"/>
      <c r="KT18" s="274"/>
      <c r="KU18" s="274"/>
      <c r="KV18" s="274"/>
      <c r="KW18" s="274"/>
      <c r="KX18" s="274"/>
      <c r="KY18" s="274"/>
      <c r="KZ18" s="274"/>
      <c r="LA18" s="274"/>
      <c r="LB18" s="275"/>
      <c r="LC18" s="302">
        <f t="shared" si="6"/>
        <v>45352</v>
      </c>
      <c r="LD18" s="354" cm="1">
        <f t="array" ref="LD18">IFERROR(
    (((D18/FRACAS!$AY$1)*60))
    /
    (((D18/FRACAS!$AY$1)*60) + SUMPRODUCT((FRACAS!$B$5:$B$9997=D$4)*(FRACAS!$D$5:$D$9997&lt;=D18)*(IFERROR(FRACAS!$AM$5:$AM$9997,0)))
    ),"")</f>
        <v>2.053002495782719E-2</v>
      </c>
      <c r="LE18" s="354" cm="1">
        <f t="array" ref="LE18">IFERROR(
    (((E18/FRACAS!$AY$1)*60))
    /
    (((E18/FRACAS!$AY$1)*60) + SUMPRODUCT((FRACAS!$B$5:$B$9997=E$4)*(FRACAS!$D$5:$D$9997&lt;=E18)*(IFERROR(FRACAS!$AM$5:$AM$9997,0)))
    ),"")</f>
        <v>3.7622870023044491E-4</v>
      </c>
      <c r="LF18" s="354" t="str" cm="1">
        <f t="array" ref="LF18">IFERROR(
    (((F18/FRACAS!$AY$1)*60))
    /
    (((F18/FRACAS!$AY$1)*60) + SUMPRODUCT((FRACAS!$B$5:$B$9997=F$4)*(FRACAS!$D$5:$D$9997&lt;=F18)*(IFERROR(FRACAS!$AM$5:$AM$9997,0)))
    ),"")</f>
        <v/>
      </c>
      <c r="LG18" s="354" t="str" cm="1">
        <f t="array" ref="LG18">IFERROR(
    (((G18/FRACAS!$AY$1)*60))
    /
    (((G18/FRACAS!$AY$1)*60) + SUMPRODUCT((FRACAS!$B$5:$B$9997=G$4)*(FRACAS!$D$5:$D$9997&lt;=G18)*(IFERROR(FRACAS!$AM$5:$AM$9997,0)))
    ),"")</f>
        <v/>
      </c>
      <c r="LH18" s="354" t="str" cm="1">
        <f t="array" ref="LH18">IFERROR(
    (((H18/FRACAS!$AY$1)*60))
    /
    (((H18/FRACAS!$AY$1)*60) + SUMPRODUCT((FRACAS!$B$5:$B$9997=H$4)*(FRACAS!$D$5:$D$9997&lt;=H18)*(IFERROR(FRACAS!$AM$5:$AM$9997,0)))
    ),"")</f>
        <v/>
      </c>
      <c r="LI18" s="354" t="str" cm="1">
        <f t="array" ref="LI18">IFERROR(
    (((I18/FRACAS!$AY$1)*60))
    /
    (((I18/FRACAS!$AY$1)*60) + SUMPRODUCT((FRACAS!$B$5:$B$9997=I$4)*(FRACAS!$D$5:$D$9997&lt;=I18)*(IFERROR(FRACAS!$AM$5:$AM$9997,0)))
    ),"")</f>
        <v/>
      </c>
      <c r="LJ18" s="354" t="str" cm="1">
        <f t="array" ref="LJ18">IFERROR(
    (((J18/FRACAS!$AY$1)*60))
    /
    (((J18/FRACAS!$AY$1)*60) + SUMPRODUCT((FRACAS!$B$5:$B$9997=J$4)*(FRACAS!$D$5:$D$9997&lt;=J18)*(IFERROR(FRACAS!$AM$5:$AM$9997,0)))
    ),"")</f>
        <v/>
      </c>
      <c r="LK18" s="354" t="str" cm="1">
        <f t="array" ref="LK18">IFERROR(
    (((K18/FRACAS!$AY$1)*60))
    /
    (((K18/FRACAS!$AY$1)*60) + SUMPRODUCT((FRACAS!$B$5:$B$9997=K$4)*(FRACAS!$D$5:$D$9997&lt;=K18)*(IFERROR(FRACAS!$AM$5:$AM$9997,0)))
    ),"")</f>
        <v/>
      </c>
      <c r="LL18" s="354" t="str" cm="1">
        <f t="array" ref="LL18">IFERROR(
    (((L18/FRACAS!$AY$1)*60))
    /
    (((L18/FRACAS!$AY$1)*60) + SUMPRODUCT((FRACAS!$B$5:$B$9997=L$4)*(FRACAS!$D$5:$D$9997&lt;=L18)*(IFERROR(FRACAS!$AM$5:$AM$9997,0)))
    ),"")</f>
        <v/>
      </c>
      <c r="LM18" s="354" t="str" cm="1">
        <f t="array" ref="LM18">IFERROR(
    (((M18/FRACAS!$AY$1)*60))
    /
    (((M18/FRACAS!$AY$1)*60) + SUMPRODUCT((FRACAS!$B$5:$B$9997=M$4)*(FRACAS!$D$5:$D$9997&lt;=M18)*(IFERROR(FRACAS!$AM$5:$AM$9997,0)))
    ),"")</f>
        <v/>
      </c>
      <c r="LN18" s="308"/>
      <c r="LO18" s="276"/>
      <c r="LP18" s="276"/>
      <c r="LQ18" s="276"/>
      <c r="LR18" s="276"/>
      <c r="LS18" s="276"/>
      <c r="LT18" s="276"/>
      <c r="LU18" s="276"/>
      <c r="LV18" s="276"/>
      <c r="LW18" s="276"/>
      <c r="LX18" s="276"/>
      <c r="LY18" s="276"/>
      <c r="LZ18" s="276"/>
      <c r="MA18" s="276"/>
      <c r="MB18" s="276"/>
      <c r="MC18" s="276"/>
      <c r="MD18" s="276"/>
      <c r="ME18" s="276"/>
      <c r="MF18" s="276"/>
      <c r="MG18" s="276"/>
      <c r="MH18" s="276"/>
      <c r="MI18" s="276"/>
      <c r="MJ18" s="276"/>
      <c r="MK18" s="276"/>
      <c r="ML18" s="276"/>
      <c r="MM18" s="276"/>
      <c r="MN18" s="276"/>
      <c r="MO18" s="276"/>
      <c r="MP18" s="276"/>
      <c r="MQ18" s="276"/>
      <c r="MR18" s="276"/>
      <c r="MS18" s="276"/>
      <c r="MT18" s="276"/>
      <c r="MU18" s="276"/>
      <c r="MV18" s="276"/>
      <c r="MW18" s="276"/>
      <c r="MX18" s="276"/>
      <c r="MY18" s="276"/>
      <c r="MZ18" s="276"/>
      <c r="NA18" s="277"/>
      <c r="ND18" s="345">
        <f t="shared" si="7"/>
        <v>570</v>
      </c>
      <c r="NE18" s="346">
        <f t="shared" si="5"/>
        <v>45352</v>
      </c>
      <c r="NF18" s="347" cm="1">
        <f t="array" ref="NF18">IF($ND18=0,"",(IFERROR( (IFERROR($ND18/FRACAS!$AY$1*60,0) - SUMPRODUCT( (FRACAS!$K$5:$K$9999=NF$2) * IFERROR(FRACAS!$AN$5:$AN$9999,0) ) ) / IFERROR($ND18/FRACAS!$AY$1*60,0), 1 )))</f>
        <v>1</v>
      </c>
      <c r="NG18" s="347" cm="1">
        <f t="array" ref="NG18">IF($ND18=0,"",(IFERROR( (IFERROR($ND18/FRACAS!$AY$1*60,0) - SUMPRODUCT( (FRACAS!$K$5:$K$9999=NG$2) * IFERROR(FRACAS!$AN$5:$AN$9999,0) ) ) / IFERROR($ND18/FRACAS!$AY$1*60,0), 1 )))</f>
        <v>1</v>
      </c>
      <c r="NH18" s="347" cm="1">
        <f t="array" ref="NH18">IF($ND18=0,"",(IFERROR( (IFERROR($ND18/FRACAS!$AY$1*60,0) - SUMPRODUCT( (FRACAS!$K$5:$K$9999=NH$2) * IFERROR(FRACAS!$AN$5:$AN$9999,0) ) ) / IFERROR($ND18/FRACAS!$AY$1*60,0), 1 )))</f>
        <v>1</v>
      </c>
      <c r="NI18" s="347" cm="1">
        <f t="array" ref="NI18">IF($ND18=0,"",(IFERROR( (IFERROR($ND18/FRACAS!$AY$1*60,0) - SUMPRODUCT( (FRACAS!$K$5:$K$9999=NI$2) * IFERROR(FRACAS!$AN$5:$AN$9999,0) ) ) / IFERROR($ND18/FRACAS!$AY$1*60,0), 1 )))</f>
        <v>1</v>
      </c>
      <c r="NJ18" s="347" cm="1">
        <f t="array" ref="NJ18">IF($ND18=0,"",(IFERROR( (IFERROR($ND18/FRACAS!$AY$1*60,0) - SUMPRODUCT( (FRACAS!$K$5:$K$9999=NJ$2) * IFERROR(FRACAS!$AN$5:$AN$9999,0) ) ) / IFERROR($ND18/FRACAS!$AY$1*60,0), 1 )))</f>
        <v>1</v>
      </c>
      <c r="NK18" s="347" cm="1">
        <f t="array" ref="NK18">IF($ND18=0,"",(IFERROR( (IFERROR($ND18/FRACAS!$AY$1*60,0) - SUMPRODUCT( (FRACAS!$K$5:$K$9999=NK$2) * IFERROR(FRACAS!$AN$5:$AN$9999,0) ) ) / IFERROR($ND18/FRACAS!$AY$1*60,0), 1 )))</f>
        <v>1</v>
      </c>
      <c r="NL18" s="347" cm="1">
        <f t="array" ref="NL18">IF($ND18=0,"",(IFERROR( (IFERROR($ND18/FRACAS!$AY$1*60,0) - SUMPRODUCT( (FRACAS!$K$5:$K$9999=NL$2) * IFERROR(FRACAS!$AN$5:$AN$9999,0) ) ) / IFERROR($ND18/FRACAS!$AY$1*60,0), 1 )))</f>
        <v>1</v>
      </c>
      <c r="NM18" s="347" cm="1">
        <f t="array" ref="NM18">IF($ND18=0,"",(IFERROR( (IFERROR($ND18/FRACAS!$AY$1*60,0) - SUMPRODUCT( (FRACAS!$K$5:$K$9999=NM$2) * IFERROR(FRACAS!$AN$5:$AN$9999,0) ) ) / IFERROR($ND18/FRACAS!$AY$1*60,0), 1 )))</f>
        <v>1</v>
      </c>
      <c r="NN18" s="347" cm="1">
        <f t="array" ref="NN18">IF($ND18=0,"",(IFERROR( (IFERROR($ND18/FRACAS!$AY$1*60,0) - SUMPRODUCT( (FRACAS!$K$5:$K$9999=NN$2) * IFERROR(FRACAS!$AN$5:$AN$9999,0) ) ) / IFERROR($ND18/FRACAS!$AY$1*60,0), 1 )))</f>
        <v>1</v>
      </c>
      <c r="NO18" s="347" cm="1">
        <f t="array" ref="NO18">IF($ND18=0,"",(IFERROR( (IFERROR($ND18/FRACAS!$AY$1*60,0) - SUMPRODUCT( (FRACAS!$K$5:$K$9999=NO$2) * IFERROR(FRACAS!$AN$5:$AN$9999,0) ) ) / IFERROR($ND18/FRACAS!$AY$1*60,0), 1 )))</f>
        <v>1</v>
      </c>
      <c r="NP18" s="347" cm="1">
        <f t="array" ref="NP18">IF($ND18=0,"",(IFERROR( (IFERROR($ND18/FRACAS!$AY$1*60,0) - SUMPRODUCT( (FRACAS!$K$5:$K$9999=NP$2) * IFERROR(FRACAS!$AN$5:$AN$9999,0) ) ) / IFERROR($ND18/FRACAS!$AY$1*60,0), 1 )))</f>
        <v>1</v>
      </c>
      <c r="NQ18" s="347" cm="1">
        <f t="array" ref="NQ18">IF($ND18=0,"",(IFERROR( (IFERROR($ND18/FRACAS!$AY$1*60,0) - SUMPRODUCT( (FRACAS!$K$5:$K$9999=NQ$2) * IFERROR(FRACAS!$AN$5:$AN$9999,0) ) ) / IFERROR($ND18/FRACAS!$AY$1*60,0), 1 )))</f>
        <v>1</v>
      </c>
      <c r="NR18" s="347" cm="1">
        <f t="array" ref="NR18">IF($ND18=0,"",(IFERROR( (IFERROR($ND18/FRACAS!$AY$1*60,0) - SUMPRODUCT( (FRACAS!$K$5:$K$9999=NR$2) * IFERROR(FRACAS!$AN$5:$AN$9999,0) ) ) / IFERROR($ND18/FRACAS!$AY$1*60,0), 1 )))</f>
        <v>1</v>
      </c>
      <c r="NS18" s="347" cm="1">
        <f t="array" ref="NS18">IF($ND18=0,"",(IFERROR( (IFERROR($ND18/FRACAS!$AY$1*60,0) - SUMPRODUCT( (FRACAS!$K$5:$K$9999=NS$2) * IFERROR(FRACAS!$AN$5:$AN$9999,0) ) ) / IFERROR($ND18/FRACAS!$AY$1*60,0), 1 )))</f>
        <v>1</v>
      </c>
      <c r="NT18" s="347" cm="1">
        <f t="array" ref="NT18">IF($ND18=0,"",(IFERROR( (IFERROR($ND18/FRACAS!$AY$1*60,0) - SUMPRODUCT( (FRACAS!$K$5:$K$9999=NT$2) * IFERROR(FRACAS!$AN$5:$AN$9999,0) ) ) / IFERROR($ND18/FRACAS!$AY$1*60,0), 1 )))</f>
        <v>1</v>
      </c>
      <c r="NU18" s="347" cm="1">
        <f t="array" ref="NU18">IF($ND18=0,"",(IFERROR( (IFERROR($ND18/FRACAS!$AY$1*60,0) - SUMPRODUCT( (FRACAS!$K$5:$K$9999=NU$2) * IFERROR(FRACAS!$AN$5:$AN$9999,0) ) ) / IFERROR($ND18/FRACAS!$AY$1*60,0), 1 )))</f>
        <v>1</v>
      </c>
      <c r="NV18" s="347" cm="1">
        <f t="array" ref="NV18">IF($ND18=0,"",(IFERROR( (IFERROR($ND18/FRACAS!$AY$1*60,0) - SUMPRODUCT( (FRACAS!$K$5:$K$9999=NV$2) * IFERROR(FRACAS!$AN$5:$AN$9999,0) ) ) / IFERROR($ND18/FRACAS!$AY$1*60,0), 1 )))</f>
        <v>1</v>
      </c>
      <c r="NW18" s="347" cm="1">
        <f t="array" ref="NW18">IF($ND18=0,"",(IFERROR( (IFERROR($ND18/FRACAS!$AY$1*60,0) - SUMPRODUCT( (FRACAS!$K$5:$K$9999=NW$2) * IFERROR(FRACAS!$AN$5:$AN$9999,0) ) ) / IFERROR($ND18/FRACAS!$AY$1*60,0), 1 )))</f>
        <v>1</v>
      </c>
      <c r="NX18" s="347" cm="1">
        <f t="array" ref="NX18">IF($ND18=0,"",(IFERROR( (IFERROR($ND18/FRACAS!$AY$1*60,0) - SUMPRODUCT( (FRACAS!$K$5:$K$9999=NX$2) * IFERROR(FRACAS!$AN$5:$AN$9999,0) ) ) / IFERROR($ND18/FRACAS!$AY$1*60,0), 1 )))</f>
        <v>1</v>
      </c>
      <c r="NY18" s="347" cm="1">
        <f t="array" ref="NY18">IF($ND18=0,"",(IFERROR( (IFERROR($ND18/FRACAS!$AY$1*60,0) - SUMPRODUCT( (FRACAS!$K$5:$K$9999=NY$2) * IFERROR(FRACAS!$AN$5:$AN$9999,0) ) ) / IFERROR($ND18/FRACAS!$AY$1*60,0), 1 )))</f>
        <v>1</v>
      </c>
      <c r="NZ18" s="347" cm="1">
        <f t="array" ref="NZ18">IF($ND18=0,"",(IFERROR( (IFERROR($ND18/FRACAS!$AY$1*60,0) - SUMPRODUCT( (FRACAS!$K$5:$K$9999=NZ$2) * IFERROR(FRACAS!$AN$5:$AN$9999,0) ) ) / IFERROR($ND18/FRACAS!$AY$1*60,0), 1 )))</f>
        <v>1</v>
      </c>
      <c r="OA18" s="347" cm="1">
        <f t="array" ref="OA18">IF($ND18=0,"",(IFERROR( (IFERROR($ND18/FRACAS!$AY$1*60,0) - SUMPRODUCT( (FRACAS!$K$5:$K$9999=OA$2) * IFERROR(FRACAS!$AN$5:$AN$9999,0) ) ) / IFERROR($ND18/FRACAS!$AY$1*60,0), 1 )))</f>
        <v>1</v>
      </c>
      <c r="OB18" s="347" cm="1">
        <f t="array" ref="OB18">IF($ND18=0,"",(IFERROR( (IFERROR($ND18/FRACAS!$AY$1*60,0) - SUMPRODUCT( (FRACAS!$K$5:$K$9999=OB$2) * IFERROR(FRACAS!$AN$5:$AN$9999,0) ) ) / IFERROR($ND18/FRACAS!$AY$1*60,0), 1 )))</f>
        <v>1</v>
      </c>
      <c r="OC18" s="347" cm="1">
        <f t="array" ref="OC18">IF($ND18=0,"",(IFERROR( (IFERROR($ND18/FRACAS!$AY$1*60,0) - SUMPRODUCT( (FRACAS!$K$5:$K$9999=OC$2) * IFERROR(FRACAS!$AN$5:$AN$9999,0) ) ) / IFERROR($ND18/FRACAS!$AY$1*60,0), 1 )))</f>
        <v>1</v>
      </c>
      <c r="OD18" s="347" cm="1">
        <f t="array" ref="OD18">IF($ND18=0,"",(IFERROR( (IFERROR($ND18/FRACAS!$AY$1*60,0) - SUMPRODUCT( (FRACAS!$K$5:$K$9999=OD$2) * IFERROR(FRACAS!$AN$5:$AN$9999,0) ) ) / IFERROR($ND18/FRACAS!$AY$1*60,0), 1 )))</f>
        <v>1</v>
      </c>
      <c r="OE18" s="347" cm="1">
        <f t="array" ref="OE18">IF($ND18=0,"",(IFERROR( (IFERROR($ND18/FRACAS!$AY$1*60,0) - SUMPRODUCT( (FRACAS!$K$5:$K$9999=OE$2) * IFERROR(FRACAS!$AN$5:$AN$9999,0) ) ) / IFERROR($ND18/FRACAS!$AY$1*60,0), 1 )))</f>
        <v>1</v>
      </c>
      <c r="OF18" s="347" cm="1">
        <f t="array" ref="OF18">IF($ND18=0,"",(IFERROR( (IFERROR($ND18/FRACAS!$AY$1*60,0) - SUMPRODUCT( (FRACAS!$K$5:$K$9999=OF$2) * IFERROR(FRACAS!$AN$5:$AN$9999,0) ) ) / IFERROR($ND18/FRACAS!$AY$1*60,0), 1 )))</f>
        <v>1</v>
      </c>
      <c r="OG18" s="347" cm="1">
        <f t="array" ref="OG18">IF($ND18=0,"",(IFERROR( (IFERROR($ND18/FRACAS!$AY$1*60,0) - SUMPRODUCT( (FRACAS!$K$5:$K$9999=OG$2) * IFERROR(FRACAS!$AN$5:$AN$9999,0) ) ) / IFERROR($ND18/FRACAS!$AY$1*60,0), 1 )))</f>
        <v>1</v>
      </c>
      <c r="OH18" s="347" cm="1">
        <f t="array" ref="OH18">IF($ND18=0,"",(IFERROR( (IFERROR($ND18/FRACAS!$AY$1*60,0) - SUMPRODUCT( (FRACAS!$K$5:$K$9999=OH$2) * IFERROR(FRACAS!$AN$5:$AN$9999,0) ) ) / IFERROR($ND18/FRACAS!$AY$1*60,0), 1 )))</f>
        <v>1</v>
      </c>
      <c r="OI18" s="347" cm="1">
        <f t="array" ref="OI18">IF($ND18=0,"",(IFERROR( (IFERROR($ND18/FRACAS!$AY$1*60,0) - SUMPRODUCT( (FRACAS!$K$5:$K$9999=OI$2) * IFERROR(FRACAS!$AN$5:$AN$9999,0) ) ) / IFERROR($ND18/FRACAS!$AY$1*60,0), 1 )))</f>
        <v>1</v>
      </c>
      <c r="OJ18" s="347" cm="1">
        <f t="array" ref="OJ18">IF($ND18=0,"",(IFERROR( (IFERROR($ND18/FRACAS!$AY$1*60,0) - SUMPRODUCT( (FRACAS!$K$5:$K$9999=OJ$2) * IFERROR(FRACAS!$AN$5:$AN$9999,0) ) ) / IFERROR($ND18/FRACAS!$AY$1*60,0), 1 )))</f>
        <v>1</v>
      </c>
      <c r="OK18" s="347" cm="1">
        <f t="array" ref="OK18">IF($ND18=0,"",(IFERROR( (IFERROR($ND18/FRACAS!$AY$1*60,0) - SUMPRODUCT( (FRACAS!$K$5:$K$9999=OK$2) * IFERROR(FRACAS!$AN$5:$AN$9999,0) ) ) / IFERROR($ND18/FRACAS!$AY$1*60,0), 1 )))</f>
        <v>1</v>
      </c>
      <c r="OL18" s="347" cm="1">
        <f t="array" ref="OL18">IF($ND18=0,"",(IFERROR( (IFERROR($ND18/FRACAS!$AY$1*60,0) - SUMPRODUCT( (FRACAS!$K$5:$K$9999=OL$2) * IFERROR(FRACAS!$AN$5:$AN$9999,0) ) ) / IFERROR($ND18/FRACAS!$AY$1*60,0), 1 )))</f>
        <v>1</v>
      </c>
      <c r="OM18" s="347" cm="1">
        <f t="array" ref="OM18">IF($ND18=0,"",(IFERROR( (IFERROR($ND18/FRACAS!$AY$1*60,0) - SUMPRODUCT( (FRACAS!$K$5:$K$9999=OM$2) * IFERROR(FRACAS!$AN$5:$AN$9999,0) ) ) / IFERROR($ND18/FRACAS!$AY$1*60,0), 1 )))</f>
        <v>1</v>
      </c>
      <c r="ON18" s="347" cm="1">
        <f t="array" ref="ON18">IF($ND18=0,"",(IFERROR( (IFERROR($ND18/FRACAS!$AY$1*60,0) - SUMPRODUCT( (FRACAS!$K$5:$K$9999=ON$2) * IFERROR(FRACAS!$AN$5:$AN$9999,0) ) ) / IFERROR($ND18/FRACAS!$AY$1*60,0), 1 )))</f>
        <v>1</v>
      </c>
    </row>
    <row r="19" spans="2:404" ht="15" customHeight="1">
      <c r="B19" s="301" t="s">
        <v>230</v>
      </c>
      <c r="C19" s="302">
        <v>45359</v>
      </c>
      <c r="D19" s="279">
        <v>570</v>
      </c>
      <c r="E19" s="279">
        <v>12</v>
      </c>
      <c r="F19" s="303"/>
      <c r="G19" s="303"/>
      <c r="H19" s="303"/>
      <c r="I19" s="303"/>
      <c r="J19" s="303"/>
      <c r="K19" s="304"/>
      <c r="L19" s="304"/>
      <c r="M19" s="317"/>
      <c r="N19" s="305"/>
      <c r="O19" s="279"/>
      <c r="P19" s="279"/>
      <c r="Q19" s="279"/>
      <c r="R19" s="279"/>
      <c r="S19" s="279"/>
      <c r="T19" s="279"/>
      <c r="U19" s="279"/>
      <c r="V19" s="279"/>
      <c r="W19" s="279"/>
      <c r="X19" s="279"/>
      <c r="Y19" s="279"/>
      <c r="Z19" s="279"/>
      <c r="AA19" s="279"/>
      <c r="AB19" s="279"/>
      <c r="AC19" s="279"/>
      <c r="AD19" s="279"/>
      <c r="AE19" s="279"/>
      <c r="AF19" s="279"/>
      <c r="AG19" s="279"/>
      <c r="AH19" s="279"/>
      <c r="AI19" s="279"/>
      <c r="AJ19" s="279"/>
      <c r="AK19" s="279"/>
      <c r="AL19" s="279"/>
      <c r="AM19" s="279"/>
      <c r="AN19" s="279"/>
      <c r="AO19" s="279"/>
      <c r="AP19" s="279"/>
      <c r="AQ19" s="279"/>
      <c r="AR19" s="279"/>
      <c r="AS19" s="279"/>
      <c r="AT19" s="279"/>
      <c r="AU19" s="279"/>
      <c r="AV19" s="279"/>
      <c r="AW19" s="279"/>
      <c r="AX19" s="279"/>
      <c r="AY19" s="279"/>
      <c r="AZ19" s="279"/>
      <c r="BA19" s="280"/>
      <c r="BB19" s="266"/>
      <c r="BC19" s="266"/>
      <c r="BD19" s="352"/>
      <c r="BE19" s="352"/>
      <c r="BF19" s="352"/>
      <c r="BG19" s="352"/>
      <c r="BH19" s="352"/>
      <c r="BI19" s="352"/>
      <c r="BJ19" s="352"/>
      <c r="BK19" s="352"/>
      <c r="BL19" s="352"/>
      <c r="BM19" s="352"/>
      <c r="BN19" s="352"/>
      <c r="BO19" s="352"/>
      <c r="BP19" s="352"/>
      <c r="BQ19" s="352"/>
      <c r="BR19" s="352"/>
      <c r="BS19" s="352"/>
      <c r="BT19" s="352"/>
      <c r="BU19" s="352"/>
      <c r="BV19" s="352"/>
      <c r="BW19" s="352"/>
      <c r="BX19" s="352"/>
      <c r="BY19" s="352"/>
      <c r="BZ19" s="352"/>
      <c r="CA19" s="352"/>
      <c r="CB19" s="352"/>
      <c r="CC19" s="352"/>
      <c r="CD19" s="352"/>
      <c r="CE19" s="352"/>
      <c r="CF19" s="352"/>
      <c r="CG19" s="352"/>
      <c r="CH19" s="352"/>
      <c r="CI19" s="352"/>
      <c r="CJ19" s="352"/>
      <c r="CK19" s="352"/>
      <c r="CL19" s="352"/>
      <c r="CM19" s="352"/>
      <c r="CN19" s="352"/>
      <c r="CO19" s="352"/>
      <c r="CP19" s="352"/>
      <c r="CQ19" s="352"/>
      <c r="CR19" s="352"/>
      <c r="CS19" s="352"/>
      <c r="CT19" s="352"/>
      <c r="CU19" s="352"/>
      <c r="CV19" s="352"/>
      <c r="CW19" s="352"/>
      <c r="CX19" s="352"/>
      <c r="CY19" s="352"/>
      <c r="CZ19" s="352"/>
      <c r="DA19" s="352"/>
      <c r="DB19" s="266"/>
      <c r="DC19" s="266">
        <f t="shared" si="3"/>
        <v>35</v>
      </c>
      <c r="DD19" s="302">
        <f t="shared" si="4"/>
        <v>45359</v>
      </c>
      <c r="DE19" s="328">
        <f>IF(D19&gt; 0,(COUNTIFS(FRACAS!$B$5:$B$9997, D$4, FRACAS!$D$5:$D$9997, "&lt;="&amp;D19)), "" )</f>
        <v>30</v>
      </c>
      <c r="DF19" s="282">
        <f>IF(E19&gt; 0,(COUNTIFS(FRACAS!$B$5:$B$9997, E$4, FRACAS!$D$5:$D$9997, "&lt;="&amp;E19)), "" )</f>
        <v>5</v>
      </c>
      <c r="DG19" s="282" t="str">
        <f>IF(F19&gt; 0,(COUNTIFS(FRACAS!$B$5:$B$9997, F$4, FRACAS!$D$5:$D$9997, "&lt;="&amp;F19)), "" )</f>
        <v/>
      </c>
      <c r="DH19" s="282" t="str">
        <f>IF(G19&gt; 0,(COUNTIFS(FRACAS!$B$5:$B$9997, G$4, FRACAS!$D$5:$D$9997, "&lt;="&amp;G19)), "" )</f>
        <v/>
      </c>
      <c r="DI19" s="282" t="str">
        <f>IF(H19&gt; 0,(COUNTIFS(FRACAS!$B$5:$B$9997, H$4, FRACAS!$D$5:$D$9997, "&lt;="&amp;H19)), "" )</f>
        <v/>
      </c>
      <c r="DJ19" s="282" t="str">
        <f>IF(I19&gt; 0,(COUNTIFS(FRACAS!$B$5:$B$9997, I$4, FRACAS!$D$5:$D$9997, "&lt;="&amp;I19)), "" )</f>
        <v/>
      </c>
      <c r="DK19" s="282" t="str">
        <f>IF(J19&gt; 0,(COUNTIFS(FRACAS!$B$5:$B$9997, J$4, FRACAS!$D$5:$D$9997, "&lt;="&amp;J19)), "" )</f>
        <v/>
      </c>
      <c r="DL19" s="282" t="str">
        <f>IF(K19&gt; 0,(COUNTIFS(FRACAS!$B$5:$B$9997, K$4, FRACAS!$D$5:$D$9997, "&lt;="&amp;K19)), "" )</f>
        <v/>
      </c>
      <c r="DM19" s="282" t="str">
        <f>IF(L19&gt; 0,(COUNTIFS(FRACAS!$B$5:$B$9997, L$4, FRACAS!$D$5:$D$9997, "&lt;="&amp;L19)), "" )</f>
        <v/>
      </c>
      <c r="DN19" s="282" t="str">
        <f>IF(M19&gt; 0,(COUNTIFS(FRACAS!$B$5:$B$9997, M$4, FRACAS!$D$5:$D$9997, "&lt;="&amp;M19)), "" )</f>
        <v/>
      </c>
      <c r="DO19" s="284"/>
      <c r="DP19" s="282"/>
      <c r="DQ19" s="282"/>
      <c r="DR19" s="282"/>
      <c r="DS19" s="282"/>
      <c r="DT19" s="282"/>
      <c r="DU19" s="282"/>
      <c r="DV19" s="282"/>
      <c r="DW19" s="282"/>
      <c r="DX19" s="282"/>
      <c r="DY19" s="282"/>
      <c r="DZ19" s="282"/>
      <c r="EA19" s="282"/>
      <c r="EB19" s="282"/>
      <c r="EC19" s="282"/>
      <c r="ED19" s="282"/>
      <c r="EE19" s="282"/>
      <c r="EF19" s="282"/>
      <c r="EG19" s="282"/>
      <c r="EH19" s="282"/>
      <c r="EI19" s="282"/>
      <c r="EJ19" s="282"/>
      <c r="EK19" s="282"/>
      <c r="EL19" s="282"/>
      <c r="EM19" s="282"/>
      <c r="EN19" s="282"/>
      <c r="EO19" s="282"/>
      <c r="EP19" s="282"/>
      <c r="EQ19" s="282"/>
      <c r="ER19" s="282"/>
      <c r="ES19" s="282"/>
      <c r="ET19" s="282"/>
      <c r="EU19" s="282"/>
      <c r="EV19" s="282"/>
      <c r="EW19" s="282"/>
      <c r="EX19" s="282"/>
      <c r="EY19" s="282"/>
      <c r="EZ19" s="282"/>
      <c r="FA19" s="282"/>
      <c r="FB19" s="283"/>
      <c r="FC19" s="285"/>
      <c r="FD19" s="285"/>
      <c r="JN19" s="306"/>
      <c r="JO19" s="274"/>
      <c r="JP19" s="274"/>
      <c r="JQ19" s="274"/>
      <c r="JR19" s="274"/>
      <c r="JS19" s="274"/>
      <c r="JT19" s="274"/>
      <c r="JU19" s="274"/>
      <c r="JV19" s="274"/>
      <c r="JW19" s="274"/>
      <c r="JX19" s="274"/>
      <c r="JY19" s="274"/>
      <c r="JZ19" s="274"/>
      <c r="KA19" s="274"/>
      <c r="KB19" s="274"/>
      <c r="KC19" s="274"/>
      <c r="KD19" s="274"/>
      <c r="KE19" s="274"/>
      <c r="KF19" s="274"/>
      <c r="KG19" s="274"/>
      <c r="KH19" s="274"/>
      <c r="KI19" s="274"/>
      <c r="KJ19" s="274"/>
      <c r="KK19" s="274"/>
      <c r="KL19" s="274"/>
      <c r="KM19" s="274"/>
      <c r="KN19" s="274"/>
      <c r="KO19" s="274"/>
      <c r="KP19" s="274"/>
      <c r="KQ19" s="274"/>
      <c r="KR19" s="274"/>
      <c r="KS19" s="274"/>
      <c r="KT19" s="274"/>
      <c r="KU19" s="274"/>
      <c r="KV19" s="274"/>
      <c r="KW19" s="274"/>
      <c r="KX19" s="274"/>
      <c r="KY19" s="274"/>
      <c r="KZ19" s="274"/>
      <c r="LA19" s="274"/>
      <c r="LB19" s="275"/>
      <c r="LC19" s="302">
        <f t="shared" si="6"/>
        <v>45359</v>
      </c>
      <c r="LD19" s="354" cm="1">
        <f t="array" ref="LD19">IFERROR(
    (((D19/FRACAS!$AY$1)*60))
    /
    (((D19/FRACAS!$AY$1)*60) + SUMPRODUCT((FRACAS!$B$5:$B$9997=D$4)*(FRACAS!$D$5:$D$9997&lt;=D19)*(IFERROR(FRACAS!$AM$5:$AM$9997,0)))
    ),"")</f>
        <v>2.0888974489795195E-2</v>
      </c>
      <c r="LE19" s="354" cm="1">
        <f t="array" ref="LE19">IFERROR(
    (((E19/FRACAS!$AY$1)*60))
    /
    (((E19/FRACAS!$AY$1)*60) + SUMPRODUCT((FRACAS!$B$5:$B$9997=E$4)*(FRACAS!$D$5:$D$9997&lt;=E19)*(IFERROR(FRACAS!$AM$5:$AM$9997,0)))
    ),"")</f>
        <v>4.5144047130418383E-4</v>
      </c>
      <c r="LF19" s="354" t="str" cm="1">
        <f t="array" ref="LF19">IFERROR(
    (((F19/FRACAS!$AY$1)*60))
    /
    (((F19/FRACAS!$AY$1)*60) + SUMPRODUCT((FRACAS!$B$5:$B$9997=F$4)*(FRACAS!$D$5:$D$9997&lt;=F19)*(IFERROR(FRACAS!$AM$5:$AM$9997,0)))
    ),"")</f>
        <v/>
      </c>
      <c r="LG19" s="354" t="str" cm="1">
        <f t="array" ref="LG19">IFERROR(
    (((G19/FRACAS!$AY$1)*60))
    /
    (((G19/FRACAS!$AY$1)*60) + SUMPRODUCT((FRACAS!$B$5:$B$9997=G$4)*(FRACAS!$D$5:$D$9997&lt;=G19)*(IFERROR(FRACAS!$AM$5:$AM$9997,0)))
    ),"")</f>
        <v/>
      </c>
      <c r="LH19" s="354" t="str" cm="1">
        <f t="array" ref="LH19">IFERROR(
    (((H19/FRACAS!$AY$1)*60))
    /
    (((H19/FRACAS!$AY$1)*60) + SUMPRODUCT((FRACAS!$B$5:$B$9997=H$4)*(FRACAS!$D$5:$D$9997&lt;=H19)*(IFERROR(FRACAS!$AM$5:$AM$9997,0)))
    ),"")</f>
        <v/>
      </c>
      <c r="LI19" s="354" t="str" cm="1">
        <f t="array" ref="LI19">IFERROR(
    (((I19/FRACAS!$AY$1)*60))
    /
    (((I19/FRACAS!$AY$1)*60) + SUMPRODUCT((FRACAS!$B$5:$B$9997=I$4)*(FRACAS!$D$5:$D$9997&lt;=I19)*(IFERROR(FRACAS!$AM$5:$AM$9997,0)))
    ),"")</f>
        <v/>
      </c>
      <c r="LJ19" s="354" t="str" cm="1">
        <f t="array" ref="LJ19">IFERROR(
    (((J19/FRACAS!$AY$1)*60))
    /
    (((J19/FRACAS!$AY$1)*60) + SUMPRODUCT((FRACAS!$B$5:$B$9997=J$4)*(FRACAS!$D$5:$D$9997&lt;=J19)*(IFERROR(FRACAS!$AM$5:$AM$9997,0)))
    ),"")</f>
        <v/>
      </c>
      <c r="LK19" s="354" t="str" cm="1">
        <f t="array" ref="LK19">IFERROR(
    (((K19/FRACAS!$AY$1)*60))
    /
    (((K19/FRACAS!$AY$1)*60) + SUMPRODUCT((FRACAS!$B$5:$B$9997=K$4)*(FRACAS!$D$5:$D$9997&lt;=K19)*(IFERROR(FRACAS!$AM$5:$AM$9997,0)))
    ),"")</f>
        <v/>
      </c>
      <c r="LL19" s="354" t="str" cm="1">
        <f t="array" ref="LL19">IFERROR(
    (((L19/FRACAS!$AY$1)*60))
    /
    (((L19/FRACAS!$AY$1)*60) + SUMPRODUCT((FRACAS!$B$5:$B$9997=L$4)*(FRACAS!$D$5:$D$9997&lt;=L19)*(IFERROR(FRACAS!$AM$5:$AM$9997,0)))
    ),"")</f>
        <v/>
      </c>
      <c r="LM19" s="354" t="str" cm="1">
        <f t="array" ref="LM19">IFERROR(
    (((M19/FRACAS!$AY$1)*60))
    /
    (((M19/FRACAS!$AY$1)*60) + SUMPRODUCT((FRACAS!$B$5:$B$9997=M$4)*(FRACAS!$D$5:$D$9997&lt;=M19)*(IFERROR(FRACAS!$AM$5:$AM$9997,0)))
    ),"")</f>
        <v/>
      </c>
      <c r="LN19" s="308"/>
      <c r="LO19" s="276"/>
      <c r="LP19" s="276"/>
      <c r="LQ19" s="276"/>
      <c r="LR19" s="276"/>
      <c r="LS19" s="276"/>
      <c r="LT19" s="276"/>
      <c r="LU19" s="276"/>
      <c r="LV19" s="276"/>
      <c r="LW19" s="276"/>
      <c r="LX19" s="276"/>
      <c r="LY19" s="276"/>
      <c r="LZ19" s="276"/>
      <c r="MA19" s="276"/>
      <c r="MB19" s="276"/>
      <c r="MC19" s="276"/>
      <c r="MD19" s="276"/>
      <c r="ME19" s="276"/>
      <c r="MF19" s="276"/>
      <c r="MG19" s="276"/>
      <c r="MH19" s="276"/>
      <c r="MI19" s="276"/>
      <c r="MJ19" s="276"/>
      <c r="MK19" s="276"/>
      <c r="ML19" s="276"/>
      <c r="MM19" s="276"/>
      <c r="MN19" s="276"/>
      <c r="MO19" s="276"/>
      <c r="MP19" s="276"/>
      <c r="MQ19" s="276"/>
      <c r="MR19" s="276"/>
      <c r="MS19" s="276"/>
      <c r="MT19" s="276"/>
      <c r="MU19" s="276"/>
      <c r="MV19" s="276"/>
      <c r="MW19" s="276"/>
      <c r="MX19" s="276"/>
      <c r="MY19" s="276"/>
      <c r="MZ19" s="276"/>
      <c r="NA19" s="277"/>
      <c r="ND19" s="345">
        <f t="shared" si="7"/>
        <v>582</v>
      </c>
      <c r="NE19" s="346">
        <f t="shared" si="5"/>
        <v>45359</v>
      </c>
      <c r="NF19" s="347" cm="1">
        <f t="array" ref="NF19">IF($ND19=0,"",(IFERROR( (IFERROR($ND19/FRACAS!$AY$1*60,0) - SUMPRODUCT( (FRACAS!$K$5:$K$9999=NF$2) * IFERROR(FRACAS!$AN$5:$AN$9999,0) ) ) / IFERROR($ND19/FRACAS!$AY$1*60,0), 1 )))</f>
        <v>1</v>
      </c>
      <c r="NG19" s="347" cm="1">
        <f t="array" ref="NG19">IF($ND19=0,"",(IFERROR( (IFERROR($ND19/FRACAS!$AY$1*60,0) - SUMPRODUCT( (FRACAS!$K$5:$K$9999=NG$2) * IFERROR(FRACAS!$AN$5:$AN$9999,0) ) ) / IFERROR($ND19/FRACAS!$AY$1*60,0), 1 )))</f>
        <v>1</v>
      </c>
      <c r="NH19" s="347" cm="1">
        <f t="array" ref="NH19">IF($ND19=0,"",(IFERROR( (IFERROR($ND19/FRACAS!$AY$1*60,0) - SUMPRODUCT( (FRACAS!$K$5:$K$9999=NH$2) * IFERROR(FRACAS!$AN$5:$AN$9999,0) ) ) / IFERROR($ND19/FRACAS!$AY$1*60,0), 1 )))</f>
        <v>1</v>
      </c>
      <c r="NI19" s="347" cm="1">
        <f t="array" ref="NI19">IF($ND19=0,"",(IFERROR( (IFERROR($ND19/FRACAS!$AY$1*60,0) - SUMPRODUCT( (FRACAS!$K$5:$K$9999=NI$2) * IFERROR(FRACAS!$AN$5:$AN$9999,0) ) ) / IFERROR($ND19/FRACAS!$AY$1*60,0), 1 )))</f>
        <v>1</v>
      </c>
      <c r="NJ19" s="347" cm="1">
        <f t="array" ref="NJ19">IF($ND19=0,"",(IFERROR( (IFERROR($ND19/FRACAS!$AY$1*60,0) - SUMPRODUCT( (FRACAS!$K$5:$K$9999=NJ$2) * IFERROR(FRACAS!$AN$5:$AN$9999,0) ) ) / IFERROR($ND19/FRACAS!$AY$1*60,0), 1 )))</f>
        <v>1</v>
      </c>
      <c r="NK19" s="347" cm="1">
        <f t="array" ref="NK19">IF($ND19=0,"",(IFERROR( (IFERROR($ND19/FRACAS!$AY$1*60,0) - SUMPRODUCT( (FRACAS!$K$5:$K$9999=NK$2) * IFERROR(FRACAS!$AN$5:$AN$9999,0) ) ) / IFERROR($ND19/FRACAS!$AY$1*60,0), 1 )))</f>
        <v>1</v>
      </c>
      <c r="NL19" s="347" cm="1">
        <f t="array" ref="NL19">IF($ND19=0,"",(IFERROR( (IFERROR($ND19/FRACAS!$AY$1*60,0) - SUMPRODUCT( (FRACAS!$K$5:$K$9999=NL$2) * IFERROR(FRACAS!$AN$5:$AN$9999,0) ) ) / IFERROR($ND19/FRACAS!$AY$1*60,0), 1 )))</f>
        <v>1</v>
      </c>
      <c r="NM19" s="347" cm="1">
        <f t="array" ref="NM19">IF($ND19=0,"",(IFERROR( (IFERROR($ND19/FRACAS!$AY$1*60,0) - SUMPRODUCT( (FRACAS!$K$5:$K$9999=NM$2) * IFERROR(FRACAS!$AN$5:$AN$9999,0) ) ) / IFERROR($ND19/FRACAS!$AY$1*60,0), 1 )))</f>
        <v>1</v>
      </c>
      <c r="NN19" s="347" cm="1">
        <f t="array" ref="NN19">IF($ND19=0,"",(IFERROR( (IFERROR($ND19/FRACAS!$AY$1*60,0) - SUMPRODUCT( (FRACAS!$K$5:$K$9999=NN$2) * IFERROR(FRACAS!$AN$5:$AN$9999,0) ) ) / IFERROR($ND19/FRACAS!$AY$1*60,0), 1 )))</f>
        <v>1</v>
      </c>
      <c r="NO19" s="347" cm="1">
        <f t="array" ref="NO19">IF($ND19=0,"",(IFERROR( (IFERROR($ND19/FRACAS!$AY$1*60,0) - SUMPRODUCT( (FRACAS!$K$5:$K$9999=NO$2) * IFERROR(FRACAS!$AN$5:$AN$9999,0) ) ) / IFERROR($ND19/FRACAS!$AY$1*60,0), 1 )))</f>
        <v>1</v>
      </c>
      <c r="NP19" s="347" cm="1">
        <f t="array" ref="NP19">IF($ND19=0,"",(IFERROR( (IFERROR($ND19/FRACAS!$AY$1*60,0) - SUMPRODUCT( (FRACAS!$K$5:$K$9999=NP$2) * IFERROR(FRACAS!$AN$5:$AN$9999,0) ) ) / IFERROR($ND19/FRACAS!$AY$1*60,0), 1 )))</f>
        <v>1</v>
      </c>
      <c r="NQ19" s="347" cm="1">
        <f t="array" ref="NQ19">IF($ND19=0,"",(IFERROR( (IFERROR($ND19/FRACAS!$AY$1*60,0) - SUMPRODUCT( (FRACAS!$K$5:$K$9999=NQ$2) * IFERROR(FRACAS!$AN$5:$AN$9999,0) ) ) / IFERROR($ND19/FRACAS!$AY$1*60,0), 1 )))</f>
        <v>1</v>
      </c>
      <c r="NR19" s="347" cm="1">
        <f t="array" ref="NR19">IF($ND19=0,"",(IFERROR( (IFERROR($ND19/FRACAS!$AY$1*60,0) - SUMPRODUCT( (FRACAS!$K$5:$K$9999=NR$2) * IFERROR(FRACAS!$AN$5:$AN$9999,0) ) ) / IFERROR($ND19/FRACAS!$AY$1*60,0), 1 )))</f>
        <v>1</v>
      </c>
      <c r="NS19" s="347" cm="1">
        <f t="array" ref="NS19">IF($ND19=0,"",(IFERROR( (IFERROR($ND19/FRACAS!$AY$1*60,0) - SUMPRODUCT( (FRACAS!$K$5:$K$9999=NS$2) * IFERROR(FRACAS!$AN$5:$AN$9999,0) ) ) / IFERROR($ND19/FRACAS!$AY$1*60,0), 1 )))</f>
        <v>1</v>
      </c>
      <c r="NT19" s="347" cm="1">
        <f t="array" ref="NT19">IF($ND19=0,"",(IFERROR( (IFERROR($ND19/FRACAS!$AY$1*60,0) - SUMPRODUCT( (FRACAS!$K$5:$K$9999=NT$2) * IFERROR(FRACAS!$AN$5:$AN$9999,0) ) ) / IFERROR($ND19/FRACAS!$AY$1*60,0), 1 )))</f>
        <v>1</v>
      </c>
      <c r="NU19" s="347" cm="1">
        <f t="array" ref="NU19">IF($ND19=0,"",(IFERROR( (IFERROR($ND19/FRACAS!$AY$1*60,0) - SUMPRODUCT( (FRACAS!$K$5:$K$9999=NU$2) * IFERROR(FRACAS!$AN$5:$AN$9999,0) ) ) / IFERROR($ND19/FRACAS!$AY$1*60,0), 1 )))</f>
        <v>1</v>
      </c>
      <c r="NV19" s="347" cm="1">
        <f t="array" ref="NV19">IF($ND19=0,"",(IFERROR( (IFERROR($ND19/FRACAS!$AY$1*60,0) - SUMPRODUCT( (FRACAS!$K$5:$K$9999=NV$2) * IFERROR(FRACAS!$AN$5:$AN$9999,0) ) ) / IFERROR($ND19/FRACAS!$AY$1*60,0), 1 )))</f>
        <v>1</v>
      </c>
      <c r="NW19" s="347" cm="1">
        <f t="array" ref="NW19">IF($ND19=0,"",(IFERROR( (IFERROR($ND19/FRACAS!$AY$1*60,0) - SUMPRODUCT( (FRACAS!$K$5:$K$9999=NW$2) * IFERROR(FRACAS!$AN$5:$AN$9999,0) ) ) / IFERROR($ND19/FRACAS!$AY$1*60,0), 1 )))</f>
        <v>1</v>
      </c>
      <c r="NX19" s="347" cm="1">
        <f t="array" ref="NX19">IF($ND19=0,"",(IFERROR( (IFERROR($ND19/FRACAS!$AY$1*60,0) - SUMPRODUCT( (FRACAS!$K$5:$K$9999=NX$2) * IFERROR(FRACAS!$AN$5:$AN$9999,0) ) ) / IFERROR($ND19/FRACAS!$AY$1*60,0), 1 )))</f>
        <v>1</v>
      </c>
      <c r="NY19" s="347" cm="1">
        <f t="array" ref="NY19">IF($ND19=0,"",(IFERROR( (IFERROR($ND19/FRACAS!$AY$1*60,0) - SUMPRODUCT( (FRACAS!$K$5:$K$9999=NY$2) * IFERROR(FRACAS!$AN$5:$AN$9999,0) ) ) / IFERROR($ND19/FRACAS!$AY$1*60,0), 1 )))</f>
        <v>1</v>
      </c>
      <c r="NZ19" s="347" cm="1">
        <f t="array" ref="NZ19">IF($ND19=0,"",(IFERROR( (IFERROR($ND19/FRACAS!$AY$1*60,0) - SUMPRODUCT( (FRACAS!$K$5:$K$9999=NZ$2) * IFERROR(FRACAS!$AN$5:$AN$9999,0) ) ) / IFERROR($ND19/FRACAS!$AY$1*60,0), 1 )))</f>
        <v>1</v>
      </c>
      <c r="OA19" s="347" cm="1">
        <f t="array" ref="OA19">IF($ND19=0,"",(IFERROR( (IFERROR($ND19/FRACAS!$AY$1*60,0) - SUMPRODUCT( (FRACAS!$K$5:$K$9999=OA$2) * IFERROR(FRACAS!$AN$5:$AN$9999,0) ) ) / IFERROR($ND19/FRACAS!$AY$1*60,0), 1 )))</f>
        <v>1</v>
      </c>
      <c r="OB19" s="347" cm="1">
        <f t="array" ref="OB19">IF($ND19=0,"",(IFERROR( (IFERROR($ND19/FRACAS!$AY$1*60,0) - SUMPRODUCT( (FRACAS!$K$5:$K$9999=OB$2) * IFERROR(FRACAS!$AN$5:$AN$9999,0) ) ) / IFERROR($ND19/FRACAS!$AY$1*60,0), 1 )))</f>
        <v>1</v>
      </c>
      <c r="OC19" s="347" cm="1">
        <f t="array" ref="OC19">IF($ND19=0,"",(IFERROR( (IFERROR($ND19/FRACAS!$AY$1*60,0) - SUMPRODUCT( (FRACAS!$K$5:$K$9999=OC$2) * IFERROR(FRACAS!$AN$5:$AN$9999,0) ) ) / IFERROR($ND19/FRACAS!$AY$1*60,0), 1 )))</f>
        <v>1</v>
      </c>
      <c r="OD19" s="347" cm="1">
        <f t="array" ref="OD19">IF($ND19=0,"",(IFERROR( (IFERROR($ND19/FRACAS!$AY$1*60,0) - SUMPRODUCT( (FRACAS!$K$5:$K$9999=OD$2) * IFERROR(FRACAS!$AN$5:$AN$9999,0) ) ) / IFERROR($ND19/FRACAS!$AY$1*60,0), 1 )))</f>
        <v>1</v>
      </c>
      <c r="OE19" s="347" cm="1">
        <f t="array" ref="OE19">IF($ND19=0,"",(IFERROR( (IFERROR($ND19/FRACAS!$AY$1*60,0) - SUMPRODUCT( (FRACAS!$K$5:$K$9999=OE$2) * IFERROR(FRACAS!$AN$5:$AN$9999,0) ) ) / IFERROR($ND19/FRACAS!$AY$1*60,0), 1 )))</f>
        <v>1</v>
      </c>
      <c r="OF19" s="347" cm="1">
        <f t="array" ref="OF19">IF($ND19=0,"",(IFERROR( (IFERROR($ND19/FRACAS!$AY$1*60,0) - SUMPRODUCT( (FRACAS!$K$5:$K$9999=OF$2) * IFERROR(FRACAS!$AN$5:$AN$9999,0) ) ) / IFERROR($ND19/FRACAS!$AY$1*60,0), 1 )))</f>
        <v>1</v>
      </c>
      <c r="OG19" s="347" cm="1">
        <f t="array" ref="OG19">IF($ND19=0,"",(IFERROR( (IFERROR($ND19/FRACAS!$AY$1*60,0) - SUMPRODUCT( (FRACAS!$K$5:$K$9999=OG$2) * IFERROR(FRACAS!$AN$5:$AN$9999,0) ) ) / IFERROR($ND19/FRACAS!$AY$1*60,0), 1 )))</f>
        <v>1</v>
      </c>
      <c r="OH19" s="347" cm="1">
        <f t="array" ref="OH19">IF($ND19=0,"",(IFERROR( (IFERROR($ND19/FRACAS!$AY$1*60,0) - SUMPRODUCT( (FRACAS!$K$5:$K$9999=OH$2) * IFERROR(FRACAS!$AN$5:$AN$9999,0) ) ) / IFERROR($ND19/FRACAS!$AY$1*60,0), 1 )))</f>
        <v>1</v>
      </c>
      <c r="OI19" s="347" cm="1">
        <f t="array" ref="OI19">IF($ND19=0,"",(IFERROR( (IFERROR($ND19/FRACAS!$AY$1*60,0) - SUMPRODUCT( (FRACAS!$K$5:$K$9999=OI$2) * IFERROR(FRACAS!$AN$5:$AN$9999,0) ) ) / IFERROR($ND19/FRACAS!$AY$1*60,0), 1 )))</f>
        <v>1</v>
      </c>
      <c r="OJ19" s="347" cm="1">
        <f t="array" ref="OJ19">IF($ND19=0,"",(IFERROR( (IFERROR($ND19/FRACAS!$AY$1*60,0) - SUMPRODUCT( (FRACAS!$K$5:$K$9999=OJ$2) * IFERROR(FRACAS!$AN$5:$AN$9999,0) ) ) / IFERROR($ND19/FRACAS!$AY$1*60,0), 1 )))</f>
        <v>1</v>
      </c>
      <c r="OK19" s="347" cm="1">
        <f t="array" ref="OK19">IF($ND19=0,"",(IFERROR( (IFERROR($ND19/FRACAS!$AY$1*60,0) - SUMPRODUCT( (FRACAS!$K$5:$K$9999=OK$2) * IFERROR(FRACAS!$AN$5:$AN$9999,0) ) ) / IFERROR($ND19/FRACAS!$AY$1*60,0), 1 )))</f>
        <v>1</v>
      </c>
      <c r="OL19" s="347" cm="1">
        <f t="array" ref="OL19">IF($ND19=0,"",(IFERROR( (IFERROR($ND19/FRACAS!$AY$1*60,0) - SUMPRODUCT( (FRACAS!$K$5:$K$9999=OL$2) * IFERROR(FRACAS!$AN$5:$AN$9999,0) ) ) / IFERROR($ND19/FRACAS!$AY$1*60,0), 1 )))</f>
        <v>1</v>
      </c>
      <c r="OM19" s="347" cm="1">
        <f t="array" ref="OM19">IF($ND19=0,"",(IFERROR( (IFERROR($ND19/FRACAS!$AY$1*60,0) - SUMPRODUCT( (FRACAS!$K$5:$K$9999=OM$2) * IFERROR(FRACAS!$AN$5:$AN$9999,0) ) ) / IFERROR($ND19/FRACAS!$AY$1*60,0), 1 )))</f>
        <v>1</v>
      </c>
      <c r="ON19" s="347" cm="1">
        <f t="array" ref="ON19">IF($ND19=0,"",(IFERROR( (IFERROR($ND19/FRACAS!$AY$1*60,0) - SUMPRODUCT( (FRACAS!$K$5:$K$9999=ON$2) * IFERROR(FRACAS!$AN$5:$AN$9999,0) ) ) / IFERROR($ND19/FRACAS!$AY$1*60,0), 1 )))</f>
        <v>1</v>
      </c>
    </row>
    <row r="20" spans="2:404" ht="15" customHeight="1">
      <c r="B20" s="301" t="s">
        <v>231</v>
      </c>
      <c r="C20" s="302">
        <v>45366</v>
      </c>
      <c r="D20" s="279">
        <v>580</v>
      </c>
      <c r="E20" s="279">
        <v>14</v>
      </c>
      <c r="F20" s="303"/>
      <c r="G20" s="303"/>
      <c r="H20" s="303"/>
      <c r="I20" s="303"/>
      <c r="J20" s="303"/>
      <c r="K20" s="304"/>
      <c r="L20" s="304"/>
      <c r="M20" s="317"/>
      <c r="N20" s="305"/>
      <c r="O20" s="279"/>
      <c r="P20" s="279"/>
      <c r="Q20" s="279"/>
      <c r="R20" s="279"/>
      <c r="S20" s="279"/>
      <c r="T20" s="279"/>
      <c r="U20" s="279"/>
      <c r="V20" s="279"/>
      <c r="W20" s="279"/>
      <c r="X20" s="279"/>
      <c r="Y20" s="279"/>
      <c r="Z20" s="279"/>
      <c r="AA20" s="279"/>
      <c r="AB20" s="279"/>
      <c r="AC20" s="279"/>
      <c r="AD20" s="279"/>
      <c r="AE20" s="279"/>
      <c r="AF20" s="279"/>
      <c r="AG20" s="279"/>
      <c r="AH20" s="279"/>
      <c r="AI20" s="279"/>
      <c r="AJ20" s="279"/>
      <c r="AK20" s="279"/>
      <c r="AL20" s="279"/>
      <c r="AM20" s="279"/>
      <c r="AN20" s="279"/>
      <c r="AO20" s="279"/>
      <c r="AP20" s="279"/>
      <c r="AQ20" s="279"/>
      <c r="AR20" s="279"/>
      <c r="AS20" s="279"/>
      <c r="AT20" s="279"/>
      <c r="AU20" s="279"/>
      <c r="AV20" s="279"/>
      <c r="AW20" s="279"/>
      <c r="AX20" s="279"/>
      <c r="AY20" s="279"/>
      <c r="AZ20" s="279"/>
      <c r="BA20" s="280"/>
      <c r="BB20" s="266"/>
      <c r="BC20" s="266"/>
      <c r="BD20" s="352"/>
      <c r="BE20" s="352"/>
      <c r="BF20" s="352"/>
      <c r="BG20" s="352"/>
      <c r="BH20" s="352"/>
      <c r="BI20" s="352"/>
      <c r="BJ20" s="352"/>
      <c r="BK20" s="352"/>
      <c r="BL20" s="352"/>
      <c r="BM20" s="352"/>
      <c r="BN20" s="352"/>
      <c r="BO20" s="352"/>
      <c r="BP20" s="352"/>
      <c r="BQ20" s="352"/>
      <c r="BR20" s="352"/>
      <c r="BS20" s="352"/>
      <c r="BT20" s="352"/>
      <c r="BU20" s="352"/>
      <c r="BV20" s="352"/>
      <c r="BW20" s="352"/>
      <c r="BX20" s="352"/>
      <c r="BY20" s="352"/>
      <c r="BZ20" s="352"/>
      <c r="CA20" s="352"/>
      <c r="CB20" s="352"/>
      <c r="CC20" s="352"/>
      <c r="CD20" s="352"/>
      <c r="CE20" s="352"/>
      <c r="CF20" s="352"/>
      <c r="CG20" s="352"/>
      <c r="CH20" s="352"/>
      <c r="CI20" s="352"/>
      <c r="CJ20" s="352"/>
      <c r="CK20" s="352"/>
      <c r="CL20" s="352"/>
      <c r="CM20" s="352"/>
      <c r="CN20" s="352"/>
      <c r="CO20" s="352"/>
      <c r="CP20" s="352"/>
      <c r="CQ20" s="352"/>
      <c r="CR20" s="352"/>
      <c r="CS20" s="352"/>
      <c r="CT20" s="352"/>
      <c r="CU20" s="352"/>
      <c r="CV20" s="352"/>
      <c r="CW20" s="352"/>
      <c r="CX20" s="352"/>
      <c r="CY20" s="352"/>
      <c r="CZ20" s="352"/>
      <c r="DA20" s="352"/>
      <c r="DB20" s="266"/>
      <c r="DC20" s="266">
        <f t="shared" si="3"/>
        <v>35</v>
      </c>
      <c r="DD20" s="302">
        <f t="shared" si="4"/>
        <v>45366</v>
      </c>
      <c r="DE20" s="328">
        <f>IF(D20&gt; 0,(COUNTIFS(FRACAS!$B$5:$B$9997, D$4, FRACAS!$D$5:$D$9997, "&lt;="&amp;D20)), "" )</f>
        <v>30</v>
      </c>
      <c r="DF20" s="282">
        <f>IF(E20&gt; 0,(COUNTIFS(FRACAS!$B$5:$B$9997, E$4, FRACAS!$D$5:$D$9997, "&lt;="&amp;E20)), "" )</f>
        <v>5</v>
      </c>
      <c r="DG20" s="282" t="str">
        <f>IF(F20&gt; 0,(COUNTIFS(FRACAS!$B$5:$B$9997, F$4, FRACAS!$D$5:$D$9997, "&lt;="&amp;F20)), "" )</f>
        <v/>
      </c>
      <c r="DH20" s="282" t="str">
        <f>IF(G20&gt; 0,(COUNTIFS(FRACAS!$B$5:$B$9997, G$4, FRACAS!$D$5:$D$9997, "&lt;="&amp;G20)), "" )</f>
        <v/>
      </c>
      <c r="DI20" s="282" t="str">
        <f>IF(H20&gt; 0,(COUNTIFS(FRACAS!$B$5:$B$9997, H$4, FRACAS!$D$5:$D$9997, "&lt;="&amp;H20)), "" )</f>
        <v/>
      </c>
      <c r="DJ20" s="282" t="str">
        <f>IF(I20&gt; 0,(COUNTIFS(FRACAS!$B$5:$B$9997, I$4, FRACAS!$D$5:$D$9997, "&lt;="&amp;I20)), "" )</f>
        <v/>
      </c>
      <c r="DK20" s="282" t="str">
        <f>IF(J20&gt; 0,(COUNTIFS(FRACAS!$B$5:$B$9997, J$4, FRACAS!$D$5:$D$9997, "&lt;="&amp;J20)), "" )</f>
        <v/>
      </c>
      <c r="DL20" s="282" t="str">
        <f>IF(K20&gt; 0,(COUNTIFS(FRACAS!$B$5:$B$9997, K$4, FRACAS!$D$5:$D$9997, "&lt;="&amp;K20)), "" )</f>
        <v/>
      </c>
      <c r="DM20" s="282" t="str">
        <f>IF(L20&gt; 0,(COUNTIFS(FRACAS!$B$5:$B$9997, L$4, FRACAS!$D$5:$D$9997, "&lt;="&amp;L20)), "" )</f>
        <v/>
      </c>
      <c r="DN20" s="282" t="str">
        <f>IF(M20&gt; 0,(COUNTIFS(FRACAS!$B$5:$B$9997, M$4, FRACAS!$D$5:$D$9997, "&lt;="&amp;M20)), "" )</f>
        <v/>
      </c>
      <c r="DO20" s="284"/>
      <c r="DP20" s="282"/>
      <c r="DQ20" s="282"/>
      <c r="DR20" s="282"/>
      <c r="DS20" s="282"/>
      <c r="DT20" s="282"/>
      <c r="DU20" s="282"/>
      <c r="DV20" s="282"/>
      <c r="DW20" s="282"/>
      <c r="DX20" s="282"/>
      <c r="DY20" s="282"/>
      <c r="DZ20" s="282"/>
      <c r="EA20" s="282"/>
      <c r="EB20" s="282"/>
      <c r="EC20" s="282"/>
      <c r="ED20" s="282"/>
      <c r="EE20" s="282"/>
      <c r="EF20" s="282"/>
      <c r="EG20" s="282"/>
      <c r="EH20" s="282"/>
      <c r="EI20" s="282"/>
      <c r="EJ20" s="282"/>
      <c r="EK20" s="282"/>
      <c r="EL20" s="282"/>
      <c r="EM20" s="282"/>
      <c r="EN20" s="282"/>
      <c r="EO20" s="282"/>
      <c r="EP20" s="282"/>
      <c r="EQ20" s="282"/>
      <c r="ER20" s="282"/>
      <c r="ES20" s="282"/>
      <c r="ET20" s="282"/>
      <c r="EU20" s="282"/>
      <c r="EV20" s="282"/>
      <c r="EW20" s="282"/>
      <c r="EX20" s="282"/>
      <c r="EY20" s="282"/>
      <c r="EZ20" s="282"/>
      <c r="FA20" s="282"/>
      <c r="FB20" s="283"/>
      <c r="FC20" s="285"/>
      <c r="FD20" s="285"/>
      <c r="JN20" s="306"/>
      <c r="JO20" s="274"/>
      <c r="JP20" s="274"/>
      <c r="JQ20" s="274"/>
      <c r="JR20" s="274"/>
      <c r="JS20" s="274"/>
      <c r="JT20" s="274"/>
      <c r="JU20" s="274"/>
      <c r="JV20" s="274"/>
      <c r="JW20" s="274"/>
      <c r="JX20" s="274"/>
      <c r="JY20" s="274"/>
      <c r="JZ20" s="274"/>
      <c r="KA20" s="274"/>
      <c r="KB20" s="274"/>
      <c r="KC20" s="274"/>
      <c r="KD20" s="274"/>
      <c r="KE20" s="274"/>
      <c r="KF20" s="274"/>
      <c r="KG20" s="274"/>
      <c r="KH20" s="274"/>
      <c r="KI20" s="274"/>
      <c r="KJ20" s="274"/>
      <c r="KK20" s="274"/>
      <c r="KL20" s="274"/>
      <c r="KM20" s="274"/>
      <c r="KN20" s="274"/>
      <c r="KO20" s="274"/>
      <c r="KP20" s="274"/>
      <c r="KQ20" s="274"/>
      <c r="KR20" s="274"/>
      <c r="KS20" s="274"/>
      <c r="KT20" s="274"/>
      <c r="KU20" s="274"/>
      <c r="KV20" s="274"/>
      <c r="KW20" s="274"/>
      <c r="KX20" s="274"/>
      <c r="KY20" s="274"/>
      <c r="KZ20" s="274"/>
      <c r="LA20" s="274"/>
      <c r="LB20" s="275"/>
      <c r="LC20" s="302">
        <f t="shared" si="6"/>
        <v>45366</v>
      </c>
      <c r="LD20" s="354" cm="1">
        <f t="array" ref="LD20">IFERROR(
    (((D20/FRACAS!$AY$1)*60))
    /
    (((D20/FRACAS!$AY$1)*60) + SUMPRODUCT((FRACAS!$B$5:$B$9997=D$4)*(FRACAS!$D$5:$D$9997&lt;=D20)*(IFERROR(FRACAS!$AM$5:$AM$9997,0)))
    ),"")</f>
        <v>2.1247661027350057E-2</v>
      </c>
      <c r="LE20" s="354" cm="1">
        <f t="array" ref="LE20">IFERROR(
    (((E20/FRACAS!$AY$1)*60))
    /
    (((E20/FRACAS!$AY$1)*60) + SUMPRODUCT((FRACAS!$B$5:$B$9997=E$4)*(FRACAS!$D$5:$D$9997&lt;=E20)*(IFERROR(FRACAS!$AM$5:$AM$9997,0)))
    ),"")</f>
        <v>5.2664092535028976E-4</v>
      </c>
      <c r="LF20" s="354" t="str" cm="1">
        <f t="array" ref="LF20">IFERROR(
    (((F20/FRACAS!$AY$1)*60))
    /
    (((F20/FRACAS!$AY$1)*60) + SUMPRODUCT((FRACAS!$B$5:$B$9997=F$4)*(FRACAS!$D$5:$D$9997&lt;=F20)*(IFERROR(FRACAS!$AM$5:$AM$9997,0)))
    ),"")</f>
        <v/>
      </c>
      <c r="LG20" s="354" t="str" cm="1">
        <f t="array" ref="LG20">IFERROR(
    (((G20/FRACAS!$AY$1)*60))
    /
    (((G20/FRACAS!$AY$1)*60) + SUMPRODUCT((FRACAS!$B$5:$B$9997=G$4)*(FRACAS!$D$5:$D$9997&lt;=G20)*(IFERROR(FRACAS!$AM$5:$AM$9997,0)))
    ),"")</f>
        <v/>
      </c>
      <c r="LH20" s="354" t="str" cm="1">
        <f t="array" ref="LH20">IFERROR(
    (((H20/FRACAS!$AY$1)*60))
    /
    (((H20/FRACAS!$AY$1)*60) + SUMPRODUCT((FRACAS!$B$5:$B$9997=H$4)*(FRACAS!$D$5:$D$9997&lt;=H20)*(IFERROR(FRACAS!$AM$5:$AM$9997,0)))
    ),"")</f>
        <v/>
      </c>
      <c r="LI20" s="354" t="str" cm="1">
        <f t="array" ref="LI20">IFERROR(
    (((I20/FRACAS!$AY$1)*60))
    /
    (((I20/FRACAS!$AY$1)*60) + SUMPRODUCT((FRACAS!$B$5:$B$9997=I$4)*(FRACAS!$D$5:$D$9997&lt;=I20)*(IFERROR(FRACAS!$AM$5:$AM$9997,0)))
    ),"")</f>
        <v/>
      </c>
      <c r="LJ20" s="354" t="str" cm="1">
        <f t="array" ref="LJ20">IFERROR(
    (((J20/FRACAS!$AY$1)*60))
    /
    (((J20/FRACAS!$AY$1)*60) + SUMPRODUCT((FRACAS!$B$5:$B$9997=J$4)*(FRACAS!$D$5:$D$9997&lt;=J20)*(IFERROR(FRACAS!$AM$5:$AM$9997,0)))
    ),"")</f>
        <v/>
      </c>
      <c r="LK20" s="354" t="str" cm="1">
        <f t="array" ref="LK20">IFERROR(
    (((K20/FRACAS!$AY$1)*60))
    /
    (((K20/FRACAS!$AY$1)*60) + SUMPRODUCT((FRACAS!$B$5:$B$9997=K$4)*(FRACAS!$D$5:$D$9997&lt;=K20)*(IFERROR(FRACAS!$AM$5:$AM$9997,0)))
    ),"")</f>
        <v/>
      </c>
      <c r="LL20" s="354" t="str" cm="1">
        <f t="array" ref="LL20">IFERROR(
    (((L20/FRACAS!$AY$1)*60))
    /
    (((L20/FRACAS!$AY$1)*60) + SUMPRODUCT((FRACAS!$B$5:$B$9997=L$4)*(FRACAS!$D$5:$D$9997&lt;=L20)*(IFERROR(FRACAS!$AM$5:$AM$9997,0)))
    ),"")</f>
        <v/>
      </c>
      <c r="LM20" s="354" t="str" cm="1">
        <f t="array" ref="LM20">IFERROR(
    (((M20/FRACAS!$AY$1)*60))
    /
    (((M20/FRACAS!$AY$1)*60) + SUMPRODUCT((FRACAS!$B$5:$B$9997=M$4)*(FRACAS!$D$5:$D$9997&lt;=M20)*(IFERROR(FRACAS!$AM$5:$AM$9997,0)))
    ),"")</f>
        <v/>
      </c>
      <c r="LN20" s="308"/>
      <c r="LO20" s="276"/>
      <c r="LP20" s="276"/>
      <c r="LQ20" s="276"/>
      <c r="LR20" s="276"/>
      <c r="LS20" s="276"/>
      <c r="LT20" s="276"/>
      <c r="LU20" s="276"/>
      <c r="LV20" s="276"/>
      <c r="LW20" s="276"/>
      <c r="LX20" s="276"/>
      <c r="LY20" s="276"/>
      <c r="LZ20" s="276"/>
      <c r="MA20" s="276"/>
      <c r="MB20" s="276"/>
      <c r="MC20" s="276"/>
      <c r="MD20" s="276"/>
      <c r="ME20" s="276"/>
      <c r="MF20" s="276"/>
      <c r="MG20" s="276"/>
      <c r="MH20" s="276"/>
      <c r="MI20" s="276"/>
      <c r="MJ20" s="276"/>
      <c r="MK20" s="276"/>
      <c r="ML20" s="276"/>
      <c r="MM20" s="276"/>
      <c r="MN20" s="276"/>
      <c r="MO20" s="276"/>
      <c r="MP20" s="276"/>
      <c r="MQ20" s="276"/>
      <c r="MR20" s="276"/>
      <c r="MS20" s="276"/>
      <c r="MT20" s="276"/>
      <c r="MU20" s="276"/>
      <c r="MV20" s="276"/>
      <c r="MW20" s="276"/>
      <c r="MX20" s="276"/>
      <c r="MY20" s="276"/>
      <c r="MZ20" s="276"/>
      <c r="NA20" s="277"/>
      <c r="ND20" s="345">
        <f t="shared" si="7"/>
        <v>594</v>
      </c>
      <c r="NE20" s="346">
        <f t="shared" si="5"/>
        <v>45366</v>
      </c>
      <c r="NF20" s="347" cm="1">
        <f t="array" ref="NF20">IF($ND20=0,"",(IFERROR( (IFERROR($ND20/FRACAS!$AY$1*60,0) - SUMPRODUCT( (FRACAS!$K$5:$K$9999=NF$2) * IFERROR(FRACAS!$AN$5:$AN$9999,0) ) ) / IFERROR($ND20/FRACAS!$AY$1*60,0), 1 )))</f>
        <v>1</v>
      </c>
      <c r="NG20" s="347" cm="1">
        <f t="array" ref="NG20">IF($ND20=0,"",(IFERROR( (IFERROR($ND20/FRACAS!$AY$1*60,0) - SUMPRODUCT( (FRACAS!$K$5:$K$9999=NG$2) * IFERROR(FRACAS!$AN$5:$AN$9999,0) ) ) / IFERROR($ND20/FRACAS!$AY$1*60,0), 1 )))</f>
        <v>1</v>
      </c>
      <c r="NH20" s="347" cm="1">
        <f t="array" ref="NH20">IF($ND20=0,"",(IFERROR( (IFERROR($ND20/FRACAS!$AY$1*60,0) - SUMPRODUCT( (FRACAS!$K$5:$K$9999=NH$2) * IFERROR(FRACAS!$AN$5:$AN$9999,0) ) ) / IFERROR($ND20/FRACAS!$AY$1*60,0), 1 )))</f>
        <v>1</v>
      </c>
      <c r="NI20" s="347" cm="1">
        <f t="array" ref="NI20">IF($ND20=0,"",(IFERROR( (IFERROR($ND20/FRACAS!$AY$1*60,0) - SUMPRODUCT( (FRACAS!$K$5:$K$9999=NI$2) * IFERROR(FRACAS!$AN$5:$AN$9999,0) ) ) / IFERROR($ND20/FRACAS!$AY$1*60,0), 1 )))</f>
        <v>1</v>
      </c>
      <c r="NJ20" s="347" cm="1">
        <f t="array" ref="NJ20">IF($ND20=0,"",(IFERROR( (IFERROR($ND20/FRACAS!$AY$1*60,0) - SUMPRODUCT( (FRACAS!$K$5:$K$9999=NJ$2) * IFERROR(FRACAS!$AN$5:$AN$9999,0) ) ) / IFERROR($ND20/FRACAS!$AY$1*60,0), 1 )))</f>
        <v>1</v>
      </c>
      <c r="NK20" s="347" cm="1">
        <f t="array" ref="NK20">IF($ND20=0,"",(IFERROR( (IFERROR($ND20/FRACAS!$AY$1*60,0) - SUMPRODUCT( (FRACAS!$K$5:$K$9999=NK$2) * IFERROR(FRACAS!$AN$5:$AN$9999,0) ) ) / IFERROR($ND20/FRACAS!$AY$1*60,0), 1 )))</f>
        <v>1</v>
      </c>
      <c r="NL20" s="347" cm="1">
        <f t="array" ref="NL20">IF($ND20=0,"",(IFERROR( (IFERROR($ND20/FRACAS!$AY$1*60,0) - SUMPRODUCT( (FRACAS!$K$5:$K$9999=NL$2) * IFERROR(FRACAS!$AN$5:$AN$9999,0) ) ) / IFERROR($ND20/FRACAS!$AY$1*60,0), 1 )))</f>
        <v>1</v>
      </c>
      <c r="NM20" s="347" cm="1">
        <f t="array" ref="NM20">IF($ND20=0,"",(IFERROR( (IFERROR($ND20/FRACAS!$AY$1*60,0) - SUMPRODUCT( (FRACAS!$K$5:$K$9999=NM$2) * IFERROR(FRACAS!$AN$5:$AN$9999,0) ) ) / IFERROR($ND20/FRACAS!$AY$1*60,0), 1 )))</f>
        <v>1</v>
      </c>
      <c r="NN20" s="347" cm="1">
        <f t="array" ref="NN20">IF($ND20=0,"",(IFERROR( (IFERROR($ND20/FRACAS!$AY$1*60,0) - SUMPRODUCT( (FRACAS!$K$5:$K$9999=NN$2) * IFERROR(FRACAS!$AN$5:$AN$9999,0) ) ) / IFERROR($ND20/FRACAS!$AY$1*60,0), 1 )))</f>
        <v>1</v>
      </c>
      <c r="NO20" s="347" cm="1">
        <f t="array" ref="NO20">IF($ND20=0,"",(IFERROR( (IFERROR($ND20/FRACAS!$AY$1*60,0) - SUMPRODUCT( (FRACAS!$K$5:$K$9999=NO$2) * IFERROR(FRACAS!$AN$5:$AN$9999,0) ) ) / IFERROR($ND20/FRACAS!$AY$1*60,0), 1 )))</f>
        <v>1</v>
      </c>
      <c r="NP20" s="347" cm="1">
        <f t="array" ref="NP20">IF($ND20=0,"",(IFERROR( (IFERROR($ND20/FRACAS!$AY$1*60,0) - SUMPRODUCT( (FRACAS!$K$5:$K$9999=NP$2) * IFERROR(FRACAS!$AN$5:$AN$9999,0) ) ) / IFERROR($ND20/FRACAS!$AY$1*60,0), 1 )))</f>
        <v>1</v>
      </c>
      <c r="NQ20" s="347" cm="1">
        <f t="array" ref="NQ20">IF($ND20=0,"",(IFERROR( (IFERROR($ND20/FRACAS!$AY$1*60,0) - SUMPRODUCT( (FRACAS!$K$5:$K$9999=NQ$2) * IFERROR(FRACAS!$AN$5:$AN$9999,0) ) ) / IFERROR($ND20/FRACAS!$AY$1*60,0), 1 )))</f>
        <v>1</v>
      </c>
      <c r="NR20" s="347" cm="1">
        <f t="array" ref="NR20">IF($ND20=0,"",(IFERROR( (IFERROR($ND20/FRACAS!$AY$1*60,0) - SUMPRODUCT( (FRACAS!$K$5:$K$9999=NR$2) * IFERROR(FRACAS!$AN$5:$AN$9999,0) ) ) / IFERROR($ND20/FRACAS!$AY$1*60,0), 1 )))</f>
        <v>1</v>
      </c>
      <c r="NS20" s="347" cm="1">
        <f t="array" ref="NS20">IF($ND20=0,"",(IFERROR( (IFERROR($ND20/FRACAS!$AY$1*60,0) - SUMPRODUCT( (FRACAS!$K$5:$K$9999=NS$2) * IFERROR(FRACAS!$AN$5:$AN$9999,0) ) ) / IFERROR($ND20/FRACAS!$AY$1*60,0), 1 )))</f>
        <v>1</v>
      </c>
      <c r="NT20" s="347" cm="1">
        <f t="array" ref="NT20">IF($ND20=0,"",(IFERROR( (IFERROR($ND20/FRACAS!$AY$1*60,0) - SUMPRODUCT( (FRACAS!$K$5:$K$9999=NT$2) * IFERROR(FRACAS!$AN$5:$AN$9999,0) ) ) / IFERROR($ND20/FRACAS!$AY$1*60,0), 1 )))</f>
        <v>1</v>
      </c>
      <c r="NU20" s="347" cm="1">
        <f t="array" ref="NU20">IF($ND20=0,"",(IFERROR( (IFERROR($ND20/FRACAS!$AY$1*60,0) - SUMPRODUCT( (FRACAS!$K$5:$K$9999=NU$2) * IFERROR(FRACAS!$AN$5:$AN$9999,0) ) ) / IFERROR($ND20/FRACAS!$AY$1*60,0), 1 )))</f>
        <v>1</v>
      </c>
      <c r="NV20" s="347" cm="1">
        <f t="array" ref="NV20">IF($ND20=0,"",(IFERROR( (IFERROR($ND20/FRACAS!$AY$1*60,0) - SUMPRODUCT( (FRACAS!$K$5:$K$9999=NV$2) * IFERROR(FRACAS!$AN$5:$AN$9999,0) ) ) / IFERROR($ND20/FRACAS!$AY$1*60,0), 1 )))</f>
        <v>1</v>
      </c>
      <c r="NW20" s="347" cm="1">
        <f t="array" ref="NW20">IF($ND20=0,"",(IFERROR( (IFERROR($ND20/FRACAS!$AY$1*60,0) - SUMPRODUCT( (FRACAS!$K$5:$K$9999=NW$2) * IFERROR(FRACAS!$AN$5:$AN$9999,0) ) ) / IFERROR($ND20/FRACAS!$AY$1*60,0), 1 )))</f>
        <v>1</v>
      </c>
      <c r="NX20" s="347" cm="1">
        <f t="array" ref="NX20">IF($ND20=0,"",(IFERROR( (IFERROR($ND20/FRACAS!$AY$1*60,0) - SUMPRODUCT( (FRACAS!$K$5:$K$9999=NX$2) * IFERROR(FRACAS!$AN$5:$AN$9999,0) ) ) / IFERROR($ND20/FRACAS!$AY$1*60,0), 1 )))</f>
        <v>1</v>
      </c>
      <c r="NY20" s="347" cm="1">
        <f t="array" ref="NY20">IF($ND20=0,"",(IFERROR( (IFERROR($ND20/FRACAS!$AY$1*60,0) - SUMPRODUCT( (FRACAS!$K$5:$K$9999=NY$2) * IFERROR(FRACAS!$AN$5:$AN$9999,0) ) ) / IFERROR($ND20/FRACAS!$AY$1*60,0), 1 )))</f>
        <v>1</v>
      </c>
      <c r="NZ20" s="347" cm="1">
        <f t="array" ref="NZ20">IF($ND20=0,"",(IFERROR( (IFERROR($ND20/FRACAS!$AY$1*60,0) - SUMPRODUCT( (FRACAS!$K$5:$K$9999=NZ$2) * IFERROR(FRACAS!$AN$5:$AN$9999,0) ) ) / IFERROR($ND20/FRACAS!$AY$1*60,0), 1 )))</f>
        <v>1</v>
      </c>
      <c r="OA20" s="347" cm="1">
        <f t="array" ref="OA20">IF($ND20=0,"",(IFERROR( (IFERROR($ND20/FRACAS!$AY$1*60,0) - SUMPRODUCT( (FRACAS!$K$5:$K$9999=OA$2) * IFERROR(FRACAS!$AN$5:$AN$9999,0) ) ) / IFERROR($ND20/FRACAS!$AY$1*60,0), 1 )))</f>
        <v>1</v>
      </c>
      <c r="OB20" s="347" cm="1">
        <f t="array" ref="OB20">IF($ND20=0,"",(IFERROR( (IFERROR($ND20/FRACAS!$AY$1*60,0) - SUMPRODUCT( (FRACAS!$K$5:$K$9999=OB$2) * IFERROR(FRACAS!$AN$5:$AN$9999,0) ) ) / IFERROR($ND20/FRACAS!$AY$1*60,0), 1 )))</f>
        <v>1</v>
      </c>
      <c r="OC20" s="347" cm="1">
        <f t="array" ref="OC20">IF($ND20=0,"",(IFERROR( (IFERROR($ND20/FRACAS!$AY$1*60,0) - SUMPRODUCT( (FRACAS!$K$5:$K$9999=OC$2) * IFERROR(FRACAS!$AN$5:$AN$9999,0) ) ) / IFERROR($ND20/FRACAS!$AY$1*60,0), 1 )))</f>
        <v>1</v>
      </c>
      <c r="OD20" s="347" cm="1">
        <f t="array" ref="OD20">IF($ND20=0,"",(IFERROR( (IFERROR($ND20/FRACAS!$AY$1*60,0) - SUMPRODUCT( (FRACAS!$K$5:$K$9999=OD$2) * IFERROR(FRACAS!$AN$5:$AN$9999,0) ) ) / IFERROR($ND20/FRACAS!$AY$1*60,0), 1 )))</f>
        <v>1</v>
      </c>
      <c r="OE20" s="347" cm="1">
        <f t="array" ref="OE20">IF($ND20=0,"",(IFERROR( (IFERROR($ND20/FRACAS!$AY$1*60,0) - SUMPRODUCT( (FRACAS!$K$5:$K$9999=OE$2) * IFERROR(FRACAS!$AN$5:$AN$9999,0) ) ) / IFERROR($ND20/FRACAS!$AY$1*60,0), 1 )))</f>
        <v>1</v>
      </c>
      <c r="OF20" s="347" cm="1">
        <f t="array" ref="OF20">IF($ND20=0,"",(IFERROR( (IFERROR($ND20/FRACAS!$AY$1*60,0) - SUMPRODUCT( (FRACAS!$K$5:$K$9999=OF$2) * IFERROR(FRACAS!$AN$5:$AN$9999,0) ) ) / IFERROR($ND20/FRACAS!$AY$1*60,0), 1 )))</f>
        <v>1</v>
      </c>
      <c r="OG20" s="347" cm="1">
        <f t="array" ref="OG20">IF($ND20=0,"",(IFERROR( (IFERROR($ND20/FRACAS!$AY$1*60,0) - SUMPRODUCT( (FRACAS!$K$5:$K$9999=OG$2) * IFERROR(FRACAS!$AN$5:$AN$9999,0) ) ) / IFERROR($ND20/FRACAS!$AY$1*60,0), 1 )))</f>
        <v>1</v>
      </c>
      <c r="OH20" s="347" cm="1">
        <f t="array" ref="OH20">IF($ND20=0,"",(IFERROR( (IFERROR($ND20/FRACAS!$AY$1*60,0) - SUMPRODUCT( (FRACAS!$K$5:$K$9999=OH$2) * IFERROR(FRACAS!$AN$5:$AN$9999,0) ) ) / IFERROR($ND20/FRACAS!$AY$1*60,0), 1 )))</f>
        <v>1</v>
      </c>
      <c r="OI20" s="347" cm="1">
        <f t="array" ref="OI20">IF($ND20=0,"",(IFERROR( (IFERROR($ND20/FRACAS!$AY$1*60,0) - SUMPRODUCT( (FRACAS!$K$5:$K$9999=OI$2) * IFERROR(FRACAS!$AN$5:$AN$9999,0) ) ) / IFERROR($ND20/FRACAS!$AY$1*60,0), 1 )))</f>
        <v>1</v>
      </c>
      <c r="OJ20" s="347" cm="1">
        <f t="array" ref="OJ20">IF($ND20=0,"",(IFERROR( (IFERROR($ND20/FRACAS!$AY$1*60,0) - SUMPRODUCT( (FRACAS!$K$5:$K$9999=OJ$2) * IFERROR(FRACAS!$AN$5:$AN$9999,0) ) ) / IFERROR($ND20/FRACAS!$AY$1*60,0), 1 )))</f>
        <v>1</v>
      </c>
      <c r="OK20" s="347" cm="1">
        <f t="array" ref="OK20">IF($ND20=0,"",(IFERROR( (IFERROR($ND20/FRACAS!$AY$1*60,0) - SUMPRODUCT( (FRACAS!$K$5:$K$9999=OK$2) * IFERROR(FRACAS!$AN$5:$AN$9999,0) ) ) / IFERROR($ND20/FRACAS!$AY$1*60,0), 1 )))</f>
        <v>1</v>
      </c>
      <c r="OL20" s="347" cm="1">
        <f t="array" ref="OL20">IF($ND20=0,"",(IFERROR( (IFERROR($ND20/FRACAS!$AY$1*60,0) - SUMPRODUCT( (FRACAS!$K$5:$K$9999=OL$2) * IFERROR(FRACAS!$AN$5:$AN$9999,0) ) ) / IFERROR($ND20/FRACAS!$AY$1*60,0), 1 )))</f>
        <v>1</v>
      </c>
      <c r="OM20" s="347" cm="1">
        <f t="array" ref="OM20">IF($ND20=0,"",(IFERROR( (IFERROR($ND20/FRACAS!$AY$1*60,0) - SUMPRODUCT( (FRACAS!$K$5:$K$9999=OM$2) * IFERROR(FRACAS!$AN$5:$AN$9999,0) ) ) / IFERROR($ND20/FRACAS!$AY$1*60,0), 1 )))</f>
        <v>1</v>
      </c>
      <c r="ON20" s="347" cm="1">
        <f t="array" ref="ON20">IF($ND20=0,"",(IFERROR( (IFERROR($ND20/FRACAS!$AY$1*60,0) - SUMPRODUCT( (FRACAS!$K$5:$K$9999=ON$2) * IFERROR(FRACAS!$AN$5:$AN$9999,0) ) ) / IFERROR($ND20/FRACAS!$AY$1*60,0), 1 )))</f>
        <v>1</v>
      </c>
    </row>
    <row r="21" spans="2:404" ht="15" customHeight="1">
      <c r="B21" s="301" t="s">
        <v>232</v>
      </c>
      <c r="C21" s="302">
        <v>45373</v>
      </c>
      <c r="D21" s="279">
        <v>590</v>
      </c>
      <c r="E21" s="279">
        <v>16</v>
      </c>
      <c r="F21" s="303"/>
      <c r="G21" s="303"/>
      <c r="H21" s="303"/>
      <c r="I21" s="303"/>
      <c r="J21" s="303"/>
      <c r="K21" s="304"/>
      <c r="L21" s="304"/>
      <c r="M21" s="317"/>
      <c r="N21" s="305"/>
      <c r="O21" s="279"/>
      <c r="P21" s="279"/>
      <c r="Q21" s="279"/>
      <c r="R21" s="279"/>
      <c r="S21" s="279"/>
      <c r="T21" s="279"/>
      <c r="U21" s="279"/>
      <c r="V21" s="279"/>
      <c r="W21" s="279"/>
      <c r="X21" s="279"/>
      <c r="Y21" s="279"/>
      <c r="Z21" s="279"/>
      <c r="AA21" s="279"/>
      <c r="AB21" s="279"/>
      <c r="AC21" s="279"/>
      <c r="AD21" s="279"/>
      <c r="AE21" s="279"/>
      <c r="AF21" s="279"/>
      <c r="AG21" s="279"/>
      <c r="AH21" s="279"/>
      <c r="AI21" s="279"/>
      <c r="AJ21" s="279"/>
      <c r="AK21" s="279"/>
      <c r="AL21" s="279"/>
      <c r="AM21" s="279"/>
      <c r="AN21" s="279"/>
      <c r="AO21" s="279"/>
      <c r="AP21" s="279"/>
      <c r="AQ21" s="279"/>
      <c r="AR21" s="279"/>
      <c r="AS21" s="279"/>
      <c r="AT21" s="279"/>
      <c r="AU21" s="279"/>
      <c r="AV21" s="279"/>
      <c r="AW21" s="279"/>
      <c r="AX21" s="279"/>
      <c r="AY21" s="279"/>
      <c r="AZ21" s="279"/>
      <c r="BA21" s="280"/>
      <c r="BB21" s="266"/>
      <c r="BC21" s="266"/>
      <c r="BD21" s="352"/>
      <c r="BE21" s="352"/>
      <c r="BF21" s="352"/>
      <c r="BG21" s="352"/>
      <c r="BH21" s="352"/>
      <c r="BI21" s="352"/>
      <c r="BJ21" s="352"/>
      <c r="BK21" s="352"/>
      <c r="BL21" s="352"/>
      <c r="BM21" s="352"/>
      <c r="BN21" s="352"/>
      <c r="BO21" s="352"/>
      <c r="BP21" s="352"/>
      <c r="BQ21" s="352"/>
      <c r="BR21" s="352"/>
      <c r="BS21" s="352"/>
      <c r="BT21" s="352"/>
      <c r="BU21" s="352"/>
      <c r="BV21" s="352"/>
      <c r="BW21" s="352"/>
      <c r="BX21" s="352"/>
      <c r="BY21" s="352"/>
      <c r="BZ21" s="352"/>
      <c r="CA21" s="352"/>
      <c r="CB21" s="352"/>
      <c r="CC21" s="352"/>
      <c r="CD21" s="352"/>
      <c r="CE21" s="352"/>
      <c r="CF21" s="352"/>
      <c r="CG21" s="352"/>
      <c r="CH21" s="352"/>
      <c r="CI21" s="352"/>
      <c r="CJ21" s="352"/>
      <c r="CK21" s="352"/>
      <c r="CL21" s="352"/>
      <c r="CM21" s="352"/>
      <c r="CN21" s="352"/>
      <c r="CO21" s="352"/>
      <c r="CP21" s="352"/>
      <c r="CQ21" s="352"/>
      <c r="CR21" s="352"/>
      <c r="CS21" s="352"/>
      <c r="CT21" s="352"/>
      <c r="CU21" s="352"/>
      <c r="CV21" s="352"/>
      <c r="CW21" s="352"/>
      <c r="CX21" s="352"/>
      <c r="CY21" s="352"/>
      <c r="CZ21" s="352"/>
      <c r="DA21" s="352"/>
      <c r="DB21" s="266"/>
      <c r="DC21" s="266">
        <f t="shared" si="3"/>
        <v>35</v>
      </c>
      <c r="DD21" s="302">
        <f t="shared" si="4"/>
        <v>45373</v>
      </c>
      <c r="DE21" s="328">
        <f>IF(D21&gt; 0,(COUNTIFS(FRACAS!$B$5:$B$9997, D$4, FRACAS!$D$5:$D$9997, "&lt;="&amp;D21)), "" )</f>
        <v>30</v>
      </c>
      <c r="DF21" s="282">
        <f>IF(E21&gt; 0,(COUNTIFS(FRACAS!$B$5:$B$9997, E$4, FRACAS!$D$5:$D$9997, "&lt;="&amp;E21)), "" )</f>
        <v>5</v>
      </c>
      <c r="DG21" s="282" t="str">
        <f>IF(F21&gt; 0,(COUNTIFS(FRACAS!$B$5:$B$9997, F$4, FRACAS!$D$5:$D$9997, "&lt;="&amp;F21)), "" )</f>
        <v/>
      </c>
      <c r="DH21" s="282" t="str">
        <f>IF(G21&gt; 0,(COUNTIFS(FRACAS!$B$5:$B$9997, G$4, FRACAS!$D$5:$D$9997, "&lt;="&amp;G21)), "" )</f>
        <v/>
      </c>
      <c r="DI21" s="282" t="str">
        <f>IF(H21&gt; 0,(COUNTIFS(FRACAS!$B$5:$B$9997, H$4, FRACAS!$D$5:$D$9997, "&lt;="&amp;H21)), "" )</f>
        <v/>
      </c>
      <c r="DJ21" s="282" t="str">
        <f>IF(I21&gt; 0,(COUNTIFS(FRACAS!$B$5:$B$9997, I$4, FRACAS!$D$5:$D$9997, "&lt;="&amp;I21)), "" )</f>
        <v/>
      </c>
      <c r="DK21" s="282" t="str">
        <f>IF(J21&gt; 0,(COUNTIFS(FRACAS!$B$5:$B$9997, J$4, FRACAS!$D$5:$D$9997, "&lt;="&amp;J21)), "" )</f>
        <v/>
      </c>
      <c r="DL21" s="282" t="str">
        <f>IF(K21&gt; 0,(COUNTIFS(FRACAS!$B$5:$B$9997, K$4, FRACAS!$D$5:$D$9997, "&lt;="&amp;K21)), "" )</f>
        <v/>
      </c>
      <c r="DM21" s="282" t="str">
        <f>IF(L21&gt; 0,(COUNTIFS(FRACAS!$B$5:$B$9997, L$4, FRACAS!$D$5:$D$9997, "&lt;="&amp;L21)), "" )</f>
        <v/>
      </c>
      <c r="DN21" s="282" t="str">
        <f>IF(M21&gt; 0,(COUNTIFS(FRACAS!$B$5:$B$9997, M$4, FRACAS!$D$5:$D$9997, "&lt;="&amp;M21)), "" )</f>
        <v/>
      </c>
      <c r="DO21" s="284"/>
      <c r="DP21" s="282"/>
      <c r="DQ21" s="282"/>
      <c r="DR21" s="282"/>
      <c r="DS21" s="282"/>
      <c r="DT21" s="282"/>
      <c r="DU21" s="282"/>
      <c r="DV21" s="282"/>
      <c r="DW21" s="282"/>
      <c r="DX21" s="282"/>
      <c r="DY21" s="282"/>
      <c r="DZ21" s="282"/>
      <c r="EA21" s="282"/>
      <c r="EB21" s="282"/>
      <c r="EC21" s="282"/>
      <c r="ED21" s="282"/>
      <c r="EE21" s="282"/>
      <c r="EF21" s="282"/>
      <c r="EG21" s="282"/>
      <c r="EH21" s="282"/>
      <c r="EI21" s="282"/>
      <c r="EJ21" s="282"/>
      <c r="EK21" s="282"/>
      <c r="EL21" s="282"/>
      <c r="EM21" s="282"/>
      <c r="EN21" s="282"/>
      <c r="EO21" s="282"/>
      <c r="EP21" s="282"/>
      <c r="EQ21" s="282"/>
      <c r="ER21" s="282"/>
      <c r="ES21" s="282"/>
      <c r="ET21" s="282"/>
      <c r="EU21" s="282"/>
      <c r="EV21" s="282"/>
      <c r="EW21" s="282"/>
      <c r="EX21" s="282"/>
      <c r="EY21" s="282"/>
      <c r="EZ21" s="282"/>
      <c r="FA21" s="282"/>
      <c r="FB21" s="283"/>
      <c r="FC21" s="285"/>
      <c r="FD21" s="285"/>
      <c r="JN21" s="306"/>
      <c r="JO21" s="274"/>
      <c r="JP21" s="274"/>
      <c r="JQ21" s="274"/>
      <c r="JR21" s="274"/>
      <c r="JS21" s="274"/>
      <c r="JT21" s="274"/>
      <c r="JU21" s="274"/>
      <c r="JV21" s="274"/>
      <c r="JW21" s="274"/>
      <c r="JX21" s="274"/>
      <c r="JY21" s="274"/>
      <c r="JZ21" s="274"/>
      <c r="KA21" s="274"/>
      <c r="KB21" s="274"/>
      <c r="KC21" s="274"/>
      <c r="KD21" s="274"/>
      <c r="KE21" s="274"/>
      <c r="KF21" s="274"/>
      <c r="KG21" s="274"/>
      <c r="KH21" s="274"/>
      <c r="KI21" s="274"/>
      <c r="KJ21" s="274"/>
      <c r="KK21" s="274"/>
      <c r="KL21" s="274"/>
      <c r="KM21" s="274"/>
      <c r="KN21" s="274"/>
      <c r="KO21" s="274"/>
      <c r="KP21" s="274"/>
      <c r="KQ21" s="274"/>
      <c r="KR21" s="274"/>
      <c r="KS21" s="274"/>
      <c r="KT21" s="274"/>
      <c r="KU21" s="274"/>
      <c r="KV21" s="274"/>
      <c r="KW21" s="274"/>
      <c r="KX21" s="274"/>
      <c r="KY21" s="274"/>
      <c r="KZ21" s="274"/>
      <c r="LA21" s="274"/>
      <c r="LB21" s="275"/>
      <c r="LC21" s="302">
        <f t="shared" si="6"/>
        <v>45373</v>
      </c>
      <c r="LD21" s="354" cm="1">
        <f t="array" ref="LD21">IFERROR(
    (((D21/FRACAS!$AY$1)*60))
    /
    (((D21/FRACAS!$AY$1)*60) + SUMPRODUCT((FRACAS!$B$5:$B$9997=D$4)*(FRACAS!$D$5:$D$9997&lt;=D21)*(IFERROR(FRACAS!$AM$5:$AM$9997,0)))
    ),"")</f>
        <v>2.1606084859421244E-2</v>
      </c>
      <c r="LE21" s="354" cm="1">
        <f t="array" ref="LE21">IFERROR(
    (((E21/FRACAS!$AY$1)*60))
    /
    (((E21/FRACAS!$AY$1)*60) + SUMPRODUCT((FRACAS!$B$5:$B$9997=E$4)*(FRACAS!$D$5:$D$9997&lt;=E21)*(IFERROR(FRACAS!$AM$5:$AM$9997,0)))
    ),"")</f>
        <v>6.0183006492286052E-4</v>
      </c>
      <c r="LF21" s="354" t="str" cm="1">
        <f t="array" ref="LF21">IFERROR(
    (((F21/FRACAS!$AY$1)*60))
    /
    (((F21/FRACAS!$AY$1)*60) + SUMPRODUCT((FRACAS!$B$5:$B$9997=F$4)*(FRACAS!$D$5:$D$9997&lt;=F21)*(IFERROR(FRACAS!$AM$5:$AM$9997,0)))
    ),"")</f>
        <v/>
      </c>
      <c r="LG21" s="354" t="str" cm="1">
        <f t="array" ref="LG21">IFERROR(
    (((G21/FRACAS!$AY$1)*60))
    /
    (((G21/FRACAS!$AY$1)*60) + SUMPRODUCT((FRACAS!$B$5:$B$9997=G$4)*(FRACAS!$D$5:$D$9997&lt;=G21)*(IFERROR(FRACAS!$AM$5:$AM$9997,0)))
    ),"")</f>
        <v/>
      </c>
      <c r="LH21" s="354" t="str" cm="1">
        <f t="array" ref="LH21">IFERROR(
    (((H21/FRACAS!$AY$1)*60))
    /
    (((H21/FRACAS!$AY$1)*60) + SUMPRODUCT((FRACAS!$B$5:$B$9997=H$4)*(FRACAS!$D$5:$D$9997&lt;=H21)*(IFERROR(FRACAS!$AM$5:$AM$9997,0)))
    ),"")</f>
        <v/>
      </c>
      <c r="LI21" s="354" t="str" cm="1">
        <f t="array" ref="LI21">IFERROR(
    (((I21/FRACAS!$AY$1)*60))
    /
    (((I21/FRACAS!$AY$1)*60) + SUMPRODUCT((FRACAS!$B$5:$B$9997=I$4)*(FRACAS!$D$5:$D$9997&lt;=I21)*(IFERROR(FRACAS!$AM$5:$AM$9997,0)))
    ),"")</f>
        <v/>
      </c>
      <c r="LJ21" s="354" t="str" cm="1">
        <f t="array" ref="LJ21">IFERROR(
    (((J21/FRACAS!$AY$1)*60))
    /
    (((J21/FRACAS!$AY$1)*60) + SUMPRODUCT((FRACAS!$B$5:$B$9997=J$4)*(FRACAS!$D$5:$D$9997&lt;=J21)*(IFERROR(FRACAS!$AM$5:$AM$9997,0)))
    ),"")</f>
        <v/>
      </c>
      <c r="LK21" s="354" t="str" cm="1">
        <f t="array" ref="LK21">IFERROR(
    (((K21/FRACAS!$AY$1)*60))
    /
    (((K21/FRACAS!$AY$1)*60) + SUMPRODUCT((FRACAS!$B$5:$B$9997=K$4)*(FRACAS!$D$5:$D$9997&lt;=K21)*(IFERROR(FRACAS!$AM$5:$AM$9997,0)))
    ),"")</f>
        <v/>
      </c>
      <c r="LL21" s="354" t="str" cm="1">
        <f t="array" ref="LL21">IFERROR(
    (((L21/FRACAS!$AY$1)*60))
    /
    (((L21/FRACAS!$AY$1)*60) + SUMPRODUCT((FRACAS!$B$5:$B$9997=L$4)*(FRACAS!$D$5:$D$9997&lt;=L21)*(IFERROR(FRACAS!$AM$5:$AM$9997,0)))
    ),"")</f>
        <v/>
      </c>
      <c r="LM21" s="354" t="str" cm="1">
        <f t="array" ref="LM21">IFERROR(
    (((M21/FRACAS!$AY$1)*60))
    /
    (((M21/FRACAS!$AY$1)*60) + SUMPRODUCT((FRACAS!$B$5:$B$9997=M$4)*(FRACAS!$D$5:$D$9997&lt;=M21)*(IFERROR(FRACAS!$AM$5:$AM$9997,0)))
    ),"")</f>
        <v/>
      </c>
      <c r="LN21" s="308"/>
      <c r="LO21" s="276"/>
      <c r="LP21" s="276"/>
      <c r="LQ21" s="276"/>
      <c r="LR21" s="276"/>
      <c r="LS21" s="276"/>
      <c r="LT21" s="276"/>
      <c r="LU21" s="276"/>
      <c r="LV21" s="276"/>
      <c r="LW21" s="276"/>
      <c r="LX21" s="276"/>
      <c r="LY21" s="276"/>
      <c r="LZ21" s="276"/>
      <c r="MA21" s="276"/>
      <c r="MB21" s="276"/>
      <c r="MC21" s="276"/>
      <c r="MD21" s="276"/>
      <c r="ME21" s="276"/>
      <c r="MF21" s="276"/>
      <c r="MG21" s="276"/>
      <c r="MH21" s="276"/>
      <c r="MI21" s="276"/>
      <c r="MJ21" s="276"/>
      <c r="MK21" s="276"/>
      <c r="ML21" s="276"/>
      <c r="MM21" s="276"/>
      <c r="MN21" s="276"/>
      <c r="MO21" s="276"/>
      <c r="MP21" s="276"/>
      <c r="MQ21" s="276"/>
      <c r="MR21" s="276"/>
      <c r="MS21" s="276"/>
      <c r="MT21" s="276"/>
      <c r="MU21" s="276"/>
      <c r="MV21" s="276"/>
      <c r="MW21" s="276"/>
      <c r="MX21" s="276"/>
      <c r="MY21" s="276"/>
      <c r="MZ21" s="276"/>
      <c r="NA21" s="277"/>
      <c r="ND21" s="345">
        <f t="shared" si="7"/>
        <v>606</v>
      </c>
      <c r="NE21" s="346">
        <f t="shared" si="5"/>
        <v>45373</v>
      </c>
      <c r="NF21" s="347" cm="1">
        <f t="array" ref="NF21">IF($ND21=0,"",(IFERROR( (IFERROR($ND21/FRACAS!$AY$1*60,0) - SUMPRODUCT( (FRACAS!$K$5:$K$9999=NF$2) * IFERROR(FRACAS!$AN$5:$AN$9999,0) ) ) / IFERROR($ND21/FRACAS!$AY$1*60,0), 1 )))</f>
        <v>1</v>
      </c>
      <c r="NG21" s="347" cm="1">
        <f t="array" ref="NG21">IF($ND21=0,"",(IFERROR( (IFERROR($ND21/FRACAS!$AY$1*60,0) - SUMPRODUCT( (FRACAS!$K$5:$K$9999=NG$2) * IFERROR(FRACAS!$AN$5:$AN$9999,0) ) ) / IFERROR($ND21/FRACAS!$AY$1*60,0), 1 )))</f>
        <v>1</v>
      </c>
      <c r="NH21" s="347" cm="1">
        <f t="array" ref="NH21">IF($ND21=0,"",(IFERROR( (IFERROR($ND21/FRACAS!$AY$1*60,0) - SUMPRODUCT( (FRACAS!$K$5:$K$9999=NH$2) * IFERROR(FRACAS!$AN$5:$AN$9999,0) ) ) / IFERROR($ND21/FRACAS!$AY$1*60,0), 1 )))</f>
        <v>1</v>
      </c>
      <c r="NI21" s="347" cm="1">
        <f t="array" ref="NI21">IF($ND21=0,"",(IFERROR( (IFERROR($ND21/FRACAS!$AY$1*60,0) - SUMPRODUCT( (FRACAS!$K$5:$K$9999=NI$2) * IFERROR(FRACAS!$AN$5:$AN$9999,0) ) ) / IFERROR($ND21/FRACAS!$AY$1*60,0), 1 )))</f>
        <v>1</v>
      </c>
      <c r="NJ21" s="347" cm="1">
        <f t="array" ref="NJ21">IF($ND21=0,"",(IFERROR( (IFERROR($ND21/FRACAS!$AY$1*60,0) - SUMPRODUCT( (FRACAS!$K$5:$K$9999=NJ$2) * IFERROR(FRACAS!$AN$5:$AN$9999,0) ) ) / IFERROR($ND21/FRACAS!$AY$1*60,0), 1 )))</f>
        <v>1</v>
      </c>
      <c r="NK21" s="347" cm="1">
        <f t="array" ref="NK21">IF($ND21=0,"",(IFERROR( (IFERROR($ND21/FRACAS!$AY$1*60,0) - SUMPRODUCT( (FRACAS!$K$5:$K$9999=NK$2) * IFERROR(FRACAS!$AN$5:$AN$9999,0) ) ) / IFERROR($ND21/FRACAS!$AY$1*60,0), 1 )))</f>
        <v>1</v>
      </c>
      <c r="NL21" s="347" cm="1">
        <f t="array" ref="NL21">IF($ND21=0,"",(IFERROR( (IFERROR($ND21/FRACAS!$AY$1*60,0) - SUMPRODUCT( (FRACAS!$K$5:$K$9999=NL$2) * IFERROR(FRACAS!$AN$5:$AN$9999,0) ) ) / IFERROR($ND21/FRACAS!$AY$1*60,0), 1 )))</f>
        <v>1</v>
      </c>
      <c r="NM21" s="347" cm="1">
        <f t="array" ref="NM21">IF($ND21=0,"",(IFERROR( (IFERROR($ND21/FRACAS!$AY$1*60,0) - SUMPRODUCT( (FRACAS!$K$5:$K$9999=NM$2) * IFERROR(FRACAS!$AN$5:$AN$9999,0) ) ) / IFERROR($ND21/FRACAS!$AY$1*60,0), 1 )))</f>
        <v>1</v>
      </c>
      <c r="NN21" s="347" cm="1">
        <f t="array" ref="NN21">IF($ND21=0,"",(IFERROR( (IFERROR($ND21/FRACAS!$AY$1*60,0) - SUMPRODUCT( (FRACAS!$K$5:$K$9999=NN$2) * IFERROR(FRACAS!$AN$5:$AN$9999,0) ) ) / IFERROR($ND21/FRACAS!$AY$1*60,0), 1 )))</f>
        <v>1</v>
      </c>
      <c r="NO21" s="347" cm="1">
        <f t="array" ref="NO21">IF($ND21=0,"",(IFERROR( (IFERROR($ND21/FRACAS!$AY$1*60,0) - SUMPRODUCT( (FRACAS!$K$5:$K$9999=NO$2) * IFERROR(FRACAS!$AN$5:$AN$9999,0) ) ) / IFERROR($ND21/FRACAS!$AY$1*60,0), 1 )))</f>
        <v>1</v>
      </c>
      <c r="NP21" s="347" cm="1">
        <f t="array" ref="NP21">IF($ND21=0,"",(IFERROR( (IFERROR($ND21/FRACAS!$AY$1*60,0) - SUMPRODUCT( (FRACAS!$K$5:$K$9999=NP$2) * IFERROR(FRACAS!$AN$5:$AN$9999,0) ) ) / IFERROR($ND21/FRACAS!$AY$1*60,0), 1 )))</f>
        <v>1</v>
      </c>
      <c r="NQ21" s="347" cm="1">
        <f t="array" ref="NQ21">IF($ND21=0,"",(IFERROR( (IFERROR($ND21/FRACAS!$AY$1*60,0) - SUMPRODUCT( (FRACAS!$K$5:$K$9999=NQ$2) * IFERROR(FRACAS!$AN$5:$AN$9999,0) ) ) / IFERROR($ND21/FRACAS!$AY$1*60,0), 1 )))</f>
        <v>1</v>
      </c>
      <c r="NR21" s="347" cm="1">
        <f t="array" ref="NR21">IF($ND21=0,"",(IFERROR( (IFERROR($ND21/FRACAS!$AY$1*60,0) - SUMPRODUCT( (FRACAS!$K$5:$K$9999=NR$2) * IFERROR(FRACAS!$AN$5:$AN$9999,0) ) ) / IFERROR($ND21/FRACAS!$AY$1*60,0), 1 )))</f>
        <v>1</v>
      </c>
      <c r="NS21" s="347" cm="1">
        <f t="array" ref="NS21">IF($ND21=0,"",(IFERROR( (IFERROR($ND21/FRACAS!$AY$1*60,0) - SUMPRODUCT( (FRACAS!$K$5:$K$9999=NS$2) * IFERROR(FRACAS!$AN$5:$AN$9999,0) ) ) / IFERROR($ND21/FRACAS!$AY$1*60,0), 1 )))</f>
        <v>1</v>
      </c>
      <c r="NT21" s="347" cm="1">
        <f t="array" ref="NT21">IF($ND21=0,"",(IFERROR( (IFERROR($ND21/FRACAS!$AY$1*60,0) - SUMPRODUCT( (FRACAS!$K$5:$K$9999=NT$2) * IFERROR(FRACAS!$AN$5:$AN$9999,0) ) ) / IFERROR($ND21/FRACAS!$AY$1*60,0), 1 )))</f>
        <v>1</v>
      </c>
      <c r="NU21" s="347" cm="1">
        <f t="array" ref="NU21">IF($ND21=0,"",(IFERROR( (IFERROR($ND21/FRACAS!$AY$1*60,0) - SUMPRODUCT( (FRACAS!$K$5:$K$9999=NU$2) * IFERROR(FRACAS!$AN$5:$AN$9999,0) ) ) / IFERROR($ND21/FRACAS!$AY$1*60,0), 1 )))</f>
        <v>1</v>
      </c>
      <c r="NV21" s="347" cm="1">
        <f t="array" ref="NV21">IF($ND21=0,"",(IFERROR( (IFERROR($ND21/FRACAS!$AY$1*60,0) - SUMPRODUCT( (FRACAS!$K$5:$K$9999=NV$2) * IFERROR(FRACAS!$AN$5:$AN$9999,0) ) ) / IFERROR($ND21/FRACAS!$AY$1*60,0), 1 )))</f>
        <v>1</v>
      </c>
      <c r="NW21" s="347" cm="1">
        <f t="array" ref="NW21">IF($ND21=0,"",(IFERROR( (IFERROR($ND21/FRACAS!$AY$1*60,0) - SUMPRODUCT( (FRACAS!$K$5:$K$9999=NW$2) * IFERROR(FRACAS!$AN$5:$AN$9999,0) ) ) / IFERROR($ND21/FRACAS!$AY$1*60,0), 1 )))</f>
        <v>1</v>
      </c>
      <c r="NX21" s="347" cm="1">
        <f t="array" ref="NX21">IF($ND21=0,"",(IFERROR( (IFERROR($ND21/FRACAS!$AY$1*60,0) - SUMPRODUCT( (FRACAS!$K$5:$K$9999=NX$2) * IFERROR(FRACAS!$AN$5:$AN$9999,0) ) ) / IFERROR($ND21/FRACAS!$AY$1*60,0), 1 )))</f>
        <v>1</v>
      </c>
      <c r="NY21" s="347" cm="1">
        <f t="array" ref="NY21">IF($ND21=0,"",(IFERROR( (IFERROR($ND21/FRACAS!$AY$1*60,0) - SUMPRODUCT( (FRACAS!$K$5:$K$9999=NY$2) * IFERROR(FRACAS!$AN$5:$AN$9999,0) ) ) / IFERROR($ND21/FRACAS!$AY$1*60,0), 1 )))</f>
        <v>1</v>
      </c>
      <c r="NZ21" s="347" cm="1">
        <f t="array" ref="NZ21">IF($ND21=0,"",(IFERROR( (IFERROR($ND21/FRACAS!$AY$1*60,0) - SUMPRODUCT( (FRACAS!$K$5:$K$9999=NZ$2) * IFERROR(FRACAS!$AN$5:$AN$9999,0) ) ) / IFERROR($ND21/FRACAS!$AY$1*60,0), 1 )))</f>
        <v>1</v>
      </c>
      <c r="OA21" s="347" cm="1">
        <f t="array" ref="OA21">IF($ND21=0,"",(IFERROR( (IFERROR($ND21/FRACAS!$AY$1*60,0) - SUMPRODUCT( (FRACAS!$K$5:$K$9999=OA$2) * IFERROR(FRACAS!$AN$5:$AN$9999,0) ) ) / IFERROR($ND21/FRACAS!$AY$1*60,0), 1 )))</f>
        <v>1</v>
      </c>
      <c r="OB21" s="347" cm="1">
        <f t="array" ref="OB21">IF($ND21=0,"",(IFERROR( (IFERROR($ND21/FRACAS!$AY$1*60,0) - SUMPRODUCT( (FRACAS!$K$5:$K$9999=OB$2) * IFERROR(FRACAS!$AN$5:$AN$9999,0) ) ) / IFERROR($ND21/FRACAS!$AY$1*60,0), 1 )))</f>
        <v>1</v>
      </c>
      <c r="OC21" s="347" cm="1">
        <f t="array" ref="OC21">IF($ND21=0,"",(IFERROR( (IFERROR($ND21/FRACAS!$AY$1*60,0) - SUMPRODUCT( (FRACAS!$K$5:$K$9999=OC$2) * IFERROR(FRACAS!$AN$5:$AN$9999,0) ) ) / IFERROR($ND21/FRACAS!$AY$1*60,0), 1 )))</f>
        <v>1</v>
      </c>
      <c r="OD21" s="347" cm="1">
        <f t="array" ref="OD21">IF($ND21=0,"",(IFERROR( (IFERROR($ND21/FRACAS!$AY$1*60,0) - SUMPRODUCT( (FRACAS!$K$5:$K$9999=OD$2) * IFERROR(FRACAS!$AN$5:$AN$9999,0) ) ) / IFERROR($ND21/FRACAS!$AY$1*60,0), 1 )))</f>
        <v>1</v>
      </c>
      <c r="OE21" s="347" cm="1">
        <f t="array" ref="OE21">IF($ND21=0,"",(IFERROR( (IFERROR($ND21/FRACAS!$AY$1*60,0) - SUMPRODUCT( (FRACAS!$K$5:$K$9999=OE$2) * IFERROR(FRACAS!$AN$5:$AN$9999,0) ) ) / IFERROR($ND21/FRACAS!$AY$1*60,0), 1 )))</f>
        <v>1</v>
      </c>
      <c r="OF21" s="347" cm="1">
        <f t="array" ref="OF21">IF($ND21=0,"",(IFERROR( (IFERROR($ND21/FRACAS!$AY$1*60,0) - SUMPRODUCT( (FRACAS!$K$5:$K$9999=OF$2) * IFERROR(FRACAS!$AN$5:$AN$9999,0) ) ) / IFERROR($ND21/FRACAS!$AY$1*60,0), 1 )))</f>
        <v>1</v>
      </c>
      <c r="OG21" s="347" cm="1">
        <f t="array" ref="OG21">IF($ND21=0,"",(IFERROR( (IFERROR($ND21/FRACAS!$AY$1*60,0) - SUMPRODUCT( (FRACAS!$K$5:$K$9999=OG$2) * IFERROR(FRACAS!$AN$5:$AN$9999,0) ) ) / IFERROR($ND21/FRACAS!$AY$1*60,0), 1 )))</f>
        <v>1</v>
      </c>
      <c r="OH21" s="347" cm="1">
        <f t="array" ref="OH21">IF($ND21=0,"",(IFERROR( (IFERROR($ND21/FRACAS!$AY$1*60,0) - SUMPRODUCT( (FRACAS!$K$5:$K$9999=OH$2) * IFERROR(FRACAS!$AN$5:$AN$9999,0) ) ) / IFERROR($ND21/FRACAS!$AY$1*60,0), 1 )))</f>
        <v>1</v>
      </c>
      <c r="OI21" s="347" cm="1">
        <f t="array" ref="OI21">IF($ND21=0,"",(IFERROR( (IFERROR($ND21/FRACAS!$AY$1*60,0) - SUMPRODUCT( (FRACAS!$K$5:$K$9999=OI$2) * IFERROR(FRACAS!$AN$5:$AN$9999,0) ) ) / IFERROR($ND21/FRACAS!$AY$1*60,0), 1 )))</f>
        <v>1</v>
      </c>
      <c r="OJ21" s="347" cm="1">
        <f t="array" ref="OJ21">IF($ND21=0,"",(IFERROR( (IFERROR($ND21/FRACAS!$AY$1*60,0) - SUMPRODUCT( (FRACAS!$K$5:$K$9999=OJ$2) * IFERROR(FRACAS!$AN$5:$AN$9999,0) ) ) / IFERROR($ND21/FRACAS!$AY$1*60,0), 1 )))</f>
        <v>1</v>
      </c>
      <c r="OK21" s="347" cm="1">
        <f t="array" ref="OK21">IF($ND21=0,"",(IFERROR( (IFERROR($ND21/FRACAS!$AY$1*60,0) - SUMPRODUCT( (FRACAS!$K$5:$K$9999=OK$2) * IFERROR(FRACAS!$AN$5:$AN$9999,0) ) ) / IFERROR($ND21/FRACAS!$AY$1*60,0), 1 )))</f>
        <v>1</v>
      </c>
      <c r="OL21" s="347" cm="1">
        <f t="array" ref="OL21">IF($ND21=0,"",(IFERROR( (IFERROR($ND21/FRACAS!$AY$1*60,0) - SUMPRODUCT( (FRACAS!$K$5:$K$9999=OL$2) * IFERROR(FRACAS!$AN$5:$AN$9999,0) ) ) / IFERROR($ND21/FRACAS!$AY$1*60,0), 1 )))</f>
        <v>1</v>
      </c>
      <c r="OM21" s="347" cm="1">
        <f t="array" ref="OM21">IF($ND21=0,"",(IFERROR( (IFERROR($ND21/FRACAS!$AY$1*60,0) - SUMPRODUCT( (FRACAS!$K$5:$K$9999=OM$2) * IFERROR(FRACAS!$AN$5:$AN$9999,0) ) ) / IFERROR($ND21/FRACAS!$AY$1*60,0), 1 )))</f>
        <v>1</v>
      </c>
      <c r="ON21" s="347" cm="1">
        <f t="array" ref="ON21">IF($ND21=0,"",(IFERROR( (IFERROR($ND21/FRACAS!$AY$1*60,0) - SUMPRODUCT( (FRACAS!$K$5:$K$9999=ON$2) * IFERROR(FRACAS!$AN$5:$AN$9999,0) ) ) / IFERROR($ND21/FRACAS!$AY$1*60,0), 1 )))</f>
        <v>1</v>
      </c>
    </row>
    <row r="22" spans="2:404" ht="15" customHeight="1">
      <c r="B22" s="301" t="s">
        <v>233</v>
      </c>
      <c r="C22" s="302">
        <v>45380</v>
      </c>
      <c r="D22" s="279">
        <v>600</v>
      </c>
      <c r="E22" s="279">
        <v>18</v>
      </c>
      <c r="F22" s="303"/>
      <c r="G22" s="303"/>
      <c r="H22" s="303"/>
      <c r="I22" s="303"/>
      <c r="J22" s="303"/>
      <c r="K22" s="304"/>
      <c r="L22" s="304"/>
      <c r="M22" s="317"/>
      <c r="N22" s="305"/>
      <c r="O22" s="279"/>
      <c r="P22" s="279"/>
      <c r="Q22" s="279"/>
      <c r="R22" s="279"/>
      <c r="S22" s="279"/>
      <c r="T22" s="279"/>
      <c r="U22" s="279"/>
      <c r="V22" s="279"/>
      <c r="W22" s="279"/>
      <c r="X22" s="279"/>
      <c r="Y22" s="279"/>
      <c r="Z22" s="279"/>
      <c r="AA22" s="279"/>
      <c r="AB22" s="279"/>
      <c r="AC22" s="279"/>
      <c r="AD22" s="279"/>
      <c r="AE22" s="279"/>
      <c r="AF22" s="279"/>
      <c r="AG22" s="279"/>
      <c r="AH22" s="279"/>
      <c r="AI22" s="279"/>
      <c r="AJ22" s="279"/>
      <c r="AK22" s="279"/>
      <c r="AL22" s="279"/>
      <c r="AM22" s="279"/>
      <c r="AN22" s="279"/>
      <c r="AO22" s="279"/>
      <c r="AP22" s="279"/>
      <c r="AQ22" s="279"/>
      <c r="AR22" s="279"/>
      <c r="AS22" s="279"/>
      <c r="AT22" s="279"/>
      <c r="AU22" s="279"/>
      <c r="AV22" s="279"/>
      <c r="AW22" s="279"/>
      <c r="AX22" s="279"/>
      <c r="AY22" s="279"/>
      <c r="AZ22" s="279"/>
      <c r="BA22" s="280"/>
      <c r="BB22" s="266"/>
      <c r="BC22" s="266"/>
      <c r="BD22" s="352"/>
      <c r="BE22" s="352"/>
      <c r="BF22" s="352"/>
      <c r="BG22" s="352"/>
      <c r="BH22" s="352"/>
      <c r="BI22" s="352"/>
      <c r="BJ22" s="352"/>
      <c r="BK22" s="352"/>
      <c r="BL22" s="352"/>
      <c r="BM22" s="352"/>
      <c r="BN22" s="352"/>
      <c r="BO22" s="352"/>
      <c r="BP22" s="352"/>
      <c r="BQ22" s="352"/>
      <c r="BR22" s="352"/>
      <c r="BS22" s="352"/>
      <c r="BT22" s="352"/>
      <c r="BU22" s="352"/>
      <c r="BV22" s="352"/>
      <c r="BW22" s="352"/>
      <c r="BX22" s="352"/>
      <c r="BY22" s="352"/>
      <c r="BZ22" s="352"/>
      <c r="CA22" s="352"/>
      <c r="CB22" s="352"/>
      <c r="CC22" s="352"/>
      <c r="CD22" s="352"/>
      <c r="CE22" s="352"/>
      <c r="CF22" s="352"/>
      <c r="CG22" s="352"/>
      <c r="CH22" s="352"/>
      <c r="CI22" s="352"/>
      <c r="CJ22" s="352"/>
      <c r="CK22" s="352"/>
      <c r="CL22" s="352"/>
      <c r="CM22" s="352"/>
      <c r="CN22" s="352"/>
      <c r="CO22" s="352"/>
      <c r="CP22" s="352"/>
      <c r="CQ22" s="352"/>
      <c r="CR22" s="352"/>
      <c r="CS22" s="352"/>
      <c r="CT22" s="352"/>
      <c r="CU22" s="352"/>
      <c r="CV22" s="352"/>
      <c r="CW22" s="352"/>
      <c r="CX22" s="352"/>
      <c r="CY22" s="352"/>
      <c r="CZ22" s="352"/>
      <c r="DA22" s="352"/>
      <c r="DB22" s="266"/>
      <c r="DC22" s="266">
        <f t="shared" si="3"/>
        <v>35</v>
      </c>
      <c r="DD22" s="302">
        <f t="shared" si="4"/>
        <v>45380</v>
      </c>
      <c r="DE22" s="328">
        <f>IF(D22&gt; 0,(COUNTIFS(FRACAS!$B$5:$B$9997, D$4, FRACAS!$D$5:$D$9997, "&lt;="&amp;D22)), "" )</f>
        <v>30</v>
      </c>
      <c r="DF22" s="282">
        <f>IF(E22&gt; 0,(COUNTIFS(FRACAS!$B$5:$B$9997, E$4, FRACAS!$D$5:$D$9997, "&lt;="&amp;E22)), "" )</f>
        <v>5</v>
      </c>
      <c r="DG22" s="282" t="str">
        <f>IF(F22&gt; 0,(COUNTIFS(FRACAS!$B$5:$B$9997, F$4, FRACAS!$D$5:$D$9997, "&lt;="&amp;F22)), "" )</f>
        <v/>
      </c>
      <c r="DH22" s="282" t="str">
        <f>IF(G22&gt; 0,(COUNTIFS(FRACAS!$B$5:$B$9997, G$4, FRACAS!$D$5:$D$9997, "&lt;="&amp;G22)), "" )</f>
        <v/>
      </c>
      <c r="DI22" s="282" t="str">
        <f>IF(H22&gt; 0,(COUNTIFS(FRACAS!$B$5:$B$9997, H$4, FRACAS!$D$5:$D$9997, "&lt;="&amp;H22)), "" )</f>
        <v/>
      </c>
      <c r="DJ22" s="282" t="str">
        <f>IF(I22&gt; 0,(COUNTIFS(FRACAS!$B$5:$B$9997, I$4, FRACAS!$D$5:$D$9997, "&lt;="&amp;I22)), "" )</f>
        <v/>
      </c>
      <c r="DK22" s="282" t="str">
        <f>IF(J22&gt; 0,(COUNTIFS(FRACAS!$B$5:$B$9997, J$4, FRACAS!$D$5:$D$9997, "&lt;="&amp;J22)), "" )</f>
        <v/>
      </c>
      <c r="DL22" s="282" t="str">
        <f>IF(K22&gt; 0,(COUNTIFS(FRACAS!$B$5:$B$9997, K$4, FRACAS!$D$5:$D$9997, "&lt;="&amp;K22)), "" )</f>
        <v/>
      </c>
      <c r="DM22" s="282" t="str">
        <f>IF(L22&gt; 0,(COUNTIFS(FRACAS!$B$5:$B$9997, L$4, FRACAS!$D$5:$D$9997, "&lt;="&amp;L22)), "" )</f>
        <v/>
      </c>
      <c r="DN22" s="282" t="str">
        <f>IF(M22&gt; 0,(COUNTIFS(FRACAS!$B$5:$B$9997, M$4, FRACAS!$D$5:$D$9997, "&lt;="&amp;M22)), "" )</f>
        <v/>
      </c>
      <c r="DO22" s="284"/>
      <c r="DP22" s="282"/>
      <c r="DQ22" s="282"/>
      <c r="DR22" s="282"/>
      <c r="DS22" s="282"/>
      <c r="DT22" s="282"/>
      <c r="DU22" s="282"/>
      <c r="DV22" s="282"/>
      <c r="DW22" s="282"/>
      <c r="DX22" s="282"/>
      <c r="DY22" s="282"/>
      <c r="DZ22" s="282"/>
      <c r="EA22" s="282"/>
      <c r="EB22" s="282"/>
      <c r="EC22" s="282"/>
      <c r="ED22" s="282"/>
      <c r="EE22" s="282"/>
      <c r="EF22" s="282"/>
      <c r="EG22" s="282"/>
      <c r="EH22" s="282"/>
      <c r="EI22" s="282"/>
      <c r="EJ22" s="282"/>
      <c r="EK22" s="282"/>
      <c r="EL22" s="282"/>
      <c r="EM22" s="282"/>
      <c r="EN22" s="282"/>
      <c r="EO22" s="282"/>
      <c r="EP22" s="282"/>
      <c r="EQ22" s="282"/>
      <c r="ER22" s="282"/>
      <c r="ES22" s="282"/>
      <c r="ET22" s="282"/>
      <c r="EU22" s="282"/>
      <c r="EV22" s="282"/>
      <c r="EW22" s="282"/>
      <c r="EX22" s="282"/>
      <c r="EY22" s="282"/>
      <c r="EZ22" s="282"/>
      <c r="FA22" s="282"/>
      <c r="FB22" s="283"/>
      <c r="FC22" s="285"/>
      <c r="FD22" s="285"/>
      <c r="JN22" s="306"/>
      <c r="JO22" s="274"/>
      <c r="JP22" s="274"/>
      <c r="JQ22" s="274"/>
      <c r="JR22" s="274"/>
      <c r="JS22" s="274"/>
      <c r="JT22" s="274"/>
      <c r="JU22" s="274"/>
      <c r="JV22" s="274"/>
      <c r="JW22" s="274"/>
      <c r="JX22" s="274"/>
      <c r="JY22" s="274"/>
      <c r="JZ22" s="274"/>
      <c r="KA22" s="274"/>
      <c r="KB22" s="274"/>
      <c r="KC22" s="274"/>
      <c r="KD22" s="274"/>
      <c r="KE22" s="274"/>
      <c r="KF22" s="274"/>
      <c r="KG22" s="274"/>
      <c r="KH22" s="274"/>
      <c r="KI22" s="274"/>
      <c r="KJ22" s="274"/>
      <c r="KK22" s="274"/>
      <c r="KL22" s="274"/>
      <c r="KM22" s="274"/>
      <c r="KN22" s="274"/>
      <c r="KO22" s="274"/>
      <c r="KP22" s="274"/>
      <c r="KQ22" s="274"/>
      <c r="KR22" s="274"/>
      <c r="KS22" s="274"/>
      <c r="KT22" s="274"/>
      <c r="KU22" s="274"/>
      <c r="KV22" s="274"/>
      <c r="KW22" s="274"/>
      <c r="KX22" s="274"/>
      <c r="KY22" s="274"/>
      <c r="KZ22" s="274"/>
      <c r="LA22" s="274"/>
      <c r="LB22" s="275"/>
      <c r="LC22" s="302">
        <f t="shared" si="6"/>
        <v>45380</v>
      </c>
      <c r="LD22" s="354" cm="1">
        <f t="array" ref="LD22">IFERROR(
    (((D22/FRACAS!$AY$1)*60))
    /
    (((D22/FRACAS!$AY$1)*60) + SUMPRODUCT((FRACAS!$B$5:$B$9997=D$4)*(FRACAS!$D$5:$D$9997&lt;=D22)*(IFERROR(FRACAS!$AM$5:$AM$9997,0)))
    ),"")</f>
        <v>2.1964246274515157E-2</v>
      </c>
      <c r="LE22" s="354" cm="1">
        <f t="array" ref="LE22">IFERROR(
    (((E22/FRACAS!$AY$1)*60))
    /
    (((E22/FRACAS!$AY$1)*60) + SUMPRODUCT((FRACAS!$B$5:$B$9997=E$4)*(FRACAS!$D$5:$D$9997&lt;=E22)*(IFERROR(FRACAS!$AM$5:$AM$9997,0)))
    ),"")</f>
        <v>6.7700789257522541E-4</v>
      </c>
      <c r="LF22" s="354" t="str" cm="1">
        <f t="array" ref="LF22">IFERROR(
    (((F22/FRACAS!$AY$1)*60))
    /
    (((F22/FRACAS!$AY$1)*60) + SUMPRODUCT((FRACAS!$B$5:$B$9997=F$4)*(FRACAS!$D$5:$D$9997&lt;=F22)*(IFERROR(FRACAS!$AM$5:$AM$9997,0)))
    ),"")</f>
        <v/>
      </c>
      <c r="LG22" s="354" t="str" cm="1">
        <f t="array" ref="LG22">IFERROR(
    (((G22/FRACAS!$AY$1)*60))
    /
    (((G22/FRACAS!$AY$1)*60) + SUMPRODUCT((FRACAS!$B$5:$B$9997=G$4)*(FRACAS!$D$5:$D$9997&lt;=G22)*(IFERROR(FRACAS!$AM$5:$AM$9997,0)))
    ),"")</f>
        <v/>
      </c>
      <c r="LH22" s="354" t="str" cm="1">
        <f t="array" ref="LH22">IFERROR(
    (((H22/FRACAS!$AY$1)*60))
    /
    (((H22/FRACAS!$AY$1)*60) + SUMPRODUCT((FRACAS!$B$5:$B$9997=H$4)*(FRACAS!$D$5:$D$9997&lt;=H22)*(IFERROR(FRACAS!$AM$5:$AM$9997,0)))
    ),"")</f>
        <v/>
      </c>
      <c r="LI22" s="354" t="str" cm="1">
        <f t="array" ref="LI22">IFERROR(
    (((I22/FRACAS!$AY$1)*60))
    /
    (((I22/FRACAS!$AY$1)*60) + SUMPRODUCT((FRACAS!$B$5:$B$9997=I$4)*(FRACAS!$D$5:$D$9997&lt;=I22)*(IFERROR(FRACAS!$AM$5:$AM$9997,0)))
    ),"")</f>
        <v/>
      </c>
      <c r="LJ22" s="354" t="str" cm="1">
        <f t="array" ref="LJ22">IFERROR(
    (((J22/FRACAS!$AY$1)*60))
    /
    (((J22/FRACAS!$AY$1)*60) + SUMPRODUCT((FRACAS!$B$5:$B$9997=J$4)*(FRACAS!$D$5:$D$9997&lt;=J22)*(IFERROR(FRACAS!$AM$5:$AM$9997,0)))
    ),"")</f>
        <v/>
      </c>
      <c r="LK22" s="354" t="str" cm="1">
        <f t="array" ref="LK22">IFERROR(
    (((K22/FRACAS!$AY$1)*60))
    /
    (((K22/FRACAS!$AY$1)*60) + SUMPRODUCT((FRACAS!$B$5:$B$9997=K$4)*(FRACAS!$D$5:$D$9997&lt;=K22)*(IFERROR(FRACAS!$AM$5:$AM$9997,0)))
    ),"")</f>
        <v/>
      </c>
      <c r="LL22" s="354" t="str" cm="1">
        <f t="array" ref="LL22">IFERROR(
    (((L22/FRACAS!$AY$1)*60))
    /
    (((L22/FRACAS!$AY$1)*60) + SUMPRODUCT((FRACAS!$B$5:$B$9997=L$4)*(FRACAS!$D$5:$D$9997&lt;=L22)*(IFERROR(FRACAS!$AM$5:$AM$9997,0)))
    ),"")</f>
        <v/>
      </c>
      <c r="LM22" s="354" t="str" cm="1">
        <f t="array" ref="LM22">IFERROR(
    (((M22/FRACAS!$AY$1)*60))
    /
    (((M22/FRACAS!$AY$1)*60) + SUMPRODUCT((FRACAS!$B$5:$B$9997=M$4)*(FRACAS!$D$5:$D$9997&lt;=M22)*(IFERROR(FRACAS!$AM$5:$AM$9997,0)))
    ),"")</f>
        <v/>
      </c>
      <c r="LN22" s="308"/>
      <c r="LO22" s="276"/>
      <c r="LP22" s="276"/>
      <c r="LQ22" s="276"/>
      <c r="LR22" s="276"/>
      <c r="LS22" s="276"/>
      <c r="LT22" s="276"/>
      <c r="LU22" s="276"/>
      <c r="LV22" s="276"/>
      <c r="LW22" s="276"/>
      <c r="LX22" s="276"/>
      <c r="LY22" s="276"/>
      <c r="LZ22" s="276"/>
      <c r="MA22" s="276"/>
      <c r="MB22" s="276"/>
      <c r="MC22" s="276"/>
      <c r="MD22" s="276"/>
      <c r="ME22" s="276"/>
      <c r="MF22" s="276"/>
      <c r="MG22" s="276"/>
      <c r="MH22" s="276"/>
      <c r="MI22" s="276"/>
      <c r="MJ22" s="276"/>
      <c r="MK22" s="276"/>
      <c r="ML22" s="276"/>
      <c r="MM22" s="276"/>
      <c r="MN22" s="276"/>
      <c r="MO22" s="276"/>
      <c r="MP22" s="276"/>
      <c r="MQ22" s="276"/>
      <c r="MR22" s="276"/>
      <c r="MS22" s="276"/>
      <c r="MT22" s="276"/>
      <c r="MU22" s="276"/>
      <c r="MV22" s="276"/>
      <c r="MW22" s="276"/>
      <c r="MX22" s="276"/>
      <c r="MY22" s="276"/>
      <c r="MZ22" s="276"/>
      <c r="NA22" s="277"/>
      <c r="ND22" s="345">
        <f t="shared" si="7"/>
        <v>618</v>
      </c>
      <c r="NE22" s="346">
        <f t="shared" si="5"/>
        <v>45380</v>
      </c>
      <c r="NF22" s="347" cm="1">
        <f t="array" ref="NF22">IF($ND22=0,"",(IFERROR( (IFERROR($ND22/FRACAS!$AY$1*60,0) - SUMPRODUCT( (FRACAS!$K$5:$K$9999=NF$2) * IFERROR(FRACAS!$AN$5:$AN$9999,0) ) ) / IFERROR($ND22/FRACAS!$AY$1*60,0), 1 )))</f>
        <v>1</v>
      </c>
      <c r="NG22" s="347" cm="1">
        <f t="array" ref="NG22">IF($ND22=0,"",(IFERROR( (IFERROR($ND22/FRACAS!$AY$1*60,0) - SUMPRODUCT( (FRACAS!$K$5:$K$9999=NG$2) * IFERROR(FRACAS!$AN$5:$AN$9999,0) ) ) / IFERROR($ND22/FRACAS!$AY$1*60,0), 1 )))</f>
        <v>1</v>
      </c>
      <c r="NH22" s="347" cm="1">
        <f t="array" ref="NH22">IF($ND22=0,"",(IFERROR( (IFERROR($ND22/FRACAS!$AY$1*60,0) - SUMPRODUCT( (FRACAS!$K$5:$K$9999=NH$2) * IFERROR(FRACAS!$AN$5:$AN$9999,0) ) ) / IFERROR($ND22/FRACAS!$AY$1*60,0), 1 )))</f>
        <v>1</v>
      </c>
      <c r="NI22" s="347" cm="1">
        <f t="array" ref="NI22">IF($ND22=0,"",(IFERROR( (IFERROR($ND22/FRACAS!$AY$1*60,0) - SUMPRODUCT( (FRACAS!$K$5:$K$9999=NI$2) * IFERROR(FRACAS!$AN$5:$AN$9999,0) ) ) / IFERROR($ND22/FRACAS!$AY$1*60,0), 1 )))</f>
        <v>1</v>
      </c>
      <c r="NJ22" s="347" cm="1">
        <f t="array" ref="NJ22">IF($ND22=0,"",(IFERROR( (IFERROR($ND22/FRACAS!$AY$1*60,0) - SUMPRODUCT( (FRACAS!$K$5:$K$9999=NJ$2) * IFERROR(FRACAS!$AN$5:$AN$9999,0) ) ) / IFERROR($ND22/FRACAS!$AY$1*60,0), 1 )))</f>
        <v>1</v>
      </c>
      <c r="NK22" s="347" cm="1">
        <f t="array" ref="NK22">IF($ND22=0,"",(IFERROR( (IFERROR($ND22/FRACAS!$AY$1*60,0) - SUMPRODUCT( (FRACAS!$K$5:$K$9999=NK$2) * IFERROR(FRACAS!$AN$5:$AN$9999,0) ) ) / IFERROR($ND22/FRACAS!$AY$1*60,0), 1 )))</f>
        <v>1</v>
      </c>
      <c r="NL22" s="347" cm="1">
        <f t="array" ref="NL22">IF($ND22=0,"",(IFERROR( (IFERROR($ND22/FRACAS!$AY$1*60,0) - SUMPRODUCT( (FRACAS!$K$5:$K$9999=NL$2) * IFERROR(FRACAS!$AN$5:$AN$9999,0) ) ) / IFERROR($ND22/FRACAS!$AY$1*60,0), 1 )))</f>
        <v>1</v>
      </c>
      <c r="NM22" s="347" cm="1">
        <f t="array" ref="NM22">IF($ND22=0,"",(IFERROR( (IFERROR($ND22/FRACAS!$AY$1*60,0) - SUMPRODUCT( (FRACAS!$K$5:$K$9999=NM$2) * IFERROR(FRACAS!$AN$5:$AN$9999,0) ) ) / IFERROR($ND22/FRACAS!$AY$1*60,0), 1 )))</f>
        <v>1</v>
      </c>
      <c r="NN22" s="347" cm="1">
        <f t="array" ref="NN22">IF($ND22=0,"",(IFERROR( (IFERROR($ND22/FRACAS!$AY$1*60,0) - SUMPRODUCT( (FRACAS!$K$5:$K$9999=NN$2) * IFERROR(FRACAS!$AN$5:$AN$9999,0) ) ) / IFERROR($ND22/FRACAS!$AY$1*60,0), 1 )))</f>
        <v>1</v>
      </c>
      <c r="NO22" s="347" cm="1">
        <f t="array" ref="NO22">IF($ND22=0,"",(IFERROR( (IFERROR($ND22/FRACAS!$AY$1*60,0) - SUMPRODUCT( (FRACAS!$K$5:$K$9999=NO$2) * IFERROR(FRACAS!$AN$5:$AN$9999,0) ) ) / IFERROR($ND22/FRACAS!$AY$1*60,0), 1 )))</f>
        <v>1</v>
      </c>
      <c r="NP22" s="347" cm="1">
        <f t="array" ref="NP22">IF($ND22=0,"",(IFERROR( (IFERROR($ND22/FRACAS!$AY$1*60,0) - SUMPRODUCT( (FRACAS!$K$5:$K$9999=NP$2) * IFERROR(FRACAS!$AN$5:$AN$9999,0) ) ) / IFERROR($ND22/FRACAS!$AY$1*60,0), 1 )))</f>
        <v>1</v>
      </c>
      <c r="NQ22" s="347" cm="1">
        <f t="array" ref="NQ22">IF($ND22=0,"",(IFERROR( (IFERROR($ND22/FRACAS!$AY$1*60,0) - SUMPRODUCT( (FRACAS!$K$5:$K$9999=NQ$2) * IFERROR(FRACAS!$AN$5:$AN$9999,0) ) ) / IFERROR($ND22/FRACAS!$AY$1*60,0), 1 )))</f>
        <v>1</v>
      </c>
      <c r="NR22" s="347" cm="1">
        <f t="array" ref="NR22">IF($ND22=0,"",(IFERROR( (IFERROR($ND22/FRACAS!$AY$1*60,0) - SUMPRODUCT( (FRACAS!$K$5:$K$9999=NR$2) * IFERROR(FRACAS!$AN$5:$AN$9999,0) ) ) / IFERROR($ND22/FRACAS!$AY$1*60,0), 1 )))</f>
        <v>1</v>
      </c>
      <c r="NS22" s="347" cm="1">
        <f t="array" ref="NS22">IF($ND22=0,"",(IFERROR( (IFERROR($ND22/FRACAS!$AY$1*60,0) - SUMPRODUCT( (FRACAS!$K$5:$K$9999=NS$2) * IFERROR(FRACAS!$AN$5:$AN$9999,0) ) ) / IFERROR($ND22/FRACAS!$AY$1*60,0), 1 )))</f>
        <v>1</v>
      </c>
      <c r="NT22" s="347" cm="1">
        <f t="array" ref="NT22">IF($ND22=0,"",(IFERROR( (IFERROR($ND22/FRACAS!$AY$1*60,0) - SUMPRODUCT( (FRACAS!$K$5:$K$9999=NT$2) * IFERROR(FRACAS!$AN$5:$AN$9999,0) ) ) / IFERROR($ND22/FRACAS!$AY$1*60,0), 1 )))</f>
        <v>1</v>
      </c>
      <c r="NU22" s="347" cm="1">
        <f t="array" ref="NU22">IF($ND22=0,"",(IFERROR( (IFERROR($ND22/FRACAS!$AY$1*60,0) - SUMPRODUCT( (FRACAS!$K$5:$K$9999=NU$2) * IFERROR(FRACAS!$AN$5:$AN$9999,0) ) ) / IFERROR($ND22/FRACAS!$AY$1*60,0), 1 )))</f>
        <v>1</v>
      </c>
      <c r="NV22" s="347" cm="1">
        <f t="array" ref="NV22">IF($ND22=0,"",(IFERROR( (IFERROR($ND22/FRACAS!$AY$1*60,0) - SUMPRODUCT( (FRACAS!$K$5:$K$9999=NV$2) * IFERROR(FRACAS!$AN$5:$AN$9999,0) ) ) / IFERROR($ND22/FRACAS!$AY$1*60,0), 1 )))</f>
        <v>1</v>
      </c>
      <c r="NW22" s="347" cm="1">
        <f t="array" ref="NW22">IF($ND22=0,"",(IFERROR( (IFERROR($ND22/FRACAS!$AY$1*60,0) - SUMPRODUCT( (FRACAS!$K$5:$K$9999=NW$2) * IFERROR(FRACAS!$AN$5:$AN$9999,0) ) ) / IFERROR($ND22/FRACAS!$AY$1*60,0), 1 )))</f>
        <v>1</v>
      </c>
      <c r="NX22" s="347" cm="1">
        <f t="array" ref="NX22">IF($ND22=0,"",(IFERROR( (IFERROR($ND22/FRACAS!$AY$1*60,0) - SUMPRODUCT( (FRACAS!$K$5:$K$9999=NX$2) * IFERROR(FRACAS!$AN$5:$AN$9999,0) ) ) / IFERROR($ND22/FRACAS!$AY$1*60,0), 1 )))</f>
        <v>1</v>
      </c>
      <c r="NY22" s="347" cm="1">
        <f t="array" ref="NY22">IF($ND22=0,"",(IFERROR( (IFERROR($ND22/FRACAS!$AY$1*60,0) - SUMPRODUCT( (FRACAS!$K$5:$K$9999=NY$2) * IFERROR(FRACAS!$AN$5:$AN$9999,0) ) ) / IFERROR($ND22/FRACAS!$AY$1*60,0), 1 )))</f>
        <v>1</v>
      </c>
      <c r="NZ22" s="347" cm="1">
        <f t="array" ref="NZ22">IF($ND22=0,"",(IFERROR( (IFERROR($ND22/FRACAS!$AY$1*60,0) - SUMPRODUCT( (FRACAS!$K$5:$K$9999=NZ$2) * IFERROR(FRACAS!$AN$5:$AN$9999,0) ) ) / IFERROR($ND22/FRACAS!$AY$1*60,0), 1 )))</f>
        <v>1</v>
      </c>
      <c r="OA22" s="347" cm="1">
        <f t="array" ref="OA22">IF($ND22=0,"",(IFERROR( (IFERROR($ND22/FRACAS!$AY$1*60,0) - SUMPRODUCT( (FRACAS!$K$5:$K$9999=OA$2) * IFERROR(FRACAS!$AN$5:$AN$9999,0) ) ) / IFERROR($ND22/FRACAS!$AY$1*60,0), 1 )))</f>
        <v>1</v>
      </c>
      <c r="OB22" s="347" cm="1">
        <f t="array" ref="OB22">IF($ND22=0,"",(IFERROR( (IFERROR($ND22/FRACAS!$AY$1*60,0) - SUMPRODUCT( (FRACAS!$K$5:$K$9999=OB$2) * IFERROR(FRACAS!$AN$5:$AN$9999,0) ) ) / IFERROR($ND22/FRACAS!$AY$1*60,0), 1 )))</f>
        <v>1</v>
      </c>
      <c r="OC22" s="347" cm="1">
        <f t="array" ref="OC22">IF($ND22=0,"",(IFERROR( (IFERROR($ND22/FRACAS!$AY$1*60,0) - SUMPRODUCT( (FRACAS!$K$5:$K$9999=OC$2) * IFERROR(FRACAS!$AN$5:$AN$9999,0) ) ) / IFERROR($ND22/FRACAS!$AY$1*60,0), 1 )))</f>
        <v>1</v>
      </c>
      <c r="OD22" s="347" cm="1">
        <f t="array" ref="OD22">IF($ND22=0,"",(IFERROR( (IFERROR($ND22/FRACAS!$AY$1*60,0) - SUMPRODUCT( (FRACAS!$K$5:$K$9999=OD$2) * IFERROR(FRACAS!$AN$5:$AN$9999,0) ) ) / IFERROR($ND22/FRACAS!$AY$1*60,0), 1 )))</f>
        <v>1</v>
      </c>
      <c r="OE22" s="347" cm="1">
        <f t="array" ref="OE22">IF($ND22=0,"",(IFERROR( (IFERROR($ND22/FRACAS!$AY$1*60,0) - SUMPRODUCT( (FRACAS!$K$5:$K$9999=OE$2) * IFERROR(FRACAS!$AN$5:$AN$9999,0) ) ) / IFERROR($ND22/FRACAS!$AY$1*60,0), 1 )))</f>
        <v>1</v>
      </c>
      <c r="OF22" s="347" cm="1">
        <f t="array" ref="OF22">IF($ND22=0,"",(IFERROR( (IFERROR($ND22/FRACAS!$AY$1*60,0) - SUMPRODUCT( (FRACAS!$K$5:$K$9999=OF$2) * IFERROR(FRACAS!$AN$5:$AN$9999,0) ) ) / IFERROR($ND22/FRACAS!$AY$1*60,0), 1 )))</f>
        <v>1</v>
      </c>
      <c r="OG22" s="347" cm="1">
        <f t="array" ref="OG22">IF($ND22=0,"",(IFERROR( (IFERROR($ND22/FRACAS!$AY$1*60,0) - SUMPRODUCT( (FRACAS!$K$5:$K$9999=OG$2) * IFERROR(FRACAS!$AN$5:$AN$9999,0) ) ) / IFERROR($ND22/FRACAS!$AY$1*60,0), 1 )))</f>
        <v>1</v>
      </c>
      <c r="OH22" s="347" cm="1">
        <f t="array" ref="OH22">IF($ND22=0,"",(IFERROR( (IFERROR($ND22/FRACAS!$AY$1*60,0) - SUMPRODUCT( (FRACAS!$K$5:$K$9999=OH$2) * IFERROR(FRACAS!$AN$5:$AN$9999,0) ) ) / IFERROR($ND22/FRACAS!$AY$1*60,0), 1 )))</f>
        <v>1</v>
      </c>
      <c r="OI22" s="347" cm="1">
        <f t="array" ref="OI22">IF($ND22=0,"",(IFERROR( (IFERROR($ND22/FRACAS!$AY$1*60,0) - SUMPRODUCT( (FRACAS!$K$5:$K$9999=OI$2) * IFERROR(FRACAS!$AN$5:$AN$9999,0) ) ) / IFERROR($ND22/FRACAS!$AY$1*60,0), 1 )))</f>
        <v>1</v>
      </c>
      <c r="OJ22" s="347" cm="1">
        <f t="array" ref="OJ22">IF($ND22=0,"",(IFERROR( (IFERROR($ND22/FRACAS!$AY$1*60,0) - SUMPRODUCT( (FRACAS!$K$5:$K$9999=OJ$2) * IFERROR(FRACAS!$AN$5:$AN$9999,0) ) ) / IFERROR($ND22/FRACAS!$AY$1*60,0), 1 )))</f>
        <v>1</v>
      </c>
      <c r="OK22" s="347" cm="1">
        <f t="array" ref="OK22">IF($ND22=0,"",(IFERROR( (IFERROR($ND22/FRACAS!$AY$1*60,0) - SUMPRODUCT( (FRACAS!$K$5:$K$9999=OK$2) * IFERROR(FRACAS!$AN$5:$AN$9999,0) ) ) / IFERROR($ND22/FRACAS!$AY$1*60,0), 1 )))</f>
        <v>1</v>
      </c>
      <c r="OL22" s="347" cm="1">
        <f t="array" ref="OL22">IF($ND22=0,"",(IFERROR( (IFERROR($ND22/FRACAS!$AY$1*60,0) - SUMPRODUCT( (FRACAS!$K$5:$K$9999=OL$2) * IFERROR(FRACAS!$AN$5:$AN$9999,0) ) ) / IFERROR($ND22/FRACAS!$AY$1*60,0), 1 )))</f>
        <v>1</v>
      </c>
      <c r="OM22" s="347" cm="1">
        <f t="array" ref="OM22">IF($ND22=0,"",(IFERROR( (IFERROR($ND22/FRACAS!$AY$1*60,0) - SUMPRODUCT( (FRACAS!$K$5:$K$9999=OM$2) * IFERROR(FRACAS!$AN$5:$AN$9999,0) ) ) / IFERROR($ND22/FRACAS!$AY$1*60,0), 1 )))</f>
        <v>1</v>
      </c>
      <c r="ON22" s="347" cm="1">
        <f t="array" ref="ON22">IF($ND22=0,"",(IFERROR( (IFERROR($ND22/FRACAS!$AY$1*60,0) - SUMPRODUCT( (FRACAS!$K$5:$K$9999=ON$2) * IFERROR(FRACAS!$AN$5:$AN$9999,0) ) ) / IFERROR($ND22/FRACAS!$AY$1*60,0), 1 )))</f>
        <v>1</v>
      </c>
    </row>
    <row r="23" spans="2:404" ht="15" customHeight="1">
      <c r="B23" s="301" t="s">
        <v>234</v>
      </c>
      <c r="C23" s="302">
        <v>45387</v>
      </c>
      <c r="D23" s="279">
        <v>610</v>
      </c>
      <c r="E23" s="279">
        <v>20</v>
      </c>
      <c r="F23" s="303"/>
      <c r="G23" s="303"/>
      <c r="H23" s="303"/>
      <c r="I23" s="303"/>
      <c r="J23" s="303"/>
      <c r="K23" s="304"/>
      <c r="L23" s="304"/>
      <c r="M23" s="317"/>
      <c r="N23" s="305"/>
      <c r="O23" s="279"/>
      <c r="P23" s="279"/>
      <c r="Q23" s="279"/>
      <c r="R23" s="279"/>
      <c r="S23" s="279"/>
      <c r="T23" s="279"/>
      <c r="U23" s="279"/>
      <c r="V23" s="279"/>
      <c r="W23" s="279"/>
      <c r="X23" s="279"/>
      <c r="Y23" s="279"/>
      <c r="Z23" s="279"/>
      <c r="AA23" s="279"/>
      <c r="AB23" s="279"/>
      <c r="AC23" s="279"/>
      <c r="AD23" s="279"/>
      <c r="AE23" s="279"/>
      <c r="AF23" s="279"/>
      <c r="AG23" s="279"/>
      <c r="AH23" s="279"/>
      <c r="AI23" s="279"/>
      <c r="AJ23" s="279"/>
      <c r="AK23" s="279"/>
      <c r="AL23" s="279"/>
      <c r="AM23" s="279"/>
      <c r="AN23" s="279"/>
      <c r="AO23" s="279"/>
      <c r="AP23" s="279"/>
      <c r="AQ23" s="279"/>
      <c r="AR23" s="279"/>
      <c r="AS23" s="279"/>
      <c r="AT23" s="279"/>
      <c r="AU23" s="279"/>
      <c r="AV23" s="279"/>
      <c r="AW23" s="279"/>
      <c r="AX23" s="279"/>
      <c r="AY23" s="279"/>
      <c r="AZ23" s="279"/>
      <c r="BA23" s="280"/>
      <c r="BB23" s="266"/>
      <c r="BC23" s="266"/>
      <c r="BD23" s="352"/>
      <c r="BE23" s="352"/>
      <c r="BF23" s="352"/>
      <c r="BG23" s="352"/>
      <c r="BH23" s="352"/>
      <c r="BI23" s="352"/>
      <c r="BJ23" s="352"/>
      <c r="BK23" s="352"/>
      <c r="BL23" s="352"/>
      <c r="BM23" s="352"/>
      <c r="BN23" s="352"/>
      <c r="BO23" s="352"/>
      <c r="BP23" s="352"/>
      <c r="BQ23" s="352"/>
      <c r="BR23" s="352"/>
      <c r="BS23" s="352"/>
      <c r="BT23" s="352"/>
      <c r="BU23" s="352"/>
      <c r="BV23" s="352"/>
      <c r="BW23" s="352"/>
      <c r="BX23" s="352"/>
      <c r="BY23" s="352"/>
      <c r="BZ23" s="352"/>
      <c r="CA23" s="352"/>
      <c r="CB23" s="352"/>
      <c r="CC23" s="352"/>
      <c r="CD23" s="352"/>
      <c r="CE23" s="352"/>
      <c r="CF23" s="352"/>
      <c r="CG23" s="352"/>
      <c r="CH23" s="352"/>
      <c r="CI23" s="352"/>
      <c r="CJ23" s="352"/>
      <c r="CK23" s="352"/>
      <c r="CL23" s="352"/>
      <c r="CM23" s="352"/>
      <c r="CN23" s="352"/>
      <c r="CO23" s="352"/>
      <c r="CP23" s="352"/>
      <c r="CQ23" s="352"/>
      <c r="CR23" s="352"/>
      <c r="CS23" s="352"/>
      <c r="CT23" s="352"/>
      <c r="CU23" s="352"/>
      <c r="CV23" s="352"/>
      <c r="CW23" s="352"/>
      <c r="CX23" s="352"/>
      <c r="CY23" s="352"/>
      <c r="CZ23" s="352"/>
      <c r="DA23" s="352"/>
      <c r="DB23" s="266"/>
      <c r="DC23" s="266">
        <f t="shared" si="3"/>
        <v>36</v>
      </c>
      <c r="DD23" s="302">
        <f t="shared" si="4"/>
        <v>45387</v>
      </c>
      <c r="DE23" s="328">
        <f>IF(D23&gt; 0,(COUNTIFS(FRACAS!$B$5:$B$9997, D$4, FRACAS!$D$5:$D$9997, "&lt;="&amp;D23)), "" )</f>
        <v>30</v>
      </c>
      <c r="DF23" s="282">
        <f>IF(E23&gt; 0,(COUNTIFS(FRACAS!$B$5:$B$9997, E$4, FRACAS!$D$5:$D$9997, "&lt;="&amp;E23)), "" )</f>
        <v>6</v>
      </c>
      <c r="DG23" s="282" t="str">
        <f>IF(F23&gt; 0,(COUNTIFS(FRACAS!$B$5:$B$9997, F$4, FRACAS!$D$5:$D$9997, "&lt;="&amp;F23)), "" )</f>
        <v/>
      </c>
      <c r="DH23" s="282" t="str">
        <f>IF(G23&gt; 0,(COUNTIFS(FRACAS!$B$5:$B$9997, G$4, FRACAS!$D$5:$D$9997, "&lt;="&amp;G23)), "" )</f>
        <v/>
      </c>
      <c r="DI23" s="282" t="str">
        <f>IF(H23&gt; 0,(COUNTIFS(FRACAS!$B$5:$B$9997, H$4, FRACAS!$D$5:$D$9997, "&lt;="&amp;H23)), "" )</f>
        <v/>
      </c>
      <c r="DJ23" s="282" t="str">
        <f>IF(I23&gt; 0,(COUNTIFS(FRACAS!$B$5:$B$9997, I$4, FRACAS!$D$5:$D$9997, "&lt;="&amp;I23)), "" )</f>
        <v/>
      </c>
      <c r="DK23" s="282" t="str">
        <f>IF(J23&gt; 0,(COUNTIFS(FRACAS!$B$5:$B$9997, J$4, FRACAS!$D$5:$D$9997, "&lt;="&amp;J23)), "" )</f>
        <v/>
      </c>
      <c r="DL23" s="282" t="str">
        <f>IF(K23&gt; 0,(COUNTIFS(FRACAS!$B$5:$B$9997, K$4, FRACAS!$D$5:$D$9997, "&lt;="&amp;K23)), "" )</f>
        <v/>
      </c>
      <c r="DM23" s="282" t="str">
        <f>IF(L23&gt; 0,(COUNTIFS(FRACAS!$B$5:$B$9997, L$4, FRACAS!$D$5:$D$9997, "&lt;="&amp;L23)), "" )</f>
        <v/>
      </c>
      <c r="DN23" s="282" t="str">
        <f>IF(M23&gt; 0,(COUNTIFS(FRACAS!$B$5:$B$9997, M$4, FRACAS!$D$5:$D$9997, "&lt;="&amp;M23)), "" )</f>
        <v/>
      </c>
      <c r="DO23" s="284"/>
      <c r="DP23" s="282"/>
      <c r="DQ23" s="282"/>
      <c r="DR23" s="282"/>
      <c r="DS23" s="282"/>
      <c r="DT23" s="282"/>
      <c r="DU23" s="282"/>
      <c r="DV23" s="282"/>
      <c r="DW23" s="282"/>
      <c r="DX23" s="282"/>
      <c r="DY23" s="282"/>
      <c r="DZ23" s="282"/>
      <c r="EA23" s="282"/>
      <c r="EB23" s="282"/>
      <c r="EC23" s="282"/>
      <c r="ED23" s="282"/>
      <c r="EE23" s="282"/>
      <c r="EF23" s="282"/>
      <c r="EG23" s="282"/>
      <c r="EH23" s="282"/>
      <c r="EI23" s="282"/>
      <c r="EJ23" s="282"/>
      <c r="EK23" s="282"/>
      <c r="EL23" s="282"/>
      <c r="EM23" s="282"/>
      <c r="EN23" s="282"/>
      <c r="EO23" s="282"/>
      <c r="EP23" s="282"/>
      <c r="EQ23" s="282"/>
      <c r="ER23" s="282"/>
      <c r="ES23" s="282"/>
      <c r="ET23" s="282"/>
      <c r="EU23" s="282"/>
      <c r="EV23" s="282"/>
      <c r="EW23" s="282"/>
      <c r="EX23" s="282"/>
      <c r="EY23" s="282"/>
      <c r="EZ23" s="282"/>
      <c r="FA23" s="282"/>
      <c r="FB23" s="283"/>
      <c r="FC23" s="285"/>
      <c r="FD23" s="285"/>
      <c r="JN23" s="306"/>
      <c r="JO23" s="274"/>
      <c r="JP23" s="274"/>
      <c r="JQ23" s="274"/>
      <c r="JR23" s="274"/>
      <c r="JS23" s="274"/>
      <c r="JT23" s="274"/>
      <c r="JU23" s="274"/>
      <c r="JV23" s="274"/>
      <c r="JW23" s="274"/>
      <c r="JX23" s="274"/>
      <c r="JY23" s="274"/>
      <c r="JZ23" s="274"/>
      <c r="KA23" s="274"/>
      <c r="KB23" s="274"/>
      <c r="KC23" s="274"/>
      <c r="KD23" s="274"/>
      <c r="KE23" s="274"/>
      <c r="KF23" s="274"/>
      <c r="KG23" s="274"/>
      <c r="KH23" s="274"/>
      <c r="KI23" s="274"/>
      <c r="KJ23" s="274"/>
      <c r="KK23" s="274"/>
      <c r="KL23" s="274"/>
      <c r="KM23" s="274"/>
      <c r="KN23" s="274"/>
      <c r="KO23" s="274"/>
      <c r="KP23" s="274"/>
      <c r="KQ23" s="274"/>
      <c r="KR23" s="274"/>
      <c r="KS23" s="274"/>
      <c r="KT23" s="274"/>
      <c r="KU23" s="274"/>
      <c r="KV23" s="274"/>
      <c r="KW23" s="274"/>
      <c r="KX23" s="274"/>
      <c r="KY23" s="274"/>
      <c r="KZ23" s="274"/>
      <c r="LA23" s="274"/>
      <c r="LB23" s="275"/>
      <c r="LC23" s="302">
        <f t="shared" si="6"/>
        <v>45387</v>
      </c>
      <c r="LD23" s="354" cm="1">
        <f t="array" ref="LD23">IFERROR(
    (((D23/FRACAS!$AY$1)*60))
    /
    (((D23/FRACAS!$AY$1)*60) + SUMPRODUCT((FRACAS!$B$5:$B$9997=D$4)*(FRACAS!$D$5:$D$9997&lt;=D23)*(IFERROR(FRACAS!$AM$5:$AM$9997,0)))
    ),"")</f>
        <v>2.2322145560715892E-2</v>
      </c>
      <c r="LE23" s="354" cm="1">
        <f t="array" ref="LE23">IFERROR(
    (((E23/FRACAS!$AY$1)*60))
    /
    (((E23/FRACAS!$AY$1)*60) + SUMPRODUCT((FRACAS!$B$5:$B$9997=E$4)*(FRACAS!$D$5:$D$9997&lt;=E23)*(IFERROR(FRACAS!$AM$5:$AM$9997,0)))
    ),"")</f>
        <v>7.5217441085994533E-4</v>
      </c>
      <c r="LF23" s="354" t="str" cm="1">
        <f t="array" ref="LF23">IFERROR(
    (((F23/FRACAS!$AY$1)*60))
    /
    (((F23/FRACAS!$AY$1)*60) + SUMPRODUCT((FRACAS!$B$5:$B$9997=F$4)*(FRACAS!$D$5:$D$9997&lt;=F23)*(IFERROR(FRACAS!$AM$5:$AM$9997,0)))
    ),"")</f>
        <v/>
      </c>
      <c r="LG23" s="354" t="str" cm="1">
        <f t="array" ref="LG23">IFERROR(
    (((G23/FRACAS!$AY$1)*60))
    /
    (((G23/FRACAS!$AY$1)*60) + SUMPRODUCT((FRACAS!$B$5:$B$9997=G$4)*(FRACAS!$D$5:$D$9997&lt;=G23)*(IFERROR(FRACAS!$AM$5:$AM$9997,0)))
    ),"")</f>
        <v/>
      </c>
      <c r="LH23" s="354" t="str" cm="1">
        <f t="array" ref="LH23">IFERROR(
    (((H23/FRACAS!$AY$1)*60))
    /
    (((H23/FRACAS!$AY$1)*60) + SUMPRODUCT((FRACAS!$B$5:$B$9997=H$4)*(FRACAS!$D$5:$D$9997&lt;=H23)*(IFERROR(FRACAS!$AM$5:$AM$9997,0)))
    ),"")</f>
        <v/>
      </c>
      <c r="LI23" s="354" t="str" cm="1">
        <f t="array" ref="LI23">IFERROR(
    (((I23/FRACAS!$AY$1)*60))
    /
    (((I23/FRACAS!$AY$1)*60) + SUMPRODUCT((FRACAS!$B$5:$B$9997=I$4)*(FRACAS!$D$5:$D$9997&lt;=I23)*(IFERROR(FRACAS!$AM$5:$AM$9997,0)))
    ),"")</f>
        <v/>
      </c>
      <c r="LJ23" s="354" t="str" cm="1">
        <f t="array" ref="LJ23">IFERROR(
    (((J23/FRACAS!$AY$1)*60))
    /
    (((J23/FRACAS!$AY$1)*60) + SUMPRODUCT((FRACAS!$B$5:$B$9997=J$4)*(FRACAS!$D$5:$D$9997&lt;=J23)*(IFERROR(FRACAS!$AM$5:$AM$9997,0)))
    ),"")</f>
        <v/>
      </c>
      <c r="LK23" s="354" t="str" cm="1">
        <f t="array" ref="LK23">IFERROR(
    (((K23/FRACAS!$AY$1)*60))
    /
    (((K23/FRACAS!$AY$1)*60) + SUMPRODUCT((FRACAS!$B$5:$B$9997=K$4)*(FRACAS!$D$5:$D$9997&lt;=K23)*(IFERROR(FRACAS!$AM$5:$AM$9997,0)))
    ),"")</f>
        <v/>
      </c>
      <c r="LL23" s="354" t="str" cm="1">
        <f t="array" ref="LL23">IFERROR(
    (((L23/FRACAS!$AY$1)*60))
    /
    (((L23/FRACAS!$AY$1)*60) + SUMPRODUCT((FRACAS!$B$5:$B$9997=L$4)*(FRACAS!$D$5:$D$9997&lt;=L23)*(IFERROR(FRACAS!$AM$5:$AM$9997,0)))
    ),"")</f>
        <v/>
      </c>
      <c r="LM23" s="354" t="str" cm="1">
        <f t="array" ref="LM23">IFERROR(
    (((M23/FRACAS!$AY$1)*60))
    /
    (((M23/FRACAS!$AY$1)*60) + SUMPRODUCT((FRACAS!$B$5:$B$9997=M$4)*(FRACAS!$D$5:$D$9997&lt;=M23)*(IFERROR(FRACAS!$AM$5:$AM$9997,0)))
    ),"")</f>
        <v/>
      </c>
      <c r="LN23" s="308"/>
      <c r="LO23" s="276"/>
      <c r="LP23" s="276"/>
      <c r="LQ23" s="276"/>
      <c r="LR23" s="276"/>
      <c r="LS23" s="276"/>
      <c r="LT23" s="276"/>
      <c r="LU23" s="276"/>
      <c r="LV23" s="276"/>
      <c r="LW23" s="276"/>
      <c r="LX23" s="276"/>
      <c r="LY23" s="276"/>
      <c r="LZ23" s="276"/>
      <c r="MA23" s="276"/>
      <c r="MB23" s="276"/>
      <c r="MC23" s="276"/>
      <c r="MD23" s="276"/>
      <c r="ME23" s="276"/>
      <c r="MF23" s="276"/>
      <c r="MG23" s="276"/>
      <c r="MH23" s="276"/>
      <c r="MI23" s="276"/>
      <c r="MJ23" s="276"/>
      <c r="MK23" s="276"/>
      <c r="ML23" s="276"/>
      <c r="MM23" s="276"/>
      <c r="MN23" s="276"/>
      <c r="MO23" s="276"/>
      <c r="MP23" s="276"/>
      <c r="MQ23" s="276"/>
      <c r="MR23" s="276"/>
      <c r="MS23" s="276"/>
      <c r="MT23" s="276"/>
      <c r="MU23" s="276"/>
      <c r="MV23" s="276"/>
      <c r="MW23" s="276"/>
      <c r="MX23" s="276"/>
      <c r="MY23" s="276"/>
      <c r="MZ23" s="276"/>
      <c r="NA23" s="277"/>
      <c r="ND23" s="345">
        <f t="shared" si="7"/>
        <v>630</v>
      </c>
      <c r="NE23" s="346">
        <f t="shared" si="5"/>
        <v>45387</v>
      </c>
      <c r="NF23" s="347" cm="1">
        <f t="array" ref="NF23">IF($ND23=0,"",(IFERROR( (IFERROR($ND23/FRACAS!$AY$1*60,0) - SUMPRODUCT( (FRACAS!$K$5:$K$9999=NF$2) * IFERROR(FRACAS!$AN$5:$AN$9999,0) ) ) / IFERROR($ND23/FRACAS!$AY$1*60,0), 1 )))</f>
        <v>1</v>
      </c>
      <c r="NG23" s="347" cm="1">
        <f t="array" ref="NG23">IF($ND23=0,"",(IFERROR( (IFERROR($ND23/FRACAS!$AY$1*60,0) - SUMPRODUCT( (FRACAS!$K$5:$K$9999=NG$2) * IFERROR(FRACAS!$AN$5:$AN$9999,0) ) ) / IFERROR($ND23/FRACAS!$AY$1*60,0), 1 )))</f>
        <v>1</v>
      </c>
      <c r="NH23" s="347" cm="1">
        <f t="array" ref="NH23">IF($ND23=0,"",(IFERROR( (IFERROR($ND23/FRACAS!$AY$1*60,0) - SUMPRODUCT( (FRACAS!$K$5:$K$9999=NH$2) * IFERROR(FRACAS!$AN$5:$AN$9999,0) ) ) / IFERROR($ND23/FRACAS!$AY$1*60,0), 1 )))</f>
        <v>1</v>
      </c>
      <c r="NI23" s="347" cm="1">
        <f t="array" ref="NI23">IF($ND23=0,"",(IFERROR( (IFERROR($ND23/FRACAS!$AY$1*60,0) - SUMPRODUCT( (FRACAS!$K$5:$K$9999=NI$2) * IFERROR(FRACAS!$AN$5:$AN$9999,0) ) ) / IFERROR($ND23/FRACAS!$AY$1*60,0), 1 )))</f>
        <v>1</v>
      </c>
      <c r="NJ23" s="347" cm="1">
        <f t="array" ref="NJ23">IF($ND23=0,"",(IFERROR( (IFERROR($ND23/FRACAS!$AY$1*60,0) - SUMPRODUCT( (FRACAS!$K$5:$K$9999=NJ$2) * IFERROR(FRACAS!$AN$5:$AN$9999,0) ) ) / IFERROR($ND23/FRACAS!$AY$1*60,0), 1 )))</f>
        <v>1</v>
      </c>
      <c r="NK23" s="347" cm="1">
        <f t="array" ref="NK23">IF($ND23=0,"",(IFERROR( (IFERROR($ND23/FRACAS!$AY$1*60,0) - SUMPRODUCT( (FRACAS!$K$5:$K$9999=NK$2) * IFERROR(FRACAS!$AN$5:$AN$9999,0) ) ) / IFERROR($ND23/FRACAS!$AY$1*60,0), 1 )))</f>
        <v>1</v>
      </c>
      <c r="NL23" s="347" cm="1">
        <f t="array" ref="NL23">IF($ND23=0,"",(IFERROR( (IFERROR($ND23/FRACAS!$AY$1*60,0) - SUMPRODUCT( (FRACAS!$K$5:$K$9999=NL$2) * IFERROR(FRACAS!$AN$5:$AN$9999,0) ) ) / IFERROR($ND23/FRACAS!$AY$1*60,0), 1 )))</f>
        <v>1</v>
      </c>
      <c r="NM23" s="347" cm="1">
        <f t="array" ref="NM23">IF($ND23=0,"",(IFERROR( (IFERROR($ND23/FRACAS!$AY$1*60,0) - SUMPRODUCT( (FRACAS!$K$5:$K$9999=NM$2) * IFERROR(FRACAS!$AN$5:$AN$9999,0) ) ) / IFERROR($ND23/FRACAS!$AY$1*60,0), 1 )))</f>
        <v>1</v>
      </c>
      <c r="NN23" s="347" cm="1">
        <f t="array" ref="NN23">IF($ND23=0,"",(IFERROR( (IFERROR($ND23/FRACAS!$AY$1*60,0) - SUMPRODUCT( (FRACAS!$K$5:$K$9999=NN$2) * IFERROR(FRACAS!$AN$5:$AN$9999,0) ) ) / IFERROR($ND23/FRACAS!$AY$1*60,0), 1 )))</f>
        <v>1</v>
      </c>
      <c r="NO23" s="347" cm="1">
        <f t="array" ref="NO23">IF($ND23=0,"",(IFERROR( (IFERROR($ND23/FRACAS!$AY$1*60,0) - SUMPRODUCT( (FRACAS!$K$5:$K$9999=NO$2) * IFERROR(FRACAS!$AN$5:$AN$9999,0) ) ) / IFERROR($ND23/FRACAS!$AY$1*60,0), 1 )))</f>
        <v>1</v>
      </c>
      <c r="NP23" s="347" cm="1">
        <f t="array" ref="NP23">IF($ND23=0,"",(IFERROR( (IFERROR($ND23/FRACAS!$AY$1*60,0) - SUMPRODUCT( (FRACAS!$K$5:$K$9999=NP$2) * IFERROR(FRACAS!$AN$5:$AN$9999,0) ) ) / IFERROR($ND23/FRACAS!$AY$1*60,0), 1 )))</f>
        <v>1</v>
      </c>
      <c r="NQ23" s="347" cm="1">
        <f t="array" ref="NQ23">IF($ND23=0,"",(IFERROR( (IFERROR($ND23/FRACAS!$AY$1*60,0) - SUMPRODUCT( (FRACAS!$K$5:$K$9999=NQ$2) * IFERROR(FRACAS!$AN$5:$AN$9999,0) ) ) / IFERROR($ND23/FRACAS!$AY$1*60,0), 1 )))</f>
        <v>1</v>
      </c>
      <c r="NR23" s="347" cm="1">
        <f t="array" ref="NR23">IF($ND23=0,"",(IFERROR( (IFERROR($ND23/FRACAS!$AY$1*60,0) - SUMPRODUCT( (FRACAS!$K$5:$K$9999=NR$2) * IFERROR(FRACAS!$AN$5:$AN$9999,0) ) ) / IFERROR($ND23/FRACAS!$AY$1*60,0), 1 )))</f>
        <v>1</v>
      </c>
      <c r="NS23" s="347" cm="1">
        <f t="array" ref="NS23">IF($ND23=0,"",(IFERROR( (IFERROR($ND23/FRACAS!$AY$1*60,0) - SUMPRODUCT( (FRACAS!$K$5:$K$9999=NS$2) * IFERROR(FRACAS!$AN$5:$AN$9999,0) ) ) / IFERROR($ND23/FRACAS!$AY$1*60,0), 1 )))</f>
        <v>1</v>
      </c>
      <c r="NT23" s="347" cm="1">
        <f t="array" ref="NT23">IF($ND23=0,"",(IFERROR( (IFERROR($ND23/FRACAS!$AY$1*60,0) - SUMPRODUCT( (FRACAS!$K$5:$K$9999=NT$2) * IFERROR(FRACAS!$AN$5:$AN$9999,0) ) ) / IFERROR($ND23/FRACAS!$AY$1*60,0), 1 )))</f>
        <v>1</v>
      </c>
      <c r="NU23" s="347" cm="1">
        <f t="array" ref="NU23">IF($ND23=0,"",(IFERROR( (IFERROR($ND23/FRACAS!$AY$1*60,0) - SUMPRODUCT( (FRACAS!$K$5:$K$9999=NU$2) * IFERROR(FRACAS!$AN$5:$AN$9999,0) ) ) / IFERROR($ND23/FRACAS!$AY$1*60,0), 1 )))</f>
        <v>1</v>
      </c>
      <c r="NV23" s="347" cm="1">
        <f t="array" ref="NV23">IF($ND23=0,"",(IFERROR( (IFERROR($ND23/FRACAS!$AY$1*60,0) - SUMPRODUCT( (FRACAS!$K$5:$K$9999=NV$2) * IFERROR(FRACAS!$AN$5:$AN$9999,0) ) ) / IFERROR($ND23/FRACAS!$AY$1*60,0), 1 )))</f>
        <v>1</v>
      </c>
      <c r="NW23" s="347" cm="1">
        <f t="array" ref="NW23">IF($ND23=0,"",(IFERROR( (IFERROR($ND23/FRACAS!$AY$1*60,0) - SUMPRODUCT( (FRACAS!$K$5:$K$9999=NW$2) * IFERROR(FRACAS!$AN$5:$AN$9999,0) ) ) / IFERROR($ND23/FRACAS!$AY$1*60,0), 1 )))</f>
        <v>1</v>
      </c>
      <c r="NX23" s="347" cm="1">
        <f t="array" ref="NX23">IF($ND23=0,"",(IFERROR( (IFERROR($ND23/FRACAS!$AY$1*60,0) - SUMPRODUCT( (FRACAS!$K$5:$K$9999=NX$2) * IFERROR(FRACAS!$AN$5:$AN$9999,0) ) ) / IFERROR($ND23/FRACAS!$AY$1*60,0), 1 )))</f>
        <v>1</v>
      </c>
      <c r="NY23" s="347" cm="1">
        <f t="array" ref="NY23">IF($ND23=0,"",(IFERROR( (IFERROR($ND23/FRACAS!$AY$1*60,0) - SUMPRODUCT( (FRACAS!$K$5:$K$9999=NY$2) * IFERROR(FRACAS!$AN$5:$AN$9999,0) ) ) / IFERROR($ND23/FRACAS!$AY$1*60,0), 1 )))</f>
        <v>1</v>
      </c>
      <c r="NZ23" s="347" cm="1">
        <f t="array" ref="NZ23">IF($ND23=0,"",(IFERROR( (IFERROR($ND23/FRACAS!$AY$1*60,0) - SUMPRODUCT( (FRACAS!$K$5:$K$9999=NZ$2) * IFERROR(FRACAS!$AN$5:$AN$9999,0) ) ) / IFERROR($ND23/FRACAS!$AY$1*60,0), 1 )))</f>
        <v>1</v>
      </c>
      <c r="OA23" s="347" cm="1">
        <f t="array" ref="OA23">IF($ND23=0,"",(IFERROR( (IFERROR($ND23/FRACAS!$AY$1*60,0) - SUMPRODUCT( (FRACAS!$K$5:$K$9999=OA$2) * IFERROR(FRACAS!$AN$5:$AN$9999,0) ) ) / IFERROR($ND23/FRACAS!$AY$1*60,0), 1 )))</f>
        <v>1</v>
      </c>
      <c r="OB23" s="347" cm="1">
        <f t="array" ref="OB23">IF($ND23=0,"",(IFERROR( (IFERROR($ND23/FRACAS!$AY$1*60,0) - SUMPRODUCT( (FRACAS!$K$5:$K$9999=OB$2) * IFERROR(FRACAS!$AN$5:$AN$9999,0) ) ) / IFERROR($ND23/FRACAS!$AY$1*60,0), 1 )))</f>
        <v>1</v>
      </c>
      <c r="OC23" s="347" cm="1">
        <f t="array" ref="OC23">IF($ND23=0,"",(IFERROR( (IFERROR($ND23/FRACAS!$AY$1*60,0) - SUMPRODUCT( (FRACAS!$K$5:$K$9999=OC$2) * IFERROR(FRACAS!$AN$5:$AN$9999,0) ) ) / IFERROR($ND23/FRACAS!$AY$1*60,0), 1 )))</f>
        <v>1</v>
      </c>
      <c r="OD23" s="347" cm="1">
        <f t="array" ref="OD23">IF($ND23=0,"",(IFERROR( (IFERROR($ND23/FRACAS!$AY$1*60,0) - SUMPRODUCT( (FRACAS!$K$5:$K$9999=OD$2) * IFERROR(FRACAS!$AN$5:$AN$9999,0) ) ) / IFERROR($ND23/FRACAS!$AY$1*60,0), 1 )))</f>
        <v>1</v>
      </c>
      <c r="OE23" s="347" cm="1">
        <f t="array" ref="OE23">IF($ND23=0,"",(IFERROR( (IFERROR($ND23/FRACAS!$AY$1*60,0) - SUMPRODUCT( (FRACAS!$K$5:$K$9999=OE$2) * IFERROR(FRACAS!$AN$5:$AN$9999,0) ) ) / IFERROR($ND23/FRACAS!$AY$1*60,0), 1 )))</f>
        <v>1</v>
      </c>
      <c r="OF23" s="347" cm="1">
        <f t="array" ref="OF23">IF($ND23=0,"",(IFERROR( (IFERROR($ND23/FRACAS!$AY$1*60,0) - SUMPRODUCT( (FRACAS!$K$5:$K$9999=OF$2) * IFERROR(FRACAS!$AN$5:$AN$9999,0) ) ) / IFERROR($ND23/FRACAS!$AY$1*60,0), 1 )))</f>
        <v>1</v>
      </c>
      <c r="OG23" s="347" cm="1">
        <f t="array" ref="OG23">IF($ND23=0,"",(IFERROR( (IFERROR($ND23/FRACAS!$AY$1*60,0) - SUMPRODUCT( (FRACAS!$K$5:$K$9999=OG$2) * IFERROR(FRACAS!$AN$5:$AN$9999,0) ) ) / IFERROR($ND23/FRACAS!$AY$1*60,0), 1 )))</f>
        <v>1</v>
      </c>
      <c r="OH23" s="347" cm="1">
        <f t="array" ref="OH23">IF($ND23=0,"",(IFERROR( (IFERROR($ND23/FRACAS!$AY$1*60,0) - SUMPRODUCT( (FRACAS!$K$5:$K$9999=OH$2) * IFERROR(FRACAS!$AN$5:$AN$9999,0) ) ) / IFERROR($ND23/FRACAS!$AY$1*60,0), 1 )))</f>
        <v>1</v>
      </c>
      <c r="OI23" s="347" cm="1">
        <f t="array" ref="OI23">IF($ND23=0,"",(IFERROR( (IFERROR($ND23/FRACAS!$AY$1*60,0) - SUMPRODUCT( (FRACAS!$K$5:$K$9999=OI$2) * IFERROR(FRACAS!$AN$5:$AN$9999,0) ) ) / IFERROR($ND23/FRACAS!$AY$1*60,0), 1 )))</f>
        <v>1</v>
      </c>
      <c r="OJ23" s="347" cm="1">
        <f t="array" ref="OJ23">IF($ND23=0,"",(IFERROR( (IFERROR($ND23/FRACAS!$AY$1*60,0) - SUMPRODUCT( (FRACAS!$K$5:$K$9999=OJ$2) * IFERROR(FRACAS!$AN$5:$AN$9999,0) ) ) / IFERROR($ND23/FRACAS!$AY$1*60,0), 1 )))</f>
        <v>1</v>
      </c>
      <c r="OK23" s="347" cm="1">
        <f t="array" ref="OK23">IF($ND23=0,"",(IFERROR( (IFERROR($ND23/FRACAS!$AY$1*60,0) - SUMPRODUCT( (FRACAS!$K$5:$K$9999=OK$2) * IFERROR(FRACAS!$AN$5:$AN$9999,0) ) ) / IFERROR($ND23/FRACAS!$AY$1*60,0), 1 )))</f>
        <v>1</v>
      </c>
      <c r="OL23" s="347" cm="1">
        <f t="array" ref="OL23">IF($ND23=0,"",(IFERROR( (IFERROR($ND23/FRACAS!$AY$1*60,0) - SUMPRODUCT( (FRACAS!$K$5:$K$9999=OL$2) * IFERROR(FRACAS!$AN$5:$AN$9999,0) ) ) / IFERROR($ND23/FRACAS!$AY$1*60,0), 1 )))</f>
        <v>1</v>
      </c>
      <c r="OM23" s="347" cm="1">
        <f t="array" ref="OM23">IF($ND23=0,"",(IFERROR( (IFERROR($ND23/FRACAS!$AY$1*60,0) - SUMPRODUCT( (FRACAS!$K$5:$K$9999=OM$2) * IFERROR(FRACAS!$AN$5:$AN$9999,0) ) ) / IFERROR($ND23/FRACAS!$AY$1*60,0), 1 )))</f>
        <v>1</v>
      </c>
      <c r="ON23" s="347" cm="1">
        <f t="array" ref="ON23">IF($ND23=0,"",(IFERROR( (IFERROR($ND23/FRACAS!$AY$1*60,0) - SUMPRODUCT( (FRACAS!$K$5:$K$9999=ON$2) * IFERROR(FRACAS!$AN$5:$AN$9999,0) ) ) / IFERROR($ND23/FRACAS!$AY$1*60,0), 1 )))</f>
        <v>1</v>
      </c>
    </row>
    <row r="24" spans="2:404" ht="15" customHeight="1">
      <c r="B24" s="301" t="s">
        <v>235</v>
      </c>
      <c r="C24" s="302">
        <v>45394</v>
      </c>
      <c r="D24" s="279">
        <v>620</v>
      </c>
      <c r="E24" s="279">
        <v>22</v>
      </c>
      <c r="F24" s="303"/>
      <c r="G24" s="303"/>
      <c r="H24" s="303"/>
      <c r="I24" s="303"/>
      <c r="J24" s="303"/>
      <c r="K24" s="304"/>
      <c r="L24" s="304"/>
      <c r="M24" s="317"/>
      <c r="N24" s="305"/>
      <c r="O24" s="279"/>
      <c r="P24" s="279"/>
      <c r="Q24" s="279"/>
      <c r="R24" s="279"/>
      <c r="S24" s="279"/>
      <c r="T24" s="279"/>
      <c r="U24" s="279"/>
      <c r="V24" s="279"/>
      <c r="W24" s="279"/>
      <c r="X24" s="279"/>
      <c r="Y24" s="279"/>
      <c r="Z24" s="279"/>
      <c r="AA24" s="279"/>
      <c r="AB24" s="279"/>
      <c r="AC24" s="279"/>
      <c r="AD24" s="279"/>
      <c r="AE24" s="279"/>
      <c r="AF24" s="279"/>
      <c r="AG24" s="279"/>
      <c r="AH24" s="279"/>
      <c r="AI24" s="279"/>
      <c r="AJ24" s="279"/>
      <c r="AK24" s="279"/>
      <c r="AL24" s="279"/>
      <c r="AM24" s="279"/>
      <c r="AN24" s="279"/>
      <c r="AO24" s="279"/>
      <c r="AP24" s="279"/>
      <c r="AQ24" s="279"/>
      <c r="AR24" s="279"/>
      <c r="AS24" s="279"/>
      <c r="AT24" s="279"/>
      <c r="AU24" s="279"/>
      <c r="AV24" s="279"/>
      <c r="AW24" s="279"/>
      <c r="AX24" s="279"/>
      <c r="AY24" s="279"/>
      <c r="AZ24" s="279"/>
      <c r="BA24" s="280"/>
      <c r="BB24" s="266"/>
      <c r="BC24" s="266"/>
      <c r="BD24" s="352"/>
      <c r="BE24" s="352"/>
      <c r="BF24" s="352"/>
      <c r="BG24" s="352"/>
      <c r="BH24" s="352"/>
      <c r="BI24" s="352"/>
      <c r="BJ24" s="352"/>
      <c r="BK24" s="352"/>
      <c r="BL24" s="352"/>
      <c r="BM24" s="352"/>
      <c r="BN24" s="352"/>
      <c r="BO24" s="352"/>
      <c r="BP24" s="352"/>
      <c r="BQ24" s="352"/>
      <c r="BR24" s="352"/>
      <c r="BS24" s="352"/>
      <c r="BT24" s="352"/>
      <c r="BU24" s="352"/>
      <c r="BV24" s="352"/>
      <c r="BW24" s="352"/>
      <c r="BX24" s="352"/>
      <c r="BY24" s="352"/>
      <c r="BZ24" s="352"/>
      <c r="CA24" s="352"/>
      <c r="CB24" s="352"/>
      <c r="CC24" s="352"/>
      <c r="CD24" s="352"/>
      <c r="CE24" s="352"/>
      <c r="CF24" s="352"/>
      <c r="CG24" s="352"/>
      <c r="CH24" s="352"/>
      <c r="CI24" s="352"/>
      <c r="CJ24" s="352"/>
      <c r="CK24" s="352"/>
      <c r="CL24" s="352"/>
      <c r="CM24" s="352"/>
      <c r="CN24" s="352"/>
      <c r="CO24" s="352"/>
      <c r="CP24" s="352"/>
      <c r="CQ24" s="352"/>
      <c r="CR24" s="352"/>
      <c r="CS24" s="352"/>
      <c r="CT24" s="352"/>
      <c r="CU24" s="352"/>
      <c r="CV24" s="352"/>
      <c r="CW24" s="352"/>
      <c r="CX24" s="352"/>
      <c r="CY24" s="352"/>
      <c r="CZ24" s="352"/>
      <c r="DA24" s="352"/>
      <c r="DB24" s="266"/>
      <c r="DC24" s="266">
        <f t="shared" si="3"/>
        <v>36</v>
      </c>
      <c r="DD24" s="302">
        <f t="shared" si="4"/>
        <v>45394</v>
      </c>
      <c r="DE24" s="328">
        <f>IF(D24&gt; 0,(COUNTIFS(FRACAS!$B$5:$B$9997, D$4, FRACAS!$D$5:$D$9997, "&lt;="&amp;D24)), "" )</f>
        <v>30</v>
      </c>
      <c r="DF24" s="282">
        <f>IF(E24&gt; 0,(COUNTIFS(FRACAS!$B$5:$B$9997, E$4, FRACAS!$D$5:$D$9997, "&lt;="&amp;E24)), "" )</f>
        <v>6</v>
      </c>
      <c r="DG24" s="282" t="str">
        <f>IF(F24&gt; 0,(COUNTIFS(FRACAS!$B$5:$B$9997, F$4, FRACAS!$D$5:$D$9997, "&lt;="&amp;F24)), "" )</f>
        <v/>
      </c>
      <c r="DH24" s="282" t="str">
        <f>IF(G24&gt; 0,(COUNTIFS(FRACAS!$B$5:$B$9997, G$4, FRACAS!$D$5:$D$9997, "&lt;="&amp;G24)), "" )</f>
        <v/>
      </c>
      <c r="DI24" s="282" t="str">
        <f>IF(H24&gt; 0,(COUNTIFS(FRACAS!$B$5:$B$9997, H$4, FRACAS!$D$5:$D$9997, "&lt;="&amp;H24)), "" )</f>
        <v/>
      </c>
      <c r="DJ24" s="282" t="str">
        <f>IF(I24&gt; 0,(COUNTIFS(FRACAS!$B$5:$B$9997, I$4, FRACAS!$D$5:$D$9997, "&lt;="&amp;I24)), "" )</f>
        <v/>
      </c>
      <c r="DK24" s="282" t="str">
        <f>IF(J24&gt; 0,(COUNTIFS(FRACAS!$B$5:$B$9997, J$4, FRACAS!$D$5:$D$9997, "&lt;="&amp;J24)), "" )</f>
        <v/>
      </c>
      <c r="DL24" s="282" t="str">
        <f>IF(K24&gt; 0,(COUNTIFS(FRACAS!$B$5:$B$9997, K$4, FRACAS!$D$5:$D$9997, "&lt;="&amp;K24)), "" )</f>
        <v/>
      </c>
      <c r="DM24" s="282" t="str">
        <f>IF(L24&gt; 0,(COUNTIFS(FRACAS!$B$5:$B$9997, L$4, FRACAS!$D$5:$D$9997, "&lt;="&amp;L24)), "" )</f>
        <v/>
      </c>
      <c r="DN24" s="282" t="str">
        <f>IF(M24&gt; 0,(COUNTIFS(FRACAS!$B$5:$B$9997, M$4, FRACAS!$D$5:$D$9997, "&lt;="&amp;M24)), "" )</f>
        <v/>
      </c>
      <c r="DO24" s="284"/>
      <c r="DP24" s="282"/>
      <c r="DQ24" s="282"/>
      <c r="DR24" s="282"/>
      <c r="DS24" s="282"/>
      <c r="DT24" s="282"/>
      <c r="DU24" s="282"/>
      <c r="DV24" s="282"/>
      <c r="DW24" s="282"/>
      <c r="DX24" s="282"/>
      <c r="DY24" s="282"/>
      <c r="DZ24" s="282"/>
      <c r="EA24" s="282"/>
      <c r="EB24" s="282"/>
      <c r="EC24" s="282"/>
      <c r="ED24" s="282"/>
      <c r="EE24" s="282"/>
      <c r="EF24" s="282"/>
      <c r="EG24" s="282"/>
      <c r="EH24" s="282"/>
      <c r="EI24" s="282"/>
      <c r="EJ24" s="282"/>
      <c r="EK24" s="282"/>
      <c r="EL24" s="282"/>
      <c r="EM24" s="282"/>
      <c r="EN24" s="282"/>
      <c r="EO24" s="282"/>
      <c r="EP24" s="282"/>
      <c r="EQ24" s="282"/>
      <c r="ER24" s="282"/>
      <c r="ES24" s="282"/>
      <c r="ET24" s="282"/>
      <c r="EU24" s="282"/>
      <c r="EV24" s="282"/>
      <c r="EW24" s="282"/>
      <c r="EX24" s="282"/>
      <c r="EY24" s="282"/>
      <c r="EZ24" s="282"/>
      <c r="FA24" s="282"/>
      <c r="FB24" s="283"/>
      <c r="FC24" s="285"/>
      <c r="FD24" s="285"/>
      <c r="JN24" s="306"/>
      <c r="JO24" s="274"/>
      <c r="JP24" s="274"/>
      <c r="JQ24" s="274"/>
      <c r="JR24" s="274"/>
      <c r="JS24" s="274"/>
      <c r="JT24" s="274"/>
      <c r="JU24" s="274"/>
      <c r="JV24" s="274"/>
      <c r="JW24" s="274"/>
      <c r="JX24" s="274"/>
      <c r="JY24" s="274"/>
      <c r="JZ24" s="274"/>
      <c r="KA24" s="274"/>
      <c r="KB24" s="274"/>
      <c r="KC24" s="274"/>
      <c r="KD24" s="274"/>
      <c r="KE24" s="274"/>
      <c r="KF24" s="274"/>
      <c r="KG24" s="274"/>
      <c r="KH24" s="274"/>
      <c r="KI24" s="274"/>
      <c r="KJ24" s="274"/>
      <c r="KK24" s="274"/>
      <c r="KL24" s="274"/>
      <c r="KM24" s="274"/>
      <c r="KN24" s="274"/>
      <c r="KO24" s="274"/>
      <c r="KP24" s="274"/>
      <c r="KQ24" s="274"/>
      <c r="KR24" s="274"/>
      <c r="KS24" s="274"/>
      <c r="KT24" s="274"/>
      <c r="KU24" s="274"/>
      <c r="KV24" s="274"/>
      <c r="KW24" s="274"/>
      <c r="KX24" s="274"/>
      <c r="KY24" s="274"/>
      <c r="KZ24" s="274"/>
      <c r="LA24" s="274"/>
      <c r="LB24" s="275"/>
      <c r="LC24" s="302">
        <f t="shared" si="6"/>
        <v>45394</v>
      </c>
      <c r="LD24" s="354" cm="1">
        <f t="array" ref="LD24">IFERROR(
    (((D24/FRACAS!$AY$1)*60))
    /
    (((D24/FRACAS!$AY$1)*60) + SUMPRODUCT((FRACAS!$B$5:$B$9997=D$4)*(FRACAS!$D$5:$D$9997&lt;=D24)*(IFERROR(FRACAS!$AM$5:$AM$9997,0)))
    ),"")</f>
        <v>2.2679783005686013E-2</v>
      </c>
      <c r="LE24" s="354" cm="1">
        <f t="array" ref="LE24">IFERROR(
    (((E24/FRACAS!$AY$1)*60))
    /
    (((E24/FRACAS!$AY$1)*60) + SUMPRODUCT((FRACAS!$B$5:$B$9997=E$4)*(FRACAS!$D$5:$D$9997&lt;=E24)*(IFERROR(FRACAS!$AM$5:$AM$9997,0)))
    ),"")</f>
        <v>8.2732962232881372E-4</v>
      </c>
      <c r="LF24" s="354" t="str" cm="1">
        <f t="array" ref="LF24">IFERROR(
    (((F24/FRACAS!$AY$1)*60))
    /
    (((F24/FRACAS!$AY$1)*60) + SUMPRODUCT((FRACAS!$B$5:$B$9997=F$4)*(FRACAS!$D$5:$D$9997&lt;=F24)*(IFERROR(FRACAS!$AM$5:$AM$9997,0)))
    ),"")</f>
        <v/>
      </c>
      <c r="LG24" s="354" t="str" cm="1">
        <f t="array" ref="LG24">IFERROR(
    (((G24/FRACAS!$AY$1)*60))
    /
    (((G24/FRACAS!$AY$1)*60) + SUMPRODUCT((FRACAS!$B$5:$B$9997=G$4)*(FRACAS!$D$5:$D$9997&lt;=G24)*(IFERROR(FRACAS!$AM$5:$AM$9997,0)))
    ),"")</f>
        <v/>
      </c>
      <c r="LH24" s="354" t="str" cm="1">
        <f t="array" ref="LH24">IFERROR(
    (((H24/FRACAS!$AY$1)*60))
    /
    (((H24/FRACAS!$AY$1)*60) + SUMPRODUCT((FRACAS!$B$5:$B$9997=H$4)*(FRACAS!$D$5:$D$9997&lt;=H24)*(IFERROR(FRACAS!$AM$5:$AM$9997,0)))
    ),"")</f>
        <v/>
      </c>
      <c r="LI24" s="354" t="str" cm="1">
        <f t="array" ref="LI24">IFERROR(
    (((I24/FRACAS!$AY$1)*60))
    /
    (((I24/FRACAS!$AY$1)*60) + SUMPRODUCT((FRACAS!$B$5:$B$9997=I$4)*(FRACAS!$D$5:$D$9997&lt;=I24)*(IFERROR(FRACAS!$AM$5:$AM$9997,0)))
    ),"")</f>
        <v/>
      </c>
      <c r="LJ24" s="354" t="str" cm="1">
        <f t="array" ref="LJ24">IFERROR(
    (((J24/FRACAS!$AY$1)*60))
    /
    (((J24/FRACAS!$AY$1)*60) + SUMPRODUCT((FRACAS!$B$5:$B$9997=J$4)*(FRACAS!$D$5:$D$9997&lt;=J24)*(IFERROR(FRACAS!$AM$5:$AM$9997,0)))
    ),"")</f>
        <v/>
      </c>
      <c r="LK24" s="354" t="str" cm="1">
        <f t="array" ref="LK24">IFERROR(
    (((K24/FRACAS!$AY$1)*60))
    /
    (((K24/FRACAS!$AY$1)*60) + SUMPRODUCT((FRACAS!$B$5:$B$9997=K$4)*(FRACAS!$D$5:$D$9997&lt;=K24)*(IFERROR(FRACAS!$AM$5:$AM$9997,0)))
    ),"")</f>
        <v/>
      </c>
      <c r="LL24" s="354" t="str" cm="1">
        <f t="array" ref="LL24">IFERROR(
    (((L24/FRACAS!$AY$1)*60))
    /
    (((L24/FRACAS!$AY$1)*60) + SUMPRODUCT((FRACAS!$B$5:$B$9997=L$4)*(FRACAS!$D$5:$D$9997&lt;=L24)*(IFERROR(FRACAS!$AM$5:$AM$9997,0)))
    ),"")</f>
        <v/>
      </c>
      <c r="LM24" s="354" t="str" cm="1">
        <f t="array" ref="LM24">IFERROR(
    (((M24/FRACAS!$AY$1)*60))
    /
    (((M24/FRACAS!$AY$1)*60) + SUMPRODUCT((FRACAS!$B$5:$B$9997=M$4)*(FRACAS!$D$5:$D$9997&lt;=M24)*(IFERROR(FRACAS!$AM$5:$AM$9997,0)))
    ),"")</f>
        <v/>
      </c>
      <c r="LN24" s="308"/>
      <c r="LO24" s="276"/>
      <c r="LP24" s="276"/>
      <c r="LQ24" s="276"/>
      <c r="LR24" s="276"/>
      <c r="LS24" s="276"/>
      <c r="LT24" s="276"/>
      <c r="LU24" s="276"/>
      <c r="LV24" s="276"/>
      <c r="LW24" s="276"/>
      <c r="LX24" s="276"/>
      <c r="LY24" s="276"/>
      <c r="LZ24" s="276"/>
      <c r="MA24" s="276"/>
      <c r="MB24" s="276"/>
      <c r="MC24" s="276"/>
      <c r="MD24" s="276"/>
      <c r="ME24" s="276"/>
      <c r="MF24" s="276"/>
      <c r="MG24" s="276"/>
      <c r="MH24" s="276"/>
      <c r="MI24" s="276"/>
      <c r="MJ24" s="276"/>
      <c r="MK24" s="276"/>
      <c r="ML24" s="276"/>
      <c r="MM24" s="276"/>
      <c r="MN24" s="276"/>
      <c r="MO24" s="276"/>
      <c r="MP24" s="276"/>
      <c r="MQ24" s="276"/>
      <c r="MR24" s="276"/>
      <c r="MS24" s="276"/>
      <c r="MT24" s="276"/>
      <c r="MU24" s="276"/>
      <c r="MV24" s="276"/>
      <c r="MW24" s="276"/>
      <c r="MX24" s="276"/>
      <c r="MY24" s="276"/>
      <c r="MZ24" s="276"/>
      <c r="NA24" s="277"/>
      <c r="ND24" s="345">
        <f t="shared" si="7"/>
        <v>642</v>
      </c>
      <c r="NE24" s="346">
        <f t="shared" si="5"/>
        <v>45394</v>
      </c>
      <c r="NF24" s="347" cm="1">
        <f t="array" ref="NF24">IF($ND24=0,"",(IFERROR( (IFERROR($ND24/FRACAS!$AY$1*60,0) - SUMPRODUCT( (FRACAS!$K$5:$K$9999=NF$2) * IFERROR(FRACAS!$AN$5:$AN$9999,0) ) ) / IFERROR($ND24/FRACAS!$AY$1*60,0), 1 )))</f>
        <v>1</v>
      </c>
      <c r="NG24" s="347" cm="1">
        <f t="array" ref="NG24">IF($ND24=0,"",(IFERROR( (IFERROR($ND24/FRACAS!$AY$1*60,0) - SUMPRODUCT( (FRACAS!$K$5:$K$9999=NG$2) * IFERROR(FRACAS!$AN$5:$AN$9999,0) ) ) / IFERROR($ND24/FRACAS!$AY$1*60,0), 1 )))</f>
        <v>1</v>
      </c>
      <c r="NH24" s="347" cm="1">
        <f t="array" ref="NH24">IF($ND24=0,"",(IFERROR( (IFERROR($ND24/FRACAS!$AY$1*60,0) - SUMPRODUCT( (FRACAS!$K$5:$K$9999=NH$2) * IFERROR(FRACAS!$AN$5:$AN$9999,0) ) ) / IFERROR($ND24/FRACAS!$AY$1*60,0), 1 )))</f>
        <v>1</v>
      </c>
      <c r="NI24" s="347" cm="1">
        <f t="array" ref="NI24">IF($ND24=0,"",(IFERROR( (IFERROR($ND24/FRACAS!$AY$1*60,0) - SUMPRODUCT( (FRACAS!$K$5:$K$9999=NI$2) * IFERROR(FRACAS!$AN$5:$AN$9999,0) ) ) / IFERROR($ND24/FRACAS!$AY$1*60,0), 1 )))</f>
        <v>1</v>
      </c>
      <c r="NJ24" s="347" cm="1">
        <f t="array" ref="NJ24">IF($ND24=0,"",(IFERROR( (IFERROR($ND24/FRACAS!$AY$1*60,0) - SUMPRODUCT( (FRACAS!$K$5:$K$9999=NJ$2) * IFERROR(FRACAS!$AN$5:$AN$9999,0) ) ) / IFERROR($ND24/FRACAS!$AY$1*60,0), 1 )))</f>
        <v>1</v>
      </c>
      <c r="NK24" s="347" cm="1">
        <f t="array" ref="NK24">IF($ND24=0,"",(IFERROR( (IFERROR($ND24/FRACAS!$AY$1*60,0) - SUMPRODUCT( (FRACAS!$K$5:$K$9999=NK$2) * IFERROR(FRACAS!$AN$5:$AN$9999,0) ) ) / IFERROR($ND24/FRACAS!$AY$1*60,0), 1 )))</f>
        <v>1</v>
      </c>
      <c r="NL24" s="347" cm="1">
        <f t="array" ref="NL24">IF($ND24=0,"",(IFERROR( (IFERROR($ND24/FRACAS!$AY$1*60,0) - SUMPRODUCT( (FRACAS!$K$5:$K$9999=NL$2) * IFERROR(FRACAS!$AN$5:$AN$9999,0) ) ) / IFERROR($ND24/FRACAS!$AY$1*60,0), 1 )))</f>
        <v>1</v>
      </c>
      <c r="NM24" s="347" cm="1">
        <f t="array" ref="NM24">IF($ND24=0,"",(IFERROR( (IFERROR($ND24/FRACAS!$AY$1*60,0) - SUMPRODUCT( (FRACAS!$K$5:$K$9999=NM$2) * IFERROR(FRACAS!$AN$5:$AN$9999,0) ) ) / IFERROR($ND24/FRACAS!$AY$1*60,0), 1 )))</f>
        <v>1</v>
      </c>
      <c r="NN24" s="347" cm="1">
        <f t="array" ref="NN24">IF($ND24=0,"",(IFERROR( (IFERROR($ND24/FRACAS!$AY$1*60,0) - SUMPRODUCT( (FRACAS!$K$5:$K$9999=NN$2) * IFERROR(FRACAS!$AN$5:$AN$9999,0) ) ) / IFERROR($ND24/FRACAS!$AY$1*60,0), 1 )))</f>
        <v>1</v>
      </c>
      <c r="NO24" s="347" cm="1">
        <f t="array" ref="NO24">IF($ND24=0,"",(IFERROR( (IFERROR($ND24/FRACAS!$AY$1*60,0) - SUMPRODUCT( (FRACAS!$K$5:$K$9999=NO$2) * IFERROR(FRACAS!$AN$5:$AN$9999,0) ) ) / IFERROR($ND24/FRACAS!$AY$1*60,0), 1 )))</f>
        <v>1</v>
      </c>
      <c r="NP24" s="347" cm="1">
        <f t="array" ref="NP24">IF($ND24=0,"",(IFERROR( (IFERROR($ND24/FRACAS!$AY$1*60,0) - SUMPRODUCT( (FRACAS!$K$5:$K$9999=NP$2) * IFERROR(FRACAS!$AN$5:$AN$9999,0) ) ) / IFERROR($ND24/FRACAS!$AY$1*60,0), 1 )))</f>
        <v>1</v>
      </c>
      <c r="NQ24" s="347" cm="1">
        <f t="array" ref="NQ24">IF($ND24=0,"",(IFERROR( (IFERROR($ND24/FRACAS!$AY$1*60,0) - SUMPRODUCT( (FRACAS!$K$5:$K$9999=NQ$2) * IFERROR(FRACAS!$AN$5:$AN$9999,0) ) ) / IFERROR($ND24/FRACAS!$AY$1*60,0), 1 )))</f>
        <v>1</v>
      </c>
      <c r="NR24" s="347" cm="1">
        <f t="array" ref="NR24">IF($ND24=0,"",(IFERROR( (IFERROR($ND24/FRACAS!$AY$1*60,0) - SUMPRODUCT( (FRACAS!$K$5:$K$9999=NR$2) * IFERROR(FRACAS!$AN$5:$AN$9999,0) ) ) / IFERROR($ND24/FRACAS!$AY$1*60,0), 1 )))</f>
        <v>1</v>
      </c>
      <c r="NS24" s="347" cm="1">
        <f t="array" ref="NS24">IF($ND24=0,"",(IFERROR( (IFERROR($ND24/FRACAS!$AY$1*60,0) - SUMPRODUCT( (FRACAS!$K$5:$K$9999=NS$2) * IFERROR(FRACAS!$AN$5:$AN$9999,0) ) ) / IFERROR($ND24/FRACAS!$AY$1*60,0), 1 )))</f>
        <v>1</v>
      </c>
      <c r="NT24" s="347" cm="1">
        <f t="array" ref="NT24">IF($ND24=0,"",(IFERROR( (IFERROR($ND24/FRACAS!$AY$1*60,0) - SUMPRODUCT( (FRACAS!$K$5:$K$9999=NT$2) * IFERROR(FRACAS!$AN$5:$AN$9999,0) ) ) / IFERROR($ND24/FRACAS!$AY$1*60,0), 1 )))</f>
        <v>1</v>
      </c>
      <c r="NU24" s="347" cm="1">
        <f t="array" ref="NU24">IF($ND24=0,"",(IFERROR( (IFERROR($ND24/FRACAS!$AY$1*60,0) - SUMPRODUCT( (FRACAS!$K$5:$K$9999=NU$2) * IFERROR(FRACAS!$AN$5:$AN$9999,0) ) ) / IFERROR($ND24/FRACAS!$AY$1*60,0), 1 )))</f>
        <v>1</v>
      </c>
      <c r="NV24" s="347" cm="1">
        <f t="array" ref="NV24">IF($ND24=0,"",(IFERROR( (IFERROR($ND24/FRACAS!$AY$1*60,0) - SUMPRODUCT( (FRACAS!$K$5:$K$9999=NV$2) * IFERROR(FRACAS!$AN$5:$AN$9999,0) ) ) / IFERROR($ND24/FRACAS!$AY$1*60,0), 1 )))</f>
        <v>1</v>
      </c>
      <c r="NW24" s="347" cm="1">
        <f t="array" ref="NW24">IF($ND24=0,"",(IFERROR( (IFERROR($ND24/FRACAS!$AY$1*60,0) - SUMPRODUCT( (FRACAS!$K$5:$K$9999=NW$2) * IFERROR(FRACAS!$AN$5:$AN$9999,0) ) ) / IFERROR($ND24/FRACAS!$AY$1*60,0), 1 )))</f>
        <v>1</v>
      </c>
      <c r="NX24" s="347" cm="1">
        <f t="array" ref="NX24">IF($ND24=0,"",(IFERROR( (IFERROR($ND24/FRACAS!$AY$1*60,0) - SUMPRODUCT( (FRACAS!$K$5:$K$9999=NX$2) * IFERROR(FRACAS!$AN$5:$AN$9999,0) ) ) / IFERROR($ND24/FRACAS!$AY$1*60,0), 1 )))</f>
        <v>1</v>
      </c>
      <c r="NY24" s="347" cm="1">
        <f t="array" ref="NY24">IF($ND24=0,"",(IFERROR( (IFERROR($ND24/FRACAS!$AY$1*60,0) - SUMPRODUCT( (FRACAS!$K$5:$K$9999=NY$2) * IFERROR(FRACAS!$AN$5:$AN$9999,0) ) ) / IFERROR($ND24/FRACAS!$AY$1*60,0), 1 )))</f>
        <v>1</v>
      </c>
      <c r="NZ24" s="347" cm="1">
        <f t="array" ref="NZ24">IF($ND24=0,"",(IFERROR( (IFERROR($ND24/FRACAS!$AY$1*60,0) - SUMPRODUCT( (FRACAS!$K$5:$K$9999=NZ$2) * IFERROR(FRACAS!$AN$5:$AN$9999,0) ) ) / IFERROR($ND24/FRACAS!$AY$1*60,0), 1 )))</f>
        <v>1</v>
      </c>
      <c r="OA24" s="347" cm="1">
        <f t="array" ref="OA24">IF($ND24=0,"",(IFERROR( (IFERROR($ND24/FRACAS!$AY$1*60,0) - SUMPRODUCT( (FRACAS!$K$5:$K$9999=OA$2) * IFERROR(FRACAS!$AN$5:$AN$9999,0) ) ) / IFERROR($ND24/FRACAS!$AY$1*60,0), 1 )))</f>
        <v>1</v>
      </c>
      <c r="OB24" s="347" cm="1">
        <f t="array" ref="OB24">IF($ND24=0,"",(IFERROR( (IFERROR($ND24/FRACAS!$AY$1*60,0) - SUMPRODUCT( (FRACAS!$K$5:$K$9999=OB$2) * IFERROR(FRACAS!$AN$5:$AN$9999,0) ) ) / IFERROR($ND24/FRACAS!$AY$1*60,0), 1 )))</f>
        <v>1</v>
      </c>
      <c r="OC24" s="347" cm="1">
        <f t="array" ref="OC24">IF($ND24=0,"",(IFERROR( (IFERROR($ND24/FRACAS!$AY$1*60,0) - SUMPRODUCT( (FRACAS!$K$5:$K$9999=OC$2) * IFERROR(FRACAS!$AN$5:$AN$9999,0) ) ) / IFERROR($ND24/FRACAS!$AY$1*60,0), 1 )))</f>
        <v>1</v>
      </c>
      <c r="OD24" s="347" cm="1">
        <f t="array" ref="OD24">IF($ND24=0,"",(IFERROR( (IFERROR($ND24/FRACAS!$AY$1*60,0) - SUMPRODUCT( (FRACAS!$K$5:$K$9999=OD$2) * IFERROR(FRACAS!$AN$5:$AN$9999,0) ) ) / IFERROR($ND24/FRACAS!$AY$1*60,0), 1 )))</f>
        <v>1</v>
      </c>
      <c r="OE24" s="347" cm="1">
        <f t="array" ref="OE24">IF($ND24=0,"",(IFERROR( (IFERROR($ND24/FRACAS!$AY$1*60,0) - SUMPRODUCT( (FRACAS!$K$5:$K$9999=OE$2) * IFERROR(FRACAS!$AN$5:$AN$9999,0) ) ) / IFERROR($ND24/FRACAS!$AY$1*60,0), 1 )))</f>
        <v>1</v>
      </c>
      <c r="OF24" s="347" cm="1">
        <f t="array" ref="OF24">IF($ND24=0,"",(IFERROR( (IFERROR($ND24/FRACAS!$AY$1*60,0) - SUMPRODUCT( (FRACAS!$K$5:$K$9999=OF$2) * IFERROR(FRACAS!$AN$5:$AN$9999,0) ) ) / IFERROR($ND24/FRACAS!$AY$1*60,0), 1 )))</f>
        <v>1</v>
      </c>
      <c r="OG24" s="347" cm="1">
        <f t="array" ref="OG24">IF($ND24=0,"",(IFERROR( (IFERROR($ND24/FRACAS!$AY$1*60,0) - SUMPRODUCT( (FRACAS!$K$5:$K$9999=OG$2) * IFERROR(FRACAS!$AN$5:$AN$9999,0) ) ) / IFERROR($ND24/FRACAS!$AY$1*60,0), 1 )))</f>
        <v>1</v>
      </c>
      <c r="OH24" s="347" cm="1">
        <f t="array" ref="OH24">IF($ND24=0,"",(IFERROR( (IFERROR($ND24/FRACAS!$AY$1*60,0) - SUMPRODUCT( (FRACAS!$K$5:$K$9999=OH$2) * IFERROR(FRACAS!$AN$5:$AN$9999,0) ) ) / IFERROR($ND24/FRACAS!$AY$1*60,0), 1 )))</f>
        <v>1</v>
      </c>
      <c r="OI24" s="347" cm="1">
        <f t="array" ref="OI24">IF($ND24=0,"",(IFERROR( (IFERROR($ND24/FRACAS!$AY$1*60,0) - SUMPRODUCT( (FRACAS!$K$5:$K$9999=OI$2) * IFERROR(FRACAS!$AN$5:$AN$9999,0) ) ) / IFERROR($ND24/FRACAS!$AY$1*60,0), 1 )))</f>
        <v>1</v>
      </c>
      <c r="OJ24" s="347" cm="1">
        <f t="array" ref="OJ24">IF($ND24=0,"",(IFERROR( (IFERROR($ND24/FRACAS!$AY$1*60,0) - SUMPRODUCT( (FRACAS!$K$5:$K$9999=OJ$2) * IFERROR(FRACAS!$AN$5:$AN$9999,0) ) ) / IFERROR($ND24/FRACAS!$AY$1*60,0), 1 )))</f>
        <v>1</v>
      </c>
      <c r="OK24" s="347" cm="1">
        <f t="array" ref="OK24">IF($ND24=0,"",(IFERROR( (IFERROR($ND24/FRACAS!$AY$1*60,0) - SUMPRODUCT( (FRACAS!$K$5:$K$9999=OK$2) * IFERROR(FRACAS!$AN$5:$AN$9999,0) ) ) / IFERROR($ND24/FRACAS!$AY$1*60,0), 1 )))</f>
        <v>1</v>
      </c>
      <c r="OL24" s="347" cm="1">
        <f t="array" ref="OL24">IF($ND24=0,"",(IFERROR( (IFERROR($ND24/FRACAS!$AY$1*60,0) - SUMPRODUCT( (FRACAS!$K$5:$K$9999=OL$2) * IFERROR(FRACAS!$AN$5:$AN$9999,0) ) ) / IFERROR($ND24/FRACAS!$AY$1*60,0), 1 )))</f>
        <v>1</v>
      </c>
      <c r="OM24" s="347" cm="1">
        <f t="array" ref="OM24">IF($ND24=0,"",(IFERROR( (IFERROR($ND24/FRACAS!$AY$1*60,0) - SUMPRODUCT( (FRACAS!$K$5:$K$9999=OM$2) * IFERROR(FRACAS!$AN$5:$AN$9999,0) ) ) / IFERROR($ND24/FRACAS!$AY$1*60,0), 1 )))</f>
        <v>1</v>
      </c>
      <c r="ON24" s="347" cm="1">
        <f t="array" ref="ON24">IF($ND24=0,"",(IFERROR( (IFERROR($ND24/FRACAS!$AY$1*60,0) - SUMPRODUCT( (FRACAS!$K$5:$K$9999=ON$2) * IFERROR(FRACAS!$AN$5:$AN$9999,0) ) ) / IFERROR($ND24/FRACAS!$AY$1*60,0), 1 )))</f>
        <v>1</v>
      </c>
    </row>
    <row r="25" spans="2:404" ht="15" customHeight="1">
      <c r="B25" s="301" t="s">
        <v>236</v>
      </c>
      <c r="C25" s="302">
        <v>45401</v>
      </c>
      <c r="D25" s="279">
        <v>630</v>
      </c>
      <c r="E25" s="279">
        <v>24</v>
      </c>
      <c r="F25" s="303"/>
      <c r="G25" s="303"/>
      <c r="H25" s="303"/>
      <c r="I25" s="303"/>
      <c r="J25" s="303"/>
      <c r="K25" s="304"/>
      <c r="L25" s="304"/>
      <c r="M25" s="317"/>
      <c r="N25" s="305"/>
      <c r="O25" s="279"/>
      <c r="P25" s="279"/>
      <c r="Q25" s="279"/>
      <c r="R25" s="279"/>
      <c r="S25" s="279"/>
      <c r="T25" s="279"/>
      <c r="U25" s="279"/>
      <c r="V25" s="279"/>
      <c r="W25" s="279"/>
      <c r="X25" s="279"/>
      <c r="Y25" s="279"/>
      <c r="Z25" s="279"/>
      <c r="AA25" s="279"/>
      <c r="AB25" s="279"/>
      <c r="AC25" s="279"/>
      <c r="AD25" s="279"/>
      <c r="AE25" s="279"/>
      <c r="AF25" s="279"/>
      <c r="AG25" s="279"/>
      <c r="AH25" s="279"/>
      <c r="AI25" s="279"/>
      <c r="AJ25" s="279"/>
      <c r="AK25" s="279"/>
      <c r="AL25" s="279"/>
      <c r="AM25" s="279"/>
      <c r="AN25" s="279"/>
      <c r="AO25" s="279"/>
      <c r="AP25" s="279"/>
      <c r="AQ25" s="279"/>
      <c r="AR25" s="279"/>
      <c r="AS25" s="279"/>
      <c r="AT25" s="279"/>
      <c r="AU25" s="279"/>
      <c r="AV25" s="279"/>
      <c r="AW25" s="279"/>
      <c r="AX25" s="279"/>
      <c r="AY25" s="279"/>
      <c r="AZ25" s="279"/>
      <c r="BA25" s="280"/>
      <c r="BB25" s="266"/>
      <c r="BC25" s="266"/>
      <c r="BD25" s="352"/>
      <c r="BE25" s="352"/>
      <c r="BF25" s="352"/>
      <c r="BG25" s="352"/>
      <c r="BH25" s="352"/>
      <c r="BI25" s="352"/>
      <c r="BJ25" s="352"/>
      <c r="BK25" s="352"/>
      <c r="BL25" s="352"/>
      <c r="BM25" s="352"/>
      <c r="BN25" s="352"/>
      <c r="BO25" s="352"/>
      <c r="BP25" s="352"/>
      <c r="BQ25" s="352"/>
      <c r="BR25" s="352"/>
      <c r="BS25" s="352"/>
      <c r="BT25" s="352"/>
      <c r="BU25" s="352"/>
      <c r="BV25" s="352"/>
      <c r="BW25" s="352"/>
      <c r="BX25" s="352"/>
      <c r="BY25" s="352"/>
      <c r="BZ25" s="352"/>
      <c r="CA25" s="352"/>
      <c r="CB25" s="352"/>
      <c r="CC25" s="352"/>
      <c r="CD25" s="352"/>
      <c r="CE25" s="352"/>
      <c r="CF25" s="352"/>
      <c r="CG25" s="352"/>
      <c r="CH25" s="352"/>
      <c r="CI25" s="352"/>
      <c r="CJ25" s="352"/>
      <c r="CK25" s="352"/>
      <c r="CL25" s="352"/>
      <c r="CM25" s="352"/>
      <c r="CN25" s="352"/>
      <c r="CO25" s="352"/>
      <c r="CP25" s="352"/>
      <c r="CQ25" s="352"/>
      <c r="CR25" s="352"/>
      <c r="CS25" s="352"/>
      <c r="CT25" s="352"/>
      <c r="CU25" s="352"/>
      <c r="CV25" s="352"/>
      <c r="CW25" s="352"/>
      <c r="CX25" s="352"/>
      <c r="CY25" s="352"/>
      <c r="CZ25" s="352"/>
      <c r="DA25" s="352"/>
      <c r="DB25" s="266"/>
      <c r="DC25" s="266">
        <f t="shared" si="3"/>
        <v>36</v>
      </c>
      <c r="DD25" s="302">
        <f t="shared" si="4"/>
        <v>45401</v>
      </c>
      <c r="DE25" s="328">
        <f>IF(D25&gt; 0,(COUNTIFS(FRACAS!$B$5:$B$9997, D$4, FRACAS!$D$5:$D$9997, "&lt;="&amp;D25)), "" )</f>
        <v>30</v>
      </c>
      <c r="DF25" s="282">
        <f>IF(E25&gt; 0,(COUNTIFS(FRACAS!$B$5:$B$9997, E$4, FRACAS!$D$5:$D$9997, "&lt;="&amp;E25)), "" )</f>
        <v>6</v>
      </c>
      <c r="DG25" s="282" t="str">
        <f>IF(F25&gt; 0,(COUNTIFS(FRACAS!$B$5:$B$9997, F$4, FRACAS!$D$5:$D$9997, "&lt;="&amp;F25)), "" )</f>
        <v/>
      </c>
      <c r="DH25" s="282" t="str">
        <f>IF(G25&gt; 0,(COUNTIFS(FRACAS!$B$5:$B$9997, G$4, FRACAS!$D$5:$D$9997, "&lt;="&amp;G25)), "" )</f>
        <v/>
      </c>
      <c r="DI25" s="282" t="str">
        <f>IF(H25&gt; 0,(COUNTIFS(FRACAS!$B$5:$B$9997, H$4, FRACAS!$D$5:$D$9997, "&lt;="&amp;H25)), "" )</f>
        <v/>
      </c>
      <c r="DJ25" s="282" t="str">
        <f>IF(I25&gt; 0,(COUNTIFS(FRACAS!$B$5:$B$9997, I$4, FRACAS!$D$5:$D$9997, "&lt;="&amp;I25)), "" )</f>
        <v/>
      </c>
      <c r="DK25" s="282" t="str">
        <f>IF(J25&gt; 0,(COUNTIFS(FRACAS!$B$5:$B$9997, J$4, FRACAS!$D$5:$D$9997, "&lt;="&amp;J25)), "" )</f>
        <v/>
      </c>
      <c r="DL25" s="282" t="str">
        <f>IF(K25&gt; 0,(COUNTIFS(FRACAS!$B$5:$B$9997, K$4, FRACAS!$D$5:$D$9997, "&lt;="&amp;K25)), "" )</f>
        <v/>
      </c>
      <c r="DM25" s="282" t="str">
        <f>IF(L25&gt; 0,(COUNTIFS(FRACAS!$B$5:$B$9997, L$4, FRACAS!$D$5:$D$9997, "&lt;="&amp;L25)), "" )</f>
        <v/>
      </c>
      <c r="DN25" s="282" t="str">
        <f>IF(M25&gt; 0,(COUNTIFS(FRACAS!$B$5:$B$9997, M$4, FRACAS!$D$5:$D$9997, "&lt;="&amp;M25)), "" )</f>
        <v/>
      </c>
      <c r="DO25" s="284"/>
      <c r="DP25" s="282"/>
      <c r="DQ25" s="282"/>
      <c r="DR25" s="282"/>
      <c r="DS25" s="282"/>
      <c r="DT25" s="282"/>
      <c r="DU25" s="282"/>
      <c r="DV25" s="282"/>
      <c r="DW25" s="282"/>
      <c r="DX25" s="282"/>
      <c r="DY25" s="282"/>
      <c r="DZ25" s="282"/>
      <c r="EA25" s="282"/>
      <c r="EB25" s="282"/>
      <c r="EC25" s="282"/>
      <c r="ED25" s="282"/>
      <c r="EE25" s="282"/>
      <c r="EF25" s="282"/>
      <c r="EG25" s="282"/>
      <c r="EH25" s="282"/>
      <c r="EI25" s="282"/>
      <c r="EJ25" s="282"/>
      <c r="EK25" s="282"/>
      <c r="EL25" s="282"/>
      <c r="EM25" s="282"/>
      <c r="EN25" s="282"/>
      <c r="EO25" s="282"/>
      <c r="EP25" s="282"/>
      <c r="EQ25" s="282"/>
      <c r="ER25" s="282"/>
      <c r="ES25" s="282"/>
      <c r="ET25" s="282"/>
      <c r="EU25" s="282"/>
      <c r="EV25" s="282"/>
      <c r="EW25" s="282"/>
      <c r="EX25" s="282"/>
      <c r="EY25" s="282"/>
      <c r="EZ25" s="282"/>
      <c r="FA25" s="282"/>
      <c r="FB25" s="283"/>
      <c r="FC25" s="285"/>
      <c r="FD25" s="285"/>
      <c r="JN25" s="306"/>
      <c r="JO25" s="274"/>
      <c r="JP25" s="274"/>
      <c r="JQ25" s="274"/>
      <c r="JR25" s="274"/>
      <c r="JS25" s="274"/>
      <c r="JT25" s="274"/>
      <c r="JU25" s="274"/>
      <c r="JV25" s="274"/>
      <c r="JW25" s="274"/>
      <c r="JX25" s="274"/>
      <c r="JY25" s="274"/>
      <c r="JZ25" s="274"/>
      <c r="KA25" s="274"/>
      <c r="KB25" s="274"/>
      <c r="KC25" s="274"/>
      <c r="KD25" s="274"/>
      <c r="KE25" s="274"/>
      <c r="KF25" s="274"/>
      <c r="KG25" s="274"/>
      <c r="KH25" s="274"/>
      <c r="KI25" s="274"/>
      <c r="KJ25" s="274"/>
      <c r="KK25" s="274"/>
      <c r="KL25" s="274"/>
      <c r="KM25" s="274"/>
      <c r="KN25" s="274"/>
      <c r="KO25" s="274"/>
      <c r="KP25" s="274"/>
      <c r="KQ25" s="274"/>
      <c r="KR25" s="274"/>
      <c r="KS25" s="274"/>
      <c r="KT25" s="274"/>
      <c r="KU25" s="274"/>
      <c r="KV25" s="274"/>
      <c r="KW25" s="274"/>
      <c r="KX25" s="274"/>
      <c r="KY25" s="274"/>
      <c r="KZ25" s="274"/>
      <c r="LA25" s="274"/>
      <c r="LB25" s="275"/>
      <c r="LC25" s="302">
        <f t="shared" si="6"/>
        <v>45401</v>
      </c>
      <c r="LD25" s="354" cm="1">
        <f t="array" ref="LD25">IFERROR(
    (((D25/FRACAS!$AY$1)*60))
    /
    (((D25/FRACAS!$AY$1)*60) + SUMPRODUCT((FRACAS!$B$5:$B$9997=D$4)*(FRACAS!$D$5:$D$9997&lt;=D25)*(IFERROR(FRACAS!$AM$5:$AM$9997,0)))
    ),"")</f>
        <v>2.303715889666734E-2</v>
      </c>
      <c r="LE25" s="354" cm="1">
        <f t="array" ref="LE25">IFERROR(
    (((E25/FRACAS!$AY$1)*60))
    /
    (((E25/FRACAS!$AY$1)*60) + SUMPRODUCT((FRACAS!$B$5:$B$9997=E$4)*(FRACAS!$D$5:$D$9997&lt;=E25)*(IFERROR(FRACAS!$AM$5:$AM$9997,0)))
    ),"")</f>
        <v>9.0247352953285581E-4</v>
      </c>
      <c r="LF25" s="354" t="str" cm="1">
        <f t="array" ref="LF25">IFERROR(
    (((F25/FRACAS!$AY$1)*60))
    /
    (((F25/FRACAS!$AY$1)*60) + SUMPRODUCT((FRACAS!$B$5:$B$9997=F$4)*(FRACAS!$D$5:$D$9997&lt;=F25)*(IFERROR(FRACAS!$AM$5:$AM$9997,0)))
    ),"")</f>
        <v/>
      </c>
      <c r="LG25" s="354" t="str" cm="1">
        <f t="array" ref="LG25">IFERROR(
    (((G25/FRACAS!$AY$1)*60))
    /
    (((G25/FRACAS!$AY$1)*60) + SUMPRODUCT((FRACAS!$B$5:$B$9997=G$4)*(FRACAS!$D$5:$D$9997&lt;=G25)*(IFERROR(FRACAS!$AM$5:$AM$9997,0)))
    ),"")</f>
        <v/>
      </c>
      <c r="LH25" s="354" t="str" cm="1">
        <f t="array" ref="LH25">IFERROR(
    (((H25/FRACAS!$AY$1)*60))
    /
    (((H25/FRACAS!$AY$1)*60) + SUMPRODUCT((FRACAS!$B$5:$B$9997=H$4)*(FRACAS!$D$5:$D$9997&lt;=H25)*(IFERROR(FRACAS!$AM$5:$AM$9997,0)))
    ),"")</f>
        <v/>
      </c>
      <c r="LI25" s="354" t="str" cm="1">
        <f t="array" ref="LI25">IFERROR(
    (((I25/FRACAS!$AY$1)*60))
    /
    (((I25/FRACAS!$AY$1)*60) + SUMPRODUCT((FRACAS!$B$5:$B$9997=I$4)*(FRACAS!$D$5:$D$9997&lt;=I25)*(IFERROR(FRACAS!$AM$5:$AM$9997,0)))
    ),"")</f>
        <v/>
      </c>
      <c r="LJ25" s="354" t="str" cm="1">
        <f t="array" ref="LJ25">IFERROR(
    (((J25/FRACAS!$AY$1)*60))
    /
    (((J25/FRACAS!$AY$1)*60) + SUMPRODUCT((FRACAS!$B$5:$B$9997=J$4)*(FRACAS!$D$5:$D$9997&lt;=J25)*(IFERROR(FRACAS!$AM$5:$AM$9997,0)))
    ),"")</f>
        <v/>
      </c>
      <c r="LK25" s="354" t="str" cm="1">
        <f t="array" ref="LK25">IFERROR(
    (((K25/FRACAS!$AY$1)*60))
    /
    (((K25/FRACAS!$AY$1)*60) + SUMPRODUCT((FRACAS!$B$5:$B$9997=K$4)*(FRACAS!$D$5:$D$9997&lt;=K25)*(IFERROR(FRACAS!$AM$5:$AM$9997,0)))
    ),"")</f>
        <v/>
      </c>
      <c r="LL25" s="354" t="str" cm="1">
        <f t="array" ref="LL25">IFERROR(
    (((L25/FRACAS!$AY$1)*60))
    /
    (((L25/FRACAS!$AY$1)*60) + SUMPRODUCT((FRACAS!$B$5:$B$9997=L$4)*(FRACAS!$D$5:$D$9997&lt;=L25)*(IFERROR(FRACAS!$AM$5:$AM$9997,0)))
    ),"")</f>
        <v/>
      </c>
      <c r="LM25" s="354" t="str" cm="1">
        <f t="array" ref="LM25">IFERROR(
    (((M25/FRACAS!$AY$1)*60))
    /
    (((M25/FRACAS!$AY$1)*60) + SUMPRODUCT((FRACAS!$B$5:$B$9997=M$4)*(FRACAS!$D$5:$D$9997&lt;=M25)*(IFERROR(FRACAS!$AM$5:$AM$9997,0)))
    ),"")</f>
        <v/>
      </c>
      <c r="LN25" s="308"/>
      <c r="LO25" s="276"/>
      <c r="LP25" s="276"/>
      <c r="LQ25" s="276"/>
      <c r="LR25" s="276"/>
      <c r="LS25" s="276"/>
      <c r="LT25" s="276"/>
      <c r="LU25" s="276"/>
      <c r="LV25" s="276"/>
      <c r="LW25" s="276"/>
      <c r="LX25" s="276"/>
      <c r="LY25" s="276"/>
      <c r="LZ25" s="276"/>
      <c r="MA25" s="276"/>
      <c r="MB25" s="276"/>
      <c r="MC25" s="276"/>
      <c r="MD25" s="276"/>
      <c r="ME25" s="276"/>
      <c r="MF25" s="276"/>
      <c r="MG25" s="276"/>
      <c r="MH25" s="276"/>
      <c r="MI25" s="276"/>
      <c r="MJ25" s="276"/>
      <c r="MK25" s="276"/>
      <c r="ML25" s="276"/>
      <c r="MM25" s="276"/>
      <c r="MN25" s="276"/>
      <c r="MO25" s="276"/>
      <c r="MP25" s="276"/>
      <c r="MQ25" s="276"/>
      <c r="MR25" s="276"/>
      <c r="MS25" s="276"/>
      <c r="MT25" s="276"/>
      <c r="MU25" s="276"/>
      <c r="MV25" s="276"/>
      <c r="MW25" s="276"/>
      <c r="MX25" s="276"/>
      <c r="MY25" s="276"/>
      <c r="MZ25" s="276"/>
      <c r="NA25" s="277"/>
      <c r="ND25" s="345">
        <f t="shared" si="7"/>
        <v>654</v>
      </c>
      <c r="NE25" s="346">
        <f t="shared" si="5"/>
        <v>45401</v>
      </c>
      <c r="NF25" s="347" cm="1">
        <f t="array" ref="NF25">IF($ND25=0,"",(IFERROR( (IFERROR($ND25/FRACAS!$AY$1*60,0) - SUMPRODUCT( (FRACAS!$K$5:$K$9999=NF$2) * IFERROR(FRACAS!$AN$5:$AN$9999,0) ) ) / IFERROR($ND25/FRACAS!$AY$1*60,0), 1 )))</f>
        <v>1</v>
      </c>
      <c r="NG25" s="347" cm="1">
        <f t="array" ref="NG25">IF($ND25=0,"",(IFERROR( (IFERROR($ND25/FRACAS!$AY$1*60,0) - SUMPRODUCT( (FRACAS!$K$5:$K$9999=NG$2) * IFERROR(FRACAS!$AN$5:$AN$9999,0) ) ) / IFERROR($ND25/FRACAS!$AY$1*60,0), 1 )))</f>
        <v>1</v>
      </c>
      <c r="NH25" s="347" cm="1">
        <f t="array" ref="NH25">IF($ND25=0,"",(IFERROR( (IFERROR($ND25/FRACAS!$AY$1*60,0) - SUMPRODUCT( (FRACAS!$K$5:$K$9999=NH$2) * IFERROR(FRACAS!$AN$5:$AN$9999,0) ) ) / IFERROR($ND25/FRACAS!$AY$1*60,0), 1 )))</f>
        <v>1</v>
      </c>
      <c r="NI25" s="347" cm="1">
        <f t="array" ref="NI25">IF($ND25=0,"",(IFERROR( (IFERROR($ND25/FRACAS!$AY$1*60,0) - SUMPRODUCT( (FRACAS!$K$5:$K$9999=NI$2) * IFERROR(FRACAS!$AN$5:$AN$9999,0) ) ) / IFERROR($ND25/FRACAS!$AY$1*60,0), 1 )))</f>
        <v>1</v>
      </c>
      <c r="NJ25" s="347" cm="1">
        <f t="array" ref="NJ25">IF($ND25=0,"",(IFERROR( (IFERROR($ND25/FRACAS!$AY$1*60,0) - SUMPRODUCT( (FRACAS!$K$5:$K$9999=NJ$2) * IFERROR(FRACAS!$AN$5:$AN$9999,0) ) ) / IFERROR($ND25/FRACAS!$AY$1*60,0), 1 )))</f>
        <v>1</v>
      </c>
      <c r="NK25" s="347" cm="1">
        <f t="array" ref="NK25">IF($ND25=0,"",(IFERROR( (IFERROR($ND25/FRACAS!$AY$1*60,0) - SUMPRODUCT( (FRACAS!$K$5:$K$9999=NK$2) * IFERROR(FRACAS!$AN$5:$AN$9999,0) ) ) / IFERROR($ND25/FRACAS!$AY$1*60,0), 1 )))</f>
        <v>1</v>
      </c>
      <c r="NL25" s="347" cm="1">
        <f t="array" ref="NL25">IF($ND25=0,"",(IFERROR( (IFERROR($ND25/FRACAS!$AY$1*60,0) - SUMPRODUCT( (FRACAS!$K$5:$K$9999=NL$2) * IFERROR(FRACAS!$AN$5:$AN$9999,0) ) ) / IFERROR($ND25/FRACAS!$AY$1*60,0), 1 )))</f>
        <v>1</v>
      </c>
      <c r="NM25" s="347" cm="1">
        <f t="array" ref="NM25">IF($ND25=0,"",(IFERROR( (IFERROR($ND25/FRACAS!$AY$1*60,0) - SUMPRODUCT( (FRACAS!$K$5:$K$9999=NM$2) * IFERROR(FRACAS!$AN$5:$AN$9999,0) ) ) / IFERROR($ND25/FRACAS!$AY$1*60,0), 1 )))</f>
        <v>1</v>
      </c>
      <c r="NN25" s="347" cm="1">
        <f t="array" ref="NN25">IF($ND25=0,"",(IFERROR( (IFERROR($ND25/FRACAS!$AY$1*60,0) - SUMPRODUCT( (FRACAS!$K$5:$K$9999=NN$2) * IFERROR(FRACAS!$AN$5:$AN$9999,0) ) ) / IFERROR($ND25/FRACAS!$AY$1*60,0), 1 )))</f>
        <v>1</v>
      </c>
      <c r="NO25" s="347" cm="1">
        <f t="array" ref="NO25">IF($ND25=0,"",(IFERROR( (IFERROR($ND25/FRACAS!$AY$1*60,0) - SUMPRODUCT( (FRACAS!$K$5:$K$9999=NO$2) * IFERROR(FRACAS!$AN$5:$AN$9999,0) ) ) / IFERROR($ND25/FRACAS!$AY$1*60,0), 1 )))</f>
        <v>1</v>
      </c>
      <c r="NP25" s="347" cm="1">
        <f t="array" ref="NP25">IF($ND25=0,"",(IFERROR( (IFERROR($ND25/FRACAS!$AY$1*60,0) - SUMPRODUCT( (FRACAS!$K$5:$K$9999=NP$2) * IFERROR(FRACAS!$AN$5:$AN$9999,0) ) ) / IFERROR($ND25/FRACAS!$AY$1*60,0), 1 )))</f>
        <v>1</v>
      </c>
      <c r="NQ25" s="347" cm="1">
        <f t="array" ref="NQ25">IF($ND25=0,"",(IFERROR( (IFERROR($ND25/FRACAS!$AY$1*60,0) - SUMPRODUCT( (FRACAS!$K$5:$K$9999=NQ$2) * IFERROR(FRACAS!$AN$5:$AN$9999,0) ) ) / IFERROR($ND25/FRACAS!$AY$1*60,0), 1 )))</f>
        <v>1</v>
      </c>
      <c r="NR25" s="347" cm="1">
        <f t="array" ref="NR25">IF($ND25=0,"",(IFERROR( (IFERROR($ND25/FRACAS!$AY$1*60,0) - SUMPRODUCT( (FRACAS!$K$5:$K$9999=NR$2) * IFERROR(FRACAS!$AN$5:$AN$9999,0) ) ) / IFERROR($ND25/FRACAS!$AY$1*60,0), 1 )))</f>
        <v>1</v>
      </c>
      <c r="NS25" s="347" cm="1">
        <f t="array" ref="NS25">IF($ND25=0,"",(IFERROR( (IFERROR($ND25/FRACAS!$AY$1*60,0) - SUMPRODUCT( (FRACAS!$K$5:$K$9999=NS$2) * IFERROR(FRACAS!$AN$5:$AN$9999,0) ) ) / IFERROR($ND25/FRACAS!$AY$1*60,0), 1 )))</f>
        <v>1</v>
      </c>
      <c r="NT25" s="347" cm="1">
        <f t="array" ref="NT25">IF($ND25=0,"",(IFERROR( (IFERROR($ND25/FRACAS!$AY$1*60,0) - SUMPRODUCT( (FRACAS!$K$5:$K$9999=NT$2) * IFERROR(FRACAS!$AN$5:$AN$9999,0) ) ) / IFERROR($ND25/FRACAS!$AY$1*60,0), 1 )))</f>
        <v>1</v>
      </c>
      <c r="NU25" s="347" cm="1">
        <f t="array" ref="NU25">IF($ND25=0,"",(IFERROR( (IFERROR($ND25/FRACAS!$AY$1*60,0) - SUMPRODUCT( (FRACAS!$K$5:$K$9999=NU$2) * IFERROR(FRACAS!$AN$5:$AN$9999,0) ) ) / IFERROR($ND25/FRACAS!$AY$1*60,0), 1 )))</f>
        <v>1</v>
      </c>
      <c r="NV25" s="347" cm="1">
        <f t="array" ref="NV25">IF($ND25=0,"",(IFERROR( (IFERROR($ND25/FRACAS!$AY$1*60,0) - SUMPRODUCT( (FRACAS!$K$5:$K$9999=NV$2) * IFERROR(FRACAS!$AN$5:$AN$9999,0) ) ) / IFERROR($ND25/FRACAS!$AY$1*60,0), 1 )))</f>
        <v>1</v>
      </c>
      <c r="NW25" s="347" cm="1">
        <f t="array" ref="NW25">IF($ND25=0,"",(IFERROR( (IFERROR($ND25/FRACAS!$AY$1*60,0) - SUMPRODUCT( (FRACAS!$K$5:$K$9999=NW$2) * IFERROR(FRACAS!$AN$5:$AN$9999,0) ) ) / IFERROR($ND25/FRACAS!$AY$1*60,0), 1 )))</f>
        <v>1</v>
      </c>
      <c r="NX25" s="347" cm="1">
        <f t="array" ref="NX25">IF($ND25=0,"",(IFERROR( (IFERROR($ND25/FRACAS!$AY$1*60,0) - SUMPRODUCT( (FRACAS!$K$5:$K$9999=NX$2) * IFERROR(FRACAS!$AN$5:$AN$9999,0) ) ) / IFERROR($ND25/FRACAS!$AY$1*60,0), 1 )))</f>
        <v>1</v>
      </c>
      <c r="NY25" s="347" cm="1">
        <f t="array" ref="NY25">IF($ND25=0,"",(IFERROR( (IFERROR($ND25/FRACAS!$AY$1*60,0) - SUMPRODUCT( (FRACAS!$K$5:$K$9999=NY$2) * IFERROR(FRACAS!$AN$5:$AN$9999,0) ) ) / IFERROR($ND25/FRACAS!$AY$1*60,0), 1 )))</f>
        <v>1</v>
      </c>
      <c r="NZ25" s="347" cm="1">
        <f t="array" ref="NZ25">IF($ND25=0,"",(IFERROR( (IFERROR($ND25/FRACAS!$AY$1*60,0) - SUMPRODUCT( (FRACAS!$K$5:$K$9999=NZ$2) * IFERROR(FRACAS!$AN$5:$AN$9999,0) ) ) / IFERROR($ND25/FRACAS!$AY$1*60,0), 1 )))</f>
        <v>1</v>
      </c>
      <c r="OA25" s="347" cm="1">
        <f t="array" ref="OA25">IF($ND25=0,"",(IFERROR( (IFERROR($ND25/FRACAS!$AY$1*60,0) - SUMPRODUCT( (FRACAS!$K$5:$K$9999=OA$2) * IFERROR(FRACAS!$AN$5:$AN$9999,0) ) ) / IFERROR($ND25/FRACAS!$AY$1*60,0), 1 )))</f>
        <v>1</v>
      </c>
      <c r="OB25" s="347" cm="1">
        <f t="array" ref="OB25">IF($ND25=0,"",(IFERROR( (IFERROR($ND25/FRACAS!$AY$1*60,0) - SUMPRODUCT( (FRACAS!$K$5:$K$9999=OB$2) * IFERROR(FRACAS!$AN$5:$AN$9999,0) ) ) / IFERROR($ND25/FRACAS!$AY$1*60,0), 1 )))</f>
        <v>1</v>
      </c>
      <c r="OC25" s="347" cm="1">
        <f t="array" ref="OC25">IF($ND25=0,"",(IFERROR( (IFERROR($ND25/FRACAS!$AY$1*60,0) - SUMPRODUCT( (FRACAS!$K$5:$K$9999=OC$2) * IFERROR(FRACAS!$AN$5:$AN$9999,0) ) ) / IFERROR($ND25/FRACAS!$AY$1*60,0), 1 )))</f>
        <v>1</v>
      </c>
      <c r="OD25" s="347" cm="1">
        <f t="array" ref="OD25">IF($ND25=0,"",(IFERROR( (IFERROR($ND25/FRACAS!$AY$1*60,0) - SUMPRODUCT( (FRACAS!$K$5:$K$9999=OD$2) * IFERROR(FRACAS!$AN$5:$AN$9999,0) ) ) / IFERROR($ND25/FRACAS!$AY$1*60,0), 1 )))</f>
        <v>1</v>
      </c>
      <c r="OE25" s="347" cm="1">
        <f t="array" ref="OE25">IF($ND25=0,"",(IFERROR( (IFERROR($ND25/FRACAS!$AY$1*60,0) - SUMPRODUCT( (FRACAS!$K$5:$K$9999=OE$2) * IFERROR(FRACAS!$AN$5:$AN$9999,0) ) ) / IFERROR($ND25/FRACAS!$AY$1*60,0), 1 )))</f>
        <v>1</v>
      </c>
      <c r="OF25" s="347" cm="1">
        <f t="array" ref="OF25">IF($ND25=0,"",(IFERROR( (IFERROR($ND25/FRACAS!$AY$1*60,0) - SUMPRODUCT( (FRACAS!$K$5:$K$9999=OF$2) * IFERROR(FRACAS!$AN$5:$AN$9999,0) ) ) / IFERROR($ND25/FRACAS!$AY$1*60,0), 1 )))</f>
        <v>1</v>
      </c>
      <c r="OG25" s="347" cm="1">
        <f t="array" ref="OG25">IF($ND25=0,"",(IFERROR( (IFERROR($ND25/FRACAS!$AY$1*60,0) - SUMPRODUCT( (FRACAS!$K$5:$K$9999=OG$2) * IFERROR(FRACAS!$AN$5:$AN$9999,0) ) ) / IFERROR($ND25/FRACAS!$AY$1*60,0), 1 )))</f>
        <v>1</v>
      </c>
      <c r="OH25" s="347" cm="1">
        <f t="array" ref="OH25">IF($ND25=0,"",(IFERROR( (IFERROR($ND25/FRACAS!$AY$1*60,0) - SUMPRODUCT( (FRACAS!$K$5:$K$9999=OH$2) * IFERROR(FRACAS!$AN$5:$AN$9999,0) ) ) / IFERROR($ND25/FRACAS!$AY$1*60,0), 1 )))</f>
        <v>1</v>
      </c>
      <c r="OI25" s="347" cm="1">
        <f t="array" ref="OI25">IF($ND25=0,"",(IFERROR( (IFERROR($ND25/FRACAS!$AY$1*60,0) - SUMPRODUCT( (FRACAS!$K$5:$K$9999=OI$2) * IFERROR(FRACAS!$AN$5:$AN$9999,0) ) ) / IFERROR($ND25/FRACAS!$AY$1*60,0), 1 )))</f>
        <v>1</v>
      </c>
      <c r="OJ25" s="347" cm="1">
        <f t="array" ref="OJ25">IF($ND25=0,"",(IFERROR( (IFERROR($ND25/FRACAS!$AY$1*60,0) - SUMPRODUCT( (FRACAS!$K$5:$K$9999=OJ$2) * IFERROR(FRACAS!$AN$5:$AN$9999,0) ) ) / IFERROR($ND25/FRACAS!$AY$1*60,0), 1 )))</f>
        <v>1</v>
      </c>
      <c r="OK25" s="347" cm="1">
        <f t="array" ref="OK25">IF($ND25=0,"",(IFERROR( (IFERROR($ND25/FRACAS!$AY$1*60,0) - SUMPRODUCT( (FRACAS!$K$5:$K$9999=OK$2) * IFERROR(FRACAS!$AN$5:$AN$9999,0) ) ) / IFERROR($ND25/FRACAS!$AY$1*60,0), 1 )))</f>
        <v>1</v>
      </c>
      <c r="OL25" s="347" cm="1">
        <f t="array" ref="OL25">IF($ND25=0,"",(IFERROR( (IFERROR($ND25/FRACAS!$AY$1*60,0) - SUMPRODUCT( (FRACAS!$K$5:$K$9999=OL$2) * IFERROR(FRACAS!$AN$5:$AN$9999,0) ) ) / IFERROR($ND25/FRACAS!$AY$1*60,0), 1 )))</f>
        <v>1</v>
      </c>
      <c r="OM25" s="347" cm="1">
        <f t="array" ref="OM25">IF($ND25=0,"",(IFERROR( (IFERROR($ND25/FRACAS!$AY$1*60,0) - SUMPRODUCT( (FRACAS!$K$5:$K$9999=OM$2) * IFERROR(FRACAS!$AN$5:$AN$9999,0) ) ) / IFERROR($ND25/FRACAS!$AY$1*60,0), 1 )))</f>
        <v>1</v>
      </c>
      <c r="ON25" s="347" cm="1">
        <f t="array" ref="ON25">IF($ND25=0,"",(IFERROR( (IFERROR($ND25/FRACAS!$AY$1*60,0) - SUMPRODUCT( (FRACAS!$K$5:$K$9999=ON$2) * IFERROR(FRACAS!$AN$5:$AN$9999,0) ) ) / IFERROR($ND25/FRACAS!$AY$1*60,0), 1 )))</f>
        <v>1</v>
      </c>
    </row>
    <row r="26" spans="2:404" ht="15" customHeight="1">
      <c r="B26" s="301" t="s">
        <v>237</v>
      </c>
      <c r="C26" s="302">
        <v>45408</v>
      </c>
      <c r="D26" s="279">
        <v>640</v>
      </c>
      <c r="E26" s="279">
        <v>26</v>
      </c>
      <c r="F26" s="303"/>
      <c r="G26" s="303"/>
      <c r="H26" s="303"/>
      <c r="I26" s="303"/>
      <c r="J26" s="303"/>
      <c r="K26" s="304"/>
      <c r="L26" s="304"/>
      <c r="M26" s="317"/>
      <c r="N26" s="305"/>
      <c r="O26" s="279"/>
      <c r="P26" s="279"/>
      <c r="Q26" s="279"/>
      <c r="R26" s="279"/>
      <c r="S26" s="279"/>
      <c r="T26" s="279"/>
      <c r="U26" s="279"/>
      <c r="V26" s="279"/>
      <c r="W26" s="279"/>
      <c r="X26" s="279"/>
      <c r="Y26" s="279"/>
      <c r="Z26" s="279"/>
      <c r="AA26" s="279"/>
      <c r="AB26" s="279"/>
      <c r="AC26" s="279"/>
      <c r="AD26" s="279"/>
      <c r="AE26" s="279"/>
      <c r="AF26" s="279"/>
      <c r="AG26" s="279"/>
      <c r="AH26" s="279"/>
      <c r="AI26" s="279"/>
      <c r="AJ26" s="279"/>
      <c r="AK26" s="279"/>
      <c r="AL26" s="279"/>
      <c r="AM26" s="279"/>
      <c r="AN26" s="279"/>
      <c r="AO26" s="279"/>
      <c r="AP26" s="279"/>
      <c r="AQ26" s="279"/>
      <c r="AR26" s="279"/>
      <c r="AS26" s="279"/>
      <c r="AT26" s="279"/>
      <c r="AU26" s="279"/>
      <c r="AV26" s="279"/>
      <c r="AW26" s="279"/>
      <c r="AX26" s="279"/>
      <c r="AY26" s="279"/>
      <c r="AZ26" s="279"/>
      <c r="BA26" s="280"/>
      <c r="BB26" s="266"/>
      <c r="BC26" s="266"/>
      <c r="BD26" s="352"/>
      <c r="BE26" s="352"/>
      <c r="BF26" s="352"/>
      <c r="BG26" s="352"/>
      <c r="BH26" s="352"/>
      <c r="BI26" s="352"/>
      <c r="BJ26" s="352"/>
      <c r="BK26" s="352"/>
      <c r="BL26" s="352"/>
      <c r="BM26" s="352"/>
      <c r="BN26" s="352"/>
      <c r="BO26" s="352"/>
      <c r="BP26" s="352"/>
      <c r="BQ26" s="352"/>
      <c r="BR26" s="352"/>
      <c r="BS26" s="352"/>
      <c r="BT26" s="352"/>
      <c r="BU26" s="352"/>
      <c r="BV26" s="352"/>
      <c r="BW26" s="352"/>
      <c r="BX26" s="352"/>
      <c r="BY26" s="352"/>
      <c r="BZ26" s="352"/>
      <c r="CA26" s="352"/>
      <c r="CB26" s="352"/>
      <c r="CC26" s="352"/>
      <c r="CD26" s="352"/>
      <c r="CE26" s="352"/>
      <c r="CF26" s="352"/>
      <c r="CG26" s="352"/>
      <c r="CH26" s="352"/>
      <c r="CI26" s="352"/>
      <c r="CJ26" s="352"/>
      <c r="CK26" s="352"/>
      <c r="CL26" s="352"/>
      <c r="CM26" s="352"/>
      <c r="CN26" s="352"/>
      <c r="CO26" s="352"/>
      <c r="CP26" s="352"/>
      <c r="CQ26" s="352"/>
      <c r="CR26" s="352"/>
      <c r="CS26" s="352"/>
      <c r="CT26" s="352"/>
      <c r="CU26" s="352"/>
      <c r="CV26" s="352"/>
      <c r="CW26" s="352"/>
      <c r="CX26" s="352"/>
      <c r="CY26" s="352"/>
      <c r="CZ26" s="352"/>
      <c r="DA26" s="352"/>
      <c r="DB26" s="266"/>
      <c r="DC26" s="266">
        <f t="shared" si="3"/>
        <v>36</v>
      </c>
      <c r="DD26" s="302">
        <f t="shared" si="4"/>
        <v>45408</v>
      </c>
      <c r="DE26" s="328">
        <f>IF(D26&gt; 0,(COUNTIFS(FRACAS!$B$5:$B$9997, D$4, FRACAS!$D$5:$D$9997, "&lt;="&amp;D26)), "" )</f>
        <v>30</v>
      </c>
      <c r="DF26" s="282">
        <f>IF(E26&gt; 0,(COUNTIFS(FRACAS!$B$5:$B$9997, E$4, FRACAS!$D$5:$D$9997, "&lt;="&amp;E26)), "" )</f>
        <v>6</v>
      </c>
      <c r="DG26" s="282" t="str">
        <f>IF(F26&gt; 0,(COUNTIFS(FRACAS!$B$5:$B$9997, F$4, FRACAS!$D$5:$D$9997, "&lt;="&amp;F26)), "" )</f>
        <v/>
      </c>
      <c r="DH26" s="282" t="str">
        <f>IF(G26&gt; 0,(COUNTIFS(FRACAS!$B$5:$B$9997, G$4, FRACAS!$D$5:$D$9997, "&lt;="&amp;G26)), "" )</f>
        <v/>
      </c>
      <c r="DI26" s="282" t="str">
        <f>IF(H26&gt; 0,(COUNTIFS(FRACAS!$B$5:$B$9997, H$4, FRACAS!$D$5:$D$9997, "&lt;="&amp;H26)), "" )</f>
        <v/>
      </c>
      <c r="DJ26" s="282" t="str">
        <f>IF(I26&gt; 0,(COUNTIFS(FRACAS!$B$5:$B$9997, I$4, FRACAS!$D$5:$D$9997, "&lt;="&amp;I26)), "" )</f>
        <v/>
      </c>
      <c r="DK26" s="282" t="str">
        <f>IF(J26&gt; 0,(COUNTIFS(FRACAS!$B$5:$B$9997, J$4, FRACAS!$D$5:$D$9997, "&lt;="&amp;J26)), "" )</f>
        <v/>
      </c>
      <c r="DL26" s="282" t="str">
        <f>IF(K26&gt; 0,(COUNTIFS(FRACAS!$B$5:$B$9997, K$4, FRACAS!$D$5:$D$9997, "&lt;="&amp;K26)), "" )</f>
        <v/>
      </c>
      <c r="DM26" s="282" t="str">
        <f>IF(L26&gt; 0,(COUNTIFS(FRACAS!$B$5:$B$9997, L$4, FRACAS!$D$5:$D$9997, "&lt;="&amp;L26)), "" )</f>
        <v/>
      </c>
      <c r="DN26" s="282" t="str">
        <f>IF(M26&gt; 0,(COUNTIFS(FRACAS!$B$5:$B$9997, M$4, FRACAS!$D$5:$D$9997, "&lt;="&amp;M26)), "" )</f>
        <v/>
      </c>
      <c r="DO26" s="284"/>
      <c r="DP26" s="282"/>
      <c r="DQ26" s="282"/>
      <c r="DR26" s="282"/>
      <c r="DS26" s="282"/>
      <c r="DT26" s="282"/>
      <c r="DU26" s="282"/>
      <c r="DV26" s="282"/>
      <c r="DW26" s="282"/>
      <c r="DX26" s="282"/>
      <c r="DY26" s="282"/>
      <c r="DZ26" s="282"/>
      <c r="EA26" s="282"/>
      <c r="EB26" s="282"/>
      <c r="EC26" s="282"/>
      <c r="ED26" s="282"/>
      <c r="EE26" s="282"/>
      <c r="EF26" s="282"/>
      <c r="EG26" s="282"/>
      <c r="EH26" s="282"/>
      <c r="EI26" s="282"/>
      <c r="EJ26" s="282"/>
      <c r="EK26" s="282"/>
      <c r="EL26" s="282"/>
      <c r="EM26" s="282"/>
      <c r="EN26" s="282"/>
      <c r="EO26" s="282"/>
      <c r="EP26" s="282"/>
      <c r="EQ26" s="282"/>
      <c r="ER26" s="282"/>
      <c r="ES26" s="282"/>
      <c r="ET26" s="282"/>
      <c r="EU26" s="282"/>
      <c r="EV26" s="282"/>
      <c r="EW26" s="282"/>
      <c r="EX26" s="282"/>
      <c r="EY26" s="282"/>
      <c r="EZ26" s="282"/>
      <c r="FA26" s="282"/>
      <c r="FB26" s="283"/>
      <c r="FC26" s="285"/>
      <c r="FD26" s="285"/>
      <c r="JN26" s="306"/>
      <c r="JO26" s="274"/>
      <c r="JP26" s="274"/>
      <c r="JQ26" s="274"/>
      <c r="JR26" s="274"/>
      <c r="JS26" s="274"/>
      <c r="JT26" s="274"/>
      <c r="JU26" s="274"/>
      <c r="JV26" s="274"/>
      <c r="JW26" s="274"/>
      <c r="JX26" s="274"/>
      <c r="JY26" s="274"/>
      <c r="JZ26" s="274"/>
      <c r="KA26" s="274"/>
      <c r="KB26" s="274"/>
      <c r="KC26" s="274"/>
      <c r="KD26" s="274"/>
      <c r="KE26" s="274"/>
      <c r="KF26" s="274"/>
      <c r="KG26" s="274"/>
      <c r="KH26" s="274"/>
      <c r="KI26" s="274"/>
      <c r="KJ26" s="274"/>
      <c r="KK26" s="274"/>
      <c r="KL26" s="274"/>
      <c r="KM26" s="274"/>
      <c r="KN26" s="274"/>
      <c r="KO26" s="274"/>
      <c r="KP26" s="274"/>
      <c r="KQ26" s="274"/>
      <c r="KR26" s="274"/>
      <c r="KS26" s="274"/>
      <c r="KT26" s="274"/>
      <c r="KU26" s="274"/>
      <c r="KV26" s="274"/>
      <c r="KW26" s="274"/>
      <c r="KX26" s="274"/>
      <c r="KY26" s="274"/>
      <c r="KZ26" s="274"/>
      <c r="LA26" s="274"/>
      <c r="LB26" s="275"/>
      <c r="LC26" s="302">
        <f t="shared" si="6"/>
        <v>45408</v>
      </c>
      <c r="LD26" s="354" cm="1">
        <f t="array" ref="LD26">IFERROR(
    (((D26/FRACAS!$AY$1)*60))
    /
    (((D26/FRACAS!$AY$1)*60) + SUMPRODUCT((FRACAS!$B$5:$B$9997=D$4)*(FRACAS!$D$5:$D$9997&lt;=D26)*(IFERROR(FRACAS!$AM$5:$AM$9997,0)))
    ),"")</f>
        <v>2.3394273520481686E-2</v>
      </c>
      <c r="LE26" s="354" cm="1">
        <f t="array" ref="LE26">IFERROR(
    (((E26/FRACAS!$AY$1)*60))
    /
    (((E26/FRACAS!$AY$1)*60) + SUMPRODUCT((FRACAS!$B$5:$B$9997=E$4)*(FRACAS!$D$5:$D$9997&lt;=E26)*(IFERROR(FRACAS!$AM$5:$AM$9997,0)))
    ),"")</f>
        <v>9.7760613502232991E-4</v>
      </c>
      <c r="LF26" s="354" t="str" cm="1">
        <f t="array" ref="LF26">IFERROR(
    (((F26/FRACAS!$AY$1)*60))
    /
    (((F26/FRACAS!$AY$1)*60) + SUMPRODUCT((FRACAS!$B$5:$B$9997=F$4)*(FRACAS!$D$5:$D$9997&lt;=F26)*(IFERROR(FRACAS!$AM$5:$AM$9997,0)))
    ),"")</f>
        <v/>
      </c>
      <c r="LG26" s="354" t="str" cm="1">
        <f t="array" ref="LG26">IFERROR(
    (((G26/FRACAS!$AY$1)*60))
    /
    (((G26/FRACAS!$AY$1)*60) + SUMPRODUCT((FRACAS!$B$5:$B$9997=G$4)*(FRACAS!$D$5:$D$9997&lt;=G26)*(IFERROR(FRACAS!$AM$5:$AM$9997,0)))
    ),"")</f>
        <v/>
      </c>
      <c r="LH26" s="354" t="str" cm="1">
        <f t="array" ref="LH26">IFERROR(
    (((H26/FRACAS!$AY$1)*60))
    /
    (((H26/FRACAS!$AY$1)*60) + SUMPRODUCT((FRACAS!$B$5:$B$9997=H$4)*(FRACAS!$D$5:$D$9997&lt;=H26)*(IFERROR(FRACAS!$AM$5:$AM$9997,0)))
    ),"")</f>
        <v/>
      </c>
      <c r="LI26" s="354" t="str" cm="1">
        <f t="array" ref="LI26">IFERROR(
    (((I26/FRACAS!$AY$1)*60))
    /
    (((I26/FRACAS!$AY$1)*60) + SUMPRODUCT((FRACAS!$B$5:$B$9997=I$4)*(FRACAS!$D$5:$D$9997&lt;=I26)*(IFERROR(FRACAS!$AM$5:$AM$9997,0)))
    ),"")</f>
        <v/>
      </c>
      <c r="LJ26" s="354" t="str" cm="1">
        <f t="array" ref="LJ26">IFERROR(
    (((J26/FRACAS!$AY$1)*60))
    /
    (((J26/FRACAS!$AY$1)*60) + SUMPRODUCT((FRACAS!$B$5:$B$9997=J$4)*(FRACAS!$D$5:$D$9997&lt;=J26)*(IFERROR(FRACAS!$AM$5:$AM$9997,0)))
    ),"")</f>
        <v/>
      </c>
      <c r="LK26" s="354" t="str" cm="1">
        <f t="array" ref="LK26">IFERROR(
    (((K26/FRACAS!$AY$1)*60))
    /
    (((K26/FRACAS!$AY$1)*60) + SUMPRODUCT((FRACAS!$B$5:$B$9997=K$4)*(FRACAS!$D$5:$D$9997&lt;=K26)*(IFERROR(FRACAS!$AM$5:$AM$9997,0)))
    ),"")</f>
        <v/>
      </c>
      <c r="LL26" s="354" t="str" cm="1">
        <f t="array" ref="LL26">IFERROR(
    (((L26/FRACAS!$AY$1)*60))
    /
    (((L26/FRACAS!$AY$1)*60) + SUMPRODUCT((FRACAS!$B$5:$B$9997=L$4)*(FRACAS!$D$5:$D$9997&lt;=L26)*(IFERROR(FRACAS!$AM$5:$AM$9997,0)))
    ),"")</f>
        <v/>
      </c>
      <c r="LM26" s="354" t="str" cm="1">
        <f t="array" ref="LM26">IFERROR(
    (((M26/FRACAS!$AY$1)*60))
    /
    (((M26/FRACAS!$AY$1)*60) + SUMPRODUCT((FRACAS!$B$5:$B$9997=M$4)*(FRACAS!$D$5:$D$9997&lt;=M26)*(IFERROR(FRACAS!$AM$5:$AM$9997,0)))
    ),"")</f>
        <v/>
      </c>
      <c r="LN26" s="308"/>
      <c r="LO26" s="276"/>
      <c r="LP26" s="276"/>
      <c r="LQ26" s="276"/>
      <c r="LR26" s="276"/>
      <c r="LS26" s="276"/>
      <c r="LT26" s="276"/>
      <c r="LU26" s="276"/>
      <c r="LV26" s="276"/>
      <c r="LW26" s="276"/>
      <c r="LX26" s="276"/>
      <c r="LY26" s="276"/>
      <c r="LZ26" s="276"/>
      <c r="MA26" s="276"/>
      <c r="MB26" s="276"/>
      <c r="MC26" s="276"/>
      <c r="MD26" s="276"/>
      <c r="ME26" s="276"/>
      <c r="MF26" s="276"/>
      <c r="MG26" s="276"/>
      <c r="MH26" s="276"/>
      <c r="MI26" s="276"/>
      <c r="MJ26" s="276"/>
      <c r="MK26" s="276"/>
      <c r="ML26" s="276"/>
      <c r="MM26" s="276"/>
      <c r="MN26" s="276"/>
      <c r="MO26" s="276"/>
      <c r="MP26" s="276"/>
      <c r="MQ26" s="276"/>
      <c r="MR26" s="276"/>
      <c r="MS26" s="276"/>
      <c r="MT26" s="276"/>
      <c r="MU26" s="276"/>
      <c r="MV26" s="276"/>
      <c r="MW26" s="276"/>
      <c r="MX26" s="276"/>
      <c r="MY26" s="276"/>
      <c r="MZ26" s="276"/>
      <c r="NA26" s="277"/>
      <c r="ND26" s="345">
        <f t="shared" si="7"/>
        <v>666</v>
      </c>
      <c r="NE26" s="346">
        <f t="shared" si="5"/>
        <v>45408</v>
      </c>
      <c r="NF26" s="347" cm="1">
        <f t="array" ref="NF26">IF($ND26=0,"",(IFERROR( (IFERROR($ND26/FRACAS!$AY$1*60,0) - SUMPRODUCT( (FRACAS!$K$5:$K$9999=NF$2) * IFERROR(FRACAS!$AN$5:$AN$9999,0) ) ) / IFERROR($ND26/FRACAS!$AY$1*60,0), 1 )))</f>
        <v>1</v>
      </c>
      <c r="NG26" s="347" cm="1">
        <f t="array" ref="NG26">IF($ND26=0,"",(IFERROR( (IFERROR($ND26/FRACAS!$AY$1*60,0) - SUMPRODUCT( (FRACAS!$K$5:$K$9999=NG$2) * IFERROR(FRACAS!$AN$5:$AN$9999,0) ) ) / IFERROR($ND26/FRACAS!$AY$1*60,0), 1 )))</f>
        <v>1</v>
      </c>
      <c r="NH26" s="347" cm="1">
        <f t="array" ref="NH26">IF($ND26=0,"",(IFERROR( (IFERROR($ND26/FRACAS!$AY$1*60,0) - SUMPRODUCT( (FRACAS!$K$5:$K$9999=NH$2) * IFERROR(FRACAS!$AN$5:$AN$9999,0) ) ) / IFERROR($ND26/FRACAS!$AY$1*60,0), 1 )))</f>
        <v>1</v>
      </c>
      <c r="NI26" s="347" cm="1">
        <f t="array" ref="NI26">IF($ND26=0,"",(IFERROR( (IFERROR($ND26/FRACAS!$AY$1*60,0) - SUMPRODUCT( (FRACAS!$K$5:$K$9999=NI$2) * IFERROR(FRACAS!$AN$5:$AN$9999,0) ) ) / IFERROR($ND26/FRACAS!$AY$1*60,0), 1 )))</f>
        <v>1</v>
      </c>
      <c r="NJ26" s="347" cm="1">
        <f t="array" ref="NJ26">IF($ND26=0,"",(IFERROR( (IFERROR($ND26/FRACAS!$AY$1*60,0) - SUMPRODUCT( (FRACAS!$K$5:$K$9999=NJ$2) * IFERROR(FRACAS!$AN$5:$AN$9999,0) ) ) / IFERROR($ND26/FRACAS!$AY$1*60,0), 1 )))</f>
        <v>1</v>
      </c>
      <c r="NK26" s="347" cm="1">
        <f t="array" ref="NK26">IF($ND26=0,"",(IFERROR( (IFERROR($ND26/FRACAS!$AY$1*60,0) - SUMPRODUCT( (FRACAS!$K$5:$K$9999=NK$2) * IFERROR(FRACAS!$AN$5:$AN$9999,0) ) ) / IFERROR($ND26/FRACAS!$AY$1*60,0), 1 )))</f>
        <v>1</v>
      </c>
      <c r="NL26" s="347" cm="1">
        <f t="array" ref="NL26">IF($ND26=0,"",(IFERROR( (IFERROR($ND26/FRACAS!$AY$1*60,0) - SUMPRODUCT( (FRACAS!$K$5:$K$9999=NL$2) * IFERROR(FRACAS!$AN$5:$AN$9999,0) ) ) / IFERROR($ND26/FRACAS!$AY$1*60,0), 1 )))</f>
        <v>1</v>
      </c>
      <c r="NM26" s="347" cm="1">
        <f t="array" ref="NM26">IF($ND26=0,"",(IFERROR( (IFERROR($ND26/FRACAS!$AY$1*60,0) - SUMPRODUCT( (FRACAS!$K$5:$K$9999=NM$2) * IFERROR(FRACAS!$AN$5:$AN$9999,0) ) ) / IFERROR($ND26/FRACAS!$AY$1*60,0), 1 )))</f>
        <v>1</v>
      </c>
      <c r="NN26" s="347" cm="1">
        <f t="array" ref="NN26">IF($ND26=0,"",(IFERROR( (IFERROR($ND26/FRACAS!$AY$1*60,0) - SUMPRODUCT( (FRACAS!$K$5:$K$9999=NN$2) * IFERROR(FRACAS!$AN$5:$AN$9999,0) ) ) / IFERROR($ND26/FRACAS!$AY$1*60,0), 1 )))</f>
        <v>1</v>
      </c>
      <c r="NO26" s="347" cm="1">
        <f t="array" ref="NO26">IF($ND26=0,"",(IFERROR( (IFERROR($ND26/FRACAS!$AY$1*60,0) - SUMPRODUCT( (FRACAS!$K$5:$K$9999=NO$2) * IFERROR(FRACAS!$AN$5:$AN$9999,0) ) ) / IFERROR($ND26/FRACAS!$AY$1*60,0), 1 )))</f>
        <v>1</v>
      </c>
      <c r="NP26" s="347" cm="1">
        <f t="array" ref="NP26">IF($ND26=0,"",(IFERROR( (IFERROR($ND26/FRACAS!$AY$1*60,0) - SUMPRODUCT( (FRACAS!$K$5:$K$9999=NP$2) * IFERROR(FRACAS!$AN$5:$AN$9999,0) ) ) / IFERROR($ND26/FRACAS!$AY$1*60,0), 1 )))</f>
        <v>1</v>
      </c>
      <c r="NQ26" s="347" cm="1">
        <f t="array" ref="NQ26">IF($ND26=0,"",(IFERROR( (IFERROR($ND26/FRACAS!$AY$1*60,0) - SUMPRODUCT( (FRACAS!$K$5:$K$9999=NQ$2) * IFERROR(FRACAS!$AN$5:$AN$9999,0) ) ) / IFERROR($ND26/FRACAS!$AY$1*60,0), 1 )))</f>
        <v>1</v>
      </c>
      <c r="NR26" s="347" cm="1">
        <f t="array" ref="NR26">IF($ND26=0,"",(IFERROR( (IFERROR($ND26/FRACAS!$AY$1*60,0) - SUMPRODUCT( (FRACAS!$K$5:$K$9999=NR$2) * IFERROR(FRACAS!$AN$5:$AN$9999,0) ) ) / IFERROR($ND26/FRACAS!$AY$1*60,0), 1 )))</f>
        <v>1</v>
      </c>
      <c r="NS26" s="347" cm="1">
        <f t="array" ref="NS26">IF($ND26=0,"",(IFERROR( (IFERROR($ND26/FRACAS!$AY$1*60,0) - SUMPRODUCT( (FRACAS!$K$5:$K$9999=NS$2) * IFERROR(FRACAS!$AN$5:$AN$9999,0) ) ) / IFERROR($ND26/FRACAS!$AY$1*60,0), 1 )))</f>
        <v>1</v>
      </c>
      <c r="NT26" s="347" cm="1">
        <f t="array" ref="NT26">IF($ND26=0,"",(IFERROR( (IFERROR($ND26/FRACAS!$AY$1*60,0) - SUMPRODUCT( (FRACAS!$K$5:$K$9999=NT$2) * IFERROR(FRACAS!$AN$5:$AN$9999,0) ) ) / IFERROR($ND26/FRACAS!$AY$1*60,0), 1 )))</f>
        <v>1</v>
      </c>
      <c r="NU26" s="347" cm="1">
        <f t="array" ref="NU26">IF($ND26=0,"",(IFERROR( (IFERROR($ND26/FRACAS!$AY$1*60,0) - SUMPRODUCT( (FRACAS!$K$5:$K$9999=NU$2) * IFERROR(FRACAS!$AN$5:$AN$9999,0) ) ) / IFERROR($ND26/FRACAS!$AY$1*60,0), 1 )))</f>
        <v>1</v>
      </c>
      <c r="NV26" s="347" cm="1">
        <f t="array" ref="NV26">IF($ND26=0,"",(IFERROR( (IFERROR($ND26/FRACAS!$AY$1*60,0) - SUMPRODUCT( (FRACAS!$K$5:$K$9999=NV$2) * IFERROR(FRACAS!$AN$5:$AN$9999,0) ) ) / IFERROR($ND26/FRACAS!$AY$1*60,0), 1 )))</f>
        <v>1</v>
      </c>
      <c r="NW26" s="347" cm="1">
        <f t="array" ref="NW26">IF($ND26=0,"",(IFERROR( (IFERROR($ND26/FRACAS!$AY$1*60,0) - SUMPRODUCT( (FRACAS!$K$5:$K$9999=NW$2) * IFERROR(FRACAS!$AN$5:$AN$9999,0) ) ) / IFERROR($ND26/FRACAS!$AY$1*60,0), 1 )))</f>
        <v>1</v>
      </c>
      <c r="NX26" s="347" cm="1">
        <f t="array" ref="NX26">IF($ND26=0,"",(IFERROR( (IFERROR($ND26/FRACAS!$AY$1*60,0) - SUMPRODUCT( (FRACAS!$K$5:$K$9999=NX$2) * IFERROR(FRACAS!$AN$5:$AN$9999,0) ) ) / IFERROR($ND26/FRACAS!$AY$1*60,0), 1 )))</f>
        <v>1</v>
      </c>
      <c r="NY26" s="347" cm="1">
        <f t="array" ref="NY26">IF($ND26=0,"",(IFERROR( (IFERROR($ND26/FRACAS!$AY$1*60,0) - SUMPRODUCT( (FRACAS!$K$5:$K$9999=NY$2) * IFERROR(FRACAS!$AN$5:$AN$9999,0) ) ) / IFERROR($ND26/FRACAS!$AY$1*60,0), 1 )))</f>
        <v>1</v>
      </c>
      <c r="NZ26" s="347" cm="1">
        <f t="array" ref="NZ26">IF($ND26=0,"",(IFERROR( (IFERROR($ND26/FRACAS!$AY$1*60,0) - SUMPRODUCT( (FRACAS!$K$5:$K$9999=NZ$2) * IFERROR(FRACAS!$AN$5:$AN$9999,0) ) ) / IFERROR($ND26/FRACAS!$AY$1*60,0), 1 )))</f>
        <v>1</v>
      </c>
      <c r="OA26" s="347" cm="1">
        <f t="array" ref="OA26">IF($ND26=0,"",(IFERROR( (IFERROR($ND26/FRACAS!$AY$1*60,0) - SUMPRODUCT( (FRACAS!$K$5:$K$9999=OA$2) * IFERROR(FRACAS!$AN$5:$AN$9999,0) ) ) / IFERROR($ND26/FRACAS!$AY$1*60,0), 1 )))</f>
        <v>1</v>
      </c>
      <c r="OB26" s="347" cm="1">
        <f t="array" ref="OB26">IF($ND26=0,"",(IFERROR( (IFERROR($ND26/FRACAS!$AY$1*60,0) - SUMPRODUCT( (FRACAS!$K$5:$K$9999=OB$2) * IFERROR(FRACAS!$AN$5:$AN$9999,0) ) ) / IFERROR($ND26/FRACAS!$AY$1*60,0), 1 )))</f>
        <v>1</v>
      </c>
      <c r="OC26" s="347" cm="1">
        <f t="array" ref="OC26">IF($ND26=0,"",(IFERROR( (IFERROR($ND26/FRACAS!$AY$1*60,0) - SUMPRODUCT( (FRACAS!$K$5:$K$9999=OC$2) * IFERROR(FRACAS!$AN$5:$AN$9999,0) ) ) / IFERROR($ND26/FRACAS!$AY$1*60,0), 1 )))</f>
        <v>1</v>
      </c>
      <c r="OD26" s="347" cm="1">
        <f t="array" ref="OD26">IF($ND26=0,"",(IFERROR( (IFERROR($ND26/FRACAS!$AY$1*60,0) - SUMPRODUCT( (FRACAS!$K$5:$K$9999=OD$2) * IFERROR(FRACAS!$AN$5:$AN$9999,0) ) ) / IFERROR($ND26/FRACAS!$AY$1*60,0), 1 )))</f>
        <v>1</v>
      </c>
      <c r="OE26" s="347" cm="1">
        <f t="array" ref="OE26">IF($ND26=0,"",(IFERROR( (IFERROR($ND26/FRACAS!$AY$1*60,0) - SUMPRODUCT( (FRACAS!$K$5:$K$9999=OE$2) * IFERROR(FRACAS!$AN$5:$AN$9999,0) ) ) / IFERROR($ND26/FRACAS!$AY$1*60,0), 1 )))</f>
        <v>1</v>
      </c>
      <c r="OF26" s="347" cm="1">
        <f t="array" ref="OF26">IF($ND26=0,"",(IFERROR( (IFERROR($ND26/FRACAS!$AY$1*60,0) - SUMPRODUCT( (FRACAS!$K$5:$K$9999=OF$2) * IFERROR(FRACAS!$AN$5:$AN$9999,0) ) ) / IFERROR($ND26/FRACAS!$AY$1*60,0), 1 )))</f>
        <v>1</v>
      </c>
      <c r="OG26" s="347" cm="1">
        <f t="array" ref="OG26">IF($ND26=0,"",(IFERROR( (IFERROR($ND26/FRACAS!$AY$1*60,0) - SUMPRODUCT( (FRACAS!$K$5:$K$9999=OG$2) * IFERROR(FRACAS!$AN$5:$AN$9999,0) ) ) / IFERROR($ND26/FRACAS!$AY$1*60,0), 1 )))</f>
        <v>1</v>
      </c>
      <c r="OH26" s="347" cm="1">
        <f t="array" ref="OH26">IF($ND26=0,"",(IFERROR( (IFERROR($ND26/FRACAS!$AY$1*60,0) - SUMPRODUCT( (FRACAS!$K$5:$K$9999=OH$2) * IFERROR(FRACAS!$AN$5:$AN$9999,0) ) ) / IFERROR($ND26/FRACAS!$AY$1*60,0), 1 )))</f>
        <v>1</v>
      </c>
      <c r="OI26" s="347" cm="1">
        <f t="array" ref="OI26">IF($ND26=0,"",(IFERROR( (IFERROR($ND26/FRACAS!$AY$1*60,0) - SUMPRODUCT( (FRACAS!$K$5:$K$9999=OI$2) * IFERROR(FRACAS!$AN$5:$AN$9999,0) ) ) / IFERROR($ND26/FRACAS!$AY$1*60,0), 1 )))</f>
        <v>1</v>
      </c>
      <c r="OJ26" s="347" cm="1">
        <f t="array" ref="OJ26">IF($ND26=0,"",(IFERROR( (IFERROR($ND26/FRACAS!$AY$1*60,0) - SUMPRODUCT( (FRACAS!$K$5:$K$9999=OJ$2) * IFERROR(FRACAS!$AN$5:$AN$9999,0) ) ) / IFERROR($ND26/FRACAS!$AY$1*60,0), 1 )))</f>
        <v>1</v>
      </c>
      <c r="OK26" s="347" cm="1">
        <f t="array" ref="OK26">IF($ND26=0,"",(IFERROR( (IFERROR($ND26/FRACAS!$AY$1*60,0) - SUMPRODUCT( (FRACAS!$K$5:$K$9999=OK$2) * IFERROR(FRACAS!$AN$5:$AN$9999,0) ) ) / IFERROR($ND26/FRACAS!$AY$1*60,0), 1 )))</f>
        <v>1</v>
      </c>
      <c r="OL26" s="347" cm="1">
        <f t="array" ref="OL26">IF($ND26=0,"",(IFERROR( (IFERROR($ND26/FRACAS!$AY$1*60,0) - SUMPRODUCT( (FRACAS!$K$5:$K$9999=OL$2) * IFERROR(FRACAS!$AN$5:$AN$9999,0) ) ) / IFERROR($ND26/FRACAS!$AY$1*60,0), 1 )))</f>
        <v>1</v>
      </c>
      <c r="OM26" s="347" cm="1">
        <f t="array" ref="OM26">IF($ND26=0,"",(IFERROR( (IFERROR($ND26/FRACAS!$AY$1*60,0) - SUMPRODUCT( (FRACAS!$K$5:$K$9999=OM$2) * IFERROR(FRACAS!$AN$5:$AN$9999,0) ) ) / IFERROR($ND26/FRACAS!$AY$1*60,0), 1 )))</f>
        <v>1</v>
      </c>
      <c r="ON26" s="347" cm="1">
        <f t="array" ref="ON26">IF($ND26=0,"",(IFERROR( (IFERROR($ND26/FRACAS!$AY$1*60,0) - SUMPRODUCT( (FRACAS!$K$5:$K$9999=ON$2) * IFERROR(FRACAS!$AN$5:$AN$9999,0) ) ) / IFERROR($ND26/FRACAS!$AY$1*60,0), 1 )))</f>
        <v>1</v>
      </c>
    </row>
    <row r="27" spans="2:404" ht="15" customHeight="1">
      <c r="B27" s="301" t="s">
        <v>238</v>
      </c>
      <c r="C27" s="302">
        <v>45415</v>
      </c>
      <c r="D27" s="279">
        <v>650</v>
      </c>
      <c r="E27" s="279">
        <v>28</v>
      </c>
      <c r="F27" s="303"/>
      <c r="G27" s="303"/>
      <c r="H27" s="303"/>
      <c r="I27" s="303"/>
      <c r="J27" s="303"/>
      <c r="K27" s="304"/>
      <c r="L27" s="304"/>
      <c r="M27" s="317"/>
      <c r="N27" s="305"/>
      <c r="O27" s="279"/>
      <c r="P27" s="279"/>
      <c r="Q27" s="279"/>
      <c r="R27" s="279"/>
      <c r="S27" s="279"/>
      <c r="T27" s="279"/>
      <c r="U27" s="279"/>
      <c r="V27" s="279"/>
      <c r="W27" s="279"/>
      <c r="X27" s="279"/>
      <c r="Y27" s="279"/>
      <c r="Z27" s="279"/>
      <c r="AA27" s="279"/>
      <c r="AB27" s="279"/>
      <c r="AC27" s="279"/>
      <c r="AD27" s="279"/>
      <c r="AE27" s="279"/>
      <c r="AF27" s="279"/>
      <c r="AG27" s="279"/>
      <c r="AH27" s="279"/>
      <c r="AI27" s="279"/>
      <c r="AJ27" s="279"/>
      <c r="AK27" s="279"/>
      <c r="AL27" s="279"/>
      <c r="AM27" s="279"/>
      <c r="AN27" s="279"/>
      <c r="AO27" s="279"/>
      <c r="AP27" s="279"/>
      <c r="AQ27" s="279"/>
      <c r="AR27" s="279"/>
      <c r="AS27" s="279"/>
      <c r="AT27" s="279"/>
      <c r="AU27" s="279"/>
      <c r="AV27" s="279"/>
      <c r="AW27" s="279"/>
      <c r="AX27" s="279"/>
      <c r="AY27" s="279"/>
      <c r="AZ27" s="279"/>
      <c r="BA27" s="280"/>
      <c r="BB27" s="266"/>
      <c r="BC27" s="266"/>
      <c r="BD27" s="352"/>
      <c r="BE27" s="352"/>
      <c r="BF27" s="352"/>
      <c r="BG27" s="352"/>
      <c r="BH27" s="352"/>
      <c r="BI27" s="352"/>
      <c r="BJ27" s="352"/>
      <c r="BK27" s="352"/>
      <c r="BL27" s="352"/>
      <c r="BM27" s="352"/>
      <c r="BN27" s="352"/>
      <c r="BO27" s="352"/>
      <c r="BP27" s="352"/>
      <c r="BQ27" s="352"/>
      <c r="BR27" s="352"/>
      <c r="BS27" s="352"/>
      <c r="BT27" s="352"/>
      <c r="BU27" s="352"/>
      <c r="BV27" s="352"/>
      <c r="BW27" s="352"/>
      <c r="BX27" s="352"/>
      <c r="BY27" s="352"/>
      <c r="BZ27" s="352"/>
      <c r="CA27" s="352"/>
      <c r="CB27" s="352"/>
      <c r="CC27" s="352"/>
      <c r="CD27" s="352"/>
      <c r="CE27" s="352"/>
      <c r="CF27" s="352"/>
      <c r="CG27" s="352"/>
      <c r="CH27" s="352"/>
      <c r="CI27" s="352"/>
      <c r="CJ27" s="352"/>
      <c r="CK27" s="352"/>
      <c r="CL27" s="352"/>
      <c r="CM27" s="352"/>
      <c r="CN27" s="352"/>
      <c r="CO27" s="352"/>
      <c r="CP27" s="352"/>
      <c r="CQ27" s="352"/>
      <c r="CR27" s="352"/>
      <c r="CS27" s="352"/>
      <c r="CT27" s="352"/>
      <c r="CU27" s="352"/>
      <c r="CV27" s="352"/>
      <c r="CW27" s="352"/>
      <c r="CX27" s="352"/>
      <c r="CY27" s="352"/>
      <c r="CZ27" s="352"/>
      <c r="DA27" s="352"/>
      <c r="DB27" s="266"/>
      <c r="DC27" s="266">
        <f t="shared" si="3"/>
        <v>37</v>
      </c>
      <c r="DD27" s="302">
        <f t="shared" si="4"/>
        <v>45415</v>
      </c>
      <c r="DE27" s="328">
        <f>IF(D27&gt; 0,(COUNTIFS(FRACAS!$B$5:$B$9997, D$4, FRACAS!$D$5:$D$9997, "&lt;="&amp;D27)), "" )</f>
        <v>31</v>
      </c>
      <c r="DF27" s="282">
        <f>IF(E27&gt; 0,(COUNTIFS(FRACAS!$B$5:$B$9997, E$4, FRACAS!$D$5:$D$9997, "&lt;="&amp;E27)), "" )</f>
        <v>6</v>
      </c>
      <c r="DG27" s="282" t="str">
        <f>IF(F27&gt; 0,(COUNTIFS(FRACAS!$B$5:$B$9997, F$4, FRACAS!$D$5:$D$9997, "&lt;="&amp;F27)), "" )</f>
        <v/>
      </c>
      <c r="DH27" s="282" t="str">
        <f>IF(G27&gt; 0,(COUNTIFS(FRACAS!$B$5:$B$9997, G$4, FRACAS!$D$5:$D$9997, "&lt;="&amp;G27)), "" )</f>
        <v/>
      </c>
      <c r="DI27" s="282" t="str">
        <f>IF(H27&gt; 0,(COUNTIFS(FRACAS!$B$5:$B$9997, H$4, FRACAS!$D$5:$D$9997, "&lt;="&amp;H27)), "" )</f>
        <v/>
      </c>
      <c r="DJ27" s="282" t="str">
        <f>IF(I27&gt; 0,(COUNTIFS(FRACAS!$B$5:$B$9997, I$4, FRACAS!$D$5:$D$9997, "&lt;="&amp;I27)), "" )</f>
        <v/>
      </c>
      <c r="DK27" s="282" t="str">
        <f>IF(J27&gt; 0,(COUNTIFS(FRACAS!$B$5:$B$9997, J$4, FRACAS!$D$5:$D$9997, "&lt;="&amp;J27)), "" )</f>
        <v/>
      </c>
      <c r="DL27" s="282" t="str">
        <f>IF(K27&gt; 0,(COUNTIFS(FRACAS!$B$5:$B$9997, K$4, FRACAS!$D$5:$D$9997, "&lt;="&amp;K27)), "" )</f>
        <v/>
      </c>
      <c r="DM27" s="282" t="str">
        <f>IF(L27&gt; 0,(COUNTIFS(FRACAS!$B$5:$B$9997, L$4, FRACAS!$D$5:$D$9997, "&lt;="&amp;L27)), "" )</f>
        <v/>
      </c>
      <c r="DN27" s="282" t="str">
        <f>IF(M27&gt; 0,(COUNTIFS(FRACAS!$B$5:$B$9997, M$4, FRACAS!$D$5:$D$9997, "&lt;="&amp;M27)), "" )</f>
        <v/>
      </c>
      <c r="DO27" s="284"/>
      <c r="DP27" s="282"/>
      <c r="DQ27" s="282"/>
      <c r="DR27" s="282"/>
      <c r="DS27" s="282"/>
      <c r="DT27" s="282"/>
      <c r="DU27" s="282"/>
      <c r="DV27" s="282"/>
      <c r="DW27" s="282"/>
      <c r="DX27" s="282"/>
      <c r="DY27" s="282"/>
      <c r="DZ27" s="282"/>
      <c r="EA27" s="282"/>
      <c r="EB27" s="282"/>
      <c r="EC27" s="282"/>
      <c r="ED27" s="282"/>
      <c r="EE27" s="282"/>
      <c r="EF27" s="282"/>
      <c r="EG27" s="282"/>
      <c r="EH27" s="282"/>
      <c r="EI27" s="282"/>
      <c r="EJ27" s="282"/>
      <c r="EK27" s="282"/>
      <c r="EL27" s="282"/>
      <c r="EM27" s="282"/>
      <c r="EN27" s="282"/>
      <c r="EO27" s="282"/>
      <c r="EP27" s="282"/>
      <c r="EQ27" s="282"/>
      <c r="ER27" s="282"/>
      <c r="ES27" s="282"/>
      <c r="ET27" s="282"/>
      <c r="EU27" s="282"/>
      <c r="EV27" s="282"/>
      <c r="EW27" s="282"/>
      <c r="EX27" s="282"/>
      <c r="EY27" s="282"/>
      <c r="EZ27" s="282"/>
      <c r="FA27" s="282"/>
      <c r="FB27" s="283"/>
      <c r="FC27" s="285"/>
      <c r="FD27" s="285"/>
      <c r="JN27" s="306"/>
      <c r="JO27" s="274"/>
      <c r="JP27" s="274"/>
      <c r="JQ27" s="274"/>
      <c r="JR27" s="274"/>
      <c r="JS27" s="274"/>
      <c r="JT27" s="274"/>
      <c r="JU27" s="274"/>
      <c r="JV27" s="274"/>
      <c r="JW27" s="274"/>
      <c r="JX27" s="274"/>
      <c r="JY27" s="274"/>
      <c r="JZ27" s="274"/>
      <c r="KA27" s="274"/>
      <c r="KB27" s="274"/>
      <c r="KC27" s="274"/>
      <c r="KD27" s="274"/>
      <c r="KE27" s="274"/>
      <c r="KF27" s="274"/>
      <c r="KG27" s="274"/>
      <c r="KH27" s="274"/>
      <c r="KI27" s="274"/>
      <c r="KJ27" s="274"/>
      <c r="KK27" s="274"/>
      <c r="KL27" s="274"/>
      <c r="KM27" s="274"/>
      <c r="KN27" s="274"/>
      <c r="KO27" s="274"/>
      <c r="KP27" s="274"/>
      <c r="KQ27" s="274"/>
      <c r="KR27" s="274"/>
      <c r="KS27" s="274"/>
      <c r="KT27" s="274"/>
      <c r="KU27" s="274"/>
      <c r="KV27" s="274"/>
      <c r="KW27" s="274"/>
      <c r="KX27" s="274"/>
      <c r="KY27" s="274"/>
      <c r="KZ27" s="274"/>
      <c r="LA27" s="274"/>
      <c r="LB27" s="275"/>
      <c r="LC27" s="302">
        <f t="shared" si="6"/>
        <v>45415</v>
      </c>
      <c r="LD27" s="354" cm="1">
        <f t="array" ref="LD27">IFERROR(
    (((D27/FRACAS!$AY$1)*60))
    /
    (((D27/FRACAS!$AY$1)*60) + SUMPRODUCT((FRACAS!$B$5:$B$9997=D$4)*(FRACAS!$D$5:$D$9997&lt;=D27)*(IFERROR(FRACAS!$AM$5:$AM$9997,0)))
    ),"")</f>
        <v>2.3751127163531657E-2</v>
      </c>
      <c r="LE27" s="354" cm="1">
        <f t="array" ref="LE27">IFERROR(
    (((E27/FRACAS!$AY$1)*60))
    /
    (((E27/FRACAS!$AY$1)*60) + SUMPRODUCT((FRACAS!$B$5:$B$9997=E$4)*(FRACAS!$D$5:$D$9997&lt;=E27)*(IFERROR(FRACAS!$AM$5:$AM$9997,0)))
    ),"")</f>
        <v>1.052727441346727E-3</v>
      </c>
      <c r="LF27" s="354" t="str" cm="1">
        <f t="array" ref="LF27">IFERROR(
    (((F27/FRACAS!$AY$1)*60))
    /
    (((F27/FRACAS!$AY$1)*60) + SUMPRODUCT((FRACAS!$B$5:$B$9997=F$4)*(FRACAS!$D$5:$D$9997&lt;=F27)*(IFERROR(FRACAS!$AM$5:$AM$9997,0)))
    ),"")</f>
        <v/>
      </c>
      <c r="LG27" s="354" t="str" cm="1">
        <f t="array" ref="LG27">IFERROR(
    (((G27/FRACAS!$AY$1)*60))
    /
    (((G27/FRACAS!$AY$1)*60) + SUMPRODUCT((FRACAS!$B$5:$B$9997=G$4)*(FRACAS!$D$5:$D$9997&lt;=G27)*(IFERROR(FRACAS!$AM$5:$AM$9997,0)))
    ),"")</f>
        <v/>
      </c>
      <c r="LH27" s="354" t="str" cm="1">
        <f t="array" ref="LH27">IFERROR(
    (((H27/FRACAS!$AY$1)*60))
    /
    (((H27/FRACAS!$AY$1)*60) + SUMPRODUCT((FRACAS!$B$5:$B$9997=H$4)*(FRACAS!$D$5:$D$9997&lt;=H27)*(IFERROR(FRACAS!$AM$5:$AM$9997,0)))
    ),"")</f>
        <v/>
      </c>
      <c r="LI27" s="354" t="str" cm="1">
        <f t="array" ref="LI27">IFERROR(
    (((I27/FRACAS!$AY$1)*60))
    /
    (((I27/FRACAS!$AY$1)*60) + SUMPRODUCT((FRACAS!$B$5:$B$9997=I$4)*(FRACAS!$D$5:$D$9997&lt;=I27)*(IFERROR(FRACAS!$AM$5:$AM$9997,0)))
    ),"")</f>
        <v/>
      </c>
      <c r="LJ27" s="354" t="str" cm="1">
        <f t="array" ref="LJ27">IFERROR(
    (((J27/FRACAS!$AY$1)*60))
    /
    (((J27/FRACAS!$AY$1)*60) + SUMPRODUCT((FRACAS!$B$5:$B$9997=J$4)*(FRACAS!$D$5:$D$9997&lt;=J27)*(IFERROR(FRACAS!$AM$5:$AM$9997,0)))
    ),"")</f>
        <v/>
      </c>
      <c r="LK27" s="354" t="str" cm="1">
        <f t="array" ref="LK27">IFERROR(
    (((K27/FRACAS!$AY$1)*60))
    /
    (((K27/FRACAS!$AY$1)*60) + SUMPRODUCT((FRACAS!$B$5:$B$9997=K$4)*(FRACAS!$D$5:$D$9997&lt;=K27)*(IFERROR(FRACAS!$AM$5:$AM$9997,0)))
    ),"")</f>
        <v/>
      </c>
      <c r="LL27" s="354" t="str" cm="1">
        <f t="array" ref="LL27">IFERROR(
    (((L27/FRACAS!$AY$1)*60))
    /
    (((L27/FRACAS!$AY$1)*60) + SUMPRODUCT((FRACAS!$B$5:$B$9997=L$4)*(FRACAS!$D$5:$D$9997&lt;=L27)*(IFERROR(FRACAS!$AM$5:$AM$9997,0)))
    ),"")</f>
        <v/>
      </c>
      <c r="LM27" s="354" t="str" cm="1">
        <f t="array" ref="LM27">IFERROR(
    (((M27/FRACAS!$AY$1)*60))
    /
    (((M27/FRACAS!$AY$1)*60) + SUMPRODUCT((FRACAS!$B$5:$B$9997=M$4)*(FRACAS!$D$5:$D$9997&lt;=M27)*(IFERROR(FRACAS!$AM$5:$AM$9997,0)))
    ),"")</f>
        <v/>
      </c>
      <c r="LN27" s="308"/>
      <c r="LO27" s="276"/>
      <c r="LP27" s="276"/>
      <c r="LQ27" s="276"/>
      <c r="LR27" s="276"/>
      <c r="LS27" s="276"/>
      <c r="LT27" s="276"/>
      <c r="LU27" s="276"/>
      <c r="LV27" s="276"/>
      <c r="LW27" s="276"/>
      <c r="LX27" s="276"/>
      <c r="LY27" s="276"/>
      <c r="LZ27" s="276"/>
      <c r="MA27" s="276"/>
      <c r="MB27" s="276"/>
      <c r="MC27" s="276"/>
      <c r="MD27" s="276"/>
      <c r="ME27" s="276"/>
      <c r="MF27" s="276"/>
      <c r="MG27" s="276"/>
      <c r="MH27" s="276"/>
      <c r="MI27" s="276"/>
      <c r="MJ27" s="276"/>
      <c r="MK27" s="276"/>
      <c r="ML27" s="276"/>
      <c r="MM27" s="276"/>
      <c r="MN27" s="276"/>
      <c r="MO27" s="276"/>
      <c r="MP27" s="276"/>
      <c r="MQ27" s="276"/>
      <c r="MR27" s="276"/>
      <c r="MS27" s="276"/>
      <c r="MT27" s="276"/>
      <c r="MU27" s="276"/>
      <c r="MV27" s="276"/>
      <c r="MW27" s="276"/>
      <c r="MX27" s="276"/>
      <c r="MY27" s="276"/>
      <c r="MZ27" s="276"/>
      <c r="NA27" s="277"/>
      <c r="ND27" s="345">
        <f t="shared" si="7"/>
        <v>678</v>
      </c>
      <c r="NE27" s="346">
        <f t="shared" si="5"/>
        <v>45415</v>
      </c>
      <c r="NF27" s="347" cm="1">
        <f t="array" ref="NF27">IF($ND27=0,"",(IFERROR( (IFERROR($ND27/FRACAS!$AY$1*60,0) - SUMPRODUCT( (FRACAS!$K$5:$K$9999=NF$2) * IFERROR(FRACAS!$AN$5:$AN$9999,0) ) ) / IFERROR($ND27/FRACAS!$AY$1*60,0), 1 )))</f>
        <v>1</v>
      </c>
      <c r="NG27" s="347" cm="1">
        <f t="array" ref="NG27">IF($ND27=0,"",(IFERROR( (IFERROR($ND27/FRACAS!$AY$1*60,0) - SUMPRODUCT( (FRACAS!$K$5:$K$9999=NG$2) * IFERROR(FRACAS!$AN$5:$AN$9999,0) ) ) / IFERROR($ND27/FRACAS!$AY$1*60,0), 1 )))</f>
        <v>1</v>
      </c>
      <c r="NH27" s="347" cm="1">
        <f t="array" ref="NH27">IF($ND27=0,"",(IFERROR( (IFERROR($ND27/FRACAS!$AY$1*60,0) - SUMPRODUCT( (FRACAS!$K$5:$K$9999=NH$2) * IFERROR(FRACAS!$AN$5:$AN$9999,0) ) ) / IFERROR($ND27/FRACAS!$AY$1*60,0), 1 )))</f>
        <v>1</v>
      </c>
      <c r="NI27" s="347" cm="1">
        <f t="array" ref="NI27">IF($ND27=0,"",(IFERROR( (IFERROR($ND27/FRACAS!$AY$1*60,0) - SUMPRODUCT( (FRACAS!$K$5:$K$9999=NI$2) * IFERROR(FRACAS!$AN$5:$AN$9999,0) ) ) / IFERROR($ND27/FRACAS!$AY$1*60,0), 1 )))</f>
        <v>1</v>
      </c>
      <c r="NJ27" s="347" cm="1">
        <f t="array" ref="NJ27">IF($ND27=0,"",(IFERROR( (IFERROR($ND27/FRACAS!$AY$1*60,0) - SUMPRODUCT( (FRACAS!$K$5:$K$9999=NJ$2) * IFERROR(FRACAS!$AN$5:$AN$9999,0) ) ) / IFERROR($ND27/FRACAS!$AY$1*60,0), 1 )))</f>
        <v>1</v>
      </c>
      <c r="NK27" s="347" cm="1">
        <f t="array" ref="NK27">IF($ND27=0,"",(IFERROR( (IFERROR($ND27/FRACAS!$AY$1*60,0) - SUMPRODUCT( (FRACAS!$K$5:$K$9999=NK$2) * IFERROR(FRACAS!$AN$5:$AN$9999,0) ) ) / IFERROR($ND27/FRACAS!$AY$1*60,0), 1 )))</f>
        <v>1</v>
      </c>
      <c r="NL27" s="347" cm="1">
        <f t="array" ref="NL27">IF($ND27=0,"",(IFERROR( (IFERROR($ND27/FRACAS!$AY$1*60,0) - SUMPRODUCT( (FRACAS!$K$5:$K$9999=NL$2) * IFERROR(FRACAS!$AN$5:$AN$9999,0) ) ) / IFERROR($ND27/FRACAS!$AY$1*60,0), 1 )))</f>
        <v>1</v>
      </c>
      <c r="NM27" s="347" cm="1">
        <f t="array" ref="NM27">IF($ND27=0,"",(IFERROR( (IFERROR($ND27/FRACAS!$AY$1*60,0) - SUMPRODUCT( (FRACAS!$K$5:$K$9999=NM$2) * IFERROR(FRACAS!$AN$5:$AN$9999,0) ) ) / IFERROR($ND27/FRACAS!$AY$1*60,0), 1 )))</f>
        <v>1</v>
      </c>
      <c r="NN27" s="347" cm="1">
        <f t="array" ref="NN27">IF($ND27=0,"",(IFERROR( (IFERROR($ND27/FRACAS!$AY$1*60,0) - SUMPRODUCT( (FRACAS!$K$5:$K$9999=NN$2) * IFERROR(FRACAS!$AN$5:$AN$9999,0) ) ) / IFERROR($ND27/FRACAS!$AY$1*60,0), 1 )))</f>
        <v>1</v>
      </c>
      <c r="NO27" s="347" cm="1">
        <f t="array" ref="NO27">IF($ND27=0,"",(IFERROR( (IFERROR($ND27/FRACAS!$AY$1*60,0) - SUMPRODUCT( (FRACAS!$K$5:$K$9999=NO$2) * IFERROR(FRACAS!$AN$5:$AN$9999,0) ) ) / IFERROR($ND27/FRACAS!$AY$1*60,0), 1 )))</f>
        <v>1</v>
      </c>
      <c r="NP27" s="347" cm="1">
        <f t="array" ref="NP27">IF($ND27=0,"",(IFERROR( (IFERROR($ND27/FRACAS!$AY$1*60,0) - SUMPRODUCT( (FRACAS!$K$5:$K$9999=NP$2) * IFERROR(FRACAS!$AN$5:$AN$9999,0) ) ) / IFERROR($ND27/FRACAS!$AY$1*60,0), 1 )))</f>
        <v>1</v>
      </c>
      <c r="NQ27" s="347" cm="1">
        <f t="array" ref="NQ27">IF($ND27=0,"",(IFERROR( (IFERROR($ND27/FRACAS!$AY$1*60,0) - SUMPRODUCT( (FRACAS!$K$5:$K$9999=NQ$2) * IFERROR(FRACAS!$AN$5:$AN$9999,0) ) ) / IFERROR($ND27/FRACAS!$AY$1*60,0), 1 )))</f>
        <v>1</v>
      </c>
      <c r="NR27" s="347" cm="1">
        <f t="array" ref="NR27">IF($ND27=0,"",(IFERROR( (IFERROR($ND27/FRACAS!$AY$1*60,0) - SUMPRODUCT( (FRACAS!$K$5:$K$9999=NR$2) * IFERROR(FRACAS!$AN$5:$AN$9999,0) ) ) / IFERROR($ND27/FRACAS!$AY$1*60,0), 1 )))</f>
        <v>1</v>
      </c>
      <c r="NS27" s="347" cm="1">
        <f t="array" ref="NS27">IF($ND27=0,"",(IFERROR( (IFERROR($ND27/FRACAS!$AY$1*60,0) - SUMPRODUCT( (FRACAS!$K$5:$K$9999=NS$2) * IFERROR(FRACAS!$AN$5:$AN$9999,0) ) ) / IFERROR($ND27/FRACAS!$AY$1*60,0), 1 )))</f>
        <v>1</v>
      </c>
      <c r="NT27" s="347" cm="1">
        <f t="array" ref="NT27">IF($ND27=0,"",(IFERROR( (IFERROR($ND27/FRACAS!$AY$1*60,0) - SUMPRODUCT( (FRACAS!$K$5:$K$9999=NT$2) * IFERROR(FRACAS!$AN$5:$AN$9999,0) ) ) / IFERROR($ND27/FRACAS!$AY$1*60,0), 1 )))</f>
        <v>1</v>
      </c>
      <c r="NU27" s="347" cm="1">
        <f t="array" ref="NU27">IF($ND27=0,"",(IFERROR( (IFERROR($ND27/FRACAS!$AY$1*60,0) - SUMPRODUCT( (FRACAS!$K$5:$K$9999=NU$2) * IFERROR(FRACAS!$AN$5:$AN$9999,0) ) ) / IFERROR($ND27/FRACAS!$AY$1*60,0), 1 )))</f>
        <v>1</v>
      </c>
      <c r="NV27" s="347" cm="1">
        <f t="array" ref="NV27">IF($ND27=0,"",(IFERROR( (IFERROR($ND27/FRACAS!$AY$1*60,0) - SUMPRODUCT( (FRACAS!$K$5:$K$9999=NV$2) * IFERROR(FRACAS!$AN$5:$AN$9999,0) ) ) / IFERROR($ND27/FRACAS!$AY$1*60,0), 1 )))</f>
        <v>1</v>
      </c>
      <c r="NW27" s="347" cm="1">
        <f t="array" ref="NW27">IF($ND27=0,"",(IFERROR( (IFERROR($ND27/FRACAS!$AY$1*60,0) - SUMPRODUCT( (FRACAS!$K$5:$K$9999=NW$2) * IFERROR(FRACAS!$AN$5:$AN$9999,0) ) ) / IFERROR($ND27/FRACAS!$AY$1*60,0), 1 )))</f>
        <v>1</v>
      </c>
      <c r="NX27" s="347" cm="1">
        <f t="array" ref="NX27">IF($ND27=0,"",(IFERROR( (IFERROR($ND27/FRACAS!$AY$1*60,0) - SUMPRODUCT( (FRACAS!$K$5:$K$9999=NX$2) * IFERROR(FRACAS!$AN$5:$AN$9999,0) ) ) / IFERROR($ND27/FRACAS!$AY$1*60,0), 1 )))</f>
        <v>1</v>
      </c>
      <c r="NY27" s="347" cm="1">
        <f t="array" ref="NY27">IF($ND27=0,"",(IFERROR( (IFERROR($ND27/FRACAS!$AY$1*60,0) - SUMPRODUCT( (FRACAS!$K$5:$K$9999=NY$2) * IFERROR(FRACAS!$AN$5:$AN$9999,0) ) ) / IFERROR($ND27/FRACAS!$AY$1*60,0), 1 )))</f>
        <v>1</v>
      </c>
      <c r="NZ27" s="347" cm="1">
        <f t="array" ref="NZ27">IF($ND27=0,"",(IFERROR( (IFERROR($ND27/FRACAS!$AY$1*60,0) - SUMPRODUCT( (FRACAS!$K$5:$K$9999=NZ$2) * IFERROR(FRACAS!$AN$5:$AN$9999,0) ) ) / IFERROR($ND27/FRACAS!$AY$1*60,0), 1 )))</f>
        <v>1</v>
      </c>
      <c r="OA27" s="347" cm="1">
        <f t="array" ref="OA27">IF($ND27=0,"",(IFERROR( (IFERROR($ND27/FRACAS!$AY$1*60,0) - SUMPRODUCT( (FRACAS!$K$5:$K$9999=OA$2) * IFERROR(FRACAS!$AN$5:$AN$9999,0) ) ) / IFERROR($ND27/FRACAS!$AY$1*60,0), 1 )))</f>
        <v>1</v>
      </c>
      <c r="OB27" s="347" cm="1">
        <f t="array" ref="OB27">IF($ND27=0,"",(IFERROR( (IFERROR($ND27/FRACAS!$AY$1*60,0) - SUMPRODUCT( (FRACAS!$K$5:$K$9999=OB$2) * IFERROR(FRACAS!$AN$5:$AN$9999,0) ) ) / IFERROR($ND27/FRACAS!$AY$1*60,0), 1 )))</f>
        <v>1</v>
      </c>
      <c r="OC27" s="347" cm="1">
        <f t="array" ref="OC27">IF($ND27=0,"",(IFERROR( (IFERROR($ND27/FRACAS!$AY$1*60,0) - SUMPRODUCT( (FRACAS!$K$5:$K$9999=OC$2) * IFERROR(FRACAS!$AN$5:$AN$9999,0) ) ) / IFERROR($ND27/FRACAS!$AY$1*60,0), 1 )))</f>
        <v>1</v>
      </c>
      <c r="OD27" s="347" cm="1">
        <f t="array" ref="OD27">IF($ND27=0,"",(IFERROR( (IFERROR($ND27/FRACAS!$AY$1*60,0) - SUMPRODUCT( (FRACAS!$K$5:$K$9999=OD$2) * IFERROR(FRACAS!$AN$5:$AN$9999,0) ) ) / IFERROR($ND27/FRACAS!$AY$1*60,0), 1 )))</f>
        <v>1</v>
      </c>
      <c r="OE27" s="347" cm="1">
        <f t="array" ref="OE27">IF($ND27=0,"",(IFERROR( (IFERROR($ND27/FRACAS!$AY$1*60,0) - SUMPRODUCT( (FRACAS!$K$5:$K$9999=OE$2) * IFERROR(FRACAS!$AN$5:$AN$9999,0) ) ) / IFERROR($ND27/FRACAS!$AY$1*60,0), 1 )))</f>
        <v>1</v>
      </c>
      <c r="OF27" s="347" cm="1">
        <f t="array" ref="OF27">IF($ND27=0,"",(IFERROR( (IFERROR($ND27/FRACAS!$AY$1*60,0) - SUMPRODUCT( (FRACAS!$K$5:$K$9999=OF$2) * IFERROR(FRACAS!$AN$5:$AN$9999,0) ) ) / IFERROR($ND27/FRACAS!$AY$1*60,0), 1 )))</f>
        <v>1</v>
      </c>
      <c r="OG27" s="347" cm="1">
        <f t="array" ref="OG27">IF($ND27=0,"",(IFERROR( (IFERROR($ND27/FRACAS!$AY$1*60,0) - SUMPRODUCT( (FRACAS!$K$5:$K$9999=OG$2) * IFERROR(FRACAS!$AN$5:$AN$9999,0) ) ) / IFERROR($ND27/FRACAS!$AY$1*60,0), 1 )))</f>
        <v>1</v>
      </c>
      <c r="OH27" s="347" cm="1">
        <f t="array" ref="OH27">IF($ND27=0,"",(IFERROR( (IFERROR($ND27/FRACAS!$AY$1*60,0) - SUMPRODUCT( (FRACAS!$K$5:$K$9999=OH$2) * IFERROR(FRACAS!$AN$5:$AN$9999,0) ) ) / IFERROR($ND27/FRACAS!$AY$1*60,0), 1 )))</f>
        <v>1</v>
      </c>
      <c r="OI27" s="347" cm="1">
        <f t="array" ref="OI27">IF($ND27=0,"",(IFERROR( (IFERROR($ND27/FRACAS!$AY$1*60,0) - SUMPRODUCT( (FRACAS!$K$5:$K$9999=OI$2) * IFERROR(FRACAS!$AN$5:$AN$9999,0) ) ) / IFERROR($ND27/FRACAS!$AY$1*60,0), 1 )))</f>
        <v>1</v>
      </c>
      <c r="OJ27" s="347" cm="1">
        <f t="array" ref="OJ27">IF($ND27=0,"",(IFERROR( (IFERROR($ND27/FRACAS!$AY$1*60,0) - SUMPRODUCT( (FRACAS!$K$5:$K$9999=OJ$2) * IFERROR(FRACAS!$AN$5:$AN$9999,0) ) ) / IFERROR($ND27/FRACAS!$AY$1*60,0), 1 )))</f>
        <v>1</v>
      </c>
      <c r="OK27" s="347" cm="1">
        <f t="array" ref="OK27">IF($ND27=0,"",(IFERROR( (IFERROR($ND27/FRACAS!$AY$1*60,0) - SUMPRODUCT( (FRACAS!$K$5:$K$9999=OK$2) * IFERROR(FRACAS!$AN$5:$AN$9999,0) ) ) / IFERROR($ND27/FRACAS!$AY$1*60,0), 1 )))</f>
        <v>1</v>
      </c>
      <c r="OL27" s="347" cm="1">
        <f t="array" ref="OL27">IF($ND27=0,"",(IFERROR( (IFERROR($ND27/FRACAS!$AY$1*60,0) - SUMPRODUCT( (FRACAS!$K$5:$K$9999=OL$2) * IFERROR(FRACAS!$AN$5:$AN$9999,0) ) ) / IFERROR($ND27/FRACAS!$AY$1*60,0), 1 )))</f>
        <v>1</v>
      </c>
      <c r="OM27" s="347" cm="1">
        <f t="array" ref="OM27">IF($ND27=0,"",(IFERROR( (IFERROR($ND27/FRACAS!$AY$1*60,0) - SUMPRODUCT( (FRACAS!$K$5:$K$9999=OM$2) * IFERROR(FRACAS!$AN$5:$AN$9999,0) ) ) / IFERROR($ND27/FRACAS!$AY$1*60,0), 1 )))</f>
        <v>1</v>
      </c>
      <c r="ON27" s="347" cm="1">
        <f t="array" ref="ON27">IF($ND27=0,"",(IFERROR( (IFERROR($ND27/FRACAS!$AY$1*60,0) - SUMPRODUCT( (FRACAS!$K$5:$K$9999=ON$2) * IFERROR(FRACAS!$AN$5:$AN$9999,0) ) ) / IFERROR($ND27/FRACAS!$AY$1*60,0), 1 )))</f>
        <v>1</v>
      </c>
    </row>
    <row r="28" spans="2:404" ht="15" customHeight="1">
      <c r="B28" s="301" t="s">
        <v>239</v>
      </c>
      <c r="C28" s="302">
        <v>45422</v>
      </c>
      <c r="D28" s="307">
        <v>3799</v>
      </c>
      <c r="E28" s="279">
        <v>30</v>
      </c>
      <c r="F28" s="303"/>
      <c r="G28" s="303"/>
      <c r="H28" s="303"/>
      <c r="I28" s="303"/>
      <c r="J28" s="303"/>
      <c r="K28" s="304"/>
      <c r="L28" s="304"/>
      <c r="M28" s="317"/>
      <c r="N28" s="305"/>
      <c r="O28" s="279"/>
      <c r="P28" s="279"/>
      <c r="Q28" s="279"/>
      <c r="R28" s="279"/>
      <c r="S28" s="279"/>
      <c r="T28" s="279"/>
      <c r="U28" s="279"/>
      <c r="V28" s="279"/>
      <c r="W28" s="279"/>
      <c r="X28" s="279"/>
      <c r="Y28" s="279"/>
      <c r="Z28" s="279"/>
      <c r="AA28" s="279"/>
      <c r="AB28" s="279"/>
      <c r="AC28" s="279"/>
      <c r="AD28" s="279"/>
      <c r="AE28" s="279"/>
      <c r="AF28" s="279"/>
      <c r="AG28" s="279"/>
      <c r="AH28" s="279"/>
      <c r="AI28" s="279"/>
      <c r="AJ28" s="279"/>
      <c r="AK28" s="279"/>
      <c r="AL28" s="279"/>
      <c r="AM28" s="279"/>
      <c r="AN28" s="279"/>
      <c r="AO28" s="279"/>
      <c r="AP28" s="279"/>
      <c r="AQ28" s="279"/>
      <c r="AR28" s="279"/>
      <c r="AS28" s="279"/>
      <c r="AT28" s="279"/>
      <c r="AU28" s="279"/>
      <c r="AV28" s="279"/>
      <c r="AW28" s="279"/>
      <c r="AX28" s="279"/>
      <c r="AY28" s="279"/>
      <c r="AZ28" s="279"/>
      <c r="BA28" s="280"/>
      <c r="BB28" s="266"/>
      <c r="BC28" s="266"/>
      <c r="BD28" s="352"/>
      <c r="BE28" s="352"/>
      <c r="BF28" s="352"/>
      <c r="BG28" s="352"/>
      <c r="BH28" s="352"/>
      <c r="BI28" s="352"/>
      <c r="BJ28" s="352"/>
      <c r="BK28" s="352"/>
      <c r="BL28" s="352"/>
      <c r="BM28" s="352"/>
      <c r="BN28" s="352"/>
      <c r="BO28" s="352"/>
      <c r="BP28" s="352"/>
      <c r="BQ28" s="352"/>
      <c r="BR28" s="352"/>
      <c r="BS28" s="352"/>
      <c r="BT28" s="352"/>
      <c r="BU28" s="352"/>
      <c r="BV28" s="352"/>
      <c r="BW28" s="352"/>
      <c r="BX28" s="352"/>
      <c r="BY28" s="352"/>
      <c r="BZ28" s="352"/>
      <c r="CA28" s="352"/>
      <c r="CB28" s="352"/>
      <c r="CC28" s="352"/>
      <c r="CD28" s="352"/>
      <c r="CE28" s="352"/>
      <c r="CF28" s="352"/>
      <c r="CG28" s="352"/>
      <c r="CH28" s="352"/>
      <c r="CI28" s="352"/>
      <c r="CJ28" s="352"/>
      <c r="CK28" s="352"/>
      <c r="CL28" s="352"/>
      <c r="CM28" s="352"/>
      <c r="CN28" s="352"/>
      <c r="CO28" s="352"/>
      <c r="CP28" s="352"/>
      <c r="CQ28" s="352"/>
      <c r="CR28" s="352"/>
      <c r="CS28" s="352"/>
      <c r="CT28" s="352"/>
      <c r="CU28" s="352"/>
      <c r="CV28" s="352"/>
      <c r="CW28" s="352"/>
      <c r="CX28" s="352"/>
      <c r="CY28" s="352"/>
      <c r="CZ28" s="352"/>
      <c r="DA28" s="352"/>
      <c r="DB28" s="266"/>
      <c r="DC28" s="266">
        <f t="shared" si="3"/>
        <v>41</v>
      </c>
      <c r="DD28" s="302">
        <f t="shared" si="4"/>
        <v>45422</v>
      </c>
      <c r="DE28" s="328">
        <f>IF(D28&gt; 0,(COUNTIFS(FRACAS!$B$5:$B$9997, D$4, FRACAS!$D$5:$D$9997, "&lt;="&amp;D28)), "" )</f>
        <v>35</v>
      </c>
      <c r="DF28" s="282">
        <f>IF(E28&gt; 0,(COUNTIFS(FRACAS!$B$5:$B$9997, E$4, FRACAS!$D$5:$D$9997, "&lt;="&amp;E28)), "" )</f>
        <v>6</v>
      </c>
      <c r="DG28" s="282" t="str">
        <f>IF(F28&gt; 0,(COUNTIFS(FRACAS!$B$5:$B$9997, F$4, FRACAS!$D$5:$D$9997, "&lt;="&amp;F28)), "" )</f>
        <v/>
      </c>
      <c r="DH28" s="282" t="str">
        <f>IF(G28&gt; 0,(COUNTIFS(FRACAS!$B$5:$B$9997, G$4, FRACAS!$D$5:$D$9997, "&lt;="&amp;G28)), "" )</f>
        <v/>
      </c>
      <c r="DI28" s="282" t="str">
        <f>IF(H28&gt; 0,(COUNTIFS(FRACAS!$B$5:$B$9997, H$4, FRACAS!$D$5:$D$9997, "&lt;="&amp;H28)), "" )</f>
        <v/>
      </c>
      <c r="DJ28" s="282" t="str">
        <f>IF(I28&gt; 0,(COUNTIFS(FRACAS!$B$5:$B$9997, I$4, FRACAS!$D$5:$D$9997, "&lt;="&amp;I28)), "" )</f>
        <v/>
      </c>
      <c r="DK28" s="282" t="str">
        <f>IF(J28&gt; 0,(COUNTIFS(FRACAS!$B$5:$B$9997, J$4, FRACAS!$D$5:$D$9997, "&lt;="&amp;J28)), "" )</f>
        <v/>
      </c>
      <c r="DL28" s="282" t="str">
        <f>IF(K28&gt; 0,(COUNTIFS(FRACAS!$B$5:$B$9997, K$4, FRACAS!$D$5:$D$9997, "&lt;="&amp;K28)), "" )</f>
        <v/>
      </c>
      <c r="DM28" s="282" t="str">
        <f>IF(L28&gt; 0,(COUNTIFS(FRACAS!$B$5:$B$9997, L$4, FRACAS!$D$5:$D$9997, "&lt;="&amp;L28)), "" )</f>
        <v/>
      </c>
      <c r="DN28" s="282" t="str">
        <f>IF(M28&gt; 0,(COUNTIFS(FRACAS!$B$5:$B$9997, M$4, FRACAS!$D$5:$D$9997, "&lt;="&amp;M28)), "" )</f>
        <v/>
      </c>
      <c r="DO28" s="284"/>
      <c r="DP28" s="282"/>
      <c r="DQ28" s="282"/>
      <c r="DR28" s="282"/>
      <c r="DS28" s="282"/>
      <c r="DT28" s="282"/>
      <c r="DU28" s="282"/>
      <c r="DV28" s="282"/>
      <c r="DW28" s="282"/>
      <c r="DX28" s="282"/>
      <c r="DY28" s="282"/>
      <c r="DZ28" s="282"/>
      <c r="EA28" s="282"/>
      <c r="EB28" s="282"/>
      <c r="EC28" s="282"/>
      <c r="ED28" s="282"/>
      <c r="EE28" s="282"/>
      <c r="EF28" s="282"/>
      <c r="EG28" s="282"/>
      <c r="EH28" s="282"/>
      <c r="EI28" s="282"/>
      <c r="EJ28" s="282"/>
      <c r="EK28" s="282"/>
      <c r="EL28" s="282"/>
      <c r="EM28" s="282"/>
      <c r="EN28" s="282"/>
      <c r="EO28" s="282"/>
      <c r="EP28" s="282"/>
      <c r="EQ28" s="282"/>
      <c r="ER28" s="282"/>
      <c r="ES28" s="282"/>
      <c r="ET28" s="282"/>
      <c r="EU28" s="282"/>
      <c r="EV28" s="282"/>
      <c r="EW28" s="282"/>
      <c r="EX28" s="282"/>
      <c r="EY28" s="282"/>
      <c r="EZ28" s="282"/>
      <c r="FA28" s="282"/>
      <c r="FB28" s="283"/>
      <c r="FC28" s="285"/>
      <c r="FD28" s="285"/>
      <c r="JN28" s="306"/>
      <c r="JO28" s="274"/>
      <c r="JP28" s="274"/>
      <c r="JQ28" s="274"/>
      <c r="JR28" s="274"/>
      <c r="JS28" s="274"/>
      <c r="JT28" s="274"/>
      <c r="JU28" s="274"/>
      <c r="JV28" s="274"/>
      <c r="JW28" s="274"/>
      <c r="JX28" s="274"/>
      <c r="JY28" s="274"/>
      <c r="JZ28" s="274"/>
      <c r="KA28" s="274"/>
      <c r="KB28" s="274"/>
      <c r="KC28" s="274"/>
      <c r="KD28" s="274"/>
      <c r="KE28" s="274"/>
      <c r="KF28" s="274"/>
      <c r="KG28" s="274"/>
      <c r="KH28" s="274"/>
      <c r="KI28" s="274"/>
      <c r="KJ28" s="274"/>
      <c r="KK28" s="274"/>
      <c r="KL28" s="274"/>
      <c r="KM28" s="274"/>
      <c r="KN28" s="274"/>
      <c r="KO28" s="274"/>
      <c r="KP28" s="274"/>
      <c r="KQ28" s="274"/>
      <c r="KR28" s="274"/>
      <c r="KS28" s="274"/>
      <c r="KT28" s="274"/>
      <c r="KU28" s="274"/>
      <c r="KV28" s="274"/>
      <c r="KW28" s="274"/>
      <c r="KX28" s="274"/>
      <c r="KY28" s="274"/>
      <c r="KZ28" s="274"/>
      <c r="LA28" s="274"/>
      <c r="LB28" s="275"/>
      <c r="LC28" s="302">
        <f t="shared" si="6"/>
        <v>45422</v>
      </c>
      <c r="LD28" s="354" cm="1">
        <f t="array" ref="LD28">IFERROR(
    (((D28/FRACAS!$AY$1)*60))
    /
    (((D28/FRACAS!$AY$1)*60) + SUMPRODUCT((FRACAS!$B$5:$B$9997=D$4)*(FRACAS!$D$5:$D$9997&lt;=D28)*(IFERROR(FRACAS!$AM$5:$AM$9997,0)))
    ),"")</f>
        <v>0.12419028053323855</v>
      </c>
      <c r="LE28" s="354" cm="1">
        <f t="array" ref="LE28">IFERROR(
    (((E28/FRACAS!$AY$1)*60))
    /
    (((E28/FRACAS!$AY$1)*60) + SUMPRODUCT((FRACAS!$B$5:$B$9997=E$4)*(FRACAS!$D$5:$D$9997&lt;=E28)*(IFERROR(FRACAS!$AM$5:$AM$9997,0)))
    ),"")</f>
        <v>1.1278374510547717E-3</v>
      </c>
      <c r="LF28" s="354" t="str" cm="1">
        <f t="array" ref="LF28">IFERROR(
    (((F28/FRACAS!$AY$1)*60))
    /
    (((F28/FRACAS!$AY$1)*60) + SUMPRODUCT((FRACAS!$B$5:$B$9997=F$4)*(FRACAS!$D$5:$D$9997&lt;=F28)*(IFERROR(FRACAS!$AM$5:$AM$9997,0)))
    ),"")</f>
        <v/>
      </c>
      <c r="LG28" s="354" t="str" cm="1">
        <f t="array" ref="LG28">IFERROR(
    (((G28/FRACAS!$AY$1)*60))
    /
    (((G28/FRACAS!$AY$1)*60) + SUMPRODUCT((FRACAS!$B$5:$B$9997=G$4)*(FRACAS!$D$5:$D$9997&lt;=G28)*(IFERROR(FRACAS!$AM$5:$AM$9997,0)))
    ),"")</f>
        <v/>
      </c>
      <c r="LH28" s="354" t="str" cm="1">
        <f t="array" ref="LH28">IFERROR(
    (((H28/FRACAS!$AY$1)*60))
    /
    (((H28/FRACAS!$AY$1)*60) + SUMPRODUCT((FRACAS!$B$5:$B$9997=H$4)*(FRACAS!$D$5:$D$9997&lt;=H28)*(IFERROR(FRACAS!$AM$5:$AM$9997,0)))
    ),"")</f>
        <v/>
      </c>
      <c r="LI28" s="354" t="str" cm="1">
        <f t="array" ref="LI28">IFERROR(
    (((I28/FRACAS!$AY$1)*60))
    /
    (((I28/FRACAS!$AY$1)*60) + SUMPRODUCT((FRACAS!$B$5:$B$9997=I$4)*(FRACAS!$D$5:$D$9997&lt;=I28)*(IFERROR(FRACAS!$AM$5:$AM$9997,0)))
    ),"")</f>
        <v/>
      </c>
      <c r="LJ28" s="354" t="str" cm="1">
        <f t="array" ref="LJ28">IFERROR(
    (((J28/FRACAS!$AY$1)*60))
    /
    (((J28/FRACAS!$AY$1)*60) + SUMPRODUCT((FRACAS!$B$5:$B$9997=J$4)*(FRACAS!$D$5:$D$9997&lt;=J28)*(IFERROR(FRACAS!$AM$5:$AM$9997,0)))
    ),"")</f>
        <v/>
      </c>
      <c r="LK28" s="354" t="str" cm="1">
        <f t="array" ref="LK28">IFERROR(
    (((K28/FRACAS!$AY$1)*60))
    /
    (((K28/FRACAS!$AY$1)*60) + SUMPRODUCT((FRACAS!$B$5:$B$9997=K$4)*(FRACAS!$D$5:$D$9997&lt;=K28)*(IFERROR(FRACAS!$AM$5:$AM$9997,0)))
    ),"")</f>
        <v/>
      </c>
      <c r="LL28" s="354" t="str" cm="1">
        <f t="array" ref="LL28">IFERROR(
    (((L28/FRACAS!$AY$1)*60))
    /
    (((L28/FRACAS!$AY$1)*60) + SUMPRODUCT((FRACAS!$B$5:$B$9997=L$4)*(FRACAS!$D$5:$D$9997&lt;=L28)*(IFERROR(FRACAS!$AM$5:$AM$9997,0)))
    ),"")</f>
        <v/>
      </c>
      <c r="LM28" s="354" t="str" cm="1">
        <f t="array" ref="LM28">IFERROR(
    (((M28/FRACAS!$AY$1)*60))
    /
    (((M28/FRACAS!$AY$1)*60) + SUMPRODUCT((FRACAS!$B$5:$B$9997=M$4)*(FRACAS!$D$5:$D$9997&lt;=M28)*(IFERROR(FRACAS!$AM$5:$AM$9997,0)))
    ),"")</f>
        <v/>
      </c>
      <c r="LN28" s="308"/>
      <c r="LO28" s="276"/>
      <c r="LP28" s="276"/>
      <c r="LQ28" s="276"/>
      <c r="LR28" s="276"/>
      <c r="LS28" s="276"/>
      <c r="LT28" s="276"/>
      <c r="LU28" s="276"/>
      <c r="LV28" s="276"/>
      <c r="LW28" s="276"/>
      <c r="LX28" s="276"/>
      <c r="LY28" s="276"/>
      <c r="LZ28" s="276"/>
      <c r="MA28" s="276"/>
      <c r="MB28" s="276"/>
      <c r="MC28" s="276"/>
      <c r="MD28" s="276"/>
      <c r="ME28" s="276"/>
      <c r="MF28" s="276"/>
      <c r="MG28" s="276"/>
      <c r="MH28" s="276"/>
      <c r="MI28" s="276"/>
      <c r="MJ28" s="276"/>
      <c r="MK28" s="276"/>
      <c r="ML28" s="276"/>
      <c r="MM28" s="276"/>
      <c r="MN28" s="276"/>
      <c r="MO28" s="276"/>
      <c r="MP28" s="276"/>
      <c r="MQ28" s="276"/>
      <c r="MR28" s="276"/>
      <c r="MS28" s="276"/>
      <c r="MT28" s="276"/>
      <c r="MU28" s="276"/>
      <c r="MV28" s="276"/>
      <c r="MW28" s="276"/>
      <c r="MX28" s="276"/>
      <c r="MY28" s="276"/>
      <c r="MZ28" s="276"/>
      <c r="NA28" s="277"/>
      <c r="ND28" s="345">
        <f t="shared" si="7"/>
        <v>3829</v>
      </c>
      <c r="NE28" s="346">
        <f t="shared" si="5"/>
        <v>45422</v>
      </c>
      <c r="NF28" s="347" cm="1">
        <f t="array" ref="NF28">IF($ND28=0,"",(IFERROR( (IFERROR($ND28/FRACAS!$AY$1*60,0) - SUMPRODUCT( (FRACAS!$K$5:$K$9999=NF$2) * IFERROR(FRACAS!$AN$5:$AN$9999,0) ) ) / IFERROR($ND28/FRACAS!$AY$1*60,0), 1 )))</f>
        <v>1</v>
      </c>
      <c r="NG28" s="347" cm="1">
        <f t="array" ref="NG28">IF($ND28=0,"",(IFERROR( (IFERROR($ND28/FRACAS!$AY$1*60,0) - SUMPRODUCT( (FRACAS!$K$5:$K$9999=NG$2) * IFERROR(FRACAS!$AN$5:$AN$9999,0) ) ) / IFERROR($ND28/FRACAS!$AY$1*60,0), 1 )))</f>
        <v>1</v>
      </c>
      <c r="NH28" s="347" cm="1">
        <f t="array" ref="NH28">IF($ND28=0,"",(IFERROR( (IFERROR($ND28/FRACAS!$AY$1*60,0) - SUMPRODUCT( (FRACAS!$K$5:$K$9999=NH$2) * IFERROR(FRACAS!$AN$5:$AN$9999,0) ) ) / IFERROR($ND28/FRACAS!$AY$1*60,0), 1 )))</f>
        <v>1</v>
      </c>
      <c r="NI28" s="347" cm="1">
        <f t="array" ref="NI28">IF($ND28=0,"",(IFERROR( (IFERROR($ND28/FRACAS!$AY$1*60,0) - SUMPRODUCT( (FRACAS!$K$5:$K$9999=NI$2) * IFERROR(FRACAS!$AN$5:$AN$9999,0) ) ) / IFERROR($ND28/FRACAS!$AY$1*60,0), 1 )))</f>
        <v>1</v>
      </c>
      <c r="NJ28" s="347" cm="1">
        <f t="array" ref="NJ28">IF($ND28=0,"",(IFERROR( (IFERROR($ND28/FRACAS!$AY$1*60,0) - SUMPRODUCT( (FRACAS!$K$5:$K$9999=NJ$2) * IFERROR(FRACAS!$AN$5:$AN$9999,0) ) ) / IFERROR($ND28/FRACAS!$AY$1*60,0), 1 )))</f>
        <v>1</v>
      </c>
      <c r="NK28" s="347" cm="1">
        <f t="array" ref="NK28">IF($ND28=0,"",(IFERROR( (IFERROR($ND28/FRACAS!$AY$1*60,0) - SUMPRODUCT( (FRACAS!$K$5:$K$9999=NK$2) * IFERROR(FRACAS!$AN$5:$AN$9999,0) ) ) / IFERROR($ND28/FRACAS!$AY$1*60,0), 1 )))</f>
        <v>1</v>
      </c>
      <c r="NL28" s="347" cm="1">
        <f t="array" ref="NL28">IF($ND28=0,"",(IFERROR( (IFERROR($ND28/FRACAS!$AY$1*60,0) - SUMPRODUCT( (FRACAS!$K$5:$K$9999=NL$2) * IFERROR(FRACAS!$AN$5:$AN$9999,0) ) ) / IFERROR($ND28/FRACAS!$AY$1*60,0), 1 )))</f>
        <v>1</v>
      </c>
      <c r="NM28" s="347" cm="1">
        <f t="array" ref="NM28">IF($ND28=0,"",(IFERROR( (IFERROR($ND28/FRACAS!$AY$1*60,0) - SUMPRODUCT( (FRACAS!$K$5:$K$9999=NM$2) * IFERROR(FRACAS!$AN$5:$AN$9999,0) ) ) / IFERROR($ND28/FRACAS!$AY$1*60,0), 1 )))</f>
        <v>1</v>
      </c>
      <c r="NN28" s="347" cm="1">
        <f t="array" ref="NN28">IF($ND28=0,"",(IFERROR( (IFERROR($ND28/FRACAS!$AY$1*60,0) - SUMPRODUCT( (FRACAS!$K$5:$K$9999=NN$2) * IFERROR(FRACAS!$AN$5:$AN$9999,0) ) ) / IFERROR($ND28/FRACAS!$AY$1*60,0), 1 )))</f>
        <v>1</v>
      </c>
      <c r="NO28" s="347" cm="1">
        <f t="array" ref="NO28">IF($ND28=0,"",(IFERROR( (IFERROR($ND28/FRACAS!$AY$1*60,0) - SUMPRODUCT( (FRACAS!$K$5:$K$9999=NO$2) * IFERROR(FRACAS!$AN$5:$AN$9999,0) ) ) / IFERROR($ND28/FRACAS!$AY$1*60,0), 1 )))</f>
        <v>1</v>
      </c>
      <c r="NP28" s="347" cm="1">
        <f t="array" ref="NP28">IF($ND28=0,"",(IFERROR( (IFERROR($ND28/FRACAS!$AY$1*60,0) - SUMPRODUCT( (FRACAS!$K$5:$K$9999=NP$2) * IFERROR(FRACAS!$AN$5:$AN$9999,0) ) ) / IFERROR($ND28/FRACAS!$AY$1*60,0), 1 )))</f>
        <v>1</v>
      </c>
      <c r="NQ28" s="347" cm="1">
        <f t="array" ref="NQ28">IF($ND28=0,"",(IFERROR( (IFERROR($ND28/FRACAS!$AY$1*60,0) - SUMPRODUCT( (FRACAS!$K$5:$K$9999=NQ$2) * IFERROR(FRACAS!$AN$5:$AN$9999,0) ) ) / IFERROR($ND28/FRACAS!$AY$1*60,0), 1 )))</f>
        <v>1</v>
      </c>
      <c r="NR28" s="347" cm="1">
        <f t="array" ref="NR28">IF($ND28=0,"",(IFERROR( (IFERROR($ND28/FRACAS!$AY$1*60,0) - SUMPRODUCT( (FRACAS!$K$5:$K$9999=NR$2) * IFERROR(FRACAS!$AN$5:$AN$9999,0) ) ) / IFERROR($ND28/FRACAS!$AY$1*60,0), 1 )))</f>
        <v>1</v>
      </c>
      <c r="NS28" s="347" cm="1">
        <f t="array" ref="NS28">IF($ND28=0,"",(IFERROR( (IFERROR($ND28/FRACAS!$AY$1*60,0) - SUMPRODUCT( (FRACAS!$K$5:$K$9999=NS$2) * IFERROR(FRACAS!$AN$5:$AN$9999,0) ) ) / IFERROR($ND28/FRACAS!$AY$1*60,0), 1 )))</f>
        <v>1</v>
      </c>
      <c r="NT28" s="347" cm="1">
        <f t="array" ref="NT28">IF($ND28=0,"",(IFERROR( (IFERROR($ND28/FRACAS!$AY$1*60,0) - SUMPRODUCT( (FRACAS!$K$5:$K$9999=NT$2) * IFERROR(FRACAS!$AN$5:$AN$9999,0) ) ) / IFERROR($ND28/FRACAS!$AY$1*60,0), 1 )))</f>
        <v>1</v>
      </c>
      <c r="NU28" s="347" cm="1">
        <f t="array" ref="NU28">IF($ND28=0,"",(IFERROR( (IFERROR($ND28/FRACAS!$AY$1*60,0) - SUMPRODUCT( (FRACAS!$K$5:$K$9999=NU$2) * IFERROR(FRACAS!$AN$5:$AN$9999,0) ) ) / IFERROR($ND28/FRACAS!$AY$1*60,0), 1 )))</f>
        <v>1</v>
      </c>
      <c r="NV28" s="347" cm="1">
        <f t="array" ref="NV28">IF($ND28=0,"",(IFERROR( (IFERROR($ND28/FRACAS!$AY$1*60,0) - SUMPRODUCT( (FRACAS!$K$5:$K$9999=NV$2) * IFERROR(FRACAS!$AN$5:$AN$9999,0) ) ) / IFERROR($ND28/FRACAS!$AY$1*60,0), 1 )))</f>
        <v>1</v>
      </c>
      <c r="NW28" s="347" cm="1">
        <f t="array" ref="NW28">IF($ND28=0,"",(IFERROR( (IFERROR($ND28/FRACAS!$AY$1*60,0) - SUMPRODUCT( (FRACAS!$K$5:$K$9999=NW$2) * IFERROR(FRACAS!$AN$5:$AN$9999,0) ) ) / IFERROR($ND28/FRACAS!$AY$1*60,0), 1 )))</f>
        <v>1</v>
      </c>
      <c r="NX28" s="347" cm="1">
        <f t="array" ref="NX28">IF($ND28=0,"",(IFERROR( (IFERROR($ND28/FRACAS!$AY$1*60,0) - SUMPRODUCT( (FRACAS!$K$5:$K$9999=NX$2) * IFERROR(FRACAS!$AN$5:$AN$9999,0) ) ) / IFERROR($ND28/FRACAS!$AY$1*60,0), 1 )))</f>
        <v>1</v>
      </c>
      <c r="NY28" s="347" cm="1">
        <f t="array" ref="NY28">IF($ND28=0,"",(IFERROR( (IFERROR($ND28/FRACAS!$AY$1*60,0) - SUMPRODUCT( (FRACAS!$K$5:$K$9999=NY$2) * IFERROR(FRACAS!$AN$5:$AN$9999,0) ) ) / IFERROR($ND28/FRACAS!$AY$1*60,0), 1 )))</f>
        <v>1</v>
      </c>
      <c r="NZ28" s="347" cm="1">
        <f t="array" ref="NZ28">IF($ND28=0,"",(IFERROR( (IFERROR($ND28/FRACAS!$AY$1*60,0) - SUMPRODUCT( (FRACAS!$K$5:$K$9999=NZ$2) * IFERROR(FRACAS!$AN$5:$AN$9999,0) ) ) / IFERROR($ND28/FRACAS!$AY$1*60,0), 1 )))</f>
        <v>1</v>
      </c>
      <c r="OA28" s="347" cm="1">
        <f t="array" ref="OA28">IF($ND28=0,"",(IFERROR( (IFERROR($ND28/FRACAS!$AY$1*60,0) - SUMPRODUCT( (FRACAS!$K$5:$K$9999=OA$2) * IFERROR(FRACAS!$AN$5:$AN$9999,0) ) ) / IFERROR($ND28/FRACAS!$AY$1*60,0), 1 )))</f>
        <v>1</v>
      </c>
      <c r="OB28" s="347" cm="1">
        <f t="array" ref="OB28">IF($ND28=0,"",(IFERROR( (IFERROR($ND28/FRACAS!$AY$1*60,0) - SUMPRODUCT( (FRACAS!$K$5:$K$9999=OB$2) * IFERROR(FRACAS!$AN$5:$AN$9999,0) ) ) / IFERROR($ND28/FRACAS!$AY$1*60,0), 1 )))</f>
        <v>1</v>
      </c>
      <c r="OC28" s="347" cm="1">
        <f t="array" ref="OC28">IF($ND28=0,"",(IFERROR( (IFERROR($ND28/FRACAS!$AY$1*60,0) - SUMPRODUCT( (FRACAS!$K$5:$K$9999=OC$2) * IFERROR(FRACAS!$AN$5:$AN$9999,0) ) ) / IFERROR($ND28/FRACAS!$AY$1*60,0), 1 )))</f>
        <v>1</v>
      </c>
      <c r="OD28" s="347" cm="1">
        <f t="array" ref="OD28">IF($ND28=0,"",(IFERROR( (IFERROR($ND28/FRACAS!$AY$1*60,0) - SUMPRODUCT( (FRACAS!$K$5:$K$9999=OD$2) * IFERROR(FRACAS!$AN$5:$AN$9999,0) ) ) / IFERROR($ND28/FRACAS!$AY$1*60,0), 1 )))</f>
        <v>1</v>
      </c>
      <c r="OE28" s="347" cm="1">
        <f t="array" ref="OE28">IF($ND28=0,"",(IFERROR( (IFERROR($ND28/FRACAS!$AY$1*60,0) - SUMPRODUCT( (FRACAS!$K$5:$K$9999=OE$2) * IFERROR(FRACAS!$AN$5:$AN$9999,0) ) ) / IFERROR($ND28/FRACAS!$AY$1*60,0), 1 )))</f>
        <v>1</v>
      </c>
      <c r="OF28" s="347" cm="1">
        <f t="array" ref="OF28">IF($ND28=0,"",(IFERROR( (IFERROR($ND28/FRACAS!$AY$1*60,0) - SUMPRODUCT( (FRACAS!$K$5:$K$9999=OF$2) * IFERROR(FRACAS!$AN$5:$AN$9999,0) ) ) / IFERROR($ND28/FRACAS!$AY$1*60,0), 1 )))</f>
        <v>1</v>
      </c>
      <c r="OG28" s="347" cm="1">
        <f t="array" ref="OG28">IF($ND28=0,"",(IFERROR( (IFERROR($ND28/FRACAS!$AY$1*60,0) - SUMPRODUCT( (FRACAS!$K$5:$K$9999=OG$2) * IFERROR(FRACAS!$AN$5:$AN$9999,0) ) ) / IFERROR($ND28/FRACAS!$AY$1*60,0), 1 )))</f>
        <v>1</v>
      </c>
      <c r="OH28" s="347" cm="1">
        <f t="array" ref="OH28">IF($ND28=0,"",(IFERROR( (IFERROR($ND28/FRACAS!$AY$1*60,0) - SUMPRODUCT( (FRACAS!$K$5:$K$9999=OH$2) * IFERROR(FRACAS!$AN$5:$AN$9999,0) ) ) / IFERROR($ND28/FRACAS!$AY$1*60,0), 1 )))</f>
        <v>1</v>
      </c>
      <c r="OI28" s="347" cm="1">
        <f t="array" ref="OI28">IF($ND28=0,"",(IFERROR( (IFERROR($ND28/FRACAS!$AY$1*60,0) - SUMPRODUCT( (FRACAS!$K$5:$K$9999=OI$2) * IFERROR(FRACAS!$AN$5:$AN$9999,0) ) ) / IFERROR($ND28/FRACAS!$AY$1*60,0), 1 )))</f>
        <v>1</v>
      </c>
      <c r="OJ28" s="347" cm="1">
        <f t="array" ref="OJ28">IF($ND28=0,"",(IFERROR( (IFERROR($ND28/FRACAS!$AY$1*60,0) - SUMPRODUCT( (FRACAS!$K$5:$K$9999=OJ$2) * IFERROR(FRACAS!$AN$5:$AN$9999,0) ) ) / IFERROR($ND28/FRACAS!$AY$1*60,0), 1 )))</f>
        <v>1</v>
      </c>
      <c r="OK28" s="347" cm="1">
        <f t="array" ref="OK28">IF($ND28=0,"",(IFERROR( (IFERROR($ND28/FRACAS!$AY$1*60,0) - SUMPRODUCT( (FRACAS!$K$5:$K$9999=OK$2) * IFERROR(FRACAS!$AN$5:$AN$9999,0) ) ) / IFERROR($ND28/FRACAS!$AY$1*60,0), 1 )))</f>
        <v>1</v>
      </c>
      <c r="OL28" s="347" cm="1">
        <f t="array" ref="OL28">IF($ND28=0,"",(IFERROR( (IFERROR($ND28/FRACAS!$AY$1*60,0) - SUMPRODUCT( (FRACAS!$K$5:$K$9999=OL$2) * IFERROR(FRACAS!$AN$5:$AN$9999,0) ) ) / IFERROR($ND28/FRACAS!$AY$1*60,0), 1 )))</f>
        <v>1</v>
      </c>
      <c r="OM28" s="347" cm="1">
        <f t="array" ref="OM28">IF($ND28=0,"",(IFERROR( (IFERROR($ND28/FRACAS!$AY$1*60,0) - SUMPRODUCT( (FRACAS!$K$5:$K$9999=OM$2) * IFERROR(FRACAS!$AN$5:$AN$9999,0) ) ) / IFERROR($ND28/FRACAS!$AY$1*60,0), 1 )))</f>
        <v>1</v>
      </c>
      <c r="ON28" s="347" cm="1">
        <f t="array" ref="ON28">IF($ND28=0,"",(IFERROR( (IFERROR($ND28/FRACAS!$AY$1*60,0) - SUMPRODUCT( (FRACAS!$K$5:$K$9999=ON$2) * IFERROR(FRACAS!$AN$5:$AN$9999,0) ) ) / IFERROR($ND28/FRACAS!$AY$1*60,0), 1 )))</f>
        <v>1</v>
      </c>
    </row>
    <row r="29" spans="2:404" ht="15" customHeight="1">
      <c r="B29" s="301" t="s">
        <v>240</v>
      </c>
      <c r="C29" s="302">
        <v>45429</v>
      </c>
      <c r="D29" s="307">
        <v>4239</v>
      </c>
      <c r="E29" s="279">
        <v>32</v>
      </c>
      <c r="F29" s="303"/>
      <c r="G29" s="303"/>
      <c r="H29" s="303"/>
      <c r="I29" s="303"/>
      <c r="J29" s="303"/>
      <c r="K29" s="304"/>
      <c r="L29" s="304"/>
      <c r="M29" s="317"/>
      <c r="N29" s="305"/>
      <c r="O29" s="279"/>
      <c r="P29" s="279"/>
      <c r="Q29" s="279"/>
      <c r="R29" s="279"/>
      <c r="S29" s="279"/>
      <c r="T29" s="279"/>
      <c r="U29" s="279"/>
      <c r="V29" s="279"/>
      <c r="W29" s="279"/>
      <c r="X29" s="279"/>
      <c r="Y29" s="279"/>
      <c r="Z29" s="279"/>
      <c r="AA29" s="279"/>
      <c r="AB29" s="279"/>
      <c r="AC29" s="279"/>
      <c r="AD29" s="279"/>
      <c r="AE29" s="279"/>
      <c r="AF29" s="279"/>
      <c r="AG29" s="279"/>
      <c r="AH29" s="279"/>
      <c r="AI29" s="279"/>
      <c r="AJ29" s="279"/>
      <c r="AK29" s="279"/>
      <c r="AL29" s="279"/>
      <c r="AM29" s="279"/>
      <c r="AN29" s="279"/>
      <c r="AO29" s="279"/>
      <c r="AP29" s="279"/>
      <c r="AQ29" s="279"/>
      <c r="AR29" s="279"/>
      <c r="AS29" s="279"/>
      <c r="AT29" s="279"/>
      <c r="AU29" s="279"/>
      <c r="AV29" s="279"/>
      <c r="AW29" s="279"/>
      <c r="AX29" s="279"/>
      <c r="AY29" s="279"/>
      <c r="AZ29" s="279"/>
      <c r="BA29" s="280"/>
      <c r="BB29" s="266"/>
      <c r="BC29" s="266"/>
      <c r="BD29" s="352"/>
      <c r="BE29" s="352"/>
      <c r="BF29" s="352"/>
      <c r="BG29" s="352"/>
      <c r="BH29" s="352"/>
      <c r="BI29" s="352"/>
      <c r="BJ29" s="352"/>
      <c r="BK29" s="352"/>
      <c r="BL29" s="352"/>
      <c r="BM29" s="352"/>
      <c r="BN29" s="352"/>
      <c r="BO29" s="352"/>
      <c r="BP29" s="352"/>
      <c r="BQ29" s="352"/>
      <c r="BR29" s="352"/>
      <c r="BS29" s="352"/>
      <c r="BT29" s="352"/>
      <c r="BU29" s="352"/>
      <c r="BV29" s="352"/>
      <c r="BW29" s="352"/>
      <c r="BX29" s="352"/>
      <c r="BY29" s="352"/>
      <c r="BZ29" s="352"/>
      <c r="CA29" s="352"/>
      <c r="CB29" s="352"/>
      <c r="CC29" s="352"/>
      <c r="CD29" s="352"/>
      <c r="CE29" s="352"/>
      <c r="CF29" s="352"/>
      <c r="CG29" s="352"/>
      <c r="CH29" s="352"/>
      <c r="CI29" s="352"/>
      <c r="CJ29" s="352"/>
      <c r="CK29" s="352"/>
      <c r="CL29" s="352"/>
      <c r="CM29" s="352"/>
      <c r="CN29" s="352"/>
      <c r="CO29" s="352"/>
      <c r="CP29" s="352"/>
      <c r="CQ29" s="352"/>
      <c r="CR29" s="352"/>
      <c r="CS29" s="352"/>
      <c r="CT29" s="352"/>
      <c r="CU29" s="352"/>
      <c r="CV29" s="352"/>
      <c r="CW29" s="352"/>
      <c r="CX29" s="352"/>
      <c r="CY29" s="352"/>
      <c r="CZ29" s="352"/>
      <c r="DA29" s="352"/>
      <c r="DB29" s="266"/>
      <c r="DC29" s="266">
        <f t="shared" si="3"/>
        <v>41</v>
      </c>
      <c r="DD29" s="302">
        <f t="shared" si="4"/>
        <v>45429</v>
      </c>
      <c r="DE29" s="328">
        <f>IF(D29&gt; 0,(COUNTIFS(FRACAS!$B$5:$B$9997, D$4, FRACAS!$D$5:$D$9997, "&lt;="&amp;D29)), "" )</f>
        <v>35</v>
      </c>
      <c r="DF29" s="282">
        <f>IF(E29&gt; 0,(COUNTIFS(FRACAS!$B$5:$B$9997, E$4, FRACAS!$D$5:$D$9997, "&lt;="&amp;E29)), "" )</f>
        <v>6</v>
      </c>
      <c r="DG29" s="282" t="str">
        <f>IF(F29&gt; 0,(COUNTIFS(FRACAS!$B$5:$B$9997, F$4, FRACAS!$D$5:$D$9997, "&lt;="&amp;F29)), "" )</f>
        <v/>
      </c>
      <c r="DH29" s="282" t="str">
        <f>IF(G29&gt; 0,(COUNTIFS(FRACAS!$B$5:$B$9997, G$4, FRACAS!$D$5:$D$9997, "&lt;="&amp;G29)), "" )</f>
        <v/>
      </c>
      <c r="DI29" s="282" t="str">
        <f>IF(H29&gt; 0,(COUNTIFS(FRACAS!$B$5:$B$9997, H$4, FRACAS!$D$5:$D$9997, "&lt;="&amp;H29)), "" )</f>
        <v/>
      </c>
      <c r="DJ29" s="282" t="str">
        <f>IF(I29&gt; 0,(COUNTIFS(FRACAS!$B$5:$B$9997, I$4, FRACAS!$D$5:$D$9997, "&lt;="&amp;I29)), "" )</f>
        <v/>
      </c>
      <c r="DK29" s="282" t="str">
        <f>IF(J29&gt; 0,(COUNTIFS(FRACAS!$B$5:$B$9997, J$4, FRACAS!$D$5:$D$9997, "&lt;="&amp;J29)), "" )</f>
        <v/>
      </c>
      <c r="DL29" s="282" t="str">
        <f>IF(K29&gt; 0,(COUNTIFS(FRACAS!$B$5:$B$9997, K$4, FRACAS!$D$5:$D$9997, "&lt;="&amp;K29)), "" )</f>
        <v/>
      </c>
      <c r="DM29" s="282" t="str">
        <f>IF(L29&gt; 0,(COUNTIFS(FRACAS!$B$5:$B$9997, L$4, FRACAS!$D$5:$D$9997, "&lt;="&amp;L29)), "" )</f>
        <v/>
      </c>
      <c r="DN29" s="282" t="str">
        <f>IF(M29&gt; 0,(COUNTIFS(FRACAS!$B$5:$B$9997, M$4, FRACAS!$D$5:$D$9997, "&lt;="&amp;M29)), "" )</f>
        <v/>
      </c>
      <c r="DO29" s="284"/>
      <c r="DP29" s="282"/>
      <c r="DQ29" s="282"/>
      <c r="DR29" s="282"/>
      <c r="DS29" s="282"/>
      <c r="DT29" s="282"/>
      <c r="DU29" s="282"/>
      <c r="DV29" s="282"/>
      <c r="DW29" s="282"/>
      <c r="DX29" s="282"/>
      <c r="DY29" s="282"/>
      <c r="DZ29" s="282"/>
      <c r="EA29" s="282"/>
      <c r="EB29" s="282"/>
      <c r="EC29" s="282"/>
      <c r="ED29" s="282"/>
      <c r="EE29" s="282"/>
      <c r="EF29" s="282"/>
      <c r="EG29" s="282"/>
      <c r="EH29" s="282"/>
      <c r="EI29" s="282"/>
      <c r="EJ29" s="282"/>
      <c r="EK29" s="282"/>
      <c r="EL29" s="282"/>
      <c r="EM29" s="282"/>
      <c r="EN29" s="282"/>
      <c r="EO29" s="282"/>
      <c r="EP29" s="282"/>
      <c r="EQ29" s="282"/>
      <c r="ER29" s="282"/>
      <c r="ES29" s="282"/>
      <c r="ET29" s="282"/>
      <c r="EU29" s="282"/>
      <c r="EV29" s="282"/>
      <c r="EW29" s="282"/>
      <c r="EX29" s="282"/>
      <c r="EY29" s="282"/>
      <c r="EZ29" s="282"/>
      <c r="FA29" s="282"/>
      <c r="FB29" s="283"/>
      <c r="FC29" s="285"/>
      <c r="FD29" s="285"/>
      <c r="JN29" s="306"/>
      <c r="JO29" s="274"/>
      <c r="JP29" s="274"/>
      <c r="JQ29" s="274"/>
      <c r="JR29" s="274"/>
      <c r="JS29" s="274"/>
      <c r="JT29" s="274"/>
      <c r="JU29" s="274"/>
      <c r="JV29" s="274"/>
      <c r="JW29" s="274"/>
      <c r="JX29" s="274"/>
      <c r="JY29" s="274"/>
      <c r="JZ29" s="274"/>
      <c r="KA29" s="274"/>
      <c r="KB29" s="274"/>
      <c r="KC29" s="274"/>
      <c r="KD29" s="274"/>
      <c r="KE29" s="274"/>
      <c r="KF29" s="274"/>
      <c r="KG29" s="274"/>
      <c r="KH29" s="274"/>
      <c r="KI29" s="274"/>
      <c r="KJ29" s="274"/>
      <c r="KK29" s="274"/>
      <c r="KL29" s="274"/>
      <c r="KM29" s="274"/>
      <c r="KN29" s="274"/>
      <c r="KO29" s="274"/>
      <c r="KP29" s="274"/>
      <c r="KQ29" s="274"/>
      <c r="KR29" s="274"/>
      <c r="KS29" s="274"/>
      <c r="KT29" s="274"/>
      <c r="KU29" s="274"/>
      <c r="KV29" s="274"/>
      <c r="KW29" s="274"/>
      <c r="KX29" s="274"/>
      <c r="KY29" s="274"/>
      <c r="KZ29" s="274"/>
      <c r="LA29" s="274"/>
      <c r="LB29" s="275"/>
      <c r="LC29" s="302">
        <f t="shared" si="6"/>
        <v>45429</v>
      </c>
      <c r="LD29" s="354" cm="1">
        <f t="array" ref="LD29">IFERROR(
    (((D29/FRACAS!$AY$1)*60))
    /
    (((D29/FRACAS!$AY$1)*60) + SUMPRODUCT((FRACAS!$B$5:$B$9997=D$4)*(FRACAS!$D$5:$D$9997&lt;=D29)*(IFERROR(FRACAS!$AM$5:$AM$9997,0)))
    ),"")</f>
        <v>0.13660904768622392</v>
      </c>
      <c r="LE29" s="354" cm="1">
        <f t="array" ref="LE29">IFERROR(
    (((E29/FRACAS!$AY$1)*60))
    /
    (((E29/FRACAS!$AY$1)*60) + SUMPRODUCT((FRACAS!$B$5:$B$9997=E$4)*(FRACAS!$D$5:$D$9997&lt;=E29)*(IFERROR(FRACAS!$AM$5:$AM$9997,0)))
    ),"")</f>
        <v>1.2029361666944212E-3</v>
      </c>
      <c r="LF29" s="354" t="str" cm="1">
        <f t="array" ref="LF29">IFERROR(
    (((F29/FRACAS!$AY$1)*60))
    /
    (((F29/FRACAS!$AY$1)*60) + SUMPRODUCT((FRACAS!$B$5:$B$9997=F$4)*(FRACAS!$D$5:$D$9997&lt;=F29)*(IFERROR(FRACAS!$AM$5:$AM$9997,0)))
    ),"")</f>
        <v/>
      </c>
      <c r="LG29" s="354" t="str" cm="1">
        <f t="array" ref="LG29">IFERROR(
    (((G29/FRACAS!$AY$1)*60))
    /
    (((G29/FRACAS!$AY$1)*60) + SUMPRODUCT((FRACAS!$B$5:$B$9997=G$4)*(FRACAS!$D$5:$D$9997&lt;=G29)*(IFERROR(FRACAS!$AM$5:$AM$9997,0)))
    ),"")</f>
        <v/>
      </c>
      <c r="LH29" s="354" t="str" cm="1">
        <f t="array" ref="LH29">IFERROR(
    (((H29/FRACAS!$AY$1)*60))
    /
    (((H29/FRACAS!$AY$1)*60) + SUMPRODUCT((FRACAS!$B$5:$B$9997=H$4)*(FRACAS!$D$5:$D$9997&lt;=H29)*(IFERROR(FRACAS!$AM$5:$AM$9997,0)))
    ),"")</f>
        <v/>
      </c>
      <c r="LI29" s="354" t="str" cm="1">
        <f t="array" ref="LI29">IFERROR(
    (((I29/FRACAS!$AY$1)*60))
    /
    (((I29/FRACAS!$AY$1)*60) + SUMPRODUCT((FRACAS!$B$5:$B$9997=I$4)*(FRACAS!$D$5:$D$9997&lt;=I29)*(IFERROR(FRACAS!$AM$5:$AM$9997,0)))
    ),"")</f>
        <v/>
      </c>
      <c r="LJ29" s="354" t="str" cm="1">
        <f t="array" ref="LJ29">IFERROR(
    (((J29/FRACAS!$AY$1)*60))
    /
    (((J29/FRACAS!$AY$1)*60) + SUMPRODUCT((FRACAS!$B$5:$B$9997=J$4)*(FRACAS!$D$5:$D$9997&lt;=J29)*(IFERROR(FRACAS!$AM$5:$AM$9997,0)))
    ),"")</f>
        <v/>
      </c>
      <c r="LK29" s="354" t="str" cm="1">
        <f t="array" ref="LK29">IFERROR(
    (((K29/FRACAS!$AY$1)*60))
    /
    (((K29/FRACAS!$AY$1)*60) + SUMPRODUCT((FRACAS!$B$5:$B$9997=K$4)*(FRACAS!$D$5:$D$9997&lt;=K29)*(IFERROR(FRACAS!$AM$5:$AM$9997,0)))
    ),"")</f>
        <v/>
      </c>
      <c r="LL29" s="354" t="str" cm="1">
        <f t="array" ref="LL29">IFERROR(
    (((L29/FRACAS!$AY$1)*60))
    /
    (((L29/FRACAS!$AY$1)*60) + SUMPRODUCT((FRACAS!$B$5:$B$9997=L$4)*(FRACAS!$D$5:$D$9997&lt;=L29)*(IFERROR(FRACAS!$AM$5:$AM$9997,0)))
    ),"")</f>
        <v/>
      </c>
      <c r="LM29" s="354" t="str" cm="1">
        <f t="array" ref="LM29">IFERROR(
    (((M29/FRACAS!$AY$1)*60))
    /
    (((M29/FRACAS!$AY$1)*60) + SUMPRODUCT((FRACAS!$B$5:$B$9997=M$4)*(FRACAS!$D$5:$D$9997&lt;=M29)*(IFERROR(FRACAS!$AM$5:$AM$9997,0)))
    ),"")</f>
        <v/>
      </c>
      <c r="LN29" s="308"/>
      <c r="LO29" s="276"/>
      <c r="LP29" s="276"/>
      <c r="LQ29" s="276"/>
      <c r="LR29" s="276"/>
      <c r="LS29" s="276"/>
      <c r="LT29" s="276"/>
      <c r="LU29" s="276"/>
      <c r="LV29" s="276"/>
      <c r="LW29" s="276"/>
      <c r="LX29" s="276"/>
      <c r="LY29" s="276"/>
      <c r="LZ29" s="276"/>
      <c r="MA29" s="276"/>
      <c r="MB29" s="276"/>
      <c r="MC29" s="276"/>
      <c r="MD29" s="276"/>
      <c r="ME29" s="276"/>
      <c r="MF29" s="276"/>
      <c r="MG29" s="276"/>
      <c r="MH29" s="276"/>
      <c r="MI29" s="276"/>
      <c r="MJ29" s="276"/>
      <c r="MK29" s="276"/>
      <c r="ML29" s="276"/>
      <c r="MM29" s="276"/>
      <c r="MN29" s="276"/>
      <c r="MO29" s="276"/>
      <c r="MP29" s="276"/>
      <c r="MQ29" s="276"/>
      <c r="MR29" s="276"/>
      <c r="MS29" s="276"/>
      <c r="MT29" s="276"/>
      <c r="MU29" s="276"/>
      <c r="MV29" s="276"/>
      <c r="MW29" s="276"/>
      <c r="MX29" s="276"/>
      <c r="MY29" s="276"/>
      <c r="MZ29" s="276"/>
      <c r="NA29" s="277"/>
      <c r="ND29" s="345">
        <f t="shared" si="7"/>
        <v>4271</v>
      </c>
      <c r="NE29" s="346">
        <f t="shared" si="5"/>
        <v>45429</v>
      </c>
      <c r="NF29" s="347" cm="1">
        <f t="array" ref="NF29">IF($ND29=0,"",(IFERROR( (IFERROR($ND29/FRACAS!$AY$1*60,0) - SUMPRODUCT( (FRACAS!$K$5:$K$9999=NF$2) * IFERROR(FRACAS!$AN$5:$AN$9999,0) ) ) / IFERROR($ND29/FRACAS!$AY$1*60,0), 1 )))</f>
        <v>1</v>
      </c>
      <c r="NG29" s="347" cm="1">
        <f t="array" ref="NG29">IF($ND29=0,"",(IFERROR( (IFERROR($ND29/FRACAS!$AY$1*60,0) - SUMPRODUCT( (FRACAS!$K$5:$K$9999=NG$2) * IFERROR(FRACAS!$AN$5:$AN$9999,0) ) ) / IFERROR($ND29/FRACAS!$AY$1*60,0), 1 )))</f>
        <v>1</v>
      </c>
      <c r="NH29" s="347" cm="1">
        <f t="array" ref="NH29">IF($ND29=0,"",(IFERROR( (IFERROR($ND29/FRACAS!$AY$1*60,0) - SUMPRODUCT( (FRACAS!$K$5:$K$9999=NH$2) * IFERROR(FRACAS!$AN$5:$AN$9999,0) ) ) / IFERROR($ND29/FRACAS!$AY$1*60,0), 1 )))</f>
        <v>1</v>
      </c>
      <c r="NI29" s="347" cm="1">
        <f t="array" ref="NI29">IF($ND29=0,"",(IFERROR( (IFERROR($ND29/FRACAS!$AY$1*60,0) - SUMPRODUCT( (FRACAS!$K$5:$K$9999=NI$2) * IFERROR(FRACAS!$AN$5:$AN$9999,0) ) ) / IFERROR($ND29/FRACAS!$AY$1*60,0), 1 )))</f>
        <v>1</v>
      </c>
      <c r="NJ29" s="347" cm="1">
        <f t="array" ref="NJ29">IF($ND29=0,"",(IFERROR( (IFERROR($ND29/FRACAS!$AY$1*60,0) - SUMPRODUCT( (FRACAS!$K$5:$K$9999=NJ$2) * IFERROR(FRACAS!$AN$5:$AN$9999,0) ) ) / IFERROR($ND29/FRACAS!$AY$1*60,0), 1 )))</f>
        <v>1</v>
      </c>
      <c r="NK29" s="347" cm="1">
        <f t="array" ref="NK29">IF($ND29=0,"",(IFERROR( (IFERROR($ND29/FRACAS!$AY$1*60,0) - SUMPRODUCT( (FRACAS!$K$5:$K$9999=NK$2) * IFERROR(FRACAS!$AN$5:$AN$9999,0) ) ) / IFERROR($ND29/FRACAS!$AY$1*60,0), 1 )))</f>
        <v>1</v>
      </c>
      <c r="NL29" s="347" cm="1">
        <f t="array" ref="NL29">IF($ND29=0,"",(IFERROR( (IFERROR($ND29/FRACAS!$AY$1*60,0) - SUMPRODUCT( (FRACAS!$K$5:$K$9999=NL$2) * IFERROR(FRACAS!$AN$5:$AN$9999,0) ) ) / IFERROR($ND29/FRACAS!$AY$1*60,0), 1 )))</f>
        <v>1</v>
      </c>
      <c r="NM29" s="347" cm="1">
        <f t="array" ref="NM29">IF($ND29=0,"",(IFERROR( (IFERROR($ND29/FRACAS!$AY$1*60,0) - SUMPRODUCT( (FRACAS!$K$5:$K$9999=NM$2) * IFERROR(FRACAS!$AN$5:$AN$9999,0) ) ) / IFERROR($ND29/FRACAS!$AY$1*60,0), 1 )))</f>
        <v>1</v>
      </c>
      <c r="NN29" s="347" cm="1">
        <f t="array" ref="NN29">IF($ND29=0,"",(IFERROR( (IFERROR($ND29/FRACAS!$AY$1*60,0) - SUMPRODUCT( (FRACAS!$K$5:$K$9999=NN$2) * IFERROR(FRACAS!$AN$5:$AN$9999,0) ) ) / IFERROR($ND29/FRACAS!$AY$1*60,0), 1 )))</f>
        <v>1</v>
      </c>
      <c r="NO29" s="347" cm="1">
        <f t="array" ref="NO29">IF($ND29=0,"",(IFERROR( (IFERROR($ND29/FRACAS!$AY$1*60,0) - SUMPRODUCT( (FRACAS!$K$5:$K$9999=NO$2) * IFERROR(FRACAS!$AN$5:$AN$9999,0) ) ) / IFERROR($ND29/FRACAS!$AY$1*60,0), 1 )))</f>
        <v>1</v>
      </c>
      <c r="NP29" s="347" cm="1">
        <f t="array" ref="NP29">IF($ND29=0,"",(IFERROR( (IFERROR($ND29/FRACAS!$AY$1*60,0) - SUMPRODUCT( (FRACAS!$K$5:$K$9999=NP$2) * IFERROR(FRACAS!$AN$5:$AN$9999,0) ) ) / IFERROR($ND29/FRACAS!$AY$1*60,0), 1 )))</f>
        <v>1</v>
      </c>
      <c r="NQ29" s="347" cm="1">
        <f t="array" ref="NQ29">IF($ND29=0,"",(IFERROR( (IFERROR($ND29/FRACAS!$AY$1*60,0) - SUMPRODUCT( (FRACAS!$K$5:$K$9999=NQ$2) * IFERROR(FRACAS!$AN$5:$AN$9999,0) ) ) / IFERROR($ND29/FRACAS!$AY$1*60,0), 1 )))</f>
        <v>1</v>
      </c>
      <c r="NR29" s="347" cm="1">
        <f t="array" ref="NR29">IF($ND29=0,"",(IFERROR( (IFERROR($ND29/FRACAS!$AY$1*60,0) - SUMPRODUCT( (FRACAS!$K$5:$K$9999=NR$2) * IFERROR(FRACAS!$AN$5:$AN$9999,0) ) ) / IFERROR($ND29/FRACAS!$AY$1*60,0), 1 )))</f>
        <v>1</v>
      </c>
      <c r="NS29" s="347" cm="1">
        <f t="array" ref="NS29">IF($ND29=0,"",(IFERROR( (IFERROR($ND29/FRACAS!$AY$1*60,0) - SUMPRODUCT( (FRACAS!$K$5:$K$9999=NS$2) * IFERROR(FRACAS!$AN$5:$AN$9999,0) ) ) / IFERROR($ND29/FRACAS!$AY$1*60,0), 1 )))</f>
        <v>1</v>
      </c>
      <c r="NT29" s="347" cm="1">
        <f t="array" ref="NT29">IF($ND29=0,"",(IFERROR( (IFERROR($ND29/FRACAS!$AY$1*60,0) - SUMPRODUCT( (FRACAS!$K$5:$K$9999=NT$2) * IFERROR(FRACAS!$AN$5:$AN$9999,0) ) ) / IFERROR($ND29/FRACAS!$AY$1*60,0), 1 )))</f>
        <v>1</v>
      </c>
      <c r="NU29" s="347" cm="1">
        <f t="array" ref="NU29">IF($ND29=0,"",(IFERROR( (IFERROR($ND29/FRACAS!$AY$1*60,0) - SUMPRODUCT( (FRACAS!$K$5:$K$9999=NU$2) * IFERROR(FRACAS!$AN$5:$AN$9999,0) ) ) / IFERROR($ND29/FRACAS!$AY$1*60,0), 1 )))</f>
        <v>1</v>
      </c>
      <c r="NV29" s="347" cm="1">
        <f t="array" ref="NV29">IF($ND29=0,"",(IFERROR( (IFERROR($ND29/FRACAS!$AY$1*60,0) - SUMPRODUCT( (FRACAS!$K$5:$K$9999=NV$2) * IFERROR(FRACAS!$AN$5:$AN$9999,0) ) ) / IFERROR($ND29/FRACAS!$AY$1*60,0), 1 )))</f>
        <v>1</v>
      </c>
      <c r="NW29" s="347" cm="1">
        <f t="array" ref="NW29">IF($ND29=0,"",(IFERROR( (IFERROR($ND29/FRACAS!$AY$1*60,0) - SUMPRODUCT( (FRACAS!$K$5:$K$9999=NW$2) * IFERROR(FRACAS!$AN$5:$AN$9999,0) ) ) / IFERROR($ND29/FRACAS!$AY$1*60,0), 1 )))</f>
        <v>1</v>
      </c>
      <c r="NX29" s="347" cm="1">
        <f t="array" ref="NX29">IF($ND29=0,"",(IFERROR( (IFERROR($ND29/FRACAS!$AY$1*60,0) - SUMPRODUCT( (FRACAS!$K$5:$K$9999=NX$2) * IFERROR(FRACAS!$AN$5:$AN$9999,0) ) ) / IFERROR($ND29/FRACAS!$AY$1*60,0), 1 )))</f>
        <v>1</v>
      </c>
      <c r="NY29" s="347" cm="1">
        <f t="array" ref="NY29">IF($ND29=0,"",(IFERROR( (IFERROR($ND29/FRACAS!$AY$1*60,0) - SUMPRODUCT( (FRACAS!$K$5:$K$9999=NY$2) * IFERROR(FRACAS!$AN$5:$AN$9999,0) ) ) / IFERROR($ND29/FRACAS!$AY$1*60,0), 1 )))</f>
        <v>1</v>
      </c>
      <c r="NZ29" s="347" cm="1">
        <f t="array" ref="NZ29">IF($ND29=0,"",(IFERROR( (IFERROR($ND29/FRACAS!$AY$1*60,0) - SUMPRODUCT( (FRACAS!$K$5:$K$9999=NZ$2) * IFERROR(FRACAS!$AN$5:$AN$9999,0) ) ) / IFERROR($ND29/FRACAS!$AY$1*60,0), 1 )))</f>
        <v>1</v>
      </c>
      <c r="OA29" s="347" cm="1">
        <f t="array" ref="OA29">IF($ND29=0,"",(IFERROR( (IFERROR($ND29/FRACAS!$AY$1*60,0) - SUMPRODUCT( (FRACAS!$K$5:$K$9999=OA$2) * IFERROR(FRACAS!$AN$5:$AN$9999,0) ) ) / IFERROR($ND29/FRACAS!$AY$1*60,0), 1 )))</f>
        <v>1</v>
      </c>
      <c r="OB29" s="347" cm="1">
        <f t="array" ref="OB29">IF($ND29=0,"",(IFERROR( (IFERROR($ND29/FRACAS!$AY$1*60,0) - SUMPRODUCT( (FRACAS!$K$5:$K$9999=OB$2) * IFERROR(FRACAS!$AN$5:$AN$9999,0) ) ) / IFERROR($ND29/FRACAS!$AY$1*60,0), 1 )))</f>
        <v>1</v>
      </c>
      <c r="OC29" s="347" cm="1">
        <f t="array" ref="OC29">IF($ND29=0,"",(IFERROR( (IFERROR($ND29/FRACAS!$AY$1*60,0) - SUMPRODUCT( (FRACAS!$K$5:$K$9999=OC$2) * IFERROR(FRACAS!$AN$5:$AN$9999,0) ) ) / IFERROR($ND29/FRACAS!$AY$1*60,0), 1 )))</f>
        <v>1</v>
      </c>
      <c r="OD29" s="347" cm="1">
        <f t="array" ref="OD29">IF($ND29=0,"",(IFERROR( (IFERROR($ND29/FRACAS!$AY$1*60,0) - SUMPRODUCT( (FRACAS!$K$5:$K$9999=OD$2) * IFERROR(FRACAS!$AN$5:$AN$9999,0) ) ) / IFERROR($ND29/FRACAS!$AY$1*60,0), 1 )))</f>
        <v>1</v>
      </c>
      <c r="OE29" s="347" cm="1">
        <f t="array" ref="OE29">IF($ND29=0,"",(IFERROR( (IFERROR($ND29/FRACAS!$AY$1*60,0) - SUMPRODUCT( (FRACAS!$K$5:$K$9999=OE$2) * IFERROR(FRACAS!$AN$5:$AN$9999,0) ) ) / IFERROR($ND29/FRACAS!$AY$1*60,0), 1 )))</f>
        <v>1</v>
      </c>
      <c r="OF29" s="347" cm="1">
        <f t="array" ref="OF29">IF($ND29=0,"",(IFERROR( (IFERROR($ND29/FRACAS!$AY$1*60,0) - SUMPRODUCT( (FRACAS!$K$5:$K$9999=OF$2) * IFERROR(FRACAS!$AN$5:$AN$9999,0) ) ) / IFERROR($ND29/FRACAS!$AY$1*60,0), 1 )))</f>
        <v>1</v>
      </c>
      <c r="OG29" s="347" cm="1">
        <f t="array" ref="OG29">IF($ND29=0,"",(IFERROR( (IFERROR($ND29/FRACAS!$AY$1*60,0) - SUMPRODUCT( (FRACAS!$K$5:$K$9999=OG$2) * IFERROR(FRACAS!$AN$5:$AN$9999,0) ) ) / IFERROR($ND29/FRACAS!$AY$1*60,0), 1 )))</f>
        <v>1</v>
      </c>
      <c r="OH29" s="347" cm="1">
        <f t="array" ref="OH29">IF($ND29=0,"",(IFERROR( (IFERROR($ND29/FRACAS!$AY$1*60,0) - SUMPRODUCT( (FRACAS!$K$5:$K$9999=OH$2) * IFERROR(FRACAS!$AN$5:$AN$9999,0) ) ) / IFERROR($ND29/FRACAS!$AY$1*60,0), 1 )))</f>
        <v>1</v>
      </c>
      <c r="OI29" s="347" cm="1">
        <f t="array" ref="OI29">IF($ND29=0,"",(IFERROR( (IFERROR($ND29/FRACAS!$AY$1*60,0) - SUMPRODUCT( (FRACAS!$K$5:$K$9999=OI$2) * IFERROR(FRACAS!$AN$5:$AN$9999,0) ) ) / IFERROR($ND29/FRACAS!$AY$1*60,0), 1 )))</f>
        <v>1</v>
      </c>
      <c r="OJ29" s="347" cm="1">
        <f t="array" ref="OJ29">IF($ND29=0,"",(IFERROR( (IFERROR($ND29/FRACAS!$AY$1*60,0) - SUMPRODUCT( (FRACAS!$K$5:$K$9999=OJ$2) * IFERROR(FRACAS!$AN$5:$AN$9999,0) ) ) / IFERROR($ND29/FRACAS!$AY$1*60,0), 1 )))</f>
        <v>1</v>
      </c>
      <c r="OK29" s="347" cm="1">
        <f t="array" ref="OK29">IF($ND29=0,"",(IFERROR( (IFERROR($ND29/FRACAS!$AY$1*60,0) - SUMPRODUCT( (FRACAS!$K$5:$K$9999=OK$2) * IFERROR(FRACAS!$AN$5:$AN$9999,0) ) ) / IFERROR($ND29/FRACAS!$AY$1*60,0), 1 )))</f>
        <v>1</v>
      </c>
      <c r="OL29" s="347" cm="1">
        <f t="array" ref="OL29">IF($ND29=0,"",(IFERROR( (IFERROR($ND29/FRACAS!$AY$1*60,0) - SUMPRODUCT( (FRACAS!$K$5:$K$9999=OL$2) * IFERROR(FRACAS!$AN$5:$AN$9999,0) ) ) / IFERROR($ND29/FRACAS!$AY$1*60,0), 1 )))</f>
        <v>1</v>
      </c>
      <c r="OM29" s="347" cm="1">
        <f t="array" ref="OM29">IF($ND29=0,"",(IFERROR( (IFERROR($ND29/FRACAS!$AY$1*60,0) - SUMPRODUCT( (FRACAS!$K$5:$K$9999=OM$2) * IFERROR(FRACAS!$AN$5:$AN$9999,0) ) ) / IFERROR($ND29/FRACAS!$AY$1*60,0), 1 )))</f>
        <v>1</v>
      </c>
      <c r="ON29" s="347" cm="1">
        <f t="array" ref="ON29">IF($ND29=0,"",(IFERROR( (IFERROR($ND29/FRACAS!$AY$1*60,0) - SUMPRODUCT( (FRACAS!$K$5:$K$9999=ON$2) * IFERROR(FRACAS!$AN$5:$AN$9999,0) ) ) / IFERROR($ND29/FRACAS!$AY$1*60,0), 1 )))</f>
        <v>1</v>
      </c>
    </row>
    <row r="30" spans="2:404" ht="15" customHeight="1">
      <c r="B30" s="301" t="s">
        <v>241</v>
      </c>
      <c r="C30" s="302">
        <v>45436</v>
      </c>
      <c r="D30" s="307">
        <v>4479</v>
      </c>
      <c r="E30" s="279">
        <v>34</v>
      </c>
      <c r="F30" s="303"/>
      <c r="G30" s="303"/>
      <c r="H30" s="303"/>
      <c r="I30" s="303"/>
      <c r="J30" s="303"/>
      <c r="K30" s="304"/>
      <c r="L30" s="304"/>
      <c r="M30" s="317"/>
      <c r="N30" s="305"/>
      <c r="O30" s="279"/>
      <c r="P30" s="279"/>
      <c r="Q30" s="279"/>
      <c r="R30" s="279"/>
      <c r="S30" s="279"/>
      <c r="T30" s="279"/>
      <c r="U30" s="279"/>
      <c r="V30" s="279"/>
      <c r="W30" s="279"/>
      <c r="X30" s="279"/>
      <c r="Y30" s="279"/>
      <c r="Z30" s="279"/>
      <c r="AA30" s="279"/>
      <c r="AB30" s="279"/>
      <c r="AC30" s="279"/>
      <c r="AD30" s="279"/>
      <c r="AE30" s="279"/>
      <c r="AF30" s="279"/>
      <c r="AG30" s="279"/>
      <c r="AH30" s="279"/>
      <c r="AI30" s="279"/>
      <c r="AJ30" s="279"/>
      <c r="AK30" s="279"/>
      <c r="AL30" s="279"/>
      <c r="AM30" s="279"/>
      <c r="AN30" s="279"/>
      <c r="AO30" s="279"/>
      <c r="AP30" s="279"/>
      <c r="AQ30" s="279"/>
      <c r="AR30" s="279"/>
      <c r="AS30" s="279"/>
      <c r="AT30" s="279"/>
      <c r="AU30" s="279"/>
      <c r="AV30" s="279"/>
      <c r="AW30" s="279"/>
      <c r="AX30" s="279"/>
      <c r="AY30" s="279"/>
      <c r="AZ30" s="279"/>
      <c r="BA30" s="280"/>
      <c r="BB30" s="266"/>
      <c r="BC30" s="266"/>
      <c r="BD30" s="352"/>
      <c r="BE30" s="352"/>
      <c r="BF30" s="352"/>
      <c r="BG30" s="352"/>
      <c r="BH30" s="352"/>
      <c r="BI30" s="352"/>
      <c r="BJ30" s="352"/>
      <c r="BK30" s="352"/>
      <c r="BL30" s="352"/>
      <c r="BM30" s="352"/>
      <c r="BN30" s="352"/>
      <c r="BO30" s="352"/>
      <c r="BP30" s="352"/>
      <c r="BQ30" s="352"/>
      <c r="BR30" s="352"/>
      <c r="BS30" s="352"/>
      <c r="BT30" s="352"/>
      <c r="BU30" s="352"/>
      <c r="BV30" s="352"/>
      <c r="BW30" s="352"/>
      <c r="BX30" s="352"/>
      <c r="BY30" s="352"/>
      <c r="BZ30" s="352"/>
      <c r="CA30" s="352"/>
      <c r="CB30" s="352"/>
      <c r="CC30" s="352"/>
      <c r="CD30" s="352"/>
      <c r="CE30" s="352"/>
      <c r="CF30" s="352"/>
      <c r="CG30" s="352"/>
      <c r="CH30" s="352"/>
      <c r="CI30" s="352"/>
      <c r="CJ30" s="352"/>
      <c r="CK30" s="352"/>
      <c r="CL30" s="352"/>
      <c r="CM30" s="352"/>
      <c r="CN30" s="352"/>
      <c r="CO30" s="352"/>
      <c r="CP30" s="352"/>
      <c r="CQ30" s="352"/>
      <c r="CR30" s="352"/>
      <c r="CS30" s="352"/>
      <c r="CT30" s="352"/>
      <c r="CU30" s="352"/>
      <c r="CV30" s="352"/>
      <c r="CW30" s="352"/>
      <c r="CX30" s="352"/>
      <c r="CY30" s="352"/>
      <c r="CZ30" s="352"/>
      <c r="DA30" s="352"/>
      <c r="DB30" s="266"/>
      <c r="DC30" s="266">
        <f t="shared" si="3"/>
        <v>41</v>
      </c>
      <c r="DD30" s="302">
        <f t="shared" si="4"/>
        <v>45436</v>
      </c>
      <c r="DE30" s="328">
        <f>IF(D30&gt; 0,(COUNTIFS(FRACAS!$B$5:$B$9997, D$4, FRACAS!$D$5:$D$9997, "&lt;="&amp;D30)), "" )</f>
        <v>35</v>
      </c>
      <c r="DF30" s="282">
        <f>IF(E30&gt; 0,(COUNTIFS(FRACAS!$B$5:$B$9997, E$4, FRACAS!$D$5:$D$9997, "&lt;="&amp;E30)), "" )</f>
        <v>6</v>
      </c>
      <c r="DG30" s="282" t="str">
        <f>IF(F30&gt; 0,(COUNTIFS(FRACAS!$B$5:$B$9997, F$4, FRACAS!$D$5:$D$9997, "&lt;="&amp;F30)), "" )</f>
        <v/>
      </c>
      <c r="DH30" s="282" t="str">
        <f>IF(G30&gt; 0,(COUNTIFS(FRACAS!$B$5:$B$9997, G$4, FRACAS!$D$5:$D$9997, "&lt;="&amp;G30)), "" )</f>
        <v/>
      </c>
      <c r="DI30" s="282" t="str">
        <f>IF(H30&gt; 0,(COUNTIFS(FRACAS!$B$5:$B$9997, H$4, FRACAS!$D$5:$D$9997, "&lt;="&amp;H30)), "" )</f>
        <v/>
      </c>
      <c r="DJ30" s="282" t="str">
        <f>IF(I30&gt; 0,(COUNTIFS(FRACAS!$B$5:$B$9997, I$4, FRACAS!$D$5:$D$9997, "&lt;="&amp;I30)), "" )</f>
        <v/>
      </c>
      <c r="DK30" s="282" t="str">
        <f>IF(J30&gt; 0,(COUNTIFS(FRACAS!$B$5:$B$9997, J$4, FRACAS!$D$5:$D$9997, "&lt;="&amp;J30)), "" )</f>
        <v/>
      </c>
      <c r="DL30" s="282" t="str">
        <f>IF(K30&gt; 0,(COUNTIFS(FRACAS!$B$5:$B$9997, K$4, FRACAS!$D$5:$D$9997, "&lt;="&amp;K30)), "" )</f>
        <v/>
      </c>
      <c r="DM30" s="282" t="str">
        <f>IF(L30&gt; 0,(COUNTIFS(FRACAS!$B$5:$B$9997, L$4, FRACAS!$D$5:$D$9997, "&lt;="&amp;L30)), "" )</f>
        <v/>
      </c>
      <c r="DN30" s="282" t="str">
        <f>IF(M30&gt; 0,(COUNTIFS(FRACAS!$B$5:$B$9997, M$4, FRACAS!$D$5:$D$9997, "&lt;="&amp;M30)), "" )</f>
        <v/>
      </c>
      <c r="DO30" s="284"/>
      <c r="DP30" s="282"/>
      <c r="DQ30" s="282"/>
      <c r="DR30" s="282"/>
      <c r="DS30" s="282"/>
      <c r="DT30" s="282"/>
      <c r="DU30" s="282"/>
      <c r="DV30" s="282"/>
      <c r="DW30" s="282"/>
      <c r="DX30" s="282"/>
      <c r="DY30" s="282"/>
      <c r="DZ30" s="282"/>
      <c r="EA30" s="282"/>
      <c r="EB30" s="282"/>
      <c r="EC30" s="282"/>
      <c r="ED30" s="282"/>
      <c r="EE30" s="282"/>
      <c r="EF30" s="282"/>
      <c r="EG30" s="282"/>
      <c r="EH30" s="282"/>
      <c r="EI30" s="282"/>
      <c r="EJ30" s="282"/>
      <c r="EK30" s="282"/>
      <c r="EL30" s="282"/>
      <c r="EM30" s="282"/>
      <c r="EN30" s="282"/>
      <c r="EO30" s="282"/>
      <c r="EP30" s="282"/>
      <c r="EQ30" s="282"/>
      <c r="ER30" s="282"/>
      <c r="ES30" s="282"/>
      <c r="ET30" s="282"/>
      <c r="EU30" s="282"/>
      <c r="EV30" s="282"/>
      <c r="EW30" s="282"/>
      <c r="EX30" s="282"/>
      <c r="EY30" s="282"/>
      <c r="EZ30" s="282"/>
      <c r="FA30" s="282"/>
      <c r="FB30" s="283"/>
      <c r="FC30" s="285"/>
      <c r="FD30" s="285"/>
      <c r="JN30" s="306"/>
      <c r="JO30" s="274"/>
      <c r="JP30" s="274"/>
      <c r="JQ30" s="274"/>
      <c r="JR30" s="274"/>
      <c r="JS30" s="274"/>
      <c r="JT30" s="274"/>
      <c r="JU30" s="274"/>
      <c r="JV30" s="274"/>
      <c r="JW30" s="274"/>
      <c r="JX30" s="274"/>
      <c r="JY30" s="274"/>
      <c r="JZ30" s="274"/>
      <c r="KA30" s="274"/>
      <c r="KB30" s="274"/>
      <c r="KC30" s="274"/>
      <c r="KD30" s="274"/>
      <c r="KE30" s="274"/>
      <c r="KF30" s="274"/>
      <c r="KG30" s="274"/>
      <c r="KH30" s="274"/>
      <c r="KI30" s="274"/>
      <c r="KJ30" s="274"/>
      <c r="KK30" s="274"/>
      <c r="KL30" s="274"/>
      <c r="KM30" s="274"/>
      <c r="KN30" s="274"/>
      <c r="KO30" s="274"/>
      <c r="KP30" s="274"/>
      <c r="KQ30" s="274"/>
      <c r="KR30" s="274"/>
      <c r="KS30" s="274"/>
      <c r="KT30" s="274"/>
      <c r="KU30" s="274"/>
      <c r="KV30" s="274"/>
      <c r="KW30" s="274"/>
      <c r="KX30" s="274"/>
      <c r="KY30" s="274"/>
      <c r="KZ30" s="274"/>
      <c r="LA30" s="274"/>
      <c r="LB30" s="275"/>
      <c r="LC30" s="302">
        <f t="shared" si="6"/>
        <v>45436</v>
      </c>
      <c r="LD30" s="354" cm="1">
        <f t="array" ref="LD30">IFERROR(
    (((D30/FRACAS!$AY$1)*60))
    /
    (((D30/FRACAS!$AY$1)*60) + SUMPRODUCT((FRACAS!$B$5:$B$9997=D$4)*(FRACAS!$D$5:$D$9997&lt;=D30)*(IFERROR(FRACAS!$AM$5:$AM$9997,0)))
    ),"")</f>
        <v>0.14323561621055236</v>
      </c>
      <c r="LE30" s="354" cm="1">
        <f t="array" ref="LE30">IFERROR(
    (((E30/FRACAS!$AY$1)*60))
    /
    (((E30/FRACAS!$AY$1)*60) + SUMPRODUCT((FRACAS!$B$5:$B$9997=E$4)*(FRACAS!$D$5:$D$9997&lt;=E30)*(IFERROR(FRACAS!$AM$5:$AM$9997,0)))
    ),"")</f>
        <v>1.2780235908128677E-3</v>
      </c>
      <c r="LF30" s="354" t="str" cm="1">
        <f t="array" ref="LF30">IFERROR(
    (((F30/FRACAS!$AY$1)*60))
    /
    (((F30/FRACAS!$AY$1)*60) + SUMPRODUCT((FRACAS!$B$5:$B$9997=F$4)*(FRACAS!$D$5:$D$9997&lt;=F30)*(IFERROR(FRACAS!$AM$5:$AM$9997,0)))
    ),"")</f>
        <v/>
      </c>
      <c r="LG30" s="354" t="str" cm="1">
        <f t="array" ref="LG30">IFERROR(
    (((G30/FRACAS!$AY$1)*60))
    /
    (((G30/FRACAS!$AY$1)*60) + SUMPRODUCT((FRACAS!$B$5:$B$9997=G$4)*(FRACAS!$D$5:$D$9997&lt;=G30)*(IFERROR(FRACAS!$AM$5:$AM$9997,0)))
    ),"")</f>
        <v/>
      </c>
      <c r="LH30" s="354" t="str" cm="1">
        <f t="array" ref="LH30">IFERROR(
    (((H30/FRACAS!$AY$1)*60))
    /
    (((H30/FRACAS!$AY$1)*60) + SUMPRODUCT((FRACAS!$B$5:$B$9997=H$4)*(FRACAS!$D$5:$D$9997&lt;=H30)*(IFERROR(FRACAS!$AM$5:$AM$9997,0)))
    ),"")</f>
        <v/>
      </c>
      <c r="LI30" s="354" t="str" cm="1">
        <f t="array" ref="LI30">IFERROR(
    (((I30/FRACAS!$AY$1)*60))
    /
    (((I30/FRACAS!$AY$1)*60) + SUMPRODUCT((FRACAS!$B$5:$B$9997=I$4)*(FRACAS!$D$5:$D$9997&lt;=I30)*(IFERROR(FRACAS!$AM$5:$AM$9997,0)))
    ),"")</f>
        <v/>
      </c>
      <c r="LJ30" s="354" t="str" cm="1">
        <f t="array" ref="LJ30">IFERROR(
    (((J30/FRACAS!$AY$1)*60))
    /
    (((J30/FRACAS!$AY$1)*60) + SUMPRODUCT((FRACAS!$B$5:$B$9997=J$4)*(FRACAS!$D$5:$D$9997&lt;=J30)*(IFERROR(FRACAS!$AM$5:$AM$9997,0)))
    ),"")</f>
        <v/>
      </c>
      <c r="LK30" s="354" t="str" cm="1">
        <f t="array" ref="LK30">IFERROR(
    (((K30/FRACAS!$AY$1)*60))
    /
    (((K30/FRACAS!$AY$1)*60) + SUMPRODUCT((FRACAS!$B$5:$B$9997=K$4)*(FRACAS!$D$5:$D$9997&lt;=K30)*(IFERROR(FRACAS!$AM$5:$AM$9997,0)))
    ),"")</f>
        <v/>
      </c>
      <c r="LL30" s="354" t="str" cm="1">
        <f t="array" ref="LL30">IFERROR(
    (((L30/FRACAS!$AY$1)*60))
    /
    (((L30/FRACAS!$AY$1)*60) + SUMPRODUCT((FRACAS!$B$5:$B$9997=L$4)*(FRACAS!$D$5:$D$9997&lt;=L30)*(IFERROR(FRACAS!$AM$5:$AM$9997,0)))
    ),"")</f>
        <v/>
      </c>
      <c r="LM30" s="354" t="str" cm="1">
        <f t="array" ref="LM30">IFERROR(
    (((M30/FRACAS!$AY$1)*60))
    /
    (((M30/FRACAS!$AY$1)*60) + SUMPRODUCT((FRACAS!$B$5:$B$9997=M$4)*(FRACAS!$D$5:$D$9997&lt;=M30)*(IFERROR(FRACAS!$AM$5:$AM$9997,0)))
    ),"")</f>
        <v/>
      </c>
      <c r="LN30" s="308"/>
      <c r="LO30" s="276"/>
      <c r="LP30" s="276"/>
      <c r="LQ30" s="276"/>
      <c r="LR30" s="276"/>
      <c r="LS30" s="276"/>
      <c r="LT30" s="276"/>
      <c r="LU30" s="276"/>
      <c r="LV30" s="276"/>
      <c r="LW30" s="276"/>
      <c r="LX30" s="276"/>
      <c r="LY30" s="276"/>
      <c r="LZ30" s="276"/>
      <c r="MA30" s="276"/>
      <c r="MB30" s="276"/>
      <c r="MC30" s="276"/>
      <c r="MD30" s="276"/>
      <c r="ME30" s="276"/>
      <c r="MF30" s="276"/>
      <c r="MG30" s="276"/>
      <c r="MH30" s="276"/>
      <c r="MI30" s="276"/>
      <c r="MJ30" s="276"/>
      <c r="MK30" s="276"/>
      <c r="ML30" s="276"/>
      <c r="MM30" s="276"/>
      <c r="MN30" s="276"/>
      <c r="MO30" s="276"/>
      <c r="MP30" s="276"/>
      <c r="MQ30" s="276"/>
      <c r="MR30" s="276"/>
      <c r="MS30" s="276"/>
      <c r="MT30" s="276"/>
      <c r="MU30" s="276"/>
      <c r="MV30" s="276"/>
      <c r="MW30" s="276"/>
      <c r="MX30" s="276"/>
      <c r="MY30" s="276"/>
      <c r="MZ30" s="276"/>
      <c r="NA30" s="277"/>
      <c r="ND30" s="345">
        <f t="shared" si="7"/>
        <v>4513</v>
      </c>
      <c r="NE30" s="346">
        <f t="shared" si="5"/>
        <v>45436</v>
      </c>
      <c r="NF30" s="347" cm="1">
        <f t="array" ref="NF30">IF($ND30=0,"",(IFERROR( (IFERROR($ND30/FRACAS!$AY$1*60,0) - SUMPRODUCT( (FRACAS!$K$5:$K$9999=NF$2) * IFERROR(FRACAS!$AN$5:$AN$9999,0) ) ) / IFERROR($ND30/FRACAS!$AY$1*60,0), 1 )))</f>
        <v>1</v>
      </c>
      <c r="NG30" s="347" cm="1">
        <f t="array" ref="NG30">IF($ND30=0,"",(IFERROR( (IFERROR($ND30/FRACAS!$AY$1*60,0) - SUMPRODUCT( (FRACAS!$K$5:$K$9999=NG$2) * IFERROR(FRACAS!$AN$5:$AN$9999,0) ) ) / IFERROR($ND30/FRACAS!$AY$1*60,0), 1 )))</f>
        <v>1</v>
      </c>
      <c r="NH30" s="347" cm="1">
        <f t="array" ref="NH30">IF($ND30=0,"",(IFERROR( (IFERROR($ND30/FRACAS!$AY$1*60,0) - SUMPRODUCT( (FRACAS!$K$5:$K$9999=NH$2) * IFERROR(FRACAS!$AN$5:$AN$9999,0) ) ) / IFERROR($ND30/FRACAS!$AY$1*60,0), 1 )))</f>
        <v>1</v>
      </c>
      <c r="NI30" s="347" cm="1">
        <f t="array" ref="NI30">IF($ND30=0,"",(IFERROR( (IFERROR($ND30/FRACAS!$AY$1*60,0) - SUMPRODUCT( (FRACAS!$K$5:$K$9999=NI$2) * IFERROR(FRACAS!$AN$5:$AN$9999,0) ) ) / IFERROR($ND30/FRACAS!$AY$1*60,0), 1 )))</f>
        <v>1</v>
      </c>
      <c r="NJ30" s="347" cm="1">
        <f t="array" ref="NJ30">IF($ND30=0,"",(IFERROR( (IFERROR($ND30/FRACAS!$AY$1*60,0) - SUMPRODUCT( (FRACAS!$K$5:$K$9999=NJ$2) * IFERROR(FRACAS!$AN$5:$AN$9999,0) ) ) / IFERROR($ND30/FRACAS!$AY$1*60,0), 1 )))</f>
        <v>1</v>
      </c>
      <c r="NK30" s="347" cm="1">
        <f t="array" ref="NK30">IF($ND30=0,"",(IFERROR( (IFERROR($ND30/FRACAS!$AY$1*60,0) - SUMPRODUCT( (FRACAS!$K$5:$K$9999=NK$2) * IFERROR(FRACAS!$AN$5:$AN$9999,0) ) ) / IFERROR($ND30/FRACAS!$AY$1*60,0), 1 )))</f>
        <v>1</v>
      </c>
      <c r="NL30" s="347" cm="1">
        <f t="array" ref="NL30">IF($ND30=0,"",(IFERROR( (IFERROR($ND30/FRACAS!$AY$1*60,0) - SUMPRODUCT( (FRACAS!$K$5:$K$9999=NL$2) * IFERROR(FRACAS!$AN$5:$AN$9999,0) ) ) / IFERROR($ND30/FRACAS!$AY$1*60,0), 1 )))</f>
        <v>1</v>
      </c>
      <c r="NM30" s="347" cm="1">
        <f t="array" ref="NM30">IF($ND30=0,"",(IFERROR( (IFERROR($ND30/FRACAS!$AY$1*60,0) - SUMPRODUCT( (FRACAS!$K$5:$K$9999=NM$2) * IFERROR(FRACAS!$AN$5:$AN$9999,0) ) ) / IFERROR($ND30/FRACAS!$AY$1*60,0), 1 )))</f>
        <v>1</v>
      </c>
      <c r="NN30" s="347" cm="1">
        <f t="array" ref="NN30">IF($ND30=0,"",(IFERROR( (IFERROR($ND30/FRACAS!$AY$1*60,0) - SUMPRODUCT( (FRACAS!$K$5:$K$9999=NN$2) * IFERROR(FRACAS!$AN$5:$AN$9999,0) ) ) / IFERROR($ND30/FRACAS!$AY$1*60,0), 1 )))</f>
        <v>1</v>
      </c>
      <c r="NO30" s="347" cm="1">
        <f t="array" ref="NO30">IF($ND30=0,"",(IFERROR( (IFERROR($ND30/FRACAS!$AY$1*60,0) - SUMPRODUCT( (FRACAS!$K$5:$K$9999=NO$2) * IFERROR(FRACAS!$AN$5:$AN$9999,0) ) ) / IFERROR($ND30/FRACAS!$AY$1*60,0), 1 )))</f>
        <v>1</v>
      </c>
      <c r="NP30" s="347" cm="1">
        <f t="array" ref="NP30">IF($ND30=0,"",(IFERROR( (IFERROR($ND30/FRACAS!$AY$1*60,0) - SUMPRODUCT( (FRACAS!$K$5:$K$9999=NP$2) * IFERROR(FRACAS!$AN$5:$AN$9999,0) ) ) / IFERROR($ND30/FRACAS!$AY$1*60,0), 1 )))</f>
        <v>1</v>
      </c>
      <c r="NQ30" s="347" cm="1">
        <f t="array" ref="NQ30">IF($ND30=0,"",(IFERROR( (IFERROR($ND30/FRACAS!$AY$1*60,0) - SUMPRODUCT( (FRACAS!$K$5:$K$9999=NQ$2) * IFERROR(FRACAS!$AN$5:$AN$9999,0) ) ) / IFERROR($ND30/FRACAS!$AY$1*60,0), 1 )))</f>
        <v>1</v>
      </c>
      <c r="NR30" s="347" cm="1">
        <f t="array" ref="NR30">IF($ND30=0,"",(IFERROR( (IFERROR($ND30/FRACAS!$AY$1*60,0) - SUMPRODUCT( (FRACAS!$K$5:$K$9999=NR$2) * IFERROR(FRACAS!$AN$5:$AN$9999,0) ) ) / IFERROR($ND30/FRACAS!$AY$1*60,0), 1 )))</f>
        <v>1</v>
      </c>
      <c r="NS30" s="347" cm="1">
        <f t="array" ref="NS30">IF($ND30=0,"",(IFERROR( (IFERROR($ND30/FRACAS!$AY$1*60,0) - SUMPRODUCT( (FRACAS!$K$5:$K$9999=NS$2) * IFERROR(FRACAS!$AN$5:$AN$9999,0) ) ) / IFERROR($ND30/FRACAS!$AY$1*60,0), 1 )))</f>
        <v>1</v>
      </c>
      <c r="NT30" s="347" cm="1">
        <f t="array" ref="NT30">IF($ND30=0,"",(IFERROR( (IFERROR($ND30/FRACAS!$AY$1*60,0) - SUMPRODUCT( (FRACAS!$K$5:$K$9999=NT$2) * IFERROR(FRACAS!$AN$5:$AN$9999,0) ) ) / IFERROR($ND30/FRACAS!$AY$1*60,0), 1 )))</f>
        <v>1</v>
      </c>
      <c r="NU30" s="347" cm="1">
        <f t="array" ref="NU30">IF($ND30=0,"",(IFERROR( (IFERROR($ND30/FRACAS!$AY$1*60,0) - SUMPRODUCT( (FRACAS!$K$5:$K$9999=NU$2) * IFERROR(FRACAS!$AN$5:$AN$9999,0) ) ) / IFERROR($ND30/FRACAS!$AY$1*60,0), 1 )))</f>
        <v>1</v>
      </c>
      <c r="NV30" s="347" cm="1">
        <f t="array" ref="NV30">IF($ND30=0,"",(IFERROR( (IFERROR($ND30/FRACAS!$AY$1*60,0) - SUMPRODUCT( (FRACAS!$K$5:$K$9999=NV$2) * IFERROR(FRACAS!$AN$5:$AN$9999,0) ) ) / IFERROR($ND30/FRACAS!$AY$1*60,0), 1 )))</f>
        <v>1</v>
      </c>
      <c r="NW30" s="347" cm="1">
        <f t="array" ref="NW30">IF($ND30=0,"",(IFERROR( (IFERROR($ND30/FRACAS!$AY$1*60,0) - SUMPRODUCT( (FRACAS!$K$5:$K$9999=NW$2) * IFERROR(FRACAS!$AN$5:$AN$9999,0) ) ) / IFERROR($ND30/FRACAS!$AY$1*60,0), 1 )))</f>
        <v>1</v>
      </c>
      <c r="NX30" s="347" cm="1">
        <f t="array" ref="NX30">IF($ND30=0,"",(IFERROR( (IFERROR($ND30/FRACAS!$AY$1*60,0) - SUMPRODUCT( (FRACAS!$K$5:$K$9999=NX$2) * IFERROR(FRACAS!$AN$5:$AN$9999,0) ) ) / IFERROR($ND30/FRACAS!$AY$1*60,0), 1 )))</f>
        <v>1</v>
      </c>
      <c r="NY30" s="347" cm="1">
        <f t="array" ref="NY30">IF($ND30=0,"",(IFERROR( (IFERROR($ND30/FRACAS!$AY$1*60,0) - SUMPRODUCT( (FRACAS!$K$5:$K$9999=NY$2) * IFERROR(FRACAS!$AN$5:$AN$9999,0) ) ) / IFERROR($ND30/FRACAS!$AY$1*60,0), 1 )))</f>
        <v>1</v>
      </c>
      <c r="NZ30" s="347" cm="1">
        <f t="array" ref="NZ30">IF($ND30=0,"",(IFERROR( (IFERROR($ND30/FRACAS!$AY$1*60,0) - SUMPRODUCT( (FRACAS!$K$5:$K$9999=NZ$2) * IFERROR(FRACAS!$AN$5:$AN$9999,0) ) ) / IFERROR($ND30/FRACAS!$AY$1*60,0), 1 )))</f>
        <v>1</v>
      </c>
      <c r="OA30" s="347" cm="1">
        <f t="array" ref="OA30">IF($ND30=0,"",(IFERROR( (IFERROR($ND30/FRACAS!$AY$1*60,0) - SUMPRODUCT( (FRACAS!$K$5:$K$9999=OA$2) * IFERROR(FRACAS!$AN$5:$AN$9999,0) ) ) / IFERROR($ND30/FRACAS!$AY$1*60,0), 1 )))</f>
        <v>1</v>
      </c>
      <c r="OB30" s="347" cm="1">
        <f t="array" ref="OB30">IF($ND30=0,"",(IFERROR( (IFERROR($ND30/FRACAS!$AY$1*60,0) - SUMPRODUCT( (FRACAS!$K$5:$K$9999=OB$2) * IFERROR(FRACAS!$AN$5:$AN$9999,0) ) ) / IFERROR($ND30/FRACAS!$AY$1*60,0), 1 )))</f>
        <v>1</v>
      </c>
      <c r="OC30" s="347" cm="1">
        <f t="array" ref="OC30">IF($ND30=0,"",(IFERROR( (IFERROR($ND30/FRACAS!$AY$1*60,0) - SUMPRODUCT( (FRACAS!$K$5:$K$9999=OC$2) * IFERROR(FRACAS!$AN$5:$AN$9999,0) ) ) / IFERROR($ND30/FRACAS!$AY$1*60,0), 1 )))</f>
        <v>1</v>
      </c>
      <c r="OD30" s="347" cm="1">
        <f t="array" ref="OD30">IF($ND30=0,"",(IFERROR( (IFERROR($ND30/FRACAS!$AY$1*60,0) - SUMPRODUCT( (FRACAS!$K$5:$K$9999=OD$2) * IFERROR(FRACAS!$AN$5:$AN$9999,0) ) ) / IFERROR($ND30/FRACAS!$AY$1*60,0), 1 )))</f>
        <v>1</v>
      </c>
      <c r="OE30" s="347" cm="1">
        <f t="array" ref="OE30">IF($ND30=0,"",(IFERROR( (IFERROR($ND30/FRACAS!$AY$1*60,0) - SUMPRODUCT( (FRACAS!$K$5:$K$9999=OE$2) * IFERROR(FRACAS!$AN$5:$AN$9999,0) ) ) / IFERROR($ND30/FRACAS!$AY$1*60,0), 1 )))</f>
        <v>1</v>
      </c>
      <c r="OF30" s="347" cm="1">
        <f t="array" ref="OF30">IF($ND30=0,"",(IFERROR( (IFERROR($ND30/FRACAS!$AY$1*60,0) - SUMPRODUCT( (FRACAS!$K$5:$K$9999=OF$2) * IFERROR(FRACAS!$AN$5:$AN$9999,0) ) ) / IFERROR($ND30/FRACAS!$AY$1*60,0), 1 )))</f>
        <v>1</v>
      </c>
      <c r="OG30" s="347" cm="1">
        <f t="array" ref="OG30">IF($ND30=0,"",(IFERROR( (IFERROR($ND30/FRACAS!$AY$1*60,0) - SUMPRODUCT( (FRACAS!$K$5:$K$9999=OG$2) * IFERROR(FRACAS!$AN$5:$AN$9999,0) ) ) / IFERROR($ND30/FRACAS!$AY$1*60,0), 1 )))</f>
        <v>1</v>
      </c>
      <c r="OH30" s="347" cm="1">
        <f t="array" ref="OH30">IF($ND30=0,"",(IFERROR( (IFERROR($ND30/FRACAS!$AY$1*60,0) - SUMPRODUCT( (FRACAS!$K$5:$K$9999=OH$2) * IFERROR(FRACAS!$AN$5:$AN$9999,0) ) ) / IFERROR($ND30/FRACAS!$AY$1*60,0), 1 )))</f>
        <v>1</v>
      </c>
      <c r="OI30" s="347" cm="1">
        <f t="array" ref="OI30">IF($ND30=0,"",(IFERROR( (IFERROR($ND30/FRACAS!$AY$1*60,0) - SUMPRODUCT( (FRACAS!$K$5:$K$9999=OI$2) * IFERROR(FRACAS!$AN$5:$AN$9999,0) ) ) / IFERROR($ND30/FRACAS!$AY$1*60,0), 1 )))</f>
        <v>1</v>
      </c>
      <c r="OJ30" s="347" cm="1">
        <f t="array" ref="OJ30">IF($ND30=0,"",(IFERROR( (IFERROR($ND30/FRACAS!$AY$1*60,0) - SUMPRODUCT( (FRACAS!$K$5:$K$9999=OJ$2) * IFERROR(FRACAS!$AN$5:$AN$9999,0) ) ) / IFERROR($ND30/FRACAS!$AY$1*60,0), 1 )))</f>
        <v>1</v>
      </c>
      <c r="OK30" s="347" cm="1">
        <f t="array" ref="OK30">IF($ND30=0,"",(IFERROR( (IFERROR($ND30/FRACAS!$AY$1*60,0) - SUMPRODUCT( (FRACAS!$K$5:$K$9999=OK$2) * IFERROR(FRACAS!$AN$5:$AN$9999,0) ) ) / IFERROR($ND30/FRACAS!$AY$1*60,0), 1 )))</f>
        <v>1</v>
      </c>
      <c r="OL30" s="347" cm="1">
        <f t="array" ref="OL30">IF($ND30=0,"",(IFERROR( (IFERROR($ND30/FRACAS!$AY$1*60,0) - SUMPRODUCT( (FRACAS!$K$5:$K$9999=OL$2) * IFERROR(FRACAS!$AN$5:$AN$9999,0) ) ) / IFERROR($ND30/FRACAS!$AY$1*60,0), 1 )))</f>
        <v>1</v>
      </c>
      <c r="OM30" s="347" cm="1">
        <f t="array" ref="OM30">IF($ND30=0,"",(IFERROR( (IFERROR($ND30/FRACAS!$AY$1*60,0) - SUMPRODUCT( (FRACAS!$K$5:$K$9999=OM$2) * IFERROR(FRACAS!$AN$5:$AN$9999,0) ) ) / IFERROR($ND30/FRACAS!$AY$1*60,0), 1 )))</f>
        <v>1</v>
      </c>
      <c r="ON30" s="347" cm="1">
        <f t="array" ref="ON30">IF($ND30=0,"",(IFERROR( (IFERROR($ND30/FRACAS!$AY$1*60,0) - SUMPRODUCT( (FRACAS!$K$5:$K$9999=ON$2) * IFERROR(FRACAS!$AN$5:$AN$9999,0) ) ) / IFERROR($ND30/FRACAS!$AY$1*60,0), 1 )))</f>
        <v>1</v>
      </c>
    </row>
    <row r="31" spans="2:404" ht="15" customHeight="1">
      <c r="B31" s="301" t="s">
        <v>242</v>
      </c>
      <c r="C31" s="302">
        <v>45443</v>
      </c>
      <c r="D31" s="307">
        <v>4719</v>
      </c>
      <c r="E31" s="279">
        <v>36</v>
      </c>
      <c r="F31" s="303"/>
      <c r="G31" s="303"/>
      <c r="H31" s="303"/>
      <c r="I31" s="303"/>
      <c r="J31" s="303"/>
      <c r="K31" s="304"/>
      <c r="L31" s="304"/>
      <c r="M31" s="317"/>
      <c r="N31" s="305"/>
      <c r="O31" s="279"/>
      <c r="P31" s="279"/>
      <c r="Q31" s="279"/>
      <c r="R31" s="279"/>
      <c r="S31" s="279"/>
      <c r="T31" s="279"/>
      <c r="U31" s="279"/>
      <c r="V31" s="279"/>
      <c r="W31" s="279"/>
      <c r="X31" s="279"/>
      <c r="Y31" s="279"/>
      <c r="Z31" s="279"/>
      <c r="AA31" s="279"/>
      <c r="AB31" s="279"/>
      <c r="AC31" s="279"/>
      <c r="AD31" s="279"/>
      <c r="AE31" s="279"/>
      <c r="AF31" s="279"/>
      <c r="AG31" s="279"/>
      <c r="AH31" s="279"/>
      <c r="AI31" s="279"/>
      <c r="AJ31" s="279"/>
      <c r="AK31" s="279"/>
      <c r="AL31" s="279"/>
      <c r="AM31" s="279"/>
      <c r="AN31" s="279"/>
      <c r="AO31" s="279"/>
      <c r="AP31" s="279"/>
      <c r="AQ31" s="279"/>
      <c r="AR31" s="279"/>
      <c r="AS31" s="279"/>
      <c r="AT31" s="279"/>
      <c r="AU31" s="279"/>
      <c r="AV31" s="279"/>
      <c r="AW31" s="279"/>
      <c r="AX31" s="279"/>
      <c r="AY31" s="279"/>
      <c r="AZ31" s="279"/>
      <c r="BA31" s="280"/>
      <c r="BB31" s="266"/>
      <c r="BC31" s="266"/>
      <c r="BD31" s="352"/>
      <c r="BE31" s="352"/>
      <c r="BF31" s="352"/>
      <c r="BG31" s="352"/>
      <c r="BH31" s="352"/>
      <c r="BI31" s="352"/>
      <c r="BJ31" s="352"/>
      <c r="BK31" s="352"/>
      <c r="BL31" s="352"/>
      <c r="BM31" s="352"/>
      <c r="BN31" s="352"/>
      <c r="BO31" s="352"/>
      <c r="BP31" s="352"/>
      <c r="BQ31" s="352"/>
      <c r="BR31" s="352"/>
      <c r="BS31" s="352"/>
      <c r="BT31" s="352"/>
      <c r="BU31" s="352"/>
      <c r="BV31" s="352"/>
      <c r="BW31" s="352"/>
      <c r="BX31" s="352"/>
      <c r="BY31" s="352"/>
      <c r="BZ31" s="352"/>
      <c r="CA31" s="352"/>
      <c r="CB31" s="352"/>
      <c r="CC31" s="352"/>
      <c r="CD31" s="352"/>
      <c r="CE31" s="352"/>
      <c r="CF31" s="352"/>
      <c r="CG31" s="352"/>
      <c r="CH31" s="352"/>
      <c r="CI31" s="352"/>
      <c r="CJ31" s="352"/>
      <c r="CK31" s="352"/>
      <c r="CL31" s="352"/>
      <c r="CM31" s="352"/>
      <c r="CN31" s="352"/>
      <c r="CO31" s="352"/>
      <c r="CP31" s="352"/>
      <c r="CQ31" s="352"/>
      <c r="CR31" s="352"/>
      <c r="CS31" s="352"/>
      <c r="CT31" s="352"/>
      <c r="CU31" s="352"/>
      <c r="CV31" s="352"/>
      <c r="CW31" s="352"/>
      <c r="CX31" s="352"/>
      <c r="CY31" s="352"/>
      <c r="CZ31" s="352"/>
      <c r="DA31" s="352"/>
      <c r="DB31" s="266"/>
      <c r="DC31" s="266">
        <f t="shared" si="3"/>
        <v>42</v>
      </c>
      <c r="DD31" s="302">
        <f t="shared" si="4"/>
        <v>45443</v>
      </c>
      <c r="DE31" s="328">
        <f>IF(D31&gt; 0,(COUNTIFS(FRACAS!$B$5:$B$9997, D$4, FRACAS!$D$5:$D$9997, "&lt;="&amp;D31)), "" )</f>
        <v>36</v>
      </c>
      <c r="DF31" s="282">
        <f>IF(E31&gt; 0,(COUNTIFS(FRACAS!$B$5:$B$9997, E$4, FRACAS!$D$5:$D$9997, "&lt;="&amp;E31)), "" )</f>
        <v>6</v>
      </c>
      <c r="DG31" s="282" t="str">
        <f>IF(F31&gt; 0,(COUNTIFS(FRACAS!$B$5:$B$9997, F$4, FRACAS!$D$5:$D$9997, "&lt;="&amp;F31)), "" )</f>
        <v/>
      </c>
      <c r="DH31" s="282" t="str">
        <f>IF(G31&gt; 0,(COUNTIFS(FRACAS!$B$5:$B$9997, G$4, FRACAS!$D$5:$D$9997, "&lt;="&amp;G31)), "" )</f>
        <v/>
      </c>
      <c r="DI31" s="282" t="str">
        <f>IF(H31&gt; 0,(COUNTIFS(FRACAS!$B$5:$B$9997, H$4, FRACAS!$D$5:$D$9997, "&lt;="&amp;H31)), "" )</f>
        <v/>
      </c>
      <c r="DJ31" s="282" t="str">
        <f>IF(I31&gt; 0,(COUNTIFS(FRACAS!$B$5:$B$9997, I$4, FRACAS!$D$5:$D$9997, "&lt;="&amp;I31)), "" )</f>
        <v/>
      </c>
      <c r="DK31" s="282" t="str">
        <f>IF(J31&gt; 0,(COUNTIFS(FRACAS!$B$5:$B$9997, J$4, FRACAS!$D$5:$D$9997, "&lt;="&amp;J31)), "" )</f>
        <v/>
      </c>
      <c r="DL31" s="282" t="str">
        <f>IF(K31&gt; 0,(COUNTIFS(FRACAS!$B$5:$B$9997, K$4, FRACAS!$D$5:$D$9997, "&lt;="&amp;K31)), "" )</f>
        <v/>
      </c>
      <c r="DM31" s="282" t="str">
        <f>IF(L31&gt; 0,(COUNTIFS(FRACAS!$B$5:$B$9997, L$4, FRACAS!$D$5:$D$9997, "&lt;="&amp;L31)), "" )</f>
        <v/>
      </c>
      <c r="DN31" s="282" t="str">
        <f>IF(M31&gt; 0,(COUNTIFS(FRACAS!$B$5:$B$9997, M$4, FRACAS!$D$5:$D$9997, "&lt;="&amp;M31)), "" )</f>
        <v/>
      </c>
      <c r="DO31" s="284"/>
      <c r="DP31" s="282"/>
      <c r="DQ31" s="282"/>
      <c r="DR31" s="282"/>
      <c r="DS31" s="282"/>
      <c r="DT31" s="282"/>
      <c r="DU31" s="282"/>
      <c r="DV31" s="282"/>
      <c r="DW31" s="282"/>
      <c r="DX31" s="282"/>
      <c r="DY31" s="282"/>
      <c r="DZ31" s="282"/>
      <c r="EA31" s="282"/>
      <c r="EB31" s="282"/>
      <c r="EC31" s="282"/>
      <c r="ED31" s="282"/>
      <c r="EE31" s="282"/>
      <c r="EF31" s="282"/>
      <c r="EG31" s="282"/>
      <c r="EH31" s="282"/>
      <c r="EI31" s="282"/>
      <c r="EJ31" s="282"/>
      <c r="EK31" s="282"/>
      <c r="EL31" s="282"/>
      <c r="EM31" s="282"/>
      <c r="EN31" s="282"/>
      <c r="EO31" s="282"/>
      <c r="EP31" s="282"/>
      <c r="EQ31" s="282"/>
      <c r="ER31" s="282"/>
      <c r="ES31" s="282"/>
      <c r="ET31" s="282"/>
      <c r="EU31" s="282"/>
      <c r="EV31" s="282"/>
      <c r="EW31" s="282"/>
      <c r="EX31" s="282"/>
      <c r="EY31" s="282"/>
      <c r="EZ31" s="282"/>
      <c r="FA31" s="282"/>
      <c r="FB31" s="283"/>
      <c r="FC31" s="285"/>
      <c r="FD31" s="285"/>
      <c r="JN31" s="306"/>
      <c r="JO31" s="274"/>
      <c r="JP31" s="274"/>
      <c r="JQ31" s="274"/>
      <c r="JR31" s="274"/>
      <c r="JS31" s="274"/>
      <c r="JT31" s="274"/>
      <c r="JU31" s="274"/>
      <c r="JV31" s="274"/>
      <c r="JW31" s="274"/>
      <c r="JX31" s="274"/>
      <c r="JY31" s="274"/>
      <c r="JZ31" s="274"/>
      <c r="KA31" s="274"/>
      <c r="KB31" s="274"/>
      <c r="KC31" s="274"/>
      <c r="KD31" s="274"/>
      <c r="KE31" s="274"/>
      <c r="KF31" s="274"/>
      <c r="KG31" s="274"/>
      <c r="KH31" s="274"/>
      <c r="KI31" s="274"/>
      <c r="KJ31" s="274"/>
      <c r="KK31" s="274"/>
      <c r="KL31" s="274"/>
      <c r="KM31" s="274"/>
      <c r="KN31" s="274"/>
      <c r="KO31" s="274"/>
      <c r="KP31" s="274"/>
      <c r="KQ31" s="274"/>
      <c r="KR31" s="274"/>
      <c r="KS31" s="274"/>
      <c r="KT31" s="274"/>
      <c r="KU31" s="274"/>
      <c r="KV31" s="274"/>
      <c r="KW31" s="274"/>
      <c r="KX31" s="274"/>
      <c r="KY31" s="274"/>
      <c r="KZ31" s="274"/>
      <c r="LA31" s="274"/>
      <c r="LB31" s="275"/>
      <c r="LC31" s="302">
        <f t="shared" si="6"/>
        <v>45443</v>
      </c>
      <c r="LD31" s="354" cm="1">
        <f t="array" ref="LD31">IFERROR(
    (((D31/FRACAS!$AY$1)*60))
    /
    (((D31/FRACAS!$AY$1)*60) + SUMPRODUCT((FRACAS!$B$5:$B$9997=D$4)*(FRACAS!$D$5:$D$9997&lt;=D31)*(IFERROR(FRACAS!$AM$5:$AM$9997,0)))
    ),"")</f>
        <v>0.14976124099672408</v>
      </c>
      <c r="LE31" s="354" cm="1">
        <f t="array" ref="LE31">IFERROR(
    (((E31/FRACAS!$AY$1)*60))
    /
    (((E31/FRACAS!$AY$1)*60) + SUMPRODUCT((FRACAS!$B$5:$B$9997=E$4)*(FRACAS!$D$5:$D$9997&lt;=E31)*(IFERROR(FRACAS!$AM$5:$AM$9997,0)))
    ),"")</f>
        <v>1.3530997259565368E-3</v>
      </c>
      <c r="LF31" s="354" t="str" cm="1">
        <f t="array" ref="LF31">IFERROR(
    (((F31/FRACAS!$AY$1)*60))
    /
    (((F31/FRACAS!$AY$1)*60) + SUMPRODUCT((FRACAS!$B$5:$B$9997=F$4)*(FRACAS!$D$5:$D$9997&lt;=F31)*(IFERROR(FRACAS!$AM$5:$AM$9997,0)))
    ),"")</f>
        <v/>
      </c>
      <c r="LG31" s="354" t="str" cm="1">
        <f t="array" ref="LG31">IFERROR(
    (((G31/FRACAS!$AY$1)*60))
    /
    (((G31/FRACAS!$AY$1)*60) + SUMPRODUCT((FRACAS!$B$5:$B$9997=G$4)*(FRACAS!$D$5:$D$9997&lt;=G31)*(IFERROR(FRACAS!$AM$5:$AM$9997,0)))
    ),"")</f>
        <v/>
      </c>
      <c r="LH31" s="354" t="str" cm="1">
        <f t="array" ref="LH31">IFERROR(
    (((H31/FRACAS!$AY$1)*60))
    /
    (((H31/FRACAS!$AY$1)*60) + SUMPRODUCT((FRACAS!$B$5:$B$9997=H$4)*(FRACAS!$D$5:$D$9997&lt;=H31)*(IFERROR(FRACAS!$AM$5:$AM$9997,0)))
    ),"")</f>
        <v/>
      </c>
      <c r="LI31" s="354" t="str" cm="1">
        <f t="array" ref="LI31">IFERROR(
    (((I31/FRACAS!$AY$1)*60))
    /
    (((I31/FRACAS!$AY$1)*60) + SUMPRODUCT((FRACAS!$B$5:$B$9997=I$4)*(FRACAS!$D$5:$D$9997&lt;=I31)*(IFERROR(FRACAS!$AM$5:$AM$9997,0)))
    ),"")</f>
        <v/>
      </c>
      <c r="LJ31" s="354" t="str" cm="1">
        <f t="array" ref="LJ31">IFERROR(
    (((J31/FRACAS!$AY$1)*60))
    /
    (((J31/FRACAS!$AY$1)*60) + SUMPRODUCT((FRACAS!$B$5:$B$9997=J$4)*(FRACAS!$D$5:$D$9997&lt;=J31)*(IFERROR(FRACAS!$AM$5:$AM$9997,0)))
    ),"")</f>
        <v/>
      </c>
      <c r="LK31" s="354" t="str" cm="1">
        <f t="array" ref="LK31">IFERROR(
    (((K31/FRACAS!$AY$1)*60))
    /
    (((K31/FRACAS!$AY$1)*60) + SUMPRODUCT((FRACAS!$B$5:$B$9997=K$4)*(FRACAS!$D$5:$D$9997&lt;=K31)*(IFERROR(FRACAS!$AM$5:$AM$9997,0)))
    ),"")</f>
        <v/>
      </c>
      <c r="LL31" s="354" t="str" cm="1">
        <f t="array" ref="LL31">IFERROR(
    (((L31/FRACAS!$AY$1)*60))
    /
    (((L31/FRACAS!$AY$1)*60) + SUMPRODUCT((FRACAS!$B$5:$B$9997=L$4)*(FRACAS!$D$5:$D$9997&lt;=L31)*(IFERROR(FRACAS!$AM$5:$AM$9997,0)))
    ),"")</f>
        <v/>
      </c>
      <c r="LM31" s="354" t="str" cm="1">
        <f t="array" ref="LM31">IFERROR(
    (((M31/FRACAS!$AY$1)*60))
    /
    (((M31/FRACAS!$AY$1)*60) + SUMPRODUCT((FRACAS!$B$5:$B$9997=M$4)*(FRACAS!$D$5:$D$9997&lt;=M31)*(IFERROR(FRACAS!$AM$5:$AM$9997,0)))
    ),"")</f>
        <v/>
      </c>
      <c r="LN31" s="308"/>
      <c r="LO31" s="276"/>
      <c r="LP31" s="276"/>
      <c r="LQ31" s="276"/>
      <c r="LR31" s="276"/>
      <c r="LS31" s="276"/>
      <c r="LT31" s="276"/>
      <c r="LU31" s="276"/>
      <c r="LV31" s="276"/>
      <c r="LW31" s="276"/>
      <c r="LX31" s="276"/>
      <c r="LY31" s="276"/>
      <c r="LZ31" s="276"/>
      <c r="MA31" s="276"/>
      <c r="MB31" s="276"/>
      <c r="MC31" s="276"/>
      <c r="MD31" s="276"/>
      <c r="ME31" s="276"/>
      <c r="MF31" s="276"/>
      <c r="MG31" s="276"/>
      <c r="MH31" s="276"/>
      <c r="MI31" s="276"/>
      <c r="MJ31" s="276"/>
      <c r="MK31" s="276"/>
      <c r="ML31" s="276"/>
      <c r="MM31" s="276"/>
      <c r="MN31" s="276"/>
      <c r="MO31" s="276"/>
      <c r="MP31" s="276"/>
      <c r="MQ31" s="276"/>
      <c r="MR31" s="276"/>
      <c r="MS31" s="276"/>
      <c r="MT31" s="276"/>
      <c r="MU31" s="276"/>
      <c r="MV31" s="276"/>
      <c r="MW31" s="276"/>
      <c r="MX31" s="276"/>
      <c r="MY31" s="276"/>
      <c r="MZ31" s="276"/>
      <c r="NA31" s="277"/>
      <c r="ND31" s="345">
        <f t="shared" si="7"/>
        <v>4755</v>
      </c>
      <c r="NE31" s="346">
        <f t="shared" si="5"/>
        <v>45443</v>
      </c>
      <c r="NF31" s="347" cm="1">
        <f t="array" ref="NF31">IF($ND31=0,"",(IFERROR( (IFERROR($ND31/FRACAS!$AY$1*60,0) - SUMPRODUCT( (FRACAS!$K$5:$K$9999=NF$2) * IFERROR(FRACAS!$AN$5:$AN$9999,0) ) ) / IFERROR($ND31/FRACAS!$AY$1*60,0), 1 )))</f>
        <v>1</v>
      </c>
      <c r="NG31" s="347" cm="1">
        <f t="array" ref="NG31">IF($ND31=0,"",(IFERROR( (IFERROR($ND31/FRACAS!$AY$1*60,0) - SUMPRODUCT( (FRACAS!$K$5:$K$9999=NG$2) * IFERROR(FRACAS!$AN$5:$AN$9999,0) ) ) / IFERROR($ND31/FRACAS!$AY$1*60,0), 1 )))</f>
        <v>1</v>
      </c>
      <c r="NH31" s="347" cm="1">
        <f t="array" ref="NH31">IF($ND31=0,"",(IFERROR( (IFERROR($ND31/FRACAS!$AY$1*60,0) - SUMPRODUCT( (FRACAS!$K$5:$K$9999=NH$2) * IFERROR(FRACAS!$AN$5:$AN$9999,0) ) ) / IFERROR($ND31/FRACAS!$AY$1*60,0), 1 )))</f>
        <v>1</v>
      </c>
      <c r="NI31" s="347" cm="1">
        <f t="array" ref="NI31">IF($ND31=0,"",(IFERROR( (IFERROR($ND31/FRACAS!$AY$1*60,0) - SUMPRODUCT( (FRACAS!$K$5:$K$9999=NI$2) * IFERROR(FRACAS!$AN$5:$AN$9999,0) ) ) / IFERROR($ND31/FRACAS!$AY$1*60,0), 1 )))</f>
        <v>1</v>
      </c>
      <c r="NJ31" s="347" cm="1">
        <f t="array" ref="NJ31">IF($ND31=0,"",(IFERROR( (IFERROR($ND31/FRACAS!$AY$1*60,0) - SUMPRODUCT( (FRACAS!$K$5:$K$9999=NJ$2) * IFERROR(FRACAS!$AN$5:$AN$9999,0) ) ) / IFERROR($ND31/FRACAS!$AY$1*60,0), 1 )))</f>
        <v>1</v>
      </c>
      <c r="NK31" s="347" cm="1">
        <f t="array" ref="NK31">IF($ND31=0,"",(IFERROR( (IFERROR($ND31/FRACAS!$AY$1*60,0) - SUMPRODUCT( (FRACAS!$K$5:$K$9999=NK$2) * IFERROR(FRACAS!$AN$5:$AN$9999,0) ) ) / IFERROR($ND31/FRACAS!$AY$1*60,0), 1 )))</f>
        <v>1</v>
      </c>
      <c r="NL31" s="347" cm="1">
        <f t="array" ref="NL31">IF($ND31=0,"",(IFERROR( (IFERROR($ND31/FRACAS!$AY$1*60,0) - SUMPRODUCT( (FRACAS!$K$5:$K$9999=NL$2) * IFERROR(FRACAS!$AN$5:$AN$9999,0) ) ) / IFERROR($ND31/FRACAS!$AY$1*60,0), 1 )))</f>
        <v>1</v>
      </c>
      <c r="NM31" s="347" cm="1">
        <f t="array" ref="NM31">IF($ND31=0,"",(IFERROR( (IFERROR($ND31/FRACAS!$AY$1*60,0) - SUMPRODUCT( (FRACAS!$K$5:$K$9999=NM$2) * IFERROR(FRACAS!$AN$5:$AN$9999,0) ) ) / IFERROR($ND31/FRACAS!$AY$1*60,0), 1 )))</f>
        <v>1</v>
      </c>
      <c r="NN31" s="347" cm="1">
        <f t="array" ref="NN31">IF($ND31=0,"",(IFERROR( (IFERROR($ND31/FRACAS!$AY$1*60,0) - SUMPRODUCT( (FRACAS!$K$5:$K$9999=NN$2) * IFERROR(FRACAS!$AN$5:$AN$9999,0) ) ) / IFERROR($ND31/FRACAS!$AY$1*60,0), 1 )))</f>
        <v>1</v>
      </c>
      <c r="NO31" s="347" cm="1">
        <f t="array" ref="NO31">IF($ND31=0,"",(IFERROR( (IFERROR($ND31/FRACAS!$AY$1*60,0) - SUMPRODUCT( (FRACAS!$K$5:$K$9999=NO$2) * IFERROR(FRACAS!$AN$5:$AN$9999,0) ) ) / IFERROR($ND31/FRACAS!$AY$1*60,0), 1 )))</f>
        <v>1</v>
      </c>
      <c r="NP31" s="347" cm="1">
        <f t="array" ref="NP31">IF($ND31=0,"",(IFERROR( (IFERROR($ND31/FRACAS!$AY$1*60,0) - SUMPRODUCT( (FRACAS!$K$5:$K$9999=NP$2) * IFERROR(FRACAS!$AN$5:$AN$9999,0) ) ) / IFERROR($ND31/FRACAS!$AY$1*60,0), 1 )))</f>
        <v>1</v>
      </c>
      <c r="NQ31" s="347" cm="1">
        <f t="array" ref="NQ31">IF($ND31=0,"",(IFERROR( (IFERROR($ND31/FRACAS!$AY$1*60,0) - SUMPRODUCT( (FRACAS!$K$5:$K$9999=NQ$2) * IFERROR(FRACAS!$AN$5:$AN$9999,0) ) ) / IFERROR($ND31/FRACAS!$AY$1*60,0), 1 )))</f>
        <v>1</v>
      </c>
      <c r="NR31" s="347" cm="1">
        <f t="array" ref="NR31">IF($ND31=0,"",(IFERROR( (IFERROR($ND31/FRACAS!$AY$1*60,0) - SUMPRODUCT( (FRACAS!$K$5:$K$9999=NR$2) * IFERROR(FRACAS!$AN$5:$AN$9999,0) ) ) / IFERROR($ND31/FRACAS!$AY$1*60,0), 1 )))</f>
        <v>1</v>
      </c>
      <c r="NS31" s="347" cm="1">
        <f t="array" ref="NS31">IF($ND31=0,"",(IFERROR( (IFERROR($ND31/FRACAS!$AY$1*60,0) - SUMPRODUCT( (FRACAS!$K$5:$K$9999=NS$2) * IFERROR(FRACAS!$AN$5:$AN$9999,0) ) ) / IFERROR($ND31/FRACAS!$AY$1*60,0), 1 )))</f>
        <v>1</v>
      </c>
      <c r="NT31" s="347" cm="1">
        <f t="array" ref="NT31">IF($ND31=0,"",(IFERROR( (IFERROR($ND31/FRACAS!$AY$1*60,0) - SUMPRODUCT( (FRACAS!$K$5:$K$9999=NT$2) * IFERROR(FRACAS!$AN$5:$AN$9999,0) ) ) / IFERROR($ND31/FRACAS!$AY$1*60,0), 1 )))</f>
        <v>1</v>
      </c>
      <c r="NU31" s="347" cm="1">
        <f t="array" ref="NU31">IF($ND31=0,"",(IFERROR( (IFERROR($ND31/FRACAS!$AY$1*60,0) - SUMPRODUCT( (FRACAS!$K$5:$K$9999=NU$2) * IFERROR(FRACAS!$AN$5:$AN$9999,0) ) ) / IFERROR($ND31/FRACAS!$AY$1*60,0), 1 )))</f>
        <v>1</v>
      </c>
      <c r="NV31" s="347" cm="1">
        <f t="array" ref="NV31">IF($ND31=0,"",(IFERROR( (IFERROR($ND31/FRACAS!$AY$1*60,0) - SUMPRODUCT( (FRACAS!$K$5:$K$9999=NV$2) * IFERROR(FRACAS!$AN$5:$AN$9999,0) ) ) / IFERROR($ND31/FRACAS!$AY$1*60,0), 1 )))</f>
        <v>1</v>
      </c>
      <c r="NW31" s="347" cm="1">
        <f t="array" ref="NW31">IF($ND31=0,"",(IFERROR( (IFERROR($ND31/FRACAS!$AY$1*60,0) - SUMPRODUCT( (FRACAS!$K$5:$K$9999=NW$2) * IFERROR(FRACAS!$AN$5:$AN$9999,0) ) ) / IFERROR($ND31/FRACAS!$AY$1*60,0), 1 )))</f>
        <v>1</v>
      </c>
      <c r="NX31" s="347" cm="1">
        <f t="array" ref="NX31">IF($ND31=0,"",(IFERROR( (IFERROR($ND31/FRACAS!$AY$1*60,0) - SUMPRODUCT( (FRACAS!$K$5:$K$9999=NX$2) * IFERROR(FRACAS!$AN$5:$AN$9999,0) ) ) / IFERROR($ND31/FRACAS!$AY$1*60,0), 1 )))</f>
        <v>1</v>
      </c>
      <c r="NY31" s="347" cm="1">
        <f t="array" ref="NY31">IF($ND31=0,"",(IFERROR( (IFERROR($ND31/FRACAS!$AY$1*60,0) - SUMPRODUCT( (FRACAS!$K$5:$K$9999=NY$2) * IFERROR(FRACAS!$AN$5:$AN$9999,0) ) ) / IFERROR($ND31/FRACAS!$AY$1*60,0), 1 )))</f>
        <v>1</v>
      </c>
      <c r="NZ31" s="347" cm="1">
        <f t="array" ref="NZ31">IF($ND31=0,"",(IFERROR( (IFERROR($ND31/FRACAS!$AY$1*60,0) - SUMPRODUCT( (FRACAS!$K$5:$K$9999=NZ$2) * IFERROR(FRACAS!$AN$5:$AN$9999,0) ) ) / IFERROR($ND31/FRACAS!$AY$1*60,0), 1 )))</f>
        <v>1</v>
      </c>
      <c r="OA31" s="347" cm="1">
        <f t="array" ref="OA31">IF($ND31=0,"",(IFERROR( (IFERROR($ND31/FRACAS!$AY$1*60,0) - SUMPRODUCT( (FRACAS!$K$5:$K$9999=OA$2) * IFERROR(FRACAS!$AN$5:$AN$9999,0) ) ) / IFERROR($ND31/FRACAS!$AY$1*60,0), 1 )))</f>
        <v>1</v>
      </c>
      <c r="OB31" s="347" cm="1">
        <f t="array" ref="OB31">IF($ND31=0,"",(IFERROR( (IFERROR($ND31/FRACAS!$AY$1*60,0) - SUMPRODUCT( (FRACAS!$K$5:$K$9999=OB$2) * IFERROR(FRACAS!$AN$5:$AN$9999,0) ) ) / IFERROR($ND31/FRACAS!$AY$1*60,0), 1 )))</f>
        <v>1</v>
      </c>
      <c r="OC31" s="347" cm="1">
        <f t="array" ref="OC31">IF($ND31=0,"",(IFERROR( (IFERROR($ND31/FRACAS!$AY$1*60,0) - SUMPRODUCT( (FRACAS!$K$5:$K$9999=OC$2) * IFERROR(FRACAS!$AN$5:$AN$9999,0) ) ) / IFERROR($ND31/FRACAS!$AY$1*60,0), 1 )))</f>
        <v>1</v>
      </c>
      <c r="OD31" s="347" cm="1">
        <f t="array" ref="OD31">IF($ND31=0,"",(IFERROR( (IFERROR($ND31/FRACAS!$AY$1*60,0) - SUMPRODUCT( (FRACAS!$K$5:$K$9999=OD$2) * IFERROR(FRACAS!$AN$5:$AN$9999,0) ) ) / IFERROR($ND31/FRACAS!$AY$1*60,0), 1 )))</f>
        <v>1</v>
      </c>
      <c r="OE31" s="347" cm="1">
        <f t="array" ref="OE31">IF($ND31=0,"",(IFERROR( (IFERROR($ND31/FRACAS!$AY$1*60,0) - SUMPRODUCT( (FRACAS!$K$5:$K$9999=OE$2) * IFERROR(FRACAS!$AN$5:$AN$9999,0) ) ) / IFERROR($ND31/FRACAS!$AY$1*60,0), 1 )))</f>
        <v>1</v>
      </c>
      <c r="OF31" s="347" cm="1">
        <f t="array" ref="OF31">IF($ND31=0,"",(IFERROR( (IFERROR($ND31/FRACAS!$AY$1*60,0) - SUMPRODUCT( (FRACAS!$K$5:$K$9999=OF$2) * IFERROR(FRACAS!$AN$5:$AN$9999,0) ) ) / IFERROR($ND31/FRACAS!$AY$1*60,0), 1 )))</f>
        <v>1</v>
      </c>
      <c r="OG31" s="347" cm="1">
        <f t="array" ref="OG31">IF($ND31=0,"",(IFERROR( (IFERROR($ND31/FRACAS!$AY$1*60,0) - SUMPRODUCT( (FRACAS!$K$5:$K$9999=OG$2) * IFERROR(FRACAS!$AN$5:$AN$9999,0) ) ) / IFERROR($ND31/FRACAS!$AY$1*60,0), 1 )))</f>
        <v>1</v>
      </c>
      <c r="OH31" s="347" cm="1">
        <f t="array" ref="OH31">IF($ND31=0,"",(IFERROR( (IFERROR($ND31/FRACAS!$AY$1*60,0) - SUMPRODUCT( (FRACAS!$K$5:$K$9999=OH$2) * IFERROR(FRACAS!$AN$5:$AN$9999,0) ) ) / IFERROR($ND31/FRACAS!$AY$1*60,0), 1 )))</f>
        <v>1</v>
      </c>
      <c r="OI31" s="347" cm="1">
        <f t="array" ref="OI31">IF($ND31=0,"",(IFERROR( (IFERROR($ND31/FRACAS!$AY$1*60,0) - SUMPRODUCT( (FRACAS!$K$5:$K$9999=OI$2) * IFERROR(FRACAS!$AN$5:$AN$9999,0) ) ) / IFERROR($ND31/FRACAS!$AY$1*60,0), 1 )))</f>
        <v>1</v>
      </c>
      <c r="OJ31" s="347" cm="1">
        <f t="array" ref="OJ31">IF($ND31=0,"",(IFERROR( (IFERROR($ND31/FRACAS!$AY$1*60,0) - SUMPRODUCT( (FRACAS!$K$5:$K$9999=OJ$2) * IFERROR(FRACAS!$AN$5:$AN$9999,0) ) ) / IFERROR($ND31/FRACAS!$AY$1*60,0), 1 )))</f>
        <v>1</v>
      </c>
      <c r="OK31" s="347" cm="1">
        <f t="array" ref="OK31">IF($ND31=0,"",(IFERROR( (IFERROR($ND31/FRACAS!$AY$1*60,0) - SUMPRODUCT( (FRACAS!$K$5:$K$9999=OK$2) * IFERROR(FRACAS!$AN$5:$AN$9999,0) ) ) / IFERROR($ND31/FRACAS!$AY$1*60,0), 1 )))</f>
        <v>1</v>
      </c>
      <c r="OL31" s="347" cm="1">
        <f t="array" ref="OL31">IF($ND31=0,"",(IFERROR( (IFERROR($ND31/FRACAS!$AY$1*60,0) - SUMPRODUCT( (FRACAS!$K$5:$K$9999=OL$2) * IFERROR(FRACAS!$AN$5:$AN$9999,0) ) ) / IFERROR($ND31/FRACAS!$AY$1*60,0), 1 )))</f>
        <v>1</v>
      </c>
      <c r="OM31" s="347" cm="1">
        <f t="array" ref="OM31">IF($ND31=0,"",(IFERROR( (IFERROR($ND31/FRACAS!$AY$1*60,0) - SUMPRODUCT( (FRACAS!$K$5:$K$9999=OM$2) * IFERROR(FRACAS!$AN$5:$AN$9999,0) ) ) / IFERROR($ND31/FRACAS!$AY$1*60,0), 1 )))</f>
        <v>1</v>
      </c>
      <c r="ON31" s="347" cm="1">
        <f t="array" ref="ON31">IF($ND31=0,"",(IFERROR( (IFERROR($ND31/FRACAS!$AY$1*60,0) - SUMPRODUCT( (FRACAS!$K$5:$K$9999=ON$2) * IFERROR(FRACAS!$AN$5:$AN$9999,0) ) ) / IFERROR($ND31/FRACAS!$AY$1*60,0), 1 )))</f>
        <v>1</v>
      </c>
    </row>
    <row r="32" spans="2:404" ht="15" customHeight="1">
      <c r="B32" s="301" t="s">
        <v>243</v>
      </c>
      <c r="C32" s="302">
        <v>45450</v>
      </c>
      <c r="D32" s="307">
        <v>4959</v>
      </c>
      <c r="E32" s="279">
        <v>38</v>
      </c>
      <c r="F32" s="303"/>
      <c r="G32" s="303"/>
      <c r="H32" s="303"/>
      <c r="I32" s="303"/>
      <c r="J32" s="303"/>
      <c r="K32" s="304"/>
      <c r="L32" s="304"/>
      <c r="M32" s="317"/>
      <c r="N32" s="305"/>
      <c r="O32" s="279"/>
      <c r="P32" s="279"/>
      <c r="Q32" s="279"/>
      <c r="R32" s="279"/>
      <c r="S32" s="279"/>
      <c r="T32" s="279"/>
      <c r="U32" s="279"/>
      <c r="V32" s="279"/>
      <c r="W32" s="279"/>
      <c r="X32" s="279"/>
      <c r="Y32" s="279"/>
      <c r="Z32" s="279"/>
      <c r="AA32" s="279"/>
      <c r="AB32" s="279"/>
      <c r="AC32" s="279"/>
      <c r="AD32" s="279"/>
      <c r="AE32" s="279"/>
      <c r="AF32" s="279"/>
      <c r="AG32" s="279"/>
      <c r="AH32" s="279"/>
      <c r="AI32" s="279"/>
      <c r="AJ32" s="279"/>
      <c r="AK32" s="279"/>
      <c r="AL32" s="279"/>
      <c r="AM32" s="279"/>
      <c r="AN32" s="279"/>
      <c r="AO32" s="279"/>
      <c r="AP32" s="279"/>
      <c r="AQ32" s="279"/>
      <c r="AR32" s="279"/>
      <c r="AS32" s="279"/>
      <c r="AT32" s="279"/>
      <c r="AU32" s="279"/>
      <c r="AV32" s="279"/>
      <c r="AW32" s="279"/>
      <c r="AX32" s="279"/>
      <c r="AY32" s="279"/>
      <c r="AZ32" s="279"/>
      <c r="BA32" s="280"/>
      <c r="BB32" s="266"/>
      <c r="BC32" s="266"/>
      <c r="BD32" s="352"/>
      <c r="BE32" s="352"/>
      <c r="BF32" s="352"/>
      <c r="BG32" s="352"/>
      <c r="BH32" s="352"/>
      <c r="BI32" s="352"/>
      <c r="BJ32" s="352"/>
      <c r="BK32" s="352"/>
      <c r="BL32" s="352"/>
      <c r="BM32" s="352"/>
      <c r="BN32" s="352"/>
      <c r="BO32" s="352"/>
      <c r="BP32" s="352"/>
      <c r="BQ32" s="352"/>
      <c r="BR32" s="352"/>
      <c r="BS32" s="352"/>
      <c r="BT32" s="352"/>
      <c r="BU32" s="352"/>
      <c r="BV32" s="352"/>
      <c r="BW32" s="352"/>
      <c r="BX32" s="352"/>
      <c r="BY32" s="352"/>
      <c r="BZ32" s="352"/>
      <c r="CA32" s="352"/>
      <c r="CB32" s="352"/>
      <c r="CC32" s="352"/>
      <c r="CD32" s="352"/>
      <c r="CE32" s="352"/>
      <c r="CF32" s="352"/>
      <c r="CG32" s="352"/>
      <c r="CH32" s="352"/>
      <c r="CI32" s="352"/>
      <c r="CJ32" s="352"/>
      <c r="CK32" s="352"/>
      <c r="CL32" s="352"/>
      <c r="CM32" s="352"/>
      <c r="CN32" s="352"/>
      <c r="CO32" s="352"/>
      <c r="CP32" s="352"/>
      <c r="CQ32" s="352"/>
      <c r="CR32" s="352"/>
      <c r="CS32" s="352"/>
      <c r="CT32" s="352"/>
      <c r="CU32" s="352"/>
      <c r="CV32" s="352"/>
      <c r="CW32" s="352"/>
      <c r="CX32" s="352"/>
      <c r="CY32" s="352"/>
      <c r="CZ32" s="352"/>
      <c r="DA32" s="352"/>
      <c r="DB32" s="266"/>
      <c r="DC32" s="266">
        <f t="shared" si="3"/>
        <v>42</v>
      </c>
      <c r="DD32" s="302">
        <f t="shared" si="4"/>
        <v>45450</v>
      </c>
      <c r="DE32" s="328">
        <f>IF(D32&gt; 0,(COUNTIFS(FRACAS!$B$5:$B$9997, D$4, FRACAS!$D$5:$D$9997, "&lt;="&amp;D32)), "" )</f>
        <v>36</v>
      </c>
      <c r="DF32" s="282">
        <f>IF(E32&gt; 0,(COUNTIFS(FRACAS!$B$5:$B$9997, E$4, FRACAS!$D$5:$D$9997, "&lt;="&amp;E32)), "" )</f>
        <v>6</v>
      </c>
      <c r="DG32" s="282" t="str">
        <f>IF(F32&gt; 0,(COUNTIFS(FRACAS!$B$5:$B$9997, F$4, FRACAS!$D$5:$D$9997, "&lt;="&amp;F32)), "" )</f>
        <v/>
      </c>
      <c r="DH32" s="282" t="str">
        <f>IF(G32&gt; 0,(COUNTIFS(FRACAS!$B$5:$B$9997, G$4, FRACAS!$D$5:$D$9997, "&lt;="&amp;G32)), "" )</f>
        <v/>
      </c>
      <c r="DI32" s="282" t="str">
        <f>IF(H32&gt; 0,(COUNTIFS(FRACAS!$B$5:$B$9997, H$4, FRACAS!$D$5:$D$9997, "&lt;="&amp;H32)), "" )</f>
        <v/>
      </c>
      <c r="DJ32" s="282" t="str">
        <f>IF(I32&gt; 0,(COUNTIFS(FRACAS!$B$5:$B$9997, I$4, FRACAS!$D$5:$D$9997, "&lt;="&amp;I32)), "" )</f>
        <v/>
      </c>
      <c r="DK32" s="282" t="str">
        <f>IF(J32&gt; 0,(COUNTIFS(FRACAS!$B$5:$B$9997, J$4, FRACAS!$D$5:$D$9997, "&lt;="&amp;J32)), "" )</f>
        <v/>
      </c>
      <c r="DL32" s="282" t="str">
        <f>IF(K32&gt; 0,(COUNTIFS(FRACAS!$B$5:$B$9997, K$4, FRACAS!$D$5:$D$9997, "&lt;="&amp;K32)), "" )</f>
        <v/>
      </c>
      <c r="DM32" s="282" t="str">
        <f>IF(L32&gt; 0,(COUNTIFS(FRACAS!$B$5:$B$9997, L$4, FRACAS!$D$5:$D$9997, "&lt;="&amp;L32)), "" )</f>
        <v/>
      </c>
      <c r="DN32" s="282" t="str">
        <f>IF(M32&gt; 0,(COUNTIFS(FRACAS!$B$5:$B$9997, M$4, FRACAS!$D$5:$D$9997, "&lt;="&amp;M32)), "" )</f>
        <v/>
      </c>
      <c r="DO32" s="284"/>
      <c r="DP32" s="282"/>
      <c r="DQ32" s="282"/>
      <c r="DR32" s="282"/>
      <c r="DS32" s="282"/>
      <c r="DT32" s="282"/>
      <c r="DU32" s="282"/>
      <c r="DV32" s="282"/>
      <c r="DW32" s="282"/>
      <c r="DX32" s="282"/>
      <c r="DY32" s="282"/>
      <c r="DZ32" s="282"/>
      <c r="EA32" s="282"/>
      <c r="EB32" s="282"/>
      <c r="EC32" s="282"/>
      <c r="ED32" s="282"/>
      <c r="EE32" s="282"/>
      <c r="EF32" s="282"/>
      <c r="EG32" s="282"/>
      <c r="EH32" s="282"/>
      <c r="EI32" s="282"/>
      <c r="EJ32" s="282"/>
      <c r="EK32" s="282"/>
      <c r="EL32" s="282"/>
      <c r="EM32" s="282"/>
      <c r="EN32" s="282"/>
      <c r="EO32" s="282"/>
      <c r="EP32" s="282"/>
      <c r="EQ32" s="282"/>
      <c r="ER32" s="282"/>
      <c r="ES32" s="282"/>
      <c r="ET32" s="282"/>
      <c r="EU32" s="282"/>
      <c r="EV32" s="282"/>
      <c r="EW32" s="282"/>
      <c r="EX32" s="282"/>
      <c r="EY32" s="282"/>
      <c r="EZ32" s="282"/>
      <c r="FA32" s="282"/>
      <c r="FB32" s="283"/>
      <c r="FC32" s="285"/>
      <c r="FD32" s="285"/>
      <c r="JN32" s="306"/>
      <c r="JO32" s="274"/>
      <c r="JP32" s="274"/>
      <c r="JQ32" s="274"/>
      <c r="JR32" s="274"/>
      <c r="JS32" s="274"/>
      <c r="JT32" s="274"/>
      <c r="JU32" s="274"/>
      <c r="JV32" s="274"/>
      <c r="JW32" s="274"/>
      <c r="JX32" s="274"/>
      <c r="JY32" s="274"/>
      <c r="JZ32" s="274"/>
      <c r="KA32" s="274"/>
      <c r="KB32" s="274"/>
      <c r="KC32" s="274"/>
      <c r="KD32" s="274"/>
      <c r="KE32" s="274"/>
      <c r="KF32" s="274"/>
      <c r="KG32" s="274"/>
      <c r="KH32" s="274"/>
      <c r="KI32" s="274"/>
      <c r="KJ32" s="274"/>
      <c r="KK32" s="274"/>
      <c r="KL32" s="274"/>
      <c r="KM32" s="274"/>
      <c r="KN32" s="274"/>
      <c r="KO32" s="274"/>
      <c r="KP32" s="274"/>
      <c r="KQ32" s="274"/>
      <c r="KR32" s="274"/>
      <c r="KS32" s="274"/>
      <c r="KT32" s="274"/>
      <c r="KU32" s="274"/>
      <c r="KV32" s="274"/>
      <c r="KW32" s="274"/>
      <c r="KX32" s="274"/>
      <c r="KY32" s="274"/>
      <c r="KZ32" s="274"/>
      <c r="LA32" s="274"/>
      <c r="LB32" s="275"/>
      <c r="LC32" s="302">
        <f t="shared" si="6"/>
        <v>45450</v>
      </c>
      <c r="LD32" s="354" cm="1">
        <f t="array" ref="LD32">IFERROR(
    (((D32/FRACAS!$AY$1)*60))
    /
    (((D32/FRACAS!$AY$1)*60) + SUMPRODUCT((FRACAS!$B$5:$B$9997=D$4)*(FRACAS!$D$5:$D$9997&lt;=D32)*(IFERROR(FRACAS!$AM$5:$AM$9997,0)))
    ),"")</f>
        <v>0.1561882111513655</v>
      </c>
      <c r="LE32" s="354" cm="1">
        <f t="array" ref="LE32">IFERROR(
    (((E32/FRACAS!$AY$1)*60))
    /
    (((E32/FRACAS!$AY$1)*60) + SUMPRODUCT((FRACAS!$B$5:$B$9997=E$4)*(FRACAS!$D$5:$D$9997&lt;=E32)*(IFERROR(FRACAS!$AM$5:$AM$9997,0)))
    ),"")</f>
        <v>1.4281645746710883E-3</v>
      </c>
      <c r="LF32" s="354" t="str" cm="1">
        <f t="array" ref="LF32">IFERROR(
    (((F32/FRACAS!$AY$1)*60))
    /
    (((F32/FRACAS!$AY$1)*60) + SUMPRODUCT((FRACAS!$B$5:$B$9997=F$4)*(FRACAS!$D$5:$D$9997&lt;=F32)*(IFERROR(FRACAS!$AM$5:$AM$9997,0)))
    ),"")</f>
        <v/>
      </c>
      <c r="LG32" s="354" t="str" cm="1">
        <f t="array" ref="LG32">IFERROR(
    (((G32/FRACAS!$AY$1)*60))
    /
    (((G32/FRACAS!$AY$1)*60) + SUMPRODUCT((FRACAS!$B$5:$B$9997=G$4)*(FRACAS!$D$5:$D$9997&lt;=G32)*(IFERROR(FRACAS!$AM$5:$AM$9997,0)))
    ),"")</f>
        <v/>
      </c>
      <c r="LH32" s="354" t="str" cm="1">
        <f t="array" ref="LH32">IFERROR(
    (((H32/FRACAS!$AY$1)*60))
    /
    (((H32/FRACAS!$AY$1)*60) + SUMPRODUCT((FRACAS!$B$5:$B$9997=H$4)*(FRACAS!$D$5:$D$9997&lt;=H32)*(IFERROR(FRACAS!$AM$5:$AM$9997,0)))
    ),"")</f>
        <v/>
      </c>
      <c r="LI32" s="354" t="str" cm="1">
        <f t="array" ref="LI32">IFERROR(
    (((I32/FRACAS!$AY$1)*60))
    /
    (((I32/FRACAS!$AY$1)*60) + SUMPRODUCT((FRACAS!$B$5:$B$9997=I$4)*(FRACAS!$D$5:$D$9997&lt;=I32)*(IFERROR(FRACAS!$AM$5:$AM$9997,0)))
    ),"")</f>
        <v/>
      </c>
      <c r="LJ32" s="354" t="str" cm="1">
        <f t="array" ref="LJ32">IFERROR(
    (((J32/FRACAS!$AY$1)*60))
    /
    (((J32/FRACAS!$AY$1)*60) + SUMPRODUCT((FRACAS!$B$5:$B$9997=J$4)*(FRACAS!$D$5:$D$9997&lt;=J32)*(IFERROR(FRACAS!$AM$5:$AM$9997,0)))
    ),"")</f>
        <v/>
      </c>
      <c r="LK32" s="354" t="str" cm="1">
        <f t="array" ref="LK32">IFERROR(
    (((K32/FRACAS!$AY$1)*60))
    /
    (((K32/FRACAS!$AY$1)*60) + SUMPRODUCT((FRACAS!$B$5:$B$9997=K$4)*(FRACAS!$D$5:$D$9997&lt;=K32)*(IFERROR(FRACAS!$AM$5:$AM$9997,0)))
    ),"")</f>
        <v/>
      </c>
      <c r="LL32" s="354" t="str" cm="1">
        <f t="array" ref="LL32">IFERROR(
    (((L32/FRACAS!$AY$1)*60))
    /
    (((L32/FRACAS!$AY$1)*60) + SUMPRODUCT((FRACAS!$B$5:$B$9997=L$4)*(FRACAS!$D$5:$D$9997&lt;=L32)*(IFERROR(FRACAS!$AM$5:$AM$9997,0)))
    ),"")</f>
        <v/>
      </c>
      <c r="LM32" s="354" t="str" cm="1">
        <f t="array" ref="LM32">IFERROR(
    (((M32/FRACAS!$AY$1)*60))
    /
    (((M32/FRACAS!$AY$1)*60) + SUMPRODUCT((FRACAS!$B$5:$B$9997=M$4)*(FRACAS!$D$5:$D$9997&lt;=M32)*(IFERROR(FRACAS!$AM$5:$AM$9997,0)))
    ),"")</f>
        <v/>
      </c>
      <c r="LN32" s="308"/>
      <c r="LO32" s="276"/>
      <c r="LP32" s="276"/>
      <c r="LQ32" s="276"/>
      <c r="LR32" s="276"/>
      <c r="LS32" s="276"/>
      <c r="LT32" s="276"/>
      <c r="LU32" s="276"/>
      <c r="LV32" s="276"/>
      <c r="LW32" s="276"/>
      <c r="LX32" s="276"/>
      <c r="LY32" s="276"/>
      <c r="LZ32" s="276"/>
      <c r="MA32" s="276"/>
      <c r="MB32" s="276"/>
      <c r="MC32" s="276"/>
      <c r="MD32" s="276"/>
      <c r="ME32" s="276"/>
      <c r="MF32" s="276"/>
      <c r="MG32" s="276"/>
      <c r="MH32" s="276"/>
      <c r="MI32" s="276"/>
      <c r="MJ32" s="276"/>
      <c r="MK32" s="276"/>
      <c r="ML32" s="276"/>
      <c r="MM32" s="276"/>
      <c r="MN32" s="276"/>
      <c r="MO32" s="276"/>
      <c r="MP32" s="276"/>
      <c r="MQ32" s="276"/>
      <c r="MR32" s="276"/>
      <c r="MS32" s="276"/>
      <c r="MT32" s="276"/>
      <c r="MU32" s="276"/>
      <c r="MV32" s="276"/>
      <c r="MW32" s="276"/>
      <c r="MX32" s="276"/>
      <c r="MY32" s="276"/>
      <c r="MZ32" s="276"/>
      <c r="NA32" s="277"/>
      <c r="ND32" s="345">
        <f t="shared" si="7"/>
        <v>4997</v>
      </c>
      <c r="NE32" s="346">
        <f t="shared" si="5"/>
        <v>45450</v>
      </c>
      <c r="NF32" s="347" cm="1">
        <f t="array" ref="NF32">IF($ND32=0,"",(IFERROR( (IFERROR($ND32/FRACAS!$AY$1*60,0) - SUMPRODUCT( (FRACAS!$K$5:$K$9999=NF$2) * IFERROR(FRACAS!$AN$5:$AN$9999,0) ) ) / IFERROR($ND32/FRACAS!$AY$1*60,0), 1 )))</f>
        <v>1</v>
      </c>
      <c r="NG32" s="347" cm="1">
        <f t="array" ref="NG32">IF($ND32=0,"",(IFERROR( (IFERROR($ND32/FRACAS!$AY$1*60,0) - SUMPRODUCT( (FRACAS!$K$5:$K$9999=NG$2) * IFERROR(FRACAS!$AN$5:$AN$9999,0) ) ) / IFERROR($ND32/FRACAS!$AY$1*60,0), 1 )))</f>
        <v>1</v>
      </c>
      <c r="NH32" s="347" cm="1">
        <f t="array" ref="NH32">IF($ND32=0,"",(IFERROR( (IFERROR($ND32/FRACAS!$AY$1*60,0) - SUMPRODUCT( (FRACAS!$K$5:$K$9999=NH$2) * IFERROR(FRACAS!$AN$5:$AN$9999,0) ) ) / IFERROR($ND32/FRACAS!$AY$1*60,0), 1 )))</f>
        <v>1</v>
      </c>
      <c r="NI32" s="347" cm="1">
        <f t="array" ref="NI32">IF($ND32=0,"",(IFERROR( (IFERROR($ND32/FRACAS!$AY$1*60,0) - SUMPRODUCT( (FRACAS!$K$5:$K$9999=NI$2) * IFERROR(FRACAS!$AN$5:$AN$9999,0) ) ) / IFERROR($ND32/FRACAS!$AY$1*60,0), 1 )))</f>
        <v>1</v>
      </c>
      <c r="NJ32" s="347" cm="1">
        <f t="array" ref="NJ32">IF($ND32=0,"",(IFERROR( (IFERROR($ND32/FRACAS!$AY$1*60,0) - SUMPRODUCT( (FRACAS!$K$5:$K$9999=NJ$2) * IFERROR(FRACAS!$AN$5:$AN$9999,0) ) ) / IFERROR($ND32/FRACAS!$AY$1*60,0), 1 )))</f>
        <v>1</v>
      </c>
      <c r="NK32" s="347" cm="1">
        <f t="array" ref="NK32">IF($ND32=0,"",(IFERROR( (IFERROR($ND32/FRACAS!$AY$1*60,0) - SUMPRODUCT( (FRACAS!$K$5:$K$9999=NK$2) * IFERROR(FRACAS!$AN$5:$AN$9999,0) ) ) / IFERROR($ND32/FRACAS!$AY$1*60,0), 1 )))</f>
        <v>1</v>
      </c>
      <c r="NL32" s="347" cm="1">
        <f t="array" ref="NL32">IF($ND32=0,"",(IFERROR( (IFERROR($ND32/FRACAS!$AY$1*60,0) - SUMPRODUCT( (FRACAS!$K$5:$K$9999=NL$2) * IFERROR(FRACAS!$AN$5:$AN$9999,0) ) ) / IFERROR($ND32/FRACAS!$AY$1*60,0), 1 )))</f>
        <v>1</v>
      </c>
      <c r="NM32" s="347" cm="1">
        <f t="array" ref="NM32">IF($ND32=0,"",(IFERROR( (IFERROR($ND32/FRACAS!$AY$1*60,0) - SUMPRODUCT( (FRACAS!$K$5:$K$9999=NM$2) * IFERROR(FRACAS!$AN$5:$AN$9999,0) ) ) / IFERROR($ND32/FRACAS!$AY$1*60,0), 1 )))</f>
        <v>1</v>
      </c>
      <c r="NN32" s="347" cm="1">
        <f t="array" ref="NN32">IF($ND32=0,"",(IFERROR( (IFERROR($ND32/FRACAS!$AY$1*60,0) - SUMPRODUCT( (FRACAS!$K$5:$K$9999=NN$2) * IFERROR(FRACAS!$AN$5:$AN$9999,0) ) ) / IFERROR($ND32/FRACAS!$AY$1*60,0), 1 )))</f>
        <v>1</v>
      </c>
      <c r="NO32" s="347" cm="1">
        <f t="array" ref="NO32">IF($ND32=0,"",(IFERROR( (IFERROR($ND32/FRACAS!$AY$1*60,0) - SUMPRODUCT( (FRACAS!$K$5:$K$9999=NO$2) * IFERROR(FRACAS!$AN$5:$AN$9999,0) ) ) / IFERROR($ND32/FRACAS!$AY$1*60,0), 1 )))</f>
        <v>1</v>
      </c>
      <c r="NP32" s="347" cm="1">
        <f t="array" ref="NP32">IF($ND32=0,"",(IFERROR( (IFERROR($ND32/FRACAS!$AY$1*60,0) - SUMPRODUCT( (FRACAS!$K$5:$K$9999=NP$2) * IFERROR(FRACAS!$AN$5:$AN$9999,0) ) ) / IFERROR($ND32/FRACAS!$AY$1*60,0), 1 )))</f>
        <v>1</v>
      </c>
      <c r="NQ32" s="347" cm="1">
        <f t="array" ref="NQ32">IF($ND32=0,"",(IFERROR( (IFERROR($ND32/FRACAS!$AY$1*60,0) - SUMPRODUCT( (FRACAS!$K$5:$K$9999=NQ$2) * IFERROR(FRACAS!$AN$5:$AN$9999,0) ) ) / IFERROR($ND32/FRACAS!$AY$1*60,0), 1 )))</f>
        <v>1</v>
      </c>
      <c r="NR32" s="347" cm="1">
        <f t="array" ref="NR32">IF($ND32=0,"",(IFERROR( (IFERROR($ND32/FRACAS!$AY$1*60,0) - SUMPRODUCT( (FRACAS!$K$5:$K$9999=NR$2) * IFERROR(FRACAS!$AN$5:$AN$9999,0) ) ) / IFERROR($ND32/FRACAS!$AY$1*60,0), 1 )))</f>
        <v>1</v>
      </c>
      <c r="NS32" s="347" cm="1">
        <f t="array" ref="NS32">IF($ND32=0,"",(IFERROR( (IFERROR($ND32/FRACAS!$AY$1*60,0) - SUMPRODUCT( (FRACAS!$K$5:$K$9999=NS$2) * IFERROR(FRACAS!$AN$5:$AN$9999,0) ) ) / IFERROR($ND32/FRACAS!$AY$1*60,0), 1 )))</f>
        <v>1</v>
      </c>
      <c r="NT32" s="347" cm="1">
        <f t="array" ref="NT32">IF($ND32=0,"",(IFERROR( (IFERROR($ND32/FRACAS!$AY$1*60,0) - SUMPRODUCT( (FRACAS!$K$5:$K$9999=NT$2) * IFERROR(FRACAS!$AN$5:$AN$9999,0) ) ) / IFERROR($ND32/FRACAS!$AY$1*60,0), 1 )))</f>
        <v>1</v>
      </c>
      <c r="NU32" s="347" cm="1">
        <f t="array" ref="NU32">IF($ND32=0,"",(IFERROR( (IFERROR($ND32/FRACAS!$AY$1*60,0) - SUMPRODUCT( (FRACAS!$K$5:$K$9999=NU$2) * IFERROR(FRACAS!$AN$5:$AN$9999,0) ) ) / IFERROR($ND32/FRACAS!$AY$1*60,0), 1 )))</f>
        <v>1</v>
      </c>
      <c r="NV32" s="347" cm="1">
        <f t="array" ref="NV32">IF($ND32=0,"",(IFERROR( (IFERROR($ND32/FRACAS!$AY$1*60,0) - SUMPRODUCT( (FRACAS!$K$5:$K$9999=NV$2) * IFERROR(FRACAS!$AN$5:$AN$9999,0) ) ) / IFERROR($ND32/FRACAS!$AY$1*60,0), 1 )))</f>
        <v>1</v>
      </c>
      <c r="NW32" s="347" cm="1">
        <f t="array" ref="NW32">IF($ND32=0,"",(IFERROR( (IFERROR($ND32/FRACAS!$AY$1*60,0) - SUMPRODUCT( (FRACAS!$K$5:$K$9999=NW$2) * IFERROR(FRACAS!$AN$5:$AN$9999,0) ) ) / IFERROR($ND32/FRACAS!$AY$1*60,0), 1 )))</f>
        <v>1</v>
      </c>
      <c r="NX32" s="347" cm="1">
        <f t="array" ref="NX32">IF($ND32=0,"",(IFERROR( (IFERROR($ND32/FRACAS!$AY$1*60,0) - SUMPRODUCT( (FRACAS!$K$5:$K$9999=NX$2) * IFERROR(FRACAS!$AN$5:$AN$9999,0) ) ) / IFERROR($ND32/FRACAS!$AY$1*60,0), 1 )))</f>
        <v>1</v>
      </c>
      <c r="NY32" s="347" cm="1">
        <f t="array" ref="NY32">IF($ND32=0,"",(IFERROR( (IFERROR($ND32/FRACAS!$AY$1*60,0) - SUMPRODUCT( (FRACAS!$K$5:$K$9999=NY$2) * IFERROR(FRACAS!$AN$5:$AN$9999,0) ) ) / IFERROR($ND32/FRACAS!$AY$1*60,0), 1 )))</f>
        <v>1</v>
      </c>
      <c r="NZ32" s="347" cm="1">
        <f t="array" ref="NZ32">IF($ND32=0,"",(IFERROR( (IFERROR($ND32/FRACAS!$AY$1*60,0) - SUMPRODUCT( (FRACAS!$K$5:$K$9999=NZ$2) * IFERROR(FRACAS!$AN$5:$AN$9999,0) ) ) / IFERROR($ND32/FRACAS!$AY$1*60,0), 1 )))</f>
        <v>1</v>
      </c>
      <c r="OA32" s="347" cm="1">
        <f t="array" ref="OA32">IF($ND32=0,"",(IFERROR( (IFERROR($ND32/FRACAS!$AY$1*60,0) - SUMPRODUCT( (FRACAS!$K$5:$K$9999=OA$2) * IFERROR(FRACAS!$AN$5:$AN$9999,0) ) ) / IFERROR($ND32/FRACAS!$AY$1*60,0), 1 )))</f>
        <v>1</v>
      </c>
      <c r="OB32" s="347" cm="1">
        <f t="array" ref="OB32">IF($ND32=0,"",(IFERROR( (IFERROR($ND32/FRACAS!$AY$1*60,0) - SUMPRODUCT( (FRACAS!$K$5:$K$9999=OB$2) * IFERROR(FRACAS!$AN$5:$AN$9999,0) ) ) / IFERROR($ND32/FRACAS!$AY$1*60,0), 1 )))</f>
        <v>1</v>
      </c>
      <c r="OC32" s="347" cm="1">
        <f t="array" ref="OC32">IF($ND32=0,"",(IFERROR( (IFERROR($ND32/FRACAS!$AY$1*60,0) - SUMPRODUCT( (FRACAS!$K$5:$K$9999=OC$2) * IFERROR(FRACAS!$AN$5:$AN$9999,0) ) ) / IFERROR($ND32/FRACAS!$AY$1*60,0), 1 )))</f>
        <v>1</v>
      </c>
      <c r="OD32" s="347" cm="1">
        <f t="array" ref="OD32">IF($ND32=0,"",(IFERROR( (IFERROR($ND32/FRACAS!$AY$1*60,0) - SUMPRODUCT( (FRACAS!$K$5:$K$9999=OD$2) * IFERROR(FRACAS!$AN$5:$AN$9999,0) ) ) / IFERROR($ND32/FRACAS!$AY$1*60,0), 1 )))</f>
        <v>1</v>
      </c>
      <c r="OE32" s="347" cm="1">
        <f t="array" ref="OE32">IF($ND32=0,"",(IFERROR( (IFERROR($ND32/FRACAS!$AY$1*60,0) - SUMPRODUCT( (FRACAS!$K$5:$K$9999=OE$2) * IFERROR(FRACAS!$AN$5:$AN$9999,0) ) ) / IFERROR($ND32/FRACAS!$AY$1*60,0), 1 )))</f>
        <v>1</v>
      </c>
      <c r="OF32" s="347" cm="1">
        <f t="array" ref="OF32">IF($ND32=0,"",(IFERROR( (IFERROR($ND32/FRACAS!$AY$1*60,0) - SUMPRODUCT( (FRACAS!$K$5:$K$9999=OF$2) * IFERROR(FRACAS!$AN$5:$AN$9999,0) ) ) / IFERROR($ND32/FRACAS!$AY$1*60,0), 1 )))</f>
        <v>1</v>
      </c>
      <c r="OG32" s="347" cm="1">
        <f t="array" ref="OG32">IF($ND32=0,"",(IFERROR( (IFERROR($ND32/FRACAS!$AY$1*60,0) - SUMPRODUCT( (FRACAS!$K$5:$K$9999=OG$2) * IFERROR(FRACAS!$AN$5:$AN$9999,0) ) ) / IFERROR($ND32/FRACAS!$AY$1*60,0), 1 )))</f>
        <v>1</v>
      </c>
      <c r="OH32" s="347" cm="1">
        <f t="array" ref="OH32">IF($ND32=0,"",(IFERROR( (IFERROR($ND32/FRACAS!$AY$1*60,0) - SUMPRODUCT( (FRACAS!$K$5:$K$9999=OH$2) * IFERROR(FRACAS!$AN$5:$AN$9999,0) ) ) / IFERROR($ND32/FRACAS!$AY$1*60,0), 1 )))</f>
        <v>1</v>
      </c>
      <c r="OI32" s="347" cm="1">
        <f t="array" ref="OI32">IF($ND32=0,"",(IFERROR( (IFERROR($ND32/FRACAS!$AY$1*60,0) - SUMPRODUCT( (FRACAS!$K$5:$K$9999=OI$2) * IFERROR(FRACAS!$AN$5:$AN$9999,0) ) ) / IFERROR($ND32/FRACAS!$AY$1*60,0), 1 )))</f>
        <v>1</v>
      </c>
      <c r="OJ32" s="347" cm="1">
        <f t="array" ref="OJ32">IF($ND32=0,"",(IFERROR( (IFERROR($ND32/FRACAS!$AY$1*60,0) - SUMPRODUCT( (FRACAS!$K$5:$K$9999=OJ$2) * IFERROR(FRACAS!$AN$5:$AN$9999,0) ) ) / IFERROR($ND32/FRACAS!$AY$1*60,0), 1 )))</f>
        <v>1</v>
      </c>
      <c r="OK32" s="347" cm="1">
        <f t="array" ref="OK32">IF($ND32=0,"",(IFERROR( (IFERROR($ND32/FRACAS!$AY$1*60,0) - SUMPRODUCT( (FRACAS!$K$5:$K$9999=OK$2) * IFERROR(FRACAS!$AN$5:$AN$9999,0) ) ) / IFERROR($ND32/FRACAS!$AY$1*60,0), 1 )))</f>
        <v>1</v>
      </c>
      <c r="OL32" s="347" cm="1">
        <f t="array" ref="OL32">IF($ND32=0,"",(IFERROR( (IFERROR($ND32/FRACAS!$AY$1*60,0) - SUMPRODUCT( (FRACAS!$K$5:$K$9999=OL$2) * IFERROR(FRACAS!$AN$5:$AN$9999,0) ) ) / IFERROR($ND32/FRACAS!$AY$1*60,0), 1 )))</f>
        <v>1</v>
      </c>
      <c r="OM32" s="347" cm="1">
        <f t="array" ref="OM32">IF($ND32=0,"",(IFERROR( (IFERROR($ND32/FRACAS!$AY$1*60,0) - SUMPRODUCT( (FRACAS!$K$5:$K$9999=OM$2) * IFERROR(FRACAS!$AN$5:$AN$9999,0) ) ) / IFERROR($ND32/FRACAS!$AY$1*60,0), 1 )))</f>
        <v>1</v>
      </c>
      <c r="ON32" s="347" cm="1">
        <f t="array" ref="ON32">IF($ND32=0,"",(IFERROR( (IFERROR($ND32/FRACAS!$AY$1*60,0) - SUMPRODUCT( (FRACAS!$K$5:$K$9999=ON$2) * IFERROR(FRACAS!$AN$5:$AN$9999,0) ) ) / IFERROR($ND32/FRACAS!$AY$1*60,0), 1 )))</f>
        <v>1</v>
      </c>
    </row>
    <row r="33" spans="2:404" ht="15" customHeight="1">
      <c r="B33" s="301" t="s">
        <v>244</v>
      </c>
      <c r="C33" s="302">
        <v>45457</v>
      </c>
      <c r="D33" s="307">
        <v>5199</v>
      </c>
      <c r="E33" s="279">
        <v>40</v>
      </c>
      <c r="F33" s="303"/>
      <c r="G33" s="303"/>
      <c r="H33" s="303"/>
      <c r="I33" s="303"/>
      <c r="J33" s="303"/>
      <c r="K33" s="304"/>
      <c r="L33" s="304"/>
      <c r="M33" s="317"/>
      <c r="N33" s="305"/>
      <c r="O33" s="279"/>
      <c r="P33" s="279"/>
      <c r="Q33" s="279"/>
      <c r="R33" s="279"/>
      <c r="S33" s="279"/>
      <c r="T33" s="279"/>
      <c r="U33" s="279"/>
      <c r="V33" s="279"/>
      <c r="W33" s="279"/>
      <c r="X33" s="279"/>
      <c r="Y33" s="279"/>
      <c r="Z33" s="279"/>
      <c r="AA33" s="279"/>
      <c r="AB33" s="279"/>
      <c r="AC33" s="279"/>
      <c r="AD33" s="279"/>
      <c r="AE33" s="279"/>
      <c r="AF33" s="279"/>
      <c r="AG33" s="279"/>
      <c r="AH33" s="279"/>
      <c r="AI33" s="279"/>
      <c r="AJ33" s="279"/>
      <c r="AK33" s="279"/>
      <c r="AL33" s="279"/>
      <c r="AM33" s="279"/>
      <c r="AN33" s="279"/>
      <c r="AO33" s="279"/>
      <c r="AP33" s="279"/>
      <c r="AQ33" s="279"/>
      <c r="AR33" s="279"/>
      <c r="AS33" s="279"/>
      <c r="AT33" s="279"/>
      <c r="AU33" s="279"/>
      <c r="AV33" s="279"/>
      <c r="AW33" s="279"/>
      <c r="AX33" s="279"/>
      <c r="AY33" s="279"/>
      <c r="AZ33" s="279"/>
      <c r="BA33" s="280"/>
      <c r="BB33" s="266"/>
      <c r="BC33" s="266"/>
      <c r="BD33" s="352"/>
      <c r="BE33" s="352"/>
      <c r="BF33" s="352"/>
      <c r="BG33" s="352"/>
      <c r="BH33" s="352"/>
      <c r="BI33" s="352"/>
      <c r="BJ33" s="352"/>
      <c r="BK33" s="352"/>
      <c r="BL33" s="352"/>
      <c r="BM33" s="352"/>
      <c r="BN33" s="352"/>
      <c r="BO33" s="352"/>
      <c r="BP33" s="352"/>
      <c r="BQ33" s="352"/>
      <c r="BR33" s="352"/>
      <c r="BS33" s="352"/>
      <c r="BT33" s="352"/>
      <c r="BU33" s="352"/>
      <c r="BV33" s="352"/>
      <c r="BW33" s="352"/>
      <c r="BX33" s="352"/>
      <c r="BY33" s="352"/>
      <c r="BZ33" s="352"/>
      <c r="CA33" s="352"/>
      <c r="CB33" s="352"/>
      <c r="CC33" s="352"/>
      <c r="CD33" s="352"/>
      <c r="CE33" s="352"/>
      <c r="CF33" s="352"/>
      <c r="CG33" s="352"/>
      <c r="CH33" s="352"/>
      <c r="CI33" s="352"/>
      <c r="CJ33" s="352"/>
      <c r="CK33" s="352"/>
      <c r="CL33" s="352"/>
      <c r="CM33" s="352"/>
      <c r="CN33" s="352"/>
      <c r="CO33" s="352"/>
      <c r="CP33" s="352"/>
      <c r="CQ33" s="352"/>
      <c r="CR33" s="352"/>
      <c r="CS33" s="352"/>
      <c r="CT33" s="352"/>
      <c r="CU33" s="352"/>
      <c r="CV33" s="352"/>
      <c r="CW33" s="352"/>
      <c r="CX33" s="352"/>
      <c r="CY33" s="352"/>
      <c r="CZ33" s="352"/>
      <c r="DA33" s="352"/>
      <c r="DB33" s="266"/>
      <c r="DC33" s="266">
        <f t="shared" si="3"/>
        <v>42</v>
      </c>
      <c r="DD33" s="302">
        <f t="shared" si="4"/>
        <v>45457</v>
      </c>
      <c r="DE33" s="328">
        <f>IF(D33&gt; 0,(COUNTIFS(FRACAS!$B$5:$B$9997, D$4, FRACAS!$D$5:$D$9997, "&lt;="&amp;D33)), "" )</f>
        <v>36</v>
      </c>
      <c r="DF33" s="282">
        <f>IF(E33&gt; 0,(COUNTIFS(FRACAS!$B$5:$B$9997, E$4, FRACAS!$D$5:$D$9997, "&lt;="&amp;E33)), "" )</f>
        <v>6</v>
      </c>
      <c r="DG33" s="282" t="str">
        <f>IF(F33&gt; 0,(COUNTIFS(FRACAS!$B$5:$B$9997, F$4, FRACAS!$D$5:$D$9997, "&lt;="&amp;F33)), "" )</f>
        <v/>
      </c>
      <c r="DH33" s="282" t="str">
        <f>IF(G33&gt; 0,(COUNTIFS(FRACAS!$B$5:$B$9997, G$4, FRACAS!$D$5:$D$9997, "&lt;="&amp;G33)), "" )</f>
        <v/>
      </c>
      <c r="DI33" s="282" t="str">
        <f>IF(H33&gt; 0,(COUNTIFS(FRACAS!$B$5:$B$9997, H$4, FRACAS!$D$5:$D$9997, "&lt;="&amp;H33)), "" )</f>
        <v/>
      </c>
      <c r="DJ33" s="282" t="str">
        <f>IF(I33&gt; 0,(COUNTIFS(FRACAS!$B$5:$B$9997, I$4, FRACAS!$D$5:$D$9997, "&lt;="&amp;I33)), "" )</f>
        <v/>
      </c>
      <c r="DK33" s="282" t="str">
        <f>IF(J33&gt; 0,(COUNTIFS(FRACAS!$B$5:$B$9997, J$4, FRACAS!$D$5:$D$9997, "&lt;="&amp;J33)), "" )</f>
        <v/>
      </c>
      <c r="DL33" s="282" t="str">
        <f>IF(K33&gt; 0,(COUNTIFS(FRACAS!$B$5:$B$9997, K$4, FRACAS!$D$5:$D$9997, "&lt;="&amp;K33)), "" )</f>
        <v/>
      </c>
      <c r="DM33" s="282" t="str">
        <f>IF(L33&gt; 0,(COUNTIFS(FRACAS!$B$5:$B$9997, L$4, FRACAS!$D$5:$D$9997, "&lt;="&amp;L33)), "" )</f>
        <v/>
      </c>
      <c r="DN33" s="282" t="str">
        <f>IF(M33&gt; 0,(COUNTIFS(FRACAS!$B$5:$B$9997, M$4, FRACAS!$D$5:$D$9997, "&lt;="&amp;M33)), "" )</f>
        <v/>
      </c>
      <c r="DO33" s="284"/>
      <c r="DP33" s="282"/>
      <c r="DQ33" s="282"/>
      <c r="DR33" s="282"/>
      <c r="DS33" s="282"/>
      <c r="DT33" s="282"/>
      <c r="DU33" s="282"/>
      <c r="DV33" s="282"/>
      <c r="DW33" s="282"/>
      <c r="DX33" s="282"/>
      <c r="DY33" s="282"/>
      <c r="DZ33" s="282"/>
      <c r="EA33" s="282"/>
      <c r="EB33" s="282"/>
      <c r="EC33" s="282"/>
      <c r="ED33" s="282"/>
      <c r="EE33" s="282"/>
      <c r="EF33" s="282"/>
      <c r="EG33" s="282"/>
      <c r="EH33" s="282"/>
      <c r="EI33" s="282"/>
      <c r="EJ33" s="282"/>
      <c r="EK33" s="282"/>
      <c r="EL33" s="282"/>
      <c r="EM33" s="282"/>
      <c r="EN33" s="282"/>
      <c r="EO33" s="282"/>
      <c r="EP33" s="282"/>
      <c r="EQ33" s="282"/>
      <c r="ER33" s="282"/>
      <c r="ES33" s="282"/>
      <c r="ET33" s="282"/>
      <c r="EU33" s="282"/>
      <c r="EV33" s="282"/>
      <c r="EW33" s="282"/>
      <c r="EX33" s="282"/>
      <c r="EY33" s="282"/>
      <c r="EZ33" s="282"/>
      <c r="FA33" s="282"/>
      <c r="FB33" s="283"/>
      <c r="FC33" s="285"/>
      <c r="FD33" s="285"/>
      <c r="JN33" s="306"/>
      <c r="JO33" s="274"/>
      <c r="JP33" s="274"/>
      <c r="JQ33" s="274"/>
      <c r="JR33" s="274"/>
      <c r="JS33" s="274"/>
      <c r="JT33" s="274"/>
      <c r="JU33" s="274"/>
      <c r="JV33" s="274"/>
      <c r="JW33" s="274"/>
      <c r="JX33" s="274"/>
      <c r="JY33" s="274"/>
      <c r="JZ33" s="274"/>
      <c r="KA33" s="274"/>
      <c r="KB33" s="274"/>
      <c r="KC33" s="274"/>
      <c r="KD33" s="274"/>
      <c r="KE33" s="274"/>
      <c r="KF33" s="274"/>
      <c r="KG33" s="274"/>
      <c r="KH33" s="274"/>
      <c r="KI33" s="274"/>
      <c r="KJ33" s="274"/>
      <c r="KK33" s="274"/>
      <c r="KL33" s="274"/>
      <c r="KM33" s="274"/>
      <c r="KN33" s="274"/>
      <c r="KO33" s="274"/>
      <c r="KP33" s="274"/>
      <c r="KQ33" s="274"/>
      <c r="KR33" s="274"/>
      <c r="KS33" s="274"/>
      <c r="KT33" s="274"/>
      <c r="KU33" s="274"/>
      <c r="KV33" s="274"/>
      <c r="KW33" s="274"/>
      <c r="KX33" s="274"/>
      <c r="KY33" s="274"/>
      <c r="KZ33" s="274"/>
      <c r="LA33" s="274"/>
      <c r="LB33" s="275"/>
      <c r="LC33" s="302">
        <f t="shared" si="6"/>
        <v>45457</v>
      </c>
      <c r="LD33" s="354" cm="1">
        <f t="array" ref="LD33">IFERROR(
    (((D33/FRACAS!$AY$1)*60))
    /
    (((D33/FRACAS!$AY$1)*60) + SUMPRODUCT((FRACAS!$B$5:$B$9997=D$4)*(FRACAS!$D$5:$D$9997&lt;=D33)*(IFERROR(FRACAS!$AM$5:$AM$9997,0)))
    ),"")</f>
        <v>0.16251874708677128</v>
      </c>
      <c r="LE33" s="354" cm="1">
        <f t="array" ref="LE33">IFERROR(
    (((E33/FRACAS!$AY$1)*60))
    /
    (((E33/FRACAS!$AY$1)*60) + SUMPRODUCT((FRACAS!$B$5:$B$9997=E$4)*(FRACAS!$D$5:$D$9997&lt;=E33)*(IFERROR(FRACAS!$AM$5:$AM$9997,0)))
    ),"")</f>
        <v>1.5032181395014173E-3</v>
      </c>
      <c r="LF33" s="354" t="str" cm="1">
        <f t="array" ref="LF33">IFERROR(
    (((F33/FRACAS!$AY$1)*60))
    /
    (((F33/FRACAS!$AY$1)*60) + SUMPRODUCT((FRACAS!$B$5:$B$9997=F$4)*(FRACAS!$D$5:$D$9997&lt;=F33)*(IFERROR(FRACAS!$AM$5:$AM$9997,0)))
    ),"")</f>
        <v/>
      </c>
      <c r="LG33" s="354" t="str" cm="1">
        <f t="array" ref="LG33">IFERROR(
    (((G33/FRACAS!$AY$1)*60))
    /
    (((G33/FRACAS!$AY$1)*60) + SUMPRODUCT((FRACAS!$B$5:$B$9997=G$4)*(FRACAS!$D$5:$D$9997&lt;=G33)*(IFERROR(FRACAS!$AM$5:$AM$9997,0)))
    ),"")</f>
        <v/>
      </c>
      <c r="LH33" s="354" t="str" cm="1">
        <f t="array" ref="LH33">IFERROR(
    (((H33/FRACAS!$AY$1)*60))
    /
    (((H33/FRACAS!$AY$1)*60) + SUMPRODUCT((FRACAS!$B$5:$B$9997=H$4)*(FRACAS!$D$5:$D$9997&lt;=H33)*(IFERROR(FRACAS!$AM$5:$AM$9997,0)))
    ),"")</f>
        <v/>
      </c>
      <c r="LI33" s="354" t="str" cm="1">
        <f t="array" ref="LI33">IFERROR(
    (((I33/FRACAS!$AY$1)*60))
    /
    (((I33/FRACAS!$AY$1)*60) + SUMPRODUCT((FRACAS!$B$5:$B$9997=I$4)*(FRACAS!$D$5:$D$9997&lt;=I33)*(IFERROR(FRACAS!$AM$5:$AM$9997,0)))
    ),"")</f>
        <v/>
      </c>
      <c r="LJ33" s="354" t="str" cm="1">
        <f t="array" ref="LJ33">IFERROR(
    (((J33/FRACAS!$AY$1)*60))
    /
    (((J33/FRACAS!$AY$1)*60) + SUMPRODUCT((FRACAS!$B$5:$B$9997=J$4)*(FRACAS!$D$5:$D$9997&lt;=J33)*(IFERROR(FRACAS!$AM$5:$AM$9997,0)))
    ),"")</f>
        <v/>
      </c>
      <c r="LK33" s="354" t="str" cm="1">
        <f t="array" ref="LK33">IFERROR(
    (((K33/FRACAS!$AY$1)*60))
    /
    (((K33/FRACAS!$AY$1)*60) + SUMPRODUCT((FRACAS!$B$5:$B$9997=K$4)*(FRACAS!$D$5:$D$9997&lt;=K33)*(IFERROR(FRACAS!$AM$5:$AM$9997,0)))
    ),"")</f>
        <v/>
      </c>
      <c r="LL33" s="354" t="str" cm="1">
        <f t="array" ref="LL33">IFERROR(
    (((L33/FRACAS!$AY$1)*60))
    /
    (((L33/FRACAS!$AY$1)*60) + SUMPRODUCT((FRACAS!$B$5:$B$9997=L$4)*(FRACAS!$D$5:$D$9997&lt;=L33)*(IFERROR(FRACAS!$AM$5:$AM$9997,0)))
    ),"")</f>
        <v/>
      </c>
      <c r="LM33" s="354" t="str" cm="1">
        <f t="array" ref="LM33">IFERROR(
    (((M33/FRACAS!$AY$1)*60))
    /
    (((M33/FRACAS!$AY$1)*60) + SUMPRODUCT((FRACAS!$B$5:$B$9997=M$4)*(FRACAS!$D$5:$D$9997&lt;=M33)*(IFERROR(FRACAS!$AM$5:$AM$9997,0)))
    ),"")</f>
        <v/>
      </c>
      <c r="LN33" s="308"/>
      <c r="LO33" s="276"/>
      <c r="LP33" s="276"/>
      <c r="LQ33" s="276"/>
      <c r="LR33" s="276"/>
      <c r="LS33" s="276"/>
      <c r="LT33" s="276"/>
      <c r="LU33" s="276"/>
      <c r="LV33" s="276"/>
      <c r="LW33" s="276"/>
      <c r="LX33" s="276"/>
      <c r="LY33" s="276"/>
      <c r="LZ33" s="276"/>
      <c r="MA33" s="276"/>
      <c r="MB33" s="276"/>
      <c r="MC33" s="276"/>
      <c r="MD33" s="276"/>
      <c r="ME33" s="276"/>
      <c r="MF33" s="276"/>
      <c r="MG33" s="276"/>
      <c r="MH33" s="276"/>
      <c r="MI33" s="276"/>
      <c r="MJ33" s="276"/>
      <c r="MK33" s="276"/>
      <c r="ML33" s="276"/>
      <c r="MM33" s="276"/>
      <c r="MN33" s="276"/>
      <c r="MO33" s="276"/>
      <c r="MP33" s="276"/>
      <c r="MQ33" s="276"/>
      <c r="MR33" s="276"/>
      <c r="MS33" s="276"/>
      <c r="MT33" s="276"/>
      <c r="MU33" s="276"/>
      <c r="MV33" s="276"/>
      <c r="MW33" s="276"/>
      <c r="MX33" s="276"/>
      <c r="MY33" s="276"/>
      <c r="MZ33" s="276"/>
      <c r="NA33" s="277"/>
      <c r="ND33" s="345">
        <f t="shared" si="7"/>
        <v>5239</v>
      </c>
      <c r="NE33" s="346">
        <f t="shared" si="5"/>
        <v>45457</v>
      </c>
      <c r="NF33" s="347" cm="1">
        <f t="array" ref="NF33">IF($ND33=0,"",(IFERROR( (IFERROR($ND33/FRACAS!$AY$1*60,0) - SUMPRODUCT( (FRACAS!$K$5:$K$9999=NF$2) * IFERROR(FRACAS!$AN$5:$AN$9999,0) ) ) / IFERROR($ND33/FRACAS!$AY$1*60,0), 1 )))</f>
        <v>1</v>
      </c>
      <c r="NG33" s="347" cm="1">
        <f t="array" ref="NG33">IF($ND33=0,"",(IFERROR( (IFERROR($ND33/FRACAS!$AY$1*60,0) - SUMPRODUCT( (FRACAS!$K$5:$K$9999=NG$2) * IFERROR(FRACAS!$AN$5:$AN$9999,0) ) ) / IFERROR($ND33/FRACAS!$AY$1*60,0), 1 )))</f>
        <v>1</v>
      </c>
      <c r="NH33" s="347" cm="1">
        <f t="array" ref="NH33">IF($ND33=0,"",(IFERROR( (IFERROR($ND33/FRACAS!$AY$1*60,0) - SUMPRODUCT( (FRACAS!$K$5:$K$9999=NH$2) * IFERROR(FRACAS!$AN$5:$AN$9999,0) ) ) / IFERROR($ND33/FRACAS!$AY$1*60,0), 1 )))</f>
        <v>1</v>
      </c>
      <c r="NI33" s="347" cm="1">
        <f t="array" ref="NI33">IF($ND33=0,"",(IFERROR( (IFERROR($ND33/FRACAS!$AY$1*60,0) - SUMPRODUCT( (FRACAS!$K$5:$K$9999=NI$2) * IFERROR(FRACAS!$AN$5:$AN$9999,0) ) ) / IFERROR($ND33/FRACAS!$AY$1*60,0), 1 )))</f>
        <v>1</v>
      </c>
      <c r="NJ33" s="347" cm="1">
        <f t="array" ref="NJ33">IF($ND33=0,"",(IFERROR( (IFERROR($ND33/FRACAS!$AY$1*60,0) - SUMPRODUCT( (FRACAS!$K$5:$K$9999=NJ$2) * IFERROR(FRACAS!$AN$5:$AN$9999,0) ) ) / IFERROR($ND33/FRACAS!$AY$1*60,0), 1 )))</f>
        <v>1</v>
      </c>
      <c r="NK33" s="347" cm="1">
        <f t="array" ref="NK33">IF($ND33=0,"",(IFERROR( (IFERROR($ND33/FRACAS!$AY$1*60,0) - SUMPRODUCT( (FRACAS!$K$5:$K$9999=NK$2) * IFERROR(FRACAS!$AN$5:$AN$9999,0) ) ) / IFERROR($ND33/FRACAS!$AY$1*60,0), 1 )))</f>
        <v>1</v>
      </c>
      <c r="NL33" s="347" cm="1">
        <f t="array" ref="NL33">IF($ND33=0,"",(IFERROR( (IFERROR($ND33/FRACAS!$AY$1*60,0) - SUMPRODUCT( (FRACAS!$K$5:$K$9999=NL$2) * IFERROR(FRACAS!$AN$5:$AN$9999,0) ) ) / IFERROR($ND33/FRACAS!$AY$1*60,0), 1 )))</f>
        <v>1</v>
      </c>
      <c r="NM33" s="347" cm="1">
        <f t="array" ref="NM33">IF($ND33=0,"",(IFERROR( (IFERROR($ND33/FRACAS!$AY$1*60,0) - SUMPRODUCT( (FRACAS!$K$5:$K$9999=NM$2) * IFERROR(FRACAS!$AN$5:$AN$9999,0) ) ) / IFERROR($ND33/FRACAS!$AY$1*60,0), 1 )))</f>
        <v>1</v>
      </c>
      <c r="NN33" s="347" cm="1">
        <f t="array" ref="NN33">IF($ND33=0,"",(IFERROR( (IFERROR($ND33/FRACAS!$AY$1*60,0) - SUMPRODUCT( (FRACAS!$K$5:$K$9999=NN$2) * IFERROR(FRACAS!$AN$5:$AN$9999,0) ) ) / IFERROR($ND33/FRACAS!$AY$1*60,0), 1 )))</f>
        <v>1</v>
      </c>
      <c r="NO33" s="347" cm="1">
        <f t="array" ref="NO33">IF($ND33=0,"",(IFERROR( (IFERROR($ND33/FRACAS!$AY$1*60,0) - SUMPRODUCT( (FRACAS!$K$5:$K$9999=NO$2) * IFERROR(FRACAS!$AN$5:$AN$9999,0) ) ) / IFERROR($ND33/FRACAS!$AY$1*60,0), 1 )))</f>
        <v>1</v>
      </c>
      <c r="NP33" s="347" cm="1">
        <f t="array" ref="NP33">IF($ND33=0,"",(IFERROR( (IFERROR($ND33/FRACAS!$AY$1*60,0) - SUMPRODUCT( (FRACAS!$K$5:$K$9999=NP$2) * IFERROR(FRACAS!$AN$5:$AN$9999,0) ) ) / IFERROR($ND33/FRACAS!$AY$1*60,0), 1 )))</f>
        <v>1</v>
      </c>
      <c r="NQ33" s="347" cm="1">
        <f t="array" ref="NQ33">IF($ND33=0,"",(IFERROR( (IFERROR($ND33/FRACAS!$AY$1*60,0) - SUMPRODUCT( (FRACAS!$K$5:$K$9999=NQ$2) * IFERROR(FRACAS!$AN$5:$AN$9999,0) ) ) / IFERROR($ND33/FRACAS!$AY$1*60,0), 1 )))</f>
        <v>1</v>
      </c>
      <c r="NR33" s="347" cm="1">
        <f t="array" ref="NR33">IF($ND33=0,"",(IFERROR( (IFERROR($ND33/FRACAS!$AY$1*60,0) - SUMPRODUCT( (FRACAS!$K$5:$K$9999=NR$2) * IFERROR(FRACAS!$AN$5:$AN$9999,0) ) ) / IFERROR($ND33/FRACAS!$AY$1*60,0), 1 )))</f>
        <v>1</v>
      </c>
      <c r="NS33" s="347" cm="1">
        <f t="array" ref="NS33">IF($ND33=0,"",(IFERROR( (IFERROR($ND33/FRACAS!$AY$1*60,0) - SUMPRODUCT( (FRACAS!$K$5:$K$9999=NS$2) * IFERROR(FRACAS!$AN$5:$AN$9999,0) ) ) / IFERROR($ND33/FRACAS!$AY$1*60,0), 1 )))</f>
        <v>1</v>
      </c>
      <c r="NT33" s="347" cm="1">
        <f t="array" ref="NT33">IF($ND33=0,"",(IFERROR( (IFERROR($ND33/FRACAS!$AY$1*60,0) - SUMPRODUCT( (FRACAS!$K$5:$K$9999=NT$2) * IFERROR(FRACAS!$AN$5:$AN$9999,0) ) ) / IFERROR($ND33/FRACAS!$AY$1*60,0), 1 )))</f>
        <v>1</v>
      </c>
      <c r="NU33" s="347" cm="1">
        <f t="array" ref="NU33">IF($ND33=0,"",(IFERROR( (IFERROR($ND33/FRACAS!$AY$1*60,0) - SUMPRODUCT( (FRACAS!$K$5:$K$9999=NU$2) * IFERROR(FRACAS!$AN$5:$AN$9999,0) ) ) / IFERROR($ND33/FRACAS!$AY$1*60,0), 1 )))</f>
        <v>1</v>
      </c>
      <c r="NV33" s="347" cm="1">
        <f t="array" ref="NV33">IF($ND33=0,"",(IFERROR( (IFERROR($ND33/FRACAS!$AY$1*60,0) - SUMPRODUCT( (FRACAS!$K$5:$K$9999=NV$2) * IFERROR(FRACAS!$AN$5:$AN$9999,0) ) ) / IFERROR($ND33/FRACAS!$AY$1*60,0), 1 )))</f>
        <v>1</v>
      </c>
      <c r="NW33" s="347" cm="1">
        <f t="array" ref="NW33">IF($ND33=0,"",(IFERROR( (IFERROR($ND33/FRACAS!$AY$1*60,0) - SUMPRODUCT( (FRACAS!$K$5:$K$9999=NW$2) * IFERROR(FRACAS!$AN$5:$AN$9999,0) ) ) / IFERROR($ND33/FRACAS!$AY$1*60,0), 1 )))</f>
        <v>1</v>
      </c>
      <c r="NX33" s="347" cm="1">
        <f t="array" ref="NX33">IF($ND33=0,"",(IFERROR( (IFERROR($ND33/FRACAS!$AY$1*60,0) - SUMPRODUCT( (FRACAS!$K$5:$K$9999=NX$2) * IFERROR(FRACAS!$AN$5:$AN$9999,0) ) ) / IFERROR($ND33/FRACAS!$AY$1*60,0), 1 )))</f>
        <v>1</v>
      </c>
      <c r="NY33" s="347" cm="1">
        <f t="array" ref="NY33">IF($ND33=0,"",(IFERROR( (IFERROR($ND33/FRACAS!$AY$1*60,0) - SUMPRODUCT( (FRACAS!$K$5:$K$9999=NY$2) * IFERROR(FRACAS!$AN$5:$AN$9999,0) ) ) / IFERROR($ND33/FRACAS!$AY$1*60,0), 1 )))</f>
        <v>1</v>
      </c>
      <c r="NZ33" s="347" cm="1">
        <f t="array" ref="NZ33">IF($ND33=0,"",(IFERROR( (IFERROR($ND33/FRACAS!$AY$1*60,0) - SUMPRODUCT( (FRACAS!$K$5:$K$9999=NZ$2) * IFERROR(FRACAS!$AN$5:$AN$9999,0) ) ) / IFERROR($ND33/FRACAS!$AY$1*60,0), 1 )))</f>
        <v>1</v>
      </c>
      <c r="OA33" s="347" cm="1">
        <f t="array" ref="OA33">IF($ND33=0,"",(IFERROR( (IFERROR($ND33/FRACAS!$AY$1*60,0) - SUMPRODUCT( (FRACAS!$K$5:$K$9999=OA$2) * IFERROR(FRACAS!$AN$5:$AN$9999,0) ) ) / IFERROR($ND33/FRACAS!$AY$1*60,0), 1 )))</f>
        <v>1</v>
      </c>
      <c r="OB33" s="347" cm="1">
        <f t="array" ref="OB33">IF($ND33=0,"",(IFERROR( (IFERROR($ND33/FRACAS!$AY$1*60,0) - SUMPRODUCT( (FRACAS!$K$5:$K$9999=OB$2) * IFERROR(FRACAS!$AN$5:$AN$9999,0) ) ) / IFERROR($ND33/FRACAS!$AY$1*60,0), 1 )))</f>
        <v>1</v>
      </c>
      <c r="OC33" s="347" cm="1">
        <f t="array" ref="OC33">IF($ND33=0,"",(IFERROR( (IFERROR($ND33/FRACAS!$AY$1*60,0) - SUMPRODUCT( (FRACAS!$K$5:$K$9999=OC$2) * IFERROR(FRACAS!$AN$5:$AN$9999,0) ) ) / IFERROR($ND33/FRACAS!$AY$1*60,0), 1 )))</f>
        <v>1</v>
      </c>
      <c r="OD33" s="347" cm="1">
        <f t="array" ref="OD33">IF($ND33=0,"",(IFERROR( (IFERROR($ND33/FRACAS!$AY$1*60,0) - SUMPRODUCT( (FRACAS!$K$5:$K$9999=OD$2) * IFERROR(FRACAS!$AN$5:$AN$9999,0) ) ) / IFERROR($ND33/FRACAS!$AY$1*60,0), 1 )))</f>
        <v>1</v>
      </c>
      <c r="OE33" s="347" cm="1">
        <f t="array" ref="OE33">IF($ND33=0,"",(IFERROR( (IFERROR($ND33/FRACAS!$AY$1*60,0) - SUMPRODUCT( (FRACAS!$K$5:$K$9999=OE$2) * IFERROR(FRACAS!$AN$5:$AN$9999,0) ) ) / IFERROR($ND33/FRACAS!$AY$1*60,0), 1 )))</f>
        <v>1</v>
      </c>
      <c r="OF33" s="347" cm="1">
        <f t="array" ref="OF33">IF($ND33=0,"",(IFERROR( (IFERROR($ND33/FRACAS!$AY$1*60,0) - SUMPRODUCT( (FRACAS!$K$5:$K$9999=OF$2) * IFERROR(FRACAS!$AN$5:$AN$9999,0) ) ) / IFERROR($ND33/FRACAS!$AY$1*60,0), 1 )))</f>
        <v>1</v>
      </c>
      <c r="OG33" s="347" cm="1">
        <f t="array" ref="OG33">IF($ND33=0,"",(IFERROR( (IFERROR($ND33/FRACAS!$AY$1*60,0) - SUMPRODUCT( (FRACAS!$K$5:$K$9999=OG$2) * IFERROR(FRACAS!$AN$5:$AN$9999,0) ) ) / IFERROR($ND33/FRACAS!$AY$1*60,0), 1 )))</f>
        <v>1</v>
      </c>
      <c r="OH33" s="347" cm="1">
        <f t="array" ref="OH33">IF($ND33=0,"",(IFERROR( (IFERROR($ND33/FRACAS!$AY$1*60,0) - SUMPRODUCT( (FRACAS!$K$5:$K$9999=OH$2) * IFERROR(FRACAS!$AN$5:$AN$9999,0) ) ) / IFERROR($ND33/FRACAS!$AY$1*60,0), 1 )))</f>
        <v>1</v>
      </c>
      <c r="OI33" s="347" cm="1">
        <f t="array" ref="OI33">IF($ND33=0,"",(IFERROR( (IFERROR($ND33/FRACAS!$AY$1*60,0) - SUMPRODUCT( (FRACAS!$K$5:$K$9999=OI$2) * IFERROR(FRACAS!$AN$5:$AN$9999,0) ) ) / IFERROR($ND33/FRACAS!$AY$1*60,0), 1 )))</f>
        <v>1</v>
      </c>
      <c r="OJ33" s="347" cm="1">
        <f t="array" ref="OJ33">IF($ND33=0,"",(IFERROR( (IFERROR($ND33/FRACAS!$AY$1*60,0) - SUMPRODUCT( (FRACAS!$K$5:$K$9999=OJ$2) * IFERROR(FRACAS!$AN$5:$AN$9999,0) ) ) / IFERROR($ND33/FRACAS!$AY$1*60,0), 1 )))</f>
        <v>1</v>
      </c>
      <c r="OK33" s="347" cm="1">
        <f t="array" ref="OK33">IF($ND33=0,"",(IFERROR( (IFERROR($ND33/FRACAS!$AY$1*60,0) - SUMPRODUCT( (FRACAS!$K$5:$K$9999=OK$2) * IFERROR(FRACAS!$AN$5:$AN$9999,0) ) ) / IFERROR($ND33/FRACAS!$AY$1*60,0), 1 )))</f>
        <v>1</v>
      </c>
      <c r="OL33" s="347" cm="1">
        <f t="array" ref="OL33">IF($ND33=0,"",(IFERROR( (IFERROR($ND33/FRACAS!$AY$1*60,0) - SUMPRODUCT( (FRACAS!$K$5:$K$9999=OL$2) * IFERROR(FRACAS!$AN$5:$AN$9999,0) ) ) / IFERROR($ND33/FRACAS!$AY$1*60,0), 1 )))</f>
        <v>1</v>
      </c>
      <c r="OM33" s="347" cm="1">
        <f t="array" ref="OM33">IF($ND33=0,"",(IFERROR( (IFERROR($ND33/FRACAS!$AY$1*60,0) - SUMPRODUCT( (FRACAS!$K$5:$K$9999=OM$2) * IFERROR(FRACAS!$AN$5:$AN$9999,0) ) ) / IFERROR($ND33/FRACAS!$AY$1*60,0), 1 )))</f>
        <v>1</v>
      </c>
      <c r="ON33" s="347" cm="1">
        <f t="array" ref="ON33">IF($ND33=0,"",(IFERROR( (IFERROR($ND33/FRACAS!$AY$1*60,0) - SUMPRODUCT( (FRACAS!$K$5:$K$9999=ON$2) * IFERROR(FRACAS!$AN$5:$AN$9999,0) ) ) / IFERROR($ND33/FRACAS!$AY$1*60,0), 1 )))</f>
        <v>1</v>
      </c>
    </row>
    <row r="34" spans="2:404" ht="15" customHeight="1">
      <c r="B34" s="301" t="s">
        <v>245</v>
      </c>
      <c r="C34" s="302">
        <v>45464</v>
      </c>
      <c r="D34" s="307">
        <v>5439</v>
      </c>
      <c r="E34" s="279">
        <v>42</v>
      </c>
      <c r="F34" s="303"/>
      <c r="G34" s="303"/>
      <c r="H34" s="303"/>
      <c r="I34" s="303"/>
      <c r="J34" s="303"/>
      <c r="K34" s="304"/>
      <c r="L34" s="304"/>
      <c r="M34" s="317"/>
      <c r="N34" s="305"/>
      <c r="O34" s="279"/>
      <c r="P34" s="279"/>
      <c r="Q34" s="279"/>
      <c r="R34" s="279"/>
      <c r="S34" s="279"/>
      <c r="T34" s="279"/>
      <c r="U34" s="279"/>
      <c r="V34" s="279"/>
      <c r="W34" s="279"/>
      <c r="X34" s="279"/>
      <c r="Y34" s="279"/>
      <c r="Z34" s="279"/>
      <c r="AA34" s="279"/>
      <c r="AB34" s="279"/>
      <c r="AC34" s="279"/>
      <c r="AD34" s="279"/>
      <c r="AE34" s="279"/>
      <c r="AF34" s="279"/>
      <c r="AG34" s="279"/>
      <c r="AH34" s="279"/>
      <c r="AI34" s="279"/>
      <c r="AJ34" s="279"/>
      <c r="AK34" s="279"/>
      <c r="AL34" s="279"/>
      <c r="AM34" s="279"/>
      <c r="AN34" s="279"/>
      <c r="AO34" s="279"/>
      <c r="AP34" s="279"/>
      <c r="AQ34" s="279"/>
      <c r="AR34" s="279"/>
      <c r="AS34" s="279"/>
      <c r="AT34" s="279"/>
      <c r="AU34" s="279"/>
      <c r="AV34" s="279"/>
      <c r="AW34" s="279"/>
      <c r="AX34" s="279"/>
      <c r="AY34" s="279"/>
      <c r="AZ34" s="279"/>
      <c r="BA34" s="280"/>
      <c r="BB34" s="266"/>
      <c r="BC34" s="266"/>
      <c r="BD34" s="352"/>
      <c r="BE34" s="352"/>
      <c r="BF34" s="352"/>
      <c r="BG34" s="352"/>
      <c r="BH34" s="352"/>
      <c r="BI34" s="352"/>
      <c r="BJ34" s="352"/>
      <c r="BK34" s="352"/>
      <c r="BL34" s="352"/>
      <c r="BM34" s="352"/>
      <c r="BN34" s="352"/>
      <c r="BO34" s="352"/>
      <c r="BP34" s="352"/>
      <c r="BQ34" s="352"/>
      <c r="BR34" s="352"/>
      <c r="BS34" s="352"/>
      <c r="BT34" s="352"/>
      <c r="BU34" s="352"/>
      <c r="BV34" s="352"/>
      <c r="BW34" s="352"/>
      <c r="BX34" s="352"/>
      <c r="BY34" s="352"/>
      <c r="BZ34" s="352"/>
      <c r="CA34" s="352"/>
      <c r="CB34" s="352"/>
      <c r="CC34" s="352"/>
      <c r="CD34" s="352"/>
      <c r="CE34" s="352"/>
      <c r="CF34" s="352"/>
      <c r="CG34" s="352"/>
      <c r="CH34" s="352"/>
      <c r="CI34" s="352"/>
      <c r="CJ34" s="352"/>
      <c r="CK34" s="352"/>
      <c r="CL34" s="352"/>
      <c r="CM34" s="352"/>
      <c r="CN34" s="352"/>
      <c r="CO34" s="352"/>
      <c r="CP34" s="352"/>
      <c r="CQ34" s="352"/>
      <c r="CR34" s="352"/>
      <c r="CS34" s="352"/>
      <c r="CT34" s="352"/>
      <c r="CU34" s="352"/>
      <c r="CV34" s="352"/>
      <c r="CW34" s="352"/>
      <c r="CX34" s="352"/>
      <c r="CY34" s="352"/>
      <c r="CZ34" s="352"/>
      <c r="DA34" s="352"/>
      <c r="DB34" s="266"/>
      <c r="DC34" s="266">
        <f t="shared" si="3"/>
        <v>42</v>
      </c>
      <c r="DD34" s="302">
        <f t="shared" si="4"/>
        <v>45464</v>
      </c>
      <c r="DE34" s="328">
        <f>IF(D34&gt; 0,(COUNTIFS(FRACAS!$B$5:$B$9997, D$4, FRACAS!$D$5:$D$9997, "&lt;="&amp;D34)), "" )</f>
        <v>36</v>
      </c>
      <c r="DF34" s="282">
        <f>IF(E34&gt; 0,(COUNTIFS(FRACAS!$B$5:$B$9997, E$4, FRACAS!$D$5:$D$9997, "&lt;="&amp;E34)), "" )</f>
        <v>6</v>
      </c>
      <c r="DG34" s="282" t="str">
        <f>IF(F34&gt; 0,(COUNTIFS(FRACAS!$B$5:$B$9997, F$4, FRACAS!$D$5:$D$9997, "&lt;="&amp;F34)), "" )</f>
        <v/>
      </c>
      <c r="DH34" s="282" t="str">
        <f>IF(G34&gt; 0,(COUNTIFS(FRACAS!$B$5:$B$9997, G$4, FRACAS!$D$5:$D$9997, "&lt;="&amp;G34)), "" )</f>
        <v/>
      </c>
      <c r="DI34" s="282" t="str">
        <f>IF(H34&gt; 0,(COUNTIFS(FRACAS!$B$5:$B$9997, H$4, FRACAS!$D$5:$D$9997, "&lt;="&amp;H34)), "" )</f>
        <v/>
      </c>
      <c r="DJ34" s="282" t="str">
        <f>IF(I34&gt; 0,(COUNTIFS(FRACAS!$B$5:$B$9997, I$4, FRACAS!$D$5:$D$9997, "&lt;="&amp;I34)), "" )</f>
        <v/>
      </c>
      <c r="DK34" s="282" t="str">
        <f>IF(J34&gt; 0,(COUNTIFS(FRACAS!$B$5:$B$9997, J$4, FRACAS!$D$5:$D$9997, "&lt;="&amp;J34)), "" )</f>
        <v/>
      </c>
      <c r="DL34" s="282" t="str">
        <f>IF(K34&gt; 0,(COUNTIFS(FRACAS!$B$5:$B$9997, K$4, FRACAS!$D$5:$D$9997, "&lt;="&amp;K34)), "" )</f>
        <v/>
      </c>
      <c r="DM34" s="282" t="str">
        <f>IF(L34&gt; 0,(COUNTIFS(FRACAS!$B$5:$B$9997, L$4, FRACAS!$D$5:$D$9997, "&lt;="&amp;L34)), "" )</f>
        <v/>
      </c>
      <c r="DN34" s="282" t="str">
        <f>IF(M34&gt; 0,(COUNTIFS(FRACAS!$B$5:$B$9997, M$4, FRACAS!$D$5:$D$9997, "&lt;="&amp;M34)), "" )</f>
        <v/>
      </c>
      <c r="DO34" s="284"/>
      <c r="DP34" s="282"/>
      <c r="DQ34" s="282"/>
      <c r="DR34" s="282"/>
      <c r="DS34" s="282"/>
      <c r="DT34" s="282"/>
      <c r="DU34" s="282"/>
      <c r="DV34" s="282"/>
      <c r="DW34" s="282"/>
      <c r="DX34" s="282"/>
      <c r="DY34" s="282"/>
      <c r="DZ34" s="282"/>
      <c r="EA34" s="282"/>
      <c r="EB34" s="282"/>
      <c r="EC34" s="282"/>
      <c r="ED34" s="282"/>
      <c r="EE34" s="282"/>
      <c r="EF34" s="282"/>
      <c r="EG34" s="282"/>
      <c r="EH34" s="282"/>
      <c r="EI34" s="282"/>
      <c r="EJ34" s="282"/>
      <c r="EK34" s="282"/>
      <c r="EL34" s="282"/>
      <c r="EM34" s="282"/>
      <c r="EN34" s="282"/>
      <c r="EO34" s="282"/>
      <c r="EP34" s="282"/>
      <c r="EQ34" s="282"/>
      <c r="ER34" s="282"/>
      <c r="ES34" s="282"/>
      <c r="ET34" s="282"/>
      <c r="EU34" s="282"/>
      <c r="EV34" s="282"/>
      <c r="EW34" s="282"/>
      <c r="EX34" s="282"/>
      <c r="EY34" s="282"/>
      <c r="EZ34" s="282"/>
      <c r="FA34" s="282"/>
      <c r="FB34" s="283"/>
      <c r="FC34" s="285"/>
      <c r="FD34" s="285"/>
      <c r="JN34" s="306"/>
      <c r="JO34" s="274"/>
      <c r="JP34" s="274"/>
      <c r="JQ34" s="274"/>
      <c r="JR34" s="274"/>
      <c r="JS34" s="274"/>
      <c r="JT34" s="274"/>
      <c r="JU34" s="274"/>
      <c r="JV34" s="274"/>
      <c r="JW34" s="274"/>
      <c r="JX34" s="274"/>
      <c r="JY34" s="274"/>
      <c r="JZ34" s="274"/>
      <c r="KA34" s="274"/>
      <c r="KB34" s="274"/>
      <c r="KC34" s="274"/>
      <c r="KD34" s="274"/>
      <c r="KE34" s="274"/>
      <c r="KF34" s="274"/>
      <c r="KG34" s="274"/>
      <c r="KH34" s="274"/>
      <c r="KI34" s="274"/>
      <c r="KJ34" s="274"/>
      <c r="KK34" s="274"/>
      <c r="KL34" s="274"/>
      <c r="KM34" s="274"/>
      <c r="KN34" s="274"/>
      <c r="KO34" s="274"/>
      <c r="KP34" s="274"/>
      <c r="KQ34" s="274"/>
      <c r="KR34" s="274"/>
      <c r="KS34" s="274"/>
      <c r="KT34" s="274"/>
      <c r="KU34" s="274"/>
      <c r="KV34" s="274"/>
      <c r="KW34" s="274"/>
      <c r="KX34" s="274"/>
      <c r="KY34" s="274"/>
      <c r="KZ34" s="274"/>
      <c r="LA34" s="274"/>
      <c r="LB34" s="275"/>
      <c r="LC34" s="302">
        <f t="shared" si="6"/>
        <v>45464</v>
      </c>
      <c r="LD34" s="354" cm="1">
        <f t="array" ref="LD34">IFERROR(
    (((D34/FRACAS!$AY$1)*60))
    /
    (((D34/FRACAS!$AY$1)*60) + SUMPRODUCT((FRACAS!$B$5:$B$9997=D$4)*(FRACAS!$D$5:$D$9997&lt;=D34)*(IFERROR(FRACAS!$AM$5:$AM$9997,0)))
    ),"")</f>
        <v>0.16875500307854607</v>
      </c>
      <c r="LE34" s="354" cm="1">
        <f t="array" ref="LE34">IFERROR(
    (((E34/FRACAS!$AY$1)*60))
    /
    (((E34/FRACAS!$AY$1)*60) + SUMPRODUCT((FRACAS!$B$5:$B$9997=E$4)*(FRACAS!$D$5:$D$9997&lt;=E34)*(IFERROR(FRACAS!$AM$5:$AM$9997,0)))
    ),"")</f>
        <v>1.5782604229916532E-3</v>
      </c>
      <c r="LF34" s="354" t="str" cm="1">
        <f t="array" ref="LF34">IFERROR(
    (((F34/FRACAS!$AY$1)*60))
    /
    (((F34/FRACAS!$AY$1)*60) + SUMPRODUCT((FRACAS!$B$5:$B$9997=F$4)*(FRACAS!$D$5:$D$9997&lt;=F34)*(IFERROR(FRACAS!$AM$5:$AM$9997,0)))
    ),"")</f>
        <v/>
      </c>
      <c r="LG34" s="354" t="str" cm="1">
        <f t="array" ref="LG34">IFERROR(
    (((G34/FRACAS!$AY$1)*60))
    /
    (((G34/FRACAS!$AY$1)*60) + SUMPRODUCT((FRACAS!$B$5:$B$9997=G$4)*(FRACAS!$D$5:$D$9997&lt;=G34)*(IFERROR(FRACAS!$AM$5:$AM$9997,0)))
    ),"")</f>
        <v/>
      </c>
      <c r="LH34" s="354" t="str" cm="1">
        <f t="array" ref="LH34">IFERROR(
    (((H34/FRACAS!$AY$1)*60))
    /
    (((H34/FRACAS!$AY$1)*60) + SUMPRODUCT((FRACAS!$B$5:$B$9997=H$4)*(FRACAS!$D$5:$D$9997&lt;=H34)*(IFERROR(FRACAS!$AM$5:$AM$9997,0)))
    ),"")</f>
        <v/>
      </c>
      <c r="LI34" s="354" t="str" cm="1">
        <f t="array" ref="LI34">IFERROR(
    (((I34/FRACAS!$AY$1)*60))
    /
    (((I34/FRACAS!$AY$1)*60) + SUMPRODUCT((FRACAS!$B$5:$B$9997=I$4)*(FRACAS!$D$5:$D$9997&lt;=I34)*(IFERROR(FRACAS!$AM$5:$AM$9997,0)))
    ),"")</f>
        <v/>
      </c>
      <c r="LJ34" s="354" t="str" cm="1">
        <f t="array" ref="LJ34">IFERROR(
    (((J34/FRACAS!$AY$1)*60))
    /
    (((J34/FRACAS!$AY$1)*60) + SUMPRODUCT((FRACAS!$B$5:$B$9997=J$4)*(FRACAS!$D$5:$D$9997&lt;=J34)*(IFERROR(FRACAS!$AM$5:$AM$9997,0)))
    ),"")</f>
        <v/>
      </c>
      <c r="LK34" s="354" t="str" cm="1">
        <f t="array" ref="LK34">IFERROR(
    (((K34/FRACAS!$AY$1)*60))
    /
    (((K34/FRACAS!$AY$1)*60) + SUMPRODUCT((FRACAS!$B$5:$B$9997=K$4)*(FRACAS!$D$5:$D$9997&lt;=K34)*(IFERROR(FRACAS!$AM$5:$AM$9997,0)))
    ),"")</f>
        <v/>
      </c>
      <c r="LL34" s="354" t="str" cm="1">
        <f t="array" ref="LL34">IFERROR(
    (((L34/FRACAS!$AY$1)*60))
    /
    (((L34/FRACAS!$AY$1)*60) + SUMPRODUCT((FRACAS!$B$5:$B$9997=L$4)*(FRACAS!$D$5:$D$9997&lt;=L34)*(IFERROR(FRACAS!$AM$5:$AM$9997,0)))
    ),"")</f>
        <v/>
      </c>
      <c r="LM34" s="354" t="str" cm="1">
        <f t="array" ref="LM34">IFERROR(
    (((M34/FRACAS!$AY$1)*60))
    /
    (((M34/FRACAS!$AY$1)*60) + SUMPRODUCT((FRACAS!$B$5:$B$9997=M$4)*(FRACAS!$D$5:$D$9997&lt;=M34)*(IFERROR(FRACAS!$AM$5:$AM$9997,0)))
    ),"")</f>
        <v/>
      </c>
      <c r="LN34" s="308"/>
      <c r="LO34" s="276"/>
      <c r="LP34" s="276"/>
      <c r="LQ34" s="276"/>
      <c r="LR34" s="276"/>
      <c r="LS34" s="276"/>
      <c r="LT34" s="276"/>
      <c r="LU34" s="276"/>
      <c r="LV34" s="276"/>
      <c r="LW34" s="276"/>
      <c r="LX34" s="276"/>
      <c r="LY34" s="276"/>
      <c r="LZ34" s="276"/>
      <c r="MA34" s="276"/>
      <c r="MB34" s="276"/>
      <c r="MC34" s="276"/>
      <c r="MD34" s="276"/>
      <c r="ME34" s="276"/>
      <c r="MF34" s="276"/>
      <c r="MG34" s="276"/>
      <c r="MH34" s="276"/>
      <c r="MI34" s="276"/>
      <c r="MJ34" s="276"/>
      <c r="MK34" s="276"/>
      <c r="ML34" s="276"/>
      <c r="MM34" s="276"/>
      <c r="MN34" s="276"/>
      <c r="MO34" s="276"/>
      <c r="MP34" s="276"/>
      <c r="MQ34" s="276"/>
      <c r="MR34" s="276"/>
      <c r="MS34" s="276"/>
      <c r="MT34" s="276"/>
      <c r="MU34" s="276"/>
      <c r="MV34" s="276"/>
      <c r="MW34" s="276"/>
      <c r="MX34" s="276"/>
      <c r="MY34" s="276"/>
      <c r="MZ34" s="276"/>
      <c r="NA34" s="277"/>
      <c r="ND34" s="345">
        <f t="shared" si="7"/>
        <v>5481</v>
      </c>
      <c r="NE34" s="346">
        <f t="shared" si="5"/>
        <v>45464</v>
      </c>
      <c r="NF34" s="347" cm="1">
        <f t="array" ref="NF34">IF($ND34=0,"",(IFERROR( (IFERROR($ND34/FRACAS!$AY$1*60,0) - SUMPRODUCT( (FRACAS!$K$5:$K$9999=NF$2) * IFERROR(FRACAS!$AN$5:$AN$9999,0) ) ) / IFERROR($ND34/FRACAS!$AY$1*60,0), 1 )))</f>
        <v>1</v>
      </c>
      <c r="NG34" s="347" cm="1">
        <f t="array" ref="NG34">IF($ND34=0,"",(IFERROR( (IFERROR($ND34/FRACAS!$AY$1*60,0) - SUMPRODUCT( (FRACAS!$K$5:$K$9999=NG$2) * IFERROR(FRACAS!$AN$5:$AN$9999,0) ) ) / IFERROR($ND34/FRACAS!$AY$1*60,0), 1 )))</f>
        <v>1</v>
      </c>
      <c r="NH34" s="347" cm="1">
        <f t="array" ref="NH34">IF($ND34=0,"",(IFERROR( (IFERROR($ND34/FRACAS!$AY$1*60,0) - SUMPRODUCT( (FRACAS!$K$5:$K$9999=NH$2) * IFERROR(FRACAS!$AN$5:$AN$9999,0) ) ) / IFERROR($ND34/FRACAS!$AY$1*60,0), 1 )))</f>
        <v>1</v>
      </c>
      <c r="NI34" s="347" cm="1">
        <f t="array" ref="NI34">IF($ND34=0,"",(IFERROR( (IFERROR($ND34/FRACAS!$AY$1*60,0) - SUMPRODUCT( (FRACAS!$K$5:$K$9999=NI$2) * IFERROR(FRACAS!$AN$5:$AN$9999,0) ) ) / IFERROR($ND34/FRACAS!$AY$1*60,0), 1 )))</f>
        <v>1</v>
      </c>
      <c r="NJ34" s="347" cm="1">
        <f t="array" ref="NJ34">IF($ND34=0,"",(IFERROR( (IFERROR($ND34/FRACAS!$AY$1*60,0) - SUMPRODUCT( (FRACAS!$K$5:$K$9999=NJ$2) * IFERROR(FRACAS!$AN$5:$AN$9999,0) ) ) / IFERROR($ND34/FRACAS!$AY$1*60,0), 1 )))</f>
        <v>1</v>
      </c>
      <c r="NK34" s="347" cm="1">
        <f t="array" ref="NK34">IF($ND34=0,"",(IFERROR( (IFERROR($ND34/FRACAS!$AY$1*60,0) - SUMPRODUCT( (FRACAS!$K$5:$K$9999=NK$2) * IFERROR(FRACAS!$AN$5:$AN$9999,0) ) ) / IFERROR($ND34/FRACAS!$AY$1*60,0), 1 )))</f>
        <v>1</v>
      </c>
      <c r="NL34" s="347" cm="1">
        <f t="array" ref="NL34">IF($ND34=0,"",(IFERROR( (IFERROR($ND34/FRACAS!$AY$1*60,0) - SUMPRODUCT( (FRACAS!$K$5:$K$9999=NL$2) * IFERROR(FRACAS!$AN$5:$AN$9999,0) ) ) / IFERROR($ND34/FRACAS!$AY$1*60,0), 1 )))</f>
        <v>1</v>
      </c>
      <c r="NM34" s="347" cm="1">
        <f t="array" ref="NM34">IF($ND34=0,"",(IFERROR( (IFERROR($ND34/FRACAS!$AY$1*60,0) - SUMPRODUCT( (FRACAS!$K$5:$K$9999=NM$2) * IFERROR(FRACAS!$AN$5:$AN$9999,0) ) ) / IFERROR($ND34/FRACAS!$AY$1*60,0), 1 )))</f>
        <v>1</v>
      </c>
      <c r="NN34" s="347" cm="1">
        <f t="array" ref="NN34">IF($ND34=0,"",(IFERROR( (IFERROR($ND34/FRACAS!$AY$1*60,0) - SUMPRODUCT( (FRACAS!$K$5:$K$9999=NN$2) * IFERROR(FRACAS!$AN$5:$AN$9999,0) ) ) / IFERROR($ND34/FRACAS!$AY$1*60,0), 1 )))</f>
        <v>1</v>
      </c>
      <c r="NO34" s="347" cm="1">
        <f t="array" ref="NO34">IF($ND34=0,"",(IFERROR( (IFERROR($ND34/FRACAS!$AY$1*60,0) - SUMPRODUCT( (FRACAS!$K$5:$K$9999=NO$2) * IFERROR(FRACAS!$AN$5:$AN$9999,0) ) ) / IFERROR($ND34/FRACAS!$AY$1*60,0), 1 )))</f>
        <v>1</v>
      </c>
      <c r="NP34" s="347" cm="1">
        <f t="array" ref="NP34">IF($ND34=0,"",(IFERROR( (IFERROR($ND34/FRACAS!$AY$1*60,0) - SUMPRODUCT( (FRACAS!$K$5:$K$9999=NP$2) * IFERROR(FRACAS!$AN$5:$AN$9999,0) ) ) / IFERROR($ND34/FRACAS!$AY$1*60,0), 1 )))</f>
        <v>1</v>
      </c>
      <c r="NQ34" s="347" cm="1">
        <f t="array" ref="NQ34">IF($ND34=0,"",(IFERROR( (IFERROR($ND34/FRACAS!$AY$1*60,0) - SUMPRODUCT( (FRACAS!$K$5:$K$9999=NQ$2) * IFERROR(FRACAS!$AN$5:$AN$9999,0) ) ) / IFERROR($ND34/FRACAS!$AY$1*60,0), 1 )))</f>
        <v>1</v>
      </c>
      <c r="NR34" s="347" cm="1">
        <f t="array" ref="NR34">IF($ND34=0,"",(IFERROR( (IFERROR($ND34/FRACAS!$AY$1*60,0) - SUMPRODUCT( (FRACAS!$K$5:$K$9999=NR$2) * IFERROR(FRACAS!$AN$5:$AN$9999,0) ) ) / IFERROR($ND34/FRACAS!$AY$1*60,0), 1 )))</f>
        <v>1</v>
      </c>
      <c r="NS34" s="347" cm="1">
        <f t="array" ref="NS34">IF($ND34=0,"",(IFERROR( (IFERROR($ND34/FRACAS!$AY$1*60,0) - SUMPRODUCT( (FRACAS!$K$5:$K$9999=NS$2) * IFERROR(FRACAS!$AN$5:$AN$9999,0) ) ) / IFERROR($ND34/FRACAS!$AY$1*60,0), 1 )))</f>
        <v>1</v>
      </c>
      <c r="NT34" s="347" cm="1">
        <f t="array" ref="NT34">IF($ND34=0,"",(IFERROR( (IFERROR($ND34/FRACAS!$AY$1*60,0) - SUMPRODUCT( (FRACAS!$K$5:$K$9999=NT$2) * IFERROR(FRACAS!$AN$5:$AN$9999,0) ) ) / IFERROR($ND34/FRACAS!$AY$1*60,0), 1 )))</f>
        <v>1</v>
      </c>
      <c r="NU34" s="347" cm="1">
        <f t="array" ref="NU34">IF($ND34=0,"",(IFERROR( (IFERROR($ND34/FRACAS!$AY$1*60,0) - SUMPRODUCT( (FRACAS!$K$5:$K$9999=NU$2) * IFERROR(FRACAS!$AN$5:$AN$9999,0) ) ) / IFERROR($ND34/FRACAS!$AY$1*60,0), 1 )))</f>
        <v>1</v>
      </c>
      <c r="NV34" s="347" cm="1">
        <f t="array" ref="NV34">IF($ND34=0,"",(IFERROR( (IFERROR($ND34/FRACAS!$AY$1*60,0) - SUMPRODUCT( (FRACAS!$K$5:$K$9999=NV$2) * IFERROR(FRACAS!$AN$5:$AN$9999,0) ) ) / IFERROR($ND34/FRACAS!$AY$1*60,0), 1 )))</f>
        <v>1</v>
      </c>
      <c r="NW34" s="347" cm="1">
        <f t="array" ref="NW34">IF($ND34=0,"",(IFERROR( (IFERROR($ND34/FRACAS!$AY$1*60,0) - SUMPRODUCT( (FRACAS!$K$5:$K$9999=NW$2) * IFERROR(FRACAS!$AN$5:$AN$9999,0) ) ) / IFERROR($ND34/FRACAS!$AY$1*60,0), 1 )))</f>
        <v>1</v>
      </c>
      <c r="NX34" s="347" cm="1">
        <f t="array" ref="NX34">IF($ND34=0,"",(IFERROR( (IFERROR($ND34/FRACAS!$AY$1*60,0) - SUMPRODUCT( (FRACAS!$K$5:$K$9999=NX$2) * IFERROR(FRACAS!$AN$5:$AN$9999,0) ) ) / IFERROR($ND34/FRACAS!$AY$1*60,0), 1 )))</f>
        <v>1</v>
      </c>
      <c r="NY34" s="347" cm="1">
        <f t="array" ref="NY34">IF($ND34=0,"",(IFERROR( (IFERROR($ND34/FRACAS!$AY$1*60,0) - SUMPRODUCT( (FRACAS!$K$5:$K$9999=NY$2) * IFERROR(FRACAS!$AN$5:$AN$9999,0) ) ) / IFERROR($ND34/FRACAS!$AY$1*60,0), 1 )))</f>
        <v>1</v>
      </c>
      <c r="NZ34" s="347" cm="1">
        <f t="array" ref="NZ34">IF($ND34=0,"",(IFERROR( (IFERROR($ND34/FRACAS!$AY$1*60,0) - SUMPRODUCT( (FRACAS!$K$5:$K$9999=NZ$2) * IFERROR(FRACAS!$AN$5:$AN$9999,0) ) ) / IFERROR($ND34/FRACAS!$AY$1*60,0), 1 )))</f>
        <v>1</v>
      </c>
      <c r="OA34" s="347" cm="1">
        <f t="array" ref="OA34">IF($ND34=0,"",(IFERROR( (IFERROR($ND34/FRACAS!$AY$1*60,0) - SUMPRODUCT( (FRACAS!$K$5:$K$9999=OA$2) * IFERROR(FRACAS!$AN$5:$AN$9999,0) ) ) / IFERROR($ND34/FRACAS!$AY$1*60,0), 1 )))</f>
        <v>1</v>
      </c>
      <c r="OB34" s="347" cm="1">
        <f t="array" ref="OB34">IF($ND34=0,"",(IFERROR( (IFERROR($ND34/FRACAS!$AY$1*60,0) - SUMPRODUCT( (FRACAS!$K$5:$K$9999=OB$2) * IFERROR(FRACAS!$AN$5:$AN$9999,0) ) ) / IFERROR($ND34/FRACAS!$AY$1*60,0), 1 )))</f>
        <v>1</v>
      </c>
      <c r="OC34" s="347" cm="1">
        <f t="array" ref="OC34">IF($ND34=0,"",(IFERROR( (IFERROR($ND34/FRACAS!$AY$1*60,0) - SUMPRODUCT( (FRACAS!$K$5:$K$9999=OC$2) * IFERROR(FRACAS!$AN$5:$AN$9999,0) ) ) / IFERROR($ND34/FRACAS!$AY$1*60,0), 1 )))</f>
        <v>1</v>
      </c>
      <c r="OD34" s="347" cm="1">
        <f t="array" ref="OD34">IF($ND34=0,"",(IFERROR( (IFERROR($ND34/FRACAS!$AY$1*60,0) - SUMPRODUCT( (FRACAS!$K$5:$K$9999=OD$2) * IFERROR(FRACAS!$AN$5:$AN$9999,0) ) ) / IFERROR($ND34/FRACAS!$AY$1*60,0), 1 )))</f>
        <v>1</v>
      </c>
      <c r="OE34" s="347" cm="1">
        <f t="array" ref="OE34">IF($ND34=0,"",(IFERROR( (IFERROR($ND34/FRACAS!$AY$1*60,0) - SUMPRODUCT( (FRACAS!$K$5:$K$9999=OE$2) * IFERROR(FRACAS!$AN$5:$AN$9999,0) ) ) / IFERROR($ND34/FRACAS!$AY$1*60,0), 1 )))</f>
        <v>1</v>
      </c>
      <c r="OF34" s="347" cm="1">
        <f t="array" ref="OF34">IF($ND34=0,"",(IFERROR( (IFERROR($ND34/FRACAS!$AY$1*60,0) - SUMPRODUCT( (FRACAS!$K$5:$K$9999=OF$2) * IFERROR(FRACAS!$AN$5:$AN$9999,0) ) ) / IFERROR($ND34/FRACAS!$AY$1*60,0), 1 )))</f>
        <v>1</v>
      </c>
      <c r="OG34" s="347" cm="1">
        <f t="array" ref="OG34">IF($ND34=0,"",(IFERROR( (IFERROR($ND34/FRACAS!$AY$1*60,0) - SUMPRODUCT( (FRACAS!$K$5:$K$9999=OG$2) * IFERROR(FRACAS!$AN$5:$AN$9999,0) ) ) / IFERROR($ND34/FRACAS!$AY$1*60,0), 1 )))</f>
        <v>1</v>
      </c>
      <c r="OH34" s="347" cm="1">
        <f t="array" ref="OH34">IF($ND34=0,"",(IFERROR( (IFERROR($ND34/FRACAS!$AY$1*60,0) - SUMPRODUCT( (FRACAS!$K$5:$K$9999=OH$2) * IFERROR(FRACAS!$AN$5:$AN$9999,0) ) ) / IFERROR($ND34/FRACAS!$AY$1*60,0), 1 )))</f>
        <v>1</v>
      </c>
      <c r="OI34" s="347" cm="1">
        <f t="array" ref="OI34">IF($ND34=0,"",(IFERROR( (IFERROR($ND34/FRACAS!$AY$1*60,0) - SUMPRODUCT( (FRACAS!$K$5:$K$9999=OI$2) * IFERROR(FRACAS!$AN$5:$AN$9999,0) ) ) / IFERROR($ND34/FRACAS!$AY$1*60,0), 1 )))</f>
        <v>1</v>
      </c>
      <c r="OJ34" s="347" cm="1">
        <f t="array" ref="OJ34">IF($ND34=0,"",(IFERROR( (IFERROR($ND34/FRACAS!$AY$1*60,0) - SUMPRODUCT( (FRACAS!$K$5:$K$9999=OJ$2) * IFERROR(FRACAS!$AN$5:$AN$9999,0) ) ) / IFERROR($ND34/FRACAS!$AY$1*60,0), 1 )))</f>
        <v>1</v>
      </c>
      <c r="OK34" s="347" cm="1">
        <f t="array" ref="OK34">IF($ND34=0,"",(IFERROR( (IFERROR($ND34/FRACAS!$AY$1*60,0) - SUMPRODUCT( (FRACAS!$K$5:$K$9999=OK$2) * IFERROR(FRACAS!$AN$5:$AN$9999,0) ) ) / IFERROR($ND34/FRACAS!$AY$1*60,0), 1 )))</f>
        <v>1</v>
      </c>
      <c r="OL34" s="347" cm="1">
        <f t="array" ref="OL34">IF($ND34=0,"",(IFERROR( (IFERROR($ND34/FRACAS!$AY$1*60,0) - SUMPRODUCT( (FRACAS!$K$5:$K$9999=OL$2) * IFERROR(FRACAS!$AN$5:$AN$9999,0) ) ) / IFERROR($ND34/FRACAS!$AY$1*60,0), 1 )))</f>
        <v>1</v>
      </c>
      <c r="OM34" s="347" cm="1">
        <f t="array" ref="OM34">IF($ND34=0,"",(IFERROR( (IFERROR($ND34/FRACAS!$AY$1*60,0) - SUMPRODUCT( (FRACAS!$K$5:$K$9999=OM$2) * IFERROR(FRACAS!$AN$5:$AN$9999,0) ) ) / IFERROR($ND34/FRACAS!$AY$1*60,0), 1 )))</f>
        <v>1</v>
      </c>
      <c r="ON34" s="347" cm="1">
        <f t="array" ref="ON34">IF($ND34=0,"",(IFERROR( (IFERROR($ND34/FRACAS!$AY$1*60,0) - SUMPRODUCT( (FRACAS!$K$5:$K$9999=ON$2) * IFERROR(FRACAS!$AN$5:$AN$9999,0) ) ) / IFERROR($ND34/FRACAS!$AY$1*60,0), 1 )))</f>
        <v>1</v>
      </c>
    </row>
    <row r="35" spans="2:404" ht="15" customHeight="1">
      <c r="B35" s="301" t="s">
        <v>246</v>
      </c>
      <c r="C35" s="302">
        <v>45471</v>
      </c>
      <c r="D35" s="307">
        <v>5679</v>
      </c>
      <c r="E35" s="279">
        <v>44</v>
      </c>
      <c r="F35" s="303"/>
      <c r="G35" s="303"/>
      <c r="H35" s="303"/>
      <c r="I35" s="303"/>
      <c r="J35" s="303"/>
      <c r="K35" s="304"/>
      <c r="L35" s="304"/>
      <c r="M35" s="317"/>
      <c r="N35" s="305"/>
      <c r="O35" s="279"/>
      <c r="P35" s="279"/>
      <c r="Q35" s="279"/>
      <c r="R35" s="279"/>
      <c r="S35" s="279"/>
      <c r="T35" s="279"/>
      <c r="U35" s="279"/>
      <c r="V35" s="279"/>
      <c r="W35" s="279"/>
      <c r="X35" s="279"/>
      <c r="Y35" s="279"/>
      <c r="Z35" s="279"/>
      <c r="AA35" s="279"/>
      <c r="AB35" s="279"/>
      <c r="AC35" s="279"/>
      <c r="AD35" s="279"/>
      <c r="AE35" s="279"/>
      <c r="AF35" s="279"/>
      <c r="AG35" s="279"/>
      <c r="AH35" s="279"/>
      <c r="AI35" s="279"/>
      <c r="AJ35" s="279"/>
      <c r="AK35" s="279"/>
      <c r="AL35" s="279"/>
      <c r="AM35" s="279"/>
      <c r="AN35" s="279"/>
      <c r="AO35" s="279"/>
      <c r="AP35" s="279"/>
      <c r="AQ35" s="279"/>
      <c r="AR35" s="279"/>
      <c r="AS35" s="279"/>
      <c r="AT35" s="279"/>
      <c r="AU35" s="279"/>
      <c r="AV35" s="279"/>
      <c r="AW35" s="279"/>
      <c r="AX35" s="279"/>
      <c r="AY35" s="279"/>
      <c r="AZ35" s="279"/>
      <c r="BA35" s="280"/>
      <c r="BB35" s="266"/>
      <c r="BC35" s="266"/>
      <c r="BD35" s="352"/>
      <c r="BE35" s="352"/>
      <c r="BF35" s="352"/>
      <c r="BG35" s="352"/>
      <c r="BH35" s="352"/>
      <c r="BI35" s="352"/>
      <c r="BJ35" s="352"/>
      <c r="BK35" s="352"/>
      <c r="BL35" s="352"/>
      <c r="BM35" s="352"/>
      <c r="BN35" s="352"/>
      <c r="BO35" s="352"/>
      <c r="BP35" s="352"/>
      <c r="BQ35" s="352"/>
      <c r="BR35" s="352"/>
      <c r="BS35" s="352"/>
      <c r="BT35" s="352"/>
      <c r="BU35" s="352"/>
      <c r="BV35" s="352"/>
      <c r="BW35" s="352"/>
      <c r="BX35" s="352"/>
      <c r="BY35" s="352"/>
      <c r="BZ35" s="352"/>
      <c r="CA35" s="352"/>
      <c r="CB35" s="352"/>
      <c r="CC35" s="352"/>
      <c r="CD35" s="352"/>
      <c r="CE35" s="352"/>
      <c r="CF35" s="352"/>
      <c r="CG35" s="352"/>
      <c r="CH35" s="352"/>
      <c r="CI35" s="352"/>
      <c r="CJ35" s="352"/>
      <c r="CK35" s="352"/>
      <c r="CL35" s="352"/>
      <c r="CM35" s="352"/>
      <c r="CN35" s="352"/>
      <c r="CO35" s="352"/>
      <c r="CP35" s="352"/>
      <c r="CQ35" s="352"/>
      <c r="CR35" s="352"/>
      <c r="CS35" s="352"/>
      <c r="CT35" s="352"/>
      <c r="CU35" s="352"/>
      <c r="CV35" s="352"/>
      <c r="CW35" s="352"/>
      <c r="CX35" s="352"/>
      <c r="CY35" s="352"/>
      <c r="CZ35" s="352"/>
      <c r="DA35" s="352"/>
      <c r="DB35" s="266"/>
      <c r="DC35" s="266">
        <f t="shared" si="3"/>
        <v>42</v>
      </c>
      <c r="DD35" s="302">
        <f t="shared" si="4"/>
        <v>45471</v>
      </c>
      <c r="DE35" s="328">
        <f>IF(D35&gt; 0,(COUNTIFS(FRACAS!$B$5:$B$9997, D$4, FRACAS!$D$5:$D$9997, "&lt;="&amp;D35)), "" )</f>
        <v>36</v>
      </c>
      <c r="DF35" s="282">
        <f>IF(E35&gt; 0,(COUNTIFS(FRACAS!$B$5:$B$9997, E$4, FRACAS!$D$5:$D$9997, "&lt;="&amp;E35)), "" )</f>
        <v>6</v>
      </c>
      <c r="DG35" s="282" t="str">
        <f>IF(F35&gt; 0,(COUNTIFS(FRACAS!$B$5:$B$9997, F$4, FRACAS!$D$5:$D$9997, "&lt;="&amp;F35)), "" )</f>
        <v/>
      </c>
      <c r="DH35" s="282" t="str">
        <f>IF(G35&gt; 0,(COUNTIFS(FRACAS!$B$5:$B$9997, G$4, FRACAS!$D$5:$D$9997, "&lt;="&amp;G35)), "" )</f>
        <v/>
      </c>
      <c r="DI35" s="282" t="str">
        <f>IF(H35&gt; 0,(COUNTIFS(FRACAS!$B$5:$B$9997, H$4, FRACAS!$D$5:$D$9997, "&lt;="&amp;H35)), "" )</f>
        <v/>
      </c>
      <c r="DJ35" s="282" t="str">
        <f>IF(I35&gt; 0,(COUNTIFS(FRACAS!$B$5:$B$9997, I$4, FRACAS!$D$5:$D$9997, "&lt;="&amp;I35)), "" )</f>
        <v/>
      </c>
      <c r="DK35" s="282" t="str">
        <f>IF(J35&gt; 0,(COUNTIFS(FRACAS!$B$5:$B$9997, J$4, FRACAS!$D$5:$D$9997, "&lt;="&amp;J35)), "" )</f>
        <v/>
      </c>
      <c r="DL35" s="282" t="str">
        <f>IF(K35&gt; 0,(COUNTIFS(FRACAS!$B$5:$B$9997, K$4, FRACAS!$D$5:$D$9997, "&lt;="&amp;K35)), "" )</f>
        <v/>
      </c>
      <c r="DM35" s="282" t="str">
        <f>IF(L35&gt; 0,(COUNTIFS(FRACAS!$B$5:$B$9997, L$4, FRACAS!$D$5:$D$9997, "&lt;="&amp;L35)), "" )</f>
        <v/>
      </c>
      <c r="DN35" s="282" t="str">
        <f>IF(M35&gt; 0,(COUNTIFS(FRACAS!$B$5:$B$9997, M$4, FRACAS!$D$5:$D$9997, "&lt;="&amp;M35)), "" )</f>
        <v/>
      </c>
      <c r="DO35" s="284"/>
      <c r="DP35" s="282"/>
      <c r="DQ35" s="282"/>
      <c r="DR35" s="282"/>
      <c r="DS35" s="282"/>
      <c r="DT35" s="282"/>
      <c r="DU35" s="282"/>
      <c r="DV35" s="282"/>
      <c r="DW35" s="282"/>
      <c r="DX35" s="282"/>
      <c r="DY35" s="282"/>
      <c r="DZ35" s="282"/>
      <c r="EA35" s="282"/>
      <c r="EB35" s="282"/>
      <c r="EC35" s="282"/>
      <c r="ED35" s="282"/>
      <c r="EE35" s="282"/>
      <c r="EF35" s="282"/>
      <c r="EG35" s="282"/>
      <c r="EH35" s="282"/>
      <c r="EI35" s="282"/>
      <c r="EJ35" s="282"/>
      <c r="EK35" s="282"/>
      <c r="EL35" s="282"/>
      <c r="EM35" s="282"/>
      <c r="EN35" s="282"/>
      <c r="EO35" s="282"/>
      <c r="EP35" s="282"/>
      <c r="EQ35" s="282"/>
      <c r="ER35" s="282"/>
      <c r="ES35" s="282"/>
      <c r="ET35" s="282"/>
      <c r="EU35" s="282"/>
      <c r="EV35" s="282"/>
      <c r="EW35" s="282"/>
      <c r="EX35" s="282"/>
      <c r="EY35" s="282"/>
      <c r="EZ35" s="282"/>
      <c r="FA35" s="282"/>
      <c r="FB35" s="283"/>
      <c r="FC35" s="285"/>
      <c r="FD35" s="285"/>
      <c r="JN35" s="306"/>
      <c r="JO35" s="274"/>
      <c r="JP35" s="274"/>
      <c r="JQ35" s="274"/>
      <c r="JR35" s="274"/>
      <c r="JS35" s="274"/>
      <c r="JT35" s="274"/>
      <c r="JU35" s="274"/>
      <c r="JV35" s="274"/>
      <c r="JW35" s="274"/>
      <c r="JX35" s="274"/>
      <c r="JY35" s="274"/>
      <c r="JZ35" s="274"/>
      <c r="KA35" s="274"/>
      <c r="KB35" s="274"/>
      <c r="KC35" s="274"/>
      <c r="KD35" s="274"/>
      <c r="KE35" s="274"/>
      <c r="KF35" s="274"/>
      <c r="KG35" s="274"/>
      <c r="KH35" s="274"/>
      <c r="KI35" s="274"/>
      <c r="KJ35" s="274"/>
      <c r="KK35" s="274"/>
      <c r="KL35" s="274"/>
      <c r="KM35" s="274"/>
      <c r="KN35" s="274"/>
      <c r="KO35" s="274"/>
      <c r="KP35" s="274"/>
      <c r="KQ35" s="274"/>
      <c r="KR35" s="274"/>
      <c r="KS35" s="274"/>
      <c r="KT35" s="274"/>
      <c r="KU35" s="274"/>
      <c r="KV35" s="274"/>
      <c r="KW35" s="274"/>
      <c r="KX35" s="274"/>
      <c r="KY35" s="274"/>
      <c r="KZ35" s="274"/>
      <c r="LA35" s="274"/>
      <c r="LB35" s="275"/>
      <c r="LC35" s="302">
        <f t="shared" si="6"/>
        <v>45471</v>
      </c>
      <c r="LD35" s="354" cm="1">
        <f t="array" ref="LD35">IFERROR(
    (((D35/FRACAS!$AY$1)*60))
    /
    (((D35/FRACAS!$AY$1)*60) + SUMPRODUCT((FRACAS!$B$5:$B$9997=D$4)*(FRACAS!$D$5:$D$9997&lt;=D35)*(IFERROR(FRACAS!$AM$5:$AM$9997,0)))
    ),"")</f>
        <v>0.17489906970981936</v>
      </c>
      <c r="LE35" s="354" cm="1">
        <f t="array" ref="LE35">IFERROR(
    (((E35/FRACAS!$AY$1)*60))
    /
    (((E35/FRACAS!$AY$1)*60) + SUMPRODUCT((FRACAS!$B$5:$B$9997=E$4)*(FRACAS!$D$5:$D$9997&lt;=E35)*(IFERROR(FRACAS!$AM$5:$AM$9997,0)))
    ),"")</f>
        <v>1.6532914276851612E-3</v>
      </c>
      <c r="LF35" s="354" t="str" cm="1">
        <f t="array" ref="LF35">IFERROR(
    (((F35/FRACAS!$AY$1)*60))
    /
    (((F35/FRACAS!$AY$1)*60) + SUMPRODUCT((FRACAS!$B$5:$B$9997=F$4)*(FRACAS!$D$5:$D$9997&lt;=F35)*(IFERROR(FRACAS!$AM$5:$AM$9997,0)))
    ),"")</f>
        <v/>
      </c>
      <c r="LG35" s="354" t="str" cm="1">
        <f t="array" ref="LG35">IFERROR(
    (((G35/FRACAS!$AY$1)*60))
    /
    (((G35/FRACAS!$AY$1)*60) + SUMPRODUCT((FRACAS!$B$5:$B$9997=G$4)*(FRACAS!$D$5:$D$9997&lt;=G35)*(IFERROR(FRACAS!$AM$5:$AM$9997,0)))
    ),"")</f>
        <v/>
      </c>
      <c r="LH35" s="354" t="str" cm="1">
        <f t="array" ref="LH35">IFERROR(
    (((H35/FRACAS!$AY$1)*60))
    /
    (((H35/FRACAS!$AY$1)*60) + SUMPRODUCT((FRACAS!$B$5:$B$9997=H$4)*(FRACAS!$D$5:$D$9997&lt;=H35)*(IFERROR(FRACAS!$AM$5:$AM$9997,0)))
    ),"")</f>
        <v/>
      </c>
      <c r="LI35" s="354" t="str" cm="1">
        <f t="array" ref="LI35">IFERROR(
    (((I35/FRACAS!$AY$1)*60))
    /
    (((I35/FRACAS!$AY$1)*60) + SUMPRODUCT((FRACAS!$B$5:$B$9997=I$4)*(FRACAS!$D$5:$D$9997&lt;=I35)*(IFERROR(FRACAS!$AM$5:$AM$9997,0)))
    ),"")</f>
        <v/>
      </c>
      <c r="LJ35" s="354" t="str" cm="1">
        <f t="array" ref="LJ35">IFERROR(
    (((J35/FRACAS!$AY$1)*60))
    /
    (((J35/FRACAS!$AY$1)*60) + SUMPRODUCT((FRACAS!$B$5:$B$9997=J$4)*(FRACAS!$D$5:$D$9997&lt;=J35)*(IFERROR(FRACAS!$AM$5:$AM$9997,0)))
    ),"")</f>
        <v/>
      </c>
      <c r="LK35" s="354" t="str" cm="1">
        <f t="array" ref="LK35">IFERROR(
    (((K35/FRACAS!$AY$1)*60))
    /
    (((K35/FRACAS!$AY$1)*60) + SUMPRODUCT((FRACAS!$B$5:$B$9997=K$4)*(FRACAS!$D$5:$D$9997&lt;=K35)*(IFERROR(FRACAS!$AM$5:$AM$9997,0)))
    ),"")</f>
        <v/>
      </c>
      <c r="LL35" s="354" t="str" cm="1">
        <f t="array" ref="LL35">IFERROR(
    (((L35/FRACAS!$AY$1)*60))
    /
    (((L35/FRACAS!$AY$1)*60) + SUMPRODUCT((FRACAS!$B$5:$B$9997=L$4)*(FRACAS!$D$5:$D$9997&lt;=L35)*(IFERROR(FRACAS!$AM$5:$AM$9997,0)))
    ),"")</f>
        <v/>
      </c>
      <c r="LM35" s="354" t="str" cm="1">
        <f t="array" ref="LM35">IFERROR(
    (((M35/FRACAS!$AY$1)*60))
    /
    (((M35/FRACAS!$AY$1)*60) + SUMPRODUCT((FRACAS!$B$5:$B$9997=M$4)*(FRACAS!$D$5:$D$9997&lt;=M35)*(IFERROR(FRACAS!$AM$5:$AM$9997,0)))
    ),"")</f>
        <v/>
      </c>
      <c r="LN35" s="308"/>
      <c r="LO35" s="276"/>
      <c r="LP35" s="276"/>
      <c r="LQ35" s="276"/>
      <c r="LR35" s="276"/>
      <c r="LS35" s="276"/>
      <c r="LT35" s="276"/>
      <c r="LU35" s="276"/>
      <c r="LV35" s="276"/>
      <c r="LW35" s="276"/>
      <c r="LX35" s="276"/>
      <c r="LY35" s="276"/>
      <c r="LZ35" s="276"/>
      <c r="MA35" s="276"/>
      <c r="MB35" s="276"/>
      <c r="MC35" s="276"/>
      <c r="MD35" s="276"/>
      <c r="ME35" s="276"/>
      <c r="MF35" s="276"/>
      <c r="MG35" s="276"/>
      <c r="MH35" s="276"/>
      <c r="MI35" s="276"/>
      <c r="MJ35" s="276"/>
      <c r="MK35" s="276"/>
      <c r="ML35" s="276"/>
      <c r="MM35" s="276"/>
      <c r="MN35" s="276"/>
      <c r="MO35" s="276"/>
      <c r="MP35" s="276"/>
      <c r="MQ35" s="276"/>
      <c r="MR35" s="276"/>
      <c r="MS35" s="276"/>
      <c r="MT35" s="276"/>
      <c r="MU35" s="276"/>
      <c r="MV35" s="276"/>
      <c r="MW35" s="276"/>
      <c r="MX35" s="276"/>
      <c r="MY35" s="276"/>
      <c r="MZ35" s="276"/>
      <c r="NA35" s="277"/>
      <c r="ND35" s="345">
        <f t="shared" si="7"/>
        <v>5723</v>
      </c>
      <c r="NE35" s="346">
        <f t="shared" si="5"/>
        <v>45471</v>
      </c>
      <c r="NF35" s="347" cm="1">
        <f t="array" ref="NF35">IF($ND35=0,"",(IFERROR( (IFERROR($ND35/FRACAS!$AY$1*60,0) - SUMPRODUCT( (FRACAS!$K$5:$K$9999=NF$2) * IFERROR(FRACAS!$AN$5:$AN$9999,0) ) ) / IFERROR($ND35/FRACAS!$AY$1*60,0), 1 )))</f>
        <v>1</v>
      </c>
      <c r="NG35" s="347" cm="1">
        <f t="array" ref="NG35">IF($ND35=0,"",(IFERROR( (IFERROR($ND35/FRACAS!$AY$1*60,0) - SUMPRODUCT( (FRACAS!$K$5:$K$9999=NG$2) * IFERROR(FRACAS!$AN$5:$AN$9999,0) ) ) / IFERROR($ND35/FRACAS!$AY$1*60,0), 1 )))</f>
        <v>1</v>
      </c>
      <c r="NH35" s="347" cm="1">
        <f t="array" ref="NH35">IF($ND35=0,"",(IFERROR( (IFERROR($ND35/FRACAS!$AY$1*60,0) - SUMPRODUCT( (FRACAS!$K$5:$K$9999=NH$2) * IFERROR(FRACAS!$AN$5:$AN$9999,0) ) ) / IFERROR($ND35/FRACAS!$AY$1*60,0), 1 )))</f>
        <v>1</v>
      </c>
      <c r="NI35" s="347" cm="1">
        <f t="array" ref="NI35">IF($ND35=0,"",(IFERROR( (IFERROR($ND35/FRACAS!$AY$1*60,0) - SUMPRODUCT( (FRACAS!$K$5:$K$9999=NI$2) * IFERROR(FRACAS!$AN$5:$AN$9999,0) ) ) / IFERROR($ND35/FRACAS!$AY$1*60,0), 1 )))</f>
        <v>1</v>
      </c>
      <c r="NJ35" s="347" cm="1">
        <f t="array" ref="NJ35">IF($ND35=0,"",(IFERROR( (IFERROR($ND35/FRACAS!$AY$1*60,0) - SUMPRODUCT( (FRACAS!$K$5:$K$9999=NJ$2) * IFERROR(FRACAS!$AN$5:$AN$9999,0) ) ) / IFERROR($ND35/FRACAS!$AY$1*60,0), 1 )))</f>
        <v>1</v>
      </c>
      <c r="NK35" s="347" cm="1">
        <f t="array" ref="NK35">IF($ND35=0,"",(IFERROR( (IFERROR($ND35/FRACAS!$AY$1*60,0) - SUMPRODUCT( (FRACAS!$K$5:$K$9999=NK$2) * IFERROR(FRACAS!$AN$5:$AN$9999,0) ) ) / IFERROR($ND35/FRACAS!$AY$1*60,0), 1 )))</f>
        <v>1</v>
      </c>
      <c r="NL35" s="347" cm="1">
        <f t="array" ref="NL35">IF($ND35=0,"",(IFERROR( (IFERROR($ND35/FRACAS!$AY$1*60,0) - SUMPRODUCT( (FRACAS!$K$5:$K$9999=NL$2) * IFERROR(FRACAS!$AN$5:$AN$9999,0) ) ) / IFERROR($ND35/FRACAS!$AY$1*60,0), 1 )))</f>
        <v>1</v>
      </c>
      <c r="NM35" s="347" cm="1">
        <f t="array" ref="NM35">IF($ND35=0,"",(IFERROR( (IFERROR($ND35/FRACAS!$AY$1*60,0) - SUMPRODUCT( (FRACAS!$K$5:$K$9999=NM$2) * IFERROR(FRACAS!$AN$5:$AN$9999,0) ) ) / IFERROR($ND35/FRACAS!$AY$1*60,0), 1 )))</f>
        <v>1</v>
      </c>
      <c r="NN35" s="347" cm="1">
        <f t="array" ref="NN35">IF($ND35=0,"",(IFERROR( (IFERROR($ND35/FRACAS!$AY$1*60,0) - SUMPRODUCT( (FRACAS!$K$5:$K$9999=NN$2) * IFERROR(FRACAS!$AN$5:$AN$9999,0) ) ) / IFERROR($ND35/FRACAS!$AY$1*60,0), 1 )))</f>
        <v>1</v>
      </c>
      <c r="NO35" s="347" cm="1">
        <f t="array" ref="NO35">IF($ND35=0,"",(IFERROR( (IFERROR($ND35/FRACAS!$AY$1*60,0) - SUMPRODUCT( (FRACAS!$K$5:$K$9999=NO$2) * IFERROR(FRACAS!$AN$5:$AN$9999,0) ) ) / IFERROR($ND35/FRACAS!$AY$1*60,0), 1 )))</f>
        <v>1</v>
      </c>
      <c r="NP35" s="347" cm="1">
        <f t="array" ref="NP35">IF($ND35=0,"",(IFERROR( (IFERROR($ND35/FRACAS!$AY$1*60,0) - SUMPRODUCT( (FRACAS!$K$5:$K$9999=NP$2) * IFERROR(FRACAS!$AN$5:$AN$9999,0) ) ) / IFERROR($ND35/FRACAS!$AY$1*60,0), 1 )))</f>
        <v>1</v>
      </c>
      <c r="NQ35" s="347" cm="1">
        <f t="array" ref="NQ35">IF($ND35=0,"",(IFERROR( (IFERROR($ND35/FRACAS!$AY$1*60,0) - SUMPRODUCT( (FRACAS!$K$5:$K$9999=NQ$2) * IFERROR(FRACAS!$AN$5:$AN$9999,0) ) ) / IFERROR($ND35/FRACAS!$AY$1*60,0), 1 )))</f>
        <v>1</v>
      </c>
      <c r="NR35" s="347" cm="1">
        <f t="array" ref="NR35">IF($ND35=0,"",(IFERROR( (IFERROR($ND35/FRACAS!$AY$1*60,0) - SUMPRODUCT( (FRACAS!$K$5:$K$9999=NR$2) * IFERROR(FRACAS!$AN$5:$AN$9999,0) ) ) / IFERROR($ND35/FRACAS!$AY$1*60,0), 1 )))</f>
        <v>1</v>
      </c>
      <c r="NS35" s="347" cm="1">
        <f t="array" ref="NS35">IF($ND35=0,"",(IFERROR( (IFERROR($ND35/FRACAS!$AY$1*60,0) - SUMPRODUCT( (FRACAS!$K$5:$K$9999=NS$2) * IFERROR(FRACAS!$AN$5:$AN$9999,0) ) ) / IFERROR($ND35/FRACAS!$AY$1*60,0), 1 )))</f>
        <v>1</v>
      </c>
      <c r="NT35" s="347" cm="1">
        <f t="array" ref="NT35">IF($ND35=0,"",(IFERROR( (IFERROR($ND35/FRACAS!$AY$1*60,0) - SUMPRODUCT( (FRACAS!$K$5:$K$9999=NT$2) * IFERROR(FRACAS!$AN$5:$AN$9999,0) ) ) / IFERROR($ND35/FRACAS!$AY$1*60,0), 1 )))</f>
        <v>1</v>
      </c>
      <c r="NU35" s="347" cm="1">
        <f t="array" ref="NU35">IF($ND35=0,"",(IFERROR( (IFERROR($ND35/FRACAS!$AY$1*60,0) - SUMPRODUCT( (FRACAS!$K$5:$K$9999=NU$2) * IFERROR(FRACAS!$AN$5:$AN$9999,0) ) ) / IFERROR($ND35/FRACAS!$AY$1*60,0), 1 )))</f>
        <v>1</v>
      </c>
      <c r="NV35" s="347" cm="1">
        <f t="array" ref="NV35">IF($ND35=0,"",(IFERROR( (IFERROR($ND35/FRACAS!$AY$1*60,0) - SUMPRODUCT( (FRACAS!$K$5:$K$9999=NV$2) * IFERROR(FRACAS!$AN$5:$AN$9999,0) ) ) / IFERROR($ND35/FRACAS!$AY$1*60,0), 1 )))</f>
        <v>1</v>
      </c>
      <c r="NW35" s="347" cm="1">
        <f t="array" ref="NW35">IF($ND35=0,"",(IFERROR( (IFERROR($ND35/FRACAS!$AY$1*60,0) - SUMPRODUCT( (FRACAS!$K$5:$K$9999=NW$2) * IFERROR(FRACAS!$AN$5:$AN$9999,0) ) ) / IFERROR($ND35/FRACAS!$AY$1*60,0), 1 )))</f>
        <v>1</v>
      </c>
      <c r="NX35" s="347" cm="1">
        <f t="array" ref="NX35">IF($ND35=0,"",(IFERROR( (IFERROR($ND35/FRACAS!$AY$1*60,0) - SUMPRODUCT( (FRACAS!$K$5:$K$9999=NX$2) * IFERROR(FRACAS!$AN$5:$AN$9999,0) ) ) / IFERROR($ND35/FRACAS!$AY$1*60,0), 1 )))</f>
        <v>1</v>
      </c>
      <c r="NY35" s="347" cm="1">
        <f t="array" ref="NY35">IF($ND35=0,"",(IFERROR( (IFERROR($ND35/FRACAS!$AY$1*60,0) - SUMPRODUCT( (FRACAS!$K$5:$K$9999=NY$2) * IFERROR(FRACAS!$AN$5:$AN$9999,0) ) ) / IFERROR($ND35/FRACAS!$AY$1*60,0), 1 )))</f>
        <v>1</v>
      </c>
      <c r="NZ35" s="347" cm="1">
        <f t="array" ref="NZ35">IF($ND35=0,"",(IFERROR( (IFERROR($ND35/FRACAS!$AY$1*60,0) - SUMPRODUCT( (FRACAS!$K$5:$K$9999=NZ$2) * IFERROR(FRACAS!$AN$5:$AN$9999,0) ) ) / IFERROR($ND35/FRACAS!$AY$1*60,0), 1 )))</f>
        <v>1</v>
      </c>
      <c r="OA35" s="347" cm="1">
        <f t="array" ref="OA35">IF($ND35=0,"",(IFERROR( (IFERROR($ND35/FRACAS!$AY$1*60,0) - SUMPRODUCT( (FRACAS!$K$5:$K$9999=OA$2) * IFERROR(FRACAS!$AN$5:$AN$9999,0) ) ) / IFERROR($ND35/FRACAS!$AY$1*60,0), 1 )))</f>
        <v>1</v>
      </c>
      <c r="OB35" s="347" cm="1">
        <f t="array" ref="OB35">IF($ND35=0,"",(IFERROR( (IFERROR($ND35/FRACAS!$AY$1*60,0) - SUMPRODUCT( (FRACAS!$K$5:$K$9999=OB$2) * IFERROR(FRACAS!$AN$5:$AN$9999,0) ) ) / IFERROR($ND35/FRACAS!$AY$1*60,0), 1 )))</f>
        <v>1</v>
      </c>
      <c r="OC35" s="347" cm="1">
        <f t="array" ref="OC35">IF($ND35=0,"",(IFERROR( (IFERROR($ND35/FRACAS!$AY$1*60,0) - SUMPRODUCT( (FRACAS!$K$5:$K$9999=OC$2) * IFERROR(FRACAS!$AN$5:$AN$9999,0) ) ) / IFERROR($ND35/FRACAS!$AY$1*60,0), 1 )))</f>
        <v>1</v>
      </c>
      <c r="OD35" s="347" cm="1">
        <f t="array" ref="OD35">IF($ND35=0,"",(IFERROR( (IFERROR($ND35/FRACAS!$AY$1*60,0) - SUMPRODUCT( (FRACAS!$K$5:$K$9999=OD$2) * IFERROR(FRACAS!$AN$5:$AN$9999,0) ) ) / IFERROR($ND35/FRACAS!$AY$1*60,0), 1 )))</f>
        <v>1</v>
      </c>
      <c r="OE35" s="347" cm="1">
        <f t="array" ref="OE35">IF($ND35=0,"",(IFERROR( (IFERROR($ND35/FRACAS!$AY$1*60,0) - SUMPRODUCT( (FRACAS!$K$5:$K$9999=OE$2) * IFERROR(FRACAS!$AN$5:$AN$9999,0) ) ) / IFERROR($ND35/FRACAS!$AY$1*60,0), 1 )))</f>
        <v>1</v>
      </c>
      <c r="OF35" s="347" cm="1">
        <f t="array" ref="OF35">IF($ND35=0,"",(IFERROR( (IFERROR($ND35/FRACAS!$AY$1*60,0) - SUMPRODUCT( (FRACAS!$K$5:$K$9999=OF$2) * IFERROR(FRACAS!$AN$5:$AN$9999,0) ) ) / IFERROR($ND35/FRACAS!$AY$1*60,0), 1 )))</f>
        <v>1</v>
      </c>
      <c r="OG35" s="347" cm="1">
        <f t="array" ref="OG35">IF($ND35=0,"",(IFERROR( (IFERROR($ND35/FRACAS!$AY$1*60,0) - SUMPRODUCT( (FRACAS!$K$5:$K$9999=OG$2) * IFERROR(FRACAS!$AN$5:$AN$9999,0) ) ) / IFERROR($ND35/FRACAS!$AY$1*60,0), 1 )))</f>
        <v>1</v>
      </c>
      <c r="OH35" s="347" cm="1">
        <f t="array" ref="OH35">IF($ND35=0,"",(IFERROR( (IFERROR($ND35/FRACAS!$AY$1*60,0) - SUMPRODUCT( (FRACAS!$K$5:$K$9999=OH$2) * IFERROR(FRACAS!$AN$5:$AN$9999,0) ) ) / IFERROR($ND35/FRACAS!$AY$1*60,0), 1 )))</f>
        <v>1</v>
      </c>
      <c r="OI35" s="347" cm="1">
        <f t="array" ref="OI35">IF($ND35=0,"",(IFERROR( (IFERROR($ND35/FRACAS!$AY$1*60,0) - SUMPRODUCT( (FRACAS!$K$5:$K$9999=OI$2) * IFERROR(FRACAS!$AN$5:$AN$9999,0) ) ) / IFERROR($ND35/FRACAS!$AY$1*60,0), 1 )))</f>
        <v>1</v>
      </c>
      <c r="OJ35" s="347" cm="1">
        <f t="array" ref="OJ35">IF($ND35=0,"",(IFERROR( (IFERROR($ND35/FRACAS!$AY$1*60,0) - SUMPRODUCT( (FRACAS!$K$5:$K$9999=OJ$2) * IFERROR(FRACAS!$AN$5:$AN$9999,0) ) ) / IFERROR($ND35/FRACAS!$AY$1*60,0), 1 )))</f>
        <v>1</v>
      </c>
      <c r="OK35" s="347" cm="1">
        <f t="array" ref="OK35">IF($ND35=0,"",(IFERROR( (IFERROR($ND35/FRACAS!$AY$1*60,0) - SUMPRODUCT( (FRACAS!$K$5:$K$9999=OK$2) * IFERROR(FRACAS!$AN$5:$AN$9999,0) ) ) / IFERROR($ND35/FRACAS!$AY$1*60,0), 1 )))</f>
        <v>1</v>
      </c>
      <c r="OL35" s="347" cm="1">
        <f t="array" ref="OL35">IF($ND35=0,"",(IFERROR( (IFERROR($ND35/FRACAS!$AY$1*60,0) - SUMPRODUCT( (FRACAS!$K$5:$K$9999=OL$2) * IFERROR(FRACAS!$AN$5:$AN$9999,0) ) ) / IFERROR($ND35/FRACAS!$AY$1*60,0), 1 )))</f>
        <v>1</v>
      </c>
      <c r="OM35" s="347" cm="1">
        <f t="array" ref="OM35">IF($ND35=0,"",(IFERROR( (IFERROR($ND35/FRACAS!$AY$1*60,0) - SUMPRODUCT( (FRACAS!$K$5:$K$9999=OM$2) * IFERROR(FRACAS!$AN$5:$AN$9999,0) ) ) / IFERROR($ND35/FRACAS!$AY$1*60,0), 1 )))</f>
        <v>1</v>
      </c>
      <c r="ON35" s="347" cm="1">
        <f t="array" ref="ON35">IF($ND35=0,"",(IFERROR( (IFERROR($ND35/FRACAS!$AY$1*60,0) - SUMPRODUCT( (FRACAS!$K$5:$K$9999=ON$2) * IFERROR(FRACAS!$AN$5:$AN$9999,0) ) ) / IFERROR($ND35/FRACAS!$AY$1*60,0), 1 )))</f>
        <v>1</v>
      </c>
    </row>
    <row r="36" spans="2:404" ht="15" customHeight="1">
      <c r="B36" s="301" t="s">
        <v>247</v>
      </c>
      <c r="C36" s="302">
        <v>45478</v>
      </c>
      <c r="D36" s="307">
        <v>5919</v>
      </c>
      <c r="E36" s="279">
        <v>46</v>
      </c>
      <c r="F36" s="303">
        <v>0</v>
      </c>
      <c r="G36" s="303"/>
      <c r="H36" s="303"/>
      <c r="I36" s="303"/>
      <c r="J36" s="303"/>
      <c r="K36" s="304"/>
      <c r="L36" s="304"/>
      <c r="M36" s="317"/>
      <c r="N36" s="305"/>
      <c r="O36" s="279"/>
      <c r="P36" s="279"/>
      <c r="Q36" s="279"/>
      <c r="R36" s="279"/>
      <c r="S36" s="279"/>
      <c r="T36" s="279"/>
      <c r="U36" s="279"/>
      <c r="V36" s="279"/>
      <c r="W36" s="279"/>
      <c r="X36" s="279"/>
      <c r="Y36" s="279"/>
      <c r="Z36" s="279"/>
      <c r="AA36" s="279"/>
      <c r="AB36" s="279"/>
      <c r="AC36" s="279"/>
      <c r="AD36" s="279"/>
      <c r="AE36" s="279"/>
      <c r="AF36" s="279"/>
      <c r="AG36" s="279"/>
      <c r="AH36" s="279"/>
      <c r="AI36" s="279"/>
      <c r="AJ36" s="279"/>
      <c r="AK36" s="279"/>
      <c r="AL36" s="279"/>
      <c r="AM36" s="279"/>
      <c r="AN36" s="279"/>
      <c r="AO36" s="279"/>
      <c r="AP36" s="279"/>
      <c r="AQ36" s="279"/>
      <c r="AR36" s="279"/>
      <c r="AS36" s="279"/>
      <c r="AT36" s="279"/>
      <c r="AU36" s="279"/>
      <c r="AV36" s="279"/>
      <c r="AW36" s="279"/>
      <c r="AX36" s="279"/>
      <c r="AY36" s="279"/>
      <c r="AZ36" s="279"/>
      <c r="BA36" s="280"/>
      <c r="BB36" s="266"/>
      <c r="BC36" s="266"/>
      <c r="BD36" s="352"/>
      <c r="BE36" s="352"/>
      <c r="BF36" s="352"/>
      <c r="BG36" s="352"/>
      <c r="BH36" s="352"/>
      <c r="BI36" s="352"/>
      <c r="BJ36" s="352"/>
      <c r="BK36" s="352"/>
      <c r="BL36" s="352"/>
      <c r="BM36" s="352"/>
      <c r="BN36" s="352"/>
      <c r="BO36" s="352"/>
      <c r="BP36" s="352"/>
      <c r="BQ36" s="352"/>
      <c r="BR36" s="352"/>
      <c r="BS36" s="352"/>
      <c r="BT36" s="352"/>
      <c r="BU36" s="352"/>
      <c r="BV36" s="352"/>
      <c r="BW36" s="352"/>
      <c r="BX36" s="352"/>
      <c r="BY36" s="352"/>
      <c r="BZ36" s="352"/>
      <c r="CA36" s="352"/>
      <c r="CB36" s="352"/>
      <c r="CC36" s="352"/>
      <c r="CD36" s="352"/>
      <c r="CE36" s="352"/>
      <c r="CF36" s="352"/>
      <c r="CG36" s="352"/>
      <c r="CH36" s="352"/>
      <c r="CI36" s="352"/>
      <c r="CJ36" s="352"/>
      <c r="CK36" s="352"/>
      <c r="CL36" s="352"/>
      <c r="CM36" s="352"/>
      <c r="CN36" s="352"/>
      <c r="CO36" s="352"/>
      <c r="CP36" s="352"/>
      <c r="CQ36" s="352"/>
      <c r="CR36" s="352"/>
      <c r="CS36" s="352"/>
      <c r="CT36" s="352"/>
      <c r="CU36" s="352"/>
      <c r="CV36" s="352"/>
      <c r="CW36" s="352"/>
      <c r="CX36" s="352"/>
      <c r="CY36" s="352"/>
      <c r="CZ36" s="352"/>
      <c r="DA36" s="352"/>
      <c r="DB36" s="266"/>
      <c r="DC36" s="266">
        <f t="shared" si="3"/>
        <v>42</v>
      </c>
      <c r="DD36" s="302">
        <f t="shared" si="4"/>
        <v>45478</v>
      </c>
      <c r="DE36" s="328">
        <f>IF(D36&gt; 0,(COUNTIFS(FRACAS!$B$5:$B$9997, D$4, FRACAS!$D$5:$D$9997, "&lt;="&amp;D36)), "" )</f>
        <v>36</v>
      </c>
      <c r="DF36" s="282">
        <f>IF(E36&gt; 0,(COUNTIFS(FRACAS!$B$5:$B$9997, E$4, FRACAS!$D$5:$D$9997, "&lt;="&amp;E36)), "" )</f>
        <v>6</v>
      </c>
      <c r="DG36" s="282" t="str">
        <f>IF(F36&gt; 0,(COUNTIFS(FRACAS!$B$5:$B$9997, F$4, FRACAS!$D$5:$D$9997, "&lt;="&amp;F36)), "" )</f>
        <v/>
      </c>
      <c r="DH36" s="282" t="str">
        <f>IF(G36&gt; 0,(COUNTIFS(FRACAS!$B$5:$B$9997, G$4, FRACAS!$D$5:$D$9997, "&lt;="&amp;G36)), "" )</f>
        <v/>
      </c>
      <c r="DI36" s="282" t="str">
        <f>IF(H36&gt; 0,(COUNTIFS(FRACAS!$B$5:$B$9997, H$4, FRACAS!$D$5:$D$9997, "&lt;="&amp;H36)), "" )</f>
        <v/>
      </c>
      <c r="DJ36" s="282" t="str">
        <f>IF(I36&gt; 0,(COUNTIFS(FRACAS!$B$5:$B$9997, I$4, FRACAS!$D$5:$D$9997, "&lt;="&amp;I36)), "" )</f>
        <v/>
      </c>
      <c r="DK36" s="282" t="str">
        <f>IF(J36&gt; 0,(COUNTIFS(FRACAS!$B$5:$B$9997, J$4, FRACAS!$D$5:$D$9997, "&lt;="&amp;J36)), "" )</f>
        <v/>
      </c>
      <c r="DL36" s="282" t="str">
        <f>IF(K36&gt; 0,(COUNTIFS(FRACAS!$B$5:$B$9997, K$4, FRACAS!$D$5:$D$9997, "&lt;="&amp;K36)), "" )</f>
        <v/>
      </c>
      <c r="DM36" s="282" t="str">
        <f>IF(L36&gt; 0,(COUNTIFS(FRACAS!$B$5:$B$9997, L$4, FRACAS!$D$5:$D$9997, "&lt;="&amp;L36)), "" )</f>
        <v/>
      </c>
      <c r="DN36" s="282" t="str">
        <f>IF(M36&gt; 0,(COUNTIFS(FRACAS!$B$5:$B$9997, M$4, FRACAS!$D$5:$D$9997, "&lt;="&amp;M36)), "" )</f>
        <v/>
      </c>
      <c r="DO36" s="284"/>
      <c r="DP36" s="282"/>
      <c r="DQ36" s="282"/>
      <c r="DR36" s="282"/>
      <c r="DS36" s="282"/>
      <c r="DT36" s="282"/>
      <c r="DU36" s="282"/>
      <c r="DV36" s="282"/>
      <c r="DW36" s="282"/>
      <c r="DX36" s="282"/>
      <c r="DY36" s="282"/>
      <c r="DZ36" s="282"/>
      <c r="EA36" s="282"/>
      <c r="EB36" s="282"/>
      <c r="EC36" s="282"/>
      <c r="ED36" s="282"/>
      <c r="EE36" s="282"/>
      <c r="EF36" s="282"/>
      <c r="EG36" s="282"/>
      <c r="EH36" s="282"/>
      <c r="EI36" s="282"/>
      <c r="EJ36" s="282"/>
      <c r="EK36" s="282"/>
      <c r="EL36" s="282"/>
      <c r="EM36" s="282"/>
      <c r="EN36" s="282"/>
      <c r="EO36" s="282"/>
      <c r="EP36" s="282"/>
      <c r="EQ36" s="282"/>
      <c r="ER36" s="282"/>
      <c r="ES36" s="282"/>
      <c r="ET36" s="282"/>
      <c r="EU36" s="282"/>
      <c r="EV36" s="282"/>
      <c r="EW36" s="282"/>
      <c r="EX36" s="282"/>
      <c r="EY36" s="282"/>
      <c r="EZ36" s="282"/>
      <c r="FA36" s="282"/>
      <c r="FB36" s="283"/>
      <c r="FC36" s="285"/>
      <c r="FD36" s="285"/>
      <c r="JN36" s="306"/>
      <c r="JO36" s="274"/>
      <c r="JP36" s="274"/>
      <c r="JQ36" s="274"/>
      <c r="JR36" s="274"/>
      <c r="JS36" s="274"/>
      <c r="JT36" s="274"/>
      <c r="JU36" s="274"/>
      <c r="JV36" s="274"/>
      <c r="JW36" s="274"/>
      <c r="JX36" s="274"/>
      <c r="JY36" s="274"/>
      <c r="JZ36" s="274"/>
      <c r="KA36" s="274"/>
      <c r="KB36" s="274"/>
      <c r="KC36" s="274"/>
      <c r="KD36" s="274"/>
      <c r="KE36" s="274"/>
      <c r="KF36" s="274"/>
      <c r="KG36" s="274"/>
      <c r="KH36" s="274"/>
      <c r="KI36" s="274"/>
      <c r="KJ36" s="274"/>
      <c r="KK36" s="274"/>
      <c r="KL36" s="274"/>
      <c r="KM36" s="274"/>
      <c r="KN36" s="274"/>
      <c r="KO36" s="274"/>
      <c r="KP36" s="274"/>
      <c r="KQ36" s="274"/>
      <c r="KR36" s="274"/>
      <c r="KS36" s="274"/>
      <c r="KT36" s="274"/>
      <c r="KU36" s="274"/>
      <c r="KV36" s="274"/>
      <c r="KW36" s="274"/>
      <c r="KX36" s="274"/>
      <c r="KY36" s="274"/>
      <c r="KZ36" s="274"/>
      <c r="LA36" s="274"/>
      <c r="LB36" s="275"/>
      <c r="LC36" s="302">
        <f t="shared" si="6"/>
        <v>45478</v>
      </c>
      <c r="LD36" s="354" cm="1">
        <f t="array" ref="LD36">IFERROR(
    (((D36/FRACAS!$AY$1)*60))
    /
    (((D36/FRACAS!$AY$1)*60) + SUMPRODUCT((FRACAS!$B$5:$B$9997=D$4)*(FRACAS!$D$5:$D$9997&lt;=D36)*(IFERROR(FRACAS!$AM$5:$AM$9997,0)))
    ),"")</f>
        <v>0.18095297620785811</v>
      </c>
      <c r="LE36" s="354" cm="1">
        <f t="array" ref="LE36">IFERROR(
    (((E36/FRACAS!$AY$1)*60))
    /
    (((E36/FRACAS!$AY$1)*60) + SUMPRODUCT((FRACAS!$B$5:$B$9997=E$4)*(FRACAS!$D$5:$D$9997&lt;=E36)*(IFERROR(FRACAS!$AM$5:$AM$9997,0)))
    ),"")</f>
        <v>1.7283111561245414E-3</v>
      </c>
      <c r="LF36" s="354" t="str" cm="1">
        <f t="array" ref="LF36">IFERROR(
    (((F36/FRACAS!$AY$1)*60))
    /
    (((F36/FRACAS!$AY$1)*60) + SUMPRODUCT((FRACAS!$B$5:$B$9997=F$4)*(FRACAS!$D$5:$D$9997&lt;=F36)*(IFERROR(FRACAS!$AM$5:$AM$9997,0)))
    ),"")</f>
        <v/>
      </c>
      <c r="LG36" s="354" t="str" cm="1">
        <f t="array" ref="LG36">IFERROR(
    (((G36/FRACAS!$AY$1)*60))
    /
    (((G36/FRACAS!$AY$1)*60) + SUMPRODUCT((FRACAS!$B$5:$B$9997=G$4)*(FRACAS!$D$5:$D$9997&lt;=G36)*(IFERROR(FRACAS!$AM$5:$AM$9997,0)))
    ),"")</f>
        <v/>
      </c>
      <c r="LH36" s="354" t="str" cm="1">
        <f t="array" ref="LH36">IFERROR(
    (((H36/FRACAS!$AY$1)*60))
    /
    (((H36/FRACAS!$AY$1)*60) + SUMPRODUCT((FRACAS!$B$5:$B$9997=H$4)*(FRACAS!$D$5:$D$9997&lt;=H36)*(IFERROR(FRACAS!$AM$5:$AM$9997,0)))
    ),"")</f>
        <v/>
      </c>
      <c r="LI36" s="354" t="str" cm="1">
        <f t="array" ref="LI36">IFERROR(
    (((I36/FRACAS!$AY$1)*60))
    /
    (((I36/FRACAS!$AY$1)*60) + SUMPRODUCT((FRACAS!$B$5:$B$9997=I$4)*(FRACAS!$D$5:$D$9997&lt;=I36)*(IFERROR(FRACAS!$AM$5:$AM$9997,0)))
    ),"")</f>
        <v/>
      </c>
      <c r="LJ36" s="354" t="str" cm="1">
        <f t="array" ref="LJ36">IFERROR(
    (((J36/FRACAS!$AY$1)*60))
    /
    (((J36/FRACAS!$AY$1)*60) + SUMPRODUCT((FRACAS!$B$5:$B$9997=J$4)*(FRACAS!$D$5:$D$9997&lt;=J36)*(IFERROR(FRACAS!$AM$5:$AM$9997,0)))
    ),"")</f>
        <v/>
      </c>
      <c r="LK36" s="354" t="str" cm="1">
        <f t="array" ref="LK36">IFERROR(
    (((K36/FRACAS!$AY$1)*60))
    /
    (((K36/FRACAS!$AY$1)*60) + SUMPRODUCT((FRACAS!$B$5:$B$9997=K$4)*(FRACAS!$D$5:$D$9997&lt;=K36)*(IFERROR(FRACAS!$AM$5:$AM$9997,0)))
    ),"")</f>
        <v/>
      </c>
      <c r="LL36" s="354" t="str" cm="1">
        <f t="array" ref="LL36">IFERROR(
    (((L36/FRACAS!$AY$1)*60))
    /
    (((L36/FRACAS!$AY$1)*60) + SUMPRODUCT((FRACAS!$B$5:$B$9997=L$4)*(FRACAS!$D$5:$D$9997&lt;=L36)*(IFERROR(FRACAS!$AM$5:$AM$9997,0)))
    ),"")</f>
        <v/>
      </c>
      <c r="LM36" s="354" t="str" cm="1">
        <f t="array" ref="LM36">IFERROR(
    (((M36/FRACAS!$AY$1)*60))
    /
    (((M36/FRACAS!$AY$1)*60) + SUMPRODUCT((FRACAS!$B$5:$B$9997=M$4)*(FRACAS!$D$5:$D$9997&lt;=M36)*(IFERROR(FRACAS!$AM$5:$AM$9997,0)))
    ),"")</f>
        <v/>
      </c>
      <c r="LN36" s="308"/>
      <c r="LO36" s="276"/>
      <c r="LP36" s="276"/>
      <c r="LQ36" s="276"/>
      <c r="LR36" s="276"/>
      <c r="LS36" s="276"/>
      <c r="LT36" s="276"/>
      <c r="LU36" s="276"/>
      <c r="LV36" s="276"/>
      <c r="LW36" s="276"/>
      <c r="LX36" s="276"/>
      <c r="LY36" s="276"/>
      <c r="LZ36" s="276"/>
      <c r="MA36" s="276"/>
      <c r="MB36" s="276"/>
      <c r="MC36" s="276"/>
      <c r="MD36" s="276"/>
      <c r="ME36" s="276"/>
      <c r="MF36" s="276"/>
      <c r="MG36" s="276"/>
      <c r="MH36" s="276"/>
      <c r="MI36" s="276"/>
      <c r="MJ36" s="276"/>
      <c r="MK36" s="276"/>
      <c r="ML36" s="276"/>
      <c r="MM36" s="276"/>
      <c r="MN36" s="276"/>
      <c r="MO36" s="276"/>
      <c r="MP36" s="276"/>
      <c r="MQ36" s="276"/>
      <c r="MR36" s="276"/>
      <c r="MS36" s="276"/>
      <c r="MT36" s="276"/>
      <c r="MU36" s="276"/>
      <c r="MV36" s="276"/>
      <c r="MW36" s="276"/>
      <c r="MX36" s="276"/>
      <c r="MY36" s="276"/>
      <c r="MZ36" s="276"/>
      <c r="NA36" s="277"/>
      <c r="ND36" s="345">
        <f t="shared" si="7"/>
        <v>5965</v>
      </c>
      <c r="NE36" s="346">
        <f t="shared" si="5"/>
        <v>45478</v>
      </c>
      <c r="NF36" s="347" cm="1">
        <f t="array" ref="NF36">IF($ND36=0,"",(IFERROR( (IFERROR($ND36/FRACAS!$AY$1*60,0) - SUMPRODUCT( (FRACAS!$K$5:$K$9999=NF$2) * IFERROR(FRACAS!$AN$5:$AN$9999,0) ) ) / IFERROR($ND36/FRACAS!$AY$1*60,0), 1 )))</f>
        <v>1</v>
      </c>
      <c r="NG36" s="347" cm="1">
        <f t="array" ref="NG36">IF($ND36=0,"",(IFERROR( (IFERROR($ND36/FRACAS!$AY$1*60,0) - SUMPRODUCT( (FRACAS!$K$5:$K$9999=NG$2) * IFERROR(FRACAS!$AN$5:$AN$9999,0) ) ) / IFERROR($ND36/FRACAS!$AY$1*60,0), 1 )))</f>
        <v>1</v>
      </c>
      <c r="NH36" s="347" cm="1">
        <f t="array" ref="NH36">IF($ND36=0,"",(IFERROR( (IFERROR($ND36/FRACAS!$AY$1*60,0) - SUMPRODUCT( (FRACAS!$K$5:$K$9999=NH$2) * IFERROR(FRACAS!$AN$5:$AN$9999,0) ) ) / IFERROR($ND36/FRACAS!$AY$1*60,0), 1 )))</f>
        <v>1</v>
      </c>
      <c r="NI36" s="347" cm="1">
        <f t="array" ref="NI36">IF($ND36=0,"",(IFERROR( (IFERROR($ND36/FRACAS!$AY$1*60,0) - SUMPRODUCT( (FRACAS!$K$5:$K$9999=NI$2) * IFERROR(FRACAS!$AN$5:$AN$9999,0) ) ) / IFERROR($ND36/FRACAS!$AY$1*60,0), 1 )))</f>
        <v>1</v>
      </c>
      <c r="NJ36" s="347" cm="1">
        <f t="array" ref="NJ36">IF($ND36=0,"",(IFERROR( (IFERROR($ND36/FRACAS!$AY$1*60,0) - SUMPRODUCT( (FRACAS!$K$5:$K$9999=NJ$2) * IFERROR(FRACAS!$AN$5:$AN$9999,0) ) ) / IFERROR($ND36/FRACAS!$AY$1*60,0), 1 )))</f>
        <v>1</v>
      </c>
      <c r="NK36" s="347" cm="1">
        <f t="array" ref="NK36">IF($ND36=0,"",(IFERROR( (IFERROR($ND36/FRACAS!$AY$1*60,0) - SUMPRODUCT( (FRACAS!$K$5:$K$9999=NK$2) * IFERROR(FRACAS!$AN$5:$AN$9999,0) ) ) / IFERROR($ND36/FRACAS!$AY$1*60,0), 1 )))</f>
        <v>1</v>
      </c>
      <c r="NL36" s="347" cm="1">
        <f t="array" ref="NL36">IF($ND36=0,"",(IFERROR( (IFERROR($ND36/FRACAS!$AY$1*60,0) - SUMPRODUCT( (FRACAS!$K$5:$K$9999=NL$2) * IFERROR(FRACAS!$AN$5:$AN$9999,0) ) ) / IFERROR($ND36/FRACAS!$AY$1*60,0), 1 )))</f>
        <v>1</v>
      </c>
      <c r="NM36" s="347" cm="1">
        <f t="array" ref="NM36">IF($ND36=0,"",(IFERROR( (IFERROR($ND36/FRACAS!$AY$1*60,0) - SUMPRODUCT( (FRACAS!$K$5:$K$9999=NM$2) * IFERROR(FRACAS!$AN$5:$AN$9999,0) ) ) / IFERROR($ND36/FRACAS!$AY$1*60,0), 1 )))</f>
        <v>1</v>
      </c>
      <c r="NN36" s="347" cm="1">
        <f t="array" ref="NN36">IF($ND36=0,"",(IFERROR( (IFERROR($ND36/FRACAS!$AY$1*60,0) - SUMPRODUCT( (FRACAS!$K$5:$K$9999=NN$2) * IFERROR(FRACAS!$AN$5:$AN$9999,0) ) ) / IFERROR($ND36/FRACAS!$AY$1*60,0), 1 )))</f>
        <v>1</v>
      </c>
      <c r="NO36" s="347" cm="1">
        <f t="array" ref="NO36">IF($ND36=0,"",(IFERROR( (IFERROR($ND36/FRACAS!$AY$1*60,0) - SUMPRODUCT( (FRACAS!$K$5:$K$9999=NO$2) * IFERROR(FRACAS!$AN$5:$AN$9999,0) ) ) / IFERROR($ND36/FRACAS!$AY$1*60,0), 1 )))</f>
        <v>1</v>
      </c>
      <c r="NP36" s="347" cm="1">
        <f t="array" ref="NP36">IF($ND36=0,"",(IFERROR( (IFERROR($ND36/FRACAS!$AY$1*60,0) - SUMPRODUCT( (FRACAS!$K$5:$K$9999=NP$2) * IFERROR(FRACAS!$AN$5:$AN$9999,0) ) ) / IFERROR($ND36/FRACAS!$AY$1*60,0), 1 )))</f>
        <v>1</v>
      </c>
      <c r="NQ36" s="347" cm="1">
        <f t="array" ref="NQ36">IF($ND36=0,"",(IFERROR( (IFERROR($ND36/FRACAS!$AY$1*60,0) - SUMPRODUCT( (FRACAS!$K$5:$K$9999=NQ$2) * IFERROR(FRACAS!$AN$5:$AN$9999,0) ) ) / IFERROR($ND36/FRACAS!$AY$1*60,0), 1 )))</f>
        <v>1</v>
      </c>
      <c r="NR36" s="347" cm="1">
        <f t="array" ref="NR36">IF($ND36=0,"",(IFERROR( (IFERROR($ND36/FRACAS!$AY$1*60,0) - SUMPRODUCT( (FRACAS!$K$5:$K$9999=NR$2) * IFERROR(FRACAS!$AN$5:$AN$9999,0) ) ) / IFERROR($ND36/FRACAS!$AY$1*60,0), 1 )))</f>
        <v>1</v>
      </c>
      <c r="NS36" s="347" cm="1">
        <f t="array" ref="NS36">IF($ND36=0,"",(IFERROR( (IFERROR($ND36/FRACAS!$AY$1*60,0) - SUMPRODUCT( (FRACAS!$K$5:$K$9999=NS$2) * IFERROR(FRACAS!$AN$5:$AN$9999,0) ) ) / IFERROR($ND36/FRACAS!$AY$1*60,0), 1 )))</f>
        <v>1</v>
      </c>
      <c r="NT36" s="347" cm="1">
        <f t="array" ref="NT36">IF($ND36=0,"",(IFERROR( (IFERROR($ND36/FRACAS!$AY$1*60,0) - SUMPRODUCT( (FRACAS!$K$5:$K$9999=NT$2) * IFERROR(FRACAS!$AN$5:$AN$9999,0) ) ) / IFERROR($ND36/FRACAS!$AY$1*60,0), 1 )))</f>
        <v>1</v>
      </c>
      <c r="NU36" s="347" cm="1">
        <f t="array" ref="NU36">IF($ND36=0,"",(IFERROR( (IFERROR($ND36/FRACAS!$AY$1*60,0) - SUMPRODUCT( (FRACAS!$K$5:$K$9999=NU$2) * IFERROR(FRACAS!$AN$5:$AN$9999,0) ) ) / IFERROR($ND36/FRACAS!$AY$1*60,0), 1 )))</f>
        <v>1</v>
      </c>
      <c r="NV36" s="347" cm="1">
        <f t="array" ref="NV36">IF($ND36=0,"",(IFERROR( (IFERROR($ND36/FRACAS!$AY$1*60,0) - SUMPRODUCT( (FRACAS!$K$5:$K$9999=NV$2) * IFERROR(FRACAS!$AN$5:$AN$9999,0) ) ) / IFERROR($ND36/FRACAS!$AY$1*60,0), 1 )))</f>
        <v>1</v>
      </c>
      <c r="NW36" s="347" cm="1">
        <f t="array" ref="NW36">IF($ND36=0,"",(IFERROR( (IFERROR($ND36/FRACAS!$AY$1*60,0) - SUMPRODUCT( (FRACAS!$K$5:$K$9999=NW$2) * IFERROR(FRACAS!$AN$5:$AN$9999,0) ) ) / IFERROR($ND36/FRACAS!$AY$1*60,0), 1 )))</f>
        <v>1</v>
      </c>
      <c r="NX36" s="347" cm="1">
        <f t="array" ref="NX36">IF($ND36=0,"",(IFERROR( (IFERROR($ND36/FRACAS!$AY$1*60,0) - SUMPRODUCT( (FRACAS!$K$5:$K$9999=NX$2) * IFERROR(FRACAS!$AN$5:$AN$9999,0) ) ) / IFERROR($ND36/FRACAS!$AY$1*60,0), 1 )))</f>
        <v>1</v>
      </c>
      <c r="NY36" s="347" cm="1">
        <f t="array" ref="NY36">IF($ND36=0,"",(IFERROR( (IFERROR($ND36/FRACAS!$AY$1*60,0) - SUMPRODUCT( (FRACAS!$K$5:$K$9999=NY$2) * IFERROR(FRACAS!$AN$5:$AN$9999,0) ) ) / IFERROR($ND36/FRACAS!$AY$1*60,0), 1 )))</f>
        <v>1</v>
      </c>
      <c r="NZ36" s="347" cm="1">
        <f t="array" ref="NZ36">IF($ND36=0,"",(IFERROR( (IFERROR($ND36/FRACAS!$AY$1*60,0) - SUMPRODUCT( (FRACAS!$K$5:$K$9999=NZ$2) * IFERROR(FRACAS!$AN$5:$AN$9999,0) ) ) / IFERROR($ND36/FRACAS!$AY$1*60,0), 1 )))</f>
        <v>1</v>
      </c>
      <c r="OA36" s="347" cm="1">
        <f t="array" ref="OA36">IF($ND36=0,"",(IFERROR( (IFERROR($ND36/FRACAS!$AY$1*60,0) - SUMPRODUCT( (FRACAS!$K$5:$K$9999=OA$2) * IFERROR(FRACAS!$AN$5:$AN$9999,0) ) ) / IFERROR($ND36/FRACAS!$AY$1*60,0), 1 )))</f>
        <v>1</v>
      </c>
      <c r="OB36" s="347" cm="1">
        <f t="array" ref="OB36">IF($ND36=0,"",(IFERROR( (IFERROR($ND36/FRACAS!$AY$1*60,0) - SUMPRODUCT( (FRACAS!$K$5:$K$9999=OB$2) * IFERROR(FRACAS!$AN$5:$AN$9999,0) ) ) / IFERROR($ND36/FRACAS!$AY$1*60,0), 1 )))</f>
        <v>1</v>
      </c>
      <c r="OC36" s="347" cm="1">
        <f t="array" ref="OC36">IF($ND36=0,"",(IFERROR( (IFERROR($ND36/FRACAS!$AY$1*60,0) - SUMPRODUCT( (FRACAS!$K$5:$K$9999=OC$2) * IFERROR(FRACAS!$AN$5:$AN$9999,0) ) ) / IFERROR($ND36/FRACAS!$AY$1*60,0), 1 )))</f>
        <v>1</v>
      </c>
      <c r="OD36" s="347" cm="1">
        <f t="array" ref="OD36">IF($ND36=0,"",(IFERROR( (IFERROR($ND36/FRACAS!$AY$1*60,0) - SUMPRODUCT( (FRACAS!$K$5:$K$9999=OD$2) * IFERROR(FRACAS!$AN$5:$AN$9999,0) ) ) / IFERROR($ND36/FRACAS!$AY$1*60,0), 1 )))</f>
        <v>1</v>
      </c>
      <c r="OE36" s="347" cm="1">
        <f t="array" ref="OE36">IF($ND36=0,"",(IFERROR( (IFERROR($ND36/FRACAS!$AY$1*60,0) - SUMPRODUCT( (FRACAS!$K$5:$K$9999=OE$2) * IFERROR(FRACAS!$AN$5:$AN$9999,0) ) ) / IFERROR($ND36/FRACAS!$AY$1*60,0), 1 )))</f>
        <v>1</v>
      </c>
      <c r="OF36" s="347" cm="1">
        <f t="array" ref="OF36">IF($ND36=0,"",(IFERROR( (IFERROR($ND36/FRACAS!$AY$1*60,0) - SUMPRODUCT( (FRACAS!$K$5:$K$9999=OF$2) * IFERROR(FRACAS!$AN$5:$AN$9999,0) ) ) / IFERROR($ND36/FRACAS!$AY$1*60,0), 1 )))</f>
        <v>1</v>
      </c>
      <c r="OG36" s="347" cm="1">
        <f t="array" ref="OG36">IF($ND36=0,"",(IFERROR( (IFERROR($ND36/FRACAS!$AY$1*60,0) - SUMPRODUCT( (FRACAS!$K$5:$K$9999=OG$2) * IFERROR(FRACAS!$AN$5:$AN$9999,0) ) ) / IFERROR($ND36/FRACAS!$AY$1*60,0), 1 )))</f>
        <v>1</v>
      </c>
      <c r="OH36" s="347" cm="1">
        <f t="array" ref="OH36">IF($ND36=0,"",(IFERROR( (IFERROR($ND36/FRACAS!$AY$1*60,0) - SUMPRODUCT( (FRACAS!$K$5:$K$9999=OH$2) * IFERROR(FRACAS!$AN$5:$AN$9999,0) ) ) / IFERROR($ND36/FRACAS!$AY$1*60,0), 1 )))</f>
        <v>1</v>
      </c>
      <c r="OI36" s="347" cm="1">
        <f t="array" ref="OI36">IF($ND36=0,"",(IFERROR( (IFERROR($ND36/FRACAS!$AY$1*60,0) - SUMPRODUCT( (FRACAS!$K$5:$K$9999=OI$2) * IFERROR(FRACAS!$AN$5:$AN$9999,0) ) ) / IFERROR($ND36/FRACAS!$AY$1*60,0), 1 )))</f>
        <v>1</v>
      </c>
      <c r="OJ36" s="347" cm="1">
        <f t="array" ref="OJ36">IF($ND36=0,"",(IFERROR( (IFERROR($ND36/FRACAS!$AY$1*60,0) - SUMPRODUCT( (FRACAS!$K$5:$K$9999=OJ$2) * IFERROR(FRACAS!$AN$5:$AN$9999,0) ) ) / IFERROR($ND36/FRACAS!$AY$1*60,0), 1 )))</f>
        <v>1</v>
      </c>
      <c r="OK36" s="347" cm="1">
        <f t="array" ref="OK36">IF($ND36=0,"",(IFERROR( (IFERROR($ND36/FRACAS!$AY$1*60,0) - SUMPRODUCT( (FRACAS!$K$5:$K$9999=OK$2) * IFERROR(FRACAS!$AN$5:$AN$9999,0) ) ) / IFERROR($ND36/FRACAS!$AY$1*60,0), 1 )))</f>
        <v>1</v>
      </c>
      <c r="OL36" s="347" cm="1">
        <f t="array" ref="OL36">IF($ND36=0,"",(IFERROR( (IFERROR($ND36/FRACAS!$AY$1*60,0) - SUMPRODUCT( (FRACAS!$K$5:$K$9999=OL$2) * IFERROR(FRACAS!$AN$5:$AN$9999,0) ) ) / IFERROR($ND36/FRACAS!$AY$1*60,0), 1 )))</f>
        <v>1</v>
      </c>
      <c r="OM36" s="347" cm="1">
        <f t="array" ref="OM36">IF($ND36=0,"",(IFERROR( (IFERROR($ND36/FRACAS!$AY$1*60,0) - SUMPRODUCT( (FRACAS!$K$5:$K$9999=OM$2) * IFERROR(FRACAS!$AN$5:$AN$9999,0) ) ) / IFERROR($ND36/FRACAS!$AY$1*60,0), 1 )))</f>
        <v>1</v>
      </c>
      <c r="ON36" s="347" cm="1">
        <f t="array" ref="ON36">IF($ND36=0,"",(IFERROR( (IFERROR($ND36/FRACAS!$AY$1*60,0) - SUMPRODUCT( (FRACAS!$K$5:$K$9999=ON$2) * IFERROR(FRACAS!$AN$5:$AN$9999,0) ) ) / IFERROR($ND36/FRACAS!$AY$1*60,0), 1 )))</f>
        <v>1</v>
      </c>
    </row>
    <row r="37" spans="2:404" ht="15" customHeight="1">
      <c r="B37" s="301" t="s">
        <v>248</v>
      </c>
      <c r="C37" s="302">
        <v>45485</v>
      </c>
      <c r="D37" s="307">
        <v>6159</v>
      </c>
      <c r="E37" s="279">
        <v>48</v>
      </c>
      <c r="F37" s="307">
        <v>1409</v>
      </c>
      <c r="G37" s="303"/>
      <c r="H37" s="303"/>
      <c r="I37" s="303"/>
      <c r="J37" s="303"/>
      <c r="K37" s="304"/>
      <c r="L37" s="304"/>
      <c r="M37" s="317"/>
      <c r="N37" s="305"/>
      <c r="O37" s="279"/>
      <c r="P37" s="279"/>
      <c r="Q37" s="279"/>
      <c r="R37" s="279"/>
      <c r="S37" s="279"/>
      <c r="T37" s="279"/>
      <c r="U37" s="279"/>
      <c r="V37" s="279"/>
      <c r="W37" s="279"/>
      <c r="X37" s="279"/>
      <c r="Y37" s="279"/>
      <c r="Z37" s="279"/>
      <c r="AA37" s="279"/>
      <c r="AB37" s="279"/>
      <c r="AC37" s="279"/>
      <c r="AD37" s="279"/>
      <c r="AE37" s="279"/>
      <c r="AF37" s="279"/>
      <c r="AG37" s="279"/>
      <c r="AH37" s="279"/>
      <c r="AI37" s="279"/>
      <c r="AJ37" s="279"/>
      <c r="AK37" s="279"/>
      <c r="AL37" s="279"/>
      <c r="AM37" s="279"/>
      <c r="AN37" s="279"/>
      <c r="AO37" s="279"/>
      <c r="AP37" s="279"/>
      <c r="AQ37" s="279"/>
      <c r="AR37" s="279"/>
      <c r="AS37" s="279"/>
      <c r="AT37" s="279"/>
      <c r="AU37" s="279"/>
      <c r="AV37" s="279"/>
      <c r="AW37" s="279"/>
      <c r="AX37" s="279"/>
      <c r="AY37" s="279"/>
      <c r="AZ37" s="279"/>
      <c r="BA37" s="280"/>
      <c r="BB37" s="266"/>
      <c r="BC37" s="266"/>
      <c r="BD37" s="352"/>
      <c r="BE37" s="352"/>
      <c r="BF37" s="352"/>
      <c r="BG37" s="352"/>
      <c r="BH37" s="352"/>
      <c r="BI37" s="352"/>
      <c r="BJ37" s="352"/>
      <c r="BK37" s="352"/>
      <c r="BL37" s="352"/>
      <c r="BM37" s="352"/>
      <c r="BN37" s="352"/>
      <c r="BO37" s="352"/>
      <c r="BP37" s="352"/>
      <c r="BQ37" s="352"/>
      <c r="BR37" s="352"/>
      <c r="BS37" s="352"/>
      <c r="BT37" s="352"/>
      <c r="BU37" s="352"/>
      <c r="BV37" s="352"/>
      <c r="BW37" s="352"/>
      <c r="BX37" s="352"/>
      <c r="BY37" s="352"/>
      <c r="BZ37" s="352"/>
      <c r="CA37" s="352"/>
      <c r="CB37" s="352"/>
      <c r="CC37" s="352"/>
      <c r="CD37" s="352"/>
      <c r="CE37" s="352"/>
      <c r="CF37" s="352"/>
      <c r="CG37" s="352"/>
      <c r="CH37" s="352"/>
      <c r="CI37" s="352"/>
      <c r="CJ37" s="352"/>
      <c r="CK37" s="352"/>
      <c r="CL37" s="352"/>
      <c r="CM37" s="352"/>
      <c r="CN37" s="352"/>
      <c r="CO37" s="352"/>
      <c r="CP37" s="352"/>
      <c r="CQ37" s="352"/>
      <c r="CR37" s="352"/>
      <c r="CS37" s="352"/>
      <c r="CT37" s="352"/>
      <c r="CU37" s="352"/>
      <c r="CV37" s="352"/>
      <c r="CW37" s="352"/>
      <c r="CX37" s="352"/>
      <c r="CY37" s="352"/>
      <c r="CZ37" s="352"/>
      <c r="DA37" s="352"/>
      <c r="DB37" s="266"/>
      <c r="DC37" s="266">
        <f t="shared" si="3"/>
        <v>46</v>
      </c>
      <c r="DD37" s="302">
        <f t="shared" si="4"/>
        <v>45485</v>
      </c>
      <c r="DE37" s="328">
        <f>IF(D37&gt; 0,(COUNTIFS(FRACAS!$B$5:$B$9997, D$4, FRACAS!$D$5:$D$9997, "&lt;="&amp;D37)), "" )</f>
        <v>36</v>
      </c>
      <c r="DF37" s="282">
        <f>IF(E37&gt; 0,(COUNTIFS(FRACAS!$B$5:$B$9997, E$4, FRACAS!$D$5:$D$9997, "&lt;="&amp;E37)), "" )</f>
        <v>6</v>
      </c>
      <c r="DG37" s="282">
        <f>IF(F37&gt; 0,(COUNTIFS(FRACAS!$B$5:$B$9997, F$4, FRACAS!$D$5:$D$9997, "&lt;="&amp;F37)), "" )</f>
        <v>4</v>
      </c>
      <c r="DH37" s="282" t="str">
        <f>IF(G37&gt; 0,(COUNTIFS(FRACAS!$B$5:$B$9997, G$4, FRACAS!$D$5:$D$9997, "&lt;="&amp;G37)), "" )</f>
        <v/>
      </c>
      <c r="DI37" s="282" t="str">
        <f>IF(H37&gt; 0,(COUNTIFS(FRACAS!$B$5:$B$9997, H$4, FRACAS!$D$5:$D$9997, "&lt;="&amp;H37)), "" )</f>
        <v/>
      </c>
      <c r="DJ37" s="282" t="str">
        <f>IF(I37&gt; 0,(COUNTIFS(FRACAS!$B$5:$B$9997, I$4, FRACAS!$D$5:$D$9997, "&lt;="&amp;I37)), "" )</f>
        <v/>
      </c>
      <c r="DK37" s="282" t="str">
        <f>IF(J37&gt; 0,(COUNTIFS(FRACAS!$B$5:$B$9997, J$4, FRACAS!$D$5:$D$9997, "&lt;="&amp;J37)), "" )</f>
        <v/>
      </c>
      <c r="DL37" s="282" t="str">
        <f>IF(K37&gt; 0,(COUNTIFS(FRACAS!$B$5:$B$9997, K$4, FRACAS!$D$5:$D$9997, "&lt;="&amp;K37)), "" )</f>
        <v/>
      </c>
      <c r="DM37" s="282" t="str">
        <f>IF(L37&gt; 0,(COUNTIFS(FRACAS!$B$5:$B$9997, L$4, FRACAS!$D$5:$D$9997, "&lt;="&amp;L37)), "" )</f>
        <v/>
      </c>
      <c r="DN37" s="282" t="str">
        <f>IF(M37&gt; 0,(COUNTIFS(FRACAS!$B$5:$B$9997, M$4, FRACAS!$D$5:$D$9997, "&lt;="&amp;M37)), "" )</f>
        <v/>
      </c>
      <c r="DO37" s="284"/>
      <c r="DP37" s="282"/>
      <c r="DQ37" s="282"/>
      <c r="DR37" s="282"/>
      <c r="DS37" s="282"/>
      <c r="DT37" s="282"/>
      <c r="DU37" s="282"/>
      <c r="DV37" s="282"/>
      <c r="DW37" s="282"/>
      <c r="DX37" s="282"/>
      <c r="DY37" s="282"/>
      <c r="DZ37" s="282"/>
      <c r="EA37" s="282"/>
      <c r="EB37" s="282"/>
      <c r="EC37" s="282"/>
      <c r="ED37" s="282"/>
      <c r="EE37" s="282"/>
      <c r="EF37" s="282"/>
      <c r="EG37" s="282"/>
      <c r="EH37" s="282"/>
      <c r="EI37" s="282"/>
      <c r="EJ37" s="282"/>
      <c r="EK37" s="282"/>
      <c r="EL37" s="282"/>
      <c r="EM37" s="282"/>
      <c r="EN37" s="282"/>
      <c r="EO37" s="282"/>
      <c r="EP37" s="282"/>
      <c r="EQ37" s="282"/>
      <c r="ER37" s="282"/>
      <c r="ES37" s="282"/>
      <c r="ET37" s="282"/>
      <c r="EU37" s="282"/>
      <c r="EV37" s="282"/>
      <c r="EW37" s="282"/>
      <c r="EX37" s="282"/>
      <c r="EY37" s="282"/>
      <c r="EZ37" s="282"/>
      <c r="FA37" s="282"/>
      <c r="FB37" s="283"/>
      <c r="FC37" s="285"/>
      <c r="FD37" s="285"/>
      <c r="JN37" s="306"/>
      <c r="JO37" s="274"/>
      <c r="JP37" s="274"/>
      <c r="JQ37" s="274"/>
      <c r="JR37" s="274"/>
      <c r="JS37" s="274"/>
      <c r="JT37" s="274"/>
      <c r="JU37" s="274"/>
      <c r="JV37" s="274"/>
      <c r="JW37" s="274"/>
      <c r="JX37" s="274"/>
      <c r="JY37" s="274"/>
      <c r="JZ37" s="274"/>
      <c r="KA37" s="274"/>
      <c r="KB37" s="274"/>
      <c r="KC37" s="274"/>
      <c r="KD37" s="274"/>
      <c r="KE37" s="274"/>
      <c r="KF37" s="274"/>
      <c r="KG37" s="274"/>
      <c r="KH37" s="274"/>
      <c r="KI37" s="274"/>
      <c r="KJ37" s="274"/>
      <c r="KK37" s="274"/>
      <c r="KL37" s="274"/>
      <c r="KM37" s="274"/>
      <c r="KN37" s="274"/>
      <c r="KO37" s="274"/>
      <c r="KP37" s="274"/>
      <c r="KQ37" s="274"/>
      <c r="KR37" s="274"/>
      <c r="KS37" s="274"/>
      <c r="KT37" s="274"/>
      <c r="KU37" s="274"/>
      <c r="KV37" s="274"/>
      <c r="KW37" s="274"/>
      <c r="KX37" s="274"/>
      <c r="KY37" s="274"/>
      <c r="KZ37" s="274"/>
      <c r="LA37" s="274"/>
      <c r="LB37" s="275"/>
      <c r="LC37" s="302">
        <f t="shared" si="6"/>
        <v>45485</v>
      </c>
      <c r="LD37" s="354" cm="1">
        <f t="array" ref="LD37">IFERROR(
    (((D37/FRACAS!$AY$1)*60))
    /
    (((D37/FRACAS!$AY$1)*60) + SUMPRODUCT((FRACAS!$B$5:$B$9997=D$4)*(FRACAS!$D$5:$D$9997&lt;=D37)*(IFERROR(FRACAS!$AM$5:$AM$9997,0)))
    ),"")</f>
        <v>0.18691869267856423</v>
      </c>
      <c r="LE37" s="354" cm="1">
        <f t="array" ref="LE37">IFERROR(
    (((E37/FRACAS!$AY$1)*60))
    /
    (((E37/FRACAS!$AY$1)*60) + SUMPRODUCT((FRACAS!$B$5:$B$9997=E$4)*(FRACAS!$D$5:$D$9997&lt;=E37)*(IFERROR(FRACAS!$AM$5:$AM$9997,0)))
    ),"")</f>
        <v>1.8033196108516306E-3</v>
      </c>
      <c r="LF37" s="354" cm="1">
        <f t="array" ref="LF37">IFERROR(
    (((F37/FRACAS!$AY$1)*60))
    /
    (((F37/FRACAS!$AY$1)*60) + SUMPRODUCT((FRACAS!$B$5:$B$9997=F$4)*(FRACAS!$D$5:$D$9997&lt;=F37)*(IFERROR(FRACAS!$AM$5:$AM$9997,0)))
    ),"")</f>
        <v>0.99552520020337021</v>
      </c>
      <c r="LG37" s="354" t="str" cm="1">
        <f t="array" ref="LG37">IFERROR(
    (((G37/FRACAS!$AY$1)*60))
    /
    (((G37/FRACAS!$AY$1)*60) + SUMPRODUCT((FRACAS!$B$5:$B$9997=G$4)*(FRACAS!$D$5:$D$9997&lt;=G37)*(IFERROR(FRACAS!$AM$5:$AM$9997,0)))
    ),"")</f>
        <v/>
      </c>
      <c r="LH37" s="354" t="str" cm="1">
        <f t="array" ref="LH37">IFERROR(
    (((H37/FRACAS!$AY$1)*60))
    /
    (((H37/FRACAS!$AY$1)*60) + SUMPRODUCT((FRACAS!$B$5:$B$9997=H$4)*(FRACAS!$D$5:$D$9997&lt;=H37)*(IFERROR(FRACAS!$AM$5:$AM$9997,0)))
    ),"")</f>
        <v/>
      </c>
      <c r="LI37" s="354" t="str" cm="1">
        <f t="array" ref="LI37">IFERROR(
    (((I37/FRACAS!$AY$1)*60))
    /
    (((I37/FRACAS!$AY$1)*60) + SUMPRODUCT((FRACAS!$B$5:$B$9997=I$4)*(FRACAS!$D$5:$D$9997&lt;=I37)*(IFERROR(FRACAS!$AM$5:$AM$9997,0)))
    ),"")</f>
        <v/>
      </c>
      <c r="LJ37" s="354" t="str" cm="1">
        <f t="array" ref="LJ37">IFERROR(
    (((J37/FRACAS!$AY$1)*60))
    /
    (((J37/FRACAS!$AY$1)*60) + SUMPRODUCT((FRACAS!$B$5:$B$9997=J$4)*(FRACAS!$D$5:$D$9997&lt;=J37)*(IFERROR(FRACAS!$AM$5:$AM$9997,0)))
    ),"")</f>
        <v/>
      </c>
      <c r="LK37" s="354" t="str" cm="1">
        <f t="array" ref="LK37">IFERROR(
    (((K37/FRACAS!$AY$1)*60))
    /
    (((K37/FRACAS!$AY$1)*60) + SUMPRODUCT((FRACAS!$B$5:$B$9997=K$4)*(FRACAS!$D$5:$D$9997&lt;=K37)*(IFERROR(FRACAS!$AM$5:$AM$9997,0)))
    ),"")</f>
        <v/>
      </c>
      <c r="LL37" s="354" t="str" cm="1">
        <f t="array" ref="LL37">IFERROR(
    (((L37/FRACAS!$AY$1)*60))
    /
    (((L37/FRACAS!$AY$1)*60) + SUMPRODUCT((FRACAS!$B$5:$B$9997=L$4)*(FRACAS!$D$5:$D$9997&lt;=L37)*(IFERROR(FRACAS!$AM$5:$AM$9997,0)))
    ),"")</f>
        <v/>
      </c>
      <c r="LM37" s="354" t="str" cm="1">
        <f t="array" ref="LM37">IFERROR(
    (((M37/FRACAS!$AY$1)*60))
    /
    (((M37/FRACAS!$AY$1)*60) + SUMPRODUCT((FRACAS!$B$5:$B$9997=M$4)*(FRACAS!$D$5:$D$9997&lt;=M37)*(IFERROR(FRACAS!$AM$5:$AM$9997,0)))
    ),"")</f>
        <v/>
      </c>
      <c r="LN37" s="308"/>
      <c r="LO37" s="276"/>
      <c r="LP37" s="276"/>
      <c r="LQ37" s="276"/>
      <c r="LR37" s="276"/>
      <c r="LS37" s="276"/>
      <c r="LT37" s="276"/>
      <c r="LU37" s="276"/>
      <c r="LV37" s="276"/>
      <c r="LW37" s="276"/>
      <c r="LX37" s="276"/>
      <c r="LY37" s="276"/>
      <c r="LZ37" s="276"/>
      <c r="MA37" s="276"/>
      <c r="MB37" s="276"/>
      <c r="MC37" s="276"/>
      <c r="MD37" s="276"/>
      <c r="ME37" s="276"/>
      <c r="MF37" s="276"/>
      <c r="MG37" s="276"/>
      <c r="MH37" s="276"/>
      <c r="MI37" s="276"/>
      <c r="MJ37" s="276"/>
      <c r="MK37" s="276"/>
      <c r="ML37" s="276"/>
      <c r="MM37" s="276"/>
      <c r="MN37" s="276"/>
      <c r="MO37" s="276"/>
      <c r="MP37" s="276"/>
      <c r="MQ37" s="276"/>
      <c r="MR37" s="276"/>
      <c r="MS37" s="276"/>
      <c r="MT37" s="276"/>
      <c r="MU37" s="276"/>
      <c r="MV37" s="276"/>
      <c r="MW37" s="276"/>
      <c r="MX37" s="276"/>
      <c r="MY37" s="276"/>
      <c r="MZ37" s="276"/>
      <c r="NA37" s="277"/>
      <c r="ND37" s="345">
        <f t="shared" si="7"/>
        <v>7616</v>
      </c>
      <c r="NE37" s="346">
        <f t="shared" si="5"/>
        <v>45485</v>
      </c>
      <c r="NF37" s="347" cm="1">
        <f t="array" ref="NF37">IF($ND37=0,"",(IFERROR( (IFERROR($ND37/FRACAS!$AY$1*60,0) - SUMPRODUCT( (FRACAS!$K$5:$K$9999=NF$2) * IFERROR(FRACAS!$AN$5:$AN$9999,0) ) ) / IFERROR($ND37/FRACAS!$AY$1*60,0), 1 )))</f>
        <v>1</v>
      </c>
      <c r="NG37" s="347" cm="1">
        <f t="array" ref="NG37">IF($ND37=0,"",(IFERROR( (IFERROR($ND37/FRACAS!$AY$1*60,0) - SUMPRODUCT( (FRACAS!$K$5:$K$9999=NG$2) * IFERROR(FRACAS!$AN$5:$AN$9999,0) ) ) / IFERROR($ND37/FRACAS!$AY$1*60,0), 1 )))</f>
        <v>1</v>
      </c>
      <c r="NH37" s="347" cm="1">
        <f t="array" ref="NH37">IF($ND37=0,"",(IFERROR( (IFERROR($ND37/FRACAS!$AY$1*60,0) - SUMPRODUCT( (FRACAS!$K$5:$K$9999=NH$2) * IFERROR(FRACAS!$AN$5:$AN$9999,0) ) ) / IFERROR($ND37/FRACAS!$AY$1*60,0), 1 )))</f>
        <v>1</v>
      </c>
      <c r="NI37" s="347" cm="1">
        <f t="array" ref="NI37">IF($ND37=0,"",(IFERROR( (IFERROR($ND37/FRACAS!$AY$1*60,0) - SUMPRODUCT( (FRACAS!$K$5:$K$9999=NI$2) * IFERROR(FRACAS!$AN$5:$AN$9999,0) ) ) / IFERROR($ND37/FRACAS!$AY$1*60,0), 1 )))</f>
        <v>1</v>
      </c>
      <c r="NJ37" s="347" cm="1">
        <f t="array" ref="NJ37">IF($ND37=0,"",(IFERROR( (IFERROR($ND37/FRACAS!$AY$1*60,0) - SUMPRODUCT( (FRACAS!$K$5:$K$9999=NJ$2) * IFERROR(FRACAS!$AN$5:$AN$9999,0) ) ) / IFERROR($ND37/FRACAS!$AY$1*60,0), 1 )))</f>
        <v>1</v>
      </c>
      <c r="NK37" s="347" cm="1">
        <f t="array" ref="NK37">IF($ND37=0,"",(IFERROR( (IFERROR($ND37/FRACAS!$AY$1*60,0) - SUMPRODUCT( (FRACAS!$K$5:$K$9999=NK$2) * IFERROR(FRACAS!$AN$5:$AN$9999,0) ) ) / IFERROR($ND37/FRACAS!$AY$1*60,0), 1 )))</f>
        <v>1</v>
      </c>
      <c r="NL37" s="347" cm="1">
        <f t="array" ref="NL37">IF($ND37=0,"",(IFERROR( (IFERROR($ND37/FRACAS!$AY$1*60,0) - SUMPRODUCT( (FRACAS!$K$5:$K$9999=NL$2) * IFERROR(FRACAS!$AN$5:$AN$9999,0) ) ) / IFERROR($ND37/FRACAS!$AY$1*60,0), 1 )))</f>
        <v>1</v>
      </c>
      <c r="NM37" s="347" cm="1">
        <f t="array" ref="NM37">IF($ND37=0,"",(IFERROR( (IFERROR($ND37/FRACAS!$AY$1*60,0) - SUMPRODUCT( (FRACAS!$K$5:$K$9999=NM$2) * IFERROR(FRACAS!$AN$5:$AN$9999,0) ) ) / IFERROR($ND37/FRACAS!$AY$1*60,0), 1 )))</f>
        <v>1</v>
      </c>
      <c r="NN37" s="347" cm="1">
        <f t="array" ref="NN37">IF($ND37=0,"",(IFERROR( (IFERROR($ND37/FRACAS!$AY$1*60,0) - SUMPRODUCT( (FRACAS!$K$5:$K$9999=NN$2) * IFERROR(FRACAS!$AN$5:$AN$9999,0) ) ) / IFERROR($ND37/FRACAS!$AY$1*60,0), 1 )))</f>
        <v>1</v>
      </c>
      <c r="NO37" s="347" cm="1">
        <f t="array" ref="NO37">IF($ND37=0,"",(IFERROR( (IFERROR($ND37/FRACAS!$AY$1*60,0) - SUMPRODUCT( (FRACAS!$K$5:$K$9999=NO$2) * IFERROR(FRACAS!$AN$5:$AN$9999,0) ) ) / IFERROR($ND37/FRACAS!$AY$1*60,0), 1 )))</f>
        <v>1</v>
      </c>
      <c r="NP37" s="347" cm="1">
        <f t="array" ref="NP37">IF($ND37=0,"",(IFERROR( (IFERROR($ND37/FRACAS!$AY$1*60,0) - SUMPRODUCT( (FRACAS!$K$5:$K$9999=NP$2) * IFERROR(FRACAS!$AN$5:$AN$9999,0) ) ) / IFERROR($ND37/FRACAS!$AY$1*60,0), 1 )))</f>
        <v>1</v>
      </c>
      <c r="NQ37" s="347" cm="1">
        <f t="array" ref="NQ37">IF($ND37=0,"",(IFERROR( (IFERROR($ND37/FRACAS!$AY$1*60,0) - SUMPRODUCT( (FRACAS!$K$5:$K$9999=NQ$2) * IFERROR(FRACAS!$AN$5:$AN$9999,0) ) ) / IFERROR($ND37/FRACAS!$AY$1*60,0), 1 )))</f>
        <v>1</v>
      </c>
      <c r="NR37" s="347" cm="1">
        <f t="array" ref="NR37">IF($ND37=0,"",(IFERROR( (IFERROR($ND37/FRACAS!$AY$1*60,0) - SUMPRODUCT( (FRACAS!$K$5:$K$9999=NR$2) * IFERROR(FRACAS!$AN$5:$AN$9999,0) ) ) / IFERROR($ND37/FRACAS!$AY$1*60,0), 1 )))</f>
        <v>1</v>
      </c>
      <c r="NS37" s="347" cm="1">
        <f t="array" ref="NS37">IF($ND37=0,"",(IFERROR( (IFERROR($ND37/FRACAS!$AY$1*60,0) - SUMPRODUCT( (FRACAS!$K$5:$K$9999=NS$2) * IFERROR(FRACAS!$AN$5:$AN$9999,0) ) ) / IFERROR($ND37/FRACAS!$AY$1*60,0), 1 )))</f>
        <v>1</v>
      </c>
      <c r="NT37" s="347" cm="1">
        <f t="array" ref="NT37">IF($ND37=0,"",(IFERROR( (IFERROR($ND37/FRACAS!$AY$1*60,0) - SUMPRODUCT( (FRACAS!$K$5:$K$9999=NT$2) * IFERROR(FRACAS!$AN$5:$AN$9999,0) ) ) / IFERROR($ND37/FRACAS!$AY$1*60,0), 1 )))</f>
        <v>1</v>
      </c>
      <c r="NU37" s="347" cm="1">
        <f t="array" ref="NU37">IF($ND37=0,"",(IFERROR( (IFERROR($ND37/FRACAS!$AY$1*60,0) - SUMPRODUCT( (FRACAS!$K$5:$K$9999=NU$2) * IFERROR(FRACAS!$AN$5:$AN$9999,0) ) ) / IFERROR($ND37/FRACAS!$AY$1*60,0), 1 )))</f>
        <v>1</v>
      </c>
      <c r="NV37" s="347" cm="1">
        <f t="array" ref="NV37">IF($ND37=0,"",(IFERROR( (IFERROR($ND37/FRACAS!$AY$1*60,0) - SUMPRODUCT( (FRACAS!$K$5:$K$9999=NV$2) * IFERROR(FRACAS!$AN$5:$AN$9999,0) ) ) / IFERROR($ND37/FRACAS!$AY$1*60,0), 1 )))</f>
        <v>1</v>
      </c>
      <c r="NW37" s="347" cm="1">
        <f t="array" ref="NW37">IF($ND37=0,"",(IFERROR( (IFERROR($ND37/FRACAS!$AY$1*60,0) - SUMPRODUCT( (FRACAS!$K$5:$K$9999=NW$2) * IFERROR(FRACAS!$AN$5:$AN$9999,0) ) ) / IFERROR($ND37/FRACAS!$AY$1*60,0), 1 )))</f>
        <v>1</v>
      </c>
      <c r="NX37" s="347" cm="1">
        <f t="array" ref="NX37">IF($ND37=0,"",(IFERROR( (IFERROR($ND37/FRACAS!$AY$1*60,0) - SUMPRODUCT( (FRACAS!$K$5:$K$9999=NX$2) * IFERROR(FRACAS!$AN$5:$AN$9999,0) ) ) / IFERROR($ND37/FRACAS!$AY$1*60,0), 1 )))</f>
        <v>1</v>
      </c>
      <c r="NY37" s="347" cm="1">
        <f t="array" ref="NY37">IF($ND37=0,"",(IFERROR( (IFERROR($ND37/FRACAS!$AY$1*60,0) - SUMPRODUCT( (FRACAS!$K$5:$K$9999=NY$2) * IFERROR(FRACAS!$AN$5:$AN$9999,0) ) ) / IFERROR($ND37/FRACAS!$AY$1*60,0), 1 )))</f>
        <v>1</v>
      </c>
      <c r="NZ37" s="347" cm="1">
        <f t="array" ref="NZ37">IF($ND37=0,"",(IFERROR( (IFERROR($ND37/FRACAS!$AY$1*60,0) - SUMPRODUCT( (FRACAS!$K$5:$K$9999=NZ$2) * IFERROR(FRACAS!$AN$5:$AN$9999,0) ) ) / IFERROR($ND37/FRACAS!$AY$1*60,0), 1 )))</f>
        <v>1</v>
      </c>
      <c r="OA37" s="347" cm="1">
        <f t="array" ref="OA37">IF($ND37=0,"",(IFERROR( (IFERROR($ND37/FRACAS!$AY$1*60,0) - SUMPRODUCT( (FRACAS!$K$5:$K$9999=OA$2) * IFERROR(FRACAS!$AN$5:$AN$9999,0) ) ) / IFERROR($ND37/FRACAS!$AY$1*60,0), 1 )))</f>
        <v>1</v>
      </c>
      <c r="OB37" s="347" cm="1">
        <f t="array" ref="OB37">IF($ND37=0,"",(IFERROR( (IFERROR($ND37/FRACAS!$AY$1*60,0) - SUMPRODUCT( (FRACAS!$K$5:$K$9999=OB$2) * IFERROR(FRACAS!$AN$5:$AN$9999,0) ) ) / IFERROR($ND37/FRACAS!$AY$1*60,0), 1 )))</f>
        <v>1</v>
      </c>
      <c r="OC37" s="347" cm="1">
        <f t="array" ref="OC37">IF($ND37=0,"",(IFERROR( (IFERROR($ND37/FRACAS!$AY$1*60,0) - SUMPRODUCT( (FRACAS!$K$5:$K$9999=OC$2) * IFERROR(FRACAS!$AN$5:$AN$9999,0) ) ) / IFERROR($ND37/FRACAS!$AY$1*60,0), 1 )))</f>
        <v>1</v>
      </c>
      <c r="OD37" s="347" cm="1">
        <f t="array" ref="OD37">IF($ND37=0,"",(IFERROR( (IFERROR($ND37/FRACAS!$AY$1*60,0) - SUMPRODUCT( (FRACAS!$K$5:$K$9999=OD$2) * IFERROR(FRACAS!$AN$5:$AN$9999,0) ) ) / IFERROR($ND37/FRACAS!$AY$1*60,0), 1 )))</f>
        <v>1</v>
      </c>
      <c r="OE37" s="347" cm="1">
        <f t="array" ref="OE37">IF($ND37=0,"",(IFERROR( (IFERROR($ND37/FRACAS!$AY$1*60,0) - SUMPRODUCT( (FRACAS!$K$5:$K$9999=OE$2) * IFERROR(FRACAS!$AN$5:$AN$9999,0) ) ) / IFERROR($ND37/FRACAS!$AY$1*60,0), 1 )))</f>
        <v>1</v>
      </c>
      <c r="OF37" s="347" cm="1">
        <f t="array" ref="OF37">IF($ND37=0,"",(IFERROR( (IFERROR($ND37/FRACAS!$AY$1*60,0) - SUMPRODUCT( (FRACAS!$K$5:$K$9999=OF$2) * IFERROR(FRACAS!$AN$5:$AN$9999,0) ) ) / IFERROR($ND37/FRACAS!$AY$1*60,0), 1 )))</f>
        <v>1</v>
      </c>
      <c r="OG37" s="347" cm="1">
        <f t="array" ref="OG37">IF($ND37=0,"",(IFERROR( (IFERROR($ND37/FRACAS!$AY$1*60,0) - SUMPRODUCT( (FRACAS!$K$5:$K$9999=OG$2) * IFERROR(FRACAS!$AN$5:$AN$9999,0) ) ) / IFERROR($ND37/FRACAS!$AY$1*60,0), 1 )))</f>
        <v>1</v>
      </c>
      <c r="OH37" s="347" cm="1">
        <f t="array" ref="OH37">IF($ND37=0,"",(IFERROR( (IFERROR($ND37/FRACAS!$AY$1*60,0) - SUMPRODUCT( (FRACAS!$K$5:$K$9999=OH$2) * IFERROR(FRACAS!$AN$5:$AN$9999,0) ) ) / IFERROR($ND37/FRACAS!$AY$1*60,0), 1 )))</f>
        <v>1</v>
      </c>
      <c r="OI37" s="347" cm="1">
        <f t="array" ref="OI37">IF($ND37=0,"",(IFERROR( (IFERROR($ND37/FRACAS!$AY$1*60,0) - SUMPRODUCT( (FRACAS!$K$5:$K$9999=OI$2) * IFERROR(FRACAS!$AN$5:$AN$9999,0) ) ) / IFERROR($ND37/FRACAS!$AY$1*60,0), 1 )))</f>
        <v>1</v>
      </c>
      <c r="OJ37" s="347" cm="1">
        <f t="array" ref="OJ37">IF($ND37=0,"",(IFERROR( (IFERROR($ND37/FRACAS!$AY$1*60,0) - SUMPRODUCT( (FRACAS!$K$5:$K$9999=OJ$2) * IFERROR(FRACAS!$AN$5:$AN$9999,0) ) ) / IFERROR($ND37/FRACAS!$AY$1*60,0), 1 )))</f>
        <v>1</v>
      </c>
      <c r="OK37" s="347" cm="1">
        <f t="array" ref="OK37">IF($ND37=0,"",(IFERROR( (IFERROR($ND37/FRACAS!$AY$1*60,0) - SUMPRODUCT( (FRACAS!$K$5:$K$9999=OK$2) * IFERROR(FRACAS!$AN$5:$AN$9999,0) ) ) / IFERROR($ND37/FRACAS!$AY$1*60,0), 1 )))</f>
        <v>1</v>
      </c>
      <c r="OL37" s="347" cm="1">
        <f t="array" ref="OL37">IF($ND37=0,"",(IFERROR( (IFERROR($ND37/FRACAS!$AY$1*60,0) - SUMPRODUCT( (FRACAS!$K$5:$K$9999=OL$2) * IFERROR(FRACAS!$AN$5:$AN$9999,0) ) ) / IFERROR($ND37/FRACAS!$AY$1*60,0), 1 )))</f>
        <v>1</v>
      </c>
      <c r="OM37" s="347" cm="1">
        <f t="array" ref="OM37">IF($ND37=0,"",(IFERROR( (IFERROR($ND37/FRACAS!$AY$1*60,0) - SUMPRODUCT( (FRACAS!$K$5:$K$9999=OM$2) * IFERROR(FRACAS!$AN$5:$AN$9999,0) ) ) / IFERROR($ND37/FRACAS!$AY$1*60,0), 1 )))</f>
        <v>1</v>
      </c>
      <c r="ON37" s="347" cm="1">
        <f t="array" ref="ON37">IF($ND37=0,"",(IFERROR( (IFERROR($ND37/FRACAS!$AY$1*60,0) - SUMPRODUCT( (FRACAS!$K$5:$K$9999=ON$2) * IFERROR(FRACAS!$AN$5:$AN$9999,0) ) ) / IFERROR($ND37/FRACAS!$AY$1*60,0), 1 )))</f>
        <v>1</v>
      </c>
    </row>
    <row r="38" spans="2:404" ht="15" customHeight="1">
      <c r="B38" s="301" t="s">
        <v>249</v>
      </c>
      <c r="C38" s="302">
        <v>45492</v>
      </c>
      <c r="D38" s="307">
        <v>6399</v>
      </c>
      <c r="E38" s="279">
        <v>81</v>
      </c>
      <c r="F38" s="279">
        <v>2080</v>
      </c>
      <c r="G38" s="303">
        <v>0</v>
      </c>
      <c r="H38" s="303"/>
      <c r="I38" s="303"/>
      <c r="J38" s="303"/>
      <c r="K38" s="304"/>
      <c r="L38" s="304"/>
      <c r="M38" s="317"/>
      <c r="N38" s="305"/>
      <c r="O38" s="279"/>
      <c r="P38" s="279"/>
      <c r="Q38" s="279"/>
      <c r="R38" s="279"/>
      <c r="S38" s="279"/>
      <c r="T38" s="279"/>
      <c r="U38" s="279"/>
      <c r="V38" s="279"/>
      <c r="W38" s="279"/>
      <c r="X38" s="279"/>
      <c r="Y38" s="279"/>
      <c r="Z38" s="279"/>
      <c r="AA38" s="279"/>
      <c r="AB38" s="279"/>
      <c r="AC38" s="279"/>
      <c r="AD38" s="279"/>
      <c r="AE38" s="279"/>
      <c r="AF38" s="279"/>
      <c r="AG38" s="279"/>
      <c r="AH38" s="279"/>
      <c r="AI38" s="279"/>
      <c r="AJ38" s="279"/>
      <c r="AK38" s="279"/>
      <c r="AL38" s="279"/>
      <c r="AM38" s="279"/>
      <c r="AN38" s="279"/>
      <c r="AO38" s="279"/>
      <c r="AP38" s="279"/>
      <c r="AQ38" s="279"/>
      <c r="AR38" s="279"/>
      <c r="AS38" s="279"/>
      <c r="AT38" s="279"/>
      <c r="AU38" s="279"/>
      <c r="AV38" s="279"/>
      <c r="AW38" s="279"/>
      <c r="AX38" s="279"/>
      <c r="AY38" s="279"/>
      <c r="AZ38" s="279"/>
      <c r="BA38" s="280"/>
      <c r="BB38" s="266"/>
      <c r="BC38" s="266"/>
      <c r="BD38" s="352"/>
      <c r="BE38" s="352"/>
      <c r="BF38" s="352"/>
      <c r="BG38" s="352"/>
      <c r="BH38" s="352"/>
      <c r="BI38" s="352"/>
      <c r="BJ38" s="352"/>
      <c r="BK38" s="352"/>
      <c r="BL38" s="352"/>
      <c r="BM38" s="352"/>
      <c r="BN38" s="352"/>
      <c r="BO38" s="352"/>
      <c r="BP38" s="352"/>
      <c r="BQ38" s="352"/>
      <c r="BR38" s="352"/>
      <c r="BS38" s="352"/>
      <c r="BT38" s="352"/>
      <c r="BU38" s="352"/>
      <c r="BV38" s="352"/>
      <c r="BW38" s="352"/>
      <c r="BX38" s="352"/>
      <c r="BY38" s="352"/>
      <c r="BZ38" s="352"/>
      <c r="CA38" s="352"/>
      <c r="CB38" s="352"/>
      <c r="CC38" s="352"/>
      <c r="CD38" s="352"/>
      <c r="CE38" s="352"/>
      <c r="CF38" s="352"/>
      <c r="CG38" s="352"/>
      <c r="CH38" s="352"/>
      <c r="CI38" s="352"/>
      <c r="CJ38" s="352"/>
      <c r="CK38" s="352"/>
      <c r="CL38" s="352"/>
      <c r="CM38" s="352"/>
      <c r="CN38" s="352"/>
      <c r="CO38" s="352"/>
      <c r="CP38" s="352"/>
      <c r="CQ38" s="352"/>
      <c r="CR38" s="352"/>
      <c r="CS38" s="352"/>
      <c r="CT38" s="352"/>
      <c r="CU38" s="352"/>
      <c r="CV38" s="352"/>
      <c r="CW38" s="352"/>
      <c r="CX38" s="352"/>
      <c r="CY38" s="352"/>
      <c r="CZ38" s="352"/>
      <c r="DA38" s="352"/>
      <c r="DB38" s="266"/>
      <c r="DC38" s="266">
        <f t="shared" si="3"/>
        <v>46</v>
      </c>
      <c r="DD38" s="302">
        <f t="shared" si="4"/>
        <v>45492</v>
      </c>
      <c r="DE38" s="328">
        <f>IF(D38&gt; 0,(COUNTIFS(FRACAS!$B$5:$B$9997, D$4, FRACAS!$D$5:$D$9997, "&lt;="&amp;D38)), "" )</f>
        <v>36</v>
      </c>
      <c r="DF38" s="282">
        <f>IF(E38&gt; 0,(COUNTIFS(FRACAS!$B$5:$B$9997, E$4, FRACAS!$D$5:$D$9997, "&lt;="&amp;E38)), "" )</f>
        <v>6</v>
      </c>
      <c r="DG38" s="282">
        <f>IF(F38&gt; 0,(COUNTIFS(FRACAS!$B$5:$B$9997, F$4, FRACAS!$D$5:$D$9997, "&lt;="&amp;F38)), "" )</f>
        <v>4</v>
      </c>
      <c r="DH38" s="282" t="str">
        <f>IF(G38&gt; 0,(COUNTIFS(FRACAS!$B$5:$B$9997, G$4, FRACAS!$D$5:$D$9997, "&lt;="&amp;G38)), "" )</f>
        <v/>
      </c>
      <c r="DI38" s="282" t="str">
        <f>IF(H38&gt; 0,(COUNTIFS(FRACAS!$B$5:$B$9997, H$4, FRACAS!$D$5:$D$9997, "&lt;="&amp;H38)), "" )</f>
        <v/>
      </c>
      <c r="DJ38" s="282" t="str">
        <f>IF(I38&gt; 0,(COUNTIFS(FRACAS!$B$5:$B$9997, I$4, FRACAS!$D$5:$D$9997, "&lt;="&amp;I38)), "" )</f>
        <v/>
      </c>
      <c r="DK38" s="282" t="str">
        <f>IF(J38&gt; 0,(COUNTIFS(FRACAS!$B$5:$B$9997, J$4, FRACAS!$D$5:$D$9997, "&lt;="&amp;J38)), "" )</f>
        <v/>
      </c>
      <c r="DL38" s="282" t="str">
        <f>IF(K38&gt; 0,(COUNTIFS(FRACAS!$B$5:$B$9997, K$4, FRACAS!$D$5:$D$9997, "&lt;="&amp;K38)), "" )</f>
        <v/>
      </c>
      <c r="DM38" s="282" t="str">
        <f>IF(L38&gt; 0,(COUNTIFS(FRACAS!$B$5:$B$9997, L$4, FRACAS!$D$5:$D$9997, "&lt;="&amp;L38)), "" )</f>
        <v/>
      </c>
      <c r="DN38" s="282" t="str">
        <f>IF(M38&gt; 0,(COUNTIFS(FRACAS!$B$5:$B$9997, M$4, FRACAS!$D$5:$D$9997, "&lt;="&amp;M38)), "" )</f>
        <v/>
      </c>
      <c r="DO38" s="284"/>
      <c r="DP38" s="282"/>
      <c r="DQ38" s="282"/>
      <c r="DR38" s="282"/>
      <c r="DS38" s="282"/>
      <c r="DT38" s="282"/>
      <c r="DU38" s="282"/>
      <c r="DV38" s="282"/>
      <c r="DW38" s="282"/>
      <c r="DX38" s="282"/>
      <c r="DY38" s="282"/>
      <c r="DZ38" s="282"/>
      <c r="EA38" s="282"/>
      <c r="EB38" s="282"/>
      <c r="EC38" s="282"/>
      <c r="ED38" s="282"/>
      <c r="EE38" s="282"/>
      <c r="EF38" s="282"/>
      <c r="EG38" s="282"/>
      <c r="EH38" s="282"/>
      <c r="EI38" s="282"/>
      <c r="EJ38" s="282"/>
      <c r="EK38" s="282"/>
      <c r="EL38" s="282"/>
      <c r="EM38" s="282"/>
      <c r="EN38" s="282"/>
      <c r="EO38" s="282"/>
      <c r="EP38" s="282"/>
      <c r="EQ38" s="282"/>
      <c r="ER38" s="282"/>
      <c r="ES38" s="282"/>
      <c r="ET38" s="282"/>
      <c r="EU38" s="282"/>
      <c r="EV38" s="282"/>
      <c r="EW38" s="282"/>
      <c r="EX38" s="282"/>
      <c r="EY38" s="282"/>
      <c r="EZ38" s="282"/>
      <c r="FA38" s="282"/>
      <c r="FB38" s="283"/>
      <c r="FC38" s="285"/>
      <c r="FD38" s="285"/>
      <c r="JN38" s="306"/>
      <c r="JO38" s="274"/>
      <c r="JP38" s="274"/>
      <c r="JQ38" s="274"/>
      <c r="JR38" s="274"/>
      <c r="JS38" s="274"/>
      <c r="JT38" s="274"/>
      <c r="JU38" s="274"/>
      <c r="JV38" s="274"/>
      <c r="JW38" s="274"/>
      <c r="JX38" s="274"/>
      <c r="JY38" s="274"/>
      <c r="JZ38" s="274"/>
      <c r="KA38" s="274"/>
      <c r="KB38" s="274"/>
      <c r="KC38" s="274"/>
      <c r="KD38" s="274"/>
      <c r="KE38" s="274"/>
      <c r="KF38" s="274"/>
      <c r="KG38" s="274"/>
      <c r="KH38" s="274"/>
      <c r="KI38" s="274"/>
      <c r="KJ38" s="274"/>
      <c r="KK38" s="274"/>
      <c r="KL38" s="274"/>
      <c r="KM38" s="274"/>
      <c r="KN38" s="274"/>
      <c r="KO38" s="274"/>
      <c r="KP38" s="274"/>
      <c r="KQ38" s="274"/>
      <c r="KR38" s="274"/>
      <c r="KS38" s="274"/>
      <c r="KT38" s="274"/>
      <c r="KU38" s="274"/>
      <c r="KV38" s="274"/>
      <c r="KW38" s="274"/>
      <c r="KX38" s="274"/>
      <c r="KY38" s="274"/>
      <c r="KZ38" s="274"/>
      <c r="LA38" s="274"/>
      <c r="LB38" s="275"/>
      <c r="LC38" s="302">
        <f t="shared" si="6"/>
        <v>45492</v>
      </c>
      <c r="LD38" s="354" cm="1">
        <f t="array" ref="LD38">IFERROR(
    (((D38/FRACAS!$AY$1)*60))
    /
    (((D38/FRACAS!$AY$1)*60) + SUMPRODUCT((FRACAS!$B$5:$B$9997=D$4)*(FRACAS!$D$5:$D$9997&lt;=D38)*(IFERROR(FRACAS!$AM$5:$AM$9997,0)))
    ),"")</f>
        <v>0.1927981322440252</v>
      </c>
      <c r="LE38" s="354" cm="1">
        <f t="array" ref="LE38">IFERROR(
    (((E38/FRACAS!$AY$1)*60))
    /
    (((E38/FRACAS!$AY$1)*60) + SUMPRODUCT((FRACAS!$B$5:$B$9997=E$4)*(FRACAS!$D$5:$D$9997&lt;=E38)*(IFERROR(FRACAS!$AM$5:$AM$9997,0)))
    ),"")</f>
        <v>3.0393337313534769E-3</v>
      </c>
      <c r="LF38" s="354" cm="1">
        <f t="array" ref="LF38">IFERROR(
    (((F38/FRACAS!$AY$1)*60))
    /
    (((F38/FRACAS!$AY$1)*60) + SUMPRODUCT((FRACAS!$B$5:$B$9997=F$4)*(FRACAS!$D$5:$D$9997&lt;=F38)*(IFERROR(FRACAS!$AM$5:$AM$9997,0)))
    ),"")</f>
        <v>0.99696437131548199</v>
      </c>
      <c r="LG38" s="354" t="str" cm="1">
        <f t="array" ref="LG38">IFERROR(
    (((G38/FRACAS!$AY$1)*60))
    /
    (((G38/FRACAS!$AY$1)*60) + SUMPRODUCT((FRACAS!$B$5:$B$9997=G$4)*(FRACAS!$D$5:$D$9997&lt;=G38)*(IFERROR(FRACAS!$AM$5:$AM$9997,0)))
    ),"")</f>
        <v/>
      </c>
      <c r="LH38" s="354" t="str" cm="1">
        <f t="array" ref="LH38">IFERROR(
    (((H38/FRACAS!$AY$1)*60))
    /
    (((H38/FRACAS!$AY$1)*60) + SUMPRODUCT((FRACAS!$B$5:$B$9997=H$4)*(FRACAS!$D$5:$D$9997&lt;=H38)*(IFERROR(FRACAS!$AM$5:$AM$9997,0)))
    ),"")</f>
        <v/>
      </c>
      <c r="LI38" s="354" t="str" cm="1">
        <f t="array" ref="LI38">IFERROR(
    (((I38/FRACAS!$AY$1)*60))
    /
    (((I38/FRACAS!$AY$1)*60) + SUMPRODUCT((FRACAS!$B$5:$B$9997=I$4)*(FRACAS!$D$5:$D$9997&lt;=I38)*(IFERROR(FRACAS!$AM$5:$AM$9997,0)))
    ),"")</f>
        <v/>
      </c>
      <c r="LJ38" s="354" t="str" cm="1">
        <f t="array" ref="LJ38">IFERROR(
    (((J38/FRACAS!$AY$1)*60))
    /
    (((J38/FRACAS!$AY$1)*60) + SUMPRODUCT((FRACAS!$B$5:$B$9997=J$4)*(FRACAS!$D$5:$D$9997&lt;=J38)*(IFERROR(FRACAS!$AM$5:$AM$9997,0)))
    ),"")</f>
        <v/>
      </c>
      <c r="LK38" s="354" t="str" cm="1">
        <f t="array" ref="LK38">IFERROR(
    (((K38/FRACAS!$AY$1)*60))
    /
    (((K38/FRACAS!$AY$1)*60) + SUMPRODUCT((FRACAS!$B$5:$B$9997=K$4)*(FRACAS!$D$5:$D$9997&lt;=K38)*(IFERROR(FRACAS!$AM$5:$AM$9997,0)))
    ),"")</f>
        <v/>
      </c>
      <c r="LL38" s="354" t="str" cm="1">
        <f t="array" ref="LL38">IFERROR(
    (((L38/FRACAS!$AY$1)*60))
    /
    (((L38/FRACAS!$AY$1)*60) + SUMPRODUCT((FRACAS!$B$5:$B$9997=L$4)*(FRACAS!$D$5:$D$9997&lt;=L38)*(IFERROR(FRACAS!$AM$5:$AM$9997,0)))
    ),"")</f>
        <v/>
      </c>
      <c r="LM38" s="354" t="str" cm="1">
        <f t="array" ref="LM38">IFERROR(
    (((M38/FRACAS!$AY$1)*60))
    /
    (((M38/FRACAS!$AY$1)*60) + SUMPRODUCT((FRACAS!$B$5:$B$9997=M$4)*(FRACAS!$D$5:$D$9997&lt;=M38)*(IFERROR(FRACAS!$AM$5:$AM$9997,0)))
    ),"")</f>
        <v/>
      </c>
      <c r="LN38" s="308"/>
      <c r="LO38" s="276"/>
      <c r="LP38" s="276"/>
      <c r="LQ38" s="276"/>
      <c r="LR38" s="276"/>
      <c r="LS38" s="276"/>
      <c r="LT38" s="276"/>
      <c r="LU38" s="276"/>
      <c r="LV38" s="276"/>
      <c r="LW38" s="276"/>
      <c r="LX38" s="276"/>
      <c r="LY38" s="276"/>
      <c r="LZ38" s="276"/>
      <c r="MA38" s="276"/>
      <c r="MB38" s="276"/>
      <c r="MC38" s="276"/>
      <c r="MD38" s="276"/>
      <c r="ME38" s="276"/>
      <c r="MF38" s="276"/>
      <c r="MG38" s="276"/>
      <c r="MH38" s="276"/>
      <c r="MI38" s="276"/>
      <c r="MJ38" s="276"/>
      <c r="MK38" s="276"/>
      <c r="ML38" s="276"/>
      <c r="MM38" s="276"/>
      <c r="MN38" s="276"/>
      <c r="MO38" s="276"/>
      <c r="MP38" s="276"/>
      <c r="MQ38" s="276"/>
      <c r="MR38" s="276"/>
      <c r="MS38" s="276"/>
      <c r="MT38" s="276"/>
      <c r="MU38" s="276"/>
      <c r="MV38" s="276"/>
      <c r="MW38" s="276"/>
      <c r="MX38" s="276"/>
      <c r="MY38" s="276"/>
      <c r="MZ38" s="276"/>
      <c r="NA38" s="277"/>
      <c r="ND38" s="345">
        <f t="shared" si="7"/>
        <v>8560</v>
      </c>
      <c r="NE38" s="346">
        <f t="shared" si="5"/>
        <v>45492</v>
      </c>
      <c r="NF38" s="347" cm="1">
        <f t="array" ref="NF38">IF($ND38=0,"",(IFERROR( (IFERROR($ND38/FRACAS!$AY$1*60,0) - SUMPRODUCT( (FRACAS!$K$5:$K$9999=NF$2) * IFERROR(FRACAS!$AN$5:$AN$9999,0) ) ) / IFERROR($ND38/FRACAS!$AY$1*60,0), 1 )))</f>
        <v>1</v>
      </c>
      <c r="NG38" s="347" cm="1">
        <f t="array" ref="NG38">IF($ND38=0,"",(IFERROR( (IFERROR($ND38/FRACAS!$AY$1*60,0) - SUMPRODUCT( (FRACAS!$K$5:$K$9999=NG$2) * IFERROR(FRACAS!$AN$5:$AN$9999,0) ) ) / IFERROR($ND38/FRACAS!$AY$1*60,0), 1 )))</f>
        <v>1</v>
      </c>
      <c r="NH38" s="347" cm="1">
        <f t="array" ref="NH38">IF($ND38=0,"",(IFERROR( (IFERROR($ND38/FRACAS!$AY$1*60,0) - SUMPRODUCT( (FRACAS!$K$5:$K$9999=NH$2) * IFERROR(FRACAS!$AN$5:$AN$9999,0) ) ) / IFERROR($ND38/FRACAS!$AY$1*60,0), 1 )))</f>
        <v>1</v>
      </c>
      <c r="NI38" s="347" cm="1">
        <f t="array" ref="NI38">IF($ND38=0,"",(IFERROR( (IFERROR($ND38/FRACAS!$AY$1*60,0) - SUMPRODUCT( (FRACAS!$K$5:$K$9999=NI$2) * IFERROR(FRACAS!$AN$5:$AN$9999,0) ) ) / IFERROR($ND38/FRACAS!$AY$1*60,0), 1 )))</f>
        <v>1</v>
      </c>
      <c r="NJ38" s="347" cm="1">
        <f t="array" ref="NJ38">IF($ND38=0,"",(IFERROR( (IFERROR($ND38/FRACAS!$AY$1*60,0) - SUMPRODUCT( (FRACAS!$K$5:$K$9999=NJ$2) * IFERROR(FRACAS!$AN$5:$AN$9999,0) ) ) / IFERROR($ND38/FRACAS!$AY$1*60,0), 1 )))</f>
        <v>1</v>
      </c>
      <c r="NK38" s="347" cm="1">
        <f t="array" ref="NK38">IF($ND38=0,"",(IFERROR( (IFERROR($ND38/FRACAS!$AY$1*60,0) - SUMPRODUCT( (FRACAS!$K$5:$K$9999=NK$2) * IFERROR(FRACAS!$AN$5:$AN$9999,0) ) ) / IFERROR($ND38/FRACAS!$AY$1*60,0), 1 )))</f>
        <v>1</v>
      </c>
      <c r="NL38" s="347" cm="1">
        <f t="array" ref="NL38">IF($ND38=0,"",(IFERROR( (IFERROR($ND38/FRACAS!$AY$1*60,0) - SUMPRODUCT( (FRACAS!$K$5:$K$9999=NL$2) * IFERROR(FRACAS!$AN$5:$AN$9999,0) ) ) / IFERROR($ND38/FRACAS!$AY$1*60,0), 1 )))</f>
        <v>1</v>
      </c>
      <c r="NM38" s="347" cm="1">
        <f t="array" ref="NM38">IF($ND38=0,"",(IFERROR( (IFERROR($ND38/FRACAS!$AY$1*60,0) - SUMPRODUCT( (FRACAS!$K$5:$K$9999=NM$2) * IFERROR(FRACAS!$AN$5:$AN$9999,0) ) ) / IFERROR($ND38/FRACAS!$AY$1*60,0), 1 )))</f>
        <v>1</v>
      </c>
      <c r="NN38" s="347" cm="1">
        <f t="array" ref="NN38">IF($ND38=0,"",(IFERROR( (IFERROR($ND38/FRACAS!$AY$1*60,0) - SUMPRODUCT( (FRACAS!$K$5:$K$9999=NN$2) * IFERROR(FRACAS!$AN$5:$AN$9999,0) ) ) / IFERROR($ND38/FRACAS!$AY$1*60,0), 1 )))</f>
        <v>1</v>
      </c>
      <c r="NO38" s="347" cm="1">
        <f t="array" ref="NO38">IF($ND38=0,"",(IFERROR( (IFERROR($ND38/FRACAS!$AY$1*60,0) - SUMPRODUCT( (FRACAS!$K$5:$K$9999=NO$2) * IFERROR(FRACAS!$AN$5:$AN$9999,0) ) ) / IFERROR($ND38/FRACAS!$AY$1*60,0), 1 )))</f>
        <v>1</v>
      </c>
      <c r="NP38" s="347" cm="1">
        <f t="array" ref="NP38">IF($ND38=0,"",(IFERROR( (IFERROR($ND38/FRACAS!$AY$1*60,0) - SUMPRODUCT( (FRACAS!$K$5:$K$9999=NP$2) * IFERROR(FRACAS!$AN$5:$AN$9999,0) ) ) / IFERROR($ND38/FRACAS!$AY$1*60,0), 1 )))</f>
        <v>1</v>
      </c>
      <c r="NQ38" s="347" cm="1">
        <f t="array" ref="NQ38">IF($ND38=0,"",(IFERROR( (IFERROR($ND38/FRACAS!$AY$1*60,0) - SUMPRODUCT( (FRACAS!$K$5:$K$9999=NQ$2) * IFERROR(FRACAS!$AN$5:$AN$9999,0) ) ) / IFERROR($ND38/FRACAS!$AY$1*60,0), 1 )))</f>
        <v>1</v>
      </c>
      <c r="NR38" s="347" cm="1">
        <f t="array" ref="NR38">IF($ND38=0,"",(IFERROR( (IFERROR($ND38/FRACAS!$AY$1*60,0) - SUMPRODUCT( (FRACAS!$K$5:$K$9999=NR$2) * IFERROR(FRACAS!$AN$5:$AN$9999,0) ) ) / IFERROR($ND38/FRACAS!$AY$1*60,0), 1 )))</f>
        <v>1</v>
      </c>
      <c r="NS38" s="347" cm="1">
        <f t="array" ref="NS38">IF($ND38=0,"",(IFERROR( (IFERROR($ND38/FRACAS!$AY$1*60,0) - SUMPRODUCT( (FRACAS!$K$5:$K$9999=NS$2) * IFERROR(FRACAS!$AN$5:$AN$9999,0) ) ) / IFERROR($ND38/FRACAS!$AY$1*60,0), 1 )))</f>
        <v>1</v>
      </c>
      <c r="NT38" s="347" cm="1">
        <f t="array" ref="NT38">IF($ND38=0,"",(IFERROR( (IFERROR($ND38/FRACAS!$AY$1*60,0) - SUMPRODUCT( (FRACAS!$K$5:$K$9999=NT$2) * IFERROR(FRACAS!$AN$5:$AN$9999,0) ) ) / IFERROR($ND38/FRACAS!$AY$1*60,0), 1 )))</f>
        <v>1</v>
      </c>
      <c r="NU38" s="347" cm="1">
        <f t="array" ref="NU38">IF($ND38=0,"",(IFERROR( (IFERROR($ND38/FRACAS!$AY$1*60,0) - SUMPRODUCT( (FRACAS!$K$5:$K$9999=NU$2) * IFERROR(FRACAS!$AN$5:$AN$9999,0) ) ) / IFERROR($ND38/FRACAS!$AY$1*60,0), 1 )))</f>
        <v>1</v>
      </c>
      <c r="NV38" s="347" cm="1">
        <f t="array" ref="NV38">IF($ND38=0,"",(IFERROR( (IFERROR($ND38/FRACAS!$AY$1*60,0) - SUMPRODUCT( (FRACAS!$K$5:$K$9999=NV$2) * IFERROR(FRACAS!$AN$5:$AN$9999,0) ) ) / IFERROR($ND38/FRACAS!$AY$1*60,0), 1 )))</f>
        <v>1</v>
      </c>
      <c r="NW38" s="347" cm="1">
        <f t="array" ref="NW38">IF($ND38=0,"",(IFERROR( (IFERROR($ND38/FRACAS!$AY$1*60,0) - SUMPRODUCT( (FRACAS!$K$5:$K$9999=NW$2) * IFERROR(FRACAS!$AN$5:$AN$9999,0) ) ) / IFERROR($ND38/FRACAS!$AY$1*60,0), 1 )))</f>
        <v>1</v>
      </c>
      <c r="NX38" s="347" cm="1">
        <f t="array" ref="NX38">IF($ND38=0,"",(IFERROR( (IFERROR($ND38/FRACAS!$AY$1*60,0) - SUMPRODUCT( (FRACAS!$K$5:$K$9999=NX$2) * IFERROR(FRACAS!$AN$5:$AN$9999,0) ) ) / IFERROR($ND38/FRACAS!$AY$1*60,0), 1 )))</f>
        <v>1</v>
      </c>
      <c r="NY38" s="347" cm="1">
        <f t="array" ref="NY38">IF($ND38=0,"",(IFERROR( (IFERROR($ND38/FRACAS!$AY$1*60,0) - SUMPRODUCT( (FRACAS!$K$5:$K$9999=NY$2) * IFERROR(FRACAS!$AN$5:$AN$9999,0) ) ) / IFERROR($ND38/FRACAS!$AY$1*60,0), 1 )))</f>
        <v>1</v>
      </c>
      <c r="NZ38" s="347" cm="1">
        <f t="array" ref="NZ38">IF($ND38=0,"",(IFERROR( (IFERROR($ND38/FRACAS!$AY$1*60,0) - SUMPRODUCT( (FRACAS!$K$5:$K$9999=NZ$2) * IFERROR(FRACAS!$AN$5:$AN$9999,0) ) ) / IFERROR($ND38/FRACAS!$AY$1*60,0), 1 )))</f>
        <v>1</v>
      </c>
      <c r="OA38" s="347" cm="1">
        <f t="array" ref="OA38">IF($ND38=0,"",(IFERROR( (IFERROR($ND38/FRACAS!$AY$1*60,0) - SUMPRODUCT( (FRACAS!$K$5:$K$9999=OA$2) * IFERROR(FRACAS!$AN$5:$AN$9999,0) ) ) / IFERROR($ND38/FRACAS!$AY$1*60,0), 1 )))</f>
        <v>1</v>
      </c>
      <c r="OB38" s="347" cm="1">
        <f t="array" ref="OB38">IF($ND38=0,"",(IFERROR( (IFERROR($ND38/FRACAS!$AY$1*60,0) - SUMPRODUCT( (FRACAS!$K$5:$K$9999=OB$2) * IFERROR(FRACAS!$AN$5:$AN$9999,0) ) ) / IFERROR($ND38/FRACAS!$AY$1*60,0), 1 )))</f>
        <v>1</v>
      </c>
      <c r="OC38" s="347" cm="1">
        <f t="array" ref="OC38">IF($ND38=0,"",(IFERROR( (IFERROR($ND38/FRACAS!$AY$1*60,0) - SUMPRODUCT( (FRACAS!$K$5:$K$9999=OC$2) * IFERROR(FRACAS!$AN$5:$AN$9999,0) ) ) / IFERROR($ND38/FRACAS!$AY$1*60,0), 1 )))</f>
        <v>1</v>
      </c>
      <c r="OD38" s="347" cm="1">
        <f t="array" ref="OD38">IF($ND38=0,"",(IFERROR( (IFERROR($ND38/FRACAS!$AY$1*60,0) - SUMPRODUCT( (FRACAS!$K$5:$K$9999=OD$2) * IFERROR(FRACAS!$AN$5:$AN$9999,0) ) ) / IFERROR($ND38/FRACAS!$AY$1*60,0), 1 )))</f>
        <v>1</v>
      </c>
      <c r="OE38" s="347" cm="1">
        <f t="array" ref="OE38">IF($ND38=0,"",(IFERROR( (IFERROR($ND38/FRACAS!$AY$1*60,0) - SUMPRODUCT( (FRACAS!$K$5:$K$9999=OE$2) * IFERROR(FRACAS!$AN$5:$AN$9999,0) ) ) / IFERROR($ND38/FRACAS!$AY$1*60,0), 1 )))</f>
        <v>1</v>
      </c>
      <c r="OF38" s="347" cm="1">
        <f t="array" ref="OF38">IF($ND38=0,"",(IFERROR( (IFERROR($ND38/FRACAS!$AY$1*60,0) - SUMPRODUCT( (FRACAS!$K$5:$K$9999=OF$2) * IFERROR(FRACAS!$AN$5:$AN$9999,0) ) ) / IFERROR($ND38/FRACAS!$AY$1*60,0), 1 )))</f>
        <v>1</v>
      </c>
      <c r="OG38" s="347" cm="1">
        <f t="array" ref="OG38">IF($ND38=0,"",(IFERROR( (IFERROR($ND38/FRACAS!$AY$1*60,0) - SUMPRODUCT( (FRACAS!$K$5:$K$9999=OG$2) * IFERROR(FRACAS!$AN$5:$AN$9999,0) ) ) / IFERROR($ND38/FRACAS!$AY$1*60,0), 1 )))</f>
        <v>1</v>
      </c>
      <c r="OH38" s="347" cm="1">
        <f t="array" ref="OH38">IF($ND38=0,"",(IFERROR( (IFERROR($ND38/FRACAS!$AY$1*60,0) - SUMPRODUCT( (FRACAS!$K$5:$K$9999=OH$2) * IFERROR(FRACAS!$AN$5:$AN$9999,0) ) ) / IFERROR($ND38/FRACAS!$AY$1*60,0), 1 )))</f>
        <v>1</v>
      </c>
      <c r="OI38" s="347" cm="1">
        <f t="array" ref="OI38">IF($ND38=0,"",(IFERROR( (IFERROR($ND38/FRACAS!$AY$1*60,0) - SUMPRODUCT( (FRACAS!$K$5:$K$9999=OI$2) * IFERROR(FRACAS!$AN$5:$AN$9999,0) ) ) / IFERROR($ND38/FRACAS!$AY$1*60,0), 1 )))</f>
        <v>1</v>
      </c>
      <c r="OJ38" s="347" cm="1">
        <f t="array" ref="OJ38">IF($ND38=0,"",(IFERROR( (IFERROR($ND38/FRACAS!$AY$1*60,0) - SUMPRODUCT( (FRACAS!$K$5:$K$9999=OJ$2) * IFERROR(FRACAS!$AN$5:$AN$9999,0) ) ) / IFERROR($ND38/FRACAS!$AY$1*60,0), 1 )))</f>
        <v>1</v>
      </c>
      <c r="OK38" s="347" cm="1">
        <f t="array" ref="OK38">IF($ND38=0,"",(IFERROR( (IFERROR($ND38/FRACAS!$AY$1*60,0) - SUMPRODUCT( (FRACAS!$K$5:$K$9999=OK$2) * IFERROR(FRACAS!$AN$5:$AN$9999,0) ) ) / IFERROR($ND38/FRACAS!$AY$1*60,0), 1 )))</f>
        <v>1</v>
      </c>
      <c r="OL38" s="347" cm="1">
        <f t="array" ref="OL38">IF($ND38=0,"",(IFERROR( (IFERROR($ND38/FRACAS!$AY$1*60,0) - SUMPRODUCT( (FRACAS!$K$5:$K$9999=OL$2) * IFERROR(FRACAS!$AN$5:$AN$9999,0) ) ) / IFERROR($ND38/FRACAS!$AY$1*60,0), 1 )))</f>
        <v>1</v>
      </c>
      <c r="OM38" s="347" cm="1">
        <f t="array" ref="OM38">IF($ND38=0,"",(IFERROR( (IFERROR($ND38/FRACAS!$AY$1*60,0) - SUMPRODUCT( (FRACAS!$K$5:$K$9999=OM$2) * IFERROR(FRACAS!$AN$5:$AN$9999,0) ) ) / IFERROR($ND38/FRACAS!$AY$1*60,0), 1 )))</f>
        <v>1</v>
      </c>
      <c r="ON38" s="347" cm="1">
        <f t="array" ref="ON38">IF($ND38=0,"",(IFERROR( (IFERROR($ND38/FRACAS!$AY$1*60,0) - SUMPRODUCT( (FRACAS!$K$5:$K$9999=ON$2) * IFERROR(FRACAS!$AN$5:$AN$9999,0) ) ) / IFERROR($ND38/FRACAS!$AY$1*60,0), 1 )))</f>
        <v>1</v>
      </c>
    </row>
    <row r="39" spans="2:404" ht="15" customHeight="1">
      <c r="B39" s="301" t="s">
        <v>250</v>
      </c>
      <c r="C39" s="302">
        <v>45499</v>
      </c>
      <c r="D39" s="307">
        <v>6639</v>
      </c>
      <c r="E39" s="279">
        <v>85</v>
      </c>
      <c r="F39" s="307">
        <v>2751</v>
      </c>
      <c r="G39" s="307">
        <v>1714</v>
      </c>
      <c r="H39" s="303"/>
      <c r="I39" s="303"/>
      <c r="J39" s="303"/>
      <c r="K39" s="304"/>
      <c r="L39" s="304"/>
      <c r="M39" s="317"/>
      <c r="N39" s="305"/>
      <c r="O39" s="279"/>
      <c r="P39" s="279"/>
      <c r="Q39" s="279"/>
      <c r="R39" s="279"/>
      <c r="S39" s="279"/>
      <c r="T39" s="279"/>
      <c r="U39" s="279"/>
      <c r="V39" s="279"/>
      <c r="W39" s="279"/>
      <c r="X39" s="279"/>
      <c r="Y39" s="279"/>
      <c r="Z39" s="279"/>
      <c r="AA39" s="279"/>
      <c r="AB39" s="279"/>
      <c r="AC39" s="279"/>
      <c r="AD39" s="279"/>
      <c r="AE39" s="279"/>
      <c r="AF39" s="279"/>
      <c r="AG39" s="279"/>
      <c r="AH39" s="279"/>
      <c r="AI39" s="279"/>
      <c r="AJ39" s="279"/>
      <c r="AK39" s="279"/>
      <c r="AL39" s="279"/>
      <c r="AM39" s="279"/>
      <c r="AN39" s="279"/>
      <c r="AO39" s="279"/>
      <c r="AP39" s="279"/>
      <c r="AQ39" s="279"/>
      <c r="AR39" s="279"/>
      <c r="AS39" s="279"/>
      <c r="AT39" s="279"/>
      <c r="AU39" s="279"/>
      <c r="AV39" s="279"/>
      <c r="AW39" s="279"/>
      <c r="AX39" s="279"/>
      <c r="AY39" s="279"/>
      <c r="AZ39" s="279"/>
      <c r="BA39" s="280"/>
      <c r="BB39" s="266"/>
      <c r="BC39" s="266"/>
      <c r="BD39" s="352"/>
      <c r="BE39" s="352"/>
      <c r="BF39" s="352"/>
      <c r="BG39" s="352"/>
      <c r="BH39" s="352"/>
      <c r="BI39" s="352"/>
      <c r="BJ39" s="352"/>
      <c r="BK39" s="352"/>
      <c r="BL39" s="352"/>
      <c r="BM39" s="352"/>
      <c r="BN39" s="352"/>
      <c r="BO39" s="352"/>
      <c r="BP39" s="352"/>
      <c r="BQ39" s="352"/>
      <c r="BR39" s="352"/>
      <c r="BS39" s="352"/>
      <c r="BT39" s="352"/>
      <c r="BU39" s="352"/>
      <c r="BV39" s="352"/>
      <c r="BW39" s="352"/>
      <c r="BX39" s="352"/>
      <c r="BY39" s="352"/>
      <c r="BZ39" s="352"/>
      <c r="CA39" s="352"/>
      <c r="CB39" s="352"/>
      <c r="CC39" s="352"/>
      <c r="CD39" s="352"/>
      <c r="CE39" s="352"/>
      <c r="CF39" s="352"/>
      <c r="CG39" s="352"/>
      <c r="CH39" s="352"/>
      <c r="CI39" s="352"/>
      <c r="CJ39" s="352"/>
      <c r="CK39" s="352"/>
      <c r="CL39" s="352"/>
      <c r="CM39" s="352"/>
      <c r="CN39" s="352"/>
      <c r="CO39" s="352"/>
      <c r="CP39" s="352"/>
      <c r="CQ39" s="352"/>
      <c r="CR39" s="352"/>
      <c r="CS39" s="352"/>
      <c r="CT39" s="352"/>
      <c r="CU39" s="352"/>
      <c r="CV39" s="352"/>
      <c r="CW39" s="352"/>
      <c r="CX39" s="352"/>
      <c r="CY39" s="352"/>
      <c r="CZ39" s="352"/>
      <c r="DA39" s="352"/>
      <c r="DB39" s="266"/>
      <c r="DC39" s="266">
        <f t="shared" si="3"/>
        <v>50</v>
      </c>
      <c r="DD39" s="302">
        <f t="shared" si="4"/>
        <v>45499</v>
      </c>
      <c r="DE39" s="328">
        <f>IF(D39&gt; 0,(COUNTIFS(FRACAS!$B$5:$B$9997, D$4, FRACAS!$D$5:$D$9997, "&lt;="&amp;D39)), "" )</f>
        <v>36</v>
      </c>
      <c r="DF39" s="282">
        <f>IF(E39&gt; 0,(COUNTIFS(FRACAS!$B$5:$B$9997, E$4, FRACAS!$D$5:$D$9997, "&lt;="&amp;E39)), "" )</f>
        <v>6</v>
      </c>
      <c r="DG39" s="282">
        <f>IF(F39&gt; 0,(COUNTIFS(FRACAS!$B$5:$B$9997, F$4, FRACAS!$D$5:$D$9997, "&lt;="&amp;F39)), "" )</f>
        <v>5</v>
      </c>
      <c r="DH39" s="282">
        <f>IF(G39&gt; 0,(COUNTIFS(FRACAS!$B$5:$B$9997, G$4, FRACAS!$D$5:$D$9997, "&lt;="&amp;G39)), "" )</f>
        <v>3</v>
      </c>
      <c r="DI39" s="282" t="str">
        <f>IF(H39&gt; 0,(COUNTIFS(FRACAS!$B$5:$B$9997, H$4, FRACAS!$D$5:$D$9997, "&lt;="&amp;H39)), "" )</f>
        <v/>
      </c>
      <c r="DJ39" s="282" t="str">
        <f>IF(I39&gt; 0,(COUNTIFS(FRACAS!$B$5:$B$9997, I$4, FRACAS!$D$5:$D$9997, "&lt;="&amp;I39)), "" )</f>
        <v/>
      </c>
      <c r="DK39" s="282" t="str">
        <f>IF(J39&gt; 0,(COUNTIFS(FRACAS!$B$5:$B$9997, J$4, FRACAS!$D$5:$D$9997, "&lt;="&amp;J39)), "" )</f>
        <v/>
      </c>
      <c r="DL39" s="282" t="str">
        <f>IF(K39&gt; 0,(COUNTIFS(FRACAS!$B$5:$B$9997, K$4, FRACAS!$D$5:$D$9997, "&lt;="&amp;K39)), "" )</f>
        <v/>
      </c>
      <c r="DM39" s="282" t="str">
        <f>IF(L39&gt; 0,(COUNTIFS(FRACAS!$B$5:$B$9997, L$4, FRACAS!$D$5:$D$9997, "&lt;="&amp;L39)), "" )</f>
        <v/>
      </c>
      <c r="DN39" s="282" t="str">
        <f>IF(M39&gt; 0,(COUNTIFS(FRACAS!$B$5:$B$9997, M$4, FRACAS!$D$5:$D$9997, "&lt;="&amp;M39)), "" )</f>
        <v/>
      </c>
      <c r="DO39" s="284"/>
      <c r="DP39" s="282"/>
      <c r="DQ39" s="282"/>
      <c r="DR39" s="282"/>
      <c r="DS39" s="282"/>
      <c r="DT39" s="282"/>
      <c r="DU39" s="282"/>
      <c r="DV39" s="282"/>
      <c r="DW39" s="282"/>
      <c r="DX39" s="282"/>
      <c r="DY39" s="282"/>
      <c r="DZ39" s="282"/>
      <c r="EA39" s="282"/>
      <c r="EB39" s="282"/>
      <c r="EC39" s="282"/>
      <c r="ED39" s="282"/>
      <c r="EE39" s="282"/>
      <c r="EF39" s="282"/>
      <c r="EG39" s="282"/>
      <c r="EH39" s="282"/>
      <c r="EI39" s="282"/>
      <c r="EJ39" s="282"/>
      <c r="EK39" s="282"/>
      <c r="EL39" s="282"/>
      <c r="EM39" s="282"/>
      <c r="EN39" s="282"/>
      <c r="EO39" s="282"/>
      <c r="EP39" s="282"/>
      <c r="EQ39" s="282"/>
      <c r="ER39" s="282"/>
      <c r="ES39" s="282"/>
      <c r="ET39" s="282"/>
      <c r="EU39" s="282"/>
      <c r="EV39" s="282"/>
      <c r="EW39" s="282"/>
      <c r="EX39" s="282"/>
      <c r="EY39" s="282"/>
      <c r="EZ39" s="282"/>
      <c r="FA39" s="282"/>
      <c r="FB39" s="283"/>
      <c r="FC39" s="285"/>
      <c r="FD39" s="285"/>
      <c r="JN39" s="306"/>
      <c r="JO39" s="274"/>
      <c r="JP39" s="274"/>
      <c r="JQ39" s="274"/>
      <c r="JR39" s="274"/>
      <c r="JS39" s="274"/>
      <c r="JT39" s="274"/>
      <c r="JU39" s="274"/>
      <c r="JV39" s="274"/>
      <c r="JW39" s="274"/>
      <c r="JX39" s="274"/>
      <c r="JY39" s="274"/>
      <c r="JZ39" s="274"/>
      <c r="KA39" s="274"/>
      <c r="KB39" s="274"/>
      <c r="KC39" s="274"/>
      <c r="KD39" s="274"/>
      <c r="KE39" s="274"/>
      <c r="KF39" s="274"/>
      <c r="KG39" s="274"/>
      <c r="KH39" s="274"/>
      <c r="KI39" s="274"/>
      <c r="KJ39" s="274"/>
      <c r="KK39" s="274"/>
      <c r="KL39" s="274"/>
      <c r="KM39" s="274"/>
      <c r="KN39" s="274"/>
      <c r="KO39" s="274"/>
      <c r="KP39" s="274"/>
      <c r="KQ39" s="274"/>
      <c r="KR39" s="274"/>
      <c r="KS39" s="274"/>
      <c r="KT39" s="274"/>
      <c r="KU39" s="274"/>
      <c r="KV39" s="274"/>
      <c r="KW39" s="274"/>
      <c r="KX39" s="274"/>
      <c r="KY39" s="274"/>
      <c r="KZ39" s="274"/>
      <c r="LA39" s="274"/>
      <c r="LB39" s="275"/>
      <c r="LC39" s="302">
        <f t="shared" si="6"/>
        <v>45499</v>
      </c>
      <c r="LD39" s="354" cm="1">
        <f t="array" ref="LD39">IFERROR(
    (((D39/FRACAS!$AY$1)*60))
    /
    (((D39/FRACAS!$AY$1)*60) + SUMPRODUCT((FRACAS!$B$5:$B$9997=D$4)*(FRACAS!$D$5:$D$9997&lt;=D39)*(IFERROR(FRACAS!$AM$5:$AM$9997,0)))
    ),"")</f>
        <v>0.19859315308798992</v>
      </c>
      <c r="LE39" s="354" cm="1">
        <f t="array" ref="LE39">IFERROR(
    (((E39/FRACAS!$AY$1)*60))
    /
    (((E39/FRACAS!$AY$1)*60) + SUMPRODUCT((FRACAS!$B$5:$B$9997=E$4)*(FRACAS!$D$5:$D$9997&lt;=E39)*(IFERROR(FRACAS!$AM$5:$AM$9997,0)))
    ),"")</f>
        <v>3.1889456553661024E-3</v>
      </c>
      <c r="LF39" s="354" cm="1">
        <f t="array" ref="LF39">IFERROR(
    (((F39/FRACAS!$AY$1)*60))
    /
    (((F39/FRACAS!$AY$1)*60) + SUMPRODUCT((FRACAS!$B$5:$B$9997=F$4)*(FRACAS!$D$5:$D$9997&lt;=F39)*(IFERROR(FRACAS!$AM$5:$AM$9997,0)))
    ),"")</f>
        <v>0.99770309478525743</v>
      </c>
      <c r="LG39" s="354" cm="1">
        <f t="array" ref="LG39">IFERROR(
    (((G39/FRACAS!$AY$1)*60))
    /
    (((G39/FRACAS!$AY$1)*60) + SUMPRODUCT((FRACAS!$B$5:$B$9997=G$4)*(FRACAS!$D$5:$D$9997&lt;=G39)*(IFERROR(FRACAS!$AM$5:$AM$9997,0)))
    ),"")</f>
        <v>0.99285576367397199</v>
      </c>
      <c r="LH39" s="354" t="str" cm="1">
        <f t="array" ref="LH39">IFERROR(
    (((H39/FRACAS!$AY$1)*60))
    /
    (((H39/FRACAS!$AY$1)*60) + SUMPRODUCT((FRACAS!$B$5:$B$9997=H$4)*(FRACAS!$D$5:$D$9997&lt;=H39)*(IFERROR(FRACAS!$AM$5:$AM$9997,0)))
    ),"")</f>
        <v/>
      </c>
      <c r="LI39" s="354" t="str" cm="1">
        <f t="array" ref="LI39">IFERROR(
    (((I39/FRACAS!$AY$1)*60))
    /
    (((I39/FRACAS!$AY$1)*60) + SUMPRODUCT((FRACAS!$B$5:$B$9997=I$4)*(FRACAS!$D$5:$D$9997&lt;=I39)*(IFERROR(FRACAS!$AM$5:$AM$9997,0)))
    ),"")</f>
        <v/>
      </c>
      <c r="LJ39" s="354" t="str" cm="1">
        <f t="array" ref="LJ39">IFERROR(
    (((J39/FRACAS!$AY$1)*60))
    /
    (((J39/FRACAS!$AY$1)*60) + SUMPRODUCT((FRACAS!$B$5:$B$9997=J$4)*(FRACAS!$D$5:$D$9997&lt;=J39)*(IFERROR(FRACAS!$AM$5:$AM$9997,0)))
    ),"")</f>
        <v/>
      </c>
      <c r="LK39" s="354" t="str" cm="1">
        <f t="array" ref="LK39">IFERROR(
    (((K39/FRACAS!$AY$1)*60))
    /
    (((K39/FRACAS!$AY$1)*60) + SUMPRODUCT((FRACAS!$B$5:$B$9997=K$4)*(FRACAS!$D$5:$D$9997&lt;=K39)*(IFERROR(FRACAS!$AM$5:$AM$9997,0)))
    ),"")</f>
        <v/>
      </c>
      <c r="LL39" s="354" t="str" cm="1">
        <f t="array" ref="LL39">IFERROR(
    (((L39/FRACAS!$AY$1)*60))
    /
    (((L39/FRACAS!$AY$1)*60) + SUMPRODUCT((FRACAS!$B$5:$B$9997=L$4)*(FRACAS!$D$5:$D$9997&lt;=L39)*(IFERROR(FRACAS!$AM$5:$AM$9997,0)))
    ),"")</f>
        <v/>
      </c>
      <c r="LM39" s="354" t="str" cm="1">
        <f t="array" ref="LM39">IFERROR(
    (((M39/FRACAS!$AY$1)*60))
    /
    (((M39/FRACAS!$AY$1)*60) + SUMPRODUCT((FRACAS!$B$5:$B$9997=M$4)*(FRACAS!$D$5:$D$9997&lt;=M39)*(IFERROR(FRACAS!$AM$5:$AM$9997,0)))
    ),"")</f>
        <v/>
      </c>
      <c r="LN39" s="308"/>
      <c r="LO39" s="276"/>
      <c r="LP39" s="276"/>
      <c r="LQ39" s="276"/>
      <c r="LR39" s="276"/>
      <c r="LS39" s="276"/>
      <c r="LT39" s="276"/>
      <c r="LU39" s="276"/>
      <c r="LV39" s="276"/>
      <c r="LW39" s="276"/>
      <c r="LX39" s="276"/>
      <c r="LY39" s="276"/>
      <c r="LZ39" s="276"/>
      <c r="MA39" s="276"/>
      <c r="MB39" s="276"/>
      <c r="MC39" s="276"/>
      <c r="MD39" s="276"/>
      <c r="ME39" s="276"/>
      <c r="MF39" s="276"/>
      <c r="MG39" s="276"/>
      <c r="MH39" s="276"/>
      <c r="MI39" s="276"/>
      <c r="MJ39" s="276"/>
      <c r="MK39" s="276"/>
      <c r="ML39" s="276"/>
      <c r="MM39" s="276"/>
      <c r="MN39" s="276"/>
      <c r="MO39" s="276"/>
      <c r="MP39" s="276"/>
      <c r="MQ39" s="276"/>
      <c r="MR39" s="276"/>
      <c r="MS39" s="276"/>
      <c r="MT39" s="276"/>
      <c r="MU39" s="276"/>
      <c r="MV39" s="276"/>
      <c r="MW39" s="276"/>
      <c r="MX39" s="276"/>
      <c r="MY39" s="276"/>
      <c r="MZ39" s="276"/>
      <c r="NA39" s="277"/>
      <c r="ND39" s="345">
        <f t="shared" si="7"/>
        <v>11189</v>
      </c>
      <c r="NE39" s="346">
        <f t="shared" si="5"/>
        <v>45499</v>
      </c>
      <c r="NF39" s="347" cm="1">
        <f t="array" ref="NF39">IF($ND39=0,"",(IFERROR( (IFERROR($ND39/FRACAS!$AY$1*60,0) - SUMPRODUCT( (FRACAS!$K$5:$K$9999=NF$2) * IFERROR(FRACAS!$AN$5:$AN$9999,0) ) ) / IFERROR($ND39/FRACAS!$AY$1*60,0), 1 )))</f>
        <v>1</v>
      </c>
      <c r="NG39" s="347" cm="1">
        <f t="array" ref="NG39">IF($ND39=0,"",(IFERROR( (IFERROR($ND39/FRACAS!$AY$1*60,0) - SUMPRODUCT( (FRACAS!$K$5:$K$9999=NG$2) * IFERROR(FRACAS!$AN$5:$AN$9999,0) ) ) / IFERROR($ND39/FRACAS!$AY$1*60,0), 1 )))</f>
        <v>1</v>
      </c>
      <c r="NH39" s="347" cm="1">
        <f t="array" ref="NH39">IF($ND39=0,"",(IFERROR( (IFERROR($ND39/FRACAS!$AY$1*60,0) - SUMPRODUCT( (FRACAS!$K$5:$K$9999=NH$2) * IFERROR(FRACAS!$AN$5:$AN$9999,0) ) ) / IFERROR($ND39/FRACAS!$AY$1*60,0), 1 )))</f>
        <v>1</v>
      </c>
      <c r="NI39" s="347" cm="1">
        <f t="array" ref="NI39">IF($ND39=0,"",(IFERROR( (IFERROR($ND39/FRACAS!$AY$1*60,0) - SUMPRODUCT( (FRACAS!$K$5:$K$9999=NI$2) * IFERROR(FRACAS!$AN$5:$AN$9999,0) ) ) / IFERROR($ND39/FRACAS!$AY$1*60,0), 1 )))</f>
        <v>1</v>
      </c>
      <c r="NJ39" s="347" cm="1">
        <f t="array" ref="NJ39">IF($ND39=0,"",(IFERROR( (IFERROR($ND39/FRACAS!$AY$1*60,0) - SUMPRODUCT( (FRACAS!$K$5:$K$9999=NJ$2) * IFERROR(FRACAS!$AN$5:$AN$9999,0) ) ) / IFERROR($ND39/FRACAS!$AY$1*60,0), 1 )))</f>
        <v>1</v>
      </c>
      <c r="NK39" s="347" cm="1">
        <f t="array" ref="NK39">IF($ND39=0,"",(IFERROR( (IFERROR($ND39/FRACAS!$AY$1*60,0) - SUMPRODUCT( (FRACAS!$K$5:$K$9999=NK$2) * IFERROR(FRACAS!$AN$5:$AN$9999,0) ) ) / IFERROR($ND39/FRACAS!$AY$1*60,0), 1 )))</f>
        <v>1</v>
      </c>
      <c r="NL39" s="347" cm="1">
        <f t="array" ref="NL39">IF($ND39=0,"",(IFERROR( (IFERROR($ND39/FRACAS!$AY$1*60,0) - SUMPRODUCT( (FRACAS!$K$5:$K$9999=NL$2) * IFERROR(FRACAS!$AN$5:$AN$9999,0) ) ) / IFERROR($ND39/FRACAS!$AY$1*60,0), 1 )))</f>
        <v>1</v>
      </c>
      <c r="NM39" s="347" cm="1">
        <f t="array" ref="NM39">IF($ND39=0,"",(IFERROR( (IFERROR($ND39/FRACAS!$AY$1*60,0) - SUMPRODUCT( (FRACAS!$K$5:$K$9999=NM$2) * IFERROR(FRACAS!$AN$5:$AN$9999,0) ) ) / IFERROR($ND39/FRACAS!$AY$1*60,0), 1 )))</f>
        <v>1</v>
      </c>
      <c r="NN39" s="347" cm="1">
        <f t="array" ref="NN39">IF($ND39=0,"",(IFERROR( (IFERROR($ND39/FRACAS!$AY$1*60,0) - SUMPRODUCT( (FRACAS!$K$5:$K$9999=NN$2) * IFERROR(FRACAS!$AN$5:$AN$9999,0) ) ) / IFERROR($ND39/FRACAS!$AY$1*60,0), 1 )))</f>
        <v>1</v>
      </c>
      <c r="NO39" s="347" cm="1">
        <f t="array" ref="NO39">IF($ND39=0,"",(IFERROR( (IFERROR($ND39/FRACAS!$AY$1*60,0) - SUMPRODUCT( (FRACAS!$K$5:$K$9999=NO$2) * IFERROR(FRACAS!$AN$5:$AN$9999,0) ) ) / IFERROR($ND39/FRACAS!$AY$1*60,0), 1 )))</f>
        <v>1</v>
      </c>
      <c r="NP39" s="347" cm="1">
        <f t="array" ref="NP39">IF($ND39=0,"",(IFERROR( (IFERROR($ND39/FRACAS!$AY$1*60,0) - SUMPRODUCT( (FRACAS!$K$5:$K$9999=NP$2) * IFERROR(FRACAS!$AN$5:$AN$9999,0) ) ) / IFERROR($ND39/FRACAS!$AY$1*60,0), 1 )))</f>
        <v>1</v>
      </c>
      <c r="NQ39" s="347" cm="1">
        <f t="array" ref="NQ39">IF($ND39=0,"",(IFERROR( (IFERROR($ND39/FRACAS!$AY$1*60,0) - SUMPRODUCT( (FRACAS!$K$5:$K$9999=NQ$2) * IFERROR(FRACAS!$AN$5:$AN$9999,0) ) ) / IFERROR($ND39/FRACAS!$AY$1*60,0), 1 )))</f>
        <v>1</v>
      </c>
      <c r="NR39" s="347" cm="1">
        <f t="array" ref="NR39">IF($ND39=0,"",(IFERROR( (IFERROR($ND39/FRACAS!$AY$1*60,0) - SUMPRODUCT( (FRACAS!$K$5:$K$9999=NR$2) * IFERROR(FRACAS!$AN$5:$AN$9999,0) ) ) / IFERROR($ND39/FRACAS!$AY$1*60,0), 1 )))</f>
        <v>1</v>
      </c>
      <c r="NS39" s="347" cm="1">
        <f t="array" ref="NS39">IF($ND39=0,"",(IFERROR( (IFERROR($ND39/FRACAS!$AY$1*60,0) - SUMPRODUCT( (FRACAS!$K$5:$K$9999=NS$2) * IFERROR(FRACAS!$AN$5:$AN$9999,0) ) ) / IFERROR($ND39/FRACAS!$AY$1*60,0), 1 )))</f>
        <v>1</v>
      </c>
      <c r="NT39" s="347" cm="1">
        <f t="array" ref="NT39">IF($ND39=0,"",(IFERROR( (IFERROR($ND39/FRACAS!$AY$1*60,0) - SUMPRODUCT( (FRACAS!$K$5:$K$9999=NT$2) * IFERROR(FRACAS!$AN$5:$AN$9999,0) ) ) / IFERROR($ND39/FRACAS!$AY$1*60,0), 1 )))</f>
        <v>1</v>
      </c>
      <c r="NU39" s="347" cm="1">
        <f t="array" ref="NU39">IF($ND39=0,"",(IFERROR( (IFERROR($ND39/FRACAS!$AY$1*60,0) - SUMPRODUCT( (FRACAS!$K$5:$K$9999=NU$2) * IFERROR(FRACAS!$AN$5:$AN$9999,0) ) ) / IFERROR($ND39/FRACAS!$AY$1*60,0), 1 )))</f>
        <v>1</v>
      </c>
      <c r="NV39" s="347" cm="1">
        <f t="array" ref="NV39">IF($ND39=0,"",(IFERROR( (IFERROR($ND39/FRACAS!$AY$1*60,0) - SUMPRODUCT( (FRACAS!$K$5:$K$9999=NV$2) * IFERROR(FRACAS!$AN$5:$AN$9999,0) ) ) / IFERROR($ND39/FRACAS!$AY$1*60,0), 1 )))</f>
        <v>1</v>
      </c>
      <c r="NW39" s="347" cm="1">
        <f t="array" ref="NW39">IF($ND39=0,"",(IFERROR( (IFERROR($ND39/FRACAS!$AY$1*60,0) - SUMPRODUCT( (FRACAS!$K$5:$K$9999=NW$2) * IFERROR(FRACAS!$AN$5:$AN$9999,0) ) ) / IFERROR($ND39/FRACAS!$AY$1*60,0), 1 )))</f>
        <v>1</v>
      </c>
      <c r="NX39" s="347" cm="1">
        <f t="array" ref="NX39">IF($ND39=0,"",(IFERROR( (IFERROR($ND39/FRACAS!$AY$1*60,0) - SUMPRODUCT( (FRACAS!$K$5:$K$9999=NX$2) * IFERROR(FRACAS!$AN$5:$AN$9999,0) ) ) / IFERROR($ND39/FRACAS!$AY$1*60,0), 1 )))</f>
        <v>1</v>
      </c>
      <c r="NY39" s="347" cm="1">
        <f t="array" ref="NY39">IF($ND39=0,"",(IFERROR( (IFERROR($ND39/FRACAS!$AY$1*60,0) - SUMPRODUCT( (FRACAS!$K$5:$K$9999=NY$2) * IFERROR(FRACAS!$AN$5:$AN$9999,0) ) ) / IFERROR($ND39/FRACAS!$AY$1*60,0), 1 )))</f>
        <v>1</v>
      </c>
      <c r="NZ39" s="347" cm="1">
        <f t="array" ref="NZ39">IF($ND39=0,"",(IFERROR( (IFERROR($ND39/FRACAS!$AY$1*60,0) - SUMPRODUCT( (FRACAS!$K$5:$K$9999=NZ$2) * IFERROR(FRACAS!$AN$5:$AN$9999,0) ) ) / IFERROR($ND39/FRACAS!$AY$1*60,0), 1 )))</f>
        <v>1</v>
      </c>
      <c r="OA39" s="347" cm="1">
        <f t="array" ref="OA39">IF($ND39=0,"",(IFERROR( (IFERROR($ND39/FRACAS!$AY$1*60,0) - SUMPRODUCT( (FRACAS!$K$5:$K$9999=OA$2) * IFERROR(FRACAS!$AN$5:$AN$9999,0) ) ) / IFERROR($ND39/FRACAS!$AY$1*60,0), 1 )))</f>
        <v>1</v>
      </c>
      <c r="OB39" s="347" cm="1">
        <f t="array" ref="OB39">IF($ND39=0,"",(IFERROR( (IFERROR($ND39/FRACAS!$AY$1*60,0) - SUMPRODUCT( (FRACAS!$K$5:$K$9999=OB$2) * IFERROR(FRACAS!$AN$5:$AN$9999,0) ) ) / IFERROR($ND39/FRACAS!$AY$1*60,0), 1 )))</f>
        <v>1</v>
      </c>
      <c r="OC39" s="347" cm="1">
        <f t="array" ref="OC39">IF($ND39=0,"",(IFERROR( (IFERROR($ND39/FRACAS!$AY$1*60,0) - SUMPRODUCT( (FRACAS!$K$5:$K$9999=OC$2) * IFERROR(FRACAS!$AN$5:$AN$9999,0) ) ) / IFERROR($ND39/FRACAS!$AY$1*60,0), 1 )))</f>
        <v>1</v>
      </c>
      <c r="OD39" s="347" cm="1">
        <f t="array" ref="OD39">IF($ND39=0,"",(IFERROR( (IFERROR($ND39/FRACAS!$AY$1*60,0) - SUMPRODUCT( (FRACAS!$K$5:$K$9999=OD$2) * IFERROR(FRACAS!$AN$5:$AN$9999,0) ) ) / IFERROR($ND39/FRACAS!$AY$1*60,0), 1 )))</f>
        <v>1</v>
      </c>
      <c r="OE39" s="347" cm="1">
        <f t="array" ref="OE39">IF($ND39=0,"",(IFERROR( (IFERROR($ND39/FRACAS!$AY$1*60,0) - SUMPRODUCT( (FRACAS!$K$5:$K$9999=OE$2) * IFERROR(FRACAS!$AN$5:$AN$9999,0) ) ) / IFERROR($ND39/FRACAS!$AY$1*60,0), 1 )))</f>
        <v>1</v>
      </c>
      <c r="OF39" s="347" cm="1">
        <f t="array" ref="OF39">IF($ND39=0,"",(IFERROR( (IFERROR($ND39/FRACAS!$AY$1*60,0) - SUMPRODUCT( (FRACAS!$K$5:$K$9999=OF$2) * IFERROR(FRACAS!$AN$5:$AN$9999,0) ) ) / IFERROR($ND39/FRACAS!$AY$1*60,0), 1 )))</f>
        <v>1</v>
      </c>
      <c r="OG39" s="347" cm="1">
        <f t="array" ref="OG39">IF($ND39=0,"",(IFERROR( (IFERROR($ND39/FRACAS!$AY$1*60,0) - SUMPRODUCT( (FRACAS!$K$5:$K$9999=OG$2) * IFERROR(FRACAS!$AN$5:$AN$9999,0) ) ) / IFERROR($ND39/FRACAS!$AY$1*60,0), 1 )))</f>
        <v>1</v>
      </c>
      <c r="OH39" s="347" cm="1">
        <f t="array" ref="OH39">IF($ND39=0,"",(IFERROR( (IFERROR($ND39/FRACAS!$AY$1*60,0) - SUMPRODUCT( (FRACAS!$K$5:$K$9999=OH$2) * IFERROR(FRACAS!$AN$5:$AN$9999,0) ) ) / IFERROR($ND39/FRACAS!$AY$1*60,0), 1 )))</f>
        <v>1</v>
      </c>
      <c r="OI39" s="347" cm="1">
        <f t="array" ref="OI39">IF($ND39=0,"",(IFERROR( (IFERROR($ND39/FRACAS!$AY$1*60,0) - SUMPRODUCT( (FRACAS!$K$5:$K$9999=OI$2) * IFERROR(FRACAS!$AN$5:$AN$9999,0) ) ) / IFERROR($ND39/FRACAS!$AY$1*60,0), 1 )))</f>
        <v>1</v>
      </c>
      <c r="OJ39" s="347" cm="1">
        <f t="array" ref="OJ39">IF($ND39=0,"",(IFERROR( (IFERROR($ND39/FRACAS!$AY$1*60,0) - SUMPRODUCT( (FRACAS!$K$5:$K$9999=OJ$2) * IFERROR(FRACAS!$AN$5:$AN$9999,0) ) ) / IFERROR($ND39/FRACAS!$AY$1*60,0), 1 )))</f>
        <v>1</v>
      </c>
      <c r="OK39" s="347" cm="1">
        <f t="array" ref="OK39">IF($ND39=0,"",(IFERROR( (IFERROR($ND39/FRACAS!$AY$1*60,0) - SUMPRODUCT( (FRACAS!$K$5:$K$9999=OK$2) * IFERROR(FRACAS!$AN$5:$AN$9999,0) ) ) / IFERROR($ND39/FRACAS!$AY$1*60,0), 1 )))</f>
        <v>1</v>
      </c>
      <c r="OL39" s="347" cm="1">
        <f t="array" ref="OL39">IF($ND39=0,"",(IFERROR( (IFERROR($ND39/FRACAS!$AY$1*60,0) - SUMPRODUCT( (FRACAS!$K$5:$K$9999=OL$2) * IFERROR(FRACAS!$AN$5:$AN$9999,0) ) ) / IFERROR($ND39/FRACAS!$AY$1*60,0), 1 )))</f>
        <v>1</v>
      </c>
      <c r="OM39" s="347" cm="1">
        <f t="array" ref="OM39">IF($ND39=0,"",(IFERROR( (IFERROR($ND39/FRACAS!$AY$1*60,0) - SUMPRODUCT( (FRACAS!$K$5:$K$9999=OM$2) * IFERROR(FRACAS!$AN$5:$AN$9999,0) ) ) / IFERROR($ND39/FRACAS!$AY$1*60,0), 1 )))</f>
        <v>1</v>
      </c>
      <c r="ON39" s="347" cm="1">
        <f t="array" ref="ON39">IF($ND39=0,"",(IFERROR( (IFERROR($ND39/FRACAS!$AY$1*60,0) - SUMPRODUCT( (FRACAS!$K$5:$K$9999=ON$2) * IFERROR(FRACAS!$AN$5:$AN$9999,0) ) ) / IFERROR($ND39/FRACAS!$AY$1*60,0), 1 )))</f>
        <v>1</v>
      </c>
    </row>
    <row r="40" spans="2:404" ht="15" customHeight="1">
      <c r="B40" s="301" t="s">
        <v>251</v>
      </c>
      <c r="C40" s="302">
        <v>45506</v>
      </c>
      <c r="D40" s="307">
        <v>6879</v>
      </c>
      <c r="E40" s="279">
        <v>89</v>
      </c>
      <c r="F40" s="279">
        <v>3422</v>
      </c>
      <c r="G40" s="279">
        <v>2108</v>
      </c>
      <c r="H40" s="303"/>
      <c r="I40" s="303"/>
      <c r="J40" s="303"/>
      <c r="K40" s="304"/>
      <c r="L40" s="304"/>
      <c r="M40" s="317"/>
      <c r="N40" s="305"/>
      <c r="O40" s="279"/>
      <c r="P40" s="279"/>
      <c r="Q40" s="279"/>
      <c r="R40" s="279"/>
      <c r="S40" s="279"/>
      <c r="T40" s="279"/>
      <c r="U40" s="279"/>
      <c r="V40" s="279"/>
      <c r="W40" s="279"/>
      <c r="X40" s="279"/>
      <c r="Y40" s="279"/>
      <c r="Z40" s="279"/>
      <c r="AA40" s="279"/>
      <c r="AB40" s="279"/>
      <c r="AC40" s="279"/>
      <c r="AD40" s="279"/>
      <c r="AE40" s="279"/>
      <c r="AF40" s="279"/>
      <c r="AG40" s="279"/>
      <c r="AH40" s="279"/>
      <c r="AI40" s="279"/>
      <c r="AJ40" s="279"/>
      <c r="AK40" s="279"/>
      <c r="AL40" s="279"/>
      <c r="AM40" s="279"/>
      <c r="AN40" s="279"/>
      <c r="AO40" s="279"/>
      <c r="AP40" s="279"/>
      <c r="AQ40" s="279"/>
      <c r="AR40" s="279"/>
      <c r="AS40" s="279"/>
      <c r="AT40" s="279"/>
      <c r="AU40" s="279"/>
      <c r="AV40" s="279"/>
      <c r="AW40" s="279"/>
      <c r="AX40" s="279"/>
      <c r="AY40" s="279"/>
      <c r="AZ40" s="279"/>
      <c r="BA40" s="280"/>
      <c r="BB40" s="266"/>
      <c r="BC40" s="266"/>
      <c r="BD40" s="352"/>
      <c r="BE40" s="352"/>
      <c r="BF40" s="352"/>
      <c r="BG40" s="352"/>
      <c r="BH40" s="352"/>
      <c r="BI40" s="352"/>
      <c r="BJ40" s="352"/>
      <c r="BK40" s="352"/>
      <c r="BL40" s="352"/>
      <c r="BM40" s="352"/>
      <c r="BN40" s="352"/>
      <c r="BO40" s="352"/>
      <c r="BP40" s="352"/>
      <c r="BQ40" s="352"/>
      <c r="BR40" s="352"/>
      <c r="BS40" s="352"/>
      <c r="BT40" s="352"/>
      <c r="BU40" s="352"/>
      <c r="BV40" s="352"/>
      <c r="BW40" s="352"/>
      <c r="BX40" s="352"/>
      <c r="BY40" s="352"/>
      <c r="BZ40" s="352"/>
      <c r="CA40" s="352"/>
      <c r="CB40" s="352"/>
      <c r="CC40" s="352"/>
      <c r="CD40" s="352"/>
      <c r="CE40" s="352"/>
      <c r="CF40" s="352"/>
      <c r="CG40" s="352"/>
      <c r="CH40" s="352"/>
      <c r="CI40" s="352"/>
      <c r="CJ40" s="352"/>
      <c r="CK40" s="352"/>
      <c r="CL40" s="352"/>
      <c r="CM40" s="352"/>
      <c r="CN40" s="352"/>
      <c r="CO40" s="352"/>
      <c r="CP40" s="352"/>
      <c r="CQ40" s="352"/>
      <c r="CR40" s="352"/>
      <c r="CS40" s="352"/>
      <c r="CT40" s="352"/>
      <c r="CU40" s="352"/>
      <c r="CV40" s="352"/>
      <c r="CW40" s="352"/>
      <c r="CX40" s="352"/>
      <c r="CY40" s="352"/>
      <c r="CZ40" s="352"/>
      <c r="DA40" s="352"/>
      <c r="DB40" s="266"/>
      <c r="DC40" s="266">
        <f t="shared" si="3"/>
        <v>53</v>
      </c>
      <c r="DD40" s="302">
        <f t="shared" si="4"/>
        <v>45506</v>
      </c>
      <c r="DE40" s="328">
        <f>IF(D40&gt; 0,(COUNTIFS(FRACAS!$B$5:$B$9997, D$4, FRACAS!$D$5:$D$9997, "&lt;="&amp;D40)), "" )</f>
        <v>37</v>
      </c>
      <c r="DF40" s="282">
        <f>IF(E40&gt; 0,(COUNTIFS(FRACAS!$B$5:$B$9997, E$4, FRACAS!$D$5:$D$9997, "&lt;="&amp;E40)), "" )</f>
        <v>7</v>
      </c>
      <c r="DG40" s="282">
        <f>IF(F40&gt; 0,(COUNTIFS(FRACAS!$B$5:$B$9997, F$4, FRACAS!$D$5:$D$9997, "&lt;="&amp;F40)), "" )</f>
        <v>5</v>
      </c>
      <c r="DH40" s="282">
        <f>IF(G40&gt; 0,(COUNTIFS(FRACAS!$B$5:$B$9997, G$4, FRACAS!$D$5:$D$9997, "&lt;="&amp;G40)), "" )</f>
        <v>4</v>
      </c>
      <c r="DI40" s="282" t="str">
        <f>IF(H40&gt; 0,(COUNTIFS(FRACAS!$B$5:$B$9997, H$4, FRACAS!$D$5:$D$9997, "&lt;="&amp;H40)), "" )</f>
        <v/>
      </c>
      <c r="DJ40" s="282" t="str">
        <f>IF(I40&gt; 0,(COUNTIFS(FRACAS!$B$5:$B$9997, I$4, FRACAS!$D$5:$D$9997, "&lt;="&amp;I40)), "" )</f>
        <v/>
      </c>
      <c r="DK40" s="282" t="str">
        <f>IF(J40&gt; 0,(COUNTIFS(FRACAS!$B$5:$B$9997, J$4, FRACAS!$D$5:$D$9997, "&lt;="&amp;J40)), "" )</f>
        <v/>
      </c>
      <c r="DL40" s="282" t="str">
        <f>IF(K40&gt; 0,(COUNTIFS(FRACAS!$B$5:$B$9997, K$4, FRACAS!$D$5:$D$9997, "&lt;="&amp;K40)), "" )</f>
        <v/>
      </c>
      <c r="DM40" s="282" t="str">
        <f>IF(L40&gt; 0,(COUNTIFS(FRACAS!$B$5:$B$9997, L$4, FRACAS!$D$5:$D$9997, "&lt;="&amp;L40)), "" )</f>
        <v/>
      </c>
      <c r="DN40" s="282" t="str">
        <f>IF(M40&gt; 0,(COUNTIFS(FRACAS!$B$5:$B$9997, M$4, FRACAS!$D$5:$D$9997, "&lt;="&amp;M40)), "" )</f>
        <v/>
      </c>
      <c r="DO40" s="284"/>
      <c r="DP40" s="282"/>
      <c r="DQ40" s="282"/>
      <c r="DR40" s="282"/>
      <c r="DS40" s="282"/>
      <c r="DT40" s="282"/>
      <c r="DU40" s="282"/>
      <c r="DV40" s="282"/>
      <c r="DW40" s="282"/>
      <c r="DX40" s="282"/>
      <c r="DY40" s="282"/>
      <c r="DZ40" s="282"/>
      <c r="EA40" s="282"/>
      <c r="EB40" s="282"/>
      <c r="EC40" s="282"/>
      <c r="ED40" s="282"/>
      <c r="EE40" s="282"/>
      <c r="EF40" s="282"/>
      <c r="EG40" s="282"/>
      <c r="EH40" s="282"/>
      <c r="EI40" s="282"/>
      <c r="EJ40" s="282"/>
      <c r="EK40" s="282"/>
      <c r="EL40" s="282"/>
      <c r="EM40" s="282"/>
      <c r="EN40" s="282"/>
      <c r="EO40" s="282"/>
      <c r="EP40" s="282"/>
      <c r="EQ40" s="282"/>
      <c r="ER40" s="282"/>
      <c r="ES40" s="282"/>
      <c r="ET40" s="282"/>
      <c r="EU40" s="282"/>
      <c r="EV40" s="282"/>
      <c r="EW40" s="282"/>
      <c r="EX40" s="282"/>
      <c r="EY40" s="282"/>
      <c r="EZ40" s="282"/>
      <c r="FA40" s="282"/>
      <c r="FB40" s="283"/>
      <c r="FC40" s="285"/>
      <c r="FD40" s="285"/>
      <c r="JN40" s="306"/>
      <c r="JO40" s="274"/>
      <c r="JP40" s="274"/>
      <c r="JQ40" s="274"/>
      <c r="JR40" s="274"/>
      <c r="JS40" s="274"/>
      <c r="JT40" s="274"/>
      <c r="JU40" s="274"/>
      <c r="JV40" s="274"/>
      <c r="JW40" s="274"/>
      <c r="JX40" s="274"/>
      <c r="JY40" s="274"/>
      <c r="JZ40" s="274"/>
      <c r="KA40" s="274"/>
      <c r="KB40" s="274"/>
      <c r="KC40" s="274"/>
      <c r="KD40" s="274"/>
      <c r="KE40" s="274"/>
      <c r="KF40" s="274"/>
      <c r="KG40" s="274"/>
      <c r="KH40" s="274"/>
      <c r="KI40" s="274"/>
      <c r="KJ40" s="274"/>
      <c r="KK40" s="274"/>
      <c r="KL40" s="274"/>
      <c r="KM40" s="274"/>
      <c r="KN40" s="274"/>
      <c r="KO40" s="274"/>
      <c r="KP40" s="274"/>
      <c r="KQ40" s="274"/>
      <c r="KR40" s="274"/>
      <c r="KS40" s="274"/>
      <c r="KT40" s="274"/>
      <c r="KU40" s="274"/>
      <c r="KV40" s="274"/>
      <c r="KW40" s="274"/>
      <c r="KX40" s="274"/>
      <c r="KY40" s="274"/>
      <c r="KZ40" s="274"/>
      <c r="LA40" s="274"/>
      <c r="LB40" s="275"/>
      <c r="LC40" s="302">
        <f t="shared" si="6"/>
        <v>45506</v>
      </c>
      <c r="LD40" s="354" cm="1">
        <f t="array" ref="LD40">IFERROR(
    (((D40/FRACAS!$AY$1)*60))
    /
    (((D40/FRACAS!$AY$1)*60) + SUMPRODUCT((FRACAS!$B$5:$B$9997=D$4)*(FRACAS!$D$5:$D$9997&lt;=D40)*(IFERROR(FRACAS!$AM$5:$AM$9997,0)))
    ),"")</f>
        <v>0.204305560413864</v>
      </c>
      <c r="LE40" s="354" cm="1">
        <f t="array" ref="LE40">IFERROR(
    (((E40/FRACAS!$AY$1)*60))
    /
    (((E40/FRACAS!$AY$1)*60) + SUMPRODUCT((FRACAS!$B$5:$B$9997=E$4)*(FRACAS!$D$5:$D$9997&lt;=E40)*(IFERROR(FRACAS!$AM$5:$AM$9997,0)))
    ),"")</f>
        <v>3.3377127791914063E-3</v>
      </c>
      <c r="LF40" s="354" cm="1">
        <f t="array" ref="LF40">IFERROR(
    (((F40/FRACAS!$AY$1)*60))
    /
    (((F40/FRACAS!$AY$1)*60) + SUMPRODUCT((FRACAS!$B$5:$B$9997=F$4)*(FRACAS!$D$5:$D$9997&lt;=F40)*(IFERROR(FRACAS!$AM$5:$AM$9997,0)))
    ),"")</f>
        <v>0.99815264949573923</v>
      </c>
      <c r="LG40" s="354" cm="1">
        <f t="array" ref="LG40">IFERROR(
    (((G40/FRACAS!$AY$1)*60))
    /
    (((G40/FRACAS!$AY$1)*60) + SUMPRODUCT((FRACAS!$B$5:$B$9997=G$4)*(FRACAS!$D$5:$D$9997&lt;=G40)*(IFERROR(FRACAS!$AM$5:$AM$9997,0)))
    ),"")</f>
        <v>0.98489076236380158</v>
      </c>
      <c r="LH40" s="354" t="str" cm="1">
        <f t="array" ref="LH40">IFERROR(
    (((H40/FRACAS!$AY$1)*60))
    /
    (((H40/FRACAS!$AY$1)*60) + SUMPRODUCT((FRACAS!$B$5:$B$9997=H$4)*(FRACAS!$D$5:$D$9997&lt;=H40)*(IFERROR(FRACAS!$AM$5:$AM$9997,0)))
    ),"")</f>
        <v/>
      </c>
      <c r="LI40" s="354" t="str" cm="1">
        <f t="array" ref="LI40">IFERROR(
    (((I40/FRACAS!$AY$1)*60))
    /
    (((I40/FRACAS!$AY$1)*60) + SUMPRODUCT((FRACAS!$B$5:$B$9997=I$4)*(FRACAS!$D$5:$D$9997&lt;=I40)*(IFERROR(FRACAS!$AM$5:$AM$9997,0)))
    ),"")</f>
        <v/>
      </c>
      <c r="LJ40" s="354" t="str" cm="1">
        <f t="array" ref="LJ40">IFERROR(
    (((J40/FRACAS!$AY$1)*60))
    /
    (((J40/FRACAS!$AY$1)*60) + SUMPRODUCT((FRACAS!$B$5:$B$9997=J$4)*(FRACAS!$D$5:$D$9997&lt;=J40)*(IFERROR(FRACAS!$AM$5:$AM$9997,0)))
    ),"")</f>
        <v/>
      </c>
      <c r="LK40" s="354" t="str" cm="1">
        <f t="array" ref="LK40">IFERROR(
    (((K40/FRACAS!$AY$1)*60))
    /
    (((K40/FRACAS!$AY$1)*60) + SUMPRODUCT((FRACAS!$B$5:$B$9997=K$4)*(FRACAS!$D$5:$D$9997&lt;=K40)*(IFERROR(FRACAS!$AM$5:$AM$9997,0)))
    ),"")</f>
        <v/>
      </c>
      <c r="LL40" s="354" t="str" cm="1">
        <f t="array" ref="LL40">IFERROR(
    (((L40/FRACAS!$AY$1)*60))
    /
    (((L40/FRACAS!$AY$1)*60) + SUMPRODUCT((FRACAS!$B$5:$B$9997=L$4)*(FRACAS!$D$5:$D$9997&lt;=L40)*(IFERROR(FRACAS!$AM$5:$AM$9997,0)))
    ),"")</f>
        <v/>
      </c>
      <c r="LM40" s="354" t="str" cm="1">
        <f t="array" ref="LM40">IFERROR(
    (((M40/FRACAS!$AY$1)*60))
    /
    (((M40/FRACAS!$AY$1)*60) + SUMPRODUCT((FRACAS!$B$5:$B$9997=M$4)*(FRACAS!$D$5:$D$9997&lt;=M40)*(IFERROR(FRACAS!$AM$5:$AM$9997,0)))
    ),"")</f>
        <v/>
      </c>
      <c r="LN40" s="308"/>
      <c r="LO40" s="276"/>
      <c r="LP40" s="276"/>
      <c r="LQ40" s="276"/>
      <c r="LR40" s="276"/>
      <c r="LS40" s="276"/>
      <c r="LT40" s="276"/>
      <c r="LU40" s="276"/>
      <c r="LV40" s="276"/>
      <c r="LW40" s="276"/>
      <c r="LX40" s="276"/>
      <c r="LY40" s="276"/>
      <c r="LZ40" s="276"/>
      <c r="MA40" s="276"/>
      <c r="MB40" s="276"/>
      <c r="MC40" s="276"/>
      <c r="MD40" s="276"/>
      <c r="ME40" s="276"/>
      <c r="MF40" s="276"/>
      <c r="MG40" s="276"/>
      <c r="MH40" s="276"/>
      <c r="MI40" s="276"/>
      <c r="MJ40" s="276"/>
      <c r="MK40" s="276"/>
      <c r="ML40" s="276"/>
      <c r="MM40" s="276"/>
      <c r="MN40" s="276"/>
      <c r="MO40" s="276"/>
      <c r="MP40" s="276"/>
      <c r="MQ40" s="276"/>
      <c r="MR40" s="276"/>
      <c r="MS40" s="276"/>
      <c r="MT40" s="276"/>
      <c r="MU40" s="276"/>
      <c r="MV40" s="276"/>
      <c r="MW40" s="276"/>
      <c r="MX40" s="276"/>
      <c r="MY40" s="276"/>
      <c r="MZ40" s="276"/>
      <c r="NA40" s="277"/>
      <c r="ND40" s="345">
        <f t="shared" si="7"/>
        <v>12498</v>
      </c>
      <c r="NE40" s="346">
        <f t="shared" si="5"/>
        <v>45506</v>
      </c>
      <c r="NF40" s="347" cm="1">
        <f t="array" ref="NF40">IF($ND40=0,"",(IFERROR( (IFERROR($ND40/FRACAS!$AY$1*60,0) - SUMPRODUCT( (FRACAS!$K$5:$K$9999=NF$2) * IFERROR(FRACAS!$AN$5:$AN$9999,0) ) ) / IFERROR($ND40/FRACAS!$AY$1*60,0), 1 )))</f>
        <v>1</v>
      </c>
      <c r="NG40" s="347" cm="1">
        <f t="array" ref="NG40">IF($ND40=0,"",(IFERROR( (IFERROR($ND40/FRACAS!$AY$1*60,0) - SUMPRODUCT( (FRACAS!$K$5:$K$9999=NG$2) * IFERROR(FRACAS!$AN$5:$AN$9999,0) ) ) / IFERROR($ND40/FRACAS!$AY$1*60,0), 1 )))</f>
        <v>1</v>
      </c>
      <c r="NH40" s="347" cm="1">
        <f t="array" ref="NH40">IF($ND40=0,"",(IFERROR( (IFERROR($ND40/FRACAS!$AY$1*60,0) - SUMPRODUCT( (FRACAS!$K$5:$K$9999=NH$2) * IFERROR(FRACAS!$AN$5:$AN$9999,0) ) ) / IFERROR($ND40/FRACAS!$AY$1*60,0), 1 )))</f>
        <v>1</v>
      </c>
      <c r="NI40" s="347" cm="1">
        <f t="array" ref="NI40">IF($ND40=0,"",(IFERROR( (IFERROR($ND40/FRACAS!$AY$1*60,0) - SUMPRODUCT( (FRACAS!$K$5:$K$9999=NI$2) * IFERROR(FRACAS!$AN$5:$AN$9999,0) ) ) / IFERROR($ND40/FRACAS!$AY$1*60,0), 1 )))</f>
        <v>1</v>
      </c>
      <c r="NJ40" s="347" cm="1">
        <f t="array" ref="NJ40">IF($ND40=0,"",(IFERROR( (IFERROR($ND40/FRACAS!$AY$1*60,0) - SUMPRODUCT( (FRACAS!$K$5:$K$9999=NJ$2) * IFERROR(FRACAS!$AN$5:$AN$9999,0) ) ) / IFERROR($ND40/FRACAS!$AY$1*60,0), 1 )))</f>
        <v>1</v>
      </c>
      <c r="NK40" s="347" cm="1">
        <f t="array" ref="NK40">IF($ND40=0,"",(IFERROR( (IFERROR($ND40/FRACAS!$AY$1*60,0) - SUMPRODUCT( (FRACAS!$K$5:$K$9999=NK$2) * IFERROR(FRACAS!$AN$5:$AN$9999,0) ) ) / IFERROR($ND40/FRACAS!$AY$1*60,0), 1 )))</f>
        <v>1</v>
      </c>
      <c r="NL40" s="347" cm="1">
        <f t="array" ref="NL40">IF($ND40=0,"",(IFERROR( (IFERROR($ND40/FRACAS!$AY$1*60,0) - SUMPRODUCT( (FRACAS!$K$5:$K$9999=NL$2) * IFERROR(FRACAS!$AN$5:$AN$9999,0) ) ) / IFERROR($ND40/FRACAS!$AY$1*60,0), 1 )))</f>
        <v>1</v>
      </c>
      <c r="NM40" s="347" cm="1">
        <f t="array" ref="NM40">IF($ND40=0,"",(IFERROR( (IFERROR($ND40/FRACAS!$AY$1*60,0) - SUMPRODUCT( (FRACAS!$K$5:$K$9999=NM$2) * IFERROR(FRACAS!$AN$5:$AN$9999,0) ) ) / IFERROR($ND40/FRACAS!$AY$1*60,0), 1 )))</f>
        <v>1</v>
      </c>
      <c r="NN40" s="347" cm="1">
        <f t="array" ref="NN40">IF($ND40=0,"",(IFERROR( (IFERROR($ND40/FRACAS!$AY$1*60,0) - SUMPRODUCT( (FRACAS!$K$5:$K$9999=NN$2) * IFERROR(FRACAS!$AN$5:$AN$9999,0) ) ) / IFERROR($ND40/FRACAS!$AY$1*60,0), 1 )))</f>
        <v>1</v>
      </c>
      <c r="NO40" s="347" cm="1">
        <f t="array" ref="NO40">IF($ND40=0,"",(IFERROR( (IFERROR($ND40/FRACAS!$AY$1*60,0) - SUMPRODUCT( (FRACAS!$K$5:$K$9999=NO$2) * IFERROR(FRACAS!$AN$5:$AN$9999,0) ) ) / IFERROR($ND40/FRACAS!$AY$1*60,0), 1 )))</f>
        <v>1</v>
      </c>
      <c r="NP40" s="347" cm="1">
        <f t="array" ref="NP40">IF($ND40=0,"",(IFERROR( (IFERROR($ND40/FRACAS!$AY$1*60,0) - SUMPRODUCT( (FRACAS!$K$5:$K$9999=NP$2) * IFERROR(FRACAS!$AN$5:$AN$9999,0) ) ) / IFERROR($ND40/FRACAS!$AY$1*60,0), 1 )))</f>
        <v>1</v>
      </c>
      <c r="NQ40" s="347" cm="1">
        <f t="array" ref="NQ40">IF($ND40=0,"",(IFERROR( (IFERROR($ND40/FRACAS!$AY$1*60,0) - SUMPRODUCT( (FRACAS!$K$5:$K$9999=NQ$2) * IFERROR(FRACAS!$AN$5:$AN$9999,0) ) ) / IFERROR($ND40/FRACAS!$AY$1*60,0), 1 )))</f>
        <v>1</v>
      </c>
      <c r="NR40" s="347" cm="1">
        <f t="array" ref="NR40">IF($ND40=0,"",(IFERROR( (IFERROR($ND40/FRACAS!$AY$1*60,0) - SUMPRODUCT( (FRACAS!$K$5:$K$9999=NR$2) * IFERROR(FRACAS!$AN$5:$AN$9999,0) ) ) / IFERROR($ND40/FRACAS!$AY$1*60,0), 1 )))</f>
        <v>1</v>
      </c>
      <c r="NS40" s="347" cm="1">
        <f t="array" ref="NS40">IF($ND40=0,"",(IFERROR( (IFERROR($ND40/FRACAS!$AY$1*60,0) - SUMPRODUCT( (FRACAS!$K$5:$K$9999=NS$2) * IFERROR(FRACAS!$AN$5:$AN$9999,0) ) ) / IFERROR($ND40/FRACAS!$AY$1*60,0), 1 )))</f>
        <v>1</v>
      </c>
      <c r="NT40" s="347" cm="1">
        <f t="array" ref="NT40">IF($ND40=0,"",(IFERROR( (IFERROR($ND40/FRACAS!$AY$1*60,0) - SUMPRODUCT( (FRACAS!$K$5:$K$9999=NT$2) * IFERROR(FRACAS!$AN$5:$AN$9999,0) ) ) / IFERROR($ND40/FRACAS!$AY$1*60,0), 1 )))</f>
        <v>1</v>
      </c>
      <c r="NU40" s="347" cm="1">
        <f t="array" ref="NU40">IF($ND40=0,"",(IFERROR( (IFERROR($ND40/FRACAS!$AY$1*60,0) - SUMPRODUCT( (FRACAS!$K$5:$K$9999=NU$2) * IFERROR(FRACAS!$AN$5:$AN$9999,0) ) ) / IFERROR($ND40/FRACAS!$AY$1*60,0), 1 )))</f>
        <v>1</v>
      </c>
      <c r="NV40" s="347" cm="1">
        <f t="array" ref="NV40">IF($ND40=0,"",(IFERROR( (IFERROR($ND40/FRACAS!$AY$1*60,0) - SUMPRODUCT( (FRACAS!$K$5:$K$9999=NV$2) * IFERROR(FRACAS!$AN$5:$AN$9999,0) ) ) / IFERROR($ND40/FRACAS!$AY$1*60,0), 1 )))</f>
        <v>1</v>
      </c>
      <c r="NW40" s="347" cm="1">
        <f t="array" ref="NW40">IF($ND40=0,"",(IFERROR( (IFERROR($ND40/FRACAS!$AY$1*60,0) - SUMPRODUCT( (FRACAS!$K$5:$K$9999=NW$2) * IFERROR(FRACAS!$AN$5:$AN$9999,0) ) ) / IFERROR($ND40/FRACAS!$AY$1*60,0), 1 )))</f>
        <v>1</v>
      </c>
      <c r="NX40" s="347" cm="1">
        <f t="array" ref="NX40">IF($ND40=0,"",(IFERROR( (IFERROR($ND40/FRACAS!$AY$1*60,0) - SUMPRODUCT( (FRACAS!$K$5:$K$9999=NX$2) * IFERROR(FRACAS!$AN$5:$AN$9999,0) ) ) / IFERROR($ND40/FRACAS!$AY$1*60,0), 1 )))</f>
        <v>1</v>
      </c>
      <c r="NY40" s="347" cm="1">
        <f t="array" ref="NY40">IF($ND40=0,"",(IFERROR( (IFERROR($ND40/FRACAS!$AY$1*60,0) - SUMPRODUCT( (FRACAS!$K$5:$K$9999=NY$2) * IFERROR(FRACAS!$AN$5:$AN$9999,0) ) ) / IFERROR($ND40/FRACAS!$AY$1*60,0), 1 )))</f>
        <v>1</v>
      </c>
      <c r="NZ40" s="347" cm="1">
        <f t="array" ref="NZ40">IF($ND40=0,"",(IFERROR( (IFERROR($ND40/FRACAS!$AY$1*60,0) - SUMPRODUCT( (FRACAS!$K$5:$K$9999=NZ$2) * IFERROR(FRACAS!$AN$5:$AN$9999,0) ) ) / IFERROR($ND40/FRACAS!$AY$1*60,0), 1 )))</f>
        <v>1</v>
      </c>
      <c r="OA40" s="347" cm="1">
        <f t="array" ref="OA40">IF($ND40=0,"",(IFERROR( (IFERROR($ND40/FRACAS!$AY$1*60,0) - SUMPRODUCT( (FRACAS!$K$5:$K$9999=OA$2) * IFERROR(FRACAS!$AN$5:$AN$9999,0) ) ) / IFERROR($ND40/FRACAS!$AY$1*60,0), 1 )))</f>
        <v>1</v>
      </c>
      <c r="OB40" s="347" cm="1">
        <f t="array" ref="OB40">IF($ND40=0,"",(IFERROR( (IFERROR($ND40/FRACAS!$AY$1*60,0) - SUMPRODUCT( (FRACAS!$K$5:$K$9999=OB$2) * IFERROR(FRACAS!$AN$5:$AN$9999,0) ) ) / IFERROR($ND40/FRACAS!$AY$1*60,0), 1 )))</f>
        <v>1</v>
      </c>
      <c r="OC40" s="347" cm="1">
        <f t="array" ref="OC40">IF($ND40=0,"",(IFERROR( (IFERROR($ND40/FRACAS!$AY$1*60,0) - SUMPRODUCT( (FRACAS!$K$5:$K$9999=OC$2) * IFERROR(FRACAS!$AN$5:$AN$9999,0) ) ) / IFERROR($ND40/FRACAS!$AY$1*60,0), 1 )))</f>
        <v>1</v>
      </c>
      <c r="OD40" s="347" cm="1">
        <f t="array" ref="OD40">IF($ND40=0,"",(IFERROR( (IFERROR($ND40/FRACAS!$AY$1*60,0) - SUMPRODUCT( (FRACAS!$K$5:$K$9999=OD$2) * IFERROR(FRACAS!$AN$5:$AN$9999,0) ) ) / IFERROR($ND40/FRACAS!$AY$1*60,0), 1 )))</f>
        <v>1</v>
      </c>
      <c r="OE40" s="347" cm="1">
        <f t="array" ref="OE40">IF($ND40=0,"",(IFERROR( (IFERROR($ND40/FRACAS!$AY$1*60,0) - SUMPRODUCT( (FRACAS!$K$5:$K$9999=OE$2) * IFERROR(FRACAS!$AN$5:$AN$9999,0) ) ) / IFERROR($ND40/FRACAS!$AY$1*60,0), 1 )))</f>
        <v>1</v>
      </c>
      <c r="OF40" s="347" cm="1">
        <f t="array" ref="OF40">IF($ND40=0,"",(IFERROR( (IFERROR($ND40/FRACAS!$AY$1*60,0) - SUMPRODUCT( (FRACAS!$K$5:$K$9999=OF$2) * IFERROR(FRACAS!$AN$5:$AN$9999,0) ) ) / IFERROR($ND40/FRACAS!$AY$1*60,0), 1 )))</f>
        <v>1</v>
      </c>
      <c r="OG40" s="347" cm="1">
        <f t="array" ref="OG40">IF($ND40=0,"",(IFERROR( (IFERROR($ND40/FRACAS!$AY$1*60,0) - SUMPRODUCT( (FRACAS!$K$5:$K$9999=OG$2) * IFERROR(FRACAS!$AN$5:$AN$9999,0) ) ) / IFERROR($ND40/FRACAS!$AY$1*60,0), 1 )))</f>
        <v>1</v>
      </c>
      <c r="OH40" s="347" cm="1">
        <f t="array" ref="OH40">IF($ND40=0,"",(IFERROR( (IFERROR($ND40/FRACAS!$AY$1*60,0) - SUMPRODUCT( (FRACAS!$K$5:$K$9999=OH$2) * IFERROR(FRACAS!$AN$5:$AN$9999,0) ) ) / IFERROR($ND40/FRACAS!$AY$1*60,0), 1 )))</f>
        <v>1</v>
      </c>
      <c r="OI40" s="347" cm="1">
        <f t="array" ref="OI40">IF($ND40=0,"",(IFERROR( (IFERROR($ND40/FRACAS!$AY$1*60,0) - SUMPRODUCT( (FRACAS!$K$5:$K$9999=OI$2) * IFERROR(FRACAS!$AN$5:$AN$9999,0) ) ) / IFERROR($ND40/FRACAS!$AY$1*60,0), 1 )))</f>
        <v>1</v>
      </c>
      <c r="OJ40" s="347" cm="1">
        <f t="array" ref="OJ40">IF($ND40=0,"",(IFERROR( (IFERROR($ND40/FRACAS!$AY$1*60,0) - SUMPRODUCT( (FRACAS!$K$5:$K$9999=OJ$2) * IFERROR(FRACAS!$AN$5:$AN$9999,0) ) ) / IFERROR($ND40/FRACAS!$AY$1*60,0), 1 )))</f>
        <v>1</v>
      </c>
      <c r="OK40" s="347" cm="1">
        <f t="array" ref="OK40">IF($ND40=0,"",(IFERROR( (IFERROR($ND40/FRACAS!$AY$1*60,0) - SUMPRODUCT( (FRACAS!$K$5:$K$9999=OK$2) * IFERROR(FRACAS!$AN$5:$AN$9999,0) ) ) / IFERROR($ND40/FRACAS!$AY$1*60,0), 1 )))</f>
        <v>1</v>
      </c>
      <c r="OL40" s="347" cm="1">
        <f t="array" ref="OL40">IF($ND40=0,"",(IFERROR( (IFERROR($ND40/FRACAS!$AY$1*60,0) - SUMPRODUCT( (FRACAS!$K$5:$K$9999=OL$2) * IFERROR(FRACAS!$AN$5:$AN$9999,0) ) ) / IFERROR($ND40/FRACAS!$AY$1*60,0), 1 )))</f>
        <v>1</v>
      </c>
      <c r="OM40" s="347" cm="1">
        <f t="array" ref="OM40">IF($ND40=0,"",(IFERROR( (IFERROR($ND40/FRACAS!$AY$1*60,0) - SUMPRODUCT( (FRACAS!$K$5:$K$9999=OM$2) * IFERROR(FRACAS!$AN$5:$AN$9999,0) ) ) / IFERROR($ND40/FRACAS!$AY$1*60,0), 1 )))</f>
        <v>1</v>
      </c>
      <c r="ON40" s="347" cm="1">
        <f t="array" ref="ON40">IF($ND40=0,"",(IFERROR( (IFERROR($ND40/FRACAS!$AY$1*60,0) - SUMPRODUCT( (FRACAS!$K$5:$K$9999=ON$2) * IFERROR(FRACAS!$AN$5:$AN$9999,0) ) ) / IFERROR($ND40/FRACAS!$AY$1*60,0), 1 )))</f>
        <v>1</v>
      </c>
    </row>
    <row r="41" spans="2:404" ht="15" customHeight="1">
      <c r="B41" s="301" t="s">
        <v>252</v>
      </c>
      <c r="C41" s="302">
        <v>45513</v>
      </c>
      <c r="D41" s="307">
        <v>7119</v>
      </c>
      <c r="E41" s="279">
        <v>93</v>
      </c>
      <c r="F41" s="307">
        <v>4093</v>
      </c>
      <c r="G41" s="307">
        <v>2502</v>
      </c>
      <c r="H41" s="303"/>
      <c r="I41" s="303"/>
      <c r="J41" s="303"/>
      <c r="K41" s="304"/>
      <c r="L41" s="304"/>
      <c r="M41" s="317"/>
      <c r="N41" s="305"/>
      <c r="O41" s="279"/>
      <c r="P41" s="279"/>
      <c r="Q41" s="279"/>
      <c r="R41" s="279"/>
      <c r="S41" s="279"/>
      <c r="T41" s="279"/>
      <c r="U41" s="279"/>
      <c r="V41" s="279"/>
      <c r="W41" s="279"/>
      <c r="X41" s="279"/>
      <c r="Y41" s="279"/>
      <c r="Z41" s="279"/>
      <c r="AA41" s="279"/>
      <c r="AB41" s="279"/>
      <c r="AC41" s="279"/>
      <c r="AD41" s="279"/>
      <c r="AE41" s="279"/>
      <c r="AF41" s="279"/>
      <c r="AG41" s="279"/>
      <c r="AH41" s="279"/>
      <c r="AI41" s="279"/>
      <c r="AJ41" s="279"/>
      <c r="AK41" s="279"/>
      <c r="AL41" s="279"/>
      <c r="AM41" s="279"/>
      <c r="AN41" s="279"/>
      <c r="AO41" s="279"/>
      <c r="AP41" s="279"/>
      <c r="AQ41" s="279"/>
      <c r="AR41" s="279"/>
      <c r="AS41" s="279"/>
      <c r="AT41" s="279"/>
      <c r="AU41" s="279"/>
      <c r="AV41" s="279"/>
      <c r="AW41" s="279"/>
      <c r="AX41" s="279"/>
      <c r="AY41" s="279"/>
      <c r="AZ41" s="279"/>
      <c r="BA41" s="280"/>
      <c r="BB41" s="266"/>
      <c r="BC41" s="266"/>
      <c r="BD41" s="352"/>
      <c r="BE41" s="352"/>
      <c r="BF41" s="352"/>
      <c r="BG41" s="352"/>
      <c r="BH41" s="352"/>
      <c r="BI41" s="352"/>
      <c r="BJ41" s="352"/>
      <c r="BK41" s="352"/>
      <c r="BL41" s="352"/>
      <c r="BM41" s="352"/>
      <c r="BN41" s="352"/>
      <c r="BO41" s="352"/>
      <c r="BP41" s="352"/>
      <c r="BQ41" s="352"/>
      <c r="BR41" s="352"/>
      <c r="BS41" s="352"/>
      <c r="BT41" s="352"/>
      <c r="BU41" s="352"/>
      <c r="BV41" s="352"/>
      <c r="BW41" s="352"/>
      <c r="BX41" s="352"/>
      <c r="BY41" s="352"/>
      <c r="BZ41" s="352"/>
      <c r="CA41" s="352"/>
      <c r="CB41" s="352"/>
      <c r="CC41" s="352"/>
      <c r="CD41" s="352"/>
      <c r="CE41" s="352"/>
      <c r="CF41" s="352"/>
      <c r="CG41" s="352"/>
      <c r="CH41" s="352"/>
      <c r="CI41" s="352"/>
      <c r="CJ41" s="352"/>
      <c r="CK41" s="352"/>
      <c r="CL41" s="352"/>
      <c r="CM41" s="352"/>
      <c r="CN41" s="352"/>
      <c r="CO41" s="352"/>
      <c r="CP41" s="352"/>
      <c r="CQ41" s="352"/>
      <c r="CR41" s="352"/>
      <c r="CS41" s="352"/>
      <c r="CT41" s="352"/>
      <c r="CU41" s="352"/>
      <c r="CV41" s="352"/>
      <c r="CW41" s="352"/>
      <c r="CX41" s="352"/>
      <c r="CY41" s="352"/>
      <c r="CZ41" s="352"/>
      <c r="DA41" s="352"/>
      <c r="DB41" s="266"/>
      <c r="DC41" s="266">
        <f t="shared" si="3"/>
        <v>54</v>
      </c>
      <c r="DD41" s="302">
        <f t="shared" si="4"/>
        <v>45513</v>
      </c>
      <c r="DE41" s="328">
        <f>IF(D41&gt; 0,(COUNTIFS(FRACAS!$B$5:$B$9997, D$4, FRACAS!$D$5:$D$9997, "&lt;="&amp;D41)), "" )</f>
        <v>37</v>
      </c>
      <c r="DF41" s="282">
        <f>IF(E41&gt; 0,(COUNTIFS(FRACAS!$B$5:$B$9997, E$4, FRACAS!$D$5:$D$9997, "&lt;="&amp;E41)), "" )</f>
        <v>7</v>
      </c>
      <c r="DG41" s="282">
        <f>IF(F41&gt; 0,(COUNTIFS(FRACAS!$B$5:$B$9997, F$4, FRACAS!$D$5:$D$9997, "&lt;="&amp;F41)), "" )</f>
        <v>5</v>
      </c>
      <c r="DH41" s="282">
        <f>IF(G41&gt; 0,(COUNTIFS(FRACAS!$B$5:$B$9997, G$4, FRACAS!$D$5:$D$9997, "&lt;="&amp;G41)), "" )</f>
        <v>5</v>
      </c>
      <c r="DI41" s="282" t="str">
        <f>IF(H41&gt; 0,(COUNTIFS(FRACAS!$B$5:$B$9997, H$4, FRACAS!$D$5:$D$9997, "&lt;="&amp;H41)), "" )</f>
        <v/>
      </c>
      <c r="DJ41" s="282" t="str">
        <f>IF(I41&gt; 0,(COUNTIFS(FRACAS!$B$5:$B$9997, I$4, FRACAS!$D$5:$D$9997, "&lt;="&amp;I41)), "" )</f>
        <v/>
      </c>
      <c r="DK41" s="282" t="str">
        <f>IF(J41&gt; 0,(COUNTIFS(FRACAS!$B$5:$B$9997, J$4, FRACAS!$D$5:$D$9997, "&lt;="&amp;J41)), "" )</f>
        <v/>
      </c>
      <c r="DL41" s="282" t="str">
        <f>IF(K41&gt; 0,(COUNTIFS(FRACAS!$B$5:$B$9997, K$4, FRACAS!$D$5:$D$9997, "&lt;="&amp;K41)), "" )</f>
        <v/>
      </c>
      <c r="DM41" s="282" t="str">
        <f>IF(L41&gt; 0,(COUNTIFS(FRACAS!$B$5:$B$9997, L$4, FRACAS!$D$5:$D$9997, "&lt;="&amp;L41)), "" )</f>
        <v/>
      </c>
      <c r="DN41" s="282" t="str">
        <f>IF(M41&gt; 0,(COUNTIFS(FRACAS!$B$5:$B$9997, M$4, FRACAS!$D$5:$D$9997, "&lt;="&amp;M41)), "" )</f>
        <v/>
      </c>
      <c r="DO41" s="284"/>
      <c r="DP41" s="282"/>
      <c r="DQ41" s="282"/>
      <c r="DR41" s="282"/>
      <c r="DS41" s="282"/>
      <c r="DT41" s="282"/>
      <c r="DU41" s="282"/>
      <c r="DV41" s="282"/>
      <c r="DW41" s="282"/>
      <c r="DX41" s="282"/>
      <c r="DY41" s="282"/>
      <c r="DZ41" s="282"/>
      <c r="EA41" s="282"/>
      <c r="EB41" s="282"/>
      <c r="EC41" s="282"/>
      <c r="ED41" s="282"/>
      <c r="EE41" s="282"/>
      <c r="EF41" s="282"/>
      <c r="EG41" s="282"/>
      <c r="EH41" s="282"/>
      <c r="EI41" s="282"/>
      <c r="EJ41" s="282"/>
      <c r="EK41" s="282"/>
      <c r="EL41" s="282"/>
      <c r="EM41" s="282"/>
      <c r="EN41" s="282"/>
      <c r="EO41" s="282"/>
      <c r="EP41" s="282"/>
      <c r="EQ41" s="282"/>
      <c r="ER41" s="282"/>
      <c r="ES41" s="282"/>
      <c r="ET41" s="282"/>
      <c r="EU41" s="282"/>
      <c r="EV41" s="282"/>
      <c r="EW41" s="282"/>
      <c r="EX41" s="282"/>
      <c r="EY41" s="282"/>
      <c r="EZ41" s="282"/>
      <c r="FA41" s="282"/>
      <c r="FB41" s="283"/>
      <c r="FC41" s="285"/>
      <c r="FD41" s="285"/>
      <c r="JN41" s="306"/>
      <c r="JO41" s="274"/>
      <c r="JP41" s="274"/>
      <c r="JQ41" s="274"/>
      <c r="JR41" s="274"/>
      <c r="JS41" s="274"/>
      <c r="JT41" s="274"/>
      <c r="JU41" s="274"/>
      <c r="JV41" s="274"/>
      <c r="JW41" s="274"/>
      <c r="JX41" s="274"/>
      <c r="JY41" s="274"/>
      <c r="JZ41" s="274"/>
      <c r="KA41" s="274"/>
      <c r="KB41" s="274"/>
      <c r="KC41" s="274"/>
      <c r="KD41" s="274"/>
      <c r="KE41" s="274"/>
      <c r="KF41" s="274"/>
      <c r="KG41" s="274"/>
      <c r="KH41" s="274"/>
      <c r="KI41" s="274"/>
      <c r="KJ41" s="274"/>
      <c r="KK41" s="274"/>
      <c r="KL41" s="274"/>
      <c r="KM41" s="274"/>
      <c r="KN41" s="274"/>
      <c r="KO41" s="274"/>
      <c r="KP41" s="274"/>
      <c r="KQ41" s="274"/>
      <c r="KR41" s="274"/>
      <c r="KS41" s="274"/>
      <c r="KT41" s="274"/>
      <c r="KU41" s="274"/>
      <c r="KV41" s="274"/>
      <c r="KW41" s="274"/>
      <c r="KX41" s="274"/>
      <c r="KY41" s="274"/>
      <c r="KZ41" s="274"/>
      <c r="LA41" s="274"/>
      <c r="LB41" s="275"/>
      <c r="LC41" s="302">
        <f t="shared" si="6"/>
        <v>45513</v>
      </c>
      <c r="LD41" s="354" cm="1">
        <f t="array" ref="LD41">IFERROR(
    (((D41/FRACAS!$AY$1)*60))
    /
    (((D41/FRACAS!$AY$1)*60) + SUMPRODUCT((FRACAS!$B$5:$B$9997=D$4)*(FRACAS!$D$5:$D$9997&lt;=D41)*(IFERROR(FRACAS!$AM$5:$AM$9997,0)))
    ),"")</f>
        <v>0.20993710831955856</v>
      </c>
      <c r="LE41" s="354" cm="1">
        <f t="array" ref="LE41">IFERROR(
    (((E41/FRACAS!$AY$1)*60))
    /
    (((E41/FRACAS!$AY$1)*60) + SUMPRODUCT((FRACAS!$B$5:$B$9997=E$4)*(FRACAS!$D$5:$D$9997&lt;=E41)*(IFERROR(FRACAS!$AM$5:$AM$9997,0)))
    ),"")</f>
        <v>3.4871992290683032E-3</v>
      </c>
      <c r="LF41" s="354" cm="1">
        <f t="array" ref="LF41">IFERROR(
    (((F41/FRACAS!$AY$1)*60))
    /
    (((F41/FRACAS!$AY$1)*60) + SUMPRODUCT((FRACAS!$B$5:$B$9997=F$4)*(FRACAS!$D$5:$D$9997&lt;=F41)*(IFERROR(FRACAS!$AM$5:$AM$9997,0)))
    ),"")</f>
        <v>0.99845503334393371</v>
      </c>
      <c r="LG41" s="354" cm="1">
        <f t="array" ref="LG41">IFERROR(
    (((G41/FRACAS!$AY$1)*60))
    /
    (((G41/FRACAS!$AY$1)*60) + SUMPRODUCT((FRACAS!$B$5:$B$9997=G$4)*(FRACAS!$D$5:$D$9997&lt;=G41)*(IFERROR(FRACAS!$AM$5:$AM$9997,0)))
    ),"")</f>
        <v>0.98723971405875799</v>
      </c>
      <c r="LH41" s="354" t="str" cm="1">
        <f t="array" ref="LH41">IFERROR(
    (((H41/FRACAS!$AY$1)*60))
    /
    (((H41/FRACAS!$AY$1)*60) + SUMPRODUCT((FRACAS!$B$5:$B$9997=H$4)*(FRACAS!$D$5:$D$9997&lt;=H41)*(IFERROR(FRACAS!$AM$5:$AM$9997,0)))
    ),"")</f>
        <v/>
      </c>
      <c r="LI41" s="354" t="str" cm="1">
        <f t="array" ref="LI41">IFERROR(
    (((I41/FRACAS!$AY$1)*60))
    /
    (((I41/FRACAS!$AY$1)*60) + SUMPRODUCT((FRACAS!$B$5:$B$9997=I$4)*(FRACAS!$D$5:$D$9997&lt;=I41)*(IFERROR(FRACAS!$AM$5:$AM$9997,0)))
    ),"")</f>
        <v/>
      </c>
      <c r="LJ41" s="354" t="str" cm="1">
        <f t="array" ref="LJ41">IFERROR(
    (((J41/FRACAS!$AY$1)*60))
    /
    (((J41/FRACAS!$AY$1)*60) + SUMPRODUCT((FRACAS!$B$5:$B$9997=J$4)*(FRACAS!$D$5:$D$9997&lt;=J41)*(IFERROR(FRACAS!$AM$5:$AM$9997,0)))
    ),"")</f>
        <v/>
      </c>
      <c r="LK41" s="354" t="str" cm="1">
        <f t="array" ref="LK41">IFERROR(
    (((K41/FRACAS!$AY$1)*60))
    /
    (((K41/FRACAS!$AY$1)*60) + SUMPRODUCT((FRACAS!$B$5:$B$9997=K$4)*(FRACAS!$D$5:$D$9997&lt;=K41)*(IFERROR(FRACAS!$AM$5:$AM$9997,0)))
    ),"")</f>
        <v/>
      </c>
      <c r="LL41" s="354" t="str" cm="1">
        <f t="array" ref="LL41">IFERROR(
    (((L41/FRACAS!$AY$1)*60))
    /
    (((L41/FRACAS!$AY$1)*60) + SUMPRODUCT((FRACAS!$B$5:$B$9997=L$4)*(FRACAS!$D$5:$D$9997&lt;=L41)*(IFERROR(FRACAS!$AM$5:$AM$9997,0)))
    ),"")</f>
        <v/>
      </c>
      <c r="LM41" s="354" t="str" cm="1">
        <f t="array" ref="LM41">IFERROR(
    (((M41/FRACAS!$AY$1)*60))
    /
    (((M41/FRACAS!$AY$1)*60) + SUMPRODUCT((FRACAS!$B$5:$B$9997=M$4)*(FRACAS!$D$5:$D$9997&lt;=M41)*(IFERROR(FRACAS!$AM$5:$AM$9997,0)))
    ),"")</f>
        <v/>
      </c>
      <c r="LN41" s="308"/>
      <c r="LO41" s="276"/>
      <c r="LP41" s="276"/>
      <c r="LQ41" s="276"/>
      <c r="LR41" s="276"/>
      <c r="LS41" s="276"/>
      <c r="LT41" s="276"/>
      <c r="LU41" s="276"/>
      <c r="LV41" s="276"/>
      <c r="LW41" s="276"/>
      <c r="LX41" s="276"/>
      <c r="LY41" s="276"/>
      <c r="LZ41" s="276"/>
      <c r="MA41" s="276"/>
      <c r="MB41" s="276"/>
      <c r="MC41" s="276"/>
      <c r="MD41" s="276"/>
      <c r="ME41" s="276"/>
      <c r="MF41" s="276"/>
      <c r="MG41" s="276"/>
      <c r="MH41" s="276"/>
      <c r="MI41" s="276"/>
      <c r="MJ41" s="276"/>
      <c r="MK41" s="276"/>
      <c r="ML41" s="276"/>
      <c r="MM41" s="276"/>
      <c r="MN41" s="276"/>
      <c r="MO41" s="276"/>
      <c r="MP41" s="276"/>
      <c r="MQ41" s="276"/>
      <c r="MR41" s="276"/>
      <c r="MS41" s="276"/>
      <c r="MT41" s="276"/>
      <c r="MU41" s="276"/>
      <c r="MV41" s="276"/>
      <c r="MW41" s="276"/>
      <c r="MX41" s="276"/>
      <c r="MY41" s="276"/>
      <c r="MZ41" s="276"/>
      <c r="NA41" s="277"/>
      <c r="ND41" s="345">
        <f t="shared" si="7"/>
        <v>13807</v>
      </c>
      <c r="NE41" s="346">
        <f t="shared" si="5"/>
        <v>45513</v>
      </c>
      <c r="NF41" s="347" cm="1">
        <f t="array" ref="NF41">IF($ND41=0,"",(IFERROR( (IFERROR($ND41/FRACAS!$AY$1*60,0) - SUMPRODUCT( (FRACAS!$K$5:$K$9999=NF$2) * IFERROR(FRACAS!$AN$5:$AN$9999,0) ) ) / IFERROR($ND41/FRACAS!$AY$1*60,0), 1 )))</f>
        <v>1</v>
      </c>
      <c r="NG41" s="347" cm="1">
        <f t="array" ref="NG41">IF($ND41=0,"",(IFERROR( (IFERROR($ND41/FRACAS!$AY$1*60,0) - SUMPRODUCT( (FRACAS!$K$5:$K$9999=NG$2) * IFERROR(FRACAS!$AN$5:$AN$9999,0) ) ) / IFERROR($ND41/FRACAS!$AY$1*60,0), 1 )))</f>
        <v>1</v>
      </c>
      <c r="NH41" s="347" cm="1">
        <f t="array" ref="NH41">IF($ND41=0,"",(IFERROR( (IFERROR($ND41/FRACAS!$AY$1*60,0) - SUMPRODUCT( (FRACAS!$K$5:$K$9999=NH$2) * IFERROR(FRACAS!$AN$5:$AN$9999,0) ) ) / IFERROR($ND41/FRACAS!$AY$1*60,0), 1 )))</f>
        <v>1</v>
      </c>
      <c r="NI41" s="347" cm="1">
        <f t="array" ref="NI41">IF($ND41=0,"",(IFERROR( (IFERROR($ND41/FRACAS!$AY$1*60,0) - SUMPRODUCT( (FRACAS!$K$5:$K$9999=NI$2) * IFERROR(FRACAS!$AN$5:$AN$9999,0) ) ) / IFERROR($ND41/FRACAS!$AY$1*60,0), 1 )))</f>
        <v>1</v>
      </c>
      <c r="NJ41" s="347" cm="1">
        <f t="array" ref="NJ41">IF($ND41=0,"",(IFERROR( (IFERROR($ND41/FRACAS!$AY$1*60,0) - SUMPRODUCT( (FRACAS!$K$5:$K$9999=NJ$2) * IFERROR(FRACAS!$AN$5:$AN$9999,0) ) ) / IFERROR($ND41/FRACAS!$AY$1*60,0), 1 )))</f>
        <v>1</v>
      </c>
      <c r="NK41" s="347" cm="1">
        <f t="array" ref="NK41">IF($ND41=0,"",(IFERROR( (IFERROR($ND41/FRACAS!$AY$1*60,0) - SUMPRODUCT( (FRACAS!$K$5:$K$9999=NK$2) * IFERROR(FRACAS!$AN$5:$AN$9999,0) ) ) / IFERROR($ND41/FRACAS!$AY$1*60,0), 1 )))</f>
        <v>1</v>
      </c>
      <c r="NL41" s="347" cm="1">
        <f t="array" ref="NL41">IF($ND41=0,"",(IFERROR( (IFERROR($ND41/FRACAS!$AY$1*60,0) - SUMPRODUCT( (FRACAS!$K$5:$K$9999=NL$2) * IFERROR(FRACAS!$AN$5:$AN$9999,0) ) ) / IFERROR($ND41/FRACAS!$AY$1*60,0), 1 )))</f>
        <v>1</v>
      </c>
      <c r="NM41" s="347" cm="1">
        <f t="array" ref="NM41">IF($ND41=0,"",(IFERROR( (IFERROR($ND41/FRACAS!$AY$1*60,0) - SUMPRODUCT( (FRACAS!$K$5:$K$9999=NM$2) * IFERROR(FRACAS!$AN$5:$AN$9999,0) ) ) / IFERROR($ND41/FRACAS!$AY$1*60,0), 1 )))</f>
        <v>1</v>
      </c>
      <c r="NN41" s="347" cm="1">
        <f t="array" ref="NN41">IF($ND41=0,"",(IFERROR( (IFERROR($ND41/FRACAS!$AY$1*60,0) - SUMPRODUCT( (FRACAS!$K$5:$K$9999=NN$2) * IFERROR(FRACAS!$AN$5:$AN$9999,0) ) ) / IFERROR($ND41/FRACAS!$AY$1*60,0), 1 )))</f>
        <v>1</v>
      </c>
      <c r="NO41" s="347" cm="1">
        <f t="array" ref="NO41">IF($ND41=0,"",(IFERROR( (IFERROR($ND41/FRACAS!$AY$1*60,0) - SUMPRODUCT( (FRACAS!$K$5:$K$9999=NO$2) * IFERROR(FRACAS!$AN$5:$AN$9999,0) ) ) / IFERROR($ND41/FRACAS!$AY$1*60,0), 1 )))</f>
        <v>1</v>
      </c>
      <c r="NP41" s="347" cm="1">
        <f t="array" ref="NP41">IF($ND41=0,"",(IFERROR( (IFERROR($ND41/FRACAS!$AY$1*60,0) - SUMPRODUCT( (FRACAS!$K$5:$K$9999=NP$2) * IFERROR(FRACAS!$AN$5:$AN$9999,0) ) ) / IFERROR($ND41/FRACAS!$AY$1*60,0), 1 )))</f>
        <v>1</v>
      </c>
      <c r="NQ41" s="347" cm="1">
        <f t="array" ref="NQ41">IF($ND41=0,"",(IFERROR( (IFERROR($ND41/FRACAS!$AY$1*60,0) - SUMPRODUCT( (FRACAS!$K$5:$K$9999=NQ$2) * IFERROR(FRACAS!$AN$5:$AN$9999,0) ) ) / IFERROR($ND41/FRACAS!$AY$1*60,0), 1 )))</f>
        <v>1</v>
      </c>
      <c r="NR41" s="347" cm="1">
        <f t="array" ref="NR41">IF($ND41=0,"",(IFERROR( (IFERROR($ND41/FRACAS!$AY$1*60,0) - SUMPRODUCT( (FRACAS!$K$5:$K$9999=NR$2) * IFERROR(FRACAS!$AN$5:$AN$9999,0) ) ) / IFERROR($ND41/FRACAS!$AY$1*60,0), 1 )))</f>
        <v>1</v>
      </c>
      <c r="NS41" s="347" cm="1">
        <f t="array" ref="NS41">IF($ND41=0,"",(IFERROR( (IFERROR($ND41/FRACAS!$AY$1*60,0) - SUMPRODUCT( (FRACAS!$K$5:$K$9999=NS$2) * IFERROR(FRACAS!$AN$5:$AN$9999,0) ) ) / IFERROR($ND41/FRACAS!$AY$1*60,0), 1 )))</f>
        <v>1</v>
      </c>
      <c r="NT41" s="347" cm="1">
        <f t="array" ref="NT41">IF($ND41=0,"",(IFERROR( (IFERROR($ND41/FRACAS!$AY$1*60,0) - SUMPRODUCT( (FRACAS!$K$5:$K$9999=NT$2) * IFERROR(FRACAS!$AN$5:$AN$9999,0) ) ) / IFERROR($ND41/FRACAS!$AY$1*60,0), 1 )))</f>
        <v>1</v>
      </c>
      <c r="NU41" s="347" cm="1">
        <f t="array" ref="NU41">IF($ND41=0,"",(IFERROR( (IFERROR($ND41/FRACAS!$AY$1*60,0) - SUMPRODUCT( (FRACAS!$K$5:$K$9999=NU$2) * IFERROR(FRACAS!$AN$5:$AN$9999,0) ) ) / IFERROR($ND41/FRACAS!$AY$1*60,0), 1 )))</f>
        <v>1</v>
      </c>
      <c r="NV41" s="347" cm="1">
        <f t="array" ref="NV41">IF($ND41=0,"",(IFERROR( (IFERROR($ND41/FRACAS!$AY$1*60,0) - SUMPRODUCT( (FRACAS!$K$5:$K$9999=NV$2) * IFERROR(FRACAS!$AN$5:$AN$9999,0) ) ) / IFERROR($ND41/FRACAS!$AY$1*60,0), 1 )))</f>
        <v>1</v>
      </c>
      <c r="NW41" s="347" cm="1">
        <f t="array" ref="NW41">IF($ND41=0,"",(IFERROR( (IFERROR($ND41/FRACAS!$AY$1*60,0) - SUMPRODUCT( (FRACAS!$K$5:$K$9999=NW$2) * IFERROR(FRACAS!$AN$5:$AN$9999,0) ) ) / IFERROR($ND41/FRACAS!$AY$1*60,0), 1 )))</f>
        <v>1</v>
      </c>
      <c r="NX41" s="347" cm="1">
        <f t="array" ref="NX41">IF($ND41=0,"",(IFERROR( (IFERROR($ND41/FRACAS!$AY$1*60,0) - SUMPRODUCT( (FRACAS!$K$5:$K$9999=NX$2) * IFERROR(FRACAS!$AN$5:$AN$9999,0) ) ) / IFERROR($ND41/FRACAS!$AY$1*60,0), 1 )))</f>
        <v>1</v>
      </c>
      <c r="NY41" s="347" cm="1">
        <f t="array" ref="NY41">IF($ND41=0,"",(IFERROR( (IFERROR($ND41/FRACAS!$AY$1*60,0) - SUMPRODUCT( (FRACAS!$K$5:$K$9999=NY$2) * IFERROR(FRACAS!$AN$5:$AN$9999,0) ) ) / IFERROR($ND41/FRACAS!$AY$1*60,0), 1 )))</f>
        <v>1</v>
      </c>
      <c r="NZ41" s="347" cm="1">
        <f t="array" ref="NZ41">IF($ND41=0,"",(IFERROR( (IFERROR($ND41/FRACAS!$AY$1*60,0) - SUMPRODUCT( (FRACAS!$K$5:$K$9999=NZ$2) * IFERROR(FRACAS!$AN$5:$AN$9999,0) ) ) / IFERROR($ND41/FRACAS!$AY$1*60,0), 1 )))</f>
        <v>1</v>
      </c>
      <c r="OA41" s="347" cm="1">
        <f t="array" ref="OA41">IF($ND41=0,"",(IFERROR( (IFERROR($ND41/FRACAS!$AY$1*60,0) - SUMPRODUCT( (FRACAS!$K$5:$K$9999=OA$2) * IFERROR(FRACAS!$AN$5:$AN$9999,0) ) ) / IFERROR($ND41/FRACAS!$AY$1*60,0), 1 )))</f>
        <v>1</v>
      </c>
      <c r="OB41" s="347" cm="1">
        <f t="array" ref="OB41">IF($ND41=0,"",(IFERROR( (IFERROR($ND41/FRACAS!$AY$1*60,0) - SUMPRODUCT( (FRACAS!$K$5:$K$9999=OB$2) * IFERROR(FRACAS!$AN$5:$AN$9999,0) ) ) / IFERROR($ND41/FRACAS!$AY$1*60,0), 1 )))</f>
        <v>1</v>
      </c>
      <c r="OC41" s="347" cm="1">
        <f t="array" ref="OC41">IF($ND41=0,"",(IFERROR( (IFERROR($ND41/FRACAS!$AY$1*60,0) - SUMPRODUCT( (FRACAS!$K$5:$K$9999=OC$2) * IFERROR(FRACAS!$AN$5:$AN$9999,0) ) ) / IFERROR($ND41/FRACAS!$AY$1*60,0), 1 )))</f>
        <v>1</v>
      </c>
      <c r="OD41" s="347" cm="1">
        <f t="array" ref="OD41">IF($ND41=0,"",(IFERROR( (IFERROR($ND41/FRACAS!$AY$1*60,0) - SUMPRODUCT( (FRACAS!$K$5:$K$9999=OD$2) * IFERROR(FRACAS!$AN$5:$AN$9999,0) ) ) / IFERROR($ND41/FRACAS!$AY$1*60,0), 1 )))</f>
        <v>1</v>
      </c>
      <c r="OE41" s="347" cm="1">
        <f t="array" ref="OE41">IF($ND41=0,"",(IFERROR( (IFERROR($ND41/FRACAS!$AY$1*60,0) - SUMPRODUCT( (FRACAS!$K$5:$K$9999=OE$2) * IFERROR(FRACAS!$AN$5:$AN$9999,0) ) ) / IFERROR($ND41/FRACAS!$AY$1*60,0), 1 )))</f>
        <v>1</v>
      </c>
      <c r="OF41" s="347" cm="1">
        <f t="array" ref="OF41">IF($ND41=0,"",(IFERROR( (IFERROR($ND41/FRACAS!$AY$1*60,0) - SUMPRODUCT( (FRACAS!$K$5:$K$9999=OF$2) * IFERROR(FRACAS!$AN$5:$AN$9999,0) ) ) / IFERROR($ND41/FRACAS!$AY$1*60,0), 1 )))</f>
        <v>1</v>
      </c>
      <c r="OG41" s="347" cm="1">
        <f t="array" ref="OG41">IF($ND41=0,"",(IFERROR( (IFERROR($ND41/FRACAS!$AY$1*60,0) - SUMPRODUCT( (FRACAS!$K$5:$K$9999=OG$2) * IFERROR(FRACAS!$AN$5:$AN$9999,0) ) ) / IFERROR($ND41/FRACAS!$AY$1*60,0), 1 )))</f>
        <v>1</v>
      </c>
      <c r="OH41" s="347" cm="1">
        <f t="array" ref="OH41">IF($ND41=0,"",(IFERROR( (IFERROR($ND41/FRACAS!$AY$1*60,0) - SUMPRODUCT( (FRACAS!$K$5:$K$9999=OH$2) * IFERROR(FRACAS!$AN$5:$AN$9999,0) ) ) / IFERROR($ND41/FRACAS!$AY$1*60,0), 1 )))</f>
        <v>1</v>
      </c>
      <c r="OI41" s="347" cm="1">
        <f t="array" ref="OI41">IF($ND41=0,"",(IFERROR( (IFERROR($ND41/FRACAS!$AY$1*60,0) - SUMPRODUCT( (FRACAS!$K$5:$K$9999=OI$2) * IFERROR(FRACAS!$AN$5:$AN$9999,0) ) ) / IFERROR($ND41/FRACAS!$AY$1*60,0), 1 )))</f>
        <v>1</v>
      </c>
      <c r="OJ41" s="347" cm="1">
        <f t="array" ref="OJ41">IF($ND41=0,"",(IFERROR( (IFERROR($ND41/FRACAS!$AY$1*60,0) - SUMPRODUCT( (FRACAS!$K$5:$K$9999=OJ$2) * IFERROR(FRACAS!$AN$5:$AN$9999,0) ) ) / IFERROR($ND41/FRACAS!$AY$1*60,0), 1 )))</f>
        <v>1</v>
      </c>
      <c r="OK41" s="347" cm="1">
        <f t="array" ref="OK41">IF($ND41=0,"",(IFERROR( (IFERROR($ND41/FRACAS!$AY$1*60,0) - SUMPRODUCT( (FRACAS!$K$5:$K$9999=OK$2) * IFERROR(FRACAS!$AN$5:$AN$9999,0) ) ) / IFERROR($ND41/FRACAS!$AY$1*60,0), 1 )))</f>
        <v>1</v>
      </c>
      <c r="OL41" s="347" cm="1">
        <f t="array" ref="OL41">IF($ND41=0,"",(IFERROR( (IFERROR($ND41/FRACAS!$AY$1*60,0) - SUMPRODUCT( (FRACAS!$K$5:$K$9999=OL$2) * IFERROR(FRACAS!$AN$5:$AN$9999,0) ) ) / IFERROR($ND41/FRACAS!$AY$1*60,0), 1 )))</f>
        <v>1</v>
      </c>
      <c r="OM41" s="347" cm="1">
        <f t="array" ref="OM41">IF($ND41=0,"",(IFERROR( (IFERROR($ND41/FRACAS!$AY$1*60,0) - SUMPRODUCT( (FRACAS!$K$5:$K$9999=OM$2) * IFERROR(FRACAS!$AN$5:$AN$9999,0) ) ) / IFERROR($ND41/FRACAS!$AY$1*60,0), 1 )))</f>
        <v>1</v>
      </c>
      <c r="ON41" s="347" cm="1">
        <f t="array" ref="ON41">IF($ND41=0,"",(IFERROR( (IFERROR($ND41/FRACAS!$AY$1*60,0) - SUMPRODUCT( (FRACAS!$K$5:$K$9999=ON$2) * IFERROR(FRACAS!$AN$5:$AN$9999,0) ) ) / IFERROR($ND41/FRACAS!$AY$1*60,0), 1 )))</f>
        <v>1</v>
      </c>
    </row>
    <row r="42" spans="2:404" ht="15" customHeight="1">
      <c r="B42" s="301" t="s">
        <v>253</v>
      </c>
      <c r="C42" s="302">
        <v>45520</v>
      </c>
      <c r="D42" s="307">
        <v>7359</v>
      </c>
      <c r="E42" s="279">
        <v>97</v>
      </c>
      <c r="F42" s="279">
        <v>4764</v>
      </c>
      <c r="G42" s="279">
        <v>2896</v>
      </c>
      <c r="H42" s="303">
        <v>0</v>
      </c>
      <c r="I42" s="303"/>
      <c r="J42" s="303"/>
      <c r="K42" s="304"/>
      <c r="L42" s="304"/>
      <c r="M42" s="317"/>
      <c r="N42" s="305"/>
      <c r="O42" s="279"/>
      <c r="P42" s="279"/>
      <c r="Q42" s="279"/>
      <c r="R42" s="279"/>
      <c r="S42" s="279"/>
      <c r="T42" s="279"/>
      <c r="U42" s="279"/>
      <c r="V42" s="279"/>
      <c r="W42" s="279"/>
      <c r="X42" s="279"/>
      <c r="Y42" s="279"/>
      <c r="Z42" s="279"/>
      <c r="AA42" s="279"/>
      <c r="AB42" s="279"/>
      <c r="AC42" s="279"/>
      <c r="AD42" s="279"/>
      <c r="AE42" s="279"/>
      <c r="AF42" s="279"/>
      <c r="AG42" s="279"/>
      <c r="AH42" s="279"/>
      <c r="AI42" s="279"/>
      <c r="AJ42" s="279"/>
      <c r="AK42" s="279"/>
      <c r="AL42" s="279"/>
      <c r="AM42" s="279"/>
      <c r="AN42" s="279"/>
      <c r="AO42" s="279"/>
      <c r="AP42" s="279"/>
      <c r="AQ42" s="279"/>
      <c r="AR42" s="279"/>
      <c r="AS42" s="279"/>
      <c r="AT42" s="279"/>
      <c r="AU42" s="279"/>
      <c r="AV42" s="279"/>
      <c r="AW42" s="279"/>
      <c r="AX42" s="279"/>
      <c r="AY42" s="279"/>
      <c r="AZ42" s="279"/>
      <c r="BA42" s="280"/>
      <c r="BB42" s="266"/>
      <c r="BC42" s="266"/>
      <c r="BD42" s="352"/>
      <c r="BE42" s="352"/>
      <c r="BF42" s="352"/>
      <c r="BG42" s="352"/>
      <c r="BH42" s="352"/>
      <c r="BI42" s="352"/>
      <c r="BJ42" s="352"/>
      <c r="BK42" s="352"/>
      <c r="BL42" s="352"/>
      <c r="BM42" s="352"/>
      <c r="BN42" s="352"/>
      <c r="BO42" s="352"/>
      <c r="BP42" s="352"/>
      <c r="BQ42" s="352"/>
      <c r="BR42" s="352"/>
      <c r="BS42" s="352"/>
      <c r="BT42" s="352"/>
      <c r="BU42" s="352"/>
      <c r="BV42" s="352"/>
      <c r="BW42" s="352"/>
      <c r="BX42" s="352"/>
      <c r="BY42" s="352"/>
      <c r="BZ42" s="352"/>
      <c r="CA42" s="352"/>
      <c r="CB42" s="352"/>
      <c r="CC42" s="352"/>
      <c r="CD42" s="352"/>
      <c r="CE42" s="352"/>
      <c r="CF42" s="352"/>
      <c r="CG42" s="352"/>
      <c r="CH42" s="352"/>
      <c r="CI42" s="352"/>
      <c r="CJ42" s="352"/>
      <c r="CK42" s="352"/>
      <c r="CL42" s="352"/>
      <c r="CM42" s="352"/>
      <c r="CN42" s="352"/>
      <c r="CO42" s="352"/>
      <c r="CP42" s="352"/>
      <c r="CQ42" s="352"/>
      <c r="CR42" s="352"/>
      <c r="CS42" s="352"/>
      <c r="CT42" s="352"/>
      <c r="CU42" s="352"/>
      <c r="CV42" s="352"/>
      <c r="CW42" s="352"/>
      <c r="CX42" s="352"/>
      <c r="CY42" s="352"/>
      <c r="CZ42" s="352"/>
      <c r="DA42" s="352"/>
      <c r="DB42" s="266"/>
      <c r="DC42" s="266">
        <f t="shared" si="3"/>
        <v>57</v>
      </c>
      <c r="DD42" s="302">
        <f t="shared" si="4"/>
        <v>45520</v>
      </c>
      <c r="DE42" s="328">
        <f>IF(D42&gt; 0,(COUNTIFS(FRACAS!$B$5:$B$9997, D$4, FRACAS!$D$5:$D$9997, "&lt;="&amp;D42)), "" )</f>
        <v>39</v>
      </c>
      <c r="DF42" s="282">
        <f>IF(E42&gt; 0,(COUNTIFS(FRACAS!$B$5:$B$9997, E$4, FRACAS!$D$5:$D$9997, "&lt;="&amp;E42)), "" )</f>
        <v>8</v>
      </c>
      <c r="DG42" s="282">
        <f>IF(F42&gt; 0,(COUNTIFS(FRACAS!$B$5:$B$9997, F$4, FRACAS!$D$5:$D$9997, "&lt;="&amp;F42)), "" )</f>
        <v>5</v>
      </c>
      <c r="DH42" s="282">
        <f>IF(G42&gt; 0,(COUNTIFS(FRACAS!$B$5:$B$9997, G$4, FRACAS!$D$5:$D$9997, "&lt;="&amp;G42)), "" )</f>
        <v>5</v>
      </c>
      <c r="DI42" s="282" t="str">
        <f>IF(H42&gt; 0,(COUNTIFS(FRACAS!$B$5:$B$9997, H$4, FRACAS!$D$5:$D$9997, "&lt;="&amp;H42)), "" )</f>
        <v/>
      </c>
      <c r="DJ42" s="282" t="str">
        <f>IF(I42&gt; 0,(COUNTIFS(FRACAS!$B$5:$B$9997, I$4, FRACAS!$D$5:$D$9997, "&lt;="&amp;I42)), "" )</f>
        <v/>
      </c>
      <c r="DK42" s="282" t="str">
        <f>IF(J42&gt; 0,(COUNTIFS(FRACAS!$B$5:$B$9997, J$4, FRACAS!$D$5:$D$9997, "&lt;="&amp;J42)), "" )</f>
        <v/>
      </c>
      <c r="DL42" s="282" t="str">
        <f>IF(K42&gt; 0,(COUNTIFS(FRACAS!$B$5:$B$9997, K$4, FRACAS!$D$5:$D$9997, "&lt;="&amp;K42)), "" )</f>
        <v/>
      </c>
      <c r="DM42" s="282" t="str">
        <f>IF(L42&gt; 0,(COUNTIFS(FRACAS!$B$5:$B$9997, L$4, FRACAS!$D$5:$D$9997, "&lt;="&amp;L42)), "" )</f>
        <v/>
      </c>
      <c r="DN42" s="282" t="str">
        <f>IF(M42&gt; 0,(COUNTIFS(FRACAS!$B$5:$B$9997, M$4, FRACAS!$D$5:$D$9997, "&lt;="&amp;M42)), "" )</f>
        <v/>
      </c>
      <c r="DO42" s="284"/>
      <c r="DP42" s="282"/>
      <c r="DQ42" s="282"/>
      <c r="DR42" s="282"/>
      <c r="DS42" s="282"/>
      <c r="DT42" s="282"/>
      <c r="DU42" s="282"/>
      <c r="DV42" s="282"/>
      <c r="DW42" s="282"/>
      <c r="DX42" s="282"/>
      <c r="DY42" s="282"/>
      <c r="DZ42" s="282"/>
      <c r="EA42" s="282"/>
      <c r="EB42" s="282"/>
      <c r="EC42" s="282"/>
      <c r="ED42" s="282"/>
      <c r="EE42" s="282"/>
      <c r="EF42" s="282"/>
      <c r="EG42" s="282"/>
      <c r="EH42" s="282"/>
      <c r="EI42" s="282"/>
      <c r="EJ42" s="282"/>
      <c r="EK42" s="282"/>
      <c r="EL42" s="282"/>
      <c r="EM42" s="282"/>
      <c r="EN42" s="282"/>
      <c r="EO42" s="282"/>
      <c r="EP42" s="282"/>
      <c r="EQ42" s="282"/>
      <c r="ER42" s="282"/>
      <c r="ES42" s="282"/>
      <c r="ET42" s="282"/>
      <c r="EU42" s="282"/>
      <c r="EV42" s="282"/>
      <c r="EW42" s="282"/>
      <c r="EX42" s="282"/>
      <c r="EY42" s="282"/>
      <c r="EZ42" s="282"/>
      <c r="FA42" s="282"/>
      <c r="FB42" s="283"/>
      <c r="FC42" s="285"/>
      <c r="FD42" s="285"/>
      <c r="JN42" s="306"/>
      <c r="JO42" s="274"/>
      <c r="JP42" s="274"/>
      <c r="JQ42" s="274"/>
      <c r="JR42" s="274"/>
      <c r="JS42" s="274"/>
      <c r="JT42" s="274"/>
      <c r="JU42" s="274"/>
      <c r="JV42" s="274"/>
      <c r="JW42" s="274"/>
      <c r="JX42" s="274"/>
      <c r="JY42" s="274"/>
      <c r="JZ42" s="274"/>
      <c r="KA42" s="274"/>
      <c r="KB42" s="274"/>
      <c r="KC42" s="274"/>
      <c r="KD42" s="274"/>
      <c r="KE42" s="274"/>
      <c r="KF42" s="274"/>
      <c r="KG42" s="274"/>
      <c r="KH42" s="274"/>
      <c r="KI42" s="274"/>
      <c r="KJ42" s="274"/>
      <c r="KK42" s="274"/>
      <c r="KL42" s="274"/>
      <c r="KM42" s="274"/>
      <c r="KN42" s="274"/>
      <c r="KO42" s="274"/>
      <c r="KP42" s="274"/>
      <c r="KQ42" s="274"/>
      <c r="KR42" s="274"/>
      <c r="KS42" s="274"/>
      <c r="KT42" s="274"/>
      <c r="KU42" s="274"/>
      <c r="KV42" s="274"/>
      <c r="KW42" s="274"/>
      <c r="KX42" s="274"/>
      <c r="KY42" s="274"/>
      <c r="KZ42" s="274"/>
      <c r="LA42" s="274"/>
      <c r="LB42" s="275"/>
      <c r="LC42" s="302">
        <f t="shared" si="6"/>
        <v>45520</v>
      </c>
      <c r="LD42" s="354" cm="1">
        <f t="array" ref="LD42">IFERROR(
    (((D42/FRACAS!$AY$1)*60))
    /
    (((D42/FRACAS!$AY$1)*60) + SUMPRODUCT((FRACAS!$B$5:$B$9997=D$4)*(FRACAS!$D$5:$D$9997&lt;=D42)*(IFERROR(FRACAS!$AM$5:$AM$9997,0)))
    ),"")</f>
        <v>0.21548950159328267</v>
      </c>
      <c r="LE42" s="354" cm="1">
        <f t="array" ref="LE42">IFERROR(
    (((E42/FRACAS!$AY$1)*60))
    /
    (((E42/FRACAS!$AY$1)*60) + SUMPRODUCT((FRACAS!$B$5:$B$9997=E$4)*(FRACAS!$D$5:$D$9997&lt;=E42)*(IFERROR(FRACAS!$AM$5:$AM$9997,0)))
    ),"")</f>
        <v>3.6366408436025871E-3</v>
      </c>
      <c r="LF42" s="354" cm="1">
        <f t="array" ref="LF42">IFERROR(
    (((F42/FRACAS!$AY$1)*60))
    /
    (((F42/FRACAS!$AY$1)*60) + SUMPRODUCT((FRACAS!$B$5:$B$9997=F$4)*(FRACAS!$D$5:$D$9997&lt;=F42)*(IFERROR(FRACAS!$AM$5:$AM$9997,0)))
    ),"")</f>
        <v>0.99867234994505705</v>
      </c>
      <c r="LG42" s="354" cm="1">
        <f t="array" ref="LG42">IFERROR(
    (((G42/FRACAS!$AY$1)*60))
    /
    (((G42/FRACAS!$AY$1)*60) + SUMPRODUCT((FRACAS!$B$5:$B$9997=G$4)*(FRACAS!$D$5:$D$9997&lt;=G42)*(IFERROR(FRACAS!$AM$5:$AM$9997,0)))
    ),"")</f>
        <v>0.98895657568290818</v>
      </c>
      <c r="LH42" s="354" t="str" cm="1">
        <f t="array" ref="LH42">IFERROR(
    (((H42/FRACAS!$AY$1)*60))
    /
    (((H42/FRACAS!$AY$1)*60) + SUMPRODUCT((FRACAS!$B$5:$B$9997=H$4)*(FRACAS!$D$5:$D$9997&lt;=H42)*(IFERROR(FRACAS!$AM$5:$AM$9997,0)))
    ),"")</f>
        <v/>
      </c>
      <c r="LI42" s="354" t="str" cm="1">
        <f t="array" ref="LI42">IFERROR(
    (((I42/FRACAS!$AY$1)*60))
    /
    (((I42/FRACAS!$AY$1)*60) + SUMPRODUCT((FRACAS!$B$5:$B$9997=I$4)*(FRACAS!$D$5:$D$9997&lt;=I42)*(IFERROR(FRACAS!$AM$5:$AM$9997,0)))
    ),"")</f>
        <v/>
      </c>
      <c r="LJ42" s="354" t="str" cm="1">
        <f t="array" ref="LJ42">IFERROR(
    (((J42/FRACAS!$AY$1)*60))
    /
    (((J42/FRACAS!$AY$1)*60) + SUMPRODUCT((FRACAS!$B$5:$B$9997=J$4)*(FRACAS!$D$5:$D$9997&lt;=J42)*(IFERROR(FRACAS!$AM$5:$AM$9997,0)))
    ),"")</f>
        <v/>
      </c>
      <c r="LK42" s="354" t="str" cm="1">
        <f t="array" ref="LK42">IFERROR(
    (((K42/FRACAS!$AY$1)*60))
    /
    (((K42/FRACAS!$AY$1)*60) + SUMPRODUCT((FRACAS!$B$5:$B$9997=K$4)*(FRACAS!$D$5:$D$9997&lt;=K42)*(IFERROR(FRACAS!$AM$5:$AM$9997,0)))
    ),"")</f>
        <v/>
      </c>
      <c r="LL42" s="354" t="str" cm="1">
        <f t="array" ref="LL42">IFERROR(
    (((L42/FRACAS!$AY$1)*60))
    /
    (((L42/FRACAS!$AY$1)*60) + SUMPRODUCT((FRACAS!$B$5:$B$9997=L$4)*(FRACAS!$D$5:$D$9997&lt;=L42)*(IFERROR(FRACAS!$AM$5:$AM$9997,0)))
    ),"")</f>
        <v/>
      </c>
      <c r="LM42" s="354" t="str" cm="1">
        <f t="array" ref="LM42">IFERROR(
    (((M42/FRACAS!$AY$1)*60))
    /
    (((M42/FRACAS!$AY$1)*60) + SUMPRODUCT((FRACAS!$B$5:$B$9997=M$4)*(FRACAS!$D$5:$D$9997&lt;=M42)*(IFERROR(FRACAS!$AM$5:$AM$9997,0)))
    ),"")</f>
        <v/>
      </c>
      <c r="LN42" s="308"/>
      <c r="LO42" s="276"/>
      <c r="LP42" s="276"/>
      <c r="LQ42" s="276"/>
      <c r="LR42" s="276"/>
      <c r="LS42" s="276"/>
      <c r="LT42" s="276"/>
      <c r="LU42" s="276"/>
      <c r="LV42" s="276"/>
      <c r="LW42" s="276"/>
      <c r="LX42" s="276"/>
      <c r="LY42" s="276"/>
      <c r="LZ42" s="276"/>
      <c r="MA42" s="276"/>
      <c r="MB42" s="276"/>
      <c r="MC42" s="276"/>
      <c r="MD42" s="276"/>
      <c r="ME42" s="276"/>
      <c r="MF42" s="276"/>
      <c r="MG42" s="276"/>
      <c r="MH42" s="276"/>
      <c r="MI42" s="276"/>
      <c r="MJ42" s="276"/>
      <c r="MK42" s="276"/>
      <c r="ML42" s="276"/>
      <c r="MM42" s="276"/>
      <c r="MN42" s="276"/>
      <c r="MO42" s="276"/>
      <c r="MP42" s="276"/>
      <c r="MQ42" s="276"/>
      <c r="MR42" s="276"/>
      <c r="MS42" s="276"/>
      <c r="MT42" s="276"/>
      <c r="MU42" s="276"/>
      <c r="MV42" s="276"/>
      <c r="MW42" s="276"/>
      <c r="MX42" s="276"/>
      <c r="MY42" s="276"/>
      <c r="MZ42" s="276"/>
      <c r="NA42" s="277"/>
      <c r="ND42" s="345">
        <f t="shared" si="7"/>
        <v>15116</v>
      </c>
      <c r="NE42" s="346">
        <f t="shared" si="5"/>
        <v>45520</v>
      </c>
      <c r="NF42" s="347" cm="1">
        <f t="array" ref="NF42">IF($ND42=0,"",(IFERROR( (IFERROR($ND42/FRACAS!$AY$1*60,0) - SUMPRODUCT( (FRACAS!$K$5:$K$9999=NF$2) * IFERROR(FRACAS!$AN$5:$AN$9999,0) ) ) / IFERROR($ND42/FRACAS!$AY$1*60,0), 1 )))</f>
        <v>1</v>
      </c>
      <c r="NG42" s="347" cm="1">
        <f t="array" ref="NG42">IF($ND42=0,"",(IFERROR( (IFERROR($ND42/FRACAS!$AY$1*60,0) - SUMPRODUCT( (FRACAS!$K$5:$K$9999=NG$2) * IFERROR(FRACAS!$AN$5:$AN$9999,0) ) ) / IFERROR($ND42/FRACAS!$AY$1*60,0), 1 )))</f>
        <v>1</v>
      </c>
      <c r="NH42" s="347" cm="1">
        <f t="array" ref="NH42">IF($ND42=0,"",(IFERROR( (IFERROR($ND42/FRACAS!$AY$1*60,0) - SUMPRODUCT( (FRACAS!$K$5:$K$9999=NH$2) * IFERROR(FRACAS!$AN$5:$AN$9999,0) ) ) / IFERROR($ND42/FRACAS!$AY$1*60,0), 1 )))</f>
        <v>1</v>
      </c>
      <c r="NI42" s="347" cm="1">
        <f t="array" ref="NI42">IF($ND42=0,"",(IFERROR( (IFERROR($ND42/FRACAS!$AY$1*60,0) - SUMPRODUCT( (FRACAS!$K$5:$K$9999=NI$2) * IFERROR(FRACAS!$AN$5:$AN$9999,0) ) ) / IFERROR($ND42/FRACAS!$AY$1*60,0), 1 )))</f>
        <v>1</v>
      </c>
      <c r="NJ42" s="347" cm="1">
        <f t="array" ref="NJ42">IF($ND42=0,"",(IFERROR( (IFERROR($ND42/FRACAS!$AY$1*60,0) - SUMPRODUCT( (FRACAS!$K$5:$K$9999=NJ$2) * IFERROR(FRACAS!$AN$5:$AN$9999,0) ) ) / IFERROR($ND42/FRACAS!$AY$1*60,0), 1 )))</f>
        <v>1</v>
      </c>
      <c r="NK42" s="347" cm="1">
        <f t="array" ref="NK42">IF($ND42=0,"",(IFERROR( (IFERROR($ND42/FRACAS!$AY$1*60,0) - SUMPRODUCT( (FRACAS!$K$5:$K$9999=NK$2) * IFERROR(FRACAS!$AN$5:$AN$9999,0) ) ) / IFERROR($ND42/FRACAS!$AY$1*60,0), 1 )))</f>
        <v>1</v>
      </c>
      <c r="NL42" s="347" cm="1">
        <f t="array" ref="NL42">IF($ND42=0,"",(IFERROR( (IFERROR($ND42/FRACAS!$AY$1*60,0) - SUMPRODUCT( (FRACAS!$K$5:$K$9999=NL$2) * IFERROR(FRACAS!$AN$5:$AN$9999,0) ) ) / IFERROR($ND42/FRACAS!$AY$1*60,0), 1 )))</f>
        <v>1</v>
      </c>
      <c r="NM42" s="347" cm="1">
        <f t="array" ref="NM42">IF($ND42=0,"",(IFERROR( (IFERROR($ND42/FRACAS!$AY$1*60,0) - SUMPRODUCT( (FRACAS!$K$5:$K$9999=NM$2) * IFERROR(FRACAS!$AN$5:$AN$9999,0) ) ) / IFERROR($ND42/FRACAS!$AY$1*60,0), 1 )))</f>
        <v>1</v>
      </c>
      <c r="NN42" s="347" cm="1">
        <f t="array" ref="NN42">IF($ND42=0,"",(IFERROR( (IFERROR($ND42/FRACAS!$AY$1*60,0) - SUMPRODUCT( (FRACAS!$K$5:$K$9999=NN$2) * IFERROR(FRACAS!$AN$5:$AN$9999,0) ) ) / IFERROR($ND42/FRACAS!$AY$1*60,0), 1 )))</f>
        <v>1</v>
      </c>
      <c r="NO42" s="347" cm="1">
        <f t="array" ref="NO42">IF($ND42=0,"",(IFERROR( (IFERROR($ND42/FRACAS!$AY$1*60,0) - SUMPRODUCT( (FRACAS!$K$5:$K$9999=NO$2) * IFERROR(FRACAS!$AN$5:$AN$9999,0) ) ) / IFERROR($ND42/FRACAS!$AY$1*60,0), 1 )))</f>
        <v>1</v>
      </c>
      <c r="NP42" s="347" cm="1">
        <f t="array" ref="NP42">IF($ND42=0,"",(IFERROR( (IFERROR($ND42/FRACAS!$AY$1*60,0) - SUMPRODUCT( (FRACAS!$K$5:$K$9999=NP$2) * IFERROR(FRACAS!$AN$5:$AN$9999,0) ) ) / IFERROR($ND42/FRACAS!$AY$1*60,0), 1 )))</f>
        <v>1</v>
      </c>
      <c r="NQ42" s="347" cm="1">
        <f t="array" ref="NQ42">IF($ND42=0,"",(IFERROR( (IFERROR($ND42/FRACAS!$AY$1*60,0) - SUMPRODUCT( (FRACAS!$K$5:$K$9999=NQ$2) * IFERROR(FRACAS!$AN$5:$AN$9999,0) ) ) / IFERROR($ND42/FRACAS!$AY$1*60,0), 1 )))</f>
        <v>1</v>
      </c>
      <c r="NR42" s="347" cm="1">
        <f t="array" ref="NR42">IF($ND42=0,"",(IFERROR( (IFERROR($ND42/FRACAS!$AY$1*60,0) - SUMPRODUCT( (FRACAS!$K$5:$K$9999=NR$2) * IFERROR(FRACAS!$AN$5:$AN$9999,0) ) ) / IFERROR($ND42/FRACAS!$AY$1*60,0), 1 )))</f>
        <v>1</v>
      </c>
      <c r="NS42" s="347" cm="1">
        <f t="array" ref="NS42">IF($ND42=0,"",(IFERROR( (IFERROR($ND42/FRACAS!$AY$1*60,0) - SUMPRODUCT( (FRACAS!$K$5:$K$9999=NS$2) * IFERROR(FRACAS!$AN$5:$AN$9999,0) ) ) / IFERROR($ND42/FRACAS!$AY$1*60,0), 1 )))</f>
        <v>1</v>
      </c>
      <c r="NT42" s="347" cm="1">
        <f t="array" ref="NT42">IF($ND42=0,"",(IFERROR( (IFERROR($ND42/FRACAS!$AY$1*60,0) - SUMPRODUCT( (FRACAS!$K$5:$K$9999=NT$2) * IFERROR(FRACAS!$AN$5:$AN$9999,0) ) ) / IFERROR($ND42/FRACAS!$AY$1*60,0), 1 )))</f>
        <v>1</v>
      </c>
      <c r="NU42" s="347" cm="1">
        <f t="array" ref="NU42">IF($ND42=0,"",(IFERROR( (IFERROR($ND42/FRACAS!$AY$1*60,0) - SUMPRODUCT( (FRACAS!$K$5:$K$9999=NU$2) * IFERROR(FRACAS!$AN$5:$AN$9999,0) ) ) / IFERROR($ND42/FRACAS!$AY$1*60,0), 1 )))</f>
        <v>1</v>
      </c>
      <c r="NV42" s="347" cm="1">
        <f t="array" ref="NV42">IF($ND42=0,"",(IFERROR( (IFERROR($ND42/FRACAS!$AY$1*60,0) - SUMPRODUCT( (FRACAS!$K$5:$K$9999=NV$2) * IFERROR(FRACAS!$AN$5:$AN$9999,0) ) ) / IFERROR($ND42/FRACAS!$AY$1*60,0), 1 )))</f>
        <v>1</v>
      </c>
      <c r="NW42" s="347" cm="1">
        <f t="array" ref="NW42">IF($ND42=0,"",(IFERROR( (IFERROR($ND42/FRACAS!$AY$1*60,0) - SUMPRODUCT( (FRACAS!$K$5:$K$9999=NW$2) * IFERROR(FRACAS!$AN$5:$AN$9999,0) ) ) / IFERROR($ND42/FRACAS!$AY$1*60,0), 1 )))</f>
        <v>1</v>
      </c>
      <c r="NX42" s="347" cm="1">
        <f t="array" ref="NX42">IF($ND42=0,"",(IFERROR( (IFERROR($ND42/FRACAS!$AY$1*60,0) - SUMPRODUCT( (FRACAS!$K$5:$K$9999=NX$2) * IFERROR(FRACAS!$AN$5:$AN$9999,0) ) ) / IFERROR($ND42/FRACAS!$AY$1*60,0), 1 )))</f>
        <v>1</v>
      </c>
      <c r="NY42" s="347" cm="1">
        <f t="array" ref="NY42">IF($ND42=0,"",(IFERROR( (IFERROR($ND42/FRACAS!$AY$1*60,0) - SUMPRODUCT( (FRACAS!$K$5:$K$9999=NY$2) * IFERROR(FRACAS!$AN$5:$AN$9999,0) ) ) / IFERROR($ND42/FRACAS!$AY$1*60,0), 1 )))</f>
        <v>1</v>
      </c>
      <c r="NZ42" s="347" cm="1">
        <f t="array" ref="NZ42">IF($ND42=0,"",(IFERROR( (IFERROR($ND42/FRACAS!$AY$1*60,0) - SUMPRODUCT( (FRACAS!$K$5:$K$9999=NZ$2) * IFERROR(FRACAS!$AN$5:$AN$9999,0) ) ) / IFERROR($ND42/FRACAS!$AY$1*60,0), 1 )))</f>
        <v>1</v>
      </c>
      <c r="OA42" s="347" cm="1">
        <f t="array" ref="OA42">IF($ND42=0,"",(IFERROR( (IFERROR($ND42/FRACAS!$AY$1*60,0) - SUMPRODUCT( (FRACAS!$K$5:$K$9999=OA$2) * IFERROR(FRACAS!$AN$5:$AN$9999,0) ) ) / IFERROR($ND42/FRACAS!$AY$1*60,0), 1 )))</f>
        <v>1</v>
      </c>
      <c r="OB42" s="347" cm="1">
        <f t="array" ref="OB42">IF($ND42=0,"",(IFERROR( (IFERROR($ND42/FRACAS!$AY$1*60,0) - SUMPRODUCT( (FRACAS!$K$5:$K$9999=OB$2) * IFERROR(FRACAS!$AN$5:$AN$9999,0) ) ) / IFERROR($ND42/FRACAS!$AY$1*60,0), 1 )))</f>
        <v>1</v>
      </c>
      <c r="OC42" s="347" cm="1">
        <f t="array" ref="OC42">IF($ND42=0,"",(IFERROR( (IFERROR($ND42/FRACAS!$AY$1*60,0) - SUMPRODUCT( (FRACAS!$K$5:$K$9999=OC$2) * IFERROR(FRACAS!$AN$5:$AN$9999,0) ) ) / IFERROR($ND42/FRACAS!$AY$1*60,0), 1 )))</f>
        <v>1</v>
      </c>
      <c r="OD42" s="347" cm="1">
        <f t="array" ref="OD42">IF($ND42=0,"",(IFERROR( (IFERROR($ND42/FRACAS!$AY$1*60,0) - SUMPRODUCT( (FRACAS!$K$5:$K$9999=OD$2) * IFERROR(FRACAS!$AN$5:$AN$9999,0) ) ) / IFERROR($ND42/FRACAS!$AY$1*60,0), 1 )))</f>
        <v>1</v>
      </c>
      <c r="OE42" s="347" cm="1">
        <f t="array" ref="OE42">IF($ND42=0,"",(IFERROR( (IFERROR($ND42/FRACAS!$AY$1*60,0) - SUMPRODUCT( (FRACAS!$K$5:$K$9999=OE$2) * IFERROR(FRACAS!$AN$5:$AN$9999,0) ) ) / IFERROR($ND42/FRACAS!$AY$1*60,0), 1 )))</f>
        <v>1</v>
      </c>
      <c r="OF42" s="347" cm="1">
        <f t="array" ref="OF42">IF($ND42=0,"",(IFERROR( (IFERROR($ND42/FRACAS!$AY$1*60,0) - SUMPRODUCT( (FRACAS!$K$5:$K$9999=OF$2) * IFERROR(FRACAS!$AN$5:$AN$9999,0) ) ) / IFERROR($ND42/FRACAS!$AY$1*60,0), 1 )))</f>
        <v>1</v>
      </c>
      <c r="OG42" s="347" cm="1">
        <f t="array" ref="OG42">IF($ND42=0,"",(IFERROR( (IFERROR($ND42/FRACAS!$AY$1*60,0) - SUMPRODUCT( (FRACAS!$K$5:$K$9999=OG$2) * IFERROR(FRACAS!$AN$5:$AN$9999,0) ) ) / IFERROR($ND42/FRACAS!$AY$1*60,0), 1 )))</f>
        <v>1</v>
      </c>
      <c r="OH42" s="347" cm="1">
        <f t="array" ref="OH42">IF($ND42=0,"",(IFERROR( (IFERROR($ND42/FRACAS!$AY$1*60,0) - SUMPRODUCT( (FRACAS!$K$5:$K$9999=OH$2) * IFERROR(FRACAS!$AN$5:$AN$9999,0) ) ) / IFERROR($ND42/FRACAS!$AY$1*60,0), 1 )))</f>
        <v>1</v>
      </c>
      <c r="OI42" s="347" cm="1">
        <f t="array" ref="OI42">IF($ND42=0,"",(IFERROR( (IFERROR($ND42/FRACAS!$AY$1*60,0) - SUMPRODUCT( (FRACAS!$K$5:$K$9999=OI$2) * IFERROR(FRACAS!$AN$5:$AN$9999,0) ) ) / IFERROR($ND42/FRACAS!$AY$1*60,0), 1 )))</f>
        <v>1</v>
      </c>
      <c r="OJ42" s="347" cm="1">
        <f t="array" ref="OJ42">IF($ND42=0,"",(IFERROR( (IFERROR($ND42/FRACAS!$AY$1*60,0) - SUMPRODUCT( (FRACAS!$K$5:$K$9999=OJ$2) * IFERROR(FRACAS!$AN$5:$AN$9999,0) ) ) / IFERROR($ND42/FRACAS!$AY$1*60,0), 1 )))</f>
        <v>1</v>
      </c>
      <c r="OK42" s="347" cm="1">
        <f t="array" ref="OK42">IF($ND42=0,"",(IFERROR( (IFERROR($ND42/FRACAS!$AY$1*60,0) - SUMPRODUCT( (FRACAS!$K$5:$K$9999=OK$2) * IFERROR(FRACAS!$AN$5:$AN$9999,0) ) ) / IFERROR($ND42/FRACAS!$AY$1*60,0), 1 )))</f>
        <v>1</v>
      </c>
      <c r="OL42" s="347" cm="1">
        <f t="array" ref="OL42">IF($ND42=0,"",(IFERROR( (IFERROR($ND42/FRACAS!$AY$1*60,0) - SUMPRODUCT( (FRACAS!$K$5:$K$9999=OL$2) * IFERROR(FRACAS!$AN$5:$AN$9999,0) ) ) / IFERROR($ND42/FRACAS!$AY$1*60,0), 1 )))</f>
        <v>1</v>
      </c>
      <c r="OM42" s="347" cm="1">
        <f t="array" ref="OM42">IF($ND42=0,"",(IFERROR( (IFERROR($ND42/FRACAS!$AY$1*60,0) - SUMPRODUCT( (FRACAS!$K$5:$K$9999=OM$2) * IFERROR(FRACAS!$AN$5:$AN$9999,0) ) ) / IFERROR($ND42/FRACAS!$AY$1*60,0), 1 )))</f>
        <v>1</v>
      </c>
      <c r="ON42" s="347" cm="1">
        <f t="array" ref="ON42">IF($ND42=0,"",(IFERROR( (IFERROR($ND42/FRACAS!$AY$1*60,0) - SUMPRODUCT( (FRACAS!$K$5:$K$9999=ON$2) * IFERROR(FRACAS!$AN$5:$AN$9999,0) ) ) / IFERROR($ND42/FRACAS!$AY$1*60,0), 1 )))</f>
        <v>1</v>
      </c>
    </row>
    <row r="43" spans="2:404" ht="15" customHeight="1">
      <c r="B43" s="301" t="s">
        <v>254</v>
      </c>
      <c r="C43" s="302">
        <v>45527</v>
      </c>
      <c r="D43" s="307">
        <v>7599</v>
      </c>
      <c r="E43" s="279">
        <v>101</v>
      </c>
      <c r="F43" s="307">
        <v>5435</v>
      </c>
      <c r="G43" s="307">
        <v>3290</v>
      </c>
      <c r="H43" s="307">
        <v>440</v>
      </c>
      <c r="I43" s="303"/>
      <c r="J43" s="303"/>
      <c r="K43" s="304"/>
      <c r="L43" s="304"/>
      <c r="M43" s="317"/>
      <c r="N43" s="305"/>
      <c r="O43" s="279"/>
      <c r="P43" s="279"/>
      <c r="Q43" s="279"/>
      <c r="R43" s="279"/>
      <c r="S43" s="279"/>
      <c r="T43" s="279"/>
      <c r="U43" s="279"/>
      <c r="V43" s="279"/>
      <c r="W43" s="279"/>
      <c r="X43" s="279"/>
      <c r="Y43" s="279"/>
      <c r="Z43" s="279"/>
      <c r="AA43" s="279"/>
      <c r="AB43" s="279"/>
      <c r="AC43" s="279"/>
      <c r="AD43" s="279"/>
      <c r="AE43" s="279"/>
      <c r="AF43" s="279"/>
      <c r="AG43" s="279"/>
      <c r="AH43" s="279"/>
      <c r="AI43" s="279"/>
      <c r="AJ43" s="279"/>
      <c r="AK43" s="279"/>
      <c r="AL43" s="279"/>
      <c r="AM43" s="279"/>
      <c r="AN43" s="279"/>
      <c r="AO43" s="279"/>
      <c r="AP43" s="279"/>
      <c r="AQ43" s="279"/>
      <c r="AR43" s="279"/>
      <c r="AS43" s="279"/>
      <c r="AT43" s="279"/>
      <c r="AU43" s="279"/>
      <c r="AV43" s="279"/>
      <c r="AW43" s="279"/>
      <c r="AX43" s="279"/>
      <c r="AY43" s="279"/>
      <c r="AZ43" s="279"/>
      <c r="BA43" s="280"/>
      <c r="BB43" s="266"/>
      <c r="BC43" s="266"/>
      <c r="BD43" s="352"/>
      <c r="BE43" s="352"/>
      <c r="BF43" s="352"/>
      <c r="BG43" s="352"/>
      <c r="BH43" s="352"/>
      <c r="BI43" s="352"/>
      <c r="BJ43" s="352"/>
      <c r="BK43" s="352"/>
      <c r="BL43" s="352"/>
      <c r="BM43" s="352"/>
      <c r="BN43" s="352"/>
      <c r="BO43" s="352"/>
      <c r="BP43" s="352"/>
      <c r="BQ43" s="352"/>
      <c r="BR43" s="352"/>
      <c r="BS43" s="352"/>
      <c r="BT43" s="352"/>
      <c r="BU43" s="352"/>
      <c r="BV43" s="352"/>
      <c r="BW43" s="352"/>
      <c r="BX43" s="352"/>
      <c r="BY43" s="352"/>
      <c r="BZ43" s="352"/>
      <c r="CA43" s="352"/>
      <c r="CB43" s="352"/>
      <c r="CC43" s="352"/>
      <c r="CD43" s="352"/>
      <c r="CE43" s="352"/>
      <c r="CF43" s="352"/>
      <c r="CG43" s="352"/>
      <c r="CH43" s="352"/>
      <c r="CI43" s="352"/>
      <c r="CJ43" s="352"/>
      <c r="CK43" s="352"/>
      <c r="CL43" s="352"/>
      <c r="CM43" s="352"/>
      <c r="CN43" s="352"/>
      <c r="CO43" s="352"/>
      <c r="CP43" s="352"/>
      <c r="CQ43" s="352"/>
      <c r="CR43" s="352"/>
      <c r="CS43" s="352"/>
      <c r="CT43" s="352"/>
      <c r="CU43" s="352"/>
      <c r="CV43" s="352"/>
      <c r="CW43" s="352"/>
      <c r="CX43" s="352"/>
      <c r="CY43" s="352"/>
      <c r="CZ43" s="352"/>
      <c r="DA43" s="352"/>
      <c r="DB43" s="266"/>
      <c r="DC43" s="266">
        <f t="shared" si="3"/>
        <v>60</v>
      </c>
      <c r="DD43" s="302">
        <f t="shared" si="4"/>
        <v>45527</v>
      </c>
      <c r="DE43" s="328">
        <f>IF(D43&gt; 0,(COUNTIFS(FRACAS!$B$5:$B$9997, D$4, FRACAS!$D$5:$D$9997, "&lt;="&amp;D43)), "" )</f>
        <v>39</v>
      </c>
      <c r="DF43" s="282">
        <f>IF(E43&gt; 0,(COUNTIFS(FRACAS!$B$5:$B$9997, E$4, FRACAS!$D$5:$D$9997, "&lt;="&amp;E43)), "" )</f>
        <v>8</v>
      </c>
      <c r="DG43" s="282">
        <f>IF(F43&gt; 0,(COUNTIFS(FRACAS!$B$5:$B$9997, F$4, FRACAS!$D$5:$D$9997, "&lt;="&amp;F43)), "" )</f>
        <v>5</v>
      </c>
      <c r="DH43" s="282">
        <f>IF(G43&gt; 0,(COUNTIFS(FRACAS!$B$5:$B$9997, G$4, FRACAS!$D$5:$D$9997, "&lt;="&amp;G43)), "" )</f>
        <v>5</v>
      </c>
      <c r="DI43" s="282">
        <f>IF(H43&gt; 0,(COUNTIFS(FRACAS!$B$5:$B$9997, H$4, FRACAS!$D$5:$D$9997, "&lt;="&amp;H43)), "" )</f>
        <v>3</v>
      </c>
      <c r="DJ43" s="282" t="str">
        <f>IF(I43&gt; 0,(COUNTIFS(FRACAS!$B$5:$B$9997, I$4, FRACAS!$D$5:$D$9997, "&lt;="&amp;I43)), "" )</f>
        <v/>
      </c>
      <c r="DK43" s="282" t="str">
        <f>IF(J43&gt; 0,(COUNTIFS(FRACAS!$B$5:$B$9997, J$4, FRACAS!$D$5:$D$9997, "&lt;="&amp;J43)), "" )</f>
        <v/>
      </c>
      <c r="DL43" s="282" t="str">
        <f>IF(K43&gt; 0,(COUNTIFS(FRACAS!$B$5:$B$9997, K$4, FRACAS!$D$5:$D$9997, "&lt;="&amp;K43)), "" )</f>
        <v/>
      </c>
      <c r="DM43" s="282" t="str">
        <f>IF(L43&gt; 0,(COUNTIFS(FRACAS!$B$5:$B$9997, L$4, FRACAS!$D$5:$D$9997, "&lt;="&amp;L43)), "" )</f>
        <v/>
      </c>
      <c r="DN43" s="282" t="str">
        <f>IF(M43&gt; 0,(COUNTIFS(FRACAS!$B$5:$B$9997, M$4, FRACAS!$D$5:$D$9997, "&lt;="&amp;M43)), "" )</f>
        <v/>
      </c>
      <c r="DO43" s="284"/>
      <c r="DP43" s="282"/>
      <c r="DQ43" s="282"/>
      <c r="DR43" s="282"/>
      <c r="DS43" s="282"/>
      <c r="DT43" s="282"/>
      <c r="DU43" s="282"/>
      <c r="DV43" s="282"/>
      <c r="DW43" s="282"/>
      <c r="DX43" s="282"/>
      <c r="DY43" s="282"/>
      <c r="DZ43" s="282"/>
      <c r="EA43" s="282"/>
      <c r="EB43" s="282"/>
      <c r="EC43" s="282"/>
      <c r="ED43" s="282"/>
      <c r="EE43" s="282"/>
      <c r="EF43" s="282"/>
      <c r="EG43" s="282"/>
      <c r="EH43" s="282"/>
      <c r="EI43" s="282"/>
      <c r="EJ43" s="282"/>
      <c r="EK43" s="282"/>
      <c r="EL43" s="282"/>
      <c r="EM43" s="282"/>
      <c r="EN43" s="282"/>
      <c r="EO43" s="282"/>
      <c r="EP43" s="282"/>
      <c r="EQ43" s="282"/>
      <c r="ER43" s="282"/>
      <c r="ES43" s="282"/>
      <c r="ET43" s="282"/>
      <c r="EU43" s="282"/>
      <c r="EV43" s="282"/>
      <c r="EW43" s="282"/>
      <c r="EX43" s="282"/>
      <c r="EY43" s="282"/>
      <c r="EZ43" s="282"/>
      <c r="FA43" s="282"/>
      <c r="FB43" s="283"/>
      <c r="FC43" s="285"/>
      <c r="FD43" s="285"/>
      <c r="JN43" s="306"/>
      <c r="JO43" s="274"/>
      <c r="JP43" s="274"/>
      <c r="JQ43" s="274"/>
      <c r="JR43" s="274"/>
      <c r="JS43" s="274"/>
      <c r="JT43" s="274"/>
      <c r="JU43" s="274"/>
      <c r="JV43" s="274"/>
      <c r="JW43" s="274"/>
      <c r="JX43" s="274"/>
      <c r="JY43" s="274"/>
      <c r="JZ43" s="274"/>
      <c r="KA43" s="274"/>
      <c r="KB43" s="274"/>
      <c r="KC43" s="274"/>
      <c r="KD43" s="274"/>
      <c r="KE43" s="274"/>
      <c r="KF43" s="274"/>
      <c r="KG43" s="274"/>
      <c r="KH43" s="274"/>
      <c r="KI43" s="274"/>
      <c r="KJ43" s="274"/>
      <c r="KK43" s="274"/>
      <c r="KL43" s="274"/>
      <c r="KM43" s="274"/>
      <c r="KN43" s="274"/>
      <c r="KO43" s="274"/>
      <c r="KP43" s="274"/>
      <c r="KQ43" s="274"/>
      <c r="KR43" s="274"/>
      <c r="KS43" s="274"/>
      <c r="KT43" s="274"/>
      <c r="KU43" s="274"/>
      <c r="KV43" s="274"/>
      <c r="KW43" s="274"/>
      <c r="KX43" s="274"/>
      <c r="KY43" s="274"/>
      <c r="KZ43" s="274"/>
      <c r="LA43" s="274"/>
      <c r="LB43" s="275"/>
      <c r="LC43" s="302">
        <f t="shared" si="6"/>
        <v>45527</v>
      </c>
      <c r="LD43" s="354" cm="1">
        <f t="array" ref="LD43">IFERROR(
    (((D43/FRACAS!$AY$1)*60))
    /
    (((D43/FRACAS!$AY$1)*60) + SUMPRODUCT((FRACAS!$B$5:$B$9997=D$4)*(FRACAS!$D$5:$D$9997&lt;=D43)*(IFERROR(FRACAS!$AM$5:$AM$9997,0)))
    ),"")</f>
        <v>0.2209643974341417</v>
      </c>
      <c r="LE43" s="354" cm="1">
        <f t="array" ref="LE43">IFERROR(
    (((E43/FRACAS!$AY$1)*60))
    /
    (((E43/FRACAS!$AY$1)*60) + SUMPRODUCT((FRACAS!$B$5:$B$9997=E$4)*(FRACAS!$D$5:$D$9997&lt;=E43)*(IFERROR(FRACAS!$AM$5:$AM$9997,0)))
    ),"")</f>
        <v>3.7860376429623716E-3</v>
      </c>
      <c r="LF43" s="354" cm="1">
        <f t="array" ref="LF43">IFERROR(
    (((F43/FRACAS!$AY$1)*60))
    /
    (((F43/FRACAS!$AY$1)*60) + SUMPRODUCT((FRACAS!$B$5:$B$9997=F$4)*(FRACAS!$D$5:$D$9997&lt;=F43)*(IFERROR(FRACAS!$AM$5:$AM$9997,0)))
    ),"")</f>
        <v>0.99883606959469007</v>
      </c>
      <c r="LG43" s="354" cm="1">
        <f t="array" ref="LG43">IFERROR(
    (((G43/FRACAS!$AY$1)*60))
    /
    (((G43/FRACAS!$AY$1)*60) + SUMPRODUCT((FRACAS!$B$5:$B$9997=G$4)*(FRACAS!$D$5:$D$9997&lt;=G43)*(IFERROR(FRACAS!$AM$5:$AM$9997,0)))
    ),"")</f>
        <v>0.99026622810743326</v>
      </c>
      <c r="LH43" s="354" cm="1">
        <f t="array" ref="LH43">IFERROR(
    (((H43/FRACAS!$AY$1)*60))
    /
    (((H43/FRACAS!$AY$1)*60) + SUMPRODUCT((FRACAS!$B$5:$B$9997=H$4)*(FRACAS!$D$5:$D$9997&lt;=H43)*(IFERROR(FRACAS!$AM$5:$AM$9997,0)))
    ),"")</f>
        <v>0.92827004222327492</v>
      </c>
      <c r="LI43" s="354" t="str" cm="1">
        <f t="array" ref="LI43">IFERROR(
    (((I43/FRACAS!$AY$1)*60))
    /
    (((I43/FRACAS!$AY$1)*60) + SUMPRODUCT((FRACAS!$B$5:$B$9997=I$4)*(FRACAS!$D$5:$D$9997&lt;=I43)*(IFERROR(FRACAS!$AM$5:$AM$9997,0)))
    ),"")</f>
        <v/>
      </c>
      <c r="LJ43" s="354" t="str" cm="1">
        <f t="array" ref="LJ43">IFERROR(
    (((J43/FRACAS!$AY$1)*60))
    /
    (((J43/FRACAS!$AY$1)*60) + SUMPRODUCT((FRACAS!$B$5:$B$9997=J$4)*(FRACAS!$D$5:$D$9997&lt;=J43)*(IFERROR(FRACAS!$AM$5:$AM$9997,0)))
    ),"")</f>
        <v/>
      </c>
      <c r="LK43" s="354" t="str" cm="1">
        <f t="array" ref="LK43">IFERROR(
    (((K43/FRACAS!$AY$1)*60))
    /
    (((K43/FRACAS!$AY$1)*60) + SUMPRODUCT((FRACAS!$B$5:$B$9997=K$4)*(FRACAS!$D$5:$D$9997&lt;=K43)*(IFERROR(FRACAS!$AM$5:$AM$9997,0)))
    ),"")</f>
        <v/>
      </c>
      <c r="LL43" s="354" t="str" cm="1">
        <f t="array" ref="LL43">IFERROR(
    (((L43/FRACAS!$AY$1)*60))
    /
    (((L43/FRACAS!$AY$1)*60) + SUMPRODUCT((FRACAS!$B$5:$B$9997=L$4)*(FRACAS!$D$5:$D$9997&lt;=L43)*(IFERROR(FRACAS!$AM$5:$AM$9997,0)))
    ),"")</f>
        <v/>
      </c>
      <c r="LM43" s="354" t="str" cm="1">
        <f t="array" ref="LM43">IFERROR(
    (((M43/FRACAS!$AY$1)*60))
    /
    (((M43/FRACAS!$AY$1)*60) + SUMPRODUCT((FRACAS!$B$5:$B$9997=M$4)*(FRACAS!$D$5:$D$9997&lt;=M43)*(IFERROR(FRACAS!$AM$5:$AM$9997,0)))
    ),"")</f>
        <v/>
      </c>
      <c r="LN43" s="308"/>
      <c r="LO43" s="276"/>
      <c r="LP43" s="276"/>
      <c r="LQ43" s="276"/>
      <c r="LR43" s="276"/>
      <c r="LS43" s="276"/>
      <c r="LT43" s="276"/>
      <c r="LU43" s="276"/>
      <c r="LV43" s="276"/>
      <c r="LW43" s="276"/>
      <c r="LX43" s="276"/>
      <c r="LY43" s="276"/>
      <c r="LZ43" s="276"/>
      <c r="MA43" s="276"/>
      <c r="MB43" s="276"/>
      <c r="MC43" s="276"/>
      <c r="MD43" s="276"/>
      <c r="ME43" s="276"/>
      <c r="MF43" s="276"/>
      <c r="MG43" s="276"/>
      <c r="MH43" s="276"/>
      <c r="MI43" s="276"/>
      <c r="MJ43" s="276"/>
      <c r="MK43" s="276"/>
      <c r="ML43" s="276"/>
      <c r="MM43" s="276"/>
      <c r="MN43" s="276"/>
      <c r="MO43" s="276"/>
      <c r="MP43" s="276"/>
      <c r="MQ43" s="276"/>
      <c r="MR43" s="276"/>
      <c r="MS43" s="276"/>
      <c r="MT43" s="276"/>
      <c r="MU43" s="276"/>
      <c r="MV43" s="276"/>
      <c r="MW43" s="276"/>
      <c r="MX43" s="276"/>
      <c r="MY43" s="276"/>
      <c r="MZ43" s="276"/>
      <c r="NA43" s="277"/>
      <c r="ND43" s="345">
        <f t="shared" si="7"/>
        <v>16865</v>
      </c>
      <c r="NE43" s="346">
        <f t="shared" si="5"/>
        <v>45527</v>
      </c>
      <c r="NF43" s="347" cm="1">
        <f t="array" ref="NF43">IF($ND43=0,"",(IFERROR( (IFERROR($ND43/FRACAS!$AY$1*60,0) - SUMPRODUCT( (FRACAS!$K$5:$K$9999=NF$2) * IFERROR(FRACAS!$AN$5:$AN$9999,0) ) ) / IFERROR($ND43/FRACAS!$AY$1*60,0), 1 )))</f>
        <v>1</v>
      </c>
      <c r="NG43" s="347" cm="1">
        <f t="array" ref="NG43">IF($ND43=0,"",(IFERROR( (IFERROR($ND43/FRACAS!$AY$1*60,0) - SUMPRODUCT( (FRACAS!$K$5:$K$9999=NG$2) * IFERROR(FRACAS!$AN$5:$AN$9999,0) ) ) / IFERROR($ND43/FRACAS!$AY$1*60,0), 1 )))</f>
        <v>1</v>
      </c>
      <c r="NH43" s="347" cm="1">
        <f t="array" ref="NH43">IF($ND43=0,"",(IFERROR( (IFERROR($ND43/FRACAS!$AY$1*60,0) - SUMPRODUCT( (FRACAS!$K$5:$K$9999=NH$2) * IFERROR(FRACAS!$AN$5:$AN$9999,0) ) ) / IFERROR($ND43/FRACAS!$AY$1*60,0), 1 )))</f>
        <v>1</v>
      </c>
      <c r="NI43" s="347" cm="1">
        <f t="array" ref="NI43">IF($ND43=0,"",(IFERROR( (IFERROR($ND43/FRACAS!$AY$1*60,0) - SUMPRODUCT( (FRACAS!$K$5:$K$9999=NI$2) * IFERROR(FRACAS!$AN$5:$AN$9999,0) ) ) / IFERROR($ND43/FRACAS!$AY$1*60,0), 1 )))</f>
        <v>1</v>
      </c>
      <c r="NJ43" s="347" cm="1">
        <f t="array" ref="NJ43">IF($ND43=0,"",(IFERROR( (IFERROR($ND43/FRACAS!$AY$1*60,0) - SUMPRODUCT( (FRACAS!$K$5:$K$9999=NJ$2) * IFERROR(FRACAS!$AN$5:$AN$9999,0) ) ) / IFERROR($ND43/FRACAS!$AY$1*60,0), 1 )))</f>
        <v>1</v>
      </c>
      <c r="NK43" s="347" cm="1">
        <f t="array" ref="NK43">IF($ND43=0,"",(IFERROR( (IFERROR($ND43/FRACAS!$AY$1*60,0) - SUMPRODUCT( (FRACAS!$K$5:$K$9999=NK$2) * IFERROR(FRACAS!$AN$5:$AN$9999,0) ) ) / IFERROR($ND43/FRACAS!$AY$1*60,0), 1 )))</f>
        <v>1</v>
      </c>
      <c r="NL43" s="347" cm="1">
        <f t="array" ref="NL43">IF($ND43=0,"",(IFERROR( (IFERROR($ND43/FRACAS!$AY$1*60,0) - SUMPRODUCT( (FRACAS!$K$5:$K$9999=NL$2) * IFERROR(FRACAS!$AN$5:$AN$9999,0) ) ) / IFERROR($ND43/FRACAS!$AY$1*60,0), 1 )))</f>
        <v>1</v>
      </c>
      <c r="NM43" s="347" cm="1">
        <f t="array" ref="NM43">IF($ND43=0,"",(IFERROR( (IFERROR($ND43/FRACAS!$AY$1*60,0) - SUMPRODUCT( (FRACAS!$K$5:$K$9999=NM$2) * IFERROR(FRACAS!$AN$5:$AN$9999,0) ) ) / IFERROR($ND43/FRACAS!$AY$1*60,0), 1 )))</f>
        <v>1</v>
      </c>
      <c r="NN43" s="347" cm="1">
        <f t="array" ref="NN43">IF($ND43=0,"",(IFERROR( (IFERROR($ND43/FRACAS!$AY$1*60,0) - SUMPRODUCT( (FRACAS!$K$5:$K$9999=NN$2) * IFERROR(FRACAS!$AN$5:$AN$9999,0) ) ) / IFERROR($ND43/FRACAS!$AY$1*60,0), 1 )))</f>
        <v>1</v>
      </c>
      <c r="NO43" s="347" cm="1">
        <f t="array" ref="NO43">IF($ND43=0,"",(IFERROR( (IFERROR($ND43/FRACAS!$AY$1*60,0) - SUMPRODUCT( (FRACAS!$K$5:$K$9999=NO$2) * IFERROR(FRACAS!$AN$5:$AN$9999,0) ) ) / IFERROR($ND43/FRACAS!$AY$1*60,0), 1 )))</f>
        <v>1</v>
      </c>
      <c r="NP43" s="347" cm="1">
        <f t="array" ref="NP43">IF($ND43=0,"",(IFERROR( (IFERROR($ND43/FRACAS!$AY$1*60,0) - SUMPRODUCT( (FRACAS!$K$5:$K$9999=NP$2) * IFERROR(FRACAS!$AN$5:$AN$9999,0) ) ) / IFERROR($ND43/FRACAS!$AY$1*60,0), 1 )))</f>
        <v>1</v>
      </c>
      <c r="NQ43" s="347" cm="1">
        <f t="array" ref="NQ43">IF($ND43=0,"",(IFERROR( (IFERROR($ND43/FRACAS!$AY$1*60,0) - SUMPRODUCT( (FRACAS!$K$5:$K$9999=NQ$2) * IFERROR(FRACAS!$AN$5:$AN$9999,0) ) ) / IFERROR($ND43/FRACAS!$AY$1*60,0), 1 )))</f>
        <v>1</v>
      </c>
      <c r="NR43" s="347" cm="1">
        <f t="array" ref="NR43">IF($ND43=0,"",(IFERROR( (IFERROR($ND43/FRACAS!$AY$1*60,0) - SUMPRODUCT( (FRACAS!$K$5:$K$9999=NR$2) * IFERROR(FRACAS!$AN$5:$AN$9999,0) ) ) / IFERROR($ND43/FRACAS!$AY$1*60,0), 1 )))</f>
        <v>1</v>
      </c>
      <c r="NS43" s="347" cm="1">
        <f t="array" ref="NS43">IF($ND43=0,"",(IFERROR( (IFERROR($ND43/FRACAS!$AY$1*60,0) - SUMPRODUCT( (FRACAS!$K$5:$K$9999=NS$2) * IFERROR(FRACAS!$AN$5:$AN$9999,0) ) ) / IFERROR($ND43/FRACAS!$AY$1*60,0), 1 )))</f>
        <v>1</v>
      </c>
      <c r="NT43" s="347" cm="1">
        <f t="array" ref="NT43">IF($ND43=0,"",(IFERROR( (IFERROR($ND43/FRACAS!$AY$1*60,0) - SUMPRODUCT( (FRACAS!$K$5:$K$9999=NT$2) * IFERROR(FRACAS!$AN$5:$AN$9999,0) ) ) / IFERROR($ND43/FRACAS!$AY$1*60,0), 1 )))</f>
        <v>1</v>
      </c>
      <c r="NU43" s="347" cm="1">
        <f t="array" ref="NU43">IF($ND43=0,"",(IFERROR( (IFERROR($ND43/FRACAS!$AY$1*60,0) - SUMPRODUCT( (FRACAS!$K$5:$K$9999=NU$2) * IFERROR(FRACAS!$AN$5:$AN$9999,0) ) ) / IFERROR($ND43/FRACAS!$AY$1*60,0), 1 )))</f>
        <v>1</v>
      </c>
      <c r="NV43" s="347" cm="1">
        <f t="array" ref="NV43">IF($ND43=0,"",(IFERROR( (IFERROR($ND43/FRACAS!$AY$1*60,0) - SUMPRODUCT( (FRACAS!$K$5:$K$9999=NV$2) * IFERROR(FRACAS!$AN$5:$AN$9999,0) ) ) / IFERROR($ND43/FRACAS!$AY$1*60,0), 1 )))</f>
        <v>1</v>
      </c>
      <c r="NW43" s="347" cm="1">
        <f t="array" ref="NW43">IF($ND43=0,"",(IFERROR( (IFERROR($ND43/FRACAS!$AY$1*60,0) - SUMPRODUCT( (FRACAS!$K$5:$K$9999=NW$2) * IFERROR(FRACAS!$AN$5:$AN$9999,0) ) ) / IFERROR($ND43/FRACAS!$AY$1*60,0), 1 )))</f>
        <v>1</v>
      </c>
      <c r="NX43" s="347" cm="1">
        <f t="array" ref="NX43">IF($ND43=0,"",(IFERROR( (IFERROR($ND43/FRACAS!$AY$1*60,0) - SUMPRODUCT( (FRACAS!$K$5:$K$9999=NX$2) * IFERROR(FRACAS!$AN$5:$AN$9999,0) ) ) / IFERROR($ND43/FRACAS!$AY$1*60,0), 1 )))</f>
        <v>1</v>
      </c>
      <c r="NY43" s="347" cm="1">
        <f t="array" ref="NY43">IF($ND43=0,"",(IFERROR( (IFERROR($ND43/FRACAS!$AY$1*60,0) - SUMPRODUCT( (FRACAS!$K$5:$K$9999=NY$2) * IFERROR(FRACAS!$AN$5:$AN$9999,0) ) ) / IFERROR($ND43/FRACAS!$AY$1*60,0), 1 )))</f>
        <v>1</v>
      </c>
      <c r="NZ43" s="347" cm="1">
        <f t="array" ref="NZ43">IF($ND43=0,"",(IFERROR( (IFERROR($ND43/FRACAS!$AY$1*60,0) - SUMPRODUCT( (FRACAS!$K$5:$K$9999=NZ$2) * IFERROR(FRACAS!$AN$5:$AN$9999,0) ) ) / IFERROR($ND43/FRACAS!$AY$1*60,0), 1 )))</f>
        <v>1</v>
      </c>
      <c r="OA43" s="347" cm="1">
        <f t="array" ref="OA43">IF($ND43=0,"",(IFERROR( (IFERROR($ND43/FRACAS!$AY$1*60,0) - SUMPRODUCT( (FRACAS!$K$5:$K$9999=OA$2) * IFERROR(FRACAS!$AN$5:$AN$9999,0) ) ) / IFERROR($ND43/FRACAS!$AY$1*60,0), 1 )))</f>
        <v>1</v>
      </c>
      <c r="OB43" s="347" cm="1">
        <f t="array" ref="OB43">IF($ND43=0,"",(IFERROR( (IFERROR($ND43/FRACAS!$AY$1*60,0) - SUMPRODUCT( (FRACAS!$K$5:$K$9999=OB$2) * IFERROR(FRACAS!$AN$5:$AN$9999,0) ) ) / IFERROR($ND43/FRACAS!$AY$1*60,0), 1 )))</f>
        <v>1</v>
      </c>
      <c r="OC43" s="347" cm="1">
        <f t="array" ref="OC43">IF($ND43=0,"",(IFERROR( (IFERROR($ND43/FRACAS!$AY$1*60,0) - SUMPRODUCT( (FRACAS!$K$5:$K$9999=OC$2) * IFERROR(FRACAS!$AN$5:$AN$9999,0) ) ) / IFERROR($ND43/FRACAS!$AY$1*60,0), 1 )))</f>
        <v>1</v>
      </c>
      <c r="OD43" s="347" cm="1">
        <f t="array" ref="OD43">IF($ND43=0,"",(IFERROR( (IFERROR($ND43/FRACAS!$AY$1*60,0) - SUMPRODUCT( (FRACAS!$K$5:$K$9999=OD$2) * IFERROR(FRACAS!$AN$5:$AN$9999,0) ) ) / IFERROR($ND43/FRACAS!$AY$1*60,0), 1 )))</f>
        <v>1</v>
      </c>
      <c r="OE43" s="347" cm="1">
        <f t="array" ref="OE43">IF($ND43=0,"",(IFERROR( (IFERROR($ND43/FRACAS!$AY$1*60,0) - SUMPRODUCT( (FRACAS!$K$5:$K$9999=OE$2) * IFERROR(FRACAS!$AN$5:$AN$9999,0) ) ) / IFERROR($ND43/FRACAS!$AY$1*60,0), 1 )))</f>
        <v>1</v>
      </c>
      <c r="OF43" s="347" cm="1">
        <f t="array" ref="OF43">IF($ND43=0,"",(IFERROR( (IFERROR($ND43/FRACAS!$AY$1*60,0) - SUMPRODUCT( (FRACAS!$K$5:$K$9999=OF$2) * IFERROR(FRACAS!$AN$5:$AN$9999,0) ) ) / IFERROR($ND43/FRACAS!$AY$1*60,0), 1 )))</f>
        <v>1</v>
      </c>
      <c r="OG43" s="347" cm="1">
        <f t="array" ref="OG43">IF($ND43=0,"",(IFERROR( (IFERROR($ND43/FRACAS!$AY$1*60,0) - SUMPRODUCT( (FRACAS!$K$5:$K$9999=OG$2) * IFERROR(FRACAS!$AN$5:$AN$9999,0) ) ) / IFERROR($ND43/FRACAS!$AY$1*60,0), 1 )))</f>
        <v>1</v>
      </c>
      <c r="OH43" s="347" cm="1">
        <f t="array" ref="OH43">IF($ND43=0,"",(IFERROR( (IFERROR($ND43/FRACAS!$AY$1*60,0) - SUMPRODUCT( (FRACAS!$K$5:$K$9999=OH$2) * IFERROR(FRACAS!$AN$5:$AN$9999,0) ) ) / IFERROR($ND43/FRACAS!$AY$1*60,0), 1 )))</f>
        <v>1</v>
      </c>
      <c r="OI43" s="347" cm="1">
        <f t="array" ref="OI43">IF($ND43=0,"",(IFERROR( (IFERROR($ND43/FRACAS!$AY$1*60,0) - SUMPRODUCT( (FRACAS!$K$5:$K$9999=OI$2) * IFERROR(FRACAS!$AN$5:$AN$9999,0) ) ) / IFERROR($ND43/FRACAS!$AY$1*60,0), 1 )))</f>
        <v>1</v>
      </c>
      <c r="OJ43" s="347" cm="1">
        <f t="array" ref="OJ43">IF($ND43=0,"",(IFERROR( (IFERROR($ND43/FRACAS!$AY$1*60,0) - SUMPRODUCT( (FRACAS!$K$5:$K$9999=OJ$2) * IFERROR(FRACAS!$AN$5:$AN$9999,0) ) ) / IFERROR($ND43/FRACAS!$AY$1*60,0), 1 )))</f>
        <v>1</v>
      </c>
      <c r="OK43" s="347" cm="1">
        <f t="array" ref="OK43">IF($ND43=0,"",(IFERROR( (IFERROR($ND43/FRACAS!$AY$1*60,0) - SUMPRODUCT( (FRACAS!$K$5:$K$9999=OK$2) * IFERROR(FRACAS!$AN$5:$AN$9999,0) ) ) / IFERROR($ND43/FRACAS!$AY$1*60,0), 1 )))</f>
        <v>1</v>
      </c>
      <c r="OL43" s="347" cm="1">
        <f t="array" ref="OL43">IF($ND43=0,"",(IFERROR( (IFERROR($ND43/FRACAS!$AY$1*60,0) - SUMPRODUCT( (FRACAS!$K$5:$K$9999=OL$2) * IFERROR(FRACAS!$AN$5:$AN$9999,0) ) ) / IFERROR($ND43/FRACAS!$AY$1*60,0), 1 )))</f>
        <v>1</v>
      </c>
      <c r="OM43" s="347" cm="1">
        <f t="array" ref="OM43">IF($ND43=0,"",(IFERROR( (IFERROR($ND43/FRACAS!$AY$1*60,0) - SUMPRODUCT( (FRACAS!$K$5:$K$9999=OM$2) * IFERROR(FRACAS!$AN$5:$AN$9999,0) ) ) / IFERROR($ND43/FRACAS!$AY$1*60,0), 1 )))</f>
        <v>1</v>
      </c>
      <c r="ON43" s="347" cm="1">
        <f t="array" ref="ON43">IF($ND43=0,"",(IFERROR( (IFERROR($ND43/FRACAS!$AY$1*60,0) - SUMPRODUCT( (FRACAS!$K$5:$K$9999=ON$2) * IFERROR(FRACAS!$AN$5:$AN$9999,0) ) ) / IFERROR($ND43/FRACAS!$AY$1*60,0), 1 )))</f>
        <v>1</v>
      </c>
    </row>
    <row r="44" spans="2:404" ht="15" customHeight="1">
      <c r="B44" s="301" t="s">
        <v>255</v>
      </c>
      <c r="C44" s="302">
        <v>45534</v>
      </c>
      <c r="D44" s="307">
        <v>7839</v>
      </c>
      <c r="E44" s="279">
        <v>105</v>
      </c>
      <c r="F44" s="279">
        <v>6106</v>
      </c>
      <c r="G44" s="279">
        <v>3684</v>
      </c>
      <c r="H44" s="279">
        <v>704</v>
      </c>
      <c r="I44" s="303"/>
      <c r="J44" s="303"/>
      <c r="K44" s="304"/>
      <c r="L44" s="304"/>
      <c r="M44" s="317"/>
      <c r="N44" s="305"/>
      <c r="O44" s="279"/>
      <c r="P44" s="279"/>
      <c r="Q44" s="279"/>
      <c r="R44" s="279"/>
      <c r="S44" s="279"/>
      <c r="T44" s="279"/>
      <c r="U44" s="279"/>
      <c r="V44" s="279"/>
      <c r="W44" s="279"/>
      <c r="X44" s="279"/>
      <c r="Y44" s="279"/>
      <c r="Z44" s="279"/>
      <c r="AA44" s="279"/>
      <c r="AB44" s="279"/>
      <c r="AC44" s="279"/>
      <c r="AD44" s="279"/>
      <c r="AE44" s="279"/>
      <c r="AF44" s="279"/>
      <c r="AG44" s="279"/>
      <c r="AH44" s="279"/>
      <c r="AI44" s="279"/>
      <c r="AJ44" s="279"/>
      <c r="AK44" s="279"/>
      <c r="AL44" s="279"/>
      <c r="AM44" s="279"/>
      <c r="AN44" s="279"/>
      <c r="AO44" s="279"/>
      <c r="AP44" s="279"/>
      <c r="AQ44" s="279"/>
      <c r="AR44" s="279"/>
      <c r="AS44" s="279"/>
      <c r="AT44" s="279"/>
      <c r="AU44" s="279"/>
      <c r="AV44" s="279"/>
      <c r="AW44" s="279"/>
      <c r="AX44" s="279"/>
      <c r="AY44" s="279"/>
      <c r="AZ44" s="279"/>
      <c r="BA44" s="280"/>
      <c r="BB44" s="266"/>
      <c r="BC44" s="266"/>
      <c r="BD44" s="352"/>
      <c r="BE44" s="352"/>
      <c r="BF44" s="352"/>
      <c r="BG44" s="352"/>
      <c r="BH44" s="352"/>
      <c r="BI44" s="352"/>
      <c r="BJ44" s="352"/>
      <c r="BK44" s="352"/>
      <c r="BL44" s="352"/>
      <c r="BM44" s="352"/>
      <c r="BN44" s="352"/>
      <c r="BO44" s="352"/>
      <c r="BP44" s="352"/>
      <c r="BQ44" s="352"/>
      <c r="BR44" s="352"/>
      <c r="BS44" s="352"/>
      <c r="BT44" s="352"/>
      <c r="BU44" s="352"/>
      <c r="BV44" s="352"/>
      <c r="BW44" s="352"/>
      <c r="BX44" s="352"/>
      <c r="BY44" s="352"/>
      <c r="BZ44" s="352"/>
      <c r="CA44" s="352"/>
      <c r="CB44" s="352"/>
      <c r="CC44" s="352"/>
      <c r="CD44" s="352"/>
      <c r="CE44" s="352"/>
      <c r="CF44" s="352"/>
      <c r="CG44" s="352"/>
      <c r="CH44" s="352"/>
      <c r="CI44" s="352"/>
      <c r="CJ44" s="352"/>
      <c r="CK44" s="352"/>
      <c r="CL44" s="352"/>
      <c r="CM44" s="352"/>
      <c r="CN44" s="352"/>
      <c r="CO44" s="352"/>
      <c r="CP44" s="352"/>
      <c r="CQ44" s="352"/>
      <c r="CR44" s="352"/>
      <c r="CS44" s="352"/>
      <c r="CT44" s="352"/>
      <c r="CU44" s="352"/>
      <c r="CV44" s="352"/>
      <c r="CW44" s="352"/>
      <c r="CX44" s="352"/>
      <c r="CY44" s="352"/>
      <c r="CZ44" s="352"/>
      <c r="DA44" s="352"/>
      <c r="DB44" s="266"/>
      <c r="DC44" s="266">
        <f t="shared" si="3"/>
        <v>61</v>
      </c>
      <c r="DD44" s="302">
        <f t="shared" si="4"/>
        <v>45534</v>
      </c>
      <c r="DE44" s="328">
        <f>IF(D44&gt; 0,(COUNTIFS(FRACAS!$B$5:$B$9997, D$4, FRACAS!$D$5:$D$9997, "&lt;="&amp;D44)), "" )</f>
        <v>39</v>
      </c>
      <c r="DF44" s="282">
        <f>IF(E44&gt; 0,(COUNTIFS(FRACAS!$B$5:$B$9997, E$4, FRACAS!$D$5:$D$9997, "&lt;="&amp;E44)), "" )</f>
        <v>9</v>
      </c>
      <c r="DG44" s="282">
        <f>IF(F44&gt; 0,(COUNTIFS(FRACAS!$B$5:$B$9997, F$4, FRACAS!$D$5:$D$9997, "&lt;="&amp;F44)), "" )</f>
        <v>5</v>
      </c>
      <c r="DH44" s="282">
        <f>IF(G44&gt; 0,(COUNTIFS(FRACAS!$B$5:$B$9997, G$4, FRACAS!$D$5:$D$9997, "&lt;="&amp;G44)), "" )</f>
        <v>5</v>
      </c>
      <c r="DI44" s="282">
        <f>IF(H44&gt; 0,(COUNTIFS(FRACAS!$B$5:$B$9997, H$4, FRACAS!$D$5:$D$9997, "&lt;="&amp;H44)), "" )</f>
        <v>3</v>
      </c>
      <c r="DJ44" s="282" t="str">
        <f>IF(I44&gt; 0,(COUNTIFS(FRACAS!$B$5:$B$9997, I$4, FRACAS!$D$5:$D$9997, "&lt;="&amp;I44)), "" )</f>
        <v/>
      </c>
      <c r="DK44" s="282" t="str">
        <f>IF(J44&gt; 0,(COUNTIFS(FRACAS!$B$5:$B$9997, J$4, FRACAS!$D$5:$D$9997, "&lt;="&amp;J44)), "" )</f>
        <v/>
      </c>
      <c r="DL44" s="282" t="str">
        <f>IF(K44&gt; 0,(COUNTIFS(FRACAS!$B$5:$B$9997, K$4, FRACAS!$D$5:$D$9997, "&lt;="&amp;K44)), "" )</f>
        <v/>
      </c>
      <c r="DM44" s="282" t="str">
        <f>IF(L44&gt; 0,(COUNTIFS(FRACAS!$B$5:$B$9997, L$4, FRACAS!$D$5:$D$9997, "&lt;="&amp;L44)), "" )</f>
        <v/>
      </c>
      <c r="DN44" s="282" t="str">
        <f>IF(M44&gt; 0,(COUNTIFS(FRACAS!$B$5:$B$9997, M$4, FRACAS!$D$5:$D$9997, "&lt;="&amp;M44)), "" )</f>
        <v/>
      </c>
      <c r="DO44" s="284"/>
      <c r="DP44" s="282"/>
      <c r="DQ44" s="282"/>
      <c r="DR44" s="282"/>
      <c r="DS44" s="282"/>
      <c r="DT44" s="282"/>
      <c r="DU44" s="282"/>
      <c r="DV44" s="282"/>
      <c r="DW44" s="282"/>
      <c r="DX44" s="282"/>
      <c r="DY44" s="282"/>
      <c r="DZ44" s="282"/>
      <c r="EA44" s="282"/>
      <c r="EB44" s="282"/>
      <c r="EC44" s="282"/>
      <c r="ED44" s="282"/>
      <c r="EE44" s="282"/>
      <c r="EF44" s="282"/>
      <c r="EG44" s="282"/>
      <c r="EH44" s="282"/>
      <c r="EI44" s="282"/>
      <c r="EJ44" s="282"/>
      <c r="EK44" s="282"/>
      <c r="EL44" s="282"/>
      <c r="EM44" s="282"/>
      <c r="EN44" s="282"/>
      <c r="EO44" s="282"/>
      <c r="EP44" s="282"/>
      <c r="EQ44" s="282"/>
      <c r="ER44" s="282"/>
      <c r="ES44" s="282"/>
      <c r="ET44" s="282"/>
      <c r="EU44" s="282"/>
      <c r="EV44" s="282"/>
      <c r="EW44" s="282"/>
      <c r="EX44" s="282"/>
      <c r="EY44" s="282"/>
      <c r="EZ44" s="282"/>
      <c r="FA44" s="282"/>
      <c r="FB44" s="283"/>
      <c r="FC44" s="285"/>
      <c r="FD44" s="285"/>
      <c r="JN44" s="306"/>
      <c r="JO44" s="274"/>
      <c r="JP44" s="274"/>
      <c r="JQ44" s="274"/>
      <c r="JR44" s="274"/>
      <c r="JS44" s="274"/>
      <c r="JT44" s="274"/>
      <c r="JU44" s="274"/>
      <c r="JV44" s="274"/>
      <c r="JW44" s="274"/>
      <c r="JX44" s="274"/>
      <c r="JY44" s="274"/>
      <c r="JZ44" s="274"/>
      <c r="KA44" s="274"/>
      <c r="KB44" s="274"/>
      <c r="KC44" s="274"/>
      <c r="KD44" s="274"/>
      <c r="KE44" s="274"/>
      <c r="KF44" s="274"/>
      <c r="KG44" s="274"/>
      <c r="KH44" s="274"/>
      <c r="KI44" s="274"/>
      <c r="KJ44" s="274"/>
      <c r="KK44" s="274"/>
      <c r="KL44" s="274"/>
      <c r="KM44" s="274"/>
      <c r="KN44" s="274"/>
      <c r="KO44" s="274"/>
      <c r="KP44" s="274"/>
      <c r="KQ44" s="274"/>
      <c r="KR44" s="274"/>
      <c r="KS44" s="274"/>
      <c r="KT44" s="274"/>
      <c r="KU44" s="274"/>
      <c r="KV44" s="274"/>
      <c r="KW44" s="274"/>
      <c r="KX44" s="274"/>
      <c r="KY44" s="274"/>
      <c r="KZ44" s="274"/>
      <c r="LA44" s="274"/>
      <c r="LB44" s="275"/>
      <c r="LC44" s="302">
        <f t="shared" si="6"/>
        <v>45534</v>
      </c>
      <c r="LD44" s="354" cm="1">
        <f t="array" ref="LD44">IFERROR(
    (((D44/FRACAS!$AY$1)*60))
    /
    (((D44/FRACAS!$AY$1)*60) + SUMPRODUCT((FRACAS!$B$5:$B$9997=D$4)*(FRACAS!$D$5:$D$9997&lt;=D44)*(IFERROR(FRACAS!$AM$5:$AM$9997,0)))
    ),"")</f>
        <v>0.22636340710118907</v>
      </c>
      <c r="LE44" s="354" cm="1">
        <f t="array" ref="LE44">IFERROR(
    (((E44/FRACAS!$AY$1)*60))
    /
    (((E44/FRACAS!$AY$1)*60) + SUMPRODUCT((FRACAS!$B$5:$B$9997=E$4)*(FRACAS!$D$5:$D$9997&lt;=E44)*(IFERROR(FRACAS!$AM$5:$AM$9997,0)))
    ),"")</f>
        <v>3.9353896473036769E-3</v>
      </c>
      <c r="LF44" s="354" cm="1">
        <f t="array" ref="LF44">IFERROR(
    (((F44/FRACAS!$AY$1)*60))
    /
    (((F44/FRACAS!$AY$1)*60) + SUMPRODUCT((FRACAS!$B$5:$B$9997=F$4)*(FRACAS!$D$5:$D$9997&lt;=F44)*(IFERROR(FRACAS!$AM$5:$AM$9997,0)))
    ),"")</f>
        <v>0.99896384359839285</v>
      </c>
      <c r="LG44" s="354" cm="1">
        <f t="array" ref="LG44">IFERROR(
    (((G44/FRACAS!$AY$1)*60))
    /
    (((G44/FRACAS!$AY$1)*60) + SUMPRODUCT((FRACAS!$B$5:$B$9997=G$4)*(FRACAS!$D$5:$D$9997&lt;=G44)*(IFERROR(FRACAS!$AM$5:$AM$9997,0)))
    ),"")</f>
        <v>0.99129818623620669</v>
      </c>
      <c r="LH44" s="354" cm="1">
        <f t="array" ref="LH44">IFERROR(
    (((H44/FRACAS!$AY$1)*60))
    /
    (((H44/FRACAS!$AY$1)*60) + SUMPRODUCT((FRACAS!$B$5:$B$9997=H$4)*(FRACAS!$D$5:$D$9997&lt;=H44)*(IFERROR(FRACAS!$AM$5:$AM$9997,0)))
    ),"")</f>
        <v>0.95392953931465396</v>
      </c>
      <c r="LI44" s="354" t="str" cm="1">
        <f t="array" ref="LI44">IFERROR(
    (((I44/FRACAS!$AY$1)*60))
    /
    (((I44/FRACAS!$AY$1)*60) + SUMPRODUCT((FRACAS!$B$5:$B$9997=I$4)*(FRACAS!$D$5:$D$9997&lt;=I44)*(IFERROR(FRACAS!$AM$5:$AM$9997,0)))
    ),"")</f>
        <v/>
      </c>
      <c r="LJ44" s="354" t="str" cm="1">
        <f t="array" ref="LJ44">IFERROR(
    (((J44/FRACAS!$AY$1)*60))
    /
    (((J44/FRACAS!$AY$1)*60) + SUMPRODUCT((FRACAS!$B$5:$B$9997=J$4)*(FRACAS!$D$5:$D$9997&lt;=J44)*(IFERROR(FRACAS!$AM$5:$AM$9997,0)))
    ),"")</f>
        <v/>
      </c>
      <c r="LK44" s="354" t="str" cm="1">
        <f t="array" ref="LK44">IFERROR(
    (((K44/FRACAS!$AY$1)*60))
    /
    (((K44/FRACAS!$AY$1)*60) + SUMPRODUCT((FRACAS!$B$5:$B$9997=K$4)*(FRACAS!$D$5:$D$9997&lt;=K44)*(IFERROR(FRACAS!$AM$5:$AM$9997,0)))
    ),"")</f>
        <v/>
      </c>
      <c r="LL44" s="354" t="str" cm="1">
        <f t="array" ref="LL44">IFERROR(
    (((L44/FRACAS!$AY$1)*60))
    /
    (((L44/FRACAS!$AY$1)*60) + SUMPRODUCT((FRACAS!$B$5:$B$9997=L$4)*(FRACAS!$D$5:$D$9997&lt;=L44)*(IFERROR(FRACAS!$AM$5:$AM$9997,0)))
    ),"")</f>
        <v/>
      </c>
      <c r="LM44" s="354" t="str" cm="1">
        <f t="array" ref="LM44">IFERROR(
    (((M44/FRACAS!$AY$1)*60))
    /
    (((M44/FRACAS!$AY$1)*60) + SUMPRODUCT((FRACAS!$B$5:$B$9997=M$4)*(FRACAS!$D$5:$D$9997&lt;=M44)*(IFERROR(FRACAS!$AM$5:$AM$9997,0)))
    ),"")</f>
        <v/>
      </c>
      <c r="LN44" s="308"/>
      <c r="LO44" s="276"/>
      <c r="LP44" s="276"/>
      <c r="LQ44" s="276"/>
      <c r="LR44" s="276"/>
      <c r="LS44" s="276"/>
      <c r="LT44" s="276"/>
      <c r="LU44" s="276"/>
      <c r="LV44" s="276"/>
      <c r="LW44" s="276"/>
      <c r="LX44" s="276"/>
      <c r="LY44" s="276"/>
      <c r="LZ44" s="276"/>
      <c r="MA44" s="276"/>
      <c r="MB44" s="276"/>
      <c r="MC44" s="276"/>
      <c r="MD44" s="276"/>
      <c r="ME44" s="276"/>
      <c r="MF44" s="276"/>
      <c r="MG44" s="276"/>
      <c r="MH44" s="276"/>
      <c r="MI44" s="276"/>
      <c r="MJ44" s="276"/>
      <c r="MK44" s="276"/>
      <c r="ML44" s="276"/>
      <c r="MM44" s="276"/>
      <c r="MN44" s="276"/>
      <c r="MO44" s="276"/>
      <c r="MP44" s="276"/>
      <c r="MQ44" s="276"/>
      <c r="MR44" s="276"/>
      <c r="MS44" s="276"/>
      <c r="MT44" s="276"/>
      <c r="MU44" s="276"/>
      <c r="MV44" s="276"/>
      <c r="MW44" s="276"/>
      <c r="MX44" s="276"/>
      <c r="MY44" s="276"/>
      <c r="MZ44" s="276"/>
      <c r="NA44" s="277"/>
      <c r="ND44" s="345">
        <f t="shared" si="7"/>
        <v>18438</v>
      </c>
      <c r="NE44" s="346">
        <f t="shared" si="5"/>
        <v>45534</v>
      </c>
      <c r="NF44" s="347" cm="1">
        <f t="array" ref="NF44">IF($ND44=0,"",(IFERROR( (IFERROR($ND44/FRACAS!$AY$1*60,0) - SUMPRODUCT( (FRACAS!$K$5:$K$9999=NF$2) * IFERROR(FRACAS!$AN$5:$AN$9999,0) ) ) / IFERROR($ND44/FRACAS!$AY$1*60,0), 1 )))</f>
        <v>1</v>
      </c>
      <c r="NG44" s="347" cm="1">
        <f t="array" ref="NG44">IF($ND44=0,"",(IFERROR( (IFERROR($ND44/FRACAS!$AY$1*60,0) - SUMPRODUCT( (FRACAS!$K$5:$K$9999=NG$2) * IFERROR(FRACAS!$AN$5:$AN$9999,0) ) ) / IFERROR($ND44/FRACAS!$AY$1*60,0), 1 )))</f>
        <v>1</v>
      </c>
      <c r="NH44" s="347" cm="1">
        <f t="array" ref="NH44">IF($ND44=0,"",(IFERROR( (IFERROR($ND44/FRACAS!$AY$1*60,0) - SUMPRODUCT( (FRACAS!$K$5:$K$9999=NH$2) * IFERROR(FRACAS!$AN$5:$AN$9999,0) ) ) / IFERROR($ND44/FRACAS!$AY$1*60,0), 1 )))</f>
        <v>1</v>
      </c>
      <c r="NI44" s="347" cm="1">
        <f t="array" ref="NI44">IF($ND44=0,"",(IFERROR( (IFERROR($ND44/FRACAS!$AY$1*60,0) - SUMPRODUCT( (FRACAS!$K$5:$K$9999=NI$2) * IFERROR(FRACAS!$AN$5:$AN$9999,0) ) ) / IFERROR($ND44/FRACAS!$AY$1*60,0), 1 )))</f>
        <v>1</v>
      </c>
      <c r="NJ44" s="347" cm="1">
        <f t="array" ref="NJ44">IF($ND44=0,"",(IFERROR( (IFERROR($ND44/FRACAS!$AY$1*60,0) - SUMPRODUCT( (FRACAS!$K$5:$K$9999=NJ$2) * IFERROR(FRACAS!$AN$5:$AN$9999,0) ) ) / IFERROR($ND44/FRACAS!$AY$1*60,0), 1 )))</f>
        <v>1</v>
      </c>
      <c r="NK44" s="347" cm="1">
        <f t="array" ref="NK44">IF($ND44=0,"",(IFERROR( (IFERROR($ND44/FRACAS!$AY$1*60,0) - SUMPRODUCT( (FRACAS!$K$5:$K$9999=NK$2) * IFERROR(FRACAS!$AN$5:$AN$9999,0) ) ) / IFERROR($ND44/FRACAS!$AY$1*60,0), 1 )))</f>
        <v>1</v>
      </c>
      <c r="NL44" s="347" cm="1">
        <f t="array" ref="NL44">IF($ND44=0,"",(IFERROR( (IFERROR($ND44/FRACAS!$AY$1*60,0) - SUMPRODUCT( (FRACAS!$K$5:$K$9999=NL$2) * IFERROR(FRACAS!$AN$5:$AN$9999,0) ) ) / IFERROR($ND44/FRACAS!$AY$1*60,0), 1 )))</f>
        <v>1</v>
      </c>
      <c r="NM44" s="347" cm="1">
        <f t="array" ref="NM44">IF($ND44=0,"",(IFERROR( (IFERROR($ND44/FRACAS!$AY$1*60,0) - SUMPRODUCT( (FRACAS!$K$5:$K$9999=NM$2) * IFERROR(FRACAS!$AN$5:$AN$9999,0) ) ) / IFERROR($ND44/FRACAS!$AY$1*60,0), 1 )))</f>
        <v>1</v>
      </c>
      <c r="NN44" s="347" cm="1">
        <f t="array" ref="NN44">IF($ND44=0,"",(IFERROR( (IFERROR($ND44/FRACAS!$AY$1*60,0) - SUMPRODUCT( (FRACAS!$K$5:$K$9999=NN$2) * IFERROR(FRACAS!$AN$5:$AN$9999,0) ) ) / IFERROR($ND44/FRACAS!$AY$1*60,0), 1 )))</f>
        <v>1</v>
      </c>
      <c r="NO44" s="347" cm="1">
        <f t="array" ref="NO44">IF($ND44=0,"",(IFERROR( (IFERROR($ND44/FRACAS!$AY$1*60,0) - SUMPRODUCT( (FRACAS!$K$5:$K$9999=NO$2) * IFERROR(FRACAS!$AN$5:$AN$9999,0) ) ) / IFERROR($ND44/FRACAS!$AY$1*60,0), 1 )))</f>
        <v>1</v>
      </c>
      <c r="NP44" s="347" cm="1">
        <f t="array" ref="NP44">IF($ND44=0,"",(IFERROR( (IFERROR($ND44/FRACAS!$AY$1*60,0) - SUMPRODUCT( (FRACAS!$K$5:$K$9999=NP$2) * IFERROR(FRACAS!$AN$5:$AN$9999,0) ) ) / IFERROR($ND44/FRACAS!$AY$1*60,0), 1 )))</f>
        <v>1</v>
      </c>
      <c r="NQ44" s="347" cm="1">
        <f t="array" ref="NQ44">IF($ND44=0,"",(IFERROR( (IFERROR($ND44/FRACAS!$AY$1*60,0) - SUMPRODUCT( (FRACAS!$K$5:$K$9999=NQ$2) * IFERROR(FRACAS!$AN$5:$AN$9999,0) ) ) / IFERROR($ND44/FRACAS!$AY$1*60,0), 1 )))</f>
        <v>1</v>
      </c>
      <c r="NR44" s="347" cm="1">
        <f t="array" ref="NR44">IF($ND44=0,"",(IFERROR( (IFERROR($ND44/FRACAS!$AY$1*60,0) - SUMPRODUCT( (FRACAS!$K$5:$K$9999=NR$2) * IFERROR(FRACAS!$AN$5:$AN$9999,0) ) ) / IFERROR($ND44/FRACAS!$AY$1*60,0), 1 )))</f>
        <v>1</v>
      </c>
      <c r="NS44" s="347" cm="1">
        <f t="array" ref="NS44">IF($ND44=0,"",(IFERROR( (IFERROR($ND44/FRACAS!$AY$1*60,0) - SUMPRODUCT( (FRACAS!$K$5:$K$9999=NS$2) * IFERROR(FRACAS!$AN$5:$AN$9999,0) ) ) / IFERROR($ND44/FRACAS!$AY$1*60,0), 1 )))</f>
        <v>1</v>
      </c>
      <c r="NT44" s="347" cm="1">
        <f t="array" ref="NT44">IF($ND44=0,"",(IFERROR( (IFERROR($ND44/FRACAS!$AY$1*60,0) - SUMPRODUCT( (FRACAS!$K$5:$K$9999=NT$2) * IFERROR(FRACAS!$AN$5:$AN$9999,0) ) ) / IFERROR($ND44/FRACAS!$AY$1*60,0), 1 )))</f>
        <v>1</v>
      </c>
      <c r="NU44" s="347" cm="1">
        <f t="array" ref="NU44">IF($ND44=0,"",(IFERROR( (IFERROR($ND44/FRACAS!$AY$1*60,0) - SUMPRODUCT( (FRACAS!$K$5:$K$9999=NU$2) * IFERROR(FRACAS!$AN$5:$AN$9999,0) ) ) / IFERROR($ND44/FRACAS!$AY$1*60,0), 1 )))</f>
        <v>1</v>
      </c>
      <c r="NV44" s="347" cm="1">
        <f t="array" ref="NV44">IF($ND44=0,"",(IFERROR( (IFERROR($ND44/FRACAS!$AY$1*60,0) - SUMPRODUCT( (FRACAS!$K$5:$K$9999=NV$2) * IFERROR(FRACAS!$AN$5:$AN$9999,0) ) ) / IFERROR($ND44/FRACAS!$AY$1*60,0), 1 )))</f>
        <v>1</v>
      </c>
      <c r="NW44" s="347" cm="1">
        <f t="array" ref="NW44">IF($ND44=0,"",(IFERROR( (IFERROR($ND44/FRACAS!$AY$1*60,0) - SUMPRODUCT( (FRACAS!$K$5:$K$9999=NW$2) * IFERROR(FRACAS!$AN$5:$AN$9999,0) ) ) / IFERROR($ND44/FRACAS!$AY$1*60,0), 1 )))</f>
        <v>1</v>
      </c>
      <c r="NX44" s="347" cm="1">
        <f t="array" ref="NX44">IF($ND44=0,"",(IFERROR( (IFERROR($ND44/FRACAS!$AY$1*60,0) - SUMPRODUCT( (FRACAS!$K$5:$K$9999=NX$2) * IFERROR(FRACAS!$AN$5:$AN$9999,0) ) ) / IFERROR($ND44/FRACAS!$AY$1*60,0), 1 )))</f>
        <v>1</v>
      </c>
      <c r="NY44" s="347" cm="1">
        <f t="array" ref="NY44">IF($ND44=0,"",(IFERROR( (IFERROR($ND44/FRACAS!$AY$1*60,0) - SUMPRODUCT( (FRACAS!$K$5:$K$9999=NY$2) * IFERROR(FRACAS!$AN$5:$AN$9999,0) ) ) / IFERROR($ND44/FRACAS!$AY$1*60,0), 1 )))</f>
        <v>1</v>
      </c>
      <c r="NZ44" s="347" cm="1">
        <f t="array" ref="NZ44">IF($ND44=0,"",(IFERROR( (IFERROR($ND44/FRACAS!$AY$1*60,0) - SUMPRODUCT( (FRACAS!$K$5:$K$9999=NZ$2) * IFERROR(FRACAS!$AN$5:$AN$9999,0) ) ) / IFERROR($ND44/FRACAS!$AY$1*60,0), 1 )))</f>
        <v>1</v>
      </c>
      <c r="OA44" s="347" cm="1">
        <f t="array" ref="OA44">IF($ND44=0,"",(IFERROR( (IFERROR($ND44/FRACAS!$AY$1*60,0) - SUMPRODUCT( (FRACAS!$K$5:$K$9999=OA$2) * IFERROR(FRACAS!$AN$5:$AN$9999,0) ) ) / IFERROR($ND44/FRACAS!$AY$1*60,0), 1 )))</f>
        <v>1</v>
      </c>
      <c r="OB44" s="347" cm="1">
        <f t="array" ref="OB44">IF($ND44=0,"",(IFERROR( (IFERROR($ND44/FRACAS!$AY$1*60,0) - SUMPRODUCT( (FRACAS!$K$5:$K$9999=OB$2) * IFERROR(FRACAS!$AN$5:$AN$9999,0) ) ) / IFERROR($ND44/FRACAS!$AY$1*60,0), 1 )))</f>
        <v>1</v>
      </c>
      <c r="OC44" s="347" cm="1">
        <f t="array" ref="OC44">IF($ND44=0,"",(IFERROR( (IFERROR($ND44/FRACAS!$AY$1*60,0) - SUMPRODUCT( (FRACAS!$K$5:$K$9999=OC$2) * IFERROR(FRACAS!$AN$5:$AN$9999,0) ) ) / IFERROR($ND44/FRACAS!$AY$1*60,0), 1 )))</f>
        <v>1</v>
      </c>
      <c r="OD44" s="347" cm="1">
        <f t="array" ref="OD44">IF($ND44=0,"",(IFERROR( (IFERROR($ND44/FRACAS!$AY$1*60,0) - SUMPRODUCT( (FRACAS!$K$5:$K$9999=OD$2) * IFERROR(FRACAS!$AN$5:$AN$9999,0) ) ) / IFERROR($ND44/FRACAS!$AY$1*60,0), 1 )))</f>
        <v>1</v>
      </c>
      <c r="OE44" s="347" cm="1">
        <f t="array" ref="OE44">IF($ND44=0,"",(IFERROR( (IFERROR($ND44/FRACAS!$AY$1*60,0) - SUMPRODUCT( (FRACAS!$K$5:$K$9999=OE$2) * IFERROR(FRACAS!$AN$5:$AN$9999,0) ) ) / IFERROR($ND44/FRACAS!$AY$1*60,0), 1 )))</f>
        <v>1</v>
      </c>
      <c r="OF44" s="347" cm="1">
        <f t="array" ref="OF44">IF($ND44=0,"",(IFERROR( (IFERROR($ND44/FRACAS!$AY$1*60,0) - SUMPRODUCT( (FRACAS!$K$5:$K$9999=OF$2) * IFERROR(FRACAS!$AN$5:$AN$9999,0) ) ) / IFERROR($ND44/FRACAS!$AY$1*60,0), 1 )))</f>
        <v>1</v>
      </c>
      <c r="OG44" s="347" cm="1">
        <f t="array" ref="OG44">IF($ND44=0,"",(IFERROR( (IFERROR($ND44/FRACAS!$AY$1*60,0) - SUMPRODUCT( (FRACAS!$K$5:$K$9999=OG$2) * IFERROR(FRACAS!$AN$5:$AN$9999,0) ) ) / IFERROR($ND44/FRACAS!$AY$1*60,0), 1 )))</f>
        <v>1</v>
      </c>
      <c r="OH44" s="347" cm="1">
        <f t="array" ref="OH44">IF($ND44=0,"",(IFERROR( (IFERROR($ND44/FRACAS!$AY$1*60,0) - SUMPRODUCT( (FRACAS!$K$5:$K$9999=OH$2) * IFERROR(FRACAS!$AN$5:$AN$9999,0) ) ) / IFERROR($ND44/FRACAS!$AY$1*60,0), 1 )))</f>
        <v>1</v>
      </c>
      <c r="OI44" s="347" cm="1">
        <f t="array" ref="OI44">IF($ND44=0,"",(IFERROR( (IFERROR($ND44/FRACAS!$AY$1*60,0) - SUMPRODUCT( (FRACAS!$K$5:$K$9999=OI$2) * IFERROR(FRACAS!$AN$5:$AN$9999,0) ) ) / IFERROR($ND44/FRACAS!$AY$1*60,0), 1 )))</f>
        <v>1</v>
      </c>
      <c r="OJ44" s="347" cm="1">
        <f t="array" ref="OJ44">IF($ND44=0,"",(IFERROR( (IFERROR($ND44/FRACAS!$AY$1*60,0) - SUMPRODUCT( (FRACAS!$K$5:$K$9999=OJ$2) * IFERROR(FRACAS!$AN$5:$AN$9999,0) ) ) / IFERROR($ND44/FRACAS!$AY$1*60,0), 1 )))</f>
        <v>1</v>
      </c>
      <c r="OK44" s="347" cm="1">
        <f t="array" ref="OK44">IF($ND44=0,"",(IFERROR( (IFERROR($ND44/FRACAS!$AY$1*60,0) - SUMPRODUCT( (FRACAS!$K$5:$K$9999=OK$2) * IFERROR(FRACAS!$AN$5:$AN$9999,0) ) ) / IFERROR($ND44/FRACAS!$AY$1*60,0), 1 )))</f>
        <v>1</v>
      </c>
      <c r="OL44" s="347" cm="1">
        <f t="array" ref="OL44">IF($ND44=0,"",(IFERROR( (IFERROR($ND44/FRACAS!$AY$1*60,0) - SUMPRODUCT( (FRACAS!$K$5:$K$9999=OL$2) * IFERROR(FRACAS!$AN$5:$AN$9999,0) ) ) / IFERROR($ND44/FRACAS!$AY$1*60,0), 1 )))</f>
        <v>1</v>
      </c>
      <c r="OM44" s="347" cm="1">
        <f t="array" ref="OM44">IF($ND44=0,"",(IFERROR( (IFERROR($ND44/FRACAS!$AY$1*60,0) - SUMPRODUCT( (FRACAS!$K$5:$K$9999=OM$2) * IFERROR(FRACAS!$AN$5:$AN$9999,0) ) ) / IFERROR($ND44/FRACAS!$AY$1*60,0), 1 )))</f>
        <v>1</v>
      </c>
      <c r="ON44" s="347" cm="1">
        <f t="array" ref="ON44">IF($ND44=0,"",(IFERROR( (IFERROR($ND44/FRACAS!$AY$1*60,0) - SUMPRODUCT( (FRACAS!$K$5:$K$9999=ON$2) * IFERROR(FRACAS!$AN$5:$AN$9999,0) ) ) / IFERROR($ND44/FRACAS!$AY$1*60,0), 1 )))</f>
        <v>1</v>
      </c>
    </row>
    <row r="45" spans="2:404" ht="15" customHeight="1">
      <c r="B45" s="301" t="s">
        <v>256</v>
      </c>
      <c r="C45" s="302">
        <v>45541</v>
      </c>
      <c r="D45" s="307">
        <v>8079</v>
      </c>
      <c r="E45" s="279">
        <v>109</v>
      </c>
      <c r="F45" s="307">
        <v>6777</v>
      </c>
      <c r="G45" s="307">
        <v>4078</v>
      </c>
      <c r="H45" s="307">
        <v>968</v>
      </c>
      <c r="I45" s="303"/>
      <c r="J45" s="303"/>
      <c r="K45" s="304"/>
      <c r="L45" s="304"/>
      <c r="M45" s="317"/>
      <c r="N45" s="305"/>
      <c r="O45" s="279"/>
      <c r="P45" s="279"/>
      <c r="Q45" s="279"/>
      <c r="R45" s="279"/>
      <c r="S45" s="279"/>
      <c r="T45" s="279"/>
      <c r="U45" s="279"/>
      <c r="V45" s="279"/>
      <c r="W45" s="279"/>
      <c r="X45" s="279"/>
      <c r="Y45" s="279"/>
      <c r="Z45" s="279"/>
      <c r="AA45" s="279"/>
      <c r="AB45" s="279"/>
      <c r="AC45" s="279"/>
      <c r="AD45" s="279"/>
      <c r="AE45" s="279"/>
      <c r="AF45" s="279"/>
      <c r="AG45" s="279"/>
      <c r="AH45" s="279"/>
      <c r="AI45" s="279"/>
      <c r="AJ45" s="279"/>
      <c r="AK45" s="279"/>
      <c r="AL45" s="279"/>
      <c r="AM45" s="279"/>
      <c r="AN45" s="279"/>
      <c r="AO45" s="279"/>
      <c r="AP45" s="279"/>
      <c r="AQ45" s="279"/>
      <c r="AR45" s="279"/>
      <c r="AS45" s="279"/>
      <c r="AT45" s="279"/>
      <c r="AU45" s="279"/>
      <c r="AV45" s="279"/>
      <c r="AW45" s="279"/>
      <c r="AX45" s="279"/>
      <c r="AY45" s="279"/>
      <c r="AZ45" s="279"/>
      <c r="BA45" s="280"/>
      <c r="BB45" s="266"/>
      <c r="BC45" s="266"/>
      <c r="BD45" s="352"/>
      <c r="BE45" s="352"/>
      <c r="BF45" s="352"/>
      <c r="BG45" s="352"/>
      <c r="BH45" s="352"/>
      <c r="BI45" s="352"/>
      <c r="BJ45" s="352"/>
      <c r="BK45" s="352"/>
      <c r="BL45" s="352"/>
      <c r="BM45" s="352"/>
      <c r="BN45" s="352"/>
      <c r="BO45" s="352"/>
      <c r="BP45" s="352"/>
      <c r="BQ45" s="352"/>
      <c r="BR45" s="352"/>
      <c r="BS45" s="352"/>
      <c r="BT45" s="352"/>
      <c r="BU45" s="352"/>
      <c r="BV45" s="352"/>
      <c r="BW45" s="352"/>
      <c r="BX45" s="352"/>
      <c r="BY45" s="352"/>
      <c r="BZ45" s="352"/>
      <c r="CA45" s="352"/>
      <c r="CB45" s="352"/>
      <c r="CC45" s="352"/>
      <c r="CD45" s="352"/>
      <c r="CE45" s="352"/>
      <c r="CF45" s="352"/>
      <c r="CG45" s="352"/>
      <c r="CH45" s="352"/>
      <c r="CI45" s="352"/>
      <c r="CJ45" s="352"/>
      <c r="CK45" s="352"/>
      <c r="CL45" s="352"/>
      <c r="CM45" s="352"/>
      <c r="CN45" s="352"/>
      <c r="CO45" s="352"/>
      <c r="CP45" s="352"/>
      <c r="CQ45" s="352"/>
      <c r="CR45" s="352"/>
      <c r="CS45" s="352"/>
      <c r="CT45" s="352"/>
      <c r="CU45" s="352"/>
      <c r="CV45" s="352"/>
      <c r="CW45" s="352"/>
      <c r="CX45" s="352"/>
      <c r="CY45" s="352"/>
      <c r="CZ45" s="352"/>
      <c r="DA45" s="352"/>
      <c r="DB45" s="266"/>
      <c r="DC45" s="266">
        <f t="shared" si="3"/>
        <v>61</v>
      </c>
      <c r="DD45" s="302">
        <f t="shared" si="4"/>
        <v>45541</v>
      </c>
      <c r="DE45" s="328">
        <f>IF(D45&gt; 0,(COUNTIFS(FRACAS!$B$5:$B$9997, D$4, FRACAS!$D$5:$D$9997, "&lt;="&amp;D45)), "" )</f>
        <v>39</v>
      </c>
      <c r="DF45" s="282">
        <f>IF(E45&gt; 0,(COUNTIFS(FRACAS!$B$5:$B$9997, E$4, FRACAS!$D$5:$D$9997, "&lt;="&amp;E45)), "" )</f>
        <v>9</v>
      </c>
      <c r="DG45" s="282">
        <f>IF(F45&gt; 0,(COUNTIFS(FRACAS!$B$5:$B$9997, F$4, FRACAS!$D$5:$D$9997, "&lt;="&amp;F45)), "" )</f>
        <v>5</v>
      </c>
      <c r="DH45" s="282">
        <f>IF(G45&gt; 0,(COUNTIFS(FRACAS!$B$5:$B$9997, G$4, FRACAS!$D$5:$D$9997, "&lt;="&amp;G45)), "" )</f>
        <v>5</v>
      </c>
      <c r="DI45" s="282">
        <f>IF(H45&gt; 0,(COUNTIFS(FRACAS!$B$5:$B$9997, H$4, FRACAS!$D$5:$D$9997, "&lt;="&amp;H45)), "" )</f>
        <v>3</v>
      </c>
      <c r="DJ45" s="282" t="str">
        <f>IF(I45&gt; 0,(COUNTIFS(FRACAS!$B$5:$B$9997, I$4, FRACAS!$D$5:$D$9997, "&lt;="&amp;I45)), "" )</f>
        <v/>
      </c>
      <c r="DK45" s="282" t="str">
        <f>IF(J45&gt; 0,(COUNTIFS(FRACAS!$B$5:$B$9997, J$4, FRACAS!$D$5:$D$9997, "&lt;="&amp;J45)), "" )</f>
        <v/>
      </c>
      <c r="DL45" s="282" t="str">
        <f>IF(K45&gt; 0,(COUNTIFS(FRACAS!$B$5:$B$9997, K$4, FRACAS!$D$5:$D$9997, "&lt;="&amp;K45)), "" )</f>
        <v/>
      </c>
      <c r="DM45" s="282" t="str">
        <f>IF(L45&gt; 0,(COUNTIFS(FRACAS!$B$5:$B$9997, L$4, FRACAS!$D$5:$D$9997, "&lt;="&amp;L45)), "" )</f>
        <v/>
      </c>
      <c r="DN45" s="282" t="str">
        <f>IF(M45&gt; 0,(COUNTIFS(FRACAS!$B$5:$B$9997, M$4, FRACAS!$D$5:$D$9997, "&lt;="&amp;M45)), "" )</f>
        <v/>
      </c>
      <c r="DO45" s="284"/>
      <c r="DP45" s="282"/>
      <c r="DQ45" s="282"/>
      <c r="DR45" s="282"/>
      <c r="DS45" s="282"/>
      <c r="DT45" s="282"/>
      <c r="DU45" s="282"/>
      <c r="DV45" s="282"/>
      <c r="DW45" s="282"/>
      <c r="DX45" s="282"/>
      <c r="DY45" s="282"/>
      <c r="DZ45" s="282"/>
      <c r="EA45" s="282"/>
      <c r="EB45" s="282"/>
      <c r="EC45" s="282"/>
      <c r="ED45" s="282"/>
      <c r="EE45" s="282"/>
      <c r="EF45" s="282"/>
      <c r="EG45" s="282"/>
      <c r="EH45" s="282"/>
      <c r="EI45" s="282"/>
      <c r="EJ45" s="282"/>
      <c r="EK45" s="282"/>
      <c r="EL45" s="282"/>
      <c r="EM45" s="282"/>
      <c r="EN45" s="282"/>
      <c r="EO45" s="282"/>
      <c r="EP45" s="282"/>
      <c r="EQ45" s="282"/>
      <c r="ER45" s="282"/>
      <c r="ES45" s="282"/>
      <c r="ET45" s="282"/>
      <c r="EU45" s="282"/>
      <c r="EV45" s="282"/>
      <c r="EW45" s="282"/>
      <c r="EX45" s="282"/>
      <c r="EY45" s="282"/>
      <c r="EZ45" s="282"/>
      <c r="FA45" s="282"/>
      <c r="FB45" s="283"/>
      <c r="FC45" s="285"/>
      <c r="FD45" s="285"/>
      <c r="JN45" s="306"/>
      <c r="JO45" s="274"/>
      <c r="JP45" s="274"/>
      <c r="JQ45" s="274"/>
      <c r="JR45" s="274"/>
      <c r="JS45" s="274"/>
      <c r="JT45" s="274"/>
      <c r="JU45" s="274"/>
      <c r="JV45" s="274"/>
      <c r="JW45" s="274"/>
      <c r="JX45" s="274"/>
      <c r="JY45" s="274"/>
      <c r="JZ45" s="274"/>
      <c r="KA45" s="274"/>
      <c r="KB45" s="274"/>
      <c r="KC45" s="274"/>
      <c r="KD45" s="274"/>
      <c r="KE45" s="274"/>
      <c r="KF45" s="274"/>
      <c r="KG45" s="274"/>
      <c r="KH45" s="274"/>
      <c r="KI45" s="274"/>
      <c r="KJ45" s="274"/>
      <c r="KK45" s="274"/>
      <c r="KL45" s="274"/>
      <c r="KM45" s="274"/>
      <c r="KN45" s="274"/>
      <c r="KO45" s="274"/>
      <c r="KP45" s="274"/>
      <c r="KQ45" s="274"/>
      <c r="KR45" s="274"/>
      <c r="KS45" s="274"/>
      <c r="KT45" s="274"/>
      <c r="KU45" s="274"/>
      <c r="KV45" s="274"/>
      <c r="KW45" s="274"/>
      <c r="KX45" s="274"/>
      <c r="KY45" s="274"/>
      <c r="KZ45" s="274"/>
      <c r="LA45" s="274"/>
      <c r="LB45" s="275"/>
      <c r="LC45" s="302">
        <f t="shared" si="6"/>
        <v>45541</v>
      </c>
      <c r="LD45" s="354" cm="1">
        <f t="array" ref="LD45">IFERROR(
    (((D45/FRACAS!$AY$1)*60))
    /
    (((D45/FRACAS!$AY$1)*60) + SUMPRODUCT((FRACAS!$B$5:$B$9997=D$4)*(FRACAS!$D$5:$D$9997&lt;=D45)*(IFERROR(FRACAS!$AM$5:$AM$9997,0)))
    ),"")</f>
        <v>0.2316880974943791</v>
      </c>
      <c r="LE45" s="354" cm="1">
        <f t="array" ref="LE45">IFERROR(
    (((E45/FRACAS!$AY$1)*60))
    /
    (((E45/FRACAS!$AY$1)*60) + SUMPRODUCT((FRACAS!$B$5:$B$9997=E$4)*(FRACAS!$D$5:$D$9997&lt;=E45)*(IFERROR(FRACAS!$AM$5:$AM$9997,0)))
    ),"")</f>
        <v>4.0846968767704371E-3</v>
      </c>
      <c r="LF45" s="354" cm="1">
        <f t="array" ref="LF45">IFERROR(
    (((F45/FRACAS!$AY$1)*60))
    /
    (((F45/FRACAS!$AY$1)*60) + SUMPRODUCT((FRACAS!$B$5:$B$9997=F$4)*(FRACAS!$D$5:$D$9997&lt;=F45)*(IFERROR(FRACAS!$AM$5:$AM$9997,0)))
    ),"")</f>
        <v>0.99906633906947107</v>
      </c>
      <c r="LG45" s="354" cm="1">
        <f t="array" ref="LG45">IFERROR(
    (((G45/FRACAS!$AY$1)*60))
    /
    (((G45/FRACAS!$AY$1)*60) + SUMPRODUCT((FRACAS!$B$5:$B$9997=G$4)*(FRACAS!$D$5:$D$9997&lt;=G45)*(IFERROR(FRACAS!$AM$5:$AM$9997,0)))
    ),"")</f>
        <v>0.99213230593183521</v>
      </c>
      <c r="LH45" s="354" cm="1">
        <f t="array" ref="LH45">IFERROR(
    (((H45/FRACAS!$AY$1)*60))
    /
    (((H45/FRACAS!$AY$1)*60) + SUMPRODUCT((FRACAS!$B$5:$B$9997=H$4)*(FRACAS!$D$5:$D$9997&lt;=H45)*(IFERROR(FRACAS!$AM$5:$AM$9997,0)))
    ),"")</f>
        <v>0.96606786428582392</v>
      </c>
      <c r="LI45" s="354" t="str" cm="1">
        <f t="array" ref="LI45">IFERROR(
    (((I45/FRACAS!$AY$1)*60))
    /
    (((I45/FRACAS!$AY$1)*60) + SUMPRODUCT((FRACAS!$B$5:$B$9997=I$4)*(FRACAS!$D$5:$D$9997&lt;=I45)*(IFERROR(FRACAS!$AM$5:$AM$9997,0)))
    ),"")</f>
        <v/>
      </c>
      <c r="LJ45" s="354" t="str" cm="1">
        <f t="array" ref="LJ45">IFERROR(
    (((J45/FRACAS!$AY$1)*60))
    /
    (((J45/FRACAS!$AY$1)*60) + SUMPRODUCT((FRACAS!$B$5:$B$9997=J$4)*(FRACAS!$D$5:$D$9997&lt;=J45)*(IFERROR(FRACAS!$AM$5:$AM$9997,0)))
    ),"")</f>
        <v/>
      </c>
      <c r="LK45" s="354" t="str" cm="1">
        <f t="array" ref="LK45">IFERROR(
    (((K45/FRACAS!$AY$1)*60))
    /
    (((K45/FRACAS!$AY$1)*60) + SUMPRODUCT((FRACAS!$B$5:$B$9997=K$4)*(FRACAS!$D$5:$D$9997&lt;=K45)*(IFERROR(FRACAS!$AM$5:$AM$9997,0)))
    ),"")</f>
        <v/>
      </c>
      <c r="LL45" s="354" t="str" cm="1">
        <f t="array" ref="LL45">IFERROR(
    (((L45/FRACAS!$AY$1)*60))
    /
    (((L45/FRACAS!$AY$1)*60) + SUMPRODUCT((FRACAS!$B$5:$B$9997=L$4)*(FRACAS!$D$5:$D$9997&lt;=L45)*(IFERROR(FRACAS!$AM$5:$AM$9997,0)))
    ),"")</f>
        <v/>
      </c>
      <c r="LM45" s="354" t="str" cm="1">
        <f t="array" ref="LM45">IFERROR(
    (((M45/FRACAS!$AY$1)*60))
    /
    (((M45/FRACAS!$AY$1)*60) + SUMPRODUCT((FRACAS!$B$5:$B$9997=M$4)*(FRACAS!$D$5:$D$9997&lt;=M45)*(IFERROR(FRACAS!$AM$5:$AM$9997,0)))
    ),"")</f>
        <v/>
      </c>
      <c r="LN45" s="308"/>
      <c r="LO45" s="276"/>
      <c r="LP45" s="276"/>
      <c r="LQ45" s="276"/>
      <c r="LR45" s="276"/>
      <c r="LS45" s="276"/>
      <c r="LT45" s="276"/>
      <c r="LU45" s="276"/>
      <c r="LV45" s="276"/>
      <c r="LW45" s="276"/>
      <c r="LX45" s="276"/>
      <c r="LY45" s="276"/>
      <c r="LZ45" s="276"/>
      <c r="MA45" s="276"/>
      <c r="MB45" s="276"/>
      <c r="MC45" s="276"/>
      <c r="MD45" s="276"/>
      <c r="ME45" s="276"/>
      <c r="MF45" s="276"/>
      <c r="MG45" s="276"/>
      <c r="MH45" s="276"/>
      <c r="MI45" s="276"/>
      <c r="MJ45" s="276"/>
      <c r="MK45" s="276"/>
      <c r="ML45" s="276"/>
      <c r="MM45" s="276"/>
      <c r="MN45" s="276"/>
      <c r="MO45" s="276"/>
      <c r="MP45" s="276"/>
      <c r="MQ45" s="276"/>
      <c r="MR45" s="276"/>
      <c r="MS45" s="276"/>
      <c r="MT45" s="276"/>
      <c r="MU45" s="276"/>
      <c r="MV45" s="276"/>
      <c r="MW45" s="276"/>
      <c r="MX45" s="276"/>
      <c r="MY45" s="276"/>
      <c r="MZ45" s="276"/>
      <c r="NA45" s="277"/>
      <c r="ND45" s="345">
        <f t="shared" si="7"/>
        <v>20011</v>
      </c>
      <c r="NE45" s="346">
        <f t="shared" si="5"/>
        <v>45541</v>
      </c>
      <c r="NF45" s="347" cm="1">
        <f t="array" ref="NF45">IF($ND45=0,"",(IFERROR( (IFERROR($ND45/FRACAS!$AY$1*60,0) - SUMPRODUCT( (FRACAS!$K$5:$K$9999=NF$2) * IFERROR(FRACAS!$AN$5:$AN$9999,0) ) ) / IFERROR($ND45/FRACAS!$AY$1*60,0), 1 )))</f>
        <v>1</v>
      </c>
      <c r="NG45" s="347" cm="1">
        <f t="array" ref="NG45">IF($ND45=0,"",(IFERROR( (IFERROR($ND45/FRACAS!$AY$1*60,0) - SUMPRODUCT( (FRACAS!$K$5:$K$9999=NG$2) * IFERROR(FRACAS!$AN$5:$AN$9999,0) ) ) / IFERROR($ND45/FRACAS!$AY$1*60,0), 1 )))</f>
        <v>1</v>
      </c>
      <c r="NH45" s="347" cm="1">
        <f t="array" ref="NH45">IF($ND45=0,"",(IFERROR( (IFERROR($ND45/FRACAS!$AY$1*60,0) - SUMPRODUCT( (FRACAS!$K$5:$K$9999=NH$2) * IFERROR(FRACAS!$AN$5:$AN$9999,0) ) ) / IFERROR($ND45/FRACAS!$AY$1*60,0), 1 )))</f>
        <v>1</v>
      </c>
      <c r="NI45" s="347" cm="1">
        <f t="array" ref="NI45">IF($ND45=0,"",(IFERROR( (IFERROR($ND45/FRACAS!$AY$1*60,0) - SUMPRODUCT( (FRACAS!$K$5:$K$9999=NI$2) * IFERROR(FRACAS!$AN$5:$AN$9999,0) ) ) / IFERROR($ND45/FRACAS!$AY$1*60,0), 1 )))</f>
        <v>1</v>
      </c>
      <c r="NJ45" s="347" cm="1">
        <f t="array" ref="NJ45">IF($ND45=0,"",(IFERROR( (IFERROR($ND45/FRACAS!$AY$1*60,0) - SUMPRODUCT( (FRACAS!$K$5:$K$9999=NJ$2) * IFERROR(FRACAS!$AN$5:$AN$9999,0) ) ) / IFERROR($ND45/FRACAS!$AY$1*60,0), 1 )))</f>
        <v>1</v>
      </c>
      <c r="NK45" s="347" cm="1">
        <f t="array" ref="NK45">IF($ND45=0,"",(IFERROR( (IFERROR($ND45/FRACAS!$AY$1*60,0) - SUMPRODUCT( (FRACAS!$K$5:$K$9999=NK$2) * IFERROR(FRACAS!$AN$5:$AN$9999,0) ) ) / IFERROR($ND45/FRACAS!$AY$1*60,0), 1 )))</f>
        <v>1</v>
      </c>
      <c r="NL45" s="347" cm="1">
        <f t="array" ref="NL45">IF($ND45=0,"",(IFERROR( (IFERROR($ND45/FRACAS!$AY$1*60,0) - SUMPRODUCT( (FRACAS!$K$5:$K$9999=NL$2) * IFERROR(FRACAS!$AN$5:$AN$9999,0) ) ) / IFERROR($ND45/FRACAS!$AY$1*60,0), 1 )))</f>
        <v>1</v>
      </c>
      <c r="NM45" s="347" cm="1">
        <f t="array" ref="NM45">IF($ND45=0,"",(IFERROR( (IFERROR($ND45/FRACAS!$AY$1*60,0) - SUMPRODUCT( (FRACAS!$K$5:$K$9999=NM$2) * IFERROR(FRACAS!$AN$5:$AN$9999,0) ) ) / IFERROR($ND45/FRACAS!$AY$1*60,0), 1 )))</f>
        <v>1</v>
      </c>
      <c r="NN45" s="347" cm="1">
        <f t="array" ref="NN45">IF($ND45=0,"",(IFERROR( (IFERROR($ND45/FRACAS!$AY$1*60,0) - SUMPRODUCT( (FRACAS!$K$5:$K$9999=NN$2) * IFERROR(FRACAS!$AN$5:$AN$9999,0) ) ) / IFERROR($ND45/FRACAS!$AY$1*60,0), 1 )))</f>
        <v>1</v>
      </c>
      <c r="NO45" s="347" cm="1">
        <f t="array" ref="NO45">IF($ND45=0,"",(IFERROR( (IFERROR($ND45/FRACAS!$AY$1*60,0) - SUMPRODUCT( (FRACAS!$K$5:$K$9999=NO$2) * IFERROR(FRACAS!$AN$5:$AN$9999,0) ) ) / IFERROR($ND45/FRACAS!$AY$1*60,0), 1 )))</f>
        <v>1</v>
      </c>
      <c r="NP45" s="347" cm="1">
        <f t="array" ref="NP45">IF($ND45=0,"",(IFERROR( (IFERROR($ND45/FRACAS!$AY$1*60,0) - SUMPRODUCT( (FRACAS!$K$5:$K$9999=NP$2) * IFERROR(FRACAS!$AN$5:$AN$9999,0) ) ) / IFERROR($ND45/FRACAS!$AY$1*60,0), 1 )))</f>
        <v>1</v>
      </c>
      <c r="NQ45" s="347" cm="1">
        <f t="array" ref="NQ45">IF($ND45=0,"",(IFERROR( (IFERROR($ND45/FRACAS!$AY$1*60,0) - SUMPRODUCT( (FRACAS!$K$5:$K$9999=NQ$2) * IFERROR(FRACAS!$AN$5:$AN$9999,0) ) ) / IFERROR($ND45/FRACAS!$AY$1*60,0), 1 )))</f>
        <v>1</v>
      </c>
      <c r="NR45" s="347" cm="1">
        <f t="array" ref="NR45">IF($ND45=0,"",(IFERROR( (IFERROR($ND45/FRACAS!$AY$1*60,0) - SUMPRODUCT( (FRACAS!$K$5:$K$9999=NR$2) * IFERROR(FRACAS!$AN$5:$AN$9999,0) ) ) / IFERROR($ND45/FRACAS!$AY$1*60,0), 1 )))</f>
        <v>1</v>
      </c>
      <c r="NS45" s="347" cm="1">
        <f t="array" ref="NS45">IF($ND45=0,"",(IFERROR( (IFERROR($ND45/FRACAS!$AY$1*60,0) - SUMPRODUCT( (FRACAS!$K$5:$K$9999=NS$2) * IFERROR(FRACAS!$AN$5:$AN$9999,0) ) ) / IFERROR($ND45/FRACAS!$AY$1*60,0), 1 )))</f>
        <v>1</v>
      </c>
      <c r="NT45" s="347" cm="1">
        <f t="array" ref="NT45">IF($ND45=0,"",(IFERROR( (IFERROR($ND45/FRACAS!$AY$1*60,0) - SUMPRODUCT( (FRACAS!$K$5:$K$9999=NT$2) * IFERROR(FRACAS!$AN$5:$AN$9999,0) ) ) / IFERROR($ND45/FRACAS!$AY$1*60,0), 1 )))</f>
        <v>1</v>
      </c>
      <c r="NU45" s="347" cm="1">
        <f t="array" ref="NU45">IF($ND45=0,"",(IFERROR( (IFERROR($ND45/FRACAS!$AY$1*60,0) - SUMPRODUCT( (FRACAS!$K$5:$K$9999=NU$2) * IFERROR(FRACAS!$AN$5:$AN$9999,0) ) ) / IFERROR($ND45/FRACAS!$AY$1*60,0), 1 )))</f>
        <v>1</v>
      </c>
      <c r="NV45" s="347" cm="1">
        <f t="array" ref="NV45">IF($ND45=0,"",(IFERROR( (IFERROR($ND45/FRACAS!$AY$1*60,0) - SUMPRODUCT( (FRACAS!$K$5:$K$9999=NV$2) * IFERROR(FRACAS!$AN$5:$AN$9999,0) ) ) / IFERROR($ND45/FRACAS!$AY$1*60,0), 1 )))</f>
        <v>1</v>
      </c>
      <c r="NW45" s="347" cm="1">
        <f t="array" ref="NW45">IF($ND45=0,"",(IFERROR( (IFERROR($ND45/FRACAS!$AY$1*60,0) - SUMPRODUCT( (FRACAS!$K$5:$K$9999=NW$2) * IFERROR(FRACAS!$AN$5:$AN$9999,0) ) ) / IFERROR($ND45/FRACAS!$AY$1*60,0), 1 )))</f>
        <v>1</v>
      </c>
      <c r="NX45" s="347" cm="1">
        <f t="array" ref="NX45">IF($ND45=0,"",(IFERROR( (IFERROR($ND45/FRACAS!$AY$1*60,0) - SUMPRODUCT( (FRACAS!$K$5:$K$9999=NX$2) * IFERROR(FRACAS!$AN$5:$AN$9999,0) ) ) / IFERROR($ND45/FRACAS!$AY$1*60,0), 1 )))</f>
        <v>1</v>
      </c>
      <c r="NY45" s="347" cm="1">
        <f t="array" ref="NY45">IF($ND45=0,"",(IFERROR( (IFERROR($ND45/FRACAS!$AY$1*60,0) - SUMPRODUCT( (FRACAS!$K$5:$K$9999=NY$2) * IFERROR(FRACAS!$AN$5:$AN$9999,0) ) ) / IFERROR($ND45/FRACAS!$AY$1*60,0), 1 )))</f>
        <v>1</v>
      </c>
      <c r="NZ45" s="347" cm="1">
        <f t="array" ref="NZ45">IF($ND45=0,"",(IFERROR( (IFERROR($ND45/FRACAS!$AY$1*60,0) - SUMPRODUCT( (FRACAS!$K$5:$K$9999=NZ$2) * IFERROR(FRACAS!$AN$5:$AN$9999,0) ) ) / IFERROR($ND45/FRACAS!$AY$1*60,0), 1 )))</f>
        <v>1</v>
      </c>
      <c r="OA45" s="347" cm="1">
        <f t="array" ref="OA45">IF($ND45=0,"",(IFERROR( (IFERROR($ND45/FRACAS!$AY$1*60,0) - SUMPRODUCT( (FRACAS!$K$5:$K$9999=OA$2) * IFERROR(FRACAS!$AN$5:$AN$9999,0) ) ) / IFERROR($ND45/FRACAS!$AY$1*60,0), 1 )))</f>
        <v>1</v>
      </c>
      <c r="OB45" s="347" cm="1">
        <f t="array" ref="OB45">IF($ND45=0,"",(IFERROR( (IFERROR($ND45/FRACAS!$AY$1*60,0) - SUMPRODUCT( (FRACAS!$K$5:$K$9999=OB$2) * IFERROR(FRACAS!$AN$5:$AN$9999,0) ) ) / IFERROR($ND45/FRACAS!$AY$1*60,0), 1 )))</f>
        <v>1</v>
      </c>
      <c r="OC45" s="347" cm="1">
        <f t="array" ref="OC45">IF($ND45=0,"",(IFERROR( (IFERROR($ND45/FRACAS!$AY$1*60,0) - SUMPRODUCT( (FRACAS!$K$5:$K$9999=OC$2) * IFERROR(FRACAS!$AN$5:$AN$9999,0) ) ) / IFERROR($ND45/FRACAS!$AY$1*60,0), 1 )))</f>
        <v>1</v>
      </c>
      <c r="OD45" s="347" cm="1">
        <f t="array" ref="OD45">IF($ND45=0,"",(IFERROR( (IFERROR($ND45/FRACAS!$AY$1*60,0) - SUMPRODUCT( (FRACAS!$K$5:$K$9999=OD$2) * IFERROR(FRACAS!$AN$5:$AN$9999,0) ) ) / IFERROR($ND45/FRACAS!$AY$1*60,0), 1 )))</f>
        <v>1</v>
      </c>
      <c r="OE45" s="347" cm="1">
        <f t="array" ref="OE45">IF($ND45=0,"",(IFERROR( (IFERROR($ND45/FRACAS!$AY$1*60,0) - SUMPRODUCT( (FRACAS!$K$5:$K$9999=OE$2) * IFERROR(FRACAS!$AN$5:$AN$9999,0) ) ) / IFERROR($ND45/FRACAS!$AY$1*60,0), 1 )))</f>
        <v>1</v>
      </c>
      <c r="OF45" s="347" cm="1">
        <f t="array" ref="OF45">IF($ND45=0,"",(IFERROR( (IFERROR($ND45/FRACAS!$AY$1*60,0) - SUMPRODUCT( (FRACAS!$K$5:$K$9999=OF$2) * IFERROR(FRACAS!$AN$5:$AN$9999,0) ) ) / IFERROR($ND45/FRACAS!$AY$1*60,0), 1 )))</f>
        <v>1</v>
      </c>
      <c r="OG45" s="347" cm="1">
        <f t="array" ref="OG45">IF($ND45=0,"",(IFERROR( (IFERROR($ND45/FRACAS!$AY$1*60,0) - SUMPRODUCT( (FRACAS!$K$5:$K$9999=OG$2) * IFERROR(FRACAS!$AN$5:$AN$9999,0) ) ) / IFERROR($ND45/FRACAS!$AY$1*60,0), 1 )))</f>
        <v>1</v>
      </c>
      <c r="OH45" s="347" cm="1">
        <f t="array" ref="OH45">IF($ND45=0,"",(IFERROR( (IFERROR($ND45/FRACAS!$AY$1*60,0) - SUMPRODUCT( (FRACAS!$K$5:$K$9999=OH$2) * IFERROR(FRACAS!$AN$5:$AN$9999,0) ) ) / IFERROR($ND45/FRACAS!$AY$1*60,0), 1 )))</f>
        <v>1</v>
      </c>
      <c r="OI45" s="347" cm="1">
        <f t="array" ref="OI45">IF($ND45=0,"",(IFERROR( (IFERROR($ND45/FRACAS!$AY$1*60,0) - SUMPRODUCT( (FRACAS!$K$5:$K$9999=OI$2) * IFERROR(FRACAS!$AN$5:$AN$9999,0) ) ) / IFERROR($ND45/FRACAS!$AY$1*60,0), 1 )))</f>
        <v>1</v>
      </c>
      <c r="OJ45" s="347" cm="1">
        <f t="array" ref="OJ45">IF($ND45=0,"",(IFERROR( (IFERROR($ND45/FRACAS!$AY$1*60,0) - SUMPRODUCT( (FRACAS!$K$5:$K$9999=OJ$2) * IFERROR(FRACAS!$AN$5:$AN$9999,0) ) ) / IFERROR($ND45/FRACAS!$AY$1*60,0), 1 )))</f>
        <v>1</v>
      </c>
      <c r="OK45" s="347" cm="1">
        <f t="array" ref="OK45">IF($ND45=0,"",(IFERROR( (IFERROR($ND45/FRACAS!$AY$1*60,0) - SUMPRODUCT( (FRACAS!$K$5:$K$9999=OK$2) * IFERROR(FRACAS!$AN$5:$AN$9999,0) ) ) / IFERROR($ND45/FRACAS!$AY$1*60,0), 1 )))</f>
        <v>1</v>
      </c>
      <c r="OL45" s="347" cm="1">
        <f t="array" ref="OL45">IF($ND45=0,"",(IFERROR( (IFERROR($ND45/FRACAS!$AY$1*60,0) - SUMPRODUCT( (FRACAS!$K$5:$K$9999=OL$2) * IFERROR(FRACAS!$AN$5:$AN$9999,0) ) ) / IFERROR($ND45/FRACAS!$AY$1*60,0), 1 )))</f>
        <v>1</v>
      </c>
      <c r="OM45" s="347" cm="1">
        <f t="array" ref="OM45">IF($ND45=0,"",(IFERROR( (IFERROR($ND45/FRACAS!$AY$1*60,0) - SUMPRODUCT( (FRACAS!$K$5:$K$9999=OM$2) * IFERROR(FRACAS!$AN$5:$AN$9999,0) ) ) / IFERROR($ND45/FRACAS!$AY$1*60,0), 1 )))</f>
        <v>1</v>
      </c>
      <c r="ON45" s="347" cm="1">
        <f t="array" ref="ON45">IF($ND45=0,"",(IFERROR( (IFERROR($ND45/FRACAS!$AY$1*60,0) - SUMPRODUCT( (FRACAS!$K$5:$K$9999=ON$2) * IFERROR(FRACAS!$AN$5:$AN$9999,0) ) ) / IFERROR($ND45/FRACAS!$AY$1*60,0), 1 )))</f>
        <v>1</v>
      </c>
    </row>
    <row r="46" spans="2:404" ht="15" customHeight="1">
      <c r="B46" s="301" t="s">
        <v>257</v>
      </c>
      <c r="C46" s="302">
        <v>45548</v>
      </c>
      <c r="D46" s="307">
        <v>8319</v>
      </c>
      <c r="E46" s="279">
        <v>113</v>
      </c>
      <c r="F46" s="279">
        <v>7448</v>
      </c>
      <c r="G46" s="279">
        <v>4472</v>
      </c>
      <c r="H46" s="279">
        <v>1232</v>
      </c>
      <c r="I46" s="303"/>
      <c r="J46" s="303"/>
      <c r="K46" s="304"/>
      <c r="L46" s="304"/>
      <c r="M46" s="317"/>
      <c r="N46" s="305"/>
      <c r="O46" s="279"/>
      <c r="P46" s="279"/>
      <c r="Q46" s="279"/>
      <c r="R46" s="279"/>
      <c r="S46" s="279"/>
      <c r="T46" s="279"/>
      <c r="U46" s="279"/>
      <c r="V46" s="279"/>
      <c r="W46" s="279"/>
      <c r="X46" s="279"/>
      <c r="Y46" s="279"/>
      <c r="Z46" s="279"/>
      <c r="AA46" s="279"/>
      <c r="AB46" s="279"/>
      <c r="AC46" s="279"/>
      <c r="AD46" s="279"/>
      <c r="AE46" s="279"/>
      <c r="AF46" s="279"/>
      <c r="AG46" s="279"/>
      <c r="AH46" s="279"/>
      <c r="AI46" s="279"/>
      <c r="AJ46" s="279"/>
      <c r="AK46" s="279"/>
      <c r="AL46" s="279"/>
      <c r="AM46" s="279"/>
      <c r="AN46" s="279"/>
      <c r="AO46" s="279"/>
      <c r="AP46" s="279"/>
      <c r="AQ46" s="279"/>
      <c r="AR46" s="279"/>
      <c r="AS46" s="279"/>
      <c r="AT46" s="279"/>
      <c r="AU46" s="279"/>
      <c r="AV46" s="279"/>
      <c r="AW46" s="279"/>
      <c r="AX46" s="279"/>
      <c r="AY46" s="279"/>
      <c r="AZ46" s="279"/>
      <c r="BA46" s="280"/>
      <c r="BB46" s="266"/>
      <c r="BC46" s="266"/>
      <c r="BD46" s="352"/>
      <c r="BE46" s="352"/>
      <c r="BF46" s="352"/>
      <c r="BG46" s="352"/>
      <c r="BH46" s="352"/>
      <c r="BI46" s="352"/>
      <c r="BJ46" s="352"/>
      <c r="BK46" s="352"/>
      <c r="BL46" s="352"/>
      <c r="BM46" s="352"/>
      <c r="BN46" s="352"/>
      <c r="BO46" s="352"/>
      <c r="BP46" s="352"/>
      <c r="BQ46" s="352"/>
      <c r="BR46" s="352"/>
      <c r="BS46" s="352"/>
      <c r="BT46" s="352"/>
      <c r="BU46" s="352"/>
      <c r="BV46" s="352"/>
      <c r="BW46" s="352"/>
      <c r="BX46" s="352"/>
      <c r="BY46" s="352"/>
      <c r="BZ46" s="352"/>
      <c r="CA46" s="352"/>
      <c r="CB46" s="352"/>
      <c r="CC46" s="352"/>
      <c r="CD46" s="352"/>
      <c r="CE46" s="352"/>
      <c r="CF46" s="352"/>
      <c r="CG46" s="352"/>
      <c r="CH46" s="352"/>
      <c r="CI46" s="352"/>
      <c r="CJ46" s="352"/>
      <c r="CK46" s="352"/>
      <c r="CL46" s="352"/>
      <c r="CM46" s="352"/>
      <c r="CN46" s="352"/>
      <c r="CO46" s="352"/>
      <c r="CP46" s="352"/>
      <c r="CQ46" s="352"/>
      <c r="CR46" s="352"/>
      <c r="CS46" s="352"/>
      <c r="CT46" s="352"/>
      <c r="CU46" s="352"/>
      <c r="CV46" s="352"/>
      <c r="CW46" s="352"/>
      <c r="CX46" s="352"/>
      <c r="CY46" s="352"/>
      <c r="CZ46" s="352"/>
      <c r="DA46" s="352"/>
      <c r="DB46" s="266"/>
      <c r="DC46" s="266">
        <f t="shared" si="3"/>
        <v>61</v>
      </c>
      <c r="DD46" s="302">
        <f t="shared" si="4"/>
        <v>45548</v>
      </c>
      <c r="DE46" s="328">
        <f>IF(D46&gt; 0,(COUNTIFS(FRACAS!$B$5:$B$9997, D$4, FRACAS!$D$5:$D$9997, "&lt;="&amp;D46)), "" )</f>
        <v>39</v>
      </c>
      <c r="DF46" s="282">
        <f>IF(E46&gt; 0,(COUNTIFS(FRACAS!$B$5:$B$9997, E$4, FRACAS!$D$5:$D$9997, "&lt;="&amp;E46)), "" )</f>
        <v>9</v>
      </c>
      <c r="DG46" s="282">
        <f>IF(F46&gt; 0,(COUNTIFS(FRACAS!$B$5:$B$9997, F$4, FRACAS!$D$5:$D$9997, "&lt;="&amp;F46)), "" )</f>
        <v>5</v>
      </c>
      <c r="DH46" s="282">
        <f>IF(G46&gt; 0,(COUNTIFS(FRACAS!$B$5:$B$9997, G$4, FRACAS!$D$5:$D$9997, "&lt;="&amp;G46)), "" )</f>
        <v>5</v>
      </c>
      <c r="DI46" s="282">
        <f>IF(H46&gt; 0,(COUNTIFS(FRACAS!$B$5:$B$9997, H$4, FRACAS!$D$5:$D$9997, "&lt;="&amp;H46)), "" )</f>
        <v>3</v>
      </c>
      <c r="DJ46" s="282" t="str">
        <f>IF(I46&gt; 0,(COUNTIFS(FRACAS!$B$5:$B$9997, I$4, FRACAS!$D$5:$D$9997, "&lt;="&amp;I46)), "" )</f>
        <v/>
      </c>
      <c r="DK46" s="282" t="str">
        <f>IF(J46&gt; 0,(COUNTIFS(FRACAS!$B$5:$B$9997, J$4, FRACAS!$D$5:$D$9997, "&lt;="&amp;J46)), "" )</f>
        <v/>
      </c>
      <c r="DL46" s="282" t="str">
        <f>IF(K46&gt; 0,(COUNTIFS(FRACAS!$B$5:$B$9997, K$4, FRACAS!$D$5:$D$9997, "&lt;="&amp;K46)), "" )</f>
        <v/>
      </c>
      <c r="DM46" s="282" t="str">
        <f>IF(L46&gt; 0,(COUNTIFS(FRACAS!$B$5:$B$9997, L$4, FRACAS!$D$5:$D$9997, "&lt;="&amp;L46)), "" )</f>
        <v/>
      </c>
      <c r="DN46" s="282" t="str">
        <f>IF(M46&gt; 0,(COUNTIFS(FRACAS!$B$5:$B$9997, M$4, FRACAS!$D$5:$D$9997, "&lt;="&amp;M46)), "" )</f>
        <v/>
      </c>
      <c r="DO46" s="284"/>
      <c r="DP46" s="282"/>
      <c r="DQ46" s="282"/>
      <c r="DR46" s="282"/>
      <c r="DS46" s="282"/>
      <c r="DT46" s="282"/>
      <c r="DU46" s="282"/>
      <c r="DV46" s="282"/>
      <c r="DW46" s="282"/>
      <c r="DX46" s="282"/>
      <c r="DY46" s="282"/>
      <c r="DZ46" s="282"/>
      <c r="EA46" s="282"/>
      <c r="EB46" s="282"/>
      <c r="EC46" s="282"/>
      <c r="ED46" s="282"/>
      <c r="EE46" s="282"/>
      <c r="EF46" s="282"/>
      <c r="EG46" s="282"/>
      <c r="EH46" s="282"/>
      <c r="EI46" s="282"/>
      <c r="EJ46" s="282"/>
      <c r="EK46" s="282"/>
      <c r="EL46" s="282"/>
      <c r="EM46" s="282"/>
      <c r="EN46" s="282"/>
      <c r="EO46" s="282"/>
      <c r="EP46" s="282"/>
      <c r="EQ46" s="282"/>
      <c r="ER46" s="282"/>
      <c r="ES46" s="282"/>
      <c r="ET46" s="282"/>
      <c r="EU46" s="282"/>
      <c r="EV46" s="282"/>
      <c r="EW46" s="282"/>
      <c r="EX46" s="282"/>
      <c r="EY46" s="282"/>
      <c r="EZ46" s="282"/>
      <c r="FA46" s="282"/>
      <c r="FB46" s="283"/>
      <c r="FC46" s="285"/>
      <c r="FD46" s="285"/>
      <c r="JN46" s="306"/>
      <c r="JO46" s="274"/>
      <c r="JP46" s="274"/>
      <c r="JQ46" s="274"/>
      <c r="JR46" s="274"/>
      <c r="JS46" s="274"/>
      <c r="JT46" s="274"/>
      <c r="JU46" s="274"/>
      <c r="JV46" s="274"/>
      <c r="JW46" s="274"/>
      <c r="JX46" s="274"/>
      <c r="JY46" s="274"/>
      <c r="JZ46" s="274"/>
      <c r="KA46" s="274"/>
      <c r="KB46" s="274"/>
      <c r="KC46" s="274"/>
      <c r="KD46" s="274"/>
      <c r="KE46" s="274"/>
      <c r="KF46" s="274"/>
      <c r="KG46" s="274"/>
      <c r="KH46" s="274"/>
      <c r="KI46" s="274"/>
      <c r="KJ46" s="274"/>
      <c r="KK46" s="274"/>
      <c r="KL46" s="274"/>
      <c r="KM46" s="274"/>
      <c r="KN46" s="274"/>
      <c r="KO46" s="274"/>
      <c r="KP46" s="274"/>
      <c r="KQ46" s="274"/>
      <c r="KR46" s="274"/>
      <c r="KS46" s="274"/>
      <c r="KT46" s="274"/>
      <c r="KU46" s="274"/>
      <c r="KV46" s="274"/>
      <c r="KW46" s="274"/>
      <c r="KX46" s="274"/>
      <c r="KY46" s="274"/>
      <c r="KZ46" s="274"/>
      <c r="LA46" s="274"/>
      <c r="LB46" s="275"/>
      <c r="LC46" s="302">
        <f t="shared" si="6"/>
        <v>45548</v>
      </c>
      <c r="LD46" s="354" cm="1">
        <f t="array" ref="LD46">IFERROR(
    (((D46/FRACAS!$AY$1)*60))
    /
    (((D46/FRACAS!$AY$1)*60) + SUMPRODUCT((FRACAS!$B$5:$B$9997=D$4)*(FRACAS!$D$5:$D$9997&lt;=D46)*(IFERROR(FRACAS!$AM$5:$AM$9997,0)))
    ),"")</f>
        <v>0.23693999267067847</v>
      </c>
      <c r="LE46" s="354" cm="1">
        <f t="array" ref="LE46">IFERROR(
    (((E46/FRACAS!$AY$1)*60))
    /
    (((E46/FRACAS!$AY$1)*60) + SUMPRODUCT((FRACAS!$B$5:$B$9997=E$4)*(FRACAS!$D$5:$D$9997&lt;=E46)*(IFERROR(FRACAS!$AM$5:$AM$9997,0)))
    ),"")</f>
        <v>4.2339593514945113E-3</v>
      </c>
      <c r="LF46" s="354" cm="1">
        <f t="array" ref="LF46">IFERROR(
    (((F46/FRACAS!$AY$1)*60))
    /
    (((F46/FRACAS!$AY$1)*60) + SUMPRODUCT((FRACAS!$B$5:$B$9997=F$4)*(FRACAS!$D$5:$D$9997&lt;=F46)*(IFERROR(FRACAS!$AM$5:$AM$9997,0)))
    ),"")</f>
        <v>0.99915038233080278</v>
      </c>
      <c r="LG46" s="354" cm="1">
        <f t="array" ref="LG46">IFERROR(
    (((G46/FRACAS!$AY$1)*60))
    /
    (((G46/FRACAS!$AY$1)*60) + SUMPRODUCT((FRACAS!$B$5:$B$9997=G$4)*(FRACAS!$D$5:$D$9997&lt;=G46)*(IFERROR(FRACAS!$AM$5:$AM$9997,0)))
    ),"")</f>
        <v>0.99282050269928979</v>
      </c>
      <c r="LH46" s="354" cm="1">
        <f t="array" ref="LH46">IFERROR(
    (((H46/FRACAS!$AY$1)*60))
    /
    (((H46/FRACAS!$AY$1)*60) + SUMPRODUCT((FRACAS!$B$5:$B$9997=H$4)*(FRACAS!$D$5:$D$9997&lt;=H46)*(IFERROR(FRACAS!$AM$5:$AM$9997,0)))
    ),"")</f>
        <v>0.97314375988507185</v>
      </c>
      <c r="LI46" s="354" t="str" cm="1">
        <f t="array" ref="LI46">IFERROR(
    (((I46/FRACAS!$AY$1)*60))
    /
    (((I46/FRACAS!$AY$1)*60) + SUMPRODUCT((FRACAS!$B$5:$B$9997=I$4)*(FRACAS!$D$5:$D$9997&lt;=I46)*(IFERROR(FRACAS!$AM$5:$AM$9997,0)))
    ),"")</f>
        <v/>
      </c>
      <c r="LJ46" s="354" t="str" cm="1">
        <f t="array" ref="LJ46">IFERROR(
    (((J46/FRACAS!$AY$1)*60))
    /
    (((J46/FRACAS!$AY$1)*60) + SUMPRODUCT((FRACAS!$B$5:$B$9997=J$4)*(FRACAS!$D$5:$D$9997&lt;=J46)*(IFERROR(FRACAS!$AM$5:$AM$9997,0)))
    ),"")</f>
        <v/>
      </c>
      <c r="LK46" s="354" t="str" cm="1">
        <f t="array" ref="LK46">IFERROR(
    (((K46/FRACAS!$AY$1)*60))
    /
    (((K46/FRACAS!$AY$1)*60) + SUMPRODUCT((FRACAS!$B$5:$B$9997=K$4)*(FRACAS!$D$5:$D$9997&lt;=K46)*(IFERROR(FRACAS!$AM$5:$AM$9997,0)))
    ),"")</f>
        <v/>
      </c>
      <c r="LL46" s="354" t="str" cm="1">
        <f t="array" ref="LL46">IFERROR(
    (((L46/FRACAS!$AY$1)*60))
    /
    (((L46/FRACAS!$AY$1)*60) + SUMPRODUCT((FRACAS!$B$5:$B$9997=L$4)*(FRACAS!$D$5:$D$9997&lt;=L46)*(IFERROR(FRACAS!$AM$5:$AM$9997,0)))
    ),"")</f>
        <v/>
      </c>
      <c r="LM46" s="354" t="str" cm="1">
        <f t="array" ref="LM46">IFERROR(
    (((M46/FRACAS!$AY$1)*60))
    /
    (((M46/FRACAS!$AY$1)*60) + SUMPRODUCT((FRACAS!$B$5:$B$9997=M$4)*(FRACAS!$D$5:$D$9997&lt;=M46)*(IFERROR(FRACAS!$AM$5:$AM$9997,0)))
    ),"")</f>
        <v/>
      </c>
      <c r="LN46" s="308"/>
      <c r="LO46" s="276"/>
      <c r="LP46" s="276"/>
      <c r="LQ46" s="276"/>
      <c r="LR46" s="276"/>
      <c r="LS46" s="276"/>
      <c r="LT46" s="276"/>
      <c r="LU46" s="276"/>
      <c r="LV46" s="276"/>
      <c r="LW46" s="276"/>
      <c r="LX46" s="276"/>
      <c r="LY46" s="276"/>
      <c r="LZ46" s="276"/>
      <c r="MA46" s="276"/>
      <c r="MB46" s="276"/>
      <c r="MC46" s="276"/>
      <c r="MD46" s="276"/>
      <c r="ME46" s="276"/>
      <c r="MF46" s="276"/>
      <c r="MG46" s="276"/>
      <c r="MH46" s="276"/>
      <c r="MI46" s="276"/>
      <c r="MJ46" s="276"/>
      <c r="MK46" s="276"/>
      <c r="ML46" s="276"/>
      <c r="MM46" s="276"/>
      <c r="MN46" s="276"/>
      <c r="MO46" s="276"/>
      <c r="MP46" s="276"/>
      <c r="MQ46" s="276"/>
      <c r="MR46" s="276"/>
      <c r="MS46" s="276"/>
      <c r="MT46" s="276"/>
      <c r="MU46" s="276"/>
      <c r="MV46" s="276"/>
      <c r="MW46" s="276"/>
      <c r="MX46" s="276"/>
      <c r="MY46" s="276"/>
      <c r="MZ46" s="276"/>
      <c r="NA46" s="277"/>
      <c r="ND46" s="345">
        <f t="shared" si="7"/>
        <v>21584</v>
      </c>
      <c r="NE46" s="346">
        <f t="shared" si="5"/>
        <v>45548</v>
      </c>
      <c r="NF46" s="347" cm="1">
        <f t="array" ref="NF46">IF($ND46=0,"",(IFERROR( (IFERROR($ND46/FRACAS!$AY$1*60,0) - SUMPRODUCT( (FRACAS!$K$5:$K$9999=NF$2) * IFERROR(FRACAS!$AN$5:$AN$9999,0) ) ) / IFERROR($ND46/FRACAS!$AY$1*60,0), 1 )))</f>
        <v>1</v>
      </c>
      <c r="NG46" s="347" cm="1">
        <f t="array" ref="NG46">IF($ND46=0,"",(IFERROR( (IFERROR($ND46/FRACAS!$AY$1*60,0) - SUMPRODUCT( (FRACAS!$K$5:$K$9999=NG$2) * IFERROR(FRACAS!$AN$5:$AN$9999,0) ) ) / IFERROR($ND46/FRACAS!$AY$1*60,0), 1 )))</f>
        <v>1</v>
      </c>
      <c r="NH46" s="347" cm="1">
        <f t="array" ref="NH46">IF($ND46=0,"",(IFERROR( (IFERROR($ND46/FRACAS!$AY$1*60,0) - SUMPRODUCT( (FRACAS!$K$5:$K$9999=NH$2) * IFERROR(FRACAS!$AN$5:$AN$9999,0) ) ) / IFERROR($ND46/FRACAS!$AY$1*60,0), 1 )))</f>
        <v>1</v>
      </c>
      <c r="NI46" s="347" cm="1">
        <f t="array" ref="NI46">IF($ND46=0,"",(IFERROR( (IFERROR($ND46/FRACAS!$AY$1*60,0) - SUMPRODUCT( (FRACAS!$K$5:$K$9999=NI$2) * IFERROR(FRACAS!$AN$5:$AN$9999,0) ) ) / IFERROR($ND46/FRACAS!$AY$1*60,0), 1 )))</f>
        <v>1</v>
      </c>
      <c r="NJ46" s="347" cm="1">
        <f t="array" ref="NJ46">IF($ND46=0,"",(IFERROR( (IFERROR($ND46/FRACAS!$AY$1*60,0) - SUMPRODUCT( (FRACAS!$K$5:$K$9999=NJ$2) * IFERROR(FRACAS!$AN$5:$AN$9999,0) ) ) / IFERROR($ND46/FRACAS!$AY$1*60,0), 1 )))</f>
        <v>1</v>
      </c>
      <c r="NK46" s="347" cm="1">
        <f t="array" ref="NK46">IF($ND46=0,"",(IFERROR( (IFERROR($ND46/FRACAS!$AY$1*60,0) - SUMPRODUCT( (FRACAS!$K$5:$K$9999=NK$2) * IFERROR(FRACAS!$AN$5:$AN$9999,0) ) ) / IFERROR($ND46/FRACAS!$AY$1*60,0), 1 )))</f>
        <v>1</v>
      </c>
      <c r="NL46" s="347" cm="1">
        <f t="array" ref="NL46">IF($ND46=0,"",(IFERROR( (IFERROR($ND46/FRACAS!$AY$1*60,0) - SUMPRODUCT( (FRACAS!$K$5:$K$9999=NL$2) * IFERROR(FRACAS!$AN$5:$AN$9999,0) ) ) / IFERROR($ND46/FRACAS!$AY$1*60,0), 1 )))</f>
        <v>1</v>
      </c>
      <c r="NM46" s="347" cm="1">
        <f t="array" ref="NM46">IF($ND46=0,"",(IFERROR( (IFERROR($ND46/FRACAS!$AY$1*60,0) - SUMPRODUCT( (FRACAS!$K$5:$K$9999=NM$2) * IFERROR(FRACAS!$AN$5:$AN$9999,0) ) ) / IFERROR($ND46/FRACAS!$AY$1*60,0), 1 )))</f>
        <v>1</v>
      </c>
      <c r="NN46" s="347" cm="1">
        <f t="array" ref="NN46">IF($ND46=0,"",(IFERROR( (IFERROR($ND46/FRACAS!$AY$1*60,0) - SUMPRODUCT( (FRACAS!$K$5:$K$9999=NN$2) * IFERROR(FRACAS!$AN$5:$AN$9999,0) ) ) / IFERROR($ND46/FRACAS!$AY$1*60,0), 1 )))</f>
        <v>1</v>
      </c>
      <c r="NO46" s="347" cm="1">
        <f t="array" ref="NO46">IF($ND46=0,"",(IFERROR( (IFERROR($ND46/FRACAS!$AY$1*60,0) - SUMPRODUCT( (FRACAS!$K$5:$K$9999=NO$2) * IFERROR(FRACAS!$AN$5:$AN$9999,0) ) ) / IFERROR($ND46/FRACAS!$AY$1*60,0), 1 )))</f>
        <v>1</v>
      </c>
      <c r="NP46" s="347" cm="1">
        <f t="array" ref="NP46">IF($ND46=0,"",(IFERROR( (IFERROR($ND46/FRACAS!$AY$1*60,0) - SUMPRODUCT( (FRACAS!$K$5:$K$9999=NP$2) * IFERROR(FRACAS!$AN$5:$AN$9999,0) ) ) / IFERROR($ND46/FRACAS!$AY$1*60,0), 1 )))</f>
        <v>1</v>
      </c>
      <c r="NQ46" s="347" cm="1">
        <f t="array" ref="NQ46">IF($ND46=0,"",(IFERROR( (IFERROR($ND46/FRACAS!$AY$1*60,0) - SUMPRODUCT( (FRACAS!$K$5:$K$9999=NQ$2) * IFERROR(FRACAS!$AN$5:$AN$9999,0) ) ) / IFERROR($ND46/FRACAS!$AY$1*60,0), 1 )))</f>
        <v>1</v>
      </c>
      <c r="NR46" s="347" cm="1">
        <f t="array" ref="NR46">IF($ND46=0,"",(IFERROR( (IFERROR($ND46/FRACAS!$AY$1*60,0) - SUMPRODUCT( (FRACAS!$K$5:$K$9999=NR$2) * IFERROR(FRACAS!$AN$5:$AN$9999,0) ) ) / IFERROR($ND46/FRACAS!$AY$1*60,0), 1 )))</f>
        <v>1</v>
      </c>
      <c r="NS46" s="347" cm="1">
        <f t="array" ref="NS46">IF($ND46=0,"",(IFERROR( (IFERROR($ND46/FRACAS!$AY$1*60,0) - SUMPRODUCT( (FRACAS!$K$5:$K$9999=NS$2) * IFERROR(FRACAS!$AN$5:$AN$9999,0) ) ) / IFERROR($ND46/FRACAS!$AY$1*60,0), 1 )))</f>
        <v>1</v>
      </c>
      <c r="NT46" s="347" cm="1">
        <f t="array" ref="NT46">IF($ND46=0,"",(IFERROR( (IFERROR($ND46/FRACAS!$AY$1*60,0) - SUMPRODUCT( (FRACAS!$K$5:$K$9999=NT$2) * IFERROR(FRACAS!$AN$5:$AN$9999,0) ) ) / IFERROR($ND46/FRACAS!$AY$1*60,0), 1 )))</f>
        <v>1</v>
      </c>
      <c r="NU46" s="347" cm="1">
        <f t="array" ref="NU46">IF($ND46=0,"",(IFERROR( (IFERROR($ND46/FRACAS!$AY$1*60,0) - SUMPRODUCT( (FRACAS!$K$5:$K$9999=NU$2) * IFERROR(FRACAS!$AN$5:$AN$9999,0) ) ) / IFERROR($ND46/FRACAS!$AY$1*60,0), 1 )))</f>
        <v>1</v>
      </c>
      <c r="NV46" s="347" cm="1">
        <f t="array" ref="NV46">IF($ND46=0,"",(IFERROR( (IFERROR($ND46/FRACAS!$AY$1*60,0) - SUMPRODUCT( (FRACAS!$K$5:$K$9999=NV$2) * IFERROR(FRACAS!$AN$5:$AN$9999,0) ) ) / IFERROR($ND46/FRACAS!$AY$1*60,0), 1 )))</f>
        <v>1</v>
      </c>
      <c r="NW46" s="347" cm="1">
        <f t="array" ref="NW46">IF($ND46=0,"",(IFERROR( (IFERROR($ND46/FRACAS!$AY$1*60,0) - SUMPRODUCT( (FRACAS!$K$5:$K$9999=NW$2) * IFERROR(FRACAS!$AN$5:$AN$9999,0) ) ) / IFERROR($ND46/FRACAS!$AY$1*60,0), 1 )))</f>
        <v>1</v>
      </c>
      <c r="NX46" s="347" cm="1">
        <f t="array" ref="NX46">IF($ND46=0,"",(IFERROR( (IFERROR($ND46/FRACAS!$AY$1*60,0) - SUMPRODUCT( (FRACAS!$K$5:$K$9999=NX$2) * IFERROR(FRACAS!$AN$5:$AN$9999,0) ) ) / IFERROR($ND46/FRACAS!$AY$1*60,0), 1 )))</f>
        <v>1</v>
      </c>
      <c r="NY46" s="347" cm="1">
        <f t="array" ref="NY46">IF($ND46=0,"",(IFERROR( (IFERROR($ND46/FRACAS!$AY$1*60,0) - SUMPRODUCT( (FRACAS!$K$5:$K$9999=NY$2) * IFERROR(FRACAS!$AN$5:$AN$9999,0) ) ) / IFERROR($ND46/FRACAS!$AY$1*60,0), 1 )))</f>
        <v>1</v>
      </c>
      <c r="NZ46" s="347" cm="1">
        <f t="array" ref="NZ46">IF($ND46=0,"",(IFERROR( (IFERROR($ND46/FRACAS!$AY$1*60,0) - SUMPRODUCT( (FRACAS!$K$5:$K$9999=NZ$2) * IFERROR(FRACAS!$AN$5:$AN$9999,0) ) ) / IFERROR($ND46/FRACAS!$AY$1*60,0), 1 )))</f>
        <v>1</v>
      </c>
      <c r="OA46" s="347" cm="1">
        <f t="array" ref="OA46">IF($ND46=0,"",(IFERROR( (IFERROR($ND46/FRACAS!$AY$1*60,0) - SUMPRODUCT( (FRACAS!$K$5:$K$9999=OA$2) * IFERROR(FRACAS!$AN$5:$AN$9999,0) ) ) / IFERROR($ND46/FRACAS!$AY$1*60,0), 1 )))</f>
        <v>1</v>
      </c>
      <c r="OB46" s="347" cm="1">
        <f t="array" ref="OB46">IF($ND46=0,"",(IFERROR( (IFERROR($ND46/FRACAS!$AY$1*60,0) - SUMPRODUCT( (FRACAS!$K$5:$K$9999=OB$2) * IFERROR(FRACAS!$AN$5:$AN$9999,0) ) ) / IFERROR($ND46/FRACAS!$AY$1*60,0), 1 )))</f>
        <v>1</v>
      </c>
      <c r="OC46" s="347" cm="1">
        <f t="array" ref="OC46">IF($ND46=0,"",(IFERROR( (IFERROR($ND46/FRACAS!$AY$1*60,0) - SUMPRODUCT( (FRACAS!$K$5:$K$9999=OC$2) * IFERROR(FRACAS!$AN$5:$AN$9999,0) ) ) / IFERROR($ND46/FRACAS!$AY$1*60,0), 1 )))</f>
        <v>1</v>
      </c>
      <c r="OD46" s="347" cm="1">
        <f t="array" ref="OD46">IF($ND46=0,"",(IFERROR( (IFERROR($ND46/FRACAS!$AY$1*60,0) - SUMPRODUCT( (FRACAS!$K$5:$K$9999=OD$2) * IFERROR(FRACAS!$AN$5:$AN$9999,0) ) ) / IFERROR($ND46/FRACAS!$AY$1*60,0), 1 )))</f>
        <v>1</v>
      </c>
      <c r="OE46" s="347" cm="1">
        <f t="array" ref="OE46">IF($ND46=0,"",(IFERROR( (IFERROR($ND46/FRACAS!$AY$1*60,0) - SUMPRODUCT( (FRACAS!$K$5:$K$9999=OE$2) * IFERROR(FRACAS!$AN$5:$AN$9999,0) ) ) / IFERROR($ND46/FRACAS!$AY$1*60,0), 1 )))</f>
        <v>1</v>
      </c>
      <c r="OF46" s="347" cm="1">
        <f t="array" ref="OF46">IF($ND46=0,"",(IFERROR( (IFERROR($ND46/FRACAS!$AY$1*60,0) - SUMPRODUCT( (FRACAS!$K$5:$K$9999=OF$2) * IFERROR(FRACAS!$AN$5:$AN$9999,0) ) ) / IFERROR($ND46/FRACAS!$AY$1*60,0), 1 )))</f>
        <v>1</v>
      </c>
      <c r="OG46" s="347" cm="1">
        <f t="array" ref="OG46">IF($ND46=0,"",(IFERROR( (IFERROR($ND46/FRACAS!$AY$1*60,0) - SUMPRODUCT( (FRACAS!$K$5:$K$9999=OG$2) * IFERROR(FRACAS!$AN$5:$AN$9999,0) ) ) / IFERROR($ND46/FRACAS!$AY$1*60,0), 1 )))</f>
        <v>1</v>
      </c>
      <c r="OH46" s="347" cm="1">
        <f t="array" ref="OH46">IF($ND46=0,"",(IFERROR( (IFERROR($ND46/FRACAS!$AY$1*60,0) - SUMPRODUCT( (FRACAS!$K$5:$K$9999=OH$2) * IFERROR(FRACAS!$AN$5:$AN$9999,0) ) ) / IFERROR($ND46/FRACAS!$AY$1*60,0), 1 )))</f>
        <v>1</v>
      </c>
      <c r="OI46" s="347" cm="1">
        <f t="array" ref="OI46">IF($ND46=0,"",(IFERROR( (IFERROR($ND46/FRACAS!$AY$1*60,0) - SUMPRODUCT( (FRACAS!$K$5:$K$9999=OI$2) * IFERROR(FRACAS!$AN$5:$AN$9999,0) ) ) / IFERROR($ND46/FRACAS!$AY$1*60,0), 1 )))</f>
        <v>1</v>
      </c>
      <c r="OJ46" s="347" cm="1">
        <f t="array" ref="OJ46">IF($ND46=0,"",(IFERROR( (IFERROR($ND46/FRACAS!$AY$1*60,0) - SUMPRODUCT( (FRACAS!$K$5:$K$9999=OJ$2) * IFERROR(FRACAS!$AN$5:$AN$9999,0) ) ) / IFERROR($ND46/FRACAS!$AY$1*60,0), 1 )))</f>
        <v>1</v>
      </c>
      <c r="OK46" s="347" cm="1">
        <f t="array" ref="OK46">IF($ND46=0,"",(IFERROR( (IFERROR($ND46/FRACAS!$AY$1*60,0) - SUMPRODUCT( (FRACAS!$K$5:$K$9999=OK$2) * IFERROR(FRACAS!$AN$5:$AN$9999,0) ) ) / IFERROR($ND46/FRACAS!$AY$1*60,0), 1 )))</f>
        <v>1</v>
      </c>
      <c r="OL46" s="347" cm="1">
        <f t="array" ref="OL46">IF($ND46=0,"",(IFERROR( (IFERROR($ND46/FRACAS!$AY$1*60,0) - SUMPRODUCT( (FRACAS!$K$5:$K$9999=OL$2) * IFERROR(FRACAS!$AN$5:$AN$9999,0) ) ) / IFERROR($ND46/FRACAS!$AY$1*60,0), 1 )))</f>
        <v>1</v>
      </c>
      <c r="OM46" s="347" cm="1">
        <f t="array" ref="OM46">IF($ND46=0,"",(IFERROR( (IFERROR($ND46/FRACAS!$AY$1*60,0) - SUMPRODUCT( (FRACAS!$K$5:$K$9999=OM$2) * IFERROR(FRACAS!$AN$5:$AN$9999,0) ) ) / IFERROR($ND46/FRACAS!$AY$1*60,0), 1 )))</f>
        <v>1</v>
      </c>
      <c r="ON46" s="347" cm="1">
        <f t="array" ref="ON46">IF($ND46=0,"",(IFERROR( (IFERROR($ND46/FRACAS!$AY$1*60,0) - SUMPRODUCT( (FRACAS!$K$5:$K$9999=ON$2) * IFERROR(FRACAS!$AN$5:$AN$9999,0) ) ) / IFERROR($ND46/FRACAS!$AY$1*60,0), 1 )))</f>
        <v>1</v>
      </c>
    </row>
    <row r="47" spans="2:404" ht="15" customHeight="1">
      <c r="B47" s="301" t="s">
        <v>258</v>
      </c>
      <c r="C47" s="302">
        <v>45555</v>
      </c>
      <c r="D47" s="307">
        <v>8559</v>
      </c>
      <c r="E47" s="279">
        <v>117</v>
      </c>
      <c r="F47" s="307">
        <v>8119</v>
      </c>
      <c r="G47" s="307">
        <v>4866</v>
      </c>
      <c r="H47" s="307">
        <v>1496</v>
      </c>
      <c r="I47" s="303"/>
      <c r="J47" s="303"/>
      <c r="K47" s="304"/>
      <c r="L47" s="304"/>
      <c r="M47" s="317"/>
      <c r="N47" s="305"/>
      <c r="O47" s="279"/>
      <c r="P47" s="279"/>
      <c r="Q47" s="279"/>
      <c r="R47" s="279"/>
      <c r="S47" s="279"/>
      <c r="T47" s="279"/>
      <c r="U47" s="279"/>
      <c r="V47" s="279"/>
      <c r="W47" s="279"/>
      <c r="X47" s="279"/>
      <c r="Y47" s="279"/>
      <c r="Z47" s="279"/>
      <c r="AA47" s="279"/>
      <c r="AB47" s="279"/>
      <c r="AC47" s="279"/>
      <c r="AD47" s="279"/>
      <c r="AE47" s="279"/>
      <c r="AF47" s="279"/>
      <c r="AG47" s="279"/>
      <c r="AH47" s="279"/>
      <c r="AI47" s="279"/>
      <c r="AJ47" s="279"/>
      <c r="AK47" s="279"/>
      <c r="AL47" s="279"/>
      <c r="AM47" s="279"/>
      <c r="AN47" s="279"/>
      <c r="AO47" s="279"/>
      <c r="AP47" s="279"/>
      <c r="AQ47" s="279"/>
      <c r="AR47" s="279"/>
      <c r="AS47" s="279"/>
      <c r="AT47" s="279"/>
      <c r="AU47" s="279"/>
      <c r="AV47" s="279"/>
      <c r="AW47" s="279"/>
      <c r="AX47" s="279"/>
      <c r="AY47" s="279"/>
      <c r="AZ47" s="279"/>
      <c r="BA47" s="280"/>
      <c r="BB47" s="266"/>
      <c r="BC47" s="266"/>
      <c r="BD47" s="352"/>
      <c r="BE47" s="352"/>
      <c r="BF47" s="352"/>
      <c r="BG47" s="352"/>
      <c r="BH47" s="352"/>
      <c r="BI47" s="352"/>
      <c r="BJ47" s="352"/>
      <c r="BK47" s="352"/>
      <c r="BL47" s="352"/>
      <c r="BM47" s="352"/>
      <c r="BN47" s="352"/>
      <c r="BO47" s="352"/>
      <c r="BP47" s="352"/>
      <c r="BQ47" s="352"/>
      <c r="BR47" s="352"/>
      <c r="BS47" s="352"/>
      <c r="BT47" s="352"/>
      <c r="BU47" s="352"/>
      <c r="BV47" s="352"/>
      <c r="BW47" s="352"/>
      <c r="BX47" s="352"/>
      <c r="BY47" s="352"/>
      <c r="BZ47" s="352"/>
      <c r="CA47" s="352"/>
      <c r="CB47" s="352"/>
      <c r="CC47" s="352"/>
      <c r="CD47" s="352"/>
      <c r="CE47" s="352"/>
      <c r="CF47" s="352"/>
      <c r="CG47" s="352"/>
      <c r="CH47" s="352"/>
      <c r="CI47" s="352"/>
      <c r="CJ47" s="352"/>
      <c r="CK47" s="352"/>
      <c r="CL47" s="352"/>
      <c r="CM47" s="352"/>
      <c r="CN47" s="352"/>
      <c r="CO47" s="352"/>
      <c r="CP47" s="352"/>
      <c r="CQ47" s="352"/>
      <c r="CR47" s="352"/>
      <c r="CS47" s="352"/>
      <c r="CT47" s="352"/>
      <c r="CU47" s="352"/>
      <c r="CV47" s="352"/>
      <c r="CW47" s="352"/>
      <c r="CX47" s="352"/>
      <c r="CY47" s="352"/>
      <c r="CZ47" s="352"/>
      <c r="DA47" s="352"/>
      <c r="DB47" s="266"/>
      <c r="DC47" s="266">
        <f t="shared" si="3"/>
        <v>62</v>
      </c>
      <c r="DD47" s="302">
        <f t="shared" si="4"/>
        <v>45555</v>
      </c>
      <c r="DE47" s="328">
        <f>IF(D47&gt; 0,(COUNTIFS(FRACAS!$B$5:$B$9997, D$4, FRACAS!$D$5:$D$9997, "&lt;="&amp;D47)), "" )</f>
        <v>40</v>
      </c>
      <c r="DF47" s="282">
        <f>IF(E47&gt; 0,(COUNTIFS(FRACAS!$B$5:$B$9997, E$4, FRACAS!$D$5:$D$9997, "&lt;="&amp;E47)), "" )</f>
        <v>9</v>
      </c>
      <c r="DG47" s="282">
        <f>IF(F47&gt; 0,(COUNTIFS(FRACAS!$B$5:$B$9997, F$4, FRACAS!$D$5:$D$9997, "&lt;="&amp;F47)), "" )</f>
        <v>5</v>
      </c>
      <c r="DH47" s="282">
        <f>IF(G47&gt; 0,(COUNTIFS(FRACAS!$B$5:$B$9997, G$4, FRACAS!$D$5:$D$9997, "&lt;="&amp;G47)), "" )</f>
        <v>5</v>
      </c>
      <c r="DI47" s="282">
        <f>IF(H47&gt; 0,(COUNTIFS(FRACAS!$B$5:$B$9997, H$4, FRACAS!$D$5:$D$9997, "&lt;="&amp;H47)), "" )</f>
        <v>3</v>
      </c>
      <c r="DJ47" s="282" t="str">
        <f>IF(I47&gt; 0,(COUNTIFS(FRACAS!$B$5:$B$9997, I$4, FRACAS!$D$5:$D$9997, "&lt;="&amp;I47)), "" )</f>
        <v/>
      </c>
      <c r="DK47" s="282" t="str">
        <f>IF(J47&gt; 0,(COUNTIFS(FRACAS!$B$5:$B$9997, J$4, FRACAS!$D$5:$D$9997, "&lt;="&amp;J47)), "" )</f>
        <v/>
      </c>
      <c r="DL47" s="282" t="str">
        <f>IF(K47&gt; 0,(COUNTIFS(FRACAS!$B$5:$B$9997, K$4, FRACAS!$D$5:$D$9997, "&lt;="&amp;K47)), "" )</f>
        <v/>
      </c>
      <c r="DM47" s="282" t="str">
        <f>IF(L47&gt; 0,(COUNTIFS(FRACAS!$B$5:$B$9997, L$4, FRACAS!$D$5:$D$9997, "&lt;="&amp;L47)), "" )</f>
        <v/>
      </c>
      <c r="DN47" s="282" t="str">
        <f>IF(M47&gt; 0,(COUNTIFS(FRACAS!$B$5:$B$9997, M$4, FRACAS!$D$5:$D$9997, "&lt;="&amp;M47)), "" )</f>
        <v/>
      </c>
      <c r="DO47" s="284"/>
      <c r="DP47" s="282"/>
      <c r="DQ47" s="282"/>
      <c r="DR47" s="282"/>
      <c r="DS47" s="282"/>
      <c r="DT47" s="282"/>
      <c r="DU47" s="282"/>
      <c r="DV47" s="282"/>
      <c r="DW47" s="282"/>
      <c r="DX47" s="282"/>
      <c r="DY47" s="282"/>
      <c r="DZ47" s="282"/>
      <c r="EA47" s="282"/>
      <c r="EB47" s="282"/>
      <c r="EC47" s="282"/>
      <c r="ED47" s="282"/>
      <c r="EE47" s="282"/>
      <c r="EF47" s="282"/>
      <c r="EG47" s="282"/>
      <c r="EH47" s="282"/>
      <c r="EI47" s="282"/>
      <c r="EJ47" s="282"/>
      <c r="EK47" s="282"/>
      <c r="EL47" s="282"/>
      <c r="EM47" s="282"/>
      <c r="EN47" s="282"/>
      <c r="EO47" s="282"/>
      <c r="EP47" s="282"/>
      <c r="EQ47" s="282"/>
      <c r="ER47" s="282"/>
      <c r="ES47" s="282"/>
      <c r="ET47" s="282"/>
      <c r="EU47" s="282"/>
      <c r="EV47" s="282"/>
      <c r="EW47" s="282"/>
      <c r="EX47" s="282"/>
      <c r="EY47" s="282"/>
      <c r="EZ47" s="282"/>
      <c r="FA47" s="282"/>
      <c r="FB47" s="283"/>
      <c r="FC47" s="285"/>
      <c r="FD47" s="285"/>
      <c r="JN47" s="306"/>
      <c r="JO47" s="274"/>
      <c r="JP47" s="274"/>
      <c r="JQ47" s="274"/>
      <c r="JR47" s="274"/>
      <c r="JS47" s="274"/>
      <c r="JT47" s="274"/>
      <c r="JU47" s="274"/>
      <c r="JV47" s="274"/>
      <c r="JW47" s="274"/>
      <c r="JX47" s="274"/>
      <c r="JY47" s="274"/>
      <c r="JZ47" s="274"/>
      <c r="KA47" s="274"/>
      <c r="KB47" s="274"/>
      <c r="KC47" s="274"/>
      <c r="KD47" s="274"/>
      <c r="KE47" s="274"/>
      <c r="KF47" s="274"/>
      <c r="KG47" s="274"/>
      <c r="KH47" s="274"/>
      <c r="KI47" s="274"/>
      <c r="KJ47" s="274"/>
      <c r="KK47" s="274"/>
      <c r="KL47" s="274"/>
      <c r="KM47" s="274"/>
      <c r="KN47" s="274"/>
      <c r="KO47" s="274"/>
      <c r="KP47" s="274"/>
      <c r="KQ47" s="274"/>
      <c r="KR47" s="274"/>
      <c r="KS47" s="274"/>
      <c r="KT47" s="274"/>
      <c r="KU47" s="274"/>
      <c r="KV47" s="274"/>
      <c r="KW47" s="274"/>
      <c r="KX47" s="274"/>
      <c r="KY47" s="274"/>
      <c r="KZ47" s="274"/>
      <c r="LA47" s="274"/>
      <c r="LB47" s="275"/>
      <c r="LC47" s="302">
        <f t="shared" si="6"/>
        <v>45555</v>
      </c>
      <c r="LD47" s="354" cm="1">
        <f t="array" ref="LD47">IFERROR(
    (((D47/FRACAS!$AY$1)*60))
    /
    (((D47/FRACAS!$AY$1)*60) + SUMPRODUCT((FRACAS!$B$5:$B$9997=D$4)*(FRACAS!$D$5:$D$9997&lt;=D47)*(IFERROR(FRACAS!$AM$5:$AM$9997,0)))
    ),"")</f>
        <v>0.24212057529841885</v>
      </c>
      <c r="LE47" s="354" cm="1">
        <f t="array" ref="LE47">IFERROR(
    (((E47/FRACAS!$AY$1)*60))
    /
    (((E47/FRACAS!$AY$1)*60) + SUMPRODUCT((FRACAS!$B$5:$B$9997=E$4)*(FRACAS!$D$5:$D$9997&lt;=E47)*(IFERROR(FRACAS!$AM$5:$AM$9997,0)))
    ),"")</f>
        <v>4.3831770915956896E-3</v>
      </c>
      <c r="LF47" s="354" cm="1">
        <f t="array" ref="LF47">IFERROR(
    (((F47/FRACAS!$AY$1)*60))
    /
    (((F47/FRACAS!$AY$1)*60) + SUMPRODUCT((FRACAS!$B$5:$B$9997=F$4)*(FRACAS!$D$5:$D$9997&lt;=F47)*(IFERROR(FRACAS!$AM$5:$AM$9997,0)))
    ),"")</f>
        <v>0.99922054480077727</v>
      </c>
      <c r="LG47" s="354" cm="1">
        <f t="array" ref="LG47">IFERROR(
    (((G47/FRACAS!$AY$1)*60))
    /
    (((G47/FRACAS!$AY$1)*60) + SUMPRODUCT((FRACAS!$B$5:$B$9997=G$4)*(FRACAS!$D$5:$D$9997&lt;=G47)*(IFERROR(FRACAS!$AM$5:$AM$9997,0)))
    ),"")</f>
        <v>0.99339798865945739</v>
      </c>
      <c r="LH47" s="354" cm="1">
        <f t="array" ref="LH47">IFERROR(
    (((H47/FRACAS!$AY$1)*60))
    /
    (((H47/FRACAS!$AY$1)*60) + SUMPRODUCT((FRACAS!$B$5:$B$9997=H$4)*(FRACAS!$D$5:$D$9997&lt;=H47)*(IFERROR(FRACAS!$AM$5:$AM$9997,0)))
    ),"")</f>
        <v>0.97777777778730068</v>
      </c>
      <c r="LI47" s="354" t="str" cm="1">
        <f t="array" ref="LI47">IFERROR(
    (((I47/FRACAS!$AY$1)*60))
    /
    (((I47/FRACAS!$AY$1)*60) + SUMPRODUCT((FRACAS!$B$5:$B$9997=I$4)*(FRACAS!$D$5:$D$9997&lt;=I47)*(IFERROR(FRACAS!$AM$5:$AM$9997,0)))
    ),"")</f>
        <v/>
      </c>
      <c r="LJ47" s="354" t="str" cm="1">
        <f t="array" ref="LJ47">IFERROR(
    (((J47/FRACAS!$AY$1)*60))
    /
    (((J47/FRACAS!$AY$1)*60) + SUMPRODUCT((FRACAS!$B$5:$B$9997=J$4)*(FRACAS!$D$5:$D$9997&lt;=J47)*(IFERROR(FRACAS!$AM$5:$AM$9997,0)))
    ),"")</f>
        <v/>
      </c>
      <c r="LK47" s="354" t="str" cm="1">
        <f t="array" ref="LK47">IFERROR(
    (((K47/FRACAS!$AY$1)*60))
    /
    (((K47/FRACAS!$AY$1)*60) + SUMPRODUCT((FRACAS!$B$5:$B$9997=K$4)*(FRACAS!$D$5:$D$9997&lt;=K47)*(IFERROR(FRACAS!$AM$5:$AM$9997,0)))
    ),"")</f>
        <v/>
      </c>
      <c r="LL47" s="354" t="str" cm="1">
        <f t="array" ref="LL47">IFERROR(
    (((L47/FRACAS!$AY$1)*60))
    /
    (((L47/FRACAS!$AY$1)*60) + SUMPRODUCT((FRACAS!$B$5:$B$9997=L$4)*(FRACAS!$D$5:$D$9997&lt;=L47)*(IFERROR(FRACAS!$AM$5:$AM$9997,0)))
    ),"")</f>
        <v/>
      </c>
      <c r="LM47" s="354" t="str" cm="1">
        <f t="array" ref="LM47">IFERROR(
    (((M47/FRACAS!$AY$1)*60))
    /
    (((M47/FRACAS!$AY$1)*60) + SUMPRODUCT((FRACAS!$B$5:$B$9997=M$4)*(FRACAS!$D$5:$D$9997&lt;=M47)*(IFERROR(FRACAS!$AM$5:$AM$9997,0)))
    ),"")</f>
        <v/>
      </c>
      <c r="LN47" s="308"/>
      <c r="LO47" s="276"/>
      <c r="LP47" s="276"/>
      <c r="LQ47" s="276"/>
      <c r="LR47" s="276"/>
      <c r="LS47" s="276"/>
      <c r="LT47" s="276"/>
      <c r="LU47" s="276"/>
      <c r="LV47" s="276"/>
      <c r="LW47" s="276"/>
      <c r="LX47" s="276"/>
      <c r="LY47" s="276"/>
      <c r="LZ47" s="276"/>
      <c r="MA47" s="276"/>
      <c r="MB47" s="276"/>
      <c r="MC47" s="276"/>
      <c r="MD47" s="276"/>
      <c r="ME47" s="276"/>
      <c r="MF47" s="276"/>
      <c r="MG47" s="276"/>
      <c r="MH47" s="276"/>
      <c r="MI47" s="276"/>
      <c r="MJ47" s="276"/>
      <c r="MK47" s="276"/>
      <c r="ML47" s="276"/>
      <c r="MM47" s="276"/>
      <c r="MN47" s="276"/>
      <c r="MO47" s="276"/>
      <c r="MP47" s="276"/>
      <c r="MQ47" s="276"/>
      <c r="MR47" s="276"/>
      <c r="MS47" s="276"/>
      <c r="MT47" s="276"/>
      <c r="MU47" s="276"/>
      <c r="MV47" s="276"/>
      <c r="MW47" s="276"/>
      <c r="MX47" s="276"/>
      <c r="MY47" s="276"/>
      <c r="MZ47" s="276"/>
      <c r="NA47" s="277"/>
      <c r="ND47" s="345">
        <f t="shared" si="7"/>
        <v>23157</v>
      </c>
      <c r="NE47" s="346">
        <f t="shared" si="5"/>
        <v>45555</v>
      </c>
      <c r="NF47" s="347" cm="1">
        <f t="array" ref="NF47">IF($ND47=0,"",(IFERROR( (IFERROR($ND47/FRACAS!$AY$1*60,0) - SUMPRODUCT( (FRACAS!$K$5:$K$9999=NF$2) * IFERROR(FRACAS!$AN$5:$AN$9999,0) ) ) / IFERROR($ND47/FRACAS!$AY$1*60,0), 1 )))</f>
        <v>1</v>
      </c>
      <c r="NG47" s="347" cm="1">
        <f t="array" ref="NG47">IF($ND47=0,"",(IFERROR( (IFERROR($ND47/FRACAS!$AY$1*60,0) - SUMPRODUCT( (FRACAS!$K$5:$K$9999=NG$2) * IFERROR(FRACAS!$AN$5:$AN$9999,0) ) ) / IFERROR($ND47/FRACAS!$AY$1*60,0), 1 )))</f>
        <v>1</v>
      </c>
      <c r="NH47" s="347" cm="1">
        <f t="array" ref="NH47">IF($ND47=0,"",(IFERROR( (IFERROR($ND47/FRACAS!$AY$1*60,0) - SUMPRODUCT( (FRACAS!$K$5:$K$9999=NH$2) * IFERROR(FRACAS!$AN$5:$AN$9999,0) ) ) / IFERROR($ND47/FRACAS!$AY$1*60,0), 1 )))</f>
        <v>1</v>
      </c>
      <c r="NI47" s="347" cm="1">
        <f t="array" ref="NI47">IF($ND47=0,"",(IFERROR( (IFERROR($ND47/FRACAS!$AY$1*60,0) - SUMPRODUCT( (FRACAS!$K$5:$K$9999=NI$2) * IFERROR(FRACAS!$AN$5:$AN$9999,0) ) ) / IFERROR($ND47/FRACAS!$AY$1*60,0), 1 )))</f>
        <v>1</v>
      </c>
      <c r="NJ47" s="347" cm="1">
        <f t="array" ref="NJ47">IF($ND47=0,"",(IFERROR( (IFERROR($ND47/FRACAS!$AY$1*60,0) - SUMPRODUCT( (FRACAS!$K$5:$K$9999=NJ$2) * IFERROR(FRACAS!$AN$5:$AN$9999,0) ) ) / IFERROR($ND47/FRACAS!$AY$1*60,0), 1 )))</f>
        <v>1</v>
      </c>
      <c r="NK47" s="347" cm="1">
        <f t="array" ref="NK47">IF($ND47=0,"",(IFERROR( (IFERROR($ND47/FRACAS!$AY$1*60,0) - SUMPRODUCT( (FRACAS!$K$5:$K$9999=NK$2) * IFERROR(FRACAS!$AN$5:$AN$9999,0) ) ) / IFERROR($ND47/FRACAS!$AY$1*60,0), 1 )))</f>
        <v>1</v>
      </c>
      <c r="NL47" s="347" cm="1">
        <f t="array" ref="NL47">IF($ND47=0,"",(IFERROR( (IFERROR($ND47/FRACAS!$AY$1*60,0) - SUMPRODUCT( (FRACAS!$K$5:$K$9999=NL$2) * IFERROR(FRACAS!$AN$5:$AN$9999,0) ) ) / IFERROR($ND47/FRACAS!$AY$1*60,0), 1 )))</f>
        <v>1</v>
      </c>
      <c r="NM47" s="347" cm="1">
        <f t="array" ref="NM47">IF($ND47=0,"",(IFERROR( (IFERROR($ND47/FRACAS!$AY$1*60,0) - SUMPRODUCT( (FRACAS!$K$5:$K$9999=NM$2) * IFERROR(FRACAS!$AN$5:$AN$9999,0) ) ) / IFERROR($ND47/FRACAS!$AY$1*60,0), 1 )))</f>
        <v>1</v>
      </c>
      <c r="NN47" s="347" cm="1">
        <f t="array" ref="NN47">IF($ND47=0,"",(IFERROR( (IFERROR($ND47/FRACAS!$AY$1*60,0) - SUMPRODUCT( (FRACAS!$K$5:$K$9999=NN$2) * IFERROR(FRACAS!$AN$5:$AN$9999,0) ) ) / IFERROR($ND47/FRACAS!$AY$1*60,0), 1 )))</f>
        <v>1</v>
      </c>
      <c r="NO47" s="347" cm="1">
        <f t="array" ref="NO47">IF($ND47=0,"",(IFERROR( (IFERROR($ND47/FRACAS!$AY$1*60,0) - SUMPRODUCT( (FRACAS!$K$5:$K$9999=NO$2) * IFERROR(FRACAS!$AN$5:$AN$9999,0) ) ) / IFERROR($ND47/FRACAS!$AY$1*60,0), 1 )))</f>
        <v>1</v>
      </c>
      <c r="NP47" s="347" cm="1">
        <f t="array" ref="NP47">IF($ND47=0,"",(IFERROR( (IFERROR($ND47/FRACAS!$AY$1*60,0) - SUMPRODUCT( (FRACAS!$K$5:$K$9999=NP$2) * IFERROR(FRACAS!$AN$5:$AN$9999,0) ) ) / IFERROR($ND47/FRACAS!$AY$1*60,0), 1 )))</f>
        <v>1</v>
      </c>
      <c r="NQ47" s="347" cm="1">
        <f t="array" ref="NQ47">IF($ND47=0,"",(IFERROR( (IFERROR($ND47/FRACAS!$AY$1*60,0) - SUMPRODUCT( (FRACAS!$K$5:$K$9999=NQ$2) * IFERROR(FRACAS!$AN$5:$AN$9999,0) ) ) / IFERROR($ND47/FRACAS!$AY$1*60,0), 1 )))</f>
        <v>1</v>
      </c>
      <c r="NR47" s="347" cm="1">
        <f t="array" ref="NR47">IF($ND47=0,"",(IFERROR( (IFERROR($ND47/FRACAS!$AY$1*60,0) - SUMPRODUCT( (FRACAS!$K$5:$K$9999=NR$2) * IFERROR(FRACAS!$AN$5:$AN$9999,0) ) ) / IFERROR($ND47/FRACAS!$AY$1*60,0), 1 )))</f>
        <v>1</v>
      </c>
      <c r="NS47" s="347" cm="1">
        <f t="array" ref="NS47">IF($ND47=0,"",(IFERROR( (IFERROR($ND47/FRACAS!$AY$1*60,0) - SUMPRODUCT( (FRACAS!$K$5:$K$9999=NS$2) * IFERROR(FRACAS!$AN$5:$AN$9999,0) ) ) / IFERROR($ND47/FRACAS!$AY$1*60,0), 1 )))</f>
        <v>1</v>
      </c>
      <c r="NT47" s="347" cm="1">
        <f t="array" ref="NT47">IF($ND47=0,"",(IFERROR( (IFERROR($ND47/FRACAS!$AY$1*60,0) - SUMPRODUCT( (FRACAS!$K$5:$K$9999=NT$2) * IFERROR(FRACAS!$AN$5:$AN$9999,0) ) ) / IFERROR($ND47/FRACAS!$AY$1*60,0), 1 )))</f>
        <v>1</v>
      </c>
      <c r="NU47" s="347" cm="1">
        <f t="array" ref="NU47">IF($ND47=0,"",(IFERROR( (IFERROR($ND47/FRACAS!$AY$1*60,0) - SUMPRODUCT( (FRACAS!$K$5:$K$9999=NU$2) * IFERROR(FRACAS!$AN$5:$AN$9999,0) ) ) / IFERROR($ND47/FRACAS!$AY$1*60,0), 1 )))</f>
        <v>1</v>
      </c>
      <c r="NV47" s="347" cm="1">
        <f t="array" ref="NV47">IF($ND47=0,"",(IFERROR( (IFERROR($ND47/FRACAS!$AY$1*60,0) - SUMPRODUCT( (FRACAS!$K$5:$K$9999=NV$2) * IFERROR(FRACAS!$AN$5:$AN$9999,0) ) ) / IFERROR($ND47/FRACAS!$AY$1*60,0), 1 )))</f>
        <v>1</v>
      </c>
      <c r="NW47" s="347" cm="1">
        <f t="array" ref="NW47">IF($ND47=0,"",(IFERROR( (IFERROR($ND47/FRACAS!$AY$1*60,0) - SUMPRODUCT( (FRACAS!$K$5:$K$9999=NW$2) * IFERROR(FRACAS!$AN$5:$AN$9999,0) ) ) / IFERROR($ND47/FRACAS!$AY$1*60,0), 1 )))</f>
        <v>1</v>
      </c>
      <c r="NX47" s="347" cm="1">
        <f t="array" ref="NX47">IF($ND47=0,"",(IFERROR( (IFERROR($ND47/FRACAS!$AY$1*60,0) - SUMPRODUCT( (FRACAS!$K$5:$K$9999=NX$2) * IFERROR(FRACAS!$AN$5:$AN$9999,0) ) ) / IFERROR($ND47/FRACAS!$AY$1*60,0), 1 )))</f>
        <v>1</v>
      </c>
      <c r="NY47" s="347" cm="1">
        <f t="array" ref="NY47">IF($ND47=0,"",(IFERROR( (IFERROR($ND47/FRACAS!$AY$1*60,0) - SUMPRODUCT( (FRACAS!$K$5:$K$9999=NY$2) * IFERROR(FRACAS!$AN$5:$AN$9999,0) ) ) / IFERROR($ND47/FRACAS!$AY$1*60,0), 1 )))</f>
        <v>1</v>
      </c>
      <c r="NZ47" s="347" cm="1">
        <f t="array" ref="NZ47">IF($ND47=0,"",(IFERROR( (IFERROR($ND47/FRACAS!$AY$1*60,0) - SUMPRODUCT( (FRACAS!$K$5:$K$9999=NZ$2) * IFERROR(FRACAS!$AN$5:$AN$9999,0) ) ) / IFERROR($ND47/FRACAS!$AY$1*60,0), 1 )))</f>
        <v>1</v>
      </c>
      <c r="OA47" s="347" cm="1">
        <f t="array" ref="OA47">IF($ND47=0,"",(IFERROR( (IFERROR($ND47/FRACAS!$AY$1*60,0) - SUMPRODUCT( (FRACAS!$K$5:$K$9999=OA$2) * IFERROR(FRACAS!$AN$5:$AN$9999,0) ) ) / IFERROR($ND47/FRACAS!$AY$1*60,0), 1 )))</f>
        <v>1</v>
      </c>
      <c r="OB47" s="347" cm="1">
        <f t="array" ref="OB47">IF($ND47=0,"",(IFERROR( (IFERROR($ND47/FRACAS!$AY$1*60,0) - SUMPRODUCT( (FRACAS!$K$5:$K$9999=OB$2) * IFERROR(FRACAS!$AN$5:$AN$9999,0) ) ) / IFERROR($ND47/FRACAS!$AY$1*60,0), 1 )))</f>
        <v>1</v>
      </c>
      <c r="OC47" s="347" cm="1">
        <f t="array" ref="OC47">IF($ND47=0,"",(IFERROR( (IFERROR($ND47/FRACAS!$AY$1*60,0) - SUMPRODUCT( (FRACAS!$K$5:$K$9999=OC$2) * IFERROR(FRACAS!$AN$5:$AN$9999,0) ) ) / IFERROR($ND47/FRACAS!$AY$1*60,0), 1 )))</f>
        <v>1</v>
      </c>
      <c r="OD47" s="347" cm="1">
        <f t="array" ref="OD47">IF($ND47=0,"",(IFERROR( (IFERROR($ND47/FRACAS!$AY$1*60,0) - SUMPRODUCT( (FRACAS!$K$5:$K$9999=OD$2) * IFERROR(FRACAS!$AN$5:$AN$9999,0) ) ) / IFERROR($ND47/FRACAS!$AY$1*60,0), 1 )))</f>
        <v>1</v>
      </c>
      <c r="OE47" s="347" cm="1">
        <f t="array" ref="OE47">IF($ND47=0,"",(IFERROR( (IFERROR($ND47/FRACAS!$AY$1*60,0) - SUMPRODUCT( (FRACAS!$K$5:$K$9999=OE$2) * IFERROR(FRACAS!$AN$5:$AN$9999,0) ) ) / IFERROR($ND47/FRACAS!$AY$1*60,0), 1 )))</f>
        <v>1</v>
      </c>
      <c r="OF47" s="347" cm="1">
        <f t="array" ref="OF47">IF($ND47=0,"",(IFERROR( (IFERROR($ND47/FRACAS!$AY$1*60,0) - SUMPRODUCT( (FRACAS!$K$5:$K$9999=OF$2) * IFERROR(FRACAS!$AN$5:$AN$9999,0) ) ) / IFERROR($ND47/FRACAS!$AY$1*60,0), 1 )))</f>
        <v>1</v>
      </c>
      <c r="OG47" s="347" cm="1">
        <f t="array" ref="OG47">IF($ND47=0,"",(IFERROR( (IFERROR($ND47/FRACAS!$AY$1*60,0) - SUMPRODUCT( (FRACAS!$K$5:$K$9999=OG$2) * IFERROR(FRACAS!$AN$5:$AN$9999,0) ) ) / IFERROR($ND47/FRACAS!$AY$1*60,0), 1 )))</f>
        <v>1</v>
      </c>
      <c r="OH47" s="347" cm="1">
        <f t="array" ref="OH47">IF($ND47=0,"",(IFERROR( (IFERROR($ND47/FRACAS!$AY$1*60,0) - SUMPRODUCT( (FRACAS!$K$5:$K$9999=OH$2) * IFERROR(FRACAS!$AN$5:$AN$9999,0) ) ) / IFERROR($ND47/FRACAS!$AY$1*60,0), 1 )))</f>
        <v>1</v>
      </c>
      <c r="OI47" s="347" cm="1">
        <f t="array" ref="OI47">IF($ND47=0,"",(IFERROR( (IFERROR($ND47/FRACAS!$AY$1*60,0) - SUMPRODUCT( (FRACAS!$K$5:$K$9999=OI$2) * IFERROR(FRACAS!$AN$5:$AN$9999,0) ) ) / IFERROR($ND47/FRACAS!$AY$1*60,0), 1 )))</f>
        <v>1</v>
      </c>
      <c r="OJ47" s="347" cm="1">
        <f t="array" ref="OJ47">IF($ND47=0,"",(IFERROR( (IFERROR($ND47/FRACAS!$AY$1*60,0) - SUMPRODUCT( (FRACAS!$K$5:$K$9999=OJ$2) * IFERROR(FRACAS!$AN$5:$AN$9999,0) ) ) / IFERROR($ND47/FRACAS!$AY$1*60,0), 1 )))</f>
        <v>1</v>
      </c>
      <c r="OK47" s="347" cm="1">
        <f t="array" ref="OK47">IF($ND47=0,"",(IFERROR( (IFERROR($ND47/FRACAS!$AY$1*60,0) - SUMPRODUCT( (FRACAS!$K$5:$K$9999=OK$2) * IFERROR(FRACAS!$AN$5:$AN$9999,0) ) ) / IFERROR($ND47/FRACAS!$AY$1*60,0), 1 )))</f>
        <v>1</v>
      </c>
      <c r="OL47" s="347" cm="1">
        <f t="array" ref="OL47">IF($ND47=0,"",(IFERROR( (IFERROR($ND47/FRACAS!$AY$1*60,0) - SUMPRODUCT( (FRACAS!$K$5:$K$9999=OL$2) * IFERROR(FRACAS!$AN$5:$AN$9999,0) ) ) / IFERROR($ND47/FRACAS!$AY$1*60,0), 1 )))</f>
        <v>1</v>
      </c>
      <c r="OM47" s="347" cm="1">
        <f t="array" ref="OM47">IF($ND47=0,"",(IFERROR( (IFERROR($ND47/FRACAS!$AY$1*60,0) - SUMPRODUCT( (FRACAS!$K$5:$K$9999=OM$2) * IFERROR(FRACAS!$AN$5:$AN$9999,0) ) ) / IFERROR($ND47/FRACAS!$AY$1*60,0), 1 )))</f>
        <v>1</v>
      </c>
      <c r="ON47" s="347" cm="1">
        <f t="array" ref="ON47">IF($ND47=0,"",(IFERROR( (IFERROR($ND47/FRACAS!$AY$1*60,0) - SUMPRODUCT( (FRACAS!$K$5:$K$9999=ON$2) * IFERROR(FRACAS!$AN$5:$AN$9999,0) ) ) / IFERROR($ND47/FRACAS!$AY$1*60,0), 1 )))</f>
        <v>1</v>
      </c>
    </row>
    <row r="48" spans="2:404" ht="15" customHeight="1">
      <c r="B48" s="301" t="s">
        <v>259</v>
      </c>
      <c r="C48" s="302">
        <v>45562</v>
      </c>
      <c r="D48" s="307">
        <v>8799</v>
      </c>
      <c r="E48" s="279">
        <v>121</v>
      </c>
      <c r="F48" s="279">
        <v>8790</v>
      </c>
      <c r="G48" s="279">
        <v>5260</v>
      </c>
      <c r="H48" s="279">
        <v>1760</v>
      </c>
      <c r="I48" s="303"/>
      <c r="J48" s="303"/>
      <c r="K48" s="304"/>
      <c r="L48" s="304"/>
      <c r="M48" s="317"/>
      <c r="N48" s="305"/>
      <c r="O48" s="279"/>
      <c r="P48" s="279"/>
      <c r="Q48" s="279"/>
      <c r="R48" s="279"/>
      <c r="S48" s="279"/>
      <c r="T48" s="279"/>
      <c r="U48" s="279"/>
      <c r="V48" s="279"/>
      <c r="W48" s="279"/>
      <c r="X48" s="279"/>
      <c r="Y48" s="279"/>
      <c r="Z48" s="279"/>
      <c r="AA48" s="279"/>
      <c r="AB48" s="279"/>
      <c r="AC48" s="279"/>
      <c r="AD48" s="279"/>
      <c r="AE48" s="279"/>
      <c r="AF48" s="279"/>
      <c r="AG48" s="279"/>
      <c r="AH48" s="279"/>
      <c r="AI48" s="279"/>
      <c r="AJ48" s="279"/>
      <c r="AK48" s="279"/>
      <c r="AL48" s="279"/>
      <c r="AM48" s="279"/>
      <c r="AN48" s="279"/>
      <c r="AO48" s="279"/>
      <c r="AP48" s="279"/>
      <c r="AQ48" s="279"/>
      <c r="AR48" s="279"/>
      <c r="AS48" s="279"/>
      <c r="AT48" s="279"/>
      <c r="AU48" s="279"/>
      <c r="AV48" s="279"/>
      <c r="AW48" s="279"/>
      <c r="AX48" s="279"/>
      <c r="AY48" s="279"/>
      <c r="AZ48" s="279"/>
      <c r="BA48" s="280"/>
      <c r="BB48" s="266"/>
      <c r="BC48" s="266"/>
      <c r="BD48" s="352"/>
      <c r="BE48" s="352"/>
      <c r="BF48" s="352"/>
      <c r="BG48" s="352"/>
      <c r="BH48" s="352"/>
      <c r="BI48" s="352"/>
      <c r="BJ48" s="352"/>
      <c r="BK48" s="352"/>
      <c r="BL48" s="352"/>
      <c r="BM48" s="352"/>
      <c r="BN48" s="352"/>
      <c r="BO48" s="352"/>
      <c r="BP48" s="352"/>
      <c r="BQ48" s="352"/>
      <c r="BR48" s="352"/>
      <c r="BS48" s="352"/>
      <c r="BT48" s="352"/>
      <c r="BU48" s="352"/>
      <c r="BV48" s="352"/>
      <c r="BW48" s="352"/>
      <c r="BX48" s="352"/>
      <c r="BY48" s="352"/>
      <c r="BZ48" s="352"/>
      <c r="CA48" s="352"/>
      <c r="CB48" s="352"/>
      <c r="CC48" s="352"/>
      <c r="CD48" s="352"/>
      <c r="CE48" s="352"/>
      <c r="CF48" s="352"/>
      <c r="CG48" s="352"/>
      <c r="CH48" s="352"/>
      <c r="CI48" s="352"/>
      <c r="CJ48" s="352"/>
      <c r="CK48" s="352"/>
      <c r="CL48" s="352"/>
      <c r="CM48" s="352"/>
      <c r="CN48" s="352"/>
      <c r="CO48" s="352"/>
      <c r="CP48" s="352"/>
      <c r="CQ48" s="352"/>
      <c r="CR48" s="352"/>
      <c r="CS48" s="352"/>
      <c r="CT48" s="352"/>
      <c r="CU48" s="352"/>
      <c r="CV48" s="352"/>
      <c r="CW48" s="352"/>
      <c r="CX48" s="352"/>
      <c r="CY48" s="352"/>
      <c r="CZ48" s="352"/>
      <c r="DA48" s="352"/>
      <c r="DB48" s="266"/>
      <c r="DC48" s="266">
        <f t="shared" si="3"/>
        <v>62</v>
      </c>
      <c r="DD48" s="302">
        <f t="shared" si="4"/>
        <v>45562</v>
      </c>
      <c r="DE48" s="328">
        <f>IF(D48&gt; 0,(COUNTIFS(FRACAS!$B$5:$B$9997, D$4, FRACAS!$D$5:$D$9997, "&lt;="&amp;D48)), "" )</f>
        <v>40</v>
      </c>
      <c r="DF48" s="282">
        <f>IF(E48&gt; 0,(COUNTIFS(FRACAS!$B$5:$B$9997, E$4, FRACAS!$D$5:$D$9997, "&lt;="&amp;E48)), "" )</f>
        <v>9</v>
      </c>
      <c r="DG48" s="282">
        <f>IF(F48&gt; 0,(COUNTIFS(FRACAS!$B$5:$B$9997, F$4, FRACAS!$D$5:$D$9997, "&lt;="&amp;F48)), "" )</f>
        <v>5</v>
      </c>
      <c r="DH48" s="282">
        <f>IF(G48&gt; 0,(COUNTIFS(FRACAS!$B$5:$B$9997, G$4, FRACAS!$D$5:$D$9997, "&lt;="&amp;G48)), "" )</f>
        <v>5</v>
      </c>
      <c r="DI48" s="282">
        <f>IF(H48&gt; 0,(COUNTIFS(FRACAS!$B$5:$B$9997, H$4, FRACAS!$D$5:$D$9997, "&lt;="&amp;H48)), "" )</f>
        <v>3</v>
      </c>
      <c r="DJ48" s="282" t="str">
        <f>IF(I48&gt; 0,(COUNTIFS(FRACAS!$B$5:$B$9997, I$4, FRACAS!$D$5:$D$9997, "&lt;="&amp;I48)), "" )</f>
        <v/>
      </c>
      <c r="DK48" s="282" t="str">
        <f>IF(J48&gt; 0,(COUNTIFS(FRACAS!$B$5:$B$9997, J$4, FRACAS!$D$5:$D$9997, "&lt;="&amp;J48)), "" )</f>
        <v/>
      </c>
      <c r="DL48" s="282" t="str">
        <f>IF(K48&gt; 0,(COUNTIFS(FRACAS!$B$5:$B$9997, K$4, FRACAS!$D$5:$D$9997, "&lt;="&amp;K48)), "" )</f>
        <v/>
      </c>
      <c r="DM48" s="282" t="str">
        <f>IF(L48&gt; 0,(COUNTIFS(FRACAS!$B$5:$B$9997, L$4, FRACAS!$D$5:$D$9997, "&lt;="&amp;L48)), "" )</f>
        <v/>
      </c>
      <c r="DN48" s="282" t="str">
        <f>IF(M48&gt; 0,(COUNTIFS(FRACAS!$B$5:$B$9997, M$4, FRACAS!$D$5:$D$9997, "&lt;="&amp;M48)), "" )</f>
        <v/>
      </c>
      <c r="DO48" s="284"/>
      <c r="DP48" s="282"/>
      <c r="DQ48" s="282"/>
      <c r="DR48" s="282"/>
      <c r="DS48" s="282"/>
      <c r="DT48" s="282"/>
      <c r="DU48" s="282"/>
      <c r="DV48" s="282"/>
      <c r="DW48" s="282"/>
      <c r="DX48" s="282"/>
      <c r="DY48" s="282"/>
      <c r="DZ48" s="282"/>
      <c r="EA48" s="282"/>
      <c r="EB48" s="282"/>
      <c r="EC48" s="282"/>
      <c r="ED48" s="282"/>
      <c r="EE48" s="282"/>
      <c r="EF48" s="282"/>
      <c r="EG48" s="282"/>
      <c r="EH48" s="282"/>
      <c r="EI48" s="282"/>
      <c r="EJ48" s="282"/>
      <c r="EK48" s="282"/>
      <c r="EL48" s="282"/>
      <c r="EM48" s="282"/>
      <c r="EN48" s="282"/>
      <c r="EO48" s="282"/>
      <c r="EP48" s="282"/>
      <c r="EQ48" s="282"/>
      <c r="ER48" s="282"/>
      <c r="ES48" s="282"/>
      <c r="ET48" s="282"/>
      <c r="EU48" s="282"/>
      <c r="EV48" s="282"/>
      <c r="EW48" s="282"/>
      <c r="EX48" s="282"/>
      <c r="EY48" s="282"/>
      <c r="EZ48" s="282"/>
      <c r="FA48" s="282"/>
      <c r="FB48" s="283"/>
      <c r="FC48" s="285"/>
      <c r="FD48" s="285"/>
      <c r="JN48" s="306"/>
      <c r="JO48" s="274"/>
      <c r="JP48" s="274"/>
      <c r="JQ48" s="274"/>
      <c r="JR48" s="274"/>
      <c r="JS48" s="274"/>
      <c r="JT48" s="274"/>
      <c r="JU48" s="274"/>
      <c r="JV48" s="274"/>
      <c r="JW48" s="274"/>
      <c r="JX48" s="274"/>
      <c r="JY48" s="274"/>
      <c r="JZ48" s="274"/>
      <c r="KA48" s="274"/>
      <c r="KB48" s="274"/>
      <c r="KC48" s="274"/>
      <c r="KD48" s="274"/>
      <c r="KE48" s="274"/>
      <c r="KF48" s="274"/>
      <c r="KG48" s="274"/>
      <c r="KH48" s="274"/>
      <c r="KI48" s="274"/>
      <c r="KJ48" s="274"/>
      <c r="KK48" s="274"/>
      <c r="KL48" s="274"/>
      <c r="KM48" s="274"/>
      <c r="KN48" s="274"/>
      <c r="KO48" s="274"/>
      <c r="KP48" s="274"/>
      <c r="KQ48" s="274"/>
      <c r="KR48" s="274"/>
      <c r="KS48" s="274"/>
      <c r="KT48" s="274"/>
      <c r="KU48" s="274"/>
      <c r="KV48" s="274"/>
      <c r="KW48" s="274"/>
      <c r="KX48" s="274"/>
      <c r="KY48" s="274"/>
      <c r="KZ48" s="274"/>
      <c r="LA48" s="274"/>
      <c r="LB48" s="275"/>
      <c r="LC48" s="302">
        <f t="shared" si="6"/>
        <v>45562</v>
      </c>
      <c r="LD48" s="354" cm="1">
        <f t="array" ref="LD48">IFERROR(
    (((D48/FRACAS!$AY$1)*60))
    /
    (((D48/FRACAS!$AY$1)*60) + SUMPRODUCT((FRACAS!$B$5:$B$9997=D$4)*(FRACAS!$D$5:$D$9997&lt;=D48)*(IFERROR(FRACAS!$AM$5:$AM$9997,0)))
    ),"")</f>
        <v>0.24723128805280523</v>
      </c>
      <c r="LE48" s="354" cm="1">
        <f t="array" ref="LE48">IFERROR(
    (((E48/FRACAS!$AY$1)*60))
    /
    (((E48/FRACAS!$AY$1)*60) + SUMPRODUCT((FRACAS!$B$5:$B$9997=E$4)*(FRACAS!$D$5:$D$9997&lt;=E48)*(IFERROR(FRACAS!$AM$5:$AM$9997,0)))
    ),"")</f>
        <v>4.5323501171817054E-3</v>
      </c>
      <c r="LF48" s="354" cm="1">
        <f t="array" ref="LF48">IFERROR(
    (((F48/FRACAS!$AY$1)*60))
    /
    (((F48/FRACAS!$AY$1)*60) + SUMPRODUCT((FRACAS!$B$5:$B$9997=F$4)*(FRACAS!$D$5:$D$9997&lt;=F48)*(IFERROR(FRACAS!$AM$5:$AM$9997,0)))
    ),"")</f>
        <v>0.9992800030339819</v>
      </c>
      <c r="LG48" s="354" cm="1">
        <f t="array" ref="LG48">IFERROR(
    (((G48/FRACAS!$AY$1)*60))
    /
    (((G48/FRACAS!$AY$1)*60) + SUMPRODUCT((FRACAS!$B$5:$B$9997=G$4)*(FRACAS!$D$5:$D$9997&lt;=G48)*(IFERROR(FRACAS!$AM$5:$AM$9997,0)))
    ),"")</f>
        <v>0.99388949015299033</v>
      </c>
      <c r="LH48" s="354" cm="1">
        <f t="array" ref="LH48">IFERROR(
    (((H48/FRACAS!$AY$1)*60))
    /
    (((H48/FRACAS!$AY$1)*60) + SUMPRODUCT((FRACAS!$B$5:$B$9997=H$4)*(FRACAS!$D$5:$D$9997&lt;=H48)*(IFERROR(FRACAS!$AM$5:$AM$9997,0)))
    ),"")</f>
        <v>0.98104793757782538</v>
      </c>
      <c r="LI48" s="354" t="str" cm="1">
        <f t="array" ref="LI48">IFERROR(
    (((I48/FRACAS!$AY$1)*60))
    /
    (((I48/FRACAS!$AY$1)*60) + SUMPRODUCT((FRACAS!$B$5:$B$9997=I$4)*(FRACAS!$D$5:$D$9997&lt;=I48)*(IFERROR(FRACAS!$AM$5:$AM$9997,0)))
    ),"")</f>
        <v/>
      </c>
      <c r="LJ48" s="354" t="str" cm="1">
        <f t="array" ref="LJ48">IFERROR(
    (((J48/FRACAS!$AY$1)*60))
    /
    (((J48/FRACAS!$AY$1)*60) + SUMPRODUCT((FRACAS!$B$5:$B$9997=J$4)*(FRACAS!$D$5:$D$9997&lt;=J48)*(IFERROR(FRACAS!$AM$5:$AM$9997,0)))
    ),"")</f>
        <v/>
      </c>
      <c r="LK48" s="354" t="str" cm="1">
        <f t="array" ref="LK48">IFERROR(
    (((K48/FRACAS!$AY$1)*60))
    /
    (((K48/FRACAS!$AY$1)*60) + SUMPRODUCT((FRACAS!$B$5:$B$9997=K$4)*(FRACAS!$D$5:$D$9997&lt;=K48)*(IFERROR(FRACAS!$AM$5:$AM$9997,0)))
    ),"")</f>
        <v/>
      </c>
      <c r="LL48" s="354" t="str" cm="1">
        <f t="array" ref="LL48">IFERROR(
    (((L48/FRACAS!$AY$1)*60))
    /
    (((L48/FRACAS!$AY$1)*60) + SUMPRODUCT((FRACAS!$B$5:$B$9997=L$4)*(FRACAS!$D$5:$D$9997&lt;=L48)*(IFERROR(FRACAS!$AM$5:$AM$9997,0)))
    ),"")</f>
        <v/>
      </c>
      <c r="LM48" s="354" t="str" cm="1">
        <f t="array" ref="LM48">IFERROR(
    (((M48/FRACAS!$AY$1)*60))
    /
    (((M48/FRACAS!$AY$1)*60) + SUMPRODUCT((FRACAS!$B$5:$B$9997=M$4)*(FRACAS!$D$5:$D$9997&lt;=M48)*(IFERROR(FRACAS!$AM$5:$AM$9997,0)))
    ),"")</f>
        <v/>
      </c>
      <c r="LN48" s="308"/>
      <c r="LO48" s="276"/>
      <c r="LP48" s="276"/>
      <c r="LQ48" s="276"/>
      <c r="LR48" s="276"/>
      <c r="LS48" s="276"/>
      <c r="LT48" s="276"/>
      <c r="LU48" s="276"/>
      <c r="LV48" s="276"/>
      <c r="LW48" s="276"/>
      <c r="LX48" s="276"/>
      <c r="LY48" s="276"/>
      <c r="LZ48" s="276"/>
      <c r="MA48" s="276"/>
      <c r="MB48" s="276"/>
      <c r="MC48" s="276"/>
      <c r="MD48" s="276"/>
      <c r="ME48" s="276"/>
      <c r="MF48" s="276"/>
      <c r="MG48" s="276"/>
      <c r="MH48" s="276"/>
      <c r="MI48" s="276"/>
      <c r="MJ48" s="276"/>
      <c r="MK48" s="276"/>
      <c r="ML48" s="276"/>
      <c r="MM48" s="276"/>
      <c r="MN48" s="276"/>
      <c r="MO48" s="276"/>
      <c r="MP48" s="276"/>
      <c r="MQ48" s="276"/>
      <c r="MR48" s="276"/>
      <c r="MS48" s="276"/>
      <c r="MT48" s="276"/>
      <c r="MU48" s="276"/>
      <c r="MV48" s="276"/>
      <c r="MW48" s="276"/>
      <c r="MX48" s="276"/>
      <c r="MY48" s="276"/>
      <c r="MZ48" s="276"/>
      <c r="NA48" s="277"/>
      <c r="ND48" s="345">
        <f t="shared" si="7"/>
        <v>24730</v>
      </c>
      <c r="NE48" s="346">
        <f t="shared" si="5"/>
        <v>45562</v>
      </c>
      <c r="NF48" s="347" cm="1">
        <f t="array" ref="NF48">IF($ND48=0,"",(IFERROR( (IFERROR($ND48/FRACAS!$AY$1*60,0) - SUMPRODUCT( (FRACAS!$K$5:$K$9999=NF$2) * IFERROR(FRACAS!$AN$5:$AN$9999,0) ) ) / IFERROR($ND48/FRACAS!$AY$1*60,0), 1 )))</f>
        <v>1</v>
      </c>
      <c r="NG48" s="347" cm="1">
        <f t="array" ref="NG48">IF($ND48=0,"",(IFERROR( (IFERROR($ND48/FRACAS!$AY$1*60,0) - SUMPRODUCT( (FRACAS!$K$5:$K$9999=NG$2) * IFERROR(FRACAS!$AN$5:$AN$9999,0) ) ) / IFERROR($ND48/FRACAS!$AY$1*60,0), 1 )))</f>
        <v>1</v>
      </c>
      <c r="NH48" s="347" cm="1">
        <f t="array" ref="NH48">IF($ND48=0,"",(IFERROR( (IFERROR($ND48/FRACAS!$AY$1*60,0) - SUMPRODUCT( (FRACAS!$K$5:$K$9999=NH$2) * IFERROR(FRACAS!$AN$5:$AN$9999,0) ) ) / IFERROR($ND48/FRACAS!$AY$1*60,0), 1 )))</f>
        <v>1</v>
      </c>
      <c r="NI48" s="347" cm="1">
        <f t="array" ref="NI48">IF($ND48=0,"",(IFERROR( (IFERROR($ND48/FRACAS!$AY$1*60,0) - SUMPRODUCT( (FRACAS!$K$5:$K$9999=NI$2) * IFERROR(FRACAS!$AN$5:$AN$9999,0) ) ) / IFERROR($ND48/FRACAS!$AY$1*60,0), 1 )))</f>
        <v>1</v>
      </c>
      <c r="NJ48" s="347" cm="1">
        <f t="array" ref="NJ48">IF($ND48=0,"",(IFERROR( (IFERROR($ND48/FRACAS!$AY$1*60,0) - SUMPRODUCT( (FRACAS!$K$5:$K$9999=NJ$2) * IFERROR(FRACAS!$AN$5:$AN$9999,0) ) ) / IFERROR($ND48/FRACAS!$AY$1*60,0), 1 )))</f>
        <v>1</v>
      </c>
      <c r="NK48" s="347" cm="1">
        <f t="array" ref="NK48">IF($ND48=0,"",(IFERROR( (IFERROR($ND48/FRACAS!$AY$1*60,0) - SUMPRODUCT( (FRACAS!$K$5:$K$9999=NK$2) * IFERROR(FRACAS!$AN$5:$AN$9999,0) ) ) / IFERROR($ND48/FRACAS!$AY$1*60,0), 1 )))</f>
        <v>1</v>
      </c>
      <c r="NL48" s="347" cm="1">
        <f t="array" ref="NL48">IF($ND48=0,"",(IFERROR( (IFERROR($ND48/FRACAS!$AY$1*60,0) - SUMPRODUCT( (FRACAS!$K$5:$K$9999=NL$2) * IFERROR(FRACAS!$AN$5:$AN$9999,0) ) ) / IFERROR($ND48/FRACAS!$AY$1*60,0), 1 )))</f>
        <v>1</v>
      </c>
      <c r="NM48" s="347" cm="1">
        <f t="array" ref="NM48">IF($ND48=0,"",(IFERROR( (IFERROR($ND48/FRACAS!$AY$1*60,0) - SUMPRODUCT( (FRACAS!$K$5:$K$9999=NM$2) * IFERROR(FRACAS!$AN$5:$AN$9999,0) ) ) / IFERROR($ND48/FRACAS!$AY$1*60,0), 1 )))</f>
        <v>1</v>
      </c>
      <c r="NN48" s="347" cm="1">
        <f t="array" ref="NN48">IF($ND48=0,"",(IFERROR( (IFERROR($ND48/FRACAS!$AY$1*60,0) - SUMPRODUCT( (FRACAS!$K$5:$K$9999=NN$2) * IFERROR(FRACAS!$AN$5:$AN$9999,0) ) ) / IFERROR($ND48/FRACAS!$AY$1*60,0), 1 )))</f>
        <v>1</v>
      </c>
      <c r="NO48" s="347" cm="1">
        <f t="array" ref="NO48">IF($ND48=0,"",(IFERROR( (IFERROR($ND48/FRACAS!$AY$1*60,0) - SUMPRODUCT( (FRACAS!$K$5:$K$9999=NO$2) * IFERROR(FRACAS!$AN$5:$AN$9999,0) ) ) / IFERROR($ND48/FRACAS!$AY$1*60,0), 1 )))</f>
        <v>1</v>
      </c>
      <c r="NP48" s="347" cm="1">
        <f t="array" ref="NP48">IF($ND48=0,"",(IFERROR( (IFERROR($ND48/FRACAS!$AY$1*60,0) - SUMPRODUCT( (FRACAS!$K$5:$K$9999=NP$2) * IFERROR(FRACAS!$AN$5:$AN$9999,0) ) ) / IFERROR($ND48/FRACAS!$AY$1*60,0), 1 )))</f>
        <v>1</v>
      </c>
      <c r="NQ48" s="347" cm="1">
        <f t="array" ref="NQ48">IF($ND48=0,"",(IFERROR( (IFERROR($ND48/FRACAS!$AY$1*60,0) - SUMPRODUCT( (FRACAS!$K$5:$K$9999=NQ$2) * IFERROR(FRACAS!$AN$5:$AN$9999,0) ) ) / IFERROR($ND48/FRACAS!$AY$1*60,0), 1 )))</f>
        <v>1</v>
      </c>
      <c r="NR48" s="347" cm="1">
        <f t="array" ref="NR48">IF($ND48=0,"",(IFERROR( (IFERROR($ND48/FRACAS!$AY$1*60,0) - SUMPRODUCT( (FRACAS!$K$5:$K$9999=NR$2) * IFERROR(FRACAS!$AN$5:$AN$9999,0) ) ) / IFERROR($ND48/FRACAS!$AY$1*60,0), 1 )))</f>
        <v>1</v>
      </c>
      <c r="NS48" s="347" cm="1">
        <f t="array" ref="NS48">IF($ND48=0,"",(IFERROR( (IFERROR($ND48/FRACAS!$AY$1*60,0) - SUMPRODUCT( (FRACAS!$K$5:$K$9999=NS$2) * IFERROR(FRACAS!$AN$5:$AN$9999,0) ) ) / IFERROR($ND48/FRACAS!$AY$1*60,0), 1 )))</f>
        <v>1</v>
      </c>
      <c r="NT48" s="347" cm="1">
        <f t="array" ref="NT48">IF($ND48=0,"",(IFERROR( (IFERROR($ND48/FRACAS!$AY$1*60,0) - SUMPRODUCT( (FRACAS!$K$5:$K$9999=NT$2) * IFERROR(FRACAS!$AN$5:$AN$9999,0) ) ) / IFERROR($ND48/FRACAS!$AY$1*60,0), 1 )))</f>
        <v>1</v>
      </c>
      <c r="NU48" s="347" cm="1">
        <f t="array" ref="NU48">IF($ND48=0,"",(IFERROR( (IFERROR($ND48/FRACAS!$AY$1*60,0) - SUMPRODUCT( (FRACAS!$K$5:$K$9999=NU$2) * IFERROR(FRACAS!$AN$5:$AN$9999,0) ) ) / IFERROR($ND48/FRACAS!$AY$1*60,0), 1 )))</f>
        <v>1</v>
      </c>
      <c r="NV48" s="347" cm="1">
        <f t="array" ref="NV48">IF($ND48=0,"",(IFERROR( (IFERROR($ND48/FRACAS!$AY$1*60,0) - SUMPRODUCT( (FRACAS!$K$5:$K$9999=NV$2) * IFERROR(FRACAS!$AN$5:$AN$9999,0) ) ) / IFERROR($ND48/FRACAS!$AY$1*60,0), 1 )))</f>
        <v>1</v>
      </c>
      <c r="NW48" s="347" cm="1">
        <f t="array" ref="NW48">IF($ND48=0,"",(IFERROR( (IFERROR($ND48/FRACAS!$AY$1*60,0) - SUMPRODUCT( (FRACAS!$K$5:$K$9999=NW$2) * IFERROR(FRACAS!$AN$5:$AN$9999,0) ) ) / IFERROR($ND48/FRACAS!$AY$1*60,0), 1 )))</f>
        <v>1</v>
      </c>
      <c r="NX48" s="347" cm="1">
        <f t="array" ref="NX48">IF($ND48=0,"",(IFERROR( (IFERROR($ND48/FRACAS!$AY$1*60,0) - SUMPRODUCT( (FRACAS!$K$5:$K$9999=NX$2) * IFERROR(FRACAS!$AN$5:$AN$9999,0) ) ) / IFERROR($ND48/FRACAS!$AY$1*60,0), 1 )))</f>
        <v>1</v>
      </c>
      <c r="NY48" s="347" cm="1">
        <f t="array" ref="NY48">IF($ND48=0,"",(IFERROR( (IFERROR($ND48/FRACAS!$AY$1*60,0) - SUMPRODUCT( (FRACAS!$K$5:$K$9999=NY$2) * IFERROR(FRACAS!$AN$5:$AN$9999,0) ) ) / IFERROR($ND48/FRACAS!$AY$1*60,0), 1 )))</f>
        <v>1</v>
      </c>
      <c r="NZ48" s="347" cm="1">
        <f t="array" ref="NZ48">IF($ND48=0,"",(IFERROR( (IFERROR($ND48/FRACAS!$AY$1*60,0) - SUMPRODUCT( (FRACAS!$K$5:$K$9999=NZ$2) * IFERROR(FRACAS!$AN$5:$AN$9999,0) ) ) / IFERROR($ND48/FRACAS!$AY$1*60,0), 1 )))</f>
        <v>1</v>
      </c>
      <c r="OA48" s="347" cm="1">
        <f t="array" ref="OA48">IF($ND48=0,"",(IFERROR( (IFERROR($ND48/FRACAS!$AY$1*60,0) - SUMPRODUCT( (FRACAS!$K$5:$K$9999=OA$2) * IFERROR(FRACAS!$AN$5:$AN$9999,0) ) ) / IFERROR($ND48/FRACAS!$AY$1*60,0), 1 )))</f>
        <v>1</v>
      </c>
      <c r="OB48" s="347" cm="1">
        <f t="array" ref="OB48">IF($ND48=0,"",(IFERROR( (IFERROR($ND48/FRACAS!$AY$1*60,0) - SUMPRODUCT( (FRACAS!$K$5:$K$9999=OB$2) * IFERROR(FRACAS!$AN$5:$AN$9999,0) ) ) / IFERROR($ND48/FRACAS!$AY$1*60,0), 1 )))</f>
        <v>1</v>
      </c>
      <c r="OC48" s="347" cm="1">
        <f t="array" ref="OC48">IF($ND48=0,"",(IFERROR( (IFERROR($ND48/FRACAS!$AY$1*60,0) - SUMPRODUCT( (FRACAS!$K$5:$K$9999=OC$2) * IFERROR(FRACAS!$AN$5:$AN$9999,0) ) ) / IFERROR($ND48/FRACAS!$AY$1*60,0), 1 )))</f>
        <v>1</v>
      </c>
      <c r="OD48" s="347" cm="1">
        <f t="array" ref="OD48">IF($ND48=0,"",(IFERROR( (IFERROR($ND48/FRACAS!$AY$1*60,0) - SUMPRODUCT( (FRACAS!$K$5:$K$9999=OD$2) * IFERROR(FRACAS!$AN$5:$AN$9999,0) ) ) / IFERROR($ND48/FRACAS!$AY$1*60,0), 1 )))</f>
        <v>1</v>
      </c>
      <c r="OE48" s="347" cm="1">
        <f t="array" ref="OE48">IF($ND48=0,"",(IFERROR( (IFERROR($ND48/FRACAS!$AY$1*60,0) - SUMPRODUCT( (FRACAS!$K$5:$K$9999=OE$2) * IFERROR(FRACAS!$AN$5:$AN$9999,0) ) ) / IFERROR($ND48/FRACAS!$AY$1*60,0), 1 )))</f>
        <v>1</v>
      </c>
      <c r="OF48" s="347" cm="1">
        <f t="array" ref="OF48">IF($ND48=0,"",(IFERROR( (IFERROR($ND48/FRACAS!$AY$1*60,0) - SUMPRODUCT( (FRACAS!$K$5:$K$9999=OF$2) * IFERROR(FRACAS!$AN$5:$AN$9999,0) ) ) / IFERROR($ND48/FRACAS!$AY$1*60,0), 1 )))</f>
        <v>1</v>
      </c>
      <c r="OG48" s="347" cm="1">
        <f t="array" ref="OG48">IF($ND48=0,"",(IFERROR( (IFERROR($ND48/FRACAS!$AY$1*60,0) - SUMPRODUCT( (FRACAS!$K$5:$K$9999=OG$2) * IFERROR(FRACAS!$AN$5:$AN$9999,0) ) ) / IFERROR($ND48/FRACAS!$AY$1*60,0), 1 )))</f>
        <v>1</v>
      </c>
      <c r="OH48" s="347" cm="1">
        <f t="array" ref="OH48">IF($ND48=0,"",(IFERROR( (IFERROR($ND48/FRACAS!$AY$1*60,0) - SUMPRODUCT( (FRACAS!$K$5:$K$9999=OH$2) * IFERROR(FRACAS!$AN$5:$AN$9999,0) ) ) / IFERROR($ND48/FRACAS!$AY$1*60,0), 1 )))</f>
        <v>1</v>
      </c>
      <c r="OI48" s="347" cm="1">
        <f t="array" ref="OI48">IF($ND48=0,"",(IFERROR( (IFERROR($ND48/FRACAS!$AY$1*60,0) - SUMPRODUCT( (FRACAS!$K$5:$K$9999=OI$2) * IFERROR(FRACAS!$AN$5:$AN$9999,0) ) ) / IFERROR($ND48/FRACAS!$AY$1*60,0), 1 )))</f>
        <v>1</v>
      </c>
      <c r="OJ48" s="347" cm="1">
        <f t="array" ref="OJ48">IF($ND48=0,"",(IFERROR( (IFERROR($ND48/FRACAS!$AY$1*60,0) - SUMPRODUCT( (FRACAS!$K$5:$K$9999=OJ$2) * IFERROR(FRACAS!$AN$5:$AN$9999,0) ) ) / IFERROR($ND48/FRACAS!$AY$1*60,0), 1 )))</f>
        <v>1</v>
      </c>
      <c r="OK48" s="347" cm="1">
        <f t="array" ref="OK48">IF($ND48=0,"",(IFERROR( (IFERROR($ND48/FRACAS!$AY$1*60,0) - SUMPRODUCT( (FRACAS!$K$5:$K$9999=OK$2) * IFERROR(FRACAS!$AN$5:$AN$9999,0) ) ) / IFERROR($ND48/FRACAS!$AY$1*60,0), 1 )))</f>
        <v>1</v>
      </c>
      <c r="OL48" s="347" cm="1">
        <f t="array" ref="OL48">IF($ND48=0,"",(IFERROR( (IFERROR($ND48/FRACAS!$AY$1*60,0) - SUMPRODUCT( (FRACAS!$K$5:$K$9999=OL$2) * IFERROR(FRACAS!$AN$5:$AN$9999,0) ) ) / IFERROR($ND48/FRACAS!$AY$1*60,0), 1 )))</f>
        <v>1</v>
      </c>
      <c r="OM48" s="347" cm="1">
        <f t="array" ref="OM48">IF($ND48=0,"",(IFERROR( (IFERROR($ND48/FRACAS!$AY$1*60,0) - SUMPRODUCT( (FRACAS!$K$5:$K$9999=OM$2) * IFERROR(FRACAS!$AN$5:$AN$9999,0) ) ) / IFERROR($ND48/FRACAS!$AY$1*60,0), 1 )))</f>
        <v>1</v>
      </c>
      <c r="ON48" s="347" cm="1">
        <f t="array" ref="ON48">IF($ND48=0,"",(IFERROR( (IFERROR($ND48/FRACAS!$AY$1*60,0) - SUMPRODUCT( (FRACAS!$K$5:$K$9999=ON$2) * IFERROR(FRACAS!$AN$5:$AN$9999,0) ) ) / IFERROR($ND48/FRACAS!$AY$1*60,0), 1 )))</f>
        <v>1</v>
      </c>
    </row>
    <row r="49" spans="2:404" ht="15" customHeight="1">
      <c r="B49" s="301" t="s">
        <v>260</v>
      </c>
      <c r="C49" s="302">
        <v>45569</v>
      </c>
      <c r="D49" s="307">
        <v>9039</v>
      </c>
      <c r="E49" s="279">
        <v>125</v>
      </c>
      <c r="F49" s="307">
        <v>9461</v>
      </c>
      <c r="G49" s="307">
        <v>5654</v>
      </c>
      <c r="H49" s="307">
        <v>2024</v>
      </c>
      <c r="I49" s="303"/>
      <c r="J49" s="303"/>
      <c r="K49" s="304"/>
      <c r="L49" s="304"/>
      <c r="M49" s="317"/>
      <c r="N49" s="305"/>
      <c r="O49" s="279"/>
      <c r="P49" s="279"/>
      <c r="Q49" s="279"/>
      <c r="R49" s="279"/>
      <c r="S49" s="279"/>
      <c r="T49" s="279"/>
      <c r="U49" s="279"/>
      <c r="V49" s="279"/>
      <c r="W49" s="279"/>
      <c r="X49" s="279"/>
      <c r="Y49" s="279"/>
      <c r="Z49" s="279"/>
      <c r="AA49" s="279"/>
      <c r="AB49" s="279"/>
      <c r="AC49" s="279"/>
      <c r="AD49" s="279"/>
      <c r="AE49" s="279"/>
      <c r="AF49" s="279"/>
      <c r="AG49" s="279"/>
      <c r="AH49" s="279"/>
      <c r="AI49" s="279"/>
      <c r="AJ49" s="279"/>
      <c r="AK49" s="279"/>
      <c r="AL49" s="279"/>
      <c r="AM49" s="279"/>
      <c r="AN49" s="279"/>
      <c r="AO49" s="279"/>
      <c r="AP49" s="279"/>
      <c r="AQ49" s="279"/>
      <c r="AR49" s="279"/>
      <c r="AS49" s="279"/>
      <c r="AT49" s="279"/>
      <c r="AU49" s="279"/>
      <c r="AV49" s="279"/>
      <c r="AW49" s="279"/>
      <c r="AX49" s="279"/>
      <c r="AY49" s="279"/>
      <c r="AZ49" s="279"/>
      <c r="BA49" s="280"/>
      <c r="BB49" s="266"/>
      <c r="BC49" s="266"/>
      <c r="BD49" s="352"/>
      <c r="BE49" s="352"/>
      <c r="BF49" s="352"/>
      <c r="BG49" s="352"/>
      <c r="BH49" s="352"/>
      <c r="BI49" s="352"/>
      <c r="BJ49" s="352"/>
      <c r="BK49" s="352"/>
      <c r="BL49" s="352"/>
      <c r="BM49" s="352"/>
      <c r="BN49" s="352"/>
      <c r="BO49" s="352"/>
      <c r="BP49" s="352"/>
      <c r="BQ49" s="352"/>
      <c r="BR49" s="352"/>
      <c r="BS49" s="352"/>
      <c r="BT49" s="352"/>
      <c r="BU49" s="352"/>
      <c r="BV49" s="352"/>
      <c r="BW49" s="352"/>
      <c r="BX49" s="352"/>
      <c r="BY49" s="352"/>
      <c r="BZ49" s="352"/>
      <c r="CA49" s="352"/>
      <c r="CB49" s="352"/>
      <c r="CC49" s="352"/>
      <c r="CD49" s="352"/>
      <c r="CE49" s="352"/>
      <c r="CF49" s="352"/>
      <c r="CG49" s="352"/>
      <c r="CH49" s="352"/>
      <c r="CI49" s="352"/>
      <c r="CJ49" s="352"/>
      <c r="CK49" s="352"/>
      <c r="CL49" s="352"/>
      <c r="CM49" s="352"/>
      <c r="CN49" s="352"/>
      <c r="CO49" s="352"/>
      <c r="CP49" s="352"/>
      <c r="CQ49" s="352"/>
      <c r="CR49" s="352"/>
      <c r="CS49" s="352"/>
      <c r="CT49" s="352"/>
      <c r="CU49" s="352"/>
      <c r="CV49" s="352"/>
      <c r="CW49" s="352"/>
      <c r="CX49" s="352"/>
      <c r="CY49" s="352"/>
      <c r="CZ49" s="352"/>
      <c r="DA49" s="352"/>
      <c r="DB49" s="266"/>
      <c r="DC49" s="266">
        <f t="shared" si="3"/>
        <v>62</v>
      </c>
      <c r="DD49" s="302">
        <f t="shared" si="4"/>
        <v>45569</v>
      </c>
      <c r="DE49" s="328">
        <f>IF(D49&gt; 0,(COUNTIFS(FRACAS!$B$5:$B$9997, D$4, FRACAS!$D$5:$D$9997, "&lt;="&amp;D49)), "" )</f>
        <v>40</v>
      </c>
      <c r="DF49" s="282">
        <f>IF(E49&gt; 0,(COUNTIFS(FRACAS!$B$5:$B$9997, E$4, FRACAS!$D$5:$D$9997, "&lt;="&amp;E49)), "" )</f>
        <v>9</v>
      </c>
      <c r="DG49" s="282">
        <f>IF(F49&gt; 0,(COUNTIFS(FRACAS!$B$5:$B$9997, F$4, FRACAS!$D$5:$D$9997, "&lt;="&amp;F49)), "" )</f>
        <v>5</v>
      </c>
      <c r="DH49" s="282">
        <f>IF(G49&gt; 0,(COUNTIFS(FRACAS!$B$5:$B$9997, G$4, FRACAS!$D$5:$D$9997, "&lt;="&amp;G49)), "" )</f>
        <v>5</v>
      </c>
      <c r="DI49" s="282">
        <f>IF(H49&gt; 0,(COUNTIFS(FRACAS!$B$5:$B$9997, H$4, FRACAS!$D$5:$D$9997, "&lt;="&amp;H49)), "" )</f>
        <v>3</v>
      </c>
      <c r="DJ49" s="282" t="str">
        <f>IF(I49&gt; 0,(COUNTIFS(FRACAS!$B$5:$B$9997, I$4, FRACAS!$D$5:$D$9997, "&lt;="&amp;I49)), "" )</f>
        <v/>
      </c>
      <c r="DK49" s="282" t="str">
        <f>IF(J49&gt; 0,(COUNTIFS(FRACAS!$B$5:$B$9997, J$4, FRACAS!$D$5:$D$9997, "&lt;="&amp;J49)), "" )</f>
        <v/>
      </c>
      <c r="DL49" s="282" t="str">
        <f>IF(K49&gt; 0,(COUNTIFS(FRACAS!$B$5:$B$9997, K$4, FRACAS!$D$5:$D$9997, "&lt;="&amp;K49)), "" )</f>
        <v/>
      </c>
      <c r="DM49" s="282" t="str">
        <f>IF(L49&gt; 0,(COUNTIFS(FRACAS!$B$5:$B$9997, L$4, FRACAS!$D$5:$D$9997, "&lt;="&amp;L49)), "" )</f>
        <v/>
      </c>
      <c r="DN49" s="282" t="str">
        <f>IF(M49&gt; 0,(COUNTIFS(FRACAS!$B$5:$B$9997, M$4, FRACAS!$D$5:$D$9997, "&lt;="&amp;M49)), "" )</f>
        <v/>
      </c>
      <c r="DO49" s="284"/>
      <c r="DP49" s="282"/>
      <c r="DQ49" s="282"/>
      <c r="DR49" s="282"/>
      <c r="DS49" s="282"/>
      <c r="DT49" s="282"/>
      <c r="DU49" s="282"/>
      <c r="DV49" s="282"/>
      <c r="DW49" s="282"/>
      <c r="DX49" s="282"/>
      <c r="DY49" s="282"/>
      <c r="DZ49" s="282"/>
      <c r="EA49" s="282"/>
      <c r="EB49" s="282"/>
      <c r="EC49" s="282"/>
      <c r="ED49" s="282"/>
      <c r="EE49" s="282"/>
      <c r="EF49" s="282"/>
      <c r="EG49" s="282"/>
      <c r="EH49" s="282"/>
      <c r="EI49" s="282"/>
      <c r="EJ49" s="282"/>
      <c r="EK49" s="282"/>
      <c r="EL49" s="282"/>
      <c r="EM49" s="282"/>
      <c r="EN49" s="282"/>
      <c r="EO49" s="282"/>
      <c r="EP49" s="282"/>
      <c r="EQ49" s="282"/>
      <c r="ER49" s="282"/>
      <c r="ES49" s="282"/>
      <c r="ET49" s="282"/>
      <c r="EU49" s="282"/>
      <c r="EV49" s="282"/>
      <c r="EW49" s="282"/>
      <c r="EX49" s="282"/>
      <c r="EY49" s="282"/>
      <c r="EZ49" s="282"/>
      <c r="FA49" s="282"/>
      <c r="FB49" s="283"/>
      <c r="FC49" s="285"/>
      <c r="FD49" s="285"/>
      <c r="JN49" s="306"/>
      <c r="JO49" s="274"/>
      <c r="JP49" s="274"/>
      <c r="JQ49" s="274"/>
      <c r="JR49" s="274"/>
      <c r="JS49" s="274"/>
      <c r="JT49" s="274"/>
      <c r="JU49" s="274"/>
      <c r="JV49" s="274"/>
      <c r="JW49" s="274"/>
      <c r="JX49" s="274"/>
      <c r="JY49" s="274"/>
      <c r="JZ49" s="274"/>
      <c r="KA49" s="274"/>
      <c r="KB49" s="274"/>
      <c r="KC49" s="274"/>
      <c r="KD49" s="274"/>
      <c r="KE49" s="274"/>
      <c r="KF49" s="274"/>
      <c r="KG49" s="274"/>
      <c r="KH49" s="274"/>
      <c r="KI49" s="274"/>
      <c r="KJ49" s="274"/>
      <c r="KK49" s="274"/>
      <c r="KL49" s="274"/>
      <c r="KM49" s="274"/>
      <c r="KN49" s="274"/>
      <c r="KO49" s="274"/>
      <c r="KP49" s="274"/>
      <c r="KQ49" s="274"/>
      <c r="KR49" s="274"/>
      <c r="KS49" s="274"/>
      <c r="KT49" s="274"/>
      <c r="KU49" s="274"/>
      <c r="KV49" s="274"/>
      <c r="KW49" s="274"/>
      <c r="KX49" s="274"/>
      <c r="KY49" s="274"/>
      <c r="KZ49" s="274"/>
      <c r="LA49" s="274"/>
      <c r="LB49" s="275"/>
      <c r="LC49" s="302">
        <f t="shared" si="6"/>
        <v>45569</v>
      </c>
      <c r="LD49" s="354" cm="1">
        <f t="array" ref="LD49">IFERROR(
    (((D49/FRACAS!$AY$1)*60))
    /
    (((D49/FRACAS!$AY$1)*60) + SUMPRODUCT((FRACAS!$B$5:$B$9997=D$4)*(FRACAS!$D$5:$D$9997&lt;=D49)*(IFERROR(FRACAS!$AM$5:$AM$9997,0)))
    ),"")</f>
        <v>0.2522735349553395</v>
      </c>
      <c r="LE49" s="354" cm="1">
        <f t="array" ref="LE49">IFERROR(
    (((E49/FRACAS!$AY$1)*60))
    /
    (((E49/FRACAS!$AY$1)*60) + SUMPRODUCT((FRACAS!$B$5:$B$9997=E$4)*(FRACAS!$D$5:$D$9997&lt;=E49)*(IFERROR(FRACAS!$AM$5:$AM$9997,0)))
    ),"")</f>
        <v>4.6814784483482424E-3</v>
      </c>
      <c r="LF49" s="354" cm="1">
        <f t="array" ref="LF49">IFERROR(
    (((F49/FRACAS!$AY$1)*60))
    /
    (((F49/FRACAS!$AY$1)*60) + SUMPRODUCT((FRACAS!$B$5:$B$9997=F$4)*(FRACAS!$D$5:$D$9997&lt;=F49)*(IFERROR(FRACAS!$AM$5:$AM$9997,0)))
    ),"")</f>
        <v>0.9993310330280879</v>
      </c>
      <c r="LG49" s="354" cm="1">
        <f t="array" ref="LG49">IFERROR(
    (((G49/FRACAS!$AY$1)*60))
    /
    (((G49/FRACAS!$AY$1)*60) + SUMPRODUCT((FRACAS!$B$5:$B$9997=G$4)*(FRACAS!$D$5:$D$9997&lt;=G49)*(IFERROR(FRACAS!$AM$5:$AM$9997,0)))
    ),"")</f>
        <v>0.99431288047965971</v>
      </c>
      <c r="LH49" s="354" cm="1">
        <f t="array" ref="LH49">IFERROR(
    (((H49/FRACAS!$AY$1)*60))
    /
    (((H49/FRACAS!$AY$1)*60) + SUMPRODUCT((FRACAS!$B$5:$B$9997=H$4)*(FRACAS!$D$5:$D$9997&lt;=H49)*(IFERROR(FRACAS!$AM$5:$AM$9997,0)))
    ),"")</f>
        <v>0.98347910593520649</v>
      </c>
      <c r="LI49" s="354" t="str" cm="1">
        <f t="array" ref="LI49">IFERROR(
    (((I49/FRACAS!$AY$1)*60))
    /
    (((I49/FRACAS!$AY$1)*60) + SUMPRODUCT((FRACAS!$B$5:$B$9997=I$4)*(FRACAS!$D$5:$D$9997&lt;=I49)*(IFERROR(FRACAS!$AM$5:$AM$9997,0)))
    ),"")</f>
        <v/>
      </c>
      <c r="LJ49" s="354" t="str" cm="1">
        <f t="array" ref="LJ49">IFERROR(
    (((J49/FRACAS!$AY$1)*60))
    /
    (((J49/FRACAS!$AY$1)*60) + SUMPRODUCT((FRACAS!$B$5:$B$9997=J$4)*(FRACAS!$D$5:$D$9997&lt;=J49)*(IFERROR(FRACAS!$AM$5:$AM$9997,0)))
    ),"")</f>
        <v/>
      </c>
      <c r="LK49" s="354" t="str" cm="1">
        <f t="array" ref="LK49">IFERROR(
    (((K49/FRACAS!$AY$1)*60))
    /
    (((K49/FRACAS!$AY$1)*60) + SUMPRODUCT((FRACAS!$B$5:$B$9997=K$4)*(FRACAS!$D$5:$D$9997&lt;=K49)*(IFERROR(FRACAS!$AM$5:$AM$9997,0)))
    ),"")</f>
        <v/>
      </c>
      <c r="LL49" s="354" t="str" cm="1">
        <f t="array" ref="LL49">IFERROR(
    (((L49/FRACAS!$AY$1)*60))
    /
    (((L49/FRACAS!$AY$1)*60) + SUMPRODUCT((FRACAS!$B$5:$B$9997=L$4)*(FRACAS!$D$5:$D$9997&lt;=L49)*(IFERROR(FRACAS!$AM$5:$AM$9997,0)))
    ),"")</f>
        <v/>
      </c>
      <c r="LM49" s="354" t="str" cm="1">
        <f t="array" ref="LM49">IFERROR(
    (((M49/FRACAS!$AY$1)*60))
    /
    (((M49/FRACAS!$AY$1)*60) + SUMPRODUCT((FRACAS!$B$5:$B$9997=M$4)*(FRACAS!$D$5:$D$9997&lt;=M49)*(IFERROR(FRACAS!$AM$5:$AM$9997,0)))
    ),"")</f>
        <v/>
      </c>
      <c r="LN49" s="308"/>
      <c r="LO49" s="276"/>
      <c r="LP49" s="276"/>
      <c r="LQ49" s="276"/>
      <c r="LR49" s="276"/>
      <c r="LS49" s="276"/>
      <c r="LT49" s="276"/>
      <c r="LU49" s="276"/>
      <c r="LV49" s="276"/>
      <c r="LW49" s="276"/>
      <c r="LX49" s="276"/>
      <c r="LY49" s="276"/>
      <c r="LZ49" s="276"/>
      <c r="MA49" s="276"/>
      <c r="MB49" s="276"/>
      <c r="MC49" s="276"/>
      <c r="MD49" s="276"/>
      <c r="ME49" s="276"/>
      <c r="MF49" s="276"/>
      <c r="MG49" s="276"/>
      <c r="MH49" s="276"/>
      <c r="MI49" s="276"/>
      <c r="MJ49" s="276"/>
      <c r="MK49" s="276"/>
      <c r="ML49" s="276"/>
      <c r="MM49" s="276"/>
      <c r="MN49" s="276"/>
      <c r="MO49" s="276"/>
      <c r="MP49" s="276"/>
      <c r="MQ49" s="276"/>
      <c r="MR49" s="276"/>
      <c r="MS49" s="276"/>
      <c r="MT49" s="276"/>
      <c r="MU49" s="276"/>
      <c r="MV49" s="276"/>
      <c r="MW49" s="276"/>
      <c r="MX49" s="276"/>
      <c r="MY49" s="276"/>
      <c r="MZ49" s="276"/>
      <c r="NA49" s="277"/>
      <c r="ND49" s="345">
        <f t="shared" si="7"/>
        <v>26303</v>
      </c>
      <c r="NE49" s="346">
        <f t="shared" si="5"/>
        <v>45569</v>
      </c>
      <c r="NF49" s="347" cm="1">
        <f t="array" ref="NF49">IF($ND49=0,"",(IFERROR( (IFERROR($ND49/FRACAS!$AY$1*60,0) - SUMPRODUCT( (FRACAS!$K$5:$K$9999=NF$2) * IFERROR(FRACAS!$AN$5:$AN$9999,0) ) ) / IFERROR($ND49/FRACAS!$AY$1*60,0), 1 )))</f>
        <v>1</v>
      </c>
      <c r="NG49" s="347" cm="1">
        <f t="array" ref="NG49">IF($ND49=0,"",(IFERROR( (IFERROR($ND49/FRACAS!$AY$1*60,0) - SUMPRODUCT( (FRACAS!$K$5:$K$9999=NG$2) * IFERROR(FRACAS!$AN$5:$AN$9999,0) ) ) / IFERROR($ND49/FRACAS!$AY$1*60,0), 1 )))</f>
        <v>1</v>
      </c>
      <c r="NH49" s="347" cm="1">
        <f t="array" ref="NH49">IF($ND49=0,"",(IFERROR( (IFERROR($ND49/FRACAS!$AY$1*60,0) - SUMPRODUCT( (FRACAS!$K$5:$K$9999=NH$2) * IFERROR(FRACAS!$AN$5:$AN$9999,0) ) ) / IFERROR($ND49/FRACAS!$AY$1*60,0), 1 )))</f>
        <v>1</v>
      </c>
      <c r="NI49" s="347" cm="1">
        <f t="array" ref="NI49">IF($ND49=0,"",(IFERROR( (IFERROR($ND49/FRACAS!$AY$1*60,0) - SUMPRODUCT( (FRACAS!$K$5:$K$9999=NI$2) * IFERROR(FRACAS!$AN$5:$AN$9999,0) ) ) / IFERROR($ND49/FRACAS!$AY$1*60,0), 1 )))</f>
        <v>1</v>
      </c>
      <c r="NJ49" s="347" cm="1">
        <f t="array" ref="NJ49">IF($ND49=0,"",(IFERROR( (IFERROR($ND49/FRACAS!$AY$1*60,0) - SUMPRODUCT( (FRACAS!$K$5:$K$9999=NJ$2) * IFERROR(FRACAS!$AN$5:$AN$9999,0) ) ) / IFERROR($ND49/FRACAS!$AY$1*60,0), 1 )))</f>
        <v>1</v>
      </c>
      <c r="NK49" s="347" cm="1">
        <f t="array" ref="NK49">IF($ND49=0,"",(IFERROR( (IFERROR($ND49/FRACAS!$AY$1*60,0) - SUMPRODUCT( (FRACAS!$K$5:$K$9999=NK$2) * IFERROR(FRACAS!$AN$5:$AN$9999,0) ) ) / IFERROR($ND49/FRACAS!$AY$1*60,0), 1 )))</f>
        <v>1</v>
      </c>
      <c r="NL49" s="347" cm="1">
        <f t="array" ref="NL49">IF($ND49=0,"",(IFERROR( (IFERROR($ND49/FRACAS!$AY$1*60,0) - SUMPRODUCT( (FRACAS!$K$5:$K$9999=NL$2) * IFERROR(FRACAS!$AN$5:$AN$9999,0) ) ) / IFERROR($ND49/FRACAS!$AY$1*60,0), 1 )))</f>
        <v>1</v>
      </c>
      <c r="NM49" s="347" cm="1">
        <f t="array" ref="NM49">IF($ND49=0,"",(IFERROR( (IFERROR($ND49/FRACAS!$AY$1*60,0) - SUMPRODUCT( (FRACAS!$K$5:$K$9999=NM$2) * IFERROR(FRACAS!$AN$5:$AN$9999,0) ) ) / IFERROR($ND49/FRACAS!$AY$1*60,0), 1 )))</f>
        <v>1</v>
      </c>
      <c r="NN49" s="347" cm="1">
        <f t="array" ref="NN49">IF($ND49=0,"",(IFERROR( (IFERROR($ND49/FRACAS!$AY$1*60,0) - SUMPRODUCT( (FRACAS!$K$5:$K$9999=NN$2) * IFERROR(FRACAS!$AN$5:$AN$9999,0) ) ) / IFERROR($ND49/FRACAS!$AY$1*60,0), 1 )))</f>
        <v>1</v>
      </c>
      <c r="NO49" s="347" cm="1">
        <f t="array" ref="NO49">IF($ND49=0,"",(IFERROR( (IFERROR($ND49/FRACAS!$AY$1*60,0) - SUMPRODUCT( (FRACAS!$K$5:$K$9999=NO$2) * IFERROR(FRACAS!$AN$5:$AN$9999,0) ) ) / IFERROR($ND49/FRACAS!$AY$1*60,0), 1 )))</f>
        <v>1</v>
      </c>
      <c r="NP49" s="347" cm="1">
        <f t="array" ref="NP49">IF($ND49=0,"",(IFERROR( (IFERROR($ND49/FRACAS!$AY$1*60,0) - SUMPRODUCT( (FRACAS!$K$5:$K$9999=NP$2) * IFERROR(FRACAS!$AN$5:$AN$9999,0) ) ) / IFERROR($ND49/FRACAS!$AY$1*60,0), 1 )))</f>
        <v>1</v>
      </c>
      <c r="NQ49" s="347" cm="1">
        <f t="array" ref="NQ49">IF($ND49=0,"",(IFERROR( (IFERROR($ND49/FRACAS!$AY$1*60,0) - SUMPRODUCT( (FRACAS!$K$5:$K$9999=NQ$2) * IFERROR(FRACAS!$AN$5:$AN$9999,0) ) ) / IFERROR($ND49/FRACAS!$AY$1*60,0), 1 )))</f>
        <v>1</v>
      </c>
      <c r="NR49" s="347" cm="1">
        <f t="array" ref="NR49">IF($ND49=0,"",(IFERROR( (IFERROR($ND49/FRACAS!$AY$1*60,0) - SUMPRODUCT( (FRACAS!$K$5:$K$9999=NR$2) * IFERROR(FRACAS!$AN$5:$AN$9999,0) ) ) / IFERROR($ND49/FRACAS!$AY$1*60,0), 1 )))</f>
        <v>1</v>
      </c>
      <c r="NS49" s="347" cm="1">
        <f t="array" ref="NS49">IF($ND49=0,"",(IFERROR( (IFERROR($ND49/FRACAS!$AY$1*60,0) - SUMPRODUCT( (FRACAS!$K$5:$K$9999=NS$2) * IFERROR(FRACAS!$AN$5:$AN$9999,0) ) ) / IFERROR($ND49/FRACAS!$AY$1*60,0), 1 )))</f>
        <v>1</v>
      </c>
      <c r="NT49" s="347" cm="1">
        <f t="array" ref="NT49">IF($ND49=0,"",(IFERROR( (IFERROR($ND49/FRACAS!$AY$1*60,0) - SUMPRODUCT( (FRACAS!$K$5:$K$9999=NT$2) * IFERROR(FRACAS!$AN$5:$AN$9999,0) ) ) / IFERROR($ND49/FRACAS!$AY$1*60,0), 1 )))</f>
        <v>1</v>
      </c>
      <c r="NU49" s="347" cm="1">
        <f t="array" ref="NU49">IF($ND49=0,"",(IFERROR( (IFERROR($ND49/FRACAS!$AY$1*60,0) - SUMPRODUCT( (FRACAS!$K$5:$K$9999=NU$2) * IFERROR(FRACAS!$AN$5:$AN$9999,0) ) ) / IFERROR($ND49/FRACAS!$AY$1*60,0), 1 )))</f>
        <v>1</v>
      </c>
      <c r="NV49" s="347" cm="1">
        <f t="array" ref="NV49">IF($ND49=0,"",(IFERROR( (IFERROR($ND49/FRACAS!$AY$1*60,0) - SUMPRODUCT( (FRACAS!$K$5:$K$9999=NV$2) * IFERROR(FRACAS!$AN$5:$AN$9999,0) ) ) / IFERROR($ND49/FRACAS!$AY$1*60,0), 1 )))</f>
        <v>1</v>
      </c>
      <c r="NW49" s="347" cm="1">
        <f t="array" ref="NW49">IF($ND49=0,"",(IFERROR( (IFERROR($ND49/FRACAS!$AY$1*60,0) - SUMPRODUCT( (FRACAS!$K$5:$K$9999=NW$2) * IFERROR(FRACAS!$AN$5:$AN$9999,0) ) ) / IFERROR($ND49/FRACAS!$AY$1*60,0), 1 )))</f>
        <v>1</v>
      </c>
      <c r="NX49" s="347" cm="1">
        <f t="array" ref="NX49">IF($ND49=0,"",(IFERROR( (IFERROR($ND49/FRACAS!$AY$1*60,0) - SUMPRODUCT( (FRACAS!$K$5:$K$9999=NX$2) * IFERROR(FRACAS!$AN$5:$AN$9999,0) ) ) / IFERROR($ND49/FRACAS!$AY$1*60,0), 1 )))</f>
        <v>1</v>
      </c>
      <c r="NY49" s="347" cm="1">
        <f t="array" ref="NY49">IF($ND49=0,"",(IFERROR( (IFERROR($ND49/FRACAS!$AY$1*60,0) - SUMPRODUCT( (FRACAS!$K$5:$K$9999=NY$2) * IFERROR(FRACAS!$AN$5:$AN$9999,0) ) ) / IFERROR($ND49/FRACAS!$AY$1*60,0), 1 )))</f>
        <v>1</v>
      </c>
      <c r="NZ49" s="347" cm="1">
        <f t="array" ref="NZ49">IF($ND49=0,"",(IFERROR( (IFERROR($ND49/FRACAS!$AY$1*60,0) - SUMPRODUCT( (FRACAS!$K$5:$K$9999=NZ$2) * IFERROR(FRACAS!$AN$5:$AN$9999,0) ) ) / IFERROR($ND49/FRACAS!$AY$1*60,0), 1 )))</f>
        <v>1</v>
      </c>
      <c r="OA49" s="347" cm="1">
        <f t="array" ref="OA49">IF($ND49=0,"",(IFERROR( (IFERROR($ND49/FRACAS!$AY$1*60,0) - SUMPRODUCT( (FRACAS!$K$5:$K$9999=OA$2) * IFERROR(FRACAS!$AN$5:$AN$9999,0) ) ) / IFERROR($ND49/FRACAS!$AY$1*60,0), 1 )))</f>
        <v>1</v>
      </c>
      <c r="OB49" s="347" cm="1">
        <f t="array" ref="OB49">IF($ND49=0,"",(IFERROR( (IFERROR($ND49/FRACAS!$AY$1*60,0) - SUMPRODUCT( (FRACAS!$K$5:$K$9999=OB$2) * IFERROR(FRACAS!$AN$5:$AN$9999,0) ) ) / IFERROR($ND49/FRACAS!$AY$1*60,0), 1 )))</f>
        <v>1</v>
      </c>
      <c r="OC49" s="347" cm="1">
        <f t="array" ref="OC49">IF($ND49=0,"",(IFERROR( (IFERROR($ND49/FRACAS!$AY$1*60,0) - SUMPRODUCT( (FRACAS!$K$5:$K$9999=OC$2) * IFERROR(FRACAS!$AN$5:$AN$9999,0) ) ) / IFERROR($ND49/FRACAS!$AY$1*60,0), 1 )))</f>
        <v>1</v>
      </c>
      <c r="OD49" s="347" cm="1">
        <f t="array" ref="OD49">IF($ND49=0,"",(IFERROR( (IFERROR($ND49/FRACAS!$AY$1*60,0) - SUMPRODUCT( (FRACAS!$K$5:$K$9999=OD$2) * IFERROR(FRACAS!$AN$5:$AN$9999,0) ) ) / IFERROR($ND49/FRACAS!$AY$1*60,0), 1 )))</f>
        <v>1</v>
      </c>
      <c r="OE49" s="347" cm="1">
        <f t="array" ref="OE49">IF($ND49=0,"",(IFERROR( (IFERROR($ND49/FRACAS!$AY$1*60,0) - SUMPRODUCT( (FRACAS!$K$5:$K$9999=OE$2) * IFERROR(FRACAS!$AN$5:$AN$9999,0) ) ) / IFERROR($ND49/FRACAS!$AY$1*60,0), 1 )))</f>
        <v>1</v>
      </c>
      <c r="OF49" s="347" cm="1">
        <f t="array" ref="OF49">IF($ND49=0,"",(IFERROR( (IFERROR($ND49/FRACAS!$AY$1*60,0) - SUMPRODUCT( (FRACAS!$K$5:$K$9999=OF$2) * IFERROR(FRACAS!$AN$5:$AN$9999,0) ) ) / IFERROR($ND49/FRACAS!$AY$1*60,0), 1 )))</f>
        <v>1</v>
      </c>
      <c r="OG49" s="347" cm="1">
        <f t="array" ref="OG49">IF($ND49=0,"",(IFERROR( (IFERROR($ND49/FRACAS!$AY$1*60,0) - SUMPRODUCT( (FRACAS!$K$5:$K$9999=OG$2) * IFERROR(FRACAS!$AN$5:$AN$9999,0) ) ) / IFERROR($ND49/FRACAS!$AY$1*60,0), 1 )))</f>
        <v>1</v>
      </c>
      <c r="OH49" s="347" cm="1">
        <f t="array" ref="OH49">IF($ND49=0,"",(IFERROR( (IFERROR($ND49/FRACAS!$AY$1*60,0) - SUMPRODUCT( (FRACAS!$K$5:$K$9999=OH$2) * IFERROR(FRACAS!$AN$5:$AN$9999,0) ) ) / IFERROR($ND49/FRACAS!$AY$1*60,0), 1 )))</f>
        <v>1</v>
      </c>
      <c r="OI49" s="347" cm="1">
        <f t="array" ref="OI49">IF($ND49=0,"",(IFERROR( (IFERROR($ND49/FRACAS!$AY$1*60,0) - SUMPRODUCT( (FRACAS!$K$5:$K$9999=OI$2) * IFERROR(FRACAS!$AN$5:$AN$9999,0) ) ) / IFERROR($ND49/FRACAS!$AY$1*60,0), 1 )))</f>
        <v>1</v>
      </c>
      <c r="OJ49" s="347" cm="1">
        <f t="array" ref="OJ49">IF($ND49=0,"",(IFERROR( (IFERROR($ND49/FRACAS!$AY$1*60,0) - SUMPRODUCT( (FRACAS!$K$5:$K$9999=OJ$2) * IFERROR(FRACAS!$AN$5:$AN$9999,0) ) ) / IFERROR($ND49/FRACAS!$AY$1*60,0), 1 )))</f>
        <v>1</v>
      </c>
      <c r="OK49" s="347" cm="1">
        <f t="array" ref="OK49">IF($ND49=0,"",(IFERROR( (IFERROR($ND49/FRACAS!$AY$1*60,0) - SUMPRODUCT( (FRACAS!$K$5:$K$9999=OK$2) * IFERROR(FRACAS!$AN$5:$AN$9999,0) ) ) / IFERROR($ND49/FRACAS!$AY$1*60,0), 1 )))</f>
        <v>1</v>
      </c>
      <c r="OL49" s="347" cm="1">
        <f t="array" ref="OL49">IF($ND49=0,"",(IFERROR( (IFERROR($ND49/FRACAS!$AY$1*60,0) - SUMPRODUCT( (FRACAS!$K$5:$K$9999=OL$2) * IFERROR(FRACAS!$AN$5:$AN$9999,0) ) ) / IFERROR($ND49/FRACAS!$AY$1*60,0), 1 )))</f>
        <v>1</v>
      </c>
      <c r="OM49" s="347" cm="1">
        <f t="array" ref="OM49">IF($ND49=0,"",(IFERROR( (IFERROR($ND49/FRACAS!$AY$1*60,0) - SUMPRODUCT( (FRACAS!$K$5:$K$9999=OM$2) * IFERROR(FRACAS!$AN$5:$AN$9999,0) ) ) / IFERROR($ND49/FRACAS!$AY$1*60,0), 1 )))</f>
        <v>1</v>
      </c>
      <c r="ON49" s="347" cm="1">
        <f t="array" ref="ON49">IF($ND49=0,"",(IFERROR( (IFERROR($ND49/FRACAS!$AY$1*60,0) - SUMPRODUCT( (FRACAS!$K$5:$K$9999=ON$2) * IFERROR(FRACAS!$AN$5:$AN$9999,0) ) ) / IFERROR($ND49/FRACAS!$AY$1*60,0), 1 )))</f>
        <v>1</v>
      </c>
    </row>
    <row r="50" spans="2:404" ht="15" customHeight="1">
      <c r="B50" s="301" t="s">
        <v>261</v>
      </c>
      <c r="C50" s="302">
        <v>45576</v>
      </c>
      <c r="D50" s="307">
        <v>9279</v>
      </c>
      <c r="E50" s="279">
        <v>129</v>
      </c>
      <c r="F50" s="279">
        <v>10132</v>
      </c>
      <c r="G50" s="279">
        <v>6048</v>
      </c>
      <c r="H50" s="279">
        <v>2288</v>
      </c>
      <c r="I50" s="303"/>
      <c r="J50" s="303"/>
      <c r="K50" s="304"/>
      <c r="L50" s="304"/>
      <c r="M50" s="317"/>
      <c r="N50" s="305"/>
      <c r="O50" s="279"/>
      <c r="P50" s="279"/>
      <c r="Q50" s="279"/>
      <c r="R50" s="279"/>
      <c r="S50" s="279"/>
      <c r="T50" s="279"/>
      <c r="U50" s="279"/>
      <c r="V50" s="279"/>
      <c r="W50" s="279"/>
      <c r="X50" s="279"/>
      <c r="Y50" s="279"/>
      <c r="Z50" s="279"/>
      <c r="AA50" s="279"/>
      <c r="AB50" s="279"/>
      <c r="AC50" s="279"/>
      <c r="AD50" s="279"/>
      <c r="AE50" s="279"/>
      <c r="AF50" s="279"/>
      <c r="AG50" s="279"/>
      <c r="AH50" s="279"/>
      <c r="AI50" s="279"/>
      <c r="AJ50" s="279"/>
      <c r="AK50" s="279"/>
      <c r="AL50" s="279"/>
      <c r="AM50" s="279"/>
      <c r="AN50" s="279"/>
      <c r="AO50" s="279"/>
      <c r="AP50" s="279"/>
      <c r="AQ50" s="279"/>
      <c r="AR50" s="279"/>
      <c r="AS50" s="279"/>
      <c r="AT50" s="279"/>
      <c r="AU50" s="279"/>
      <c r="AV50" s="279"/>
      <c r="AW50" s="279"/>
      <c r="AX50" s="279"/>
      <c r="AY50" s="279"/>
      <c r="AZ50" s="279"/>
      <c r="BA50" s="280"/>
      <c r="BB50" s="266"/>
      <c r="BC50" s="266"/>
      <c r="BD50" s="352"/>
      <c r="BE50" s="352"/>
      <c r="BF50" s="352"/>
      <c r="BG50" s="352"/>
      <c r="BH50" s="352"/>
      <c r="BI50" s="352"/>
      <c r="BJ50" s="352"/>
      <c r="BK50" s="352"/>
      <c r="BL50" s="352"/>
      <c r="BM50" s="352"/>
      <c r="BN50" s="352"/>
      <c r="BO50" s="352"/>
      <c r="BP50" s="352"/>
      <c r="BQ50" s="352"/>
      <c r="BR50" s="352"/>
      <c r="BS50" s="352"/>
      <c r="BT50" s="352"/>
      <c r="BU50" s="352"/>
      <c r="BV50" s="352"/>
      <c r="BW50" s="352"/>
      <c r="BX50" s="352"/>
      <c r="BY50" s="352"/>
      <c r="BZ50" s="352"/>
      <c r="CA50" s="352"/>
      <c r="CB50" s="352"/>
      <c r="CC50" s="352"/>
      <c r="CD50" s="352"/>
      <c r="CE50" s="352"/>
      <c r="CF50" s="352"/>
      <c r="CG50" s="352"/>
      <c r="CH50" s="352"/>
      <c r="CI50" s="352"/>
      <c r="CJ50" s="352"/>
      <c r="CK50" s="352"/>
      <c r="CL50" s="352"/>
      <c r="CM50" s="352"/>
      <c r="CN50" s="352"/>
      <c r="CO50" s="352"/>
      <c r="CP50" s="352"/>
      <c r="CQ50" s="352"/>
      <c r="CR50" s="352"/>
      <c r="CS50" s="352"/>
      <c r="CT50" s="352"/>
      <c r="CU50" s="352"/>
      <c r="CV50" s="352"/>
      <c r="CW50" s="352"/>
      <c r="CX50" s="352"/>
      <c r="CY50" s="352"/>
      <c r="CZ50" s="352"/>
      <c r="DA50" s="352"/>
      <c r="DB50" s="266"/>
      <c r="DC50" s="266">
        <f t="shared" si="3"/>
        <v>62</v>
      </c>
      <c r="DD50" s="302">
        <f t="shared" si="4"/>
        <v>45576</v>
      </c>
      <c r="DE50" s="328">
        <f>IF(D50&gt; 0,(COUNTIFS(FRACAS!$B$5:$B$9997, D$4, FRACAS!$D$5:$D$9997, "&lt;="&amp;D50)), "" )</f>
        <v>40</v>
      </c>
      <c r="DF50" s="282">
        <f>IF(E50&gt; 0,(COUNTIFS(FRACAS!$B$5:$B$9997, E$4, FRACAS!$D$5:$D$9997, "&lt;="&amp;E50)), "" )</f>
        <v>9</v>
      </c>
      <c r="DG50" s="282">
        <f>IF(F50&gt; 0,(COUNTIFS(FRACAS!$B$5:$B$9997, F$4, FRACAS!$D$5:$D$9997, "&lt;="&amp;F50)), "" )</f>
        <v>5</v>
      </c>
      <c r="DH50" s="282">
        <f>IF(G50&gt; 0,(COUNTIFS(FRACAS!$B$5:$B$9997, G$4, FRACAS!$D$5:$D$9997, "&lt;="&amp;G50)), "" )</f>
        <v>5</v>
      </c>
      <c r="DI50" s="282">
        <f>IF(H50&gt; 0,(COUNTIFS(FRACAS!$B$5:$B$9997, H$4, FRACAS!$D$5:$D$9997, "&lt;="&amp;H50)), "" )</f>
        <v>3</v>
      </c>
      <c r="DJ50" s="282" t="str">
        <f>IF(I50&gt; 0,(COUNTIFS(FRACAS!$B$5:$B$9997, I$4, FRACAS!$D$5:$D$9997, "&lt;="&amp;I50)), "" )</f>
        <v/>
      </c>
      <c r="DK50" s="282" t="str">
        <f>IF(J50&gt; 0,(COUNTIFS(FRACAS!$B$5:$B$9997, J$4, FRACAS!$D$5:$D$9997, "&lt;="&amp;J50)), "" )</f>
        <v/>
      </c>
      <c r="DL50" s="282" t="str">
        <f>IF(K50&gt; 0,(COUNTIFS(FRACAS!$B$5:$B$9997, K$4, FRACAS!$D$5:$D$9997, "&lt;="&amp;K50)), "" )</f>
        <v/>
      </c>
      <c r="DM50" s="282" t="str">
        <f>IF(L50&gt; 0,(COUNTIFS(FRACAS!$B$5:$B$9997, L$4, FRACAS!$D$5:$D$9997, "&lt;="&amp;L50)), "" )</f>
        <v/>
      </c>
      <c r="DN50" s="282" t="str">
        <f>IF(M50&gt; 0,(COUNTIFS(FRACAS!$B$5:$B$9997, M$4, FRACAS!$D$5:$D$9997, "&lt;="&amp;M50)), "" )</f>
        <v/>
      </c>
      <c r="DO50" s="284"/>
      <c r="DP50" s="282"/>
      <c r="DQ50" s="282"/>
      <c r="DR50" s="282"/>
      <c r="DS50" s="282"/>
      <c r="DT50" s="282"/>
      <c r="DU50" s="282"/>
      <c r="DV50" s="282"/>
      <c r="DW50" s="282"/>
      <c r="DX50" s="282"/>
      <c r="DY50" s="282"/>
      <c r="DZ50" s="282"/>
      <c r="EA50" s="282"/>
      <c r="EB50" s="282"/>
      <c r="EC50" s="282"/>
      <c r="ED50" s="282"/>
      <c r="EE50" s="282"/>
      <c r="EF50" s="282"/>
      <c r="EG50" s="282"/>
      <c r="EH50" s="282"/>
      <c r="EI50" s="282"/>
      <c r="EJ50" s="282"/>
      <c r="EK50" s="282"/>
      <c r="EL50" s="282"/>
      <c r="EM50" s="282"/>
      <c r="EN50" s="282"/>
      <c r="EO50" s="282"/>
      <c r="EP50" s="282"/>
      <c r="EQ50" s="282"/>
      <c r="ER50" s="282"/>
      <c r="ES50" s="282"/>
      <c r="ET50" s="282"/>
      <c r="EU50" s="282"/>
      <c r="EV50" s="282"/>
      <c r="EW50" s="282"/>
      <c r="EX50" s="282"/>
      <c r="EY50" s="282"/>
      <c r="EZ50" s="282"/>
      <c r="FA50" s="282"/>
      <c r="FB50" s="283"/>
      <c r="FC50" s="285"/>
      <c r="FD50" s="285"/>
      <c r="JN50" s="306"/>
      <c r="JO50" s="274"/>
      <c r="JP50" s="274"/>
      <c r="JQ50" s="274"/>
      <c r="JR50" s="274"/>
      <c r="JS50" s="274"/>
      <c r="JT50" s="274"/>
      <c r="JU50" s="274"/>
      <c r="JV50" s="274"/>
      <c r="JW50" s="274"/>
      <c r="JX50" s="274"/>
      <c r="JY50" s="274"/>
      <c r="JZ50" s="274"/>
      <c r="KA50" s="274"/>
      <c r="KB50" s="274"/>
      <c r="KC50" s="274"/>
      <c r="KD50" s="274"/>
      <c r="KE50" s="274"/>
      <c r="KF50" s="274"/>
      <c r="KG50" s="274"/>
      <c r="KH50" s="274"/>
      <c r="KI50" s="274"/>
      <c r="KJ50" s="274"/>
      <c r="KK50" s="274"/>
      <c r="KL50" s="274"/>
      <c r="KM50" s="274"/>
      <c r="KN50" s="274"/>
      <c r="KO50" s="274"/>
      <c r="KP50" s="274"/>
      <c r="KQ50" s="274"/>
      <c r="KR50" s="274"/>
      <c r="KS50" s="274"/>
      <c r="KT50" s="274"/>
      <c r="KU50" s="274"/>
      <c r="KV50" s="274"/>
      <c r="KW50" s="274"/>
      <c r="KX50" s="274"/>
      <c r="KY50" s="274"/>
      <c r="KZ50" s="274"/>
      <c r="LA50" s="274"/>
      <c r="LB50" s="275"/>
      <c r="LC50" s="302">
        <f t="shared" si="6"/>
        <v>45576</v>
      </c>
      <c r="LD50" s="354" cm="1">
        <f t="array" ref="LD50">IFERROR(
    (((D50/FRACAS!$AY$1)*60))
    /
    (((D50/FRACAS!$AY$1)*60) + SUMPRODUCT((FRACAS!$B$5:$B$9997=D$4)*(FRACAS!$D$5:$D$9997&lt;=D50)*(IFERROR(FRACAS!$AM$5:$AM$9997,0)))
    ),"")</f>
        <v>0.25724868265977108</v>
      </c>
      <c r="LE50" s="354" cm="1">
        <f t="array" ref="LE50">IFERROR(
    (((E50/FRACAS!$AY$1)*60))
    /
    (((E50/FRACAS!$AY$1)*60) + SUMPRODUCT((FRACAS!$B$5:$B$9997=E$4)*(FRACAS!$D$5:$D$9997&lt;=E50)*(IFERROR(FRACAS!$AM$5:$AM$9997,0)))
    ),"")</f>
        <v>4.8305621051789446E-3</v>
      </c>
      <c r="LF50" s="354" cm="1">
        <f t="array" ref="LF50">IFERROR(
    (((F50/FRACAS!$AY$1)*60))
    /
    (((F50/FRACAS!$AY$1)*60) + SUMPRODUCT((FRACAS!$B$5:$B$9997=F$4)*(FRACAS!$D$5:$D$9997&lt;=F50)*(IFERROR(FRACAS!$AM$5:$AM$9997,0)))
    ),"")</f>
        <v>0.9993753082381639</v>
      </c>
      <c r="LG50" s="354" cm="1">
        <f t="array" ref="LG50">IFERROR(
    (((G50/FRACAS!$AY$1)*60))
    /
    (((G50/FRACAS!$AY$1)*60) + SUMPRODUCT((FRACAS!$B$5:$B$9997=G$4)*(FRACAS!$D$5:$D$9997&lt;=G50)*(IFERROR(FRACAS!$AM$5:$AM$9997,0)))
    ),"")</f>
        <v>0.99468140025001439</v>
      </c>
      <c r="LH50" s="354" cm="1">
        <f t="array" ref="LH50">IFERROR(
    (((H50/FRACAS!$AY$1)*60))
    /
    (((H50/FRACAS!$AY$1)*60) + SUMPRODUCT((FRACAS!$B$5:$B$9997=H$4)*(FRACAS!$D$5:$D$9997&lt;=H50)*(IFERROR(FRACAS!$AM$5:$AM$9997,0)))
    ),"")</f>
        <v>0.98535745048005297</v>
      </c>
      <c r="LI50" s="354" t="str" cm="1">
        <f t="array" ref="LI50">IFERROR(
    (((I50/FRACAS!$AY$1)*60))
    /
    (((I50/FRACAS!$AY$1)*60) + SUMPRODUCT((FRACAS!$B$5:$B$9997=I$4)*(FRACAS!$D$5:$D$9997&lt;=I50)*(IFERROR(FRACAS!$AM$5:$AM$9997,0)))
    ),"")</f>
        <v/>
      </c>
      <c r="LJ50" s="354" t="str" cm="1">
        <f t="array" ref="LJ50">IFERROR(
    (((J50/FRACAS!$AY$1)*60))
    /
    (((J50/FRACAS!$AY$1)*60) + SUMPRODUCT((FRACAS!$B$5:$B$9997=J$4)*(FRACAS!$D$5:$D$9997&lt;=J50)*(IFERROR(FRACAS!$AM$5:$AM$9997,0)))
    ),"")</f>
        <v/>
      </c>
      <c r="LK50" s="354" t="str" cm="1">
        <f t="array" ref="LK50">IFERROR(
    (((K50/FRACAS!$AY$1)*60))
    /
    (((K50/FRACAS!$AY$1)*60) + SUMPRODUCT((FRACAS!$B$5:$B$9997=K$4)*(FRACAS!$D$5:$D$9997&lt;=K50)*(IFERROR(FRACAS!$AM$5:$AM$9997,0)))
    ),"")</f>
        <v/>
      </c>
      <c r="LL50" s="354" t="str" cm="1">
        <f t="array" ref="LL50">IFERROR(
    (((L50/FRACAS!$AY$1)*60))
    /
    (((L50/FRACAS!$AY$1)*60) + SUMPRODUCT((FRACAS!$B$5:$B$9997=L$4)*(FRACAS!$D$5:$D$9997&lt;=L50)*(IFERROR(FRACAS!$AM$5:$AM$9997,0)))
    ),"")</f>
        <v/>
      </c>
      <c r="LM50" s="354" t="str" cm="1">
        <f t="array" ref="LM50">IFERROR(
    (((M50/FRACAS!$AY$1)*60))
    /
    (((M50/FRACAS!$AY$1)*60) + SUMPRODUCT((FRACAS!$B$5:$B$9997=M$4)*(FRACAS!$D$5:$D$9997&lt;=M50)*(IFERROR(FRACAS!$AM$5:$AM$9997,0)))
    ),"")</f>
        <v/>
      </c>
      <c r="LN50" s="308"/>
      <c r="LO50" s="276"/>
      <c r="LP50" s="276"/>
      <c r="LQ50" s="276"/>
      <c r="LR50" s="276"/>
      <c r="LS50" s="276"/>
      <c r="LT50" s="276"/>
      <c r="LU50" s="276"/>
      <c r="LV50" s="276"/>
      <c r="LW50" s="276"/>
      <c r="LX50" s="276"/>
      <c r="LY50" s="276"/>
      <c r="LZ50" s="276"/>
      <c r="MA50" s="276"/>
      <c r="MB50" s="276"/>
      <c r="MC50" s="276"/>
      <c r="MD50" s="276"/>
      <c r="ME50" s="276"/>
      <c r="MF50" s="276"/>
      <c r="MG50" s="276"/>
      <c r="MH50" s="276"/>
      <c r="MI50" s="276"/>
      <c r="MJ50" s="276"/>
      <c r="MK50" s="276"/>
      <c r="ML50" s="276"/>
      <c r="MM50" s="276"/>
      <c r="MN50" s="276"/>
      <c r="MO50" s="276"/>
      <c r="MP50" s="276"/>
      <c r="MQ50" s="276"/>
      <c r="MR50" s="276"/>
      <c r="MS50" s="276"/>
      <c r="MT50" s="276"/>
      <c r="MU50" s="276"/>
      <c r="MV50" s="276"/>
      <c r="MW50" s="276"/>
      <c r="MX50" s="276"/>
      <c r="MY50" s="276"/>
      <c r="MZ50" s="276"/>
      <c r="NA50" s="277"/>
      <c r="ND50" s="345">
        <f t="shared" si="7"/>
        <v>27876</v>
      </c>
      <c r="NE50" s="346">
        <f t="shared" si="5"/>
        <v>45576</v>
      </c>
      <c r="NF50" s="347" cm="1">
        <f t="array" ref="NF50">IF($ND50=0,"",(IFERROR( (IFERROR($ND50/FRACAS!$AY$1*60,0) - SUMPRODUCT( (FRACAS!$K$5:$K$9999=NF$2) * IFERROR(FRACAS!$AN$5:$AN$9999,0) ) ) / IFERROR($ND50/FRACAS!$AY$1*60,0), 1 )))</f>
        <v>1</v>
      </c>
      <c r="NG50" s="347" cm="1">
        <f t="array" ref="NG50">IF($ND50=0,"",(IFERROR( (IFERROR($ND50/FRACAS!$AY$1*60,0) - SUMPRODUCT( (FRACAS!$K$5:$K$9999=NG$2) * IFERROR(FRACAS!$AN$5:$AN$9999,0) ) ) / IFERROR($ND50/FRACAS!$AY$1*60,0), 1 )))</f>
        <v>1</v>
      </c>
      <c r="NH50" s="347" cm="1">
        <f t="array" ref="NH50">IF($ND50=0,"",(IFERROR( (IFERROR($ND50/FRACAS!$AY$1*60,0) - SUMPRODUCT( (FRACAS!$K$5:$K$9999=NH$2) * IFERROR(FRACAS!$AN$5:$AN$9999,0) ) ) / IFERROR($ND50/FRACAS!$AY$1*60,0), 1 )))</f>
        <v>1</v>
      </c>
      <c r="NI50" s="347" cm="1">
        <f t="array" ref="NI50">IF($ND50=0,"",(IFERROR( (IFERROR($ND50/FRACAS!$AY$1*60,0) - SUMPRODUCT( (FRACAS!$K$5:$K$9999=NI$2) * IFERROR(FRACAS!$AN$5:$AN$9999,0) ) ) / IFERROR($ND50/FRACAS!$AY$1*60,0), 1 )))</f>
        <v>1</v>
      </c>
      <c r="NJ50" s="347" cm="1">
        <f t="array" ref="NJ50">IF($ND50=0,"",(IFERROR( (IFERROR($ND50/FRACAS!$AY$1*60,0) - SUMPRODUCT( (FRACAS!$K$5:$K$9999=NJ$2) * IFERROR(FRACAS!$AN$5:$AN$9999,0) ) ) / IFERROR($ND50/FRACAS!$AY$1*60,0), 1 )))</f>
        <v>1</v>
      </c>
      <c r="NK50" s="347" cm="1">
        <f t="array" ref="NK50">IF($ND50=0,"",(IFERROR( (IFERROR($ND50/FRACAS!$AY$1*60,0) - SUMPRODUCT( (FRACAS!$K$5:$K$9999=NK$2) * IFERROR(FRACAS!$AN$5:$AN$9999,0) ) ) / IFERROR($ND50/FRACAS!$AY$1*60,0), 1 )))</f>
        <v>1</v>
      </c>
      <c r="NL50" s="347" cm="1">
        <f t="array" ref="NL50">IF($ND50=0,"",(IFERROR( (IFERROR($ND50/FRACAS!$AY$1*60,0) - SUMPRODUCT( (FRACAS!$K$5:$K$9999=NL$2) * IFERROR(FRACAS!$AN$5:$AN$9999,0) ) ) / IFERROR($ND50/FRACAS!$AY$1*60,0), 1 )))</f>
        <v>1</v>
      </c>
      <c r="NM50" s="347" cm="1">
        <f t="array" ref="NM50">IF($ND50=0,"",(IFERROR( (IFERROR($ND50/FRACAS!$AY$1*60,0) - SUMPRODUCT( (FRACAS!$K$5:$K$9999=NM$2) * IFERROR(FRACAS!$AN$5:$AN$9999,0) ) ) / IFERROR($ND50/FRACAS!$AY$1*60,0), 1 )))</f>
        <v>1</v>
      </c>
      <c r="NN50" s="347" cm="1">
        <f t="array" ref="NN50">IF($ND50=0,"",(IFERROR( (IFERROR($ND50/FRACAS!$AY$1*60,0) - SUMPRODUCT( (FRACAS!$K$5:$K$9999=NN$2) * IFERROR(FRACAS!$AN$5:$AN$9999,0) ) ) / IFERROR($ND50/FRACAS!$AY$1*60,0), 1 )))</f>
        <v>1</v>
      </c>
      <c r="NO50" s="347" cm="1">
        <f t="array" ref="NO50">IF($ND50=0,"",(IFERROR( (IFERROR($ND50/FRACAS!$AY$1*60,0) - SUMPRODUCT( (FRACAS!$K$5:$K$9999=NO$2) * IFERROR(FRACAS!$AN$5:$AN$9999,0) ) ) / IFERROR($ND50/FRACAS!$AY$1*60,0), 1 )))</f>
        <v>1</v>
      </c>
      <c r="NP50" s="347" cm="1">
        <f t="array" ref="NP50">IF($ND50=0,"",(IFERROR( (IFERROR($ND50/FRACAS!$AY$1*60,0) - SUMPRODUCT( (FRACAS!$K$5:$K$9999=NP$2) * IFERROR(FRACAS!$AN$5:$AN$9999,0) ) ) / IFERROR($ND50/FRACAS!$AY$1*60,0), 1 )))</f>
        <v>1</v>
      </c>
      <c r="NQ50" s="347" cm="1">
        <f t="array" ref="NQ50">IF($ND50=0,"",(IFERROR( (IFERROR($ND50/FRACAS!$AY$1*60,0) - SUMPRODUCT( (FRACAS!$K$5:$K$9999=NQ$2) * IFERROR(FRACAS!$AN$5:$AN$9999,0) ) ) / IFERROR($ND50/FRACAS!$AY$1*60,0), 1 )))</f>
        <v>1</v>
      </c>
      <c r="NR50" s="347" cm="1">
        <f t="array" ref="NR50">IF($ND50=0,"",(IFERROR( (IFERROR($ND50/FRACAS!$AY$1*60,0) - SUMPRODUCT( (FRACAS!$K$5:$K$9999=NR$2) * IFERROR(FRACAS!$AN$5:$AN$9999,0) ) ) / IFERROR($ND50/FRACAS!$AY$1*60,0), 1 )))</f>
        <v>1</v>
      </c>
      <c r="NS50" s="347" cm="1">
        <f t="array" ref="NS50">IF($ND50=0,"",(IFERROR( (IFERROR($ND50/FRACAS!$AY$1*60,0) - SUMPRODUCT( (FRACAS!$K$5:$K$9999=NS$2) * IFERROR(FRACAS!$AN$5:$AN$9999,0) ) ) / IFERROR($ND50/FRACAS!$AY$1*60,0), 1 )))</f>
        <v>1</v>
      </c>
      <c r="NT50" s="347" cm="1">
        <f t="array" ref="NT50">IF($ND50=0,"",(IFERROR( (IFERROR($ND50/FRACAS!$AY$1*60,0) - SUMPRODUCT( (FRACAS!$K$5:$K$9999=NT$2) * IFERROR(FRACAS!$AN$5:$AN$9999,0) ) ) / IFERROR($ND50/FRACAS!$AY$1*60,0), 1 )))</f>
        <v>1</v>
      </c>
      <c r="NU50" s="347" cm="1">
        <f t="array" ref="NU50">IF($ND50=0,"",(IFERROR( (IFERROR($ND50/FRACAS!$AY$1*60,0) - SUMPRODUCT( (FRACAS!$K$5:$K$9999=NU$2) * IFERROR(FRACAS!$AN$5:$AN$9999,0) ) ) / IFERROR($ND50/FRACAS!$AY$1*60,0), 1 )))</f>
        <v>1</v>
      </c>
      <c r="NV50" s="347" cm="1">
        <f t="array" ref="NV50">IF($ND50=0,"",(IFERROR( (IFERROR($ND50/FRACAS!$AY$1*60,0) - SUMPRODUCT( (FRACAS!$K$5:$K$9999=NV$2) * IFERROR(FRACAS!$AN$5:$AN$9999,0) ) ) / IFERROR($ND50/FRACAS!$AY$1*60,0), 1 )))</f>
        <v>1</v>
      </c>
      <c r="NW50" s="347" cm="1">
        <f t="array" ref="NW50">IF($ND50=0,"",(IFERROR( (IFERROR($ND50/FRACAS!$AY$1*60,0) - SUMPRODUCT( (FRACAS!$K$5:$K$9999=NW$2) * IFERROR(FRACAS!$AN$5:$AN$9999,0) ) ) / IFERROR($ND50/FRACAS!$AY$1*60,0), 1 )))</f>
        <v>1</v>
      </c>
      <c r="NX50" s="347" cm="1">
        <f t="array" ref="NX50">IF($ND50=0,"",(IFERROR( (IFERROR($ND50/FRACAS!$AY$1*60,0) - SUMPRODUCT( (FRACAS!$K$5:$K$9999=NX$2) * IFERROR(FRACAS!$AN$5:$AN$9999,0) ) ) / IFERROR($ND50/FRACAS!$AY$1*60,0), 1 )))</f>
        <v>1</v>
      </c>
      <c r="NY50" s="347" cm="1">
        <f t="array" ref="NY50">IF($ND50=0,"",(IFERROR( (IFERROR($ND50/FRACAS!$AY$1*60,0) - SUMPRODUCT( (FRACAS!$K$5:$K$9999=NY$2) * IFERROR(FRACAS!$AN$5:$AN$9999,0) ) ) / IFERROR($ND50/FRACAS!$AY$1*60,0), 1 )))</f>
        <v>1</v>
      </c>
      <c r="NZ50" s="347" cm="1">
        <f t="array" ref="NZ50">IF($ND50=0,"",(IFERROR( (IFERROR($ND50/FRACAS!$AY$1*60,0) - SUMPRODUCT( (FRACAS!$K$5:$K$9999=NZ$2) * IFERROR(FRACAS!$AN$5:$AN$9999,0) ) ) / IFERROR($ND50/FRACAS!$AY$1*60,0), 1 )))</f>
        <v>1</v>
      </c>
      <c r="OA50" s="347" cm="1">
        <f t="array" ref="OA50">IF($ND50=0,"",(IFERROR( (IFERROR($ND50/FRACAS!$AY$1*60,0) - SUMPRODUCT( (FRACAS!$K$5:$K$9999=OA$2) * IFERROR(FRACAS!$AN$5:$AN$9999,0) ) ) / IFERROR($ND50/FRACAS!$AY$1*60,0), 1 )))</f>
        <v>1</v>
      </c>
      <c r="OB50" s="347" cm="1">
        <f t="array" ref="OB50">IF($ND50=0,"",(IFERROR( (IFERROR($ND50/FRACAS!$AY$1*60,0) - SUMPRODUCT( (FRACAS!$K$5:$K$9999=OB$2) * IFERROR(FRACAS!$AN$5:$AN$9999,0) ) ) / IFERROR($ND50/FRACAS!$AY$1*60,0), 1 )))</f>
        <v>1</v>
      </c>
      <c r="OC50" s="347" cm="1">
        <f t="array" ref="OC50">IF($ND50=0,"",(IFERROR( (IFERROR($ND50/FRACAS!$AY$1*60,0) - SUMPRODUCT( (FRACAS!$K$5:$K$9999=OC$2) * IFERROR(FRACAS!$AN$5:$AN$9999,0) ) ) / IFERROR($ND50/FRACAS!$AY$1*60,0), 1 )))</f>
        <v>1</v>
      </c>
      <c r="OD50" s="347" cm="1">
        <f t="array" ref="OD50">IF($ND50=0,"",(IFERROR( (IFERROR($ND50/FRACAS!$AY$1*60,0) - SUMPRODUCT( (FRACAS!$K$5:$K$9999=OD$2) * IFERROR(FRACAS!$AN$5:$AN$9999,0) ) ) / IFERROR($ND50/FRACAS!$AY$1*60,0), 1 )))</f>
        <v>1</v>
      </c>
      <c r="OE50" s="347" cm="1">
        <f t="array" ref="OE50">IF($ND50=0,"",(IFERROR( (IFERROR($ND50/FRACAS!$AY$1*60,0) - SUMPRODUCT( (FRACAS!$K$5:$K$9999=OE$2) * IFERROR(FRACAS!$AN$5:$AN$9999,0) ) ) / IFERROR($ND50/FRACAS!$AY$1*60,0), 1 )))</f>
        <v>1</v>
      </c>
      <c r="OF50" s="347" cm="1">
        <f t="array" ref="OF50">IF($ND50=0,"",(IFERROR( (IFERROR($ND50/FRACAS!$AY$1*60,0) - SUMPRODUCT( (FRACAS!$K$5:$K$9999=OF$2) * IFERROR(FRACAS!$AN$5:$AN$9999,0) ) ) / IFERROR($ND50/FRACAS!$AY$1*60,0), 1 )))</f>
        <v>1</v>
      </c>
      <c r="OG50" s="347" cm="1">
        <f t="array" ref="OG50">IF($ND50=0,"",(IFERROR( (IFERROR($ND50/FRACAS!$AY$1*60,0) - SUMPRODUCT( (FRACAS!$K$5:$K$9999=OG$2) * IFERROR(FRACAS!$AN$5:$AN$9999,0) ) ) / IFERROR($ND50/FRACAS!$AY$1*60,0), 1 )))</f>
        <v>1</v>
      </c>
      <c r="OH50" s="347" cm="1">
        <f t="array" ref="OH50">IF($ND50=0,"",(IFERROR( (IFERROR($ND50/FRACAS!$AY$1*60,0) - SUMPRODUCT( (FRACAS!$K$5:$K$9999=OH$2) * IFERROR(FRACAS!$AN$5:$AN$9999,0) ) ) / IFERROR($ND50/FRACAS!$AY$1*60,0), 1 )))</f>
        <v>1</v>
      </c>
      <c r="OI50" s="347" cm="1">
        <f t="array" ref="OI50">IF($ND50=0,"",(IFERROR( (IFERROR($ND50/FRACAS!$AY$1*60,0) - SUMPRODUCT( (FRACAS!$K$5:$K$9999=OI$2) * IFERROR(FRACAS!$AN$5:$AN$9999,0) ) ) / IFERROR($ND50/FRACAS!$AY$1*60,0), 1 )))</f>
        <v>1</v>
      </c>
      <c r="OJ50" s="347" cm="1">
        <f t="array" ref="OJ50">IF($ND50=0,"",(IFERROR( (IFERROR($ND50/FRACAS!$AY$1*60,0) - SUMPRODUCT( (FRACAS!$K$5:$K$9999=OJ$2) * IFERROR(FRACAS!$AN$5:$AN$9999,0) ) ) / IFERROR($ND50/FRACAS!$AY$1*60,0), 1 )))</f>
        <v>1</v>
      </c>
      <c r="OK50" s="347" cm="1">
        <f t="array" ref="OK50">IF($ND50=0,"",(IFERROR( (IFERROR($ND50/FRACAS!$AY$1*60,0) - SUMPRODUCT( (FRACAS!$K$5:$K$9999=OK$2) * IFERROR(FRACAS!$AN$5:$AN$9999,0) ) ) / IFERROR($ND50/FRACAS!$AY$1*60,0), 1 )))</f>
        <v>1</v>
      </c>
      <c r="OL50" s="347" cm="1">
        <f t="array" ref="OL50">IF($ND50=0,"",(IFERROR( (IFERROR($ND50/FRACAS!$AY$1*60,0) - SUMPRODUCT( (FRACAS!$K$5:$K$9999=OL$2) * IFERROR(FRACAS!$AN$5:$AN$9999,0) ) ) / IFERROR($ND50/FRACAS!$AY$1*60,0), 1 )))</f>
        <v>1</v>
      </c>
      <c r="OM50" s="347" cm="1">
        <f t="array" ref="OM50">IF($ND50=0,"",(IFERROR( (IFERROR($ND50/FRACAS!$AY$1*60,0) - SUMPRODUCT( (FRACAS!$K$5:$K$9999=OM$2) * IFERROR(FRACAS!$AN$5:$AN$9999,0) ) ) / IFERROR($ND50/FRACAS!$AY$1*60,0), 1 )))</f>
        <v>1</v>
      </c>
      <c r="ON50" s="347" cm="1">
        <f t="array" ref="ON50">IF($ND50=0,"",(IFERROR( (IFERROR($ND50/FRACAS!$AY$1*60,0) - SUMPRODUCT( (FRACAS!$K$5:$K$9999=ON$2) * IFERROR(FRACAS!$AN$5:$AN$9999,0) ) ) / IFERROR($ND50/FRACAS!$AY$1*60,0), 1 )))</f>
        <v>1</v>
      </c>
    </row>
    <row r="51" spans="2:404" ht="15" customHeight="1">
      <c r="B51" s="301" t="s">
        <v>262</v>
      </c>
      <c r="C51" s="302">
        <v>45583</v>
      </c>
      <c r="D51" s="307">
        <v>9519</v>
      </c>
      <c r="E51" s="279">
        <v>133</v>
      </c>
      <c r="F51" s="307">
        <v>10803</v>
      </c>
      <c r="G51" s="307">
        <v>6442</v>
      </c>
      <c r="H51" s="307">
        <v>2552</v>
      </c>
      <c r="I51" s="303"/>
      <c r="J51" s="303"/>
      <c r="K51" s="304"/>
      <c r="L51" s="304"/>
      <c r="M51" s="317"/>
      <c r="N51" s="305"/>
      <c r="O51" s="279"/>
      <c r="P51" s="279"/>
      <c r="Q51" s="279"/>
      <c r="R51" s="279"/>
      <c r="S51" s="279"/>
      <c r="T51" s="279"/>
      <c r="U51" s="279"/>
      <c r="V51" s="279"/>
      <c r="W51" s="279"/>
      <c r="X51" s="279"/>
      <c r="Y51" s="279"/>
      <c r="Z51" s="279"/>
      <c r="AA51" s="279"/>
      <c r="AB51" s="279"/>
      <c r="AC51" s="279"/>
      <c r="AD51" s="279"/>
      <c r="AE51" s="279"/>
      <c r="AF51" s="279"/>
      <c r="AG51" s="279"/>
      <c r="AH51" s="279"/>
      <c r="AI51" s="279"/>
      <c r="AJ51" s="279"/>
      <c r="AK51" s="279"/>
      <c r="AL51" s="279"/>
      <c r="AM51" s="279"/>
      <c r="AN51" s="279"/>
      <c r="AO51" s="279"/>
      <c r="AP51" s="279"/>
      <c r="AQ51" s="279"/>
      <c r="AR51" s="279"/>
      <c r="AS51" s="279"/>
      <c r="AT51" s="279"/>
      <c r="AU51" s="279"/>
      <c r="AV51" s="279"/>
      <c r="AW51" s="279"/>
      <c r="AX51" s="279"/>
      <c r="AY51" s="279"/>
      <c r="AZ51" s="279"/>
      <c r="BA51" s="280"/>
      <c r="BB51" s="266"/>
      <c r="BC51" s="266"/>
      <c r="BD51" s="352"/>
      <c r="BE51" s="352"/>
      <c r="BF51" s="352"/>
      <c r="BG51" s="352"/>
      <c r="BH51" s="352"/>
      <c r="BI51" s="352"/>
      <c r="BJ51" s="352"/>
      <c r="BK51" s="352"/>
      <c r="BL51" s="352"/>
      <c r="BM51" s="352"/>
      <c r="BN51" s="352"/>
      <c r="BO51" s="352"/>
      <c r="BP51" s="352"/>
      <c r="BQ51" s="352"/>
      <c r="BR51" s="352"/>
      <c r="BS51" s="352"/>
      <c r="BT51" s="352"/>
      <c r="BU51" s="352"/>
      <c r="BV51" s="352"/>
      <c r="BW51" s="352"/>
      <c r="BX51" s="352"/>
      <c r="BY51" s="352"/>
      <c r="BZ51" s="352"/>
      <c r="CA51" s="352"/>
      <c r="CB51" s="352"/>
      <c r="CC51" s="352"/>
      <c r="CD51" s="352"/>
      <c r="CE51" s="352"/>
      <c r="CF51" s="352"/>
      <c r="CG51" s="352"/>
      <c r="CH51" s="352"/>
      <c r="CI51" s="352"/>
      <c r="CJ51" s="352"/>
      <c r="CK51" s="352"/>
      <c r="CL51" s="352"/>
      <c r="CM51" s="352"/>
      <c r="CN51" s="352"/>
      <c r="CO51" s="352"/>
      <c r="CP51" s="352"/>
      <c r="CQ51" s="352"/>
      <c r="CR51" s="352"/>
      <c r="CS51" s="352"/>
      <c r="CT51" s="352"/>
      <c r="CU51" s="352"/>
      <c r="CV51" s="352"/>
      <c r="CW51" s="352"/>
      <c r="CX51" s="352"/>
      <c r="CY51" s="352"/>
      <c r="CZ51" s="352"/>
      <c r="DA51" s="352"/>
      <c r="DB51" s="266"/>
      <c r="DC51" s="266">
        <f t="shared" si="3"/>
        <v>65</v>
      </c>
      <c r="DD51" s="302">
        <f t="shared" si="4"/>
        <v>45583</v>
      </c>
      <c r="DE51" s="328">
        <f>IF(D51&gt; 0,(COUNTIFS(FRACAS!$B$5:$B$9997, D$4, FRACAS!$D$5:$D$9997, "&lt;="&amp;D51)), "" )</f>
        <v>40</v>
      </c>
      <c r="DF51" s="282">
        <f>IF(E51&gt; 0,(COUNTIFS(FRACAS!$B$5:$B$9997, E$4, FRACAS!$D$5:$D$9997, "&lt;="&amp;E51)), "" )</f>
        <v>11</v>
      </c>
      <c r="DG51" s="282">
        <f>IF(F51&gt; 0,(COUNTIFS(FRACAS!$B$5:$B$9997, F$4, FRACAS!$D$5:$D$9997, "&lt;="&amp;F51)), "" )</f>
        <v>5</v>
      </c>
      <c r="DH51" s="282">
        <f>IF(G51&gt; 0,(COUNTIFS(FRACAS!$B$5:$B$9997, G$4, FRACAS!$D$5:$D$9997, "&lt;="&amp;G51)), "" )</f>
        <v>5</v>
      </c>
      <c r="DI51" s="282">
        <f>IF(H51&gt; 0,(COUNTIFS(FRACAS!$B$5:$B$9997, H$4, FRACAS!$D$5:$D$9997, "&lt;="&amp;H51)), "" )</f>
        <v>4</v>
      </c>
      <c r="DJ51" s="282" t="str">
        <f>IF(I51&gt; 0,(COUNTIFS(FRACAS!$B$5:$B$9997, I$4, FRACAS!$D$5:$D$9997, "&lt;="&amp;I51)), "" )</f>
        <v/>
      </c>
      <c r="DK51" s="282" t="str">
        <f>IF(J51&gt; 0,(COUNTIFS(FRACAS!$B$5:$B$9997, J$4, FRACAS!$D$5:$D$9997, "&lt;="&amp;J51)), "" )</f>
        <v/>
      </c>
      <c r="DL51" s="282" t="str">
        <f>IF(K51&gt; 0,(COUNTIFS(FRACAS!$B$5:$B$9997, K$4, FRACAS!$D$5:$D$9997, "&lt;="&amp;K51)), "" )</f>
        <v/>
      </c>
      <c r="DM51" s="282" t="str">
        <f>IF(L51&gt; 0,(COUNTIFS(FRACAS!$B$5:$B$9997, L$4, FRACAS!$D$5:$D$9997, "&lt;="&amp;L51)), "" )</f>
        <v/>
      </c>
      <c r="DN51" s="282" t="str">
        <f>IF(M51&gt; 0,(COUNTIFS(FRACAS!$B$5:$B$9997, M$4, FRACAS!$D$5:$D$9997, "&lt;="&amp;M51)), "" )</f>
        <v/>
      </c>
      <c r="DO51" s="284"/>
      <c r="DP51" s="282"/>
      <c r="DQ51" s="282"/>
      <c r="DR51" s="282"/>
      <c r="DS51" s="282"/>
      <c r="DT51" s="282"/>
      <c r="DU51" s="282"/>
      <c r="DV51" s="282"/>
      <c r="DW51" s="282"/>
      <c r="DX51" s="282"/>
      <c r="DY51" s="282"/>
      <c r="DZ51" s="282"/>
      <c r="EA51" s="282"/>
      <c r="EB51" s="282"/>
      <c r="EC51" s="282"/>
      <c r="ED51" s="282"/>
      <c r="EE51" s="282"/>
      <c r="EF51" s="282"/>
      <c r="EG51" s="282"/>
      <c r="EH51" s="282"/>
      <c r="EI51" s="282"/>
      <c r="EJ51" s="282"/>
      <c r="EK51" s="282"/>
      <c r="EL51" s="282"/>
      <c r="EM51" s="282"/>
      <c r="EN51" s="282"/>
      <c r="EO51" s="282"/>
      <c r="EP51" s="282"/>
      <c r="EQ51" s="282"/>
      <c r="ER51" s="282"/>
      <c r="ES51" s="282"/>
      <c r="ET51" s="282"/>
      <c r="EU51" s="282"/>
      <c r="EV51" s="282"/>
      <c r="EW51" s="282"/>
      <c r="EX51" s="282"/>
      <c r="EY51" s="282"/>
      <c r="EZ51" s="282"/>
      <c r="FA51" s="282"/>
      <c r="FB51" s="283"/>
      <c r="FC51" s="285"/>
      <c r="FD51" s="285"/>
      <c r="JN51" s="306"/>
      <c r="JO51" s="274"/>
      <c r="JP51" s="274"/>
      <c r="JQ51" s="274"/>
      <c r="JR51" s="274"/>
      <c r="JS51" s="274"/>
      <c r="JT51" s="274"/>
      <c r="JU51" s="274"/>
      <c r="JV51" s="274"/>
      <c r="JW51" s="274"/>
      <c r="JX51" s="274"/>
      <c r="JY51" s="274"/>
      <c r="JZ51" s="274"/>
      <c r="KA51" s="274"/>
      <c r="KB51" s="274"/>
      <c r="KC51" s="274"/>
      <c r="KD51" s="274"/>
      <c r="KE51" s="274"/>
      <c r="KF51" s="274"/>
      <c r="KG51" s="274"/>
      <c r="KH51" s="274"/>
      <c r="KI51" s="274"/>
      <c r="KJ51" s="274"/>
      <c r="KK51" s="274"/>
      <c r="KL51" s="274"/>
      <c r="KM51" s="274"/>
      <c r="KN51" s="274"/>
      <c r="KO51" s="274"/>
      <c r="KP51" s="274"/>
      <c r="KQ51" s="274"/>
      <c r="KR51" s="274"/>
      <c r="KS51" s="274"/>
      <c r="KT51" s="274"/>
      <c r="KU51" s="274"/>
      <c r="KV51" s="274"/>
      <c r="KW51" s="274"/>
      <c r="KX51" s="274"/>
      <c r="KY51" s="274"/>
      <c r="KZ51" s="274"/>
      <c r="LA51" s="274"/>
      <c r="LB51" s="275"/>
      <c r="LC51" s="302">
        <f t="shared" si="6"/>
        <v>45583</v>
      </c>
      <c r="LD51" s="354" cm="1">
        <f t="array" ref="LD51">IFERROR(
    (((D51/FRACAS!$AY$1)*60))
    /
    (((D51/FRACAS!$AY$1)*60) + SUMPRODUCT((FRACAS!$B$5:$B$9997=D$4)*(FRACAS!$D$5:$D$9997&lt;=D51)*(IFERROR(FRACAS!$AM$5:$AM$9997,0)))
    ),"")</f>
        <v>0.26215806168704914</v>
      </c>
      <c r="LE51" s="354" cm="1">
        <f t="array" ref="LE51">IFERROR(
    (((E51/FRACAS!$AY$1)*60))
    /
    (((E51/FRACAS!$AY$1)*60) + SUMPRODUCT((FRACAS!$B$5:$B$9997=E$4)*(FRACAS!$D$5:$D$9997&lt;=E51)*(IFERROR(FRACAS!$AM$5:$AM$9997,0)))
    ),"")</f>
        <v>4.9749238071964269E-3</v>
      </c>
      <c r="LF51" s="354" cm="1">
        <f t="array" ref="LF51">IFERROR(
    (((F51/FRACAS!$AY$1)*60))
    /
    (((F51/FRACAS!$AY$1)*60) + SUMPRODUCT((FRACAS!$B$5:$B$9997=F$4)*(FRACAS!$D$5:$D$9997&lt;=F51)*(IFERROR(FRACAS!$AM$5:$AM$9997,0)))
    ),"")</f>
        <v>0.99941408659380038</v>
      </c>
      <c r="LG51" s="354" cm="1">
        <f t="array" ref="LG51">IFERROR(
    (((G51/FRACAS!$AY$1)*60))
    /
    (((G51/FRACAS!$AY$1)*60) + SUMPRODUCT((FRACAS!$B$5:$B$9997=G$4)*(FRACAS!$D$5:$D$9997&lt;=G51)*(IFERROR(FRACAS!$AM$5:$AM$9997,0)))
    ),"")</f>
        <v>0.99500506701158742</v>
      </c>
      <c r="LH51" s="354" cm="1">
        <f t="array" ref="LH51">IFERROR(
    (((H51/FRACAS!$AY$1)*60))
    /
    (((H51/FRACAS!$AY$1)*60) + SUMPRODUCT((FRACAS!$B$5:$B$9997=H$4)*(FRACAS!$D$5:$D$9997&lt;=H51)*(IFERROR(FRACAS!$AM$5:$AM$9997,0)))
    ),"")</f>
        <v>0.98171466673035379</v>
      </c>
      <c r="LI51" s="354" t="str" cm="1">
        <f t="array" ref="LI51">IFERROR(
    (((I51/FRACAS!$AY$1)*60))
    /
    (((I51/FRACAS!$AY$1)*60) + SUMPRODUCT((FRACAS!$B$5:$B$9997=I$4)*(FRACAS!$D$5:$D$9997&lt;=I51)*(IFERROR(FRACAS!$AM$5:$AM$9997,0)))
    ),"")</f>
        <v/>
      </c>
      <c r="LJ51" s="354" t="str" cm="1">
        <f t="array" ref="LJ51">IFERROR(
    (((J51/FRACAS!$AY$1)*60))
    /
    (((J51/FRACAS!$AY$1)*60) + SUMPRODUCT((FRACAS!$B$5:$B$9997=J$4)*(FRACAS!$D$5:$D$9997&lt;=J51)*(IFERROR(FRACAS!$AM$5:$AM$9997,0)))
    ),"")</f>
        <v/>
      </c>
      <c r="LK51" s="354" t="str" cm="1">
        <f t="array" ref="LK51">IFERROR(
    (((K51/FRACAS!$AY$1)*60))
    /
    (((K51/FRACAS!$AY$1)*60) + SUMPRODUCT((FRACAS!$B$5:$B$9997=K$4)*(FRACAS!$D$5:$D$9997&lt;=K51)*(IFERROR(FRACAS!$AM$5:$AM$9997,0)))
    ),"")</f>
        <v/>
      </c>
      <c r="LL51" s="354" t="str" cm="1">
        <f t="array" ref="LL51">IFERROR(
    (((L51/FRACAS!$AY$1)*60))
    /
    (((L51/FRACAS!$AY$1)*60) + SUMPRODUCT((FRACAS!$B$5:$B$9997=L$4)*(FRACAS!$D$5:$D$9997&lt;=L51)*(IFERROR(FRACAS!$AM$5:$AM$9997,0)))
    ),"")</f>
        <v/>
      </c>
      <c r="LM51" s="354" t="str" cm="1">
        <f t="array" ref="LM51">IFERROR(
    (((M51/FRACAS!$AY$1)*60))
    /
    (((M51/FRACAS!$AY$1)*60) + SUMPRODUCT((FRACAS!$B$5:$B$9997=M$4)*(FRACAS!$D$5:$D$9997&lt;=M51)*(IFERROR(FRACAS!$AM$5:$AM$9997,0)))
    ),"")</f>
        <v/>
      </c>
      <c r="LN51" s="308"/>
      <c r="LO51" s="276"/>
      <c r="LP51" s="276"/>
      <c r="LQ51" s="276"/>
      <c r="LR51" s="276"/>
      <c r="LS51" s="276"/>
      <c r="LT51" s="276"/>
      <c r="LU51" s="276"/>
      <c r="LV51" s="276"/>
      <c r="LW51" s="276"/>
      <c r="LX51" s="276"/>
      <c r="LY51" s="276"/>
      <c r="LZ51" s="276"/>
      <c r="MA51" s="276"/>
      <c r="MB51" s="276"/>
      <c r="MC51" s="276"/>
      <c r="MD51" s="276"/>
      <c r="ME51" s="276"/>
      <c r="MF51" s="276"/>
      <c r="MG51" s="276"/>
      <c r="MH51" s="276"/>
      <c r="MI51" s="276"/>
      <c r="MJ51" s="276"/>
      <c r="MK51" s="276"/>
      <c r="ML51" s="276"/>
      <c r="MM51" s="276"/>
      <c r="MN51" s="276"/>
      <c r="MO51" s="276"/>
      <c r="MP51" s="276"/>
      <c r="MQ51" s="276"/>
      <c r="MR51" s="276"/>
      <c r="MS51" s="276"/>
      <c r="MT51" s="276"/>
      <c r="MU51" s="276"/>
      <c r="MV51" s="276"/>
      <c r="MW51" s="276"/>
      <c r="MX51" s="276"/>
      <c r="MY51" s="276"/>
      <c r="MZ51" s="276"/>
      <c r="NA51" s="277"/>
      <c r="ND51" s="345">
        <f t="shared" si="7"/>
        <v>29449</v>
      </c>
      <c r="NE51" s="346">
        <f t="shared" si="5"/>
        <v>45583</v>
      </c>
      <c r="NF51" s="347" cm="1">
        <f t="array" ref="NF51">IF($ND51=0,"",(IFERROR( (IFERROR($ND51/FRACAS!$AY$1*60,0) - SUMPRODUCT( (FRACAS!$K$5:$K$9999=NF$2) * IFERROR(FRACAS!$AN$5:$AN$9999,0) ) ) / IFERROR($ND51/FRACAS!$AY$1*60,0), 1 )))</f>
        <v>1</v>
      </c>
      <c r="NG51" s="347" cm="1">
        <f t="array" ref="NG51">IF($ND51=0,"",(IFERROR( (IFERROR($ND51/FRACAS!$AY$1*60,0) - SUMPRODUCT( (FRACAS!$K$5:$K$9999=NG$2) * IFERROR(FRACAS!$AN$5:$AN$9999,0) ) ) / IFERROR($ND51/FRACAS!$AY$1*60,0), 1 )))</f>
        <v>1</v>
      </c>
      <c r="NH51" s="347" cm="1">
        <f t="array" ref="NH51">IF($ND51=0,"",(IFERROR( (IFERROR($ND51/FRACAS!$AY$1*60,0) - SUMPRODUCT( (FRACAS!$K$5:$K$9999=NH$2) * IFERROR(FRACAS!$AN$5:$AN$9999,0) ) ) / IFERROR($ND51/FRACAS!$AY$1*60,0), 1 )))</f>
        <v>1</v>
      </c>
      <c r="NI51" s="347" cm="1">
        <f t="array" ref="NI51">IF($ND51=0,"",(IFERROR( (IFERROR($ND51/FRACAS!$AY$1*60,0) - SUMPRODUCT( (FRACAS!$K$5:$K$9999=NI$2) * IFERROR(FRACAS!$AN$5:$AN$9999,0) ) ) / IFERROR($ND51/FRACAS!$AY$1*60,0), 1 )))</f>
        <v>1</v>
      </c>
      <c r="NJ51" s="347" cm="1">
        <f t="array" ref="NJ51">IF($ND51=0,"",(IFERROR( (IFERROR($ND51/FRACAS!$AY$1*60,0) - SUMPRODUCT( (FRACAS!$K$5:$K$9999=NJ$2) * IFERROR(FRACAS!$AN$5:$AN$9999,0) ) ) / IFERROR($ND51/FRACAS!$AY$1*60,0), 1 )))</f>
        <v>1</v>
      </c>
      <c r="NK51" s="347" cm="1">
        <f t="array" ref="NK51">IF($ND51=0,"",(IFERROR( (IFERROR($ND51/FRACAS!$AY$1*60,0) - SUMPRODUCT( (FRACAS!$K$5:$K$9999=NK$2) * IFERROR(FRACAS!$AN$5:$AN$9999,0) ) ) / IFERROR($ND51/FRACAS!$AY$1*60,0), 1 )))</f>
        <v>1</v>
      </c>
      <c r="NL51" s="347" cm="1">
        <f t="array" ref="NL51">IF($ND51=0,"",(IFERROR( (IFERROR($ND51/FRACAS!$AY$1*60,0) - SUMPRODUCT( (FRACAS!$K$5:$K$9999=NL$2) * IFERROR(FRACAS!$AN$5:$AN$9999,0) ) ) / IFERROR($ND51/FRACAS!$AY$1*60,0), 1 )))</f>
        <v>1</v>
      </c>
      <c r="NM51" s="347" cm="1">
        <f t="array" ref="NM51">IF($ND51=0,"",(IFERROR( (IFERROR($ND51/FRACAS!$AY$1*60,0) - SUMPRODUCT( (FRACAS!$K$5:$K$9999=NM$2) * IFERROR(FRACAS!$AN$5:$AN$9999,0) ) ) / IFERROR($ND51/FRACAS!$AY$1*60,0), 1 )))</f>
        <v>1</v>
      </c>
      <c r="NN51" s="347" cm="1">
        <f t="array" ref="NN51">IF($ND51=0,"",(IFERROR( (IFERROR($ND51/FRACAS!$AY$1*60,0) - SUMPRODUCT( (FRACAS!$K$5:$K$9999=NN$2) * IFERROR(FRACAS!$AN$5:$AN$9999,0) ) ) / IFERROR($ND51/FRACAS!$AY$1*60,0), 1 )))</f>
        <v>1</v>
      </c>
      <c r="NO51" s="347" cm="1">
        <f t="array" ref="NO51">IF($ND51=0,"",(IFERROR( (IFERROR($ND51/FRACAS!$AY$1*60,0) - SUMPRODUCT( (FRACAS!$K$5:$K$9999=NO$2) * IFERROR(FRACAS!$AN$5:$AN$9999,0) ) ) / IFERROR($ND51/FRACAS!$AY$1*60,0), 1 )))</f>
        <v>1</v>
      </c>
      <c r="NP51" s="347" cm="1">
        <f t="array" ref="NP51">IF($ND51=0,"",(IFERROR( (IFERROR($ND51/FRACAS!$AY$1*60,0) - SUMPRODUCT( (FRACAS!$K$5:$K$9999=NP$2) * IFERROR(FRACAS!$AN$5:$AN$9999,0) ) ) / IFERROR($ND51/FRACAS!$AY$1*60,0), 1 )))</f>
        <v>1</v>
      </c>
      <c r="NQ51" s="347" cm="1">
        <f t="array" ref="NQ51">IF($ND51=0,"",(IFERROR( (IFERROR($ND51/FRACAS!$AY$1*60,0) - SUMPRODUCT( (FRACAS!$K$5:$K$9999=NQ$2) * IFERROR(FRACAS!$AN$5:$AN$9999,0) ) ) / IFERROR($ND51/FRACAS!$AY$1*60,0), 1 )))</f>
        <v>1</v>
      </c>
      <c r="NR51" s="347" cm="1">
        <f t="array" ref="NR51">IF($ND51=0,"",(IFERROR( (IFERROR($ND51/FRACAS!$AY$1*60,0) - SUMPRODUCT( (FRACAS!$K$5:$K$9999=NR$2) * IFERROR(FRACAS!$AN$5:$AN$9999,0) ) ) / IFERROR($ND51/FRACAS!$AY$1*60,0), 1 )))</f>
        <v>1</v>
      </c>
      <c r="NS51" s="347" cm="1">
        <f t="array" ref="NS51">IF($ND51=0,"",(IFERROR( (IFERROR($ND51/FRACAS!$AY$1*60,0) - SUMPRODUCT( (FRACAS!$K$5:$K$9999=NS$2) * IFERROR(FRACAS!$AN$5:$AN$9999,0) ) ) / IFERROR($ND51/FRACAS!$AY$1*60,0), 1 )))</f>
        <v>1</v>
      </c>
      <c r="NT51" s="347" cm="1">
        <f t="array" ref="NT51">IF($ND51=0,"",(IFERROR( (IFERROR($ND51/FRACAS!$AY$1*60,0) - SUMPRODUCT( (FRACAS!$K$5:$K$9999=NT$2) * IFERROR(FRACAS!$AN$5:$AN$9999,0) ) ) / IFERROR($ND51/FRACAS!$AY$1*60,0), 1 )))</f>
        <v>1</v>
      </c>
      <c r="NU51" s="347" cm="1">
        <f t="array" ref="NU51">IF($ND51=0,"",(IFERROR( (IFERROR($ND51/FRACAS!$AY$1*60,0) - SUMPRODUCT( (FRACAS!$K$5:$K$9999=NU$2) * IFERROR(FRACAS!$AN$5:$AN$9999,0) ) ) / IFERROR($ND51/FRACAS!$AY$1*60,0), 1 )))</f>
        <v>1</v>
      </c>
      <c r="NV51" s="347" cm="1">
        <f t="array" ref="NV51">IF($ND51=0,"",(IFERROR( (IFERROR($ND51/FRACAS!$AY$1*60,0) - SUMPRODUCT( (FRACAS!$K$5:$K$9999=NV$2) * IFERROR(FRACAS!$AN$5:$AN$9999,0) ) ) / IFERROR($ND51/FRACAS!$AY$1*60,0), 1 )))</f>
        <v>1</v>
      </c>
      <c r="NW51" s="347" cm="1">
        <f t="array" ref="NW51">IF($ND51=0,"",(IFERROR( (IFERROR($ND51/FRACAS!$AY$1*60,0) - SUMPRODUCT( (FRACAS!$K$5:$K$9999=NW$2) * IFERROR(FRACAS!$AN$5:$AN$9999,0) ) ) / IFERROR($ND51/FRACAS!$AY$1*60,0), 1 )))</f>
        <v>1</v>
      </c>
      <c r="NX51" s="347" cm="1">
        <f t="array" ref="NX51">IF($ND51=0,"",(IFERROR( (IFERROR($ND51/FRACAS!$AY$1*60,0) - SUMPRODUCT( (FRACAS!$K$5:$K$9999=NX$2) * IFERROR(FRACAS!$AN$5:$AN$9999,0) ) ) / IFERROR($ND51/FRACAS!$AY$1*60,0), 1 )))</f>
        <v>1</v>
      </c>
      <c r="NY51" s="347" cm="1">
        <f t="array" ref="NY51">IF($ND51=0,"",(IFERROR( (IFERROR($ND51/FRACAS!$AY$1*60,0) - SUMPRODUCT( (FRACAS!$K$5:$K$9999=NY$2) * IFERROR(FRACAS!$AN$5:$AN$9999,0) ) ) / IFERROR($ND51/FRACAS!$AY$1*60,0), 1 )))</f>
        <v>1</v>
      </c>
      <c r="NZ51" s="347" cm="1">
        <f t="array" ref="NZ51">IF($ND51=0,"",(IFERROR( (IFERROR($ND51/FRACAS!$AY$1*60,0) - SUMPRODUCT( (FRACAS!$K$5:$K$9999=NZ$2) * IFERROR(FRACAS!$AN$5:$AN$9999,0) ) ) / IFERROR($ND51/FRACAS!$AY$1*60,0), 1 )))</f>
        <v>1</v>
      </c>
      <c r="OA51" s="347" cm="1">
        <f t="array" ref="OA51">IF($ND51=0,"",(IFERROR( (IFERROR($ND51/FRACAS!$AY$1*60,0) - SUMPRODUCT( (FRACAS!$K$5:$K$9999=OA$2) * IFERROR(FRACAS!$AN$5:$AN$9999,0) ) ) / IFERROR($ND51/FRACAS!$AY$1*60,0), 1 )))</f>
        <v>1</v>
      </c>
      <c r="OB51" s="347" cm="1">
        <f t="array" ref="OB51">IF($ND51=0,"",(IFERROR( (IFERROR($ND51/FRACAS!$AY$1*60,0) - SUMPRODUCT( (FRACAS!$K$5:$K$9999=OB$2) * IFERROR(FRACAS!$AN$5:$AN$9999,0) ) ) / IFERROR($ND51/FRACAS!$AY$1*60,0), 1 )))</f>
        <v>1</v>
      </c>
      <c r="OC51" s="347" cm="1">
        <f t="array" ref="OC51">IF($ND51=0,"",(IFERROR( (IFERROR($ND51/FRACAS!$AY$1*60,0) - SUMPRODUCT( (FRACAS!$K$5:$K$9999=OC$2) * IFERROR(FRACAS!$AN$5:$AN$9999,0) ) ) / IFERROR($ND51/FRACAS!$AY$1*60,0), 1 )))</f>
        <v>1</v>
      </c>
      <c r="OD51" s="347" cm="1">
        <f t="array" ref="OD51">IF($ND51=0,"",(IFERROR( (IFERROR($ND51/FRACAS!$AY$1*60,0) - SUMPRODUCT( (FRACAS!$K$5:$K$9999=OD$2) * IFERROR(FRACAS!$AN$5:$AN$9999,0) ) ) / IFERROR($ND51/FRACAS!$AY$1*60,0), 1 )))</f>
        <v>1</v>
      </c>
      <c r="OE51" s="347" cm="1">
        <f t="array" ref="OE51">IF($ND51=0,"",(IFERROR( (IFERROR($ND51/FRACAS!$AY$1*60,0) - SUMPRODUCT( (FRACAS!$K$5:$K$9999=OE$2) * IFERROR(FRACAS!$AN$5:$AN$9999,0) ) ) / IFERROR($ND51/FRACAS!$AY$1*60,0), 1 )))</f>
        <v>1</v>
      </c>
      <c r="OF51" s="347" cm="1">
        <f t="array" ref="OF51">IF($ND51=0,"",(IFERROR( (IFERROR($ND51/FRACAS!$AY$1*60,0) - SUMPRODUCT( (FRACAS!$K$5:$K$9999=OF$2) * IFERROR(FRACAS!$AN$5:$AN$9999,0) ) ) / IFERROR($ND51/FRACAS!$AY$1*60,0), 1 )))</f>
        <v>1</v>
      </c>
      <c r="OG51" s="347" cm="1">
        <f t="array" ref="OG51">IF($ND51=0,"",(IFERROR( (IFERROR($ND51/FRACAS!$AY$1*60,0) - SUMPRODUCT( (FRACAS!$K$5:$K$9999=OG$2) * IFERROR(FRACAS!$AN$5:$AN$9999,0) ) ) / IFERROR($ND51/FRACAS!$AY$1*60,0), 1 )))</f>
        <v>1</v>
      </c>
      <c r="OH51" s="347" cm="1">
        <f t="array" ref="OH51">IF($ND51=0,"",(IFERROR( (IFERROR($ND51/FRACAS!$AY$1*60,0) - SUMPRODUCT( (FRACAS!$K$5:$K$9999=OH$2) * IFERROR(FRACAS!$AN$5:$AN$9999,0) ) ) / IFERROR($ND51/FRACAS!$AY$1*60,0), 1 )))</f>
        <v>1</v>
      </c>
      <c r="OI51" s="347" cm="1">
        <f t="array" ref="OI51">IF($ND51=0,"",(IFERROR( (IFERROR($ND51/FRACAS!$AY$1*60,0) - SUMPRODUCT( (FRACAS!$K$5:$K$9999=OI$2) * IFERROR(FRACAS!$AN$5:$AN$9999,0) ) ) / IFERROR($ND51/FRACAS!$AY$1*60,0), 1 )))</f>
        <v>1</v>
      </c>
      <c r="OJ51" s="347" cm="1">
        <f t="array" ref="OJ51">IF($ND51=0,"",(IFERROR( (IFERROR($ND51/FRACAS!$AY$1*60,0) - SUMPRODUCT( (FRACAS!$K$5:$K$9999=OJ$2) * IFERROR(FRACAS!$AN$5:$AN$9999,0) ) ) / IFERROR($ND51/FRACAS!$AY$1*60,0), 1 )))</f>
        <v>1</v>
      </c>
      <c r="OK51" s="347" cm="1">
        <f t="array" ref="OK51">IF($ND51=0,"",(IFERROR( (IFERROR($ND51/FRACAS!$AY$1*60,0) - SUMPRODUCT( (FRACAS!$K$5:$K$9999=OK$2) * IFERROR(FRACAS!$AN$5:$AN$9999,0) ) ) / IFERROR($ND51/FRACAS!$AY$1*60,0), 1 )))</f>
        <v>1</v>
      </c>
      <c r="OL51" s="347" cm="1">
        <f t="array" ref="OL51">IF($ND51=0,"",(IFERROR( (IFERROR($ND51/FRACAS!$AY$1*60,0) - SUMPRODUCT( (FRACAS!$K$5:$K$9999=OL$2) * IFERROR(FRACAS!$AN$5:$AN$9999,0) ) ) / IFERROR($ND51/FRACAS!$AY$1*60,0), 1 )))</f>
        <v>1</v>
      </c>
      <c r="OM51" s="347" cm="1">
        <f t="array" ref="OM51">IF($ND51=0,"",(IFERROR( (IFERROR($ND51/FRACAS!$AY$1*60,0) - SUMPRODUCT( (FRACAS!$K$5:$K$9999=OM$2) * IFERROR(FRACAS!$AN$5:$AN$9999,0) ) ) / IFERROR($ND51/FRACAS!$AY$1*60,0), 1 )))</f>
        <v>1</v>
      </c>
      <c r="ON51" s="347" cm="1">
        <f t="array" ref="ON51">IF($ND51=0,"",(IFERROR( (IFERROR($ND51/FRACAS!$AY$1*60,0) - SUMPRODUCT( (FRACAS!$K$5:$K$9999=ON$2) * IFERROR(FRACAS!$AN$5:$AN$9999,0) ) ) / IFERROR($ND51/FRACAS!$AY$1*60,0), 1 )))</f>
        <v>1</v>
      </c>
    </row>
    <row r="52" spans="2:404" ht="15" customHeight="1">
      <c r="B52" s="301" t="s">
        <v>263</v>
      </c>
      <c r="C52" s="302">
        <v>45590</v>
      </c>
      <c r="D52" s="307">
        <v>9759</v>
      </c>
      <c r="E52" s="279">
        <v>137</v>
      </c>
      <c r="F52" s="279">
        <v>11474</v>
      </c>
      <c r="G52" s="279">
        <v>6836</v>
      </c>
      <c r="H52" s="279">
        <v>2816</v>
      </c>
      <c r="I52" s="303"/>
      <c r="J52" s="303"/>
      <c r="K52" s="304"/>
      <c r="L52" s="304"/>
      <c r="M52" s="317"/>
      <c r="N52" s="305"/>
      <c r="O52" s="279"/>
      <c r="P52" s="279"/>
      <c r="Q52" s="279"/>
      <c r="R52" s="279"/>
      <c r="S52" s="279"/>
      <c r="T52" s="279"/>
      <c r="U52" s="279"/>
      <c r="V52" s="279"/>
      <c r="W52" s="279"/>
      <c r="X52" s="279"/>
      <c r="Y52" s="279"/>
      <c r="Z52" s="279"/>
      <c r="AA52" s="279"/>
      <c r="AB52" s="279"/>
      <c r="AC52" s="279"/>
      <c r="AD52" s="279"/>
      <c r="AE52" s="279"/>
      <c r="AF52" s="279"/>
      <c r="AG52" s="279"/>
      <c r="AH52" s="279"/>
      <c r="AI52" s="279"/>
      <c r="AJ52" s="279"/>
      <c r="AK52" s="279"/>
      <c r="AL52" s="279"/>
      <c r="AM52" s="279"/>
      <c r="AN52" s="279"/>
      <c r="AO52" s="279"/>
      <c r="AP52" s="279"/>
      <c r="AQ52" s="279"/>
      <c r="AR52" s="279"/>
      <c r="AS52" s="279"/>
      <c r="AT52" s="279"/>
      <c r="AU52" s="279"/>
      <c r="AV52" s="279"/>
      <c r="AW52" s="279"/>
      <c r="AX52" s="279"/>
      <c r="AY52" s="279"/>
      <c r="AZ52" s="279"/>
      <c r="BA52" s="280"/>
      <c r="BB52" s="266"/>
      <c r="BC52" s="266"/>
      <c r="BD52" s="352"/>
      <c r="BE52" s="352"/>
      <c r="BF52" s="352"/>
      <c r="BG52" s="352"/>
      <c r="BH52" s="352"/>
      <c r="BI52" s="352"/>
      <c r="BJ52" s="352"/>
      <c r="BK52" s="352"/>
      <c r="BL52" s="352"/>
      <c r="BM52" s="352"/>
      <c r="BN52" s="352"/>
      <c r="BO52" s="352"/>
      <c r="BP52" s="352"/>
      <c r="BQ52" s="352"/>
      <c r="BR52" s="352"/>
      <c r="BS52" s="352"/>
      <c r="BT52" s="352"/>
      <c r="BU52" s="352"/>
      <c r="BV52" s="352"/>
      <c r="BW52" s="352"/>
      <c r="BX52" s="352"/>
      <c r="BY52" s="352"/>
      <c r="BZ52" s="352"/>
      <c r="CA52" s="352"/>
      <c r="CB52" s="352"/>
      <c r="CC52" s="352"/>
      <c r="CD52" s="352"/>
      <c r="CE52" s="352"/>
      <c r="CF52" s="352"/>
      <c r="CG52" s="352"/>
      <c r="CH52" s="352"/>
      <c r="CI52" s="352"/>
      <c r="CJ52" s="352"/>
      <c r="CK52" s="352"/>
      <c r="CL52" s="352"/>
      <c r="CM52" s="352"/>
      <c r="CN52" s="352"/>
      <c r="CO52" s="352"/>
      <c r="CP52" s="352"/>
      <c r="CQ52" s="352"/>
      <c r="CR52" s="352"/>
      <c r="CS52" s="352"/>
      <c r="CT52" s="352"/>
      <c r="CU52" s="352"/>
      <c r="CV52" s="352"/>
      <c r="CW52" s="352"/>
      <c r="CX52" s="352"/>
      <c r="CY52" s="352"/>
      <c r="CZ52" s="352"/>
      <c r="DA52" s="352"/>
      <c r="DB52" s="266"/>
      <c r="DC52" s="266">
        <f t="shared" si="3"/>
        <v>65</v>
      </c>
      <c r="DD52" s="302">
        <f t="shared" si="4"/>
        <v>45590</v>
      </c>
      <c r="DE52" s="328">
        <f>IF(D52&gt; 0,(COUNTIFS(FRACAS!$B$5:$B$9997, D$4, FRACAS!$D$5:$D$9997, "&lt;="&amp;D52)), "" )</f>
        <v>40</v>
      </c>
      <c r="DF52" s="282">
        <f>IF(E52&gt; 0,(COUNTIFS(FRACAS!$B$5:$B$9997, E$4, FRACAS!$D$5:$D$9997, "&lt;="&amp;E52)), "" )</f>
        <v>11</v>
      </c>
      <c r="DG52" s="282">
        <f>IF(F52&gt; 0,(COUNTIFS(FRACAS!$B$5:$B$9997, F$4, FRACAS!$D$5:$D$9997, "&lt;="&amp;F52)), "" )</f>
        <v>5</v>
      </c>
      <c r="DH52" s="282">
        <f>IF(G52&gt; 0,(COUNTIFS(FRACAS!$B$5:$B$9997, G$4, FRACAS!$D$5:$D$9997, "&lt;="&amp;G52)), "" )</f>
        <v>5</v>
      </c>
      <c r="DI52" s="282">
        <f>IF(H52&gt; 0,(COUNTIFS(FRACAS!$B$5:$B$9997, H$4, FRACAS!$D$5:$D$9997, "&lt;="&amp;H52)), "" )</f>
        <v>4</v>
      </c>
      <c r="DJ52" s="282" t="str">
        <f>IF(I52&gt; 0,(COUNTIFS(FRACAS!$B$5:$B$9997, I$4, FRACAS!$D$5:$D$9997, "&lt;="&amp;I52)), "" )</f>
        <v/>
      </c>
      <c r="DK52" s="282" t="str">
        <f>IF(J52&gt; 0,(COUNTIFS(FRACAS!$B$5:$B$9997, J$4, FRACAS!$D$5:$D$9997, "&lt;="&amp;J52)), "" )</f>
        <v/>
      </c>
      <c r="DL52" s="282" t="str">
        <f>IF(K52&gt; 0,(COUNTIFS(FRACAS!$B$5:$B$9997, K$4, FRACAS!$D$5:$D$9997, "&lt;="&amp;K52)), "" )</f>
        <v/>
      </c>
      <c r="DM52" s="282" t="str">
        <f>IF(L52&gt; 0,(COUNTIFS(FRACAS!$B$5:$B$9997, L$4, FRACAS!$D$5:$D$9997, "&lt;="&amp;L52)), "" )</f>
        <v/>
      </c>
      <c r="DN52" s="282" t="str">
        <f>IF(M52&gt; 0,(COUNTIFS(FRACAS!$B$5:$B$9997, M$4, FRACAS!$D$5:$D$9997, "&lt;="&amp;M52)), "" )</f>
        <v/>
      </c>
      <c r="DO52" s="284"/>
      <c r="DP52" s="282"/>
      <c r="DQ52" s="282"/>
      <c r="DR52" s="282"/>
      <c r="DS52" s="282"/>
      <c r="DT52" s="282"/>
      <c r="DU52" s="282"/>
      <c r="DV52" s="282"/>
      <c r="DW52" s="282"/>
      <c r="DX52" s="282"/>
      <c r="DY52" s="282"/>
      <c r="DZ52" s="282"/>
      <c r="EA52" s="282"/>
      <c r="EB52" s="282"/>
      <c r="EC52" s="282"/>
      <c r="ED52" s="282"/>
      <c r="EE52" s="282"/>
      <c r="EF52" s="282"/>
      <c r="EG52" s="282"/>
      <c r="EH52" s="282"/>
      <c r="EI52" s="282"/>
      <c r="EJ52" s="282"/>
      <c r="EK52" s="282"/>
      <c r="EL52" s="282"/>
      <c r="EM52" s="282"/>
      <c r="EN52" s="282"/>
      <c r="EO52" s="282"/>
      <c r="EP52" s="282"/>
      <c r="EQ52" s="282"/>
      <c r="ER52" s="282"/>
      <c r="ES52" s="282"/>
      <c r="ET52" s="282"/>
      <c r="EU52" s="282"/>
      <c r="EV52" s="282"/>
      <c r="EW52" s="282"/>
      <c r="EX52" s="282"/>
      <c r="EY52" s="282"/>
      <c r="EZ52" s="282"/>
      <c r="FA52" s="282"/>
      <c r="FB52" s="283"/>
      <c r="FC52" s="285"/>
      <c r="FD52" s="285"/>
      <c r="JN52" s="306"/>
      <c r="JO52" s="274"/>
      <c r="JP52" s="274"/>
      <c r="JQ52" s="274"/>
      <c r="JR52" s="274"/>
      <c r="JS52" s="274"/>
      <c r="JT52" s="274"/>
      <c r="JU52" s="274"/>
      <c r="JV52" s="274"/>
      <c r="JW52" s="274"/>
      <c r="JX52" s="274"/>
      <c r="JY52" s="274"/>
      <c r="JZ52" s="274"/>
      <c r="KA52" s="274"/>
      <c r="KB52" s="274"/>
      <c r="KC52" s="274"/>
      <c r="KD52" s="274"/>
      <c r="KE52" s="274"/>
      <c r="KF52" s="274"/>
      <c r="KG52" s="274"/>
      <c r="KH52" s="274"/>
      <c r="KI52" s="274"/>
      <c r="KJ52" s="274"/>
      <c r="KK52" s="274"/>
      <c r="KL52" s="274"/>
      <c r="KM52" s="274"/>
      <c r="KN52" s="274"/>
      <c r="KO52" s="274"/>
      <c r="KP52" s="274"/>
      <c r="KQ52" s="274"/>
      <c r="KR52" s="274"/>
      <c r="KS52" s="274"/>
      <c r="KT52" s="274"/>
      <c r="KU52" s="274"/>
      <c r="KV52" s="274"/>
      <c r="KW52" s="274"/>
      <c r="KX52" s="274"/>
      <c r="KY52" s="274"/>
      <c r="KZ52" s="274"/>
      <c r="LA52" s="274"/>
      <c r="LB52" s="275"/>
      <c r="LC52" s="302">
        <f t="shared" si="6"/>
        <v>45590</v>
      </c>
      <c r="LD52" s="354" cm="1">
        <f t="array" ref="LD52">IFERROR(
    (((D52/FRACAS!$AY$1)*60))
    /
    (((D52/FRACAS!$AY$1)*60) + SUMPRODUCT((FRACAS!$B$5:$B$9997=D$4)*(FRACAS!$D$5:$D$9997&lt;=D52)*(IFERROR(FRACAS!$AM$5:$AM$9997,0)))
    ),"")</f>
        <v>0.26700296761162012</v>
      </c>
      <c r="LE52" s="354" cm="1">
        <f t="array" ref="LE52">IFERROR(
    (((E52/FRACAS!$AY$1)*60))
    /
    (((E52/FRACAS!$AY$1)*60) + SUMPRODUCT((FRACAS!$B$5:$B$9997=E$4)*(FRACAS!$D$5:$D$9997&lt;=E52)*(IFERROR(FRACAS!$AM$5:$AM$9997,0)))
    ),"")</f>
        <v>5.1237789469657609E-3</v>
      </c>
      <c r="LF52" s="354" cm="1">
        <f t="array" ref="LF52">IFERROR(
    (((F52/FRACAS!$AY$1)*60))
    /
    (((F52/FRACAS!$AY$1)*60) + SUMPRODUCT((FRACAS!$B$5:$B$9997=F$4)*(FRACAS!$D$5:$D$9997&lt;=F52)*(IFERROR(FRACAS!$AM$5:$AM$9997,0)))
    ),"")</f>
        <v>0.99944833193181848</v>
      </c>
      <c r="LG52" s="354" cm="1">
        <f t="array" ref="LG52">IFERROR(
    (((G52/FRACAS!$AY$1)*60))
    /
    (((G52/FRACAS!$AY$1)*60) + SUMPRODUCT((FRACAS!$B$5:$B$9997=G$4)*(FRACAS!$D$5:$D$9997&lt;=G52)*(IFERROR(FRACAS!$AM$5:$AM$9997,0)))
    ),"")</f>
        <v>0.99529159969864167</v>
      </c>
      <c r="LH52" s="354" cm="1">
        <f t="array" ref="LH52">IFERROR(
    (((H52/FRACAS!$AY$1)*60))
    /
    (((H52/FRACAS!$AY$1)*60) + SUMPRODUCT((FRACAS!$B$5:$B$9997=H$4)*(FRACAS!$D$5:$D$9997&lt;=H52)*(IFERROR(FRACAS!$AM$5:$AM$9997,0)))
    ),"")</f>
        <v>0.98340046096469091</v>
      </c>
      <c r="LI52" s="354" t="str" cm="1">
        <f t="array" ref="LI52">IFERROR(
    (((I52/FRACAS!$AY$1)*60))
    /
    (((I52/FRACAS!$AY$1)*60) + SUMPRODUCT((FRACAS!$B$5:$B$9997=I$4)*(FRACAS!$D$5:$D$9997&lt;=I52)*(IFERROR(FRACAS!$AM$5:$AM$9997,0)))
    ),"")</f>
        <v/>
      </c>
      <c r="LJ52" s="354" t="str" cm="1">
        <f t="array" ref="LJ52">IFERROR(
    (((J52/FRACAS!$AY$1)*60))
    /
    (((J52/FRACAS!$AY$1)*60) + SUMPRODUCT((FRACAS!$B$5:$B$9997=J$4)*(FRACAS!$D$5:$D$9997&lt;=J52)*(IFERROR(FRACAS!$AM$5:$AM$9997,0)))
    ),"")</f>
        <v/>
      </c>
      <c r="LK52" s="354" t="str" cm="1">
        <f t="array" ref="LK52">IFERROR(
    (((K52/FRACAS!$AY$1)*60))
    /
    (((K52/FRACAS!$AY$1)*60) + SUMPRODUCT((FRACAS!$B$5:$B$9997=K$4)*(FRACAS!$D$5:$D$9997&lt;=K52)*(IFERROR(FRACAS!$AM$5:$AM$9997,0)))
    ),"")</f>
        <v/>
      </c>
      <c r="LL52" s="354" t="str" cm="1">
        <f t="array" ref="LL52">IFERROR(
    (((L52/FRACAS!$AY$1)*60))
    /
    (((L52/FRACAS!$AY$1)*60) + SUMPRODUCT((FRACAS!$B$5:$B$9997=L$4)*(FRACAS!$D$5:$D$9997&lt;=L52)*(IFERROR(FRACAS!$AM$5:$AM$9997,0)))
    ),"")</f>
        <v/>
      </c>
      <c r="LM52" s="354" t="str" cm="1">
        <f t="array" ref="LM52">IFERROR(
    (((M52/FRACAS!$AY$1)*60))
    /
    (((M52/FRACAS!$AY$1)*60) + SUMPRODUCT((FRACAS!$B$5:$B$9997=M$4)*(FRACAS!$D$5:$D$9997&lt;=M52)*(IFERROR(FRACAS!$AM$5:$AM$9997,0)))
    ),"")</f>
        <v/>
      </c>
      <c r="LN52" s="308"/>
      <c r="LO52" s="276"/>
      <c r="LP52" s="276"/>
      <c r="LQ52" s="276"/>
      <c r="LR52" s="276"/>
      <c r="LS52" s="276"/>
      <c r="LT52" s="276"/>
      <c r="LU52" s="276"/>
      <c r="LV52" s="276"/>
      <c r="LW52" s="276"/>
      <c r="LX52" s="276"/>
      <c r="LY52" s="276"/>
      <c r="LZ52" s="276"/>
      <c r="MA52" s="276"/>
      <c r="MB52" s="276"/>
      <c r="MC52" s="276"/>
      <c r="MD52" s="276"/>
      <c r="ME52" s="276"/>
      <c r="MF52" s="276"/>
      <c r="MG52" s="276"/>
      <c r="MH52" s="276"/>
      <c r="MI52" s="276"/>
      <c r="MJ52" s="276"/>
      <c r="MK52" s="276"/>
      <c r="ML52" s="276"/>
      <c r="MM52" s="276"/>
      <c r="MN52" s="276"/>
      <c r="MO52" s="276"/>
      <c r="MP52" s="276"/>
      <c r="MQ52" s="276"/>
      <c r="MR52" s="276"/>
      <c r="MS52" s="276"/>
      <c r="MT52" s="276"/>
      <c r="MU52" s="276"/>
      <c r="MV52" s="276"/>
      <c r="MW52" s="276"/>
      <c r="MX52" s="276"/>
      <c r="MY52" s="276"/>
      <c r="MZ52" s="276"/>
      <c r="NA52" s="277"/>
      <c r="ND52" s="345">
        <f t="shared" si="7"/>
        <v>31022</v>
      </c>
      <c r="NE52" s="346">
        <f t="shared" si="5"/>
        <v>45590</v>
      </c>
      <c r="NF52" s="347" cm="1">
        <f t="array" ref="NF52">IF($ND52=0,"",(IFERROR( (IFERROR($ND52/FRACAS!$AY$1*60,0) - SUMPRODUCT( (FRACAS!$K$5:$K$9999=NF$2) * IFERROR(FRACAS!$AN$5:$AN$9999,0) ) ) / IFERROR($ND52/FRACAS!$AY$1*60,0), 1 )))</f>
        <v>1</v>
      </c>
      <c r="NG52" s="347" cm="1">
        <f t="array" ref="NG52">IF($ND52=0,"",(IFERROR( (IFERROR($ND52/FRACAS!$AY$1*60,0) - SUMPRODUCT( (FRACAS!$K$5:$K$9999=NG$2) * IFERROR(FRACAS!$AN$5:$AN$9999,0) ) ) / IFERROR($ND52/FRACAS!$AY$1*60,0), 1 )))</f>
        <v>1</v>
      </c>
      <c r="NH52" s="347" cm="1">
        <f t="array" ref="NH52">IF($ND52=0,"",(IFERROR( (IFERROR($ND52/FRACAS!$AY$1*60,0) - SUMPRODUCT( (FRACAS!$K$5:$K$9999=NH$2) * IFERROR(FRACAS!$AN$5:$AN$9999,0) ) ) / IFERROR($ND52/FRACAS!$AY$1*60,0), 1 )))</f>
        <v>1</v>
      </c>
      <c r="NI52" s="347" cm="1">
        <f t="array" ref="NI52">IF($ND52=0,"",(IFERROR( (IFERROR($ND52/FRACAS!$AY$1*60,0) - SUMPRODUCT( (FRACAS!$K$5:$K$9999=NI$2) * IFERROR(FRACAS!$AN$5:$AN$9999,0) ) ) / IFERROR($ND52/FRACAS!$AY$1*60,0), 1 )))</f>
        <v>1</v>
      </c>
      <c r="NJ52" s="347" cm="1">
        <f t="array" ref="NJ52">IF($ND52=0,"",(IFERROR( (IFERROR($ND52/FRACAS!$AY$1*60,0) - SUMPRODUCT( (FRACAS!$K$5:$K$9999=NJ$2) * IFERROR(FRACAS!$AN$5:$AN$9999,0) ) ) / IFERROR($ND52/FRACAS!$AY$1*60,0), 1 )))</f>
        <v>1</v>
      </c>
      <c r="NK52" s="347" cm="1">
        <f t="array" ref="NK52">IF($ND52=0,"",(IFERROR( (IFERROR($ND52/FRACAS!$AY$1*60,0) - SUMPRODUCT( (FRACAS!$K$5:$K$9999=NK$2) * IFERROR(FRACAS!$AN$5:$AN$9999,0) ) ) / IFERROR($ND52/FRACAS!$AY$1*60,0), 1 )))</f>
        <v>1</v>
      </c>
      <c r="NL52" s="347" cm="1">
        <f t="array" ref="NL52">IF($ND52=0,"",(IFERROR( (IFERROR($ND52/FRACAS!$AY$1*60,0) - SUMPRODUCT( (FRACAS!$K$5:$K$9999=NL$2) * IFERROR(FRACAS!$AN$5:$AN$9999,0) ) ) / IFERROR($ND52/FRACAS!$AY$1*60,0), 1 )))</f>
        <v>1</v>
      </c>
      <c r="NM52" s="347" cm="1">
        <f t="array" ref="NM52">IF($ND52=0,"",(IFERROR( (IFERROR($ND52/FRACAS!$AY$1*60,0) - SUMPRODUCT( (FRACAS!$K$5:$K$9999=NM$2) * IFERROR(FRACAS!$AN$5:$AN$9999,0) ) ) / IFERROR($ND52/FRACAS!$AY$1*60,0), 1 )))</f>
        <v>1</v>
      </c>
      <c r="NN52" s="347" cm="1">
        <f t="array" ref="NN52">IF($ND52=0,"",(IFERROR( (IFERROR($ND52/FRACAS!$AY$1*60,0) - SUMPRODUCT( (FRACAS!$K$5:$K$9999=NN$2) * IFERROR(FRACAS!$AN$5:$AN$9999,0) ) ) / IFERROR($ND52/FRACAS!$AY$1*60,0), 1 )))</f>
        <v>1</v>
      </c>
      <c r="NO52" s="347" cm="1">
        <f t="array" ref="NO52">IF($ND52=0,"",(IFERROR( (IFERROR($ND52/FRACAS!$AY$1*60,0) - SUMPRODUCT( (FRACAS!$K$5:$K$9999=NO$2) * IFERROR(FRACAS!$AN$5:$AN$9999,0) ) ) / IFERROR($ND52/FRACAS!$AY$1*60,0), 1 )))</f>
        <v>1</v>
      </c>
      <c r="NP52" s="347" cm="1">
        <f t="array" ref="NP52">IF($ND52=0,"",(IFERROR( (IFERROR($ND52/FRACAS!$AY$1*60,0) - SUMPRODUCT( (FRACAS!$K$5:$K$9999=NP$2) * IFERROR(FRACAS!$AN$5:$AN$9999,0) ) ) / IFERROR($ND52/FRACAS!$AY$1*60,0), 1 )))</f>
        <v>1</v>
      </c>
      <c r="NQ52" s="347" cm="1">
        <f t="array" ref="NQ52">IF($ND52=0,"",(IFERROR( (IFERROR($ND52/FRACAS!$AY$1*60,0) - SUMPRODUCT( (FRACAS!$K$5:$K$9999=NQ$2) * IFERROR(FRACAS!$AN$5:$AN$9999,0) ) ) / IFERROR($ND52/FRACAS!$AY$1*60,0), 1 )))</f>
        <v>1</v>
      </c>
      <c r="NR52" s="347" cm="1">
        <f t="array" ref="NR52">IF($ND52=0,"",(IFERROR( (IFERROR($ND52/FRACAS!$AY$1*60,0) - SUMPRODUCT( (FRACAS!$K$5:$K$9999=NR$2) * IFERROR(FRACAS!$AN$5:$AN$9999,0) ) ) / IFERROR($ND52/FRACAS!$AY$1*60,0), 1 )))</f>
        <v>1</v>
      </c>
      <c r="NS52" s="347" cm="1">
        <f t="array" ref="NS52">IF($ND52=0,"",(IFERROR( (IFERROR($ND52/FRACAS!$AY$1*60,0) - SUMPRODUCT( (FRACAS!$K$5:$K$9999=NS$2) * IFERROR(FRACAS!$AN$5:$AN$9999,0) ) ) / IFERROR($ND52/FRACAS!$AY$1*60,0), 1 )))</f>
        <v>1</v>
      </c>
      <c r="NT52" s="347" cm="1">
        <f t="array" ref="NT52">IF($ND52=0,"",(IFERROR( (IFERROR($ND52/FRACAS!$AY$1*60,0) - SUMPRODUCT( (FRACAS!$K$5:$K$9999=NT$2) * IFERROR(FRACAS!$AN$5:$AN$9999,0) ) ) / IFERROR($ND52/FRACAS!$AY$1*60,0), 1 )))</f>
        <v>1</v>
      </c>
      <c r="NU52" s="347" cm="1">
        <f t="array" ref="NU52">IF($ND52=0,"",(IFERROR( (IFERROR($ND52/FRACAS!$AY$1*60,0) - SUMPRODUCT( (FRACAS!$K$5:$K$9999=NU$2) * IFERROR(FRACAS!$AN$5:$AN$9999,0) ) ) / IFERROR($ND52/FRACAS!$AY$1*60,0), 1 )))</f>
        <v>1</v>
      </c>
      <c r="NV52" s="347" cm="1">
        <f t="array" ref="NV52">IF($ND52=0,"",(IFERROR( (IFERROR($ND52/FRACAS!$AY$1*60,0) - SUMPRODUCT( (FRACAS!$K$5:$K$9999=NV$2) * IFERROR(FRACAS!$AN$5:$AN$9999,0) ) ) / IFERROR($ND52/FRACAS!$AY$1*60,0), 1 )))</f>
        <v>1</v>
      </c>
      <c r="NW52" s="347" cm="1">
        <f t="array" ref="NW52">IF($ND52=0,"",(IFERROR( (IFERROR($ND52/FRACAS!$AY$1*60,0) - SUMPRODUCT( (FRACAS!$K$5:$K$9999=NW$2) * IFERROR(FRACAS!$AN$5:$AN$9999,0) ) ) / IFERROR($ND52/FRACAS!$AY$1*60,0), 1 )))</f>
        <v>1</v>
      </c>
      <c r="NX52" s="347" cm="1">
        <f t="array" ref="NX52">IF($ND52=0,"",(IFERROR( (IFERROR($ND52/FRACAS!$AY$1*60,0) - SUMPRODUCT( (FRACAS!$K$5:$K$9999=NX$2) * IFERROR(FRACAS!$AN$5:$AN$9999,0) ) ) / IFERROR($ND52/FRACAS!$AY$1*60,0), 1 )))</f>
        <v>1</v>
      </c>
      <c r="NY52" s="347" cm="1">
        <f t="array" ref="NY52">IF($ND52=0,"",(IFERROR( (IFERROR($ND52/FRACAS!$AY$1*60,0) - SUMPRODUCT( (FRACAS!$K$5:$K$9999=NY$2) * IFERROR(FRACAS!$AN$5:$AN$9999,0) ) ) / IFERROR($ND52/FRACAS!$AY$1*60,0), 1 )))</f>
        <v>1</v>
      </c>
      <c r="NZ52" s="347" cm="1">
        <f t="array" ref="NZ52">IF($ND52=0,"",(IFERROR( (IFERROR($ND52/FRACAS!$AY$1*60,0) - SUMPRODUCT( (FRACAS!$K$5:$K$9999=NZ$2) * IFERROR(FRACAS!$AN$5:$AN$9999,0) ) ) / IFERROR($ND52/FRACAS!$AY$1*60,0), 1 )))</f>
        <v>1</v>
      </c>
      <c r="OA52" s="347" cm="1">
        <f t="array" ref="OA52">IF($ND52=0,"",(IFERROR( (IFERROR($ND52/FRACAS!$AY$1*60,0) - SUMPRODUCT( (FRACAS!$K$5:$K$9999=OA$2) * IFERROR(FRACAS!$AN$5:$AN$9999,0) ) ) / IFERROR($ND52/FRACAS!$AY$1*60,0), 1 )))</f>
        <v>1</v>
      </c>
      <c r="OB52" s="347" cm="1">
        <f t="array" ref="OB52">IF($ND52=0,"",(IFERROR( (IFERROR($ND52/FRACAS!$AY$1*60,0) - SUMPRODUCT( (FRACAS!$K$5:$K$9999=OB$2) * IFERROR(FRACAS!$AN$5:$AN$9999,0) ) ) / IFERROR($ND52/FRACAS!$AY$1*60,0), 1 )))</f>
        <v>1</v>
      </c>
      <c r="OC52" s="347" cm="1">
        <f t="array" ref="OC52">IF($ND52=0,"",(IFERROR( (IFERROR($ND52/FRACAS!$AY$1*60,0) - SUMPRODUCT( (FRACAS!$K$5:$K$9999=OC$2) * IFERROR(FRACAS!$AN$5:$AN$9999,0) ) ) / IFERROR($ND52/FRACAS!$AY$1*60,0), 1 )))</f>
        <v>1</v>
      </c>
      <c r="OD52" s="347" cm="1">
        <f t="array" ref="OD52">IF($ND52=0,"",(IFERROR( (IFERROR($ND52/FRACAS!$AY$1*60,0) - SUMPRODUCT( (FRACAS!$K$5:$K$9999=OD$2) * IFERROR(FRACAS!$AN$5:$AN$9999,0) ) ) / IFERROR($ND52/FRACAS!$AY$1*60,0), 1 )))</f>
        <v>1</v>
      </c>
      <c r="OE52" s="347" cm="1">
        <f t="array" ref="OE52">IF($ND52=0,"",(IFERROR( (IFERROR($ND52/FRACAS!$AY$1*60,0) - SUMPRODUCT( (FRACAS!$K$5:$K$9999=OE$2) * IFERROR(FRACAS!$AN$5:$AN$9999,0) ) ) / IFERROR($ND52/FRACAS!$AY$1*60,0), 1 )))</f>
        <v>1</v>
      </c>
      <c r="OF52" s="347" cm="1">
        <f t="array" ref="OF52">IF($ND52=0,"",(IFERROR( (IFERROR($ND52/FRACAS!$AY$1*60,0) - SUMPRODUCT( (FRACAS!$K$5:$K$9999=OF$2) * IFERROR(FRACAS!$AN$5:$AN$9999,0) ) ) / IFERROR($ND52/FRACAS!$AY$1*60,0), 1 )))</f>
        <v>1</v>
      </c>
      <c r="OG52" s="347" cm="1">
        <f t="array" ref="OG52">IF($ND52=0,"",(IFERROR( (IFERROR($ND52/FRACAS!$AY$1*60,0) - SUMPRODUCT( (FRACAS!$K$5:$K$9999=OG$2) * IFERROR(FRACAS!$AN$5:$AN$9999,0) ) ) / IFERROR($ND52/FRACAS!$AY$1*60,0), 1 )))</f>
        <v>1</v>
      </c>
      <c r="OH52" s="347" cm="1">
        <f t="array" ref="OH52">IF($ND52=0,"",(IFERROR( (IFERROR($ND52/FRACAS!$AY$1*60,0) - SUMPRODUCT( (FRACAS!$K$5:$K$9999=OH$2) * IFERROR(FRACAS!$AN$5:$AN$9999,0) ) ) / IFERROR($ND52/FRACAS!$AY$1*60,0), 1 )))</f>
        <v>1</v>
      </c>
      <c r="OI52" s="347" cm="1">
        <f t="array" ref="OI52">IF($ND52=0,"",(IFERROR( (IFERROR($ND52/FRACAS!$AY$1*60,0) - SUMPRODUCT( (FRACAS!$K$5:$K$9999=OI$2) * IFERROR(FRACAS!$AN$5:$AN$9999,0) ) ) / IFERROR($ND52/FRACAS!$AY$1*60,0), 1 )))</f>
        <v>1</v>
      </c>
      <c r="OJ52" s="347" cm="1">
        <f t="array" ref="OJ52">IF($ND52=0,"",(IFERROR( (IFERROR($ND52/FRACAS!$AY$1*60,0) - SUMPRODUCT( (FRACAS!$K$5:$K$9999=OJ$2) * IFERROR(FRACAS!$AN$5:$AN$9999,0) ) ) / IFERROR($ND52/FRACAS!$AY$1*60,0), 1 )))</f>
        <v>1</v>
      </c>
      <c r="OK52" s="347" cm="1">
        <f t="array" ref="OK52">IF($ND52=0,"",(IFERROR( (IFERROR($ND52/FRACAS!$AY$1*60,0) - SUMPRODUCT( (FRACAS!$K$5:$K$9999=OK$2) * IFERROR(FRACAS!$AN$5:$AN$9999,0) ) ) / IFERROR($ND52/FRACAS!$AY$1*60,0), 1 )))</f>
        <v>1</v>
      </c>
      <c r="OL52" s="347" cm="1">
        <f t="array" ref="OL52">IF($ND52=0,"",(IFERROR( (IFERROR($ND52/FRACAS!$AY$1*60,0) - SUMPRODUCT( (FRACAS!$K$5:$K$9999=OL$2) * IFERROR(FRACAS!$AN$5:$AN$9999,0) ) ) / IFERROR($ND52/FRACAS!$AY$1*60,0), 1 )))</f>
        <v>1</v>
      </c>
      <c r="OM52" s="347" cm="1">
        <f t="array" ref="OM52">IF($ND52=0,"",(IFERROR( (IFERROR($ND52/FRACAS!$AY$1*60,0) - SUMPRODUCT( (FRACAS!$K$5:$K$9999=OM$2) * IFERROR(FRACAS!$AN$5:$AN$9999,0) ) ) / IFERROR($ND52/FRACAS!$AY$1*60,0), 1 )))</f>
        <v>1</v>
      </c>
      <c r="ON52" s="347" cm="1">
        <f t="array" ref="ON52">IF($ND52=0,"",(IFERROR( (IFERROR($ND52/FRACAS!$AY$1*60,0) - SUMPRODUCT( (FRACAS!$K$5:$K$9999=ON$2) * IFERROR(FRACAS!$AN$5:$AN$9999,0) ) ) / IFERROR($ND52/FRACAS!$AY$1*60,0), 1 )))</f>
        <v>1</v>
      </c>
    </row>
    <row r="53" spans="2:404" ht="15" customHeight="1">
      <c r="B53" s="301" t="s">
        <v>264</v>
      </c>
      <c r="C53" s="302">
        <v>45597</v>
      </c>
      <c r="D53" s="307">
        <v>9999</v>
      </c>
      <c r="E53" s="279">
        <v>141</v>
      </c>
      <c r="F53" s="307">
        <v>12145</v>
      </c>
      <c r="G53" s="307">
        <v>7230</v>
      </c>
      <c r="H53" s="307">
        <v>3080</v>
      </c>
      <c r="I53" s="303"/>
      <c r="J53" s="303"/>
      <c r="K53" s="304"/>
      <c r="L53" s="304"/>
      <c r="M53" s="317"/>
      <c r="N53" s="305"/>
      <c r="O53" s="279"/>
      <c r="P53" s="279"/>
      <c r="Q53" s="279"/>
      <c r="R53" s="279"/>
      <c r="S53" s="279"/>
      <c r="T53" s="279"/>
      <c r="U53" s="279"/>
      <c r="V53" s="279"/>
      <c r="W53" s="279"/>
      <c r="X53" s="279"/>
      <c r="Y53" s="279"/>
      <c r="Z53" s="279"/>
      <c r="AA53" s="279"/>
      <c r="AB53" s="279"/>
      <c r="AC53" s="279"/>
      <c r="AD53" s="279"/>
      <c r="AE53" s="279"/>
      <c r="AF53" s="279"/>
      <c r="AG53" s="279"/>
      <c r="AH53" s="279"/>
      <c r="AI53" s="279"/>
      <c r="AJ53" s="279"/>
      <c r="AK53" s="279"/>
      <c r="AL53" s="279"/>
      <c r="AM53" s="279"/>
      <c r="AN53" s="279"/>
      <c r="AO53" s="279"/>
      <c r="AP53" s="279"/>
      <c r="AQ53" s="279"/>
      <c r="AR53" s="279"/>
      <c r="AS53" s="279"/>
      <c r="AT53" s="279"/>
      <c r="AU53" s="279"/>
      <c r="AV53" s="279"/>
      <c r="AW53" s="279"/>
      <c r="AX53" s="279"/>
      <c r="AY53" s="279"/>
      <c r="AZ53" s="279"/>
      <c r="BA53" s="280"/>
      <c r="BB53" s="266"/>
      <c r="BC53" s="266"/>
      <c r="BD53" s="352"/>
      <c r="BE53" s="352"/>
      <c r="BF53" s="352"/>
      <c r="BG53" s="352"/>
      <c r="BH53" s="352"/>
      <c r="BI53" s="352"/>
      <c r="BJ53" s="352"/>
      <c r="BK53" s="352"/>
      <c r="BL53" s="352"/>
      <c r="BM53" s="352"/>
      <c r="BN53" s="352"/>
      <c r="BO53" s="352"/>
      <c r="BP53" s="352"/>
      <c r="BQ53" s="352"/>
      <c r="BR53" s="352"/>
      <c r="BS53" s="352"/>
      <c r="BT53" s="352"/>
      <c r="BU53" s="352"/>
      <c r="BV53" s="352"/>
      <c r="BW53" s="352"/>
      <c r="BX53" s="352"/>
      <c r="BY53" s="352"/>
      <c r="BZ53" s="352"/>
      <c r="CA53" s="352"/>
      <c r="CB53" s="352"/>
      <c r="CC53" s="352"/>
      <c r="CD53" s="352"/>
      <c r="CE53" s="352"/>
      <c r="CF53" s="352"/>
      <c r="CG53" s="352"/>
      <c r="CH53" s="352"/>
      <c r="CI53" s="352"/>
      <c r="CJ53" s="352"/>
      <c r="CK53" s="352"/>
      <c r="CL53" s="352"/>
      <c r="CM53" s="352"/>
      <c r="CN53" s="352"/>
      <c r="CO53" s="352"/>
      <c r="CP53" s="352"/>
      <c r="CQ53" s="352"/>
      <c r="CR53" s="352"/>
      <c r="CS53" s="352"/>
      <c r="CT53" s="352"/>
      <c r="CU53" s="352"/>
      <c r="CV53" s="352"/>
      <c r="CW53" s="352"/>
      <c r="CX53" s="352"/>
      <c r="CY53" s="352"/>
      <c r="CZ53" s="352"/>
      <c r="DA53" s="352"/>
      <c r="DB53" s="266"/>
      <c r="DC53" s="266">
        <f t="shared" si="3"/>
        <v>66</v>
      </c>
      <c r="DD53" s="302">
        <f t="shared" si="4"/>
        <v>45597</v>
      </c>
      <c r="DE53" s="328">
        <f>IF(D53&gt; 0,(COUNTIFS(FRACAS!$B$5:$B$9997, D$4, FRACAS!$D$5:$D$9997, "&lt;="&amp;D53)), "" )</f>
        <v>40</v>
      </c>
      <c r="DF53" s="282">
        <f>IF(E53&gt; 0,(COUNTIFS(FRACAS!$B$5:$B$9997, E$4, FRACAS!$D$5:$D$9997, "&lt;="&amp;E53)), "" )</f>
        <v>11</v>
      </c>
      <c r="DG53" s="282">
        <f>IF(F53&gt; 0,(COUNTIFS(FRACAS!$B$5:$B$9997, F$4, FRACAS!$D$5:$D$9997, "&lt;="&amp;F53)), "" )</f>
        <v>5</v>
      </c>
      <c r="DH53" s="282">
        <f>IF(G53&gt; 0,(COUNTIFS(FRACAS!$B$5:$B$9997, G$4, FRACAS!$D$5:$D$9997, "&lt;="&amp;G53)), "" )</f>
        <v>6</v>
      </c>
      <c r="DI53" s="282">
        <f>IF(H53&gt; 0,(COUNTIFS(FRACAS!$B$5:$B$9997, H$4, FRACAS!$D$5:$D$9997, "&lt;="&amp;H53)), "" )</f>
        <v>4</v>
      </c>
      <c r="DJ53" s="282" t="str">
        <f>IF(I53&gt; 0,(COUNTIFS(FRACAS!$B$5:$B$9997, I$4, FRACAS!$D$5:$D$9997, "&lt;="&amp;I53)), "" )</f>
        <v/>
      </c>
      <c r="DK53" s="282" t="str">
        <f>IF(J53&gt; 0,(COUNTIFS(FRACAS!$B$5:$B$9997, J$4, FRACAS!$D$5:$D$9997, "&lt;="&amp;J53)), "" )</f>
        <v/>
      </c>
      <c r="DL53" s="282" t="str">
        <f>IF(K53&gt; 0,(COUNTIFS(FRACAS!$B$5:$B$9997, K$4, FRACAS!$D$5:$D$9997, "&lt;="&amp;K53)), "" )</f>
        <v/>
      </c>
      <c r="DM53" s="282" t="str">
        <f>IF(L53&gt; 0,(COUNTIFS(FRACAS!$B$5:$B$9997, L$4, FRACAS!$D$5:$D$9997, "&lt;="&amp;L53)), "" )</f>
        <v/>
      </c>
      <c r="DN53" s="282" t="str">
        <f>IF(M53&gt; 0,(COUNTIFS(FRACAS!$B$5:$B$9997, M$4, FRACAS!$D$5:$D$9997, "&lt;="&amp;M53)), "" )</f>
        <v/>
      </c>
      <c r="DO53" s="284"/>
      <c r="DP53" s="282"/>
      <c r="DQ53" s="282"/>
      <c r="DR53" s="282"/>
      <c r="DS53" s="282"/>
      <c r="DT53" s="282"/>
      <c r="DU53" s="282"/>
      <c r="DV53" s="282"/>
      <c r="DW53" s="282"/>
      <c r="DX53" s="282"/>
      <c r="DY53" s="282"/>
      <c r="DZ53" s="282"/>
      <c r="EA53" s="282"/>
      <c r="EB53" s="282"/>
      <c r="EC53" s="282"/>
      <c r="ED53" s="282"/>
      <c r="EE53" s="282"/>
      <c r="EF53" s="282"/>
      <c r="EG53" s="282"/>
      <c r="EH53" s="282"/>
      <c r="EI53" s="282"/>
      <c r="EJ53" s="282"/>
      <c r="EK53" s="282"/>
      <c r="EL53" s="282"/>
      <c r="EM53" s="282"/>
      <c r="EN53" s="282"/>
      <c r="EO53" s="282"/>
      <c r="EP53" s="282"/>
      <c r="EQ53" s="282"/>
      <c r="ER53" s="282"/>
      <c r="ES53" s="282"/>
      <c r="ET53" s="282"/>
      <c r="EU53" s="282"/>
      <c r="EV53" s="282"/>
      <c r="EW53" s="282"/>
      <c r="EX53" s="282"/>
      <c r="EY53" s="282"/>
      <c r="EZ53" s="282"/>
      <c r="FA53" s="282"/>
      <c r="FB53" s="283"/>
      <c r="FC53" s="285"/>
      <c r="FD53" s="285"/>
      <c r="JN53" s="306"/>
      <c r="JO53" s="274"/>
      <c r="JP53" s="274"/>
      <c r="JQ53" s="274"/>
      <c r="JR53" s="274"/>
      <c r="JS53" s="274"/>
      <c r="JT53" s="274"/>
      <c r="JU53" s="274"/>
      <c r="JV53" s="274"/>
      <c r="JW53" s="274"/>
      <c r="JX53" s="274"/>
      <c r="JY53" s="274"/>
      <c r="JZ53" s="274"/>
      <c r="KA53" s="274"/>
      <c r="KB53" s="274"/>
      <c r="KC53" s="274"/>
      <c r="KD53" s="274"/>
      <c r="KE53" s="274"/>
      <c r="KF53" s="274"/>
      <c r="KG53" s="274"/>
      <c r="KH53" s="274"/>
      <c r="KI53" s="274"/>
      <c r="KJ53" s="274"/>
      <c r="KK53" s="274"/>
      <c r="KL53" s="274"/>
      <c r="KM53" s="274"/>
      <c r="KN53" s="274"/>
      <c r="KO53" s="274"/>
      <c r="KP53" s="274"/>
      <c r="KQ53" s="274"/>
      <c r="KR53" s="274"/>
      <c r="KS53" s="274"/>
      <c r="KT53" s="274"/>
      <c r="KU53" s="274"/>
      <c r="KV53" s="274"/>
      <c r="KW53" s="274"/>
      <c r="KX53" s="274"/>
      <c r="KY53" s="274"/>
      <c r="KZ53" s="274"/>
      <c r="LA53" s="274"/>
      <c r="LB53" s="275"/>
      <c r="LC53" s="302">
        <f t="shared" si="6"/>
        <v>45597</v>
      </c>
      <c r="LD53" s="354" cm="1">
        <f t="array" ref="LD53">IFERROR(
    (((D53/FRACAS!$AY$1)*60))
    /
    (((D53/FRACAS!$AY$1)*60) + SUMPRODUCT((FRACAS!$B$5:$B$9997=D$4)*(FRACAS!$D$5:$D$9997&lt;=D53)*(IFERROR(FRACAS!$AM$5:$AM$9997,0)))
    ),"")</f>
        <v>0.27178466220129255</v>
      </c>
      <c r="LE53" s="354" cm="1">
        <f t="array" ref="LE53">IFERROR(
    (((E53/FRACAS!$AY$1)*60))
    /
    (((E53/FRACAS!$AY$1)*60) + SUMPRODUCT((FRACAS!$B$5:$B$9997=E$4)*(FRACAS!$D$5:$D$9997&lt;=E53)*(IFERROR(FRACAS!$AM$5:$AM$9997,0)))
    ),"")</f>
        <v>5.2725895561220272E-3</v>
      </c>
      <c r="LF53" s="354" cm="1">
        <f t="array" ref="LF53">IFERROR(
    (((F53/FRACAS!$AY$1)*60))
    /
    (((F53/FRACAS!$AY$1)*60) + SUMPRODUCT((FRACAS!$B$5:$B$9997=F$4)*(FRACAS!$D$5:$D$9997&lt;=F53)*(IFERROR(FRACAS!$AM$5:$AM$9997,0)))
    ),"")</f>
        <v>0.99947879519569216</v>
      </c>
      <c r="LG53" s="354" cm="1">
        <f t="array" ref="LG53">IFERROR(
    (((G53/FRACAS!$AY$1)*60))
    /
    (((G53/FRACAS!$AY$1)*60) + SUMPRODUCT((FRACAS!$B$5:$B$9997=G$4)*(FRACAS!$D$5:$D$9997&lt;=G53)*(IFERROR(FRACAS!$AM$5:$AM$9997,0)))
    ),"")</f>
        <v>0.99509030670354737</v>
      </c>
      <c r="LH53" s="354" cm="1">
        <f t="array" ref="LH53">IFERROR(
    (((H53/FRACAS!$AY$1)*60))
    /
    (((H53/FRACAS!$AY$1)*60) + SUMPRODUCT((FRACAS!$B$5:$B$9997=H$4)*(FRACAS!$D$5:$D$9997&lt;=H53)*(IFERROR(FRACAS!$AM$5:$AM$9997,0)))
    ),"")</f>
        <v>0.98480165412180221</v>
      </c>
      <c r="LI53" s="354" t="str" cm="1">
        <f t="array" ref="LI53">IFERROR(
    (((I53/FRACAS!$AY$1)*60))
    /
    (((I53/FRACAS!$AY$1)*60) + SUMPRODUCT((FRACAS!$B$5:$B$9997=I$4)*(FRACAS!$D$5:$D$9997&lt;=I53)*(IFERROR(FRACAS!$AM$5:$AM$9997,0)))
    ),"")</f>
        <v/>
      </c>
      <c r="LJ53" s="354" t="str" cm="1">
        <f t="array" ref="LJ53">IFERROR(
    (((J53/FRACAS!$AY$1)*60))
    /
    (((J53/FRACAS!$AY$1)*60) + SUMPRODUCT((FRACAS!$B$5:$B$9997=J$4)*(FRACAS!$D$5:$D$9997&lt;=J53)*(IFERROR(FRACAS!$AM$5:$AM$9997,0)))
    ),"")</f>
        <v/>
      </c>
      <c r="LK53" s="354" t="str" cm="1">
        <f t="array" ref="LK53">IFERROR(
    (((K53/FRACAS!$AY$1)*60))
    /
    (((K53/FRACAS!$AY$1)*60) + SUMPRODUCT((FRACAS!$B$5:$B$9997=K$4)*(FRACAS!$D$5:$D$9997&lt;=K53)*(IFERROR(FRACAS!$AM$5:$AM$9997,0)))
    ),"")</f>
        <v/>
      </c>
      <c r="LL53" s="354" t="str" cm="1">
        <f t="array" ref="LL53">IFERROR(
    (((L53/FRACAS!$AY$1)*60))
    /
    (((L53/FRACAS!$AY$1)*60) + SUMPRODUCT((FRACAS!$B$5:$B$9997=L$4)*(FRACAS!$D$5:$D$9997&lt;=L53)*(IFERROR(FRACAS!$AM$5:$AM$9997,0)))
    ),"")</f>
        <v/>
      </c>
      <c r="LM53" s="354" t="str" cm="1">
        <f t="array" ref="LM53">IFERROR(
    (((M53/FRACAS!$AY$1)*60))
    /
    (((M53/FRACAS!$AY$1)*60) + SUMPRODUCT((FRACAS!$B$5:$B$9997=M$4)*(FRACAS!$D$5:$D$9997&lt;=M53)*(IFERROR(FRACAS!$AM$5:$AM$9997,0)))
    ),"")</f>
        <v/>
      </c>
      <c r="LN53" s="308"/>
      <c r="LO53" s="276"/>
      <c r="LP53" s="276"/>
      <c r="LQ53" s="276"/>
      <c r="LR53" s="276"/>
      <c r="LS53" s="276"/>
      <c r="LT53" s="276"/>
      <c r="LU53" s="276"/>
      <c r="LV53" s="276"/>
      <c r="LW53" s="276"/>
      <c r="LX53" s="276"/>
      <c r="LY53" s="276"/>
      <c r="LZ53" s="276"/>
      <c r="MA53" s="276"/>
      <c r="MB53" s="276"/>
      <c r="MC53" s="276"/>
      <c r="MD53" s="276"/>
      <c r="ME53" s="276"/>
      <c r="MF53" s="276"/>
      <c r="MG53" s="276"/>
      <c r="MH53" s="276"/>
      <c r="MI53" s="276"/>
      <c r="MJ53" s="276"/>
      <c r="MK53" s="276"/>
      <c r="ML53" s="276"/>
      <c r="MM53" s="276"/>
      <c r="MN53" s="276"/>
      <c r="MO53" s="276"/>
      <c r="MP53" s="276"/>
      <c r="MQ53" s="276"/>
      <c r="MR53" s="276"/>
      <c r="MS53" s="276"/>
      <c r="MT53" s="276"/>
      <c r="MU53" s="276"/>
      <c r="MV53" s="276"/>
      <c r="MW53" s="276"/>
      <c r="MX53" s="276"/>
      <c r="MY53" s="276"/>
      <c r="MZ53" s="276"/>
      <c r="NA53" s="277"/>
      <c r="ND53" s="345">
        <f t="shared" si="7"/>
        <v>32595</v>
      </c>
      <c r="NE53" s="346">
        <f t="shared" si="5"/>
        <v>45597</v>
      </c>
      <c r="NF53" s="347" cm="1">
        <f t="array" ref="NF53">IF($ND53=0,"",(IFERROR( (IFERROR($ND53/FRACAS!$AY$1*60,0) - SUMPRODUCT( (FRACAS!$K$5:$K$9999=NF$2) * IFERROR(FRACAS!$AN$5:$AN$9999,0) ) ) / IFERROR($ND53/FRACAS!$AY$1*60,0), 1 )))</f>
        <v>1</v>
      </c>
      <c r="NG53" s="347" cm="1">
        <f t="array" ref="NG53">IF($ND53=0,"",(IFERROR( (IFERROR($ND53/FRACAS!$AY$1*60,0) - SUMPRODUCT( (FRACAS!$K$5:$K$9999=NG$2) * IFERROR(FRACAS!$AN$5:$AN$9999,0) ) ) / IFERROR($ND53/FRACAS!$AY$1*60,0), 1 )))</f>
        <v>1</v>
      </c>
      <c r="NH53" s="347" cm="1">
        <f t="array" ref="NH53">IF($ND53=0,"",(IFERROR( (IFERROR($ND53/FRACAS!$AY$1*60,0) - SUMPRODUCT( (FRACAS!$K$5:$K$9999=NH$2) * IFERROR(FRACAS!$AN$5:$AN$9999,0) ) ) / IFERROR($ND53/FRACAS!$AY$1*60,0), 1 )))</f>
        <v>1</v>
      </c>
      <c r="NI53" s="347" cm="1">
        <f t="array" ref="NI53">IF($ND53=0,"",(IFERROR( (IFERROR($ND53/FRACAS!$AY$1*60,0) - SUMPRODUCT( (FRACAS!$K$5:$K$9999=NI$2) * IFERROR(FRACAS!$AN$5:$AN$9999,0) ) ) / IFERROR($ND53/FRACAS!$AY$1*60,0), 1 )))</f>
        <v>1</v>
      </c>
      <c r="NJ53" s="347" cm="1">
        <f t="array" ref="NJ53">IF($ND53=0,"",(IFERROR( (IFERROR($ND53/FRACAS!$AY$1*60,0) - SUMPRODUCT( (FRACAS!$K$5:$K$9999=NJ$2) * IFERROR(FRACAS!$AN$5:$AN$9999,0) ) ) / IFERROR($ND53/FRACAS!$AY$1*60,0), 1 )))</f>
        <v>1</v>
      </c>
      <c r="NK53" s="347" cm="1">
        <f t="array" ref="NK53">IF($ND53=0,"",(IFERROR( (IFERROR($ND53/FRACAS!$AY$1*60,0) - SUMPRODUCT( (FRACAS!$K$5:$K$9999=NK$2) * IFERROR(FRACAS!$AN$5:$AN$9999,0) ) ) / IFERROR($ND53/FRACAS!$AY$1*60,0), 1 )))</f>
        <v>1</v>
      </c>
      <c r="NL53" s="347" cm="1">
        <f t="array" ref="NL53">IF($ND53=0,"",(IFERROR( (IFERROR($ND53/FRACAS!$AY$1*60,0) - SUMPRODUCT( (FRACAS!$K$5:$K$9999=NL$2) * IFERROR(FRACAS!$AN$5:$AN$9999,0) ) ) / IFERROR($ND53/FRACAS!$AY$1*60,0), 1 )))</f>
        <v>1</v>
      </c>
      <c r="NM53" s="347" cm="1">
        <f t="array" ref="NM53">IF($ND53=0,"",(IFERROR( (IFERROR($ND53/FRACAS!$AY$1*60,0) - SUMPRODUCT( (FRACAS!$K$5:$K$9999=NM$2) * IFERROR(FRACAS!$AN$5:$AN$9999,0) ) ) / IFERROR($ND53/FRACAS!$AY$1*60,0), 1 )))</f>
        <v>1</v>
      </c>
      <c r="NN53" s="347" cm="1">
        <f t="array" ref="NN53">IF($ND53=0,"",(IFERROR( (IFERROR($ND53/FRACAS!$AY$1*60,0) - SUMPRODUCT( (FRACAS!$K$5:$K$9999=NN$2) * IFERROR(FRACAS!$AN$5:$AN$9999,0) ) ) / IFERROR($ND53/FRACAS!$AY$1*60,0), 1 )))</f>
        <v>1</v>
      </c>
      <c r="NO53" s="347" cm="1">
        <f t="array" ref="NO53">IF($ND53=0,"",(IFERROR( (IFERROR($ND53/FRACAS!$AY$1*60,0) - SUMPRODUCT( (FRACAS!$K$5:$K$9999=NO$2) * IFERROR(FRACAS!$AN$5:$AN$9999,0) ) ) / IFERROR($ND53/FRACAS!$AY$1*60,0), 1 )))</f>
        <v>1</v>
      </c>
      <c r="NP53" s="347" cm="1">
        <f t="array" ref="NP53">IF($ND53=0,"",(IFERROR( (IFERROR($ND53/FRACAS!$AY$1*60,0) - SUMPRODUCT( (FRACAS!$K$5:$K$9999=NP$2) * IFERROR(FRACAS!$AN$5:$AN$9999,0) ) ) / IFERROR($ND53/FRACAS!$AY$1*60,0), 1 )))</f>
        <v>1</v>
      </c>
      <c r="NQ53" s="347" cm="1">
        <f t="array" ref="NQ53">IF($ND53=0,"",(IFERROR( (IFERROR($ND53/FRACAS!$AY$1*60,0) - SUMPRODUCT( (FRACAS!$K$5:$K$9999=NQ$2) * IFERROR(FRACAS!$AN$5:$AN$9999,0) ) ) / IFERROR($ND53/FRACAS!$AY$1*60,0), 1 )))</f>
        <v>1</v>
      </c>
      <c r="NR53" s="347" cm="1">
        <f t="array" ref="NR53">IF($ND53=0,"",(IFERROR( (IFERROR($ND53/FRACAS!$AY$1*60,0) - SUMPRODUCT( (FRACAS!$K$5:$K$9999=NR$2) * IFERROR(FRACAS!$AN$5:$AN$9999,0) ) ) / IFERROR($ND53/FRACAS!$AY$1*60,0), 1 )))</f>
        <v>1</v>
      </c>
      <c r="NS53" s="347" cm="1">
        <f t="array" ref="NS53">IF($ND53=0,"",(IFERROR( (IFERROR($ND53/FRACAS!$AY$1*60,0) - SUMPRODUCT( (FRACAS!$K$5:$K$9999=NS$2) * IFERROR(FRACAS!$AN$5:$AN$9999,0) ) ) / IFERROR($ND53/FRACAS!$AY$1*60,0), 1 )))</f>
        <v>1</v>
      </c>
      <c r="NT53" s="347" cm="1">
        <f t="array" ref="NT53">IF($ND53=0,"",(IFERROR( (IFERROR($ND53/FRACAS!$AY$1*60,0) - SUMPRODUCT( (FRACAS!$K$5:$K$9999=NT$2) * IFERROR(FRACAS!$AN$5:$AN$9999,0) ) ) / IFERROR($ND53/FRACAS!$AY$1*60,0), 1 )))</f>
        <v>1</v>
      </c>
      <c r="NU53" s="347" cm="1">
        <f t="array" ref="NU53">IF($ND53=0,"",(IFERROR( (IFERROR($ND53/FRACAS!$AY$1*60,0) - SUMPRODUCT( (FRACAS!$K$5:$K$9999=NU$2) * IFERROR(FRACAS!$AN$5:$AN$9999,0) ) ) / IFERROR($ND53/FRACAS!$AY$1*60,0), 1 )))</f>
        <v>1</v>
      </c>
      <c r="NV53" s="347" cm="1">
        <f t="array" ref="NV53">IF($ND53=0,"",(IFERROR( (IFERROR($ND53/FRACAS!$AY$1*60,0) - SUMPRODUCT( (FRACAS!$K$5:$K$9999=NV$2) * IFERROR(FRACAS!$AN$5:$AN$9999,0) ) ) / IFERROR($ND53/FRACAS!$AY$1*60,0), 1 )))</f>
        <v>1</v>
      </c>
      <c r="NW53" s="347" cm="1">
        <f t="array" ref="NW53">IF($ND53=0,"",(IFERROR( (IFERROR($ND53/FRACAS!$AY$1*60,0) - SUMPRODUCT( (FRACAS!$K$5:$K$9999=NW$2) * IFERROR(FRACAS!$AN$5:$AN$9999,0) ) ) / IFERROR($ND53/FRACAS!$AY$1*60,0), 1 )))</f>
        <v>1</v>
      </c>
      <c r="NX53" s="347" cm="1">
        <f t="array" ref="NX53">IF($ND53=0,"",(IFERROR( (IFERROR($ND53/FRACAS!$AY$1*60,0) - SUMPRODUCT( (FRACAS!$K$5:$K$9999=NX$2) * IFERROR(FRACAS!$AN$5:$AN$9999,0) ) ) / IFERROR($ND53/FRACAS!$AY$1*60,0), 1 )))</f>
        <v>1</v>
      </c>
      <c r="NY53" s="347" cm="1">
        <f t="array" ref="NY53">IF($ND53=0,"",(IFERROR( (IFERROR($ND53/FRACAS!$AY$1*60,0) - SUMPRODUCT( (FRACAS!$K$5:$K$9999=NY$2) * IFERROR(FRACAS!$AN$5:$AN$9999,0) ) ) / IFERROR($ND53/FRACAS!$AY$1*60,0), 1 )))</f>
        <v>1</v>
      </c>
      <c r="NZ53" s="347" cm="1">
        <f t="array" ref="NZ53">IF($ND53=0,"",(IFERROR( (IFERROR($ND53/FRACAS!$AY$1*60,0) - SUMPRODUCT( (FRACAS!$K$5:$K$9999=NZ$2) * IFERROR(FRACAS!$AN$5:$AN$9999,0) ) ) / IFERROR($ND53/FRACAS!$AY$1*60,0), 1 )))</f>
        <v>1</v>
      </c>
      <c r="OA53" s="347" cm="1">
        <f t="array" ref="OA53">IF($ND53=0,"",(IFERROR( (IFERROR($ND53/FRACAS!$AY$1*60,0) - SUMPRODUCT( (FRACAS!$K$5:$K$9999=OA$2) * IFERROR(FRACAS!$AN$5:$AN$9999,0) ) ) / IFERROR($ND53/FRACAS!$AY$1*60,0), 1 )))</f>
        <v>1</v>
      </c>
      <c r="OB53" s="347" cm="1">
        <f t="array" ref="OB53">IF($ND53=0,"",(IFERROR( (IFERROR($ND53/FRACAS!$AY$1*60,0) - SUMPRODUCT( (FRACAS!$K$5:$K$9999=OB$2) * IFERROR(FRACAS!$AN$5:$AN$9999,0) ) ) / IFERROR($ND53/FRACAS!$AY$1*60,0), 1 )))</f>
        <v>1</v>
      </c>
      <c r="OC53" s="347" cm="1">
        <f t="array" ref="OC53">IF($ND53=0,"",(IFERROR( (IFERROR($ND53/FRACAS!$AY$1*60,0) - SUMPRODUCT( (FRACAS!$K$5:$K$9999=OC$2) * IFERROR(FRACAS!$AN$5:$AN$9999,0) ) ) / IFERROR($ND53/FRACAS!$AY$1*60,0), 1 )))</f>
        <v>1</v>
      </c>
      <c r="OD53" s="347" cm="1">
        <f t="array" ref="OD53">IF($ND53=0,"",(IFERROR( (IFERROR($ND53/FRACAS!$AY$1*60,0) - SUMPRODUCT( (FRACAS!$K$5:$K$9999=OD$2) * IFERROR(FRACAS!$AN$5:$AN$9999,0) ) ) / IFERROR($ND53/FRACAS!$AY$1*60,0), 1 )))</f>
        <v>1</v>
      </c>
      <c r="OE53" s="347" cm="1">
        <f t="array" ref="OE53">IF($ND53=0,"",(IFERROR( (IFERROR($ND53/FRACAS!$AY$1*60,0) - SUMPRODUCT( (FRACAS!$K$5:$K$9999=OE$2) * IFERROR(FRACAS!$AN$5:$AN$9999,0) ) ) / IFERROR($ND53/FRACAS!$AY$1*60,0), 1 )))</f>
        <v>1</v>
      </c>
      <c r="OF53" s="347" cm="1">
        <f t="array" ref="OF53">IF($ND53=0,"",(IFERROR( (IFERROR($ND53/FRACAS!$AY$1*60,0) - SUMPRODUCT( (FRACAS!$K$5:$K$9999=OF$2) * IFERROR(FRACAS!$AN$5:$AN$9999,0) ) ) / IFERROR($ND53/FRACAS!$AY$1*60,0), 1 )))</f>
        <v>1</v>
      </c>
      <c r="OG53" s="347" cm="1">
        <f t="array" ref="OG53">IF($ND53=0,"",(IFERROR( (IFERROR($ND53/FRACAS!$AY$1*60,0) - SUMPRODUCT( (FRACAS!$K$5:$K$9999=OG$2) * IFERROR(FRACAS!$AN$5:$AN$9999,0) ) ) / IFERROR($ND53/FRACAS!$AY$1*60,0), 1 )))</f>
        <v>1</v>
      </c>
      <c r="OH53" s="347" cm="1">
        <f t="array" ref="OH53">IF($ND53=0,"",(IFERROR( (IFERROR($ND53/FRACAS!$AY$1*60,0) - SUMPRODUCT( (FRACAS!$K$5:$K$9999=OH$2) * IFERROR(FRACAS!$AN$5:$AN$9999,0) ) ) / IFERROR($ND53/FRACAS!$AY$1*60,0), 1 )))</f>
        <v>1</v>
      </c>
      <c r="OI53" s="347" cm="1">
        <f t="array" ref="OI53">IF($ND53=0,"",(IFERROR( (IFERROR($ND53/FRACAS!$AY$1*60,0) - SUMPRODUCT( (FRACAS!$K$5:$K$9999=OI$2) * IFERROR(FRACAS!$AN$5:$AN$9999,0) ) ) / IFERROR($ND53/FRACAS!$AY$1*60,0), 1 )))</f>
        <v>1</v>
      </c>
      <c r="OJ53" s="347" cm="1">
        <f t="array" ref="OJ53">IF($ND53=0,"",(IFERROR( (IFERROR($ND53/FRACAS!$AY$1*60,0) - SUMPRODUCT( (FRACAS!$K$5:$K$9999=OJ$2) * IFERROR(FRACAS!$AN$5:$AN$9999,0) ) ) / IFERROR($ND53/FRACAS!$AY$1*60,0), 1 )))</f>
        <v>1</v>
      </c>
      <c r="OK53" s="347" cm="1">
        <f t="array" ref="OK53">IF($ND53=0,"",(IFERROR( (IFERROR($ND53/FRACAS!$AY$1*60,0) - SUMPRODUCT( (FRACAS!$K$5:$K$9999=OK$2) * IFERROR(FRACAS!$AN$5:$AN$9999,0) ) ) / IFERROR($ND53/FRACAS!$AY$1*60,0), 1 )))</f>
        <v>1</v>
      </c>
      <c r="OL53" s="347" cm="1">
        <f t="array" ref="OL53">IF($ND53=0,"",(IFERROR( (IFERROR($ND53/FRACAS!$AY$1*60,0) - SUMPRODUCT( (FRACAS!$K$5:$K$9999=OL$2) * IFERROR(FRACAS!$AN$5:$AN$9999,0) ) ) / IFERROR($ND53/FRACAS!$AY$1*60,0), 1 )))</f>
        <v>1</v>
      </c>
      <c r="OM53" s="347" cm="1">
        <f t="array" ref="OM53">IF($ND53=0,"",(IFERROR( (IFERROR($ND53/FRACAS!$AY$1*60,0) - SUMPRODUCT( (FRACAS!$K$5:$K$9999=OM$2) * IFERROR(FRACAS!$AN$5:$AN$9999,0) ) ) / IFERROR($ND53/FRACAS!$AY$1*60,0), 1 )))</f>
        <v>1</v>
      </c>
      <c r="ON53" s="347" cm="1">
        <f t="array" ref="ON53">IF($ND53=0,"",(IFERROR( (IFERROR($ND53/FRACAS!$AY$1*60,0) - SUMPRODUCT( (FRACAS!$K$5:$K$9999=ON$2) * IFERROR(FRACAS!$AN$5:$AN$9999,0) ) ) / IFERROR($ND53/FRACAS!$AY$1*60,0), 1 )))</f>
        <v>1</v>
      </c>
    </row>
    <row r="54" spans="2:404" ht="15" customHeight="1">
      <c r="B54" s="301" t="s">
        <v>265</v>
      </c>
      <c r="C54" s="302">
        <v>45604</v>
      </c>
      <c r="D54" s="307">
        <v>10239</v>
      </c>
      <c r="E54" s="279">
        <v>145</v>
      </c>
      <c r="F54" s="279">
        <v>12816</v>
      </c>
      <c r="G54" s="279">
        <v>7624</v>
      </c>
      <c r="H54" s="279">
        <v>3344</v>
      </c>
      <c r="I54" s="303"/>
      <c r="J54" s="303"/>
      <c r="K54" s="304"/>
      <c r="L54" s="304"/>
      <c r="M54" s="317"/>
      <c r="N54" s="305"/>
      <c r="O54" s="279"/>
      <c r="P54" s="279"/>
      <c r="Q54" s="279"/>
      <c r="R54" s="279"/>
      <c r="S54" s="279"/>
      <c r="T54" s="279"/>
      <c r="U54" s="279"/>
      <c r="V54" s="279"/>
      <c r="W54" s="279"/>
      <c r="X54" s="279"/>
      <c r="Y54" s="279"/>
      <c r="Z54" s="279"/>
      <c r="AA54" s="279"/>
      <c r="AB54" s="279"/>
      <c r="AC54" s="279"/>
      <c r="AD54" s="279"/>
      <c r="AE54" s="279"/>
      <c r="AF54" s="279"/>
      <c r="AG54" s="279"/>
      <c r="AH54" s="279"/>
      <c r="AI54" s="279"/>
      <c r="AJ54" s="279"/>
      <c r="AK54" s="279"/>
      <c r="AL54" s="279"/>
      <c r="AM54" s="279"/>
      <c r="AN54" s="279"/>
      <c r="AO54" s="279"/>
      <c r="AP54" s="279"/>
      <c r="AQ54" s="279"/>
      <c r="AR54" s="279"/>
      <c r="AS54" s="279"/>
      <c r="AT54" s="279"/>
      <c r="AU54" s="279"/>
      <c r="AV54" s="279"/>
      <c r="AW54" s="279"/>
      <c r="AX54" s="279"/>
      <c r="AY54" s="279"/>
      <c r="AZ54" s="279"/>
      <c r="BA54" s="280"/>
      <c r="BB54" s="266"/>
      <c r="BC54" s="266"/>
      <c r="BD54" s="352"/>
      <c r="BE54" s="352"/>
      <c r="BF54" s="352"/>
      <c r="BG54" s="352"/>
      <c r="BH54" s="352"/>
      <c r="BI54" s="352"/>
      <c r="BJ54" s="352"/>
      <c r="BK54" s="352"/>
      <c r="BL54" s="352"/>
      <c r="BM54" s="352"/>
      <c r="BN54" s="352"/>
      <c r="BO54" s="352"/>
      <c r="BP54" s="352"/>
      <c r="BQ54" s="352"/>
      <c r="BR54" s="352"/>
      <c r="BS54" s="352"/>
      <c r="BT54" s="352"/>
      <c r="BU54" s="352"/>
      <c r="BV54" s="352"/>
      <c r="BW54" s="352"/>
      <c r="BX54" s="352"/>
      <c r="BY54" s="352"/>
      <c r="BZ54" s="352"/>
      <c r="CA54" s="352"/>
      <c r="CB54" s="352"/>
      <c r="CC54" s="352"/>
      <c r="CD54" s="352"/>
      <c r="CE54" s="352"/>
      <c r="CF54" s="352"/>
      <c r="CG54" s="352"/>
      <c r="CH54" s="352"/>
      <c r="CI54" s="352"/>
      <c r="CJ54" s="352"/>
      <c r="CK54" s="352"/>
      <c r="CL54" s="352"/>
      <c r="CM54" s="352"/>
      <c r="CN54" s="352"/>
      <c r="CO54" s="352"/>
      <c r="CP54" s="352"/>
      <c r="CQ54" s="352"/>
      <c r="CR54" s="352"/>
      <c r="CS54" s="352"/>
      <c r="CT54" s="352"/>
      <c r="CU54" s="352"/>
      <c r="CV54" s="352"/>
      <c r="CW54" s="352"/>
      <c r="CX54" s="352"/>
      <c r="CY54" s="352"/>
      <c r="CZ54" s="352"/>
      <c r="DA54" s="352"/>
      <c r="DB54" s="266"/>
      <c r="DC54" s="266">
        <f t="shared" si="3"/>
        <v>67</v>
      </c>
      <c r="DD54" s="302">
        <f t="shared" si="4"/>
        <v>45604</v>
      </c>
      <c r="DE54" s="328">
        <f>IF(D54&gt; 0,(COUNTIFS(FRACAS!$B$5:$B$9997, D$4, FRACAS!$D$5:$D$9997, "&lt;="&amp;D54)), "" )</f>
        <v>41</v>
      </c>
      <c r="DF54" s="282">
        <f>IF(E54&gt; 0,(COUNTIFS(FRACAS!$B$5:$B$9997, E$4, FRACAS!$D$5:$D$9997, "&lt;="&amp;E54)), "" )</f>
        <v>11</v>
      </c>
      <c r="DG54" s="282">
        <f>IF(F54&gt; 0,(COUNTIFS(FRACAS!$B$5:$B$9997, F$4, FRACAS!$D$5:$D$9997, "&lt;="&amp;F54)), "" )</f>
        <v>5</v>
      </c>
      <c r="DH54" s="282">
        <f>IF(G54&gt; 0,(COUNTIFS(FRACAS!$B$5:$B$9997, G$4, FRACAS!$D$5:$D$9997, "&lt;="&amp;G54)), "" )</f>
        <v>6</v>
      </c>
      <c r="DI54" s="282">
        <f>IF(H54&gt; 0,(COUNTIFS(FRACAS!$B$5:$B$9997, H$4, FRACAS!$D$5:$D$9997, "&lt;="&amp;H54)), "" )</f>
        <v>4</v>
      </c>
      <c r="DJ54" s="282" t="str">
        <f>IF(I54&gt; 0,(COUNTIFS(FRACAS!$B$5:$B$9997, I$4, FRACAS!$D$5:$D$9997, "&lt;="&amp;I54)), "" )</f>
        <v/>
      </c>
      <c r="DK54" s="282" t="str">
        <f>IF(J54&gt; 0,(COUNTIFS(FRACAS!$B$5:$B$9997, J$4, FRACAS!$D$5:$D$9997, "&lt;="&amp;J54)), "" )</f>
        <v/>
      </c>
      <c r="DL54" s="282" t="str">
        <f>IF(K54&gt; 0,(COUNTIFS(FRACAS!$B$5:$B$9997, K$4, FRACAS!$D$5:$D$9997, "&lt;="&amp;K54)), "" )</f>
        <v/>
      </c>
      <c r="DM54" s="282" t="str">
        <f>IF(L54&gt; 0,(COUNTIFS(FRACAS!$B$5:$B$9997, L$4, FRACAS!$D$5:$D$9997, "&lt;="&amp;L54)), "" )</f>
        <v/>
      </c>
      <c r="DN54" s="282" t="str">
        <f>IF(M54&gt; 0,(COUNTIFS(FRACAS!$B$5:$B$9997, M$4, FRACAS!$D$5:$D$9997, "&lt;="&amp;M54)), "" )</f>
        <v/>
      </c>
      <c r="DO54" s="284"/>
      <c r="DP54" s="282"/>
      <c r="DQ54" s="282"/>
      <c r="DR54" s="282"/>
      <c r="DS54" s="282"/>
      <c r="DT54" s="282"/>
      <c r="DU54" s="282"/>
      <c r="DV54" s="282"/>
      <c r="DW54" s="282"/>
      <c r="DX54" s="282"/>
      <c r="DY54" s="282"/>
      <c r="DZ54" s="282"/>
      <c r="EA54" s="282"/>
      <c r="EB54" s="282"/>
      <c r="EC54" s="282"/>
      <c r="ED54" s="282"/>
      <c r="EE54" s="282"/>
      <c r="EF54" s="282"/>
      <c r="EG54" s="282"/>
      <c r="EH54" s="282"/>
      <c r="EI54" s="282"/>
      <c r="EJ54" s="282"/>
      <c r="EK54" s="282"/>
      <c r="EL54" s="282"/>
      <c r="EM54" s="282"/>
      <c r="EN54" s="282"/>
      <c r="EO54" s="282"/>
      <c r="EP54" s="282"/>
      <c r="EQ54" s="282"/>
      <c r="ER54" s="282"/>
      <c r="ES54" s="282"/>
      <c r="ET54" s="282"/>
      <c r="EU54" s="282"/>
      <c r="EV54" s="282"/>
      <c r="EW54" s="282"/>
      <c r="EX54" s="282"/>
      <c r="EY54" s="282"/>
      <c r="EZ54" s="282"/>
      <c r="FA54" s="282"/>
      <c r="FB54" s="283"/>
      <c r="FC54" s="285"/>
      <c r="FD54" s="285"/>
      <c r="JN54" s="306"/>
      <c r="JO54" s="274"/>
      <c r="JP54" s="274"/>
      <c r="JQ54" s="274"/>
      <c r="JR54" s="274"/>
      <c r="JS54" s="274"/>
      <c r="JT54" s="274"/>
      <c r="JU54" s="274"/>
      <c r="JV54" s="274"/>
      <c r="JW54" s="274"/>
      <c r="JX54" s="274"/>
      <c r="JY54" s="274"/>
      <c r="JZ54" s="274"/>
      <c r="KA54" s="274"/>
      <c r="KB54" s="274"/>
      <c r="KC54" s="274"/>
      <c r="KD54" s="274"/>
      <c r="KE54" s="274"/>
      <c r="KF54" s="274"/>
      <c r="KG54" s="274"/>
      <c r="KH54" s="274"/>
      <c r="KI54" s="274"/>
      <c r="KJ54" s="274"/>
      <c r="KK54" s="274"/>
      <c r="KL54" s="274"/>
      <c r="KM54" s="274"/>
      <c r="KN54" s="274"/>
      <c r="KO54" s="274"/>
      <c r="KP54" s="274"/>
      <c r="KQ54" s="274"/>
      <c r="KR54" s="274"/>
      <c r="KS54" s="274"/>
      <c r="KT54" s="274"/>
      <c r="KU54" s="274"/>
      <c r="KV54" s="274"/>
      <c r="KW54" s="274"/>
      <c r="KX54" s="274"/>
      <c r="KY54" s="274"/>
      <c r="KZ54" s="274"/>
      <c r="LA54" s="274"/>
      <c r="LB54" s="275"/>
      <c r="LC54" s="302">
        <f t="shared" si="6"/>
        <v>45604</v>
      </c>
      <c r="LD54" s="354" cm="1">
        <f t="array" ref="LD54">IFERROR(
    (((D54/FRACAS!$AY$1)*60))
    /
    (((D54/FRACAS!$AY$1)*60) + SUMPRODUCT((FRACAS!$B$5:$B$9997=D$4)*(FRACAS!$D$5:$D$9997&lt;=D54)*(IFERROR(FRACAS!$AM$5:$AM$9997,0)))
    ),"")</f>
        <v>0.27650437451277549</v>
      </c>
      <c r="LE54" s="354" cm="1">
        <f t="array" ref="LE54">IFERROR(
    (((E54/FRACAS!$AY$1)*60))
    /
    (((E54/FRACAS!$AY$1)*60) + SUMPRODUCT((FRACAS!$B$5:$B$9997=E$4)*(FRACAS!$D$5:$D$9997&lt;=E54)*(IFERROR(FRACAS!$AM$5:$AM$9997,0)))
    ),"")</f>
        <v>5.4213556546445045E-3</v>
      </c>
      <c r="LF54" s="354" cm="1">
        <f t="array" ref="LF54">IFERROR(
    (((F54/FRACAS!$AY$1)*60))
    /
    (((F54/FRACAS!$AY$1)*60) + SUMPRODUCT((FRACAS!$B$5:$B$9997=F$4)*(FRACAS!$D$5:$D$9997&lt;=F54)*(IFERROR(FRACAS!$AM$5:$AM$9997,0)))
    ),"")</f>
        <v>0.99950607013969806</v>
      </c>
      <c r="LG54" s="354" cm="1">
        <f t="array" ref="LG54">IFERROR(
    (((G54/FRACAS!$AY$1)*60))
    /
    (((G54/FRACAS!$AY$1)*60) + SUMPRODUCT((FRACAS!$B$5:$B$9997=G$4)*(FRACAS!$D$5:$D$9997&lt;=G54)*(IFERROR(FRACAS!$AM$5:$AM$9997,0)))
    ),"")</f>
        <v>0.99534285264842404</v>
      </c>
      <c r="LH54" s="354" cm="1">
        <f t="array" ref="LH54">IFERROR(
    (((H54/FRACAS!$AY$1)*60))
    /
    (((H54/FRACAS!$AY$1)*60) + SUMPRODUCT((FRACAS!$B$5:$B$9997=H$4)*(FRACAS!$D$5:$D$9997&lt;=H54)*(IFERROR(FRACAS!$AM$5:$AM$9997,0)))
    ),"")</f>
        <v>0.98598470701189012</v>
      </c>
      <c r="LI54" s="354" t="str" cm="1">
        <f t="array" ref="LI54">IFERROR(
    (((I54/FRACAS!$AY$1)*60))
    /
    (((I54/FRACAS!$AY$1)*60) + SUMPRODUCT((FRACAS!$B$5:$B$9997=I$4)*(FRACAS!$D$5:$D$9997&lt;=I54)*(IFERROR(FRACAS!$AM$5:$AM$9997,0)))
    ),"")</f>
        <v/>
      </c>
      <c r="LJ54" s="354" t="str" cm="1">
        <f t="array" ref="LJ54">IFERROR(
    (((J54/FRACAS!$AY$1)*60))
    /
    (((J54/FRACAS!$AY$1)*60) + SUMPRODUCT((FRACAS!$B$5:$B$9997=J$4)*(FRACAS!$D$5:$D$9997&lt;=J54)*(IFERROR(FRACAS!$AM$5:$AM$9997,0)))
    ),"")</f>
        <v/>
      </c>
      <c r="LK54" s="354" t="str" cm="1">
        <f t="array" ref="LK54">IFERROR(
    (((K54/FRACAS!$AY$1)*60))
    /
    (((K54/FRACAS!$AY$1)*60) + SUMPRODUCT((FRACAS!$B$5:$B$9997=K$4)*(FRACAS!$D$5:$D$9997&lt;=K54)*(IFERROR(FRACAS!$AM$5:$AM$9997,0)))
    ),"")</f>
        <v/>
      </c>
      <c r="LL54" s="354" t="str" cm="1">
        <f t="array" ref="LL54">IFERROR(
    (((L54/FRACAS!$AY$1)*60))
    /
    (((L54/FRACAS!$AY$1)*60) + SUMPRODUCT((FRACAS!$B$5:$B$9997=L$4)*(FRACAS!$D$5:$D$9997&lt;=L54)*(IFERROR(FRACAS!$AM$5:$AM$9997,0)))
    ),"")</f>
        <v/>
      </c>
      <c r="LM54" s="354" t="str" cm="1">
        <f t="array" ref="LM54">IFERROR(
    (((M54/FRACAS!$AY$1)*60))
    /
    (((M54/FRACAS!$AY$1)*60) + SUMPRODUCT((FRACAS!$B$5:$B$9997=M$4)*(FRACAS!$D$5:$D$9997&lt;=M54)*(IFERROR(FRACAS!$AM$5:$AM$9997,0)))
    ),"")</f>
        <v/>
      </c>
      <c r="LN54" s="308"/>
      <c r="LO54" s="276"/>
      <c r="LP54" s="276"/>
      <c r="LQ54" s="276"/>
      <c r="LR54" s="276"/>
      <c r="LS54" s="276"/>
      <c r="LT54" s="276"/>
      <c r="LU54" s="276"/>
      <c r="LV54" s="276"/>
      <c r="LW54" s="276"/>
      <c r="LX54" s="276"/>
      <c r="LY54" s="276"/>
      <c r="LZ54" s="276"/>
      <c r="MA54" s="276"/>
      <c r="MB54" s="276"/>
      <c r="MC54" s="276"/>
      <c r="MD54" s="276"/>
      <c r="ME54" s="276"/>
      <c r="MF54" s="276"/>
      <c r="MG54" s="276"/>
      <c r="MH54" s="276"/>
      <c r="MI54" s="276"/>
      <c r="MJ54" s="276"/>
      <c r="MK54" s="276"/>
      <c r="ML54" s="276"/>
      <c r="MM54" s="276"/>
      <c r="MN54" s="276"/>
      <c r="MO54" s="276"/>
      <c r="MP54" s="276"/>
      <c r="MQ54" s="276"/>
      <c r="MR54" s="276"/>
      <c r="MS54" s="276"/>
      <c r="MT54" s="276"/>
      <c r="MU54" s="276"/>
      <c r="MV54" s="276"/>
      <c r="MW54" s="276"/>
      <c r="MX54" s="276"/>
      <c r="MY54" s="276"/>
      <c r="MZ54" s="276"/>
      <c r="NA54" s="277"/>
      <c r="ND54" s="345">
        <f t="shared" si="7"/>
        <v>34168</v>
      </c>
      <c r="NE54" s="346">
        <f t="shared" si="5"/>
        <v>45604</v>
      </c>
      <c r="NF54" s="347" cm="1">
        <f t="array" ref="NF54">IF($ND54=0,"",(IFERROR( (IFERROR($ND54/FRACAS!$AY$1*60,0) - SUMPRODUCT( (FRACAS!$K$5:$K$9999=NF$2) * IFERROR(FRACAS!$AN$5:$AN$9999,0) ) ) / IFERROR($ND54/FRACAS!$AY$1*60,0), 1 )))</f>
        <v>1</v>
      </c>
      <c r="NG54" s="347" cm="1">
        <f t="array" ref="NG54">IF($ND54=0,"",(IFERROR( (IFERROR($ND54/FRACAS!$AY$1*60,0) - SUMPRODUCT( (FRACAS!$K$5:$K$9999=NG$2) * IFERROR(FRACAS!$AN$5:$AN$9999,0) ) ) / IFERROR($ND54/FRACAS!$AY$1*60,0), 1 )))</f>
        <v>1</v>
      </c>
      <c r="NH54" s="347" cm="1">
        <f t="array" ref="NH54">IF($ND54=0,"",(IFERROR( (IFERROR($ND54/FRACAS!$AY$1*60,0) - SUMPRODUCT( (FRACAS!$K$5:$K$9999=NH$2) * IFERROR(FRACAS!$AN$5:$AN$9999,0) ) ) / IFERROR($ND54/FRACAS!$AY$1*60,0), 1 )))</f>
        <v>1</v>
      </c>
      <c r="NI54" s="347" cm="1">
        <f t="array" ref="NI54">IF($ND54=0,"",(IFERROR( (IFERROR($ND54/FRACAS!$AY$1*60,0) - SUMPRODUCT( (FRACAS!$K$5:$K$9999=NI$2) * IFERROR(FRACAS!$AN$5:$AN$9999,0) ) ) / IFERROR($ND54/FRACAS!$AY$1*60,0), 1 )))</f>
        <v>1</v>
      </c>
      <c r="NJ54" s="347" cm="1">
        <f t="array" ref="NJ54">IF($ND54=0,"",(IFERROR( (IFERROR($ND54/FRACAS!$AY$1*60,0) - SUMPRODUCT( (FRACAS!$K$5:$K$9999=NJ$2) * IFERROR(FRACAS!$AN$5:$AN$9999,0) ) ) / IFERROR($ND54/FRACAS!$AY$1*60,0), 1 )))</f>
        <v>1</v>
      </c>
      <c r="NK54" s="347" cm="1">
        <f t="array" ref="NK54">IF($ND54=0,"",(IFERROR( (IFERROR($ND54/FRACAS!$AY$1*60,0) - SUMPRODUCT( (FRACAS!$K$5:$K$9999=NK$2) * IFERROR(FRACAS!$AN$5:$AN$9999,0) ) ) / IFERROR($ND54/FRACAS!$AY$1*60,0), 1 )))</f>
        <v>1</v>
      </c>
      <c r="NL54" s="347" cm="1">
        <f t="array" ref="NL54">IF($ND54=0,"",(IFERROR( (IFERROR($ND54/FRACAS!$AY$1*60,0) - SUMPRODUCT( (FRACAS!$K$5:$K$9999=NL$2) * IFERROR(FRACAS!$AN$5:$AN$9999,0) ) ) / IFERROR($ND54/FRACAS!$AY$1*60,0), 1 )))</f>
        <v>1</v>
      </c>
      <c r="NM54" s="347" cm="1">
        <f t="array" ref="NM54">IF($ND54=0,"",(IFERROR( (IFERROR($ND54/FRACAS!$AY$1*60,0) - SUMPRODUCT( (FRACAS!$K$5:$K$9999=NM$2) * IFERROR(FRACAS!$AN$5:$AN$9999,0) ) ) / IFERROR($ND54/FRACAS!$AY$1*60,0), 1 )))</f>
        <v>1</v>
      </c>
      <c r="NN54" s="347" cm="1">
        <f t="array" ref="NN54">IF($ND54=0,"",(IFERROR( (IFERROR($ND54/FRACAS!$AY$1*60,0) - SUMPRODUCT( (FRACAS!$K$5:$K$9999=NN$2) * IFERROR(FRACAS!$AN$5:$AN$9999,0) ) ) / IFERROR($ND54/FRACAS!$AY$1*60,0), 1 )))</f>
        <v>1</v>
      </c>
      <c r="NO54" s="347" cm="1">
        <f t="array" ref="NO54">IF($ND54=0,"",(IFERROR( (IFERROR($ND54/FRACAS!$AY$1*60,0) - SUMPRODUCT( (FRACAS!$K$5:$K$9999=NO$2) * IFERROR(FRACAS!$AN$5:$AN$9999,0) ) ) / IFERROR($ND54/FRACAS!$AY$1*60,0), 1 )))</f>
        <v>1</v>
      </c>
      <c r="NP54" s="347" cm="1">
        <f t="array" ref="NP54">IF($ND54=0,"",(IFERROR( (IFERROR($ND54/FRACAS!$AY$1*60,0) - SUMPRODUCT( (FRACAS!$K$5:$K$9999=NP$2) * IFERROR(FRACAS!$AN$5:$AN$9999,0) ) ) / IFERROR($ND54/FRACAS!$AY$1*60,0), 1 )))</f>
        <v>1</v>
      </c>
      <c r="NQ54" s="347" cm="1">
        <f t="array" ref="NQ54">IF($ND54=0,"",(IFERROR( (IFERROR($ND54/FRACAS!$AY$1*60,0) - SUMPRODUCT( (FRACAS!$K$5:$K$9999=NQ$2) * IFERROR(FRACAS!$AN$5:$AN$9999,0) ) ) / IFERROR($ND54/FRACAS!$AY$1*60,0), 1 )))</f>
        <v>1</v>
      </c>
      <c r="NR54" s="347" cm="1">
        <f t="array" ref="NR54">IF($ND54=0,"",(IFERROR( (IFERROR($ND54/FRACAS!$AY$1*60,0) - SUMPRODUCT( (FRACAS!$K$5:$K$9999=NR$2) * IFERROR(FRACAS!$AN$5:$AN$9999,0) ) ) / IFERROR($ND54/FRACAS!$AY$1*60,0), 1 )))</f>
        <v>1</v>
      </c>
      <c r="NS54" s="347" cm="1">
        <f t="array" ref="NS54">IF($ND54=0,"",(IFERROR( (IFERROR($ND54/FRACAS!$AY$1*60,0) - SUMPRODUCT( (FRACAS!$K$5:$K$9999=NS$2) * IFERROR(FRACAS!$AN$5:$AN$9999,0) ) ) / IFERROR($ND54/FRACAS!$AY$1*60,0), 1 )))</f>
        <v>1</v>
      </c>
      <c r="NT54" s="347" cm="1">
        <f t="array" ref="NT54">IF($ND54=0,"",(IFERROR( (IFERROR($ND54/FRACAS!$AY$1*60,0) - SUMPRODUCT( (FRACAS!$K$5:$K$9999=NT$2) * IFERROR(FRACAS!$AN$5:$AN$9999,0) ) ) / IFERROR($ND54/FRACAS!$AY$1*60,0), 1 )))</f>
        <v>1</v>
      </c>
      <c r="NU54" s="347" cm="1">
        <f t="array" ref="NU54">IF($ND54=0,"",(IFERROR( (IFERROR($ND54/FRACAS!$AY$1*60,0) - SUMPRODUCT( (FRACAS!$K$5:$K$9999=NU$2) * IFERROR(FRACAS!$AN$5:$AN$9999,0) ) ) / IFERROR($ND54/FRACAS!$AY$1*60,0), 1 )))</f>
        <v>1</v>
      </c>
      <c r="NV54" s="347" cm="1">
        <f t="array" ref="NV54">IF($ND54=0,"",(IFERROR( (IFERROR($ND54/FRACAS!$AY$1*60,0) - SUMPRODUCT( (FRACAS!$K$5:$K$9999=NV$2) * IFERROR(FRACAS!$AN$5:$AN$9999,0) ) ) / IFERROR($ND54/FRACAS!$AY$1*60,0), 1 )))</f>
        <v>1</v>
      </c>
      <c r="NW54" s="347" cm="1">
        <f t="array" ref="NW54">IF($ND54=0,"",(IFERROR( (IFERROR($ND54/FRACAS!$AY$1*60,0) - SUMPRODUCT( (FRACAS!$K$5:$K$9999=NW$2) * IFERROR(FRACAS!$AN$5:$AN$9999,0) ) ) / IFERROR($ND54/FRACAS!$AY$1*60,0), 1 )))</f>
        <v>1</v>
      </c>
      <c r="NX54" s="347" cm="1">
        <f t="array" ref="NX54">IF($ND54=0,"",(IFERROR( (IFERROR($ND54/FRACAS!$AY$1*60,0) - SUMPRODUCT( (FRACAS!$K$5:$K$9999=NX$2) * IFERROR(FRACAS!$AN$5:$AN$9999,0) ) ) / IFERROR($ND54/FRACAS!$AY$1*60,0), 1 )))</f>
        <v>1</v>
      </c>
      <c r="NY54" s="347" cm="1">
        <f t="array" ref="NY54">IF($ND54=0,"",(IFERROR( (IFERROR($ND54/FRACAS!$AY$1*60,0) - SUMPRODUCT( (FRACAS!$K$5:$K$9999=NY$2) * IFERROR(FRACAS!$AN$5:$AN$9999,0) ) ) / IFERROR($ND54/FRACAS!$AY$1*60,0), 1 )))</f>
        <v>1</v>
      </c>
      <c r="NZ54" s="347" cm="1">
        <f t="array" ref="NZ54">IF($ND54=0,"",(IFERROR( (IFERROR($ND54/FRACAS!$AY$1*60,0) - SUMPRODUCT( (FRACAS!$K$5:$K$9999=NZ$2) * IFERROR(FRACAS!$AN$5:$AN$9999,0) ) ) / IFERROR($ND54/FRACAS!$AY$1*60,0), 1 )))</f>
        <v>1</v>
      </c>
      <c r="OA54" s="347" cm="1">
        <f t="array" ref="OA54">IF($ND54=0,"",(IFERROR( (IFERROR($ND54/FRACAS!$AY$1*60,0) - SUMPRODUCT( (FRACAS!$K$5:$K$9999=OA$2) * IFERROR(FRACAS!$AN$5:$AN$9999,0) ) ) / IFERROR($ND54/FRACAS!$AY$1*60,0), 1 )))</f>
        <v>1</v>
      </c>
      <c r="OB54" s="347" cm="1">
        <f t="array" ref="OB54">IF($ND54=0,"",(IFERROR( (IFERROR($ND54/FRACAS!$AY$1*60,0) - SUMPRODUCT( (FRACAS!$K$5:$K$9999=OB$2) * IFERROR(FRACAS!$AN$5:$AN$9999,0) ) ) / IFERROR($ND54/FRACAS!$AY$1*60,0), 1 )))</f>
        <v>1</v>
      </c>
      <c r="OC54" s="347" cm="1">
        <f t="array" ref="OC54">IF($ND54=0,"",(IFERROR( (IFERROR($ND54/FRACAS!$AY$1*60,0) - SUMPRODUCT( (FRACAS!$K$5:$K$9999=OC$2) * IFERROR(FRACAS!$AN$5:$AN$9999,0) ) ) / IFERROR($ND54/FRACAS!$AY$1*60,0), 1 )))</f>
        <v>1</v>
      </c>
      <c r="OD54" s="347" cm="1">
        <f t="array" ref="OD54">IF($ND54=0,"",(IFERROR( (IFERROR($ND54/FRACAS!$AY$1*60,0) - SUMPRODUCT( (FRACAS!$K$5:$K$9999=OD$2) * IFERROR(FRACAS!$AN$5:$AN$9999,0) ) ) / IFERROR($ND54/FRACAS!$AY$1*60,0), 1 )))</f>
        <v>1</v>
      </c>
      <c r="OE54" s="347" cm="1">
        <f t="array" ref="OE54">IF($ND54=0,"",(IFERROR( (IFERROR($ND54/FRACAS!$AY$1*60,0) - SUMPRODUCT( (FRACAS!$K$5:$K$9999=OE$2) * IFERROR(FRACAS!$AN$5:$AN$9999,0) ) ) / IFERROR($ND54/FRACAS!$AY$1*60,0), 1 )))</f>
        <v>1</v>
      </c>
      <c r="OF54" s="347" cm="1">
        <f t="array" ref="OF54">IF($ND54=0,"",(IFERROR( (IFERROR($ND54/FRACAS!$AY$1*60,0) - SUMPRODUCT( (FRACAS!$K$5:$K$9999=OF$2) * IFERROR(FRACAS!$AN$5:$AN$9999,0) ) ) / IFERROR($ND54/FRACAS!$AY$1*60,0), 1 )))</f>
        <v>1</v>
      </c>
      <c r="OG54" s="347" cm="1">
        <f t="array" ref="OG54">IF($ND54=0,"",(IFERROR( (IFERROR($ND54/FRACAS!$AY$1*60,0) - SUMPRODUCT( (FRACAS!$K$5:$K$9999=OG$2) * IFERROR(FRACAS!$AN$5:$AN$9999,0) ) ) / IFERROR($ND54/FRACAS!$AY$1*60,0), 1 )))</f>
        <v>1</v>
      </c>
      <c r="OH54" s="347" cm="1">
        <f t="array" ref="OH54">IF($ND54=0,"",(IFERROR( (IFERROR($ND54/FRACAS!$AY$1*60,0) - SUMPRODUCT( (FRACAS!$K$5:$K$9999=OH$2) * IFERROR(FRACAS!$AN$5:$AN$9999,0) ) ) / IFERROR($ND54/FRACAS!$AY$1*60,0), 1 )))</f>
        <v>1</v>
      </c>
      <c r="OI54" s="347" cm="1">
        <f t="array" ref="OI54">IF($ND54=0,"",(IFERROR( (IFERROR($ND54/FRACAS!$AY$1*60,0) - SUMPRODUCT( (FRACAS!$K$5:$K$9999=OI$2) * IFERROR(FRACAS!$AN$5:$AN$9999,0) ) ) / IFERROR($ND54/FRACAS!$AY$1*60,0), 1 )))</f>
        <v>1</v>
      </c>
      <c r="OJ54" s="347" cm="1">
        <f t="array" ref="OJ54">IF($ND54=0,"",(IFERROR( (IFERROR($ND54/FRACAS!$AY$1*60,0) - SUMPRODUCT( (FRACAS!$K$5:$K$9999=OJ$2) * IFERROR(FRACAS!$AN$5:$AN$9999,0) ) ) / IFERROR($ND54/FRACAS!$AY$1*60,0), 1 )))</f>
        <v>1</v>
      </c>
      <c r="OK54" s="347" cm="1">
        <f t="array" ref="OK54">IF($ND54=0,"",(IFERROR( (IFERROR($ND54/FRACAS!$AY$1*60,0) - SUMPRODUCT( (FRACAS!$K$5:$K$9999=OK$2) * IFERROR(FRACAS!$AN$5:$AN$9999,0) ) ) / IFERROR($ND54/FRACAS!$AY$1*60,0), 1 )))</f>
        <v>1</v>
      </c>
      <c r="OL54" s="347" cm="1">
        <f t="array" ref="OL54">IF($ND54=0,"",(IFERROR( (IFERROR($ND54/FRACAS!$AY$1*60,0) - SUMPRODUCT( (FRACAS!$K$5:$K$9999=OL$2) * IFERROR(FRACAS!$AN$5:$AN$9999,0) ) ) / IFERROR($ND54/FRACAS!$AY$1*60,0), 1 )))</f>
        <v>1</v>
      </c>
      <c r="OM54" s="347" cm="1">
        <f t="array" ref="OM54">IF($ND54=0,"",(IFERROR( (IFERROR($ND54/FRACAS!$AY$1*60,0) - SUMPRODUCT( (FRACAS!$K$5:$K$9999=OM$2) * IFERROR(FRACAS!$AN$5:$AN$9999,0) ) ) / IFERROR($ND54/FRACAS!$AY$1*60,0), 1 )))</f>
        <v>1</v>
      </c>
      <c r="ON54" s="347" cm="1">
        <f t="array" ref="ON54">IF($ND54=0,"",(IFERROR( (IFERROR($ND54/FRACAS!$AY$1*60,0) - SUMPRODUCT( (FRACAS!$K$5:$K$9999=ON$2) * IFERROR(FRACAS!$AN$5:$AN$9999,0) ) ) / IFERROR($ND54/FRACAS!$AY$1*60,0), 1 )))</f>
        <v>1</v>
      </c>
    </row>
    <row r="55" spans="2:404" ht="15" customHeight="1">
      <c r="B55" s="301" t="s">
        <v>266</v>
      </c>
      <c r="C55" s="302">
        <v>45611</v>
      </c>
      <c r="D55" s="307">
        <v>10479</v>
      </c>
      <c r="E55" s="279">
        <v>149</v>
      </c>
      <c r="F55" s="307">
        <v>13487</v>
      </c>
      <c r="G55" s="307">
        <v>8018</v>
      </c>
      <c r="H55" s="307">
        <v>3608</v>
      </c>
      <c r="I55" s="303"/>
      <c r="J55" s="303"/>
      <c r="K55" s="304"/>
      <c r="L55" s="304"/>
      <c r="M55" s="317"/>
      <c r="N55" s="305"/>
      <c r="O55" s="279"/>
      <c r="P55" s="279"/>
      <c r="Q55" s="279"/>
      <c r="R55" s="279"/>
      <c r="S55" s="279"/>
      <c r="T55" s="279"/>
      <c r="U55" s="279"/>
      <c r="V55" s="279"/>
      <c r="W55" s="279"/>
      <c r="X55" s="279"/>
      <c r="Y55" s="279"/>
      <c r="Z55" s="279"/>
      <c r="AA55" s="279"/>
      <c r="AB55" s="279"/>
      <c r="AC55" s="279"/>
      <c r="AD55" s="279"/>
      <c r="AE55" s="279"/>
      <c r="AF55" s="279"/>
      <c r="AG55" s="279"/>
      <c r="AH55" s="279"/>
      <c r="AI55" s="279"/>
      <c r="AJ55" s="279"/>
      <c r="AK55" s="279"/>
      <c r="AL55" s="279"/>
      <c r="AM55" s="279"/>
      <c r="AN55" s="279"/>
      <c r="AO55" s="279"/>
      <c r="AP55" s="279"/>
      <c r="AQ55" s="279"/>
      <c r="AR55" s="279"/>
      <c r="AS55" s="279"/>
      <c r="AT55" s="279"/>
      <c r="AU55" s="279"/>
      <c r="AV55" s="279"/>
      <c r="AW55" s="279"/>
      <c r="AX55" s="279"/>
      <c r="AY55" s="279"/>
      <c r="AZ55" s="279"/>
      <c r="BA55" s="280"/>
      <c r="BB55" s="266"/>
      <c r="BC55" s="266"/>
      <c r="BD55" s="352"/>
      <c r="BE55" s="352"/>
      <c r="BF55" s="352"/>
      <c r="BG55" s="352"/>
      <c r="BH55" s="352"/>
      <c r="BI55" s="352"/>
      <c r="BJ55" s="352"/>
      <c r="BK55" s="352"/>
      <c r="BL55" s="352"/>
      <c r="BM55" s="352"/>
      <c r="BN55" s="352"/>
      <c r="BO55" s="352"/>
      <c r="BP55" s="352"/>
      <c r="BQ55" s="352"/>
      <c r="BR55" s="352"/>
      <c r="BS55" s="352"/>
      <c r="BT55" s="352"/>
      <c r="BU55" s="352"/>
      <c r="BV55" s="352"/>
      <c r="BW55" s="352"/>
      <c r="BX55" s="352"/>
      <c r="BY55" s="352"/>
      <c r="BZ55" s="352"/>
      <c r="CA55" s="352"/>
      <c r="CB55" s="352"/>
      <c r="CC55" s="352"/>
      <c r="CD55" s="352"/>
      <c r="CE55" s="352"/>
      <c r="CF55" s="352"/>
      <c r="CG55" s="352"/>
      <c r="CH55" s="352"/>
      <c r="CI55" s="352"/>
      <c r="CJ55" s="352"/>
      <c r="CK55" s="352"/>
      <c r="CL55" s="352"/>
      <c r="CM55" s="352"/>
      <c r="CN55" s="352"/>
      <c r="CO55" s="352"/>
      <c r="CP55" s="352"/>
      <c r="CQ55" s="352"/>
      <c r="CR55" s="352"/>
      <c r="CS55" s="352"/>
      <c r="CT55" s="352"/>
      <c r="CU55" s="352"/>
      <c r="CV55" s="352"/>
      <c r="CW55" s="352"/>
      <c r="CX55" s="352"/>
      <c r="CY55" s="352"/>
      <c r="CZ55" s="352"/>
      <c r="DA55" s="352"/>
      <c r="DB55" s="266"/>
      <c r="DC55" s="266">
        <f t="shared" si="3"/>
        <v>68</v>
      </c>
      <c r="DD55" s="302">
        <f t="shared" si="4"/>
        <v>45611</v>
      </c>
      <c r="DE55" s="328">
        <f>IF(D55&gt; 0,(COUNTIFS(FRACAS!$B$5:$B$9997, D$4, FRACAS!$D$5:$D$9997, "&lt;="&amp;D55)), "" )</f>
        <v>42</v>
      </c>
      <c r="DF55" s="282">
        <f>IF(E55&gt; 0,(COUNTIFS(FRACAS!$B$5:$B$9997, E$4, FRACAS!$D$5:$D$9997, "&lt;="&amp;E55)), "" )</f>
        <v>11</v>
      </c>
      <c r="DG55" s="282">
        <f>IF(F55&gt; 0,(COUNTIFS(FRACAS!$B$5:$B$9997, F$4, FRACAS!$D$5:$D$9997, "&lt;="&amp;F55)), "" )</f>
        <v>5</v>
      </c>
      <c r="DH55" s="282">
        <f>IF(G55&gt; 0,(COUNTIFS(FRACAS!$B$5:$B$9997, G$4, FRACAS!$D$5:$D$9997, "&lt;="&amp;G55)), "" )</f>
        <v>6</v>
      </c>
      <c r="DI55" s="282">
        <f>IF(H55&gt; 0,(COUNTIFS(FRACAS!$B$5:$B$9997, H$4, FRACAS!$D$5:$D$9997, "&lt;="&amp;H55)), "" )</f>
        <v>4</v>
      </c>
      <c r="DJ55" s="282" t="str">
        <f>IF(I55&gt; 0,(COUNTIFS(FRACAS!$B$5:$B$9997, I$4, FRACAS!$D$5:$D$9997, "&lt;="&amp;I55)), "" )</f>
        <v/>
      </c>
      <c r="DK55" s="282" t="str">
        <f>IF(J55&gt; 0,(COUNTIFS(FRACAS!$B$5:$B$9997, J$4, FRACAS!$D$5:$D$9997, "&lt;="&amp;J55)), "" )</f>
        <v/>
      </c>
      <c r="DL55" s="282" t="str">
        <f>IF(K55&gt; 0,(COUNTIFS(FRACAS!$B$5:$B$9997, K$4, FRACAS!$D$5:$D$9997, "&lt;="&amp;K55)), "" )</f>
        <v/>
      </c>
      <c r="DM55" s="282" t="str">
        <f>IF(L55&gt; 0,(COUNTIFS(FRACAS!$B$5:$B$9997, L$4, FRACAS!$D$5:$D$9997, "&lt;="&amp;L55)), "" )</f>
        <v/>
      </c>
      <c r="DN55" s="282" t="str">
        <f>IF(M55&gt; 0,(COUNTIFS(FRACAS!$B$5:$B$9997, M$4, FRACAS!$D$5:$D$9997, "&lt;="&amp;M55)), "" )</f>
        <v/>
      </c>
      <c r="DO55" s="284"/>
      <c r="DP55" s="282"/>
      <c r="DQ55" s="282"/>
      <c r="DR55" s="282"/>
      <c r="DS55" s="282"/>
      <c r="DT55" s="282"/>
      <c r="DU55" s="282"/>
      <c r="DV55" s="282"/>
      <c r="DW55" s="282"/>
      <c r="DX55" s="282"/>
      <c r="DY55" s="282"/>
      <c r="DZ55" s="282"/>
      <c r="EA55" s="282"/>
      <c r="EB55" s="282"/>
      <c r="EC55" s="282"/>
      <c r="ED55" s="282"/>
      <c r="EE55" s="282"/>
      <c r="EF55" s="282"/>
      <c r="EG55" s="282"/>
      <c r="EH55" s="282"/>
      <c r="EI55" s="282"/>
      <c r="EJ55" s="282"/>
      <c r="EK55" s="282"/>
      <c r="EL55" s="282"/>
      <c r="EM55" s="282"/>
      <c r="EN55" s="282"/>
      <c r="EO55" s="282"/>
      <c r="EP55" s="282"/>
      <c r="EQ55" s="282"/>
      <c r="ER55" s="282"/>
      <c r="ES55" s="282"/>
      <c r="ET55" s="282"/>
      <c r="EU55" s="282"/>
      <c r="EV55" s="282"/>
      <c r="EW55" s="282"/>
      <c r="EX55" s="282"/>
      <c r="EY55" s="282"/>
      <c r="EZ55" s="282"/>
      <c r="FA55" s="282"/>
      <c r="FB55" s="283"/>
      <c r="FC55" s="285"/>
      <c r="FD55" s="285"/>
      <c r="JN55" s="306"/>
      <c r="JO55" s="274"/>
      <c r="JP55" s="274"/>
      <c r="JQ55" s="274"/>
      <c r="JR55" s="274"/>
      <c r="JS55" s="274"/>
      <c r="JT55" s="274"/>
      <c r="JU55" s="274"/>
      <c r="JV55" s="274"/>
      <c r="JW55" s="274"/>
      <c r="JX55" s="274"/>
      <c r="JY55" s="274"/>
      <c r="JZ55" s="274"/>
      <c r="KA55" s="274"/>
      <c r="KB55" s="274"/>
      <c r="KC55" s="274"/>
      <c r="KD55" s="274"/>
      <c r="KE55" s="274"/>
      <c r="KF55" s="274"/>
      <c r="KG55" s="274"/>
      <c r="KH55" s="274"/>
      <c r="KI55" s="274"/>
      <c r="KJ55" s="274"/>
      <c r="KK55" s="274"/>
      <c r="KL55" s="274"/>
      <c r="KM55" s="274"/>
      <c r="KN55" s="274"/>
      <c r="KO55" s="274"/>
      <c r="KP55" s="274"/>
      <c r="KQ55" s="274"/>
      <c r="KR55" s="274"/>
      <c r="KS55" s="274"/>
      <c r="KT55" s="274"/>
      <c r="KU55" s="274"/>
      <c r="KV55" s="274"/>
      <c r="KW55" s="274"/>
      <c r="KX55" s="274"/>
      <c r="KY55" s="274"/>
      <c r="KZ55" s="274"/>
      <c r="LA55" s="274"/>
      <c r="LB55" s="275"/>
      <c r="LC55" s="302">
        <f t="shared" si="6"/>
        <v>45611</v>
      </c>
      <c r="LD55" s="354" cm="1">
        <f t="array" ref="LD55">IFERROR(
    (((D55/FRACAS!$AY$1)*60))
    /
    (((D55/FRACAS!$AY$1)*60) + SUMPRODUCT((FRACAS!$B$5:$B$9997=D$4)*(FRACAS!$D$5:$D$9997&lt;=D55)*(IFERROR(FRACAS!$AM$5:$AM$9997,0)))
    ),"")</f>
        <v>0.28039846426154108</v>
      </c>
      <c r="LE55" s="354" cm="1">
        <f t="array" ref="LE55">IFERROR(
    (((E55/FRACAS!$AY$1)*60))
    /
    (((E55/FRACAS!$AY$1)*60) + SUMPRODUCT((FRACAS!$B$5:$B$9997=E$4)*(FRACAS!$D$5:$D$9997&lt;=E55)*(IFERROR(FRACAS!$AM$5:$AM$9997,0)))
    ),"")</f>
        <v>5.5700772625005219E-3</v>
      </c>
      <c r="LF55" s="354" cm="1">
        <f t="array" ref="LF55">IFERROR(
    (((F55/FRACAS!$AY$1)*60))
    /
    (((F55/FRACAS!$AY$1)*60) + SUMPRODUCT((FRACAS!$B$5:$B$9997=F$4)*(FRACAS!$D$5:$D$9997&lt;=F55)*(IFERROR(FRACAS!$AM$5:$AM$9997,0)))
    ),"")</f>
        <v>0.99953063241264239</v>
      </c>
      <c r="LG55" s="354" cm="1">
        <f t="array" ref="LG55">IFERROR(
    (((G55/FRACAS!$AY$1)*60))
    /
    (((G55/FRACAS!$AY$1)*60) + SUMPRODUCT((FRACAS!$B$5:$B$9997=G$4)*(FRACAS!$D$5:$D$9997&lt;=G55)*(IFERROR(FRACAS!$AM$5:$AM$9997,0)))
    ),"")</f>
        <v>0.99557068859777675</v>
      </c>
      <c r="LH55" s="354" cm="1">
        <f t="array" ref="LH55">IFERROR(
    (((H55/FRACAS!$AY$1)*60))
    /
    (((H55/FRACAS!$AY$1)*60) + SUMPRODUCT((FRACAS!$B$5:$B$9997=H$4)*(FRACAS!$D$5:$D$9997&lt;=H55)*(IFERROR(FRACAS!$AM$5:$AM$9997,0)))
    ),"")</f>
        <v>0.98699688143664766</v>
      </c>
      <c r="LI55" s="354" t="str" cm="1">
        <f t="array" ref="LI55">IFERROR(
    (((I55/FRACAS!$AY$1)*60))
    /
    (((I55/FRACAS!$AY$1)*60) + SUMPRODUCT((FRACAS!$B$5:$B$9997=I$4)*(FRACAS!$D$5:$D$9997&lt;=I55)*(IFERROR(FRACAS!$AM$5:$AM$9997,0)))
    ),"")</f>
        <v/>
      </c>
      <c r="LJ55" s="354" t="str" cm="1">
        <f t="array" ref="LJ55">IFERROR(
    (((J55/FRACAS!$AY$1)*60))
    /
    (((J55/FRACAS!$AY$1)*60) + SUMPRODUCT((FRACAS!$B$5:$B$9997=J$4)*(FRACAS!$D$5:$D$9997&lt;=J55)*(IFERROR(FRACAS!$AM$5:$AM$9997,0)))
    ),"")</f>
        <v/>
      </c>
      <c r="LK55" s="354" t="str" cm="1">
        <f t="array" ref="LK55">IFERROR(
    (((K55/FRACAS!$AY$1)*60))
    /
    (((K55/FRACAS!$AY$1)*60) + SUMPRODUCT((FRACAS!$B$5:$B$9997=K$4)*(FRACAS!$D$5:$D$9997&lt;=K55)*(IFERROR(FRACAS!$AM$5:$AM$9997,0)))
    ),"")</f>
        <v/>
      </c>
      <c r="LL55" s="354" t="str" cm="1">
        <f t="array" ref="LL55">IFERROR(
    (((L55/FRACAS!$AY$1)*60))
    /
    (((L55/FRACAS!$AY$1)*60) + SUMPRODUCT((FRACAS!$B$5:$B$9997=L$4)*(FRACAS!$D$5:$D$9997&lt;=L55)*(IFERROR(FRACAS!$AM$5:$AM$9997,0)))
    ),"")</f>
        <v/>
      </c>
      <c r="LM55" s="354" t="str" cm="1">
        <f t="array" ref="LM55">IFERROR(
    (((M55/FRACAS!$AY$1)*60))
    /
    (((M55/FRACAS!$AY$1)*60) + SUMPRODUCT((FRACAS!$B$5:$B$9997=M$4)*(FRACAS!$D$5:$D$9997&lt;=M55)*(IFERROR(FRACAS!$AM$5:$AM$9997,0)))
    ),"")</f>
        <v/>
      </c>
      <c r="LN55" s="308"/>
      <c r="LO55" s="276"/>
      <c r="LP55" s="276"/>
      <c r="LQ55" s="276"/>
      <c r="LR55" s="276"/>
      <c r="LS55" s="276"/>
      <c r="LT55" s="276"/>
      <c r="LU55" s="276"/>
      <c r="LV55" s="276"/>
      <c r="LW55" s="276"/>
      <c r="LX55" s="276"/>
      <c r="LY55" s="276"/>
      <c r="LZ55" s="276"/>
      <c r="MA55" s="276"/>
      <c r="MB55" s="276"/>
      <c r="MC55" s="276"/>
      <c r="MD55" s="276"/>
      <c r="ME55" s="276"/>
      <c r="MF55" s="276"/>
      <c r="MG55" s="276"/>
      <c r="MH55" s="276"/>
      <c r="MI55" s="276"/>
      <c r="MJ55" s="276"/>
      <c r="MK55" s="276"/>
      <c r="ML55" s="276"/>
      <c r="MM55" s="276"/>
      <c r="MN55" s="276"/>
      <c r="MO55" s="276"/>
      <c r="MP55" s="276"/>
      <c r="MQ55" s="276"/>
      <c r="MR55" s="276"/>
      <c r="MS55" s="276"/>
      <c r="MT55" s="276"/>
      <c r="MU55" s="276"/>
      <c r="MV55" s="276"/>
      <c r="MW55" s="276"/>
      <c r="MX55" s="276"/>
      <c r="MY55" s="276"/>
      <c r="MZ55" s="276"/>
      <c r="NA55" s="277"/>
      <c r="ND55" s="345">
        <f t="shared" si="7"/>
        <v>35741</v>
      </c>
      <c r="NE55" s="346">
        <f t="shared" si="5"/>
        <v>45611</v>
      </c>
      <c r="NF55" s="347" cm="1">
        <f t="array" ref="NF55">IF($ND55=0,"",(IFERROR( (IFERROR($ND55/FRACAS!$AY$1*60,0) - SUMPRODUCT( (FRACAS!$K$5:$K$9999=NF$2) * IFERROR(FRACAS!$AN$5:$AN$9999,0) ) ) / IFERROR($ND55/FRACAS!$AY$1*60,0), 1 )))</f>
        <v>1</v>
      </c>
      <c r="NG55" s="347" cm="1">
        <f t="array" ref="NG55">IF($ND55=0,"",(IFERROR( (IFERROR($ND55/FRACAS!$AY$1*60,0) - SUMPRODUCT( (FRACAS!$K$5:$K$9999=NG$2) * IFERROR(FRACAS!$AN$5:$AN$9999,0) ) ) / IFERROR($ND55/FRACAS!$AY$1*60,0), 1 )))</f>
        <v>1</v>
      </c>
      <c r="NH55" s="347" cm="1">
        <f t="array" ref="NH55">IF($ND55=0,"",(IFERROR( (IFERROR($ND55/FRACAS!$AY$1*60,0) - SUMPRODUCT( (FRACAS!$K$5:$K$9999=NH$2) * IFERROR(FRACAS!$AN$5:$AN$9999,0) ) ) / IFERROR($ND55/FRACAS!$AY$1*60,0), 1 )))</f>
        <v>1</v>
      </c>
      <c r="NI55" s="347" cm="1">
        <f t="array" ref="NI55">IF($ND55=0,"",(IFERROR( (IFERROR($ND55/FRACAS!$AY$1*60,0) - SUMPRODUCT( (FRACAS!$K$5:$K$9999=NI$2) * IFERROR(FRACAS!$AN$5:$AN$9999,0) ) ) / IFERROR($ND55/FRACAS!$AY$1*60,0), 1 )))</f>
        <v>1</v>
      </c>
      <c r="NJ55" s="347" cm="1">
        <f t="array" ref="NJ55">IF($ND55=0,"",(IFERROR( (IFERROR($ND55/FRACAS!$AY$1*60,0) - SUMPRODUCT( (FRACAS!$K$5:$K$9999=NJ$2) * IFERROR(FRACAS!$AN$5:$AN$9999,0) ) ) / IFERROR($ND55/FRACAS!$AY$1*60,0), 1 )))</f>
        <v>1</v>
      </c>
      <c r="NK55" s="347" cm="1">
        <f t="array" ref="NK55">IF($ND55=0,"",(IFERROR( (IFERROR($ND55/FRACAS!$AY$1*60,0) - SUMPRODUCT( (FRACAS!$K$5:$K$9999=NK$2) * IFERROR(FRACAS!$AN$5:$AN$9999,0) ) ) / IFERROR($ND55/FRACAS!$AY$1*60,0), 1 )))</f>
        <v>1</v>
      </c>
      <c r="NL55" s="347" cm="1">
        <f t="array" ref="NL55">IF($ND55=0,"",(IFERROR( (IFERROR($ND55/FRACAS!$AY$1*60,0) - SUMPRODUCT( (FRACAS!$K$5:$K$9999=NL$2) * IFERROR(FRACAS!$AN$5:$AN$9999,0) ) ) / IFERROR($ND55/FRACAS!$AY$1*60,0), 1 )))</f>
        <v>1</v>
      </c>
      <c r="NM55" s="347" cm="1">
        <f t="array" ref="NM55">IF($ND55=0,"",(IFERROR( (IFERROR($ND55/FRACAS!$AY$1*60,0) - SUMPRODUCT( (FRACAS!$K$5:$K$9999=NM$2) * IFERROR(FRACAS!$AN$5:$AN$9999,0) ) ) / IFERROR($ND55/FRACAS!$AY$1*60,0), 1 )))</f>
        <v>1</v>
      </c>
      <c r="NN55" s="347" cm="1">
        <f t="array" ref="NN55">IF($ND55=0,"",(IFERROR( (IFERROR($ND55/FRACAS!$AY$1*60,0) - SUMPRODUCT( (FRACAS!$K$5:$K$9999=NN$2) * IFERROR(FRACAS!$AN$5:$AN$9999,0) ) ) / IFERROR($ND55/FRACAS!$AY$1*60,0), 1 )))</f>
        <v>1</v>
      </c>
      <c r="NO55" s="347" cm="1">
        <f t="array" ref="NO55">IF($ND55=0,"",(IFERROR( (IFERROR($ND55/FRACAS!$AY$1*60,0) - SUMPRODUCT( (FRACAS!$K$5:$K$9999=NO$2) * IFERROR(FRACAS!$AN$5:$AN$9999,0) ) ) / IFERROR($ND55/FRACAS!$AY$1*60,0), 1 )))</f>
        <v>1</v>
      </c>
      <c r="NP55" s="347" cm="1">
        <f t="array" ref="NP55">IF($ND55=0,"",(IFERROR( (IFERROR($ND55/FRACAS!$AY$1*60,0) - SUMPRODUCT( (FRACAS!$K$5:$K$9999=NP$2) * IFERROR(FRACAS!$AN$5:$AN$9999,0) ) ) / IFERROR($ND55/FRACAS!$AY$1*60,0), 1 )))</f>
        <v>1</v>
      </c>
      <c r="NQ55" s="347" cm="1">
        <f t="array" ref="NQ55">IF($ND55=0,"",(IFERROR( (IFERROR($ND55/FRACAS!$AY$1*60,0) - SUMPRODUCT( (FRACAS!$K$5:$K$9999=NQ$2) * IFERROR(FRACAS!$AN$5:$AN$9999,0) ) ) / IFERROR($ND55/FRACAS!$AY$1*60,0), 1 )))</f>
        <v>1</v>
      </c>
      <c r="NR55" s="347" cm="1">
        <f t="array" ref="NR55">IF($ND55=0,"",(IFERROR( (IFERROR($ND55/FRACAS!$AY$1*60,0) - SUMPRODUCT( (FRACAS!$K$5:$K$9999=NR$2) * IFERROR(FRACAS!$AN$5:$AN$9999,0) ) ) / IFERROR($ND55/FRACAS!$AY$1*60,0), 1 )))</f>
        <v>1</v>
      </c>
      <c r="NS55" s="347" cm="1">
        <f t="array" ref="NS55">IF($ND55=0,"",(IFERROR( (IFERROR($ND55/FRACAS!$AY$1*60,0) - SUMPRODUCT( (FRACAS!$K$5:$K$9999=NS$2) * IFERROR(FRACAS!$AN$5:$AN$9999,0) ) ) / IFERROR($ND55/FRACAS!$AY$1*60,0), 1 )))</f>
        <v>1</v>
      </c>
      <c r="NT55" s="347" cm="1">
        <f t="array" ref="NT55">IF($ND55=0,"",(IFERROR( (IFERROR($ND55/FRACAS!$AY$1*60,0) - SUMPRODUCT( (FRACAS!$K$5:$K$9999=NT$2) * IFERROR(FRACAS!$AN$5:$AN$9999,0) ) ) / IFERROR($ND55/FRACAS!$AY$1*60,0), 1 )))</f>
        <v>1</v>
      </c>
      <c r="NU55" s="347" cm="1">
        <f t="array" ref="NU55">IF($ND55=0,"",(IFERROR( (IFERROR($ND55/FRACAS!$AY$1*60,0) - SUMPRODUCT( (FRACAS!$K$5:$K$9999=NU$2) * IFERROR(FRACAS!$AN$5:$AN$9999,0) ) ) / IFERROR($ND55/FRACAS!$AY$1*60,0), 1 )))</f>
        <v>1</v>
      </c>
      <c r="NV55" s="347" cm="1">
        <f t="array" ref="NV55">IF($ND55=0,"",(IFERROR( (IFERROR($ND55/FRACAS!$AY$1*60,0) - SUMPRODUCT( (FRACAS!$K$5:$K$9999=NV$2) * IFERROR(FRACAS!$AN$5:$AN$9999,0) ) ) / IFERROR($ND55/FRACAS!$AY$1*60,0), 1 )))</f>
        <v>1</v>
      </c>
      <c r="NW55" s="347" cm="1">
        <f t="array" ref="NW55">IF($ND55=0,"",(IFERROR( (IFERROR($ND55/FRACAS!$AY$1*60,0) - SUMPRODUCT( (FRACAS!$K$5:$K$9999=NW$2) * IFERROR(FRACAS!$AN$5:$AN$9999,0) ) ) / IFERROR($ND55/FRACAS!$AY$1*60,0), 1 )))</f>
        <v>1</v>
      </c>
      <c r="NX55" s="347" cm="1">
        <f t="array" ref="NX55">IF($ND55=0,"",(IFERROR( (IFERROR($ND55/FRACAS!$AY$1*60,0) - SUMPRODUCT( (FRACAS!$K$5:$K$9999=NX$2) * IFERROR(FRACAS!$AN$5:$AN$9999,0) ) ) / IFERROR($ND55/FRACAS!$AY$1*60,0), 1 )))</f>
        <v>1</v>
      </c>
      <c r="NY55" s="347" cm="1">
        <f t="array" ref="NY55">IF($ND55=0,"",(IFERROR( (IFERROR($ND55/FRACAS!$AY$1*60,0) - SUMPRODUCT( (FRACAS!$K$5:$K$9999=NY$2) * IFERROR(FRACAS!$AN$5:$AN$9999,0) ) ) / IFERROR($ND55/FRACAS!$AY$1*60,0), 1 )))</f>
        <v>1</v>
      </c>
      <c r="NZ55" s="347" cm="1">
        <f t="array" ref="NZ55">IF($ND55=0,"",(IFERROR( (IFERROR($ND55/FRACAS!$AY$1*60,0) - SUMPRODUCT( (FRACAS!$K$5:$K$9999=NZ$2) * IFERROR(FRACAS!$AN$5:$AN$9999,0) ) ) / IFERROR($ND55/FRACAS!$AY$1*60,0), 1 )))</f>
        <v>1</v>
      </c>
      <c r="OA55" s="347" cm="1">
        <f t="array" ref="OA55">IF($ND55=0,"",(IFERROR( (IFERROR($ND55/FRACAS!$AY$1*60,0) - SUMPRODUCT( (FRACAS!$K$5:$K$9999=OA$2) * IFERROR(FRACAS!$AN$5:$AN$9999,0) ) ) / IFERROR($ND55/FRACAS!$AY$1*60,0), 1 )))</f>
        <v>1</v>
      </c>
      <c r="OB55" s="347" cm="1">
        <f t="array" ref="OB55">IF($ND55=0,"",(IFERROR( (IFERROR($ND55/FRACAS!$AY$1*60,0) - SUMPRODUCT( (FRACAS!$K$5:$K$9999=OB$2) * IFERROR(FRACAS!$AN$5:$AN$9999,0) ) ) / IFERROR($ND55/FRACAS!$AY$1*60,0), 1 )))</f>
        <v>1</v>
      </c>
      <c r="OC55" s="347" cm="1">
        <f t="array" ref="OC55">IF($ND55=0,"",(IFERROR( (IFERROR($ND55/FRACAS!$AY$1*60,0) - SUMPRODUCT( (FRACAS!$K$5:$K$9999=OC$2) * IFERROR(FRACAS!$AN$5:$AN$9999,0) ) ) / IFERROR($ND55/FRACAS!$AY$1*60,0), 1 )))</f>
        <v>1</v>
      </c>
      <c r="OD55" s="347" cm="1">
        <f t="array" ref="OD55">IF($ND55=0,"",(IFERROR( (IFERROR($ND55/FRACAS!$AY$1*60,0) - SUMPRODUCT( (FRACAS!$K$5:$K$9999=OD$2) * IFERROR(FRACAS!$AN$5:$AN$9999,0) ) ) / IFERROR($ND55/FRACAS!$AY$1*60,0), 1 )))</f>
        <v>1</v>
      </c>
      <c r="OE55" s="347" cm="1">
        <f t="array" ref="OE55">IF($ND55=0,"",(IFERROR( (IFERROR($ND55/FRACAS!$AY$1*60,0) - SUMPRODUCT( (FRACAS!$K$5:$K$9999=OE$2) * IFERROR(FRACAS!$AN$5:$AN$9999,0) ) ) / IFERROR($ND55/FRACAS!$AY$1*60,0), 1 )))</f>
        <v>1</v>
      </c>
      <c r="OF55" s="347" cm="1">
        <f t="array" ref="OF55">IF($ND55=0,"",(IFERROR( (IFERROR($ND55/FRACAS!$AY$1*60,0) - SUMPRODUCT( (FRACAS!$K$5:$K$9999=OF$2) * IFERROR(FRACAS!$AN$5:$AN$9999,0) ) ) / IFERROR($ND55/FRACAS!$AY$1*60,0), 1 )))</f>
        <v>1</v>
      </c>
      <c r="OG55" s="347" cm="1">
        <f t="array" ref="OG55">IF($ND55=0,"",(IFERROR( (IFERROR($ND55/FRACAS!$AY$1*60,0) - SUMPRODUCT( (FRACAS!$K$5:$K$9999=OG$2) * IFERROR(FRACAS!$AN$5:$AN$9999,0) ) ) / IFERROR($ND55/FRACAS!$AY$1*60,0), 1 )))</f>
        <v>1</v>
      </c>
      <c r="OH55" s="347" cm="1">
        <f t="array" ref="OH55">IF($ND55=0,"",(IFERROR( (IFERROR($ND55/FRACAS!$AY$1*60,0) - SUMPRODUCT( (FRACAS!$K$5:$K$9999=OH$2) * IFERROR(FRACAS!$AN$5:$AN$9999,0) ) ) / IFERROR($ND55/FRACAS!$AY$1*60,0), 1 )))</f>
        <v>1</v>
      </c>
      <c r="OI55" s="347" cm="1">
        <f t="array" ref="OI55">IF($ND55=0,"",(IFERROR( (IFERROR($ND55/FRACAS!$AY$1*60,0) - SUMPRODUCT( (FRACAS!$K$5:$K$9999=OI$2) * IFERROR(FRACAS!$AN$5:$AN$9999,0) ) ) / IFERROR($ND55/FRACAS!$AY$1*60,0), 1 )))</f>
        <v>1</v>
      </c>
      <c r="OJ55" s="347" cm="1">
        <f t="array" ref="OJ55">IF($ND55=0,"",(IFERROR( (IFERROR($ND55/FRACAS!$AY$1*60,0) - SUMPRODUCT( (FRACAS!$K$5:$K$9999=OJ$2) * IFERROR(FRACAS!$AN$5:$AN$9999,0) ) ) / IFERROR($ND55/FRACAS!$AY$1*60,0), 1 )))</f>
        <v>1</v>
      </c>
      <c r="OK55" s="347" cm="1">
        <f t="array" ref="OK55">IF($ND55=0,"",(IFERROR( (IFERROR($ND55/FRACAS!$AY$1*60,0) - SUMPRODUCT( (FRACAS!$K$5:$K$9999=OK$2) * IFERROR(FRACAS!$AN$5:$AN$9999,0) ) ) / IFERROR($ND55/FRACAS!$AY$1*60,0), 1 )))</f>
        <v>1</v>
      </c>
      <c r="OL55" s="347" cm="1">
        <f t="array" ref="OL55">IF($ND55=0,"",(IFERROR( (IFERROR($ND55/FRACAS!$AY$1*60,0) - SUMPRODUCT( (FRACAS!$K$5:$K$9999=OL$2) * IFERROR(FRACAS!$AN$5:$AN$9999,0) ) ) / IFERROR($ND55/FRACAS!$AY$1*60,0), 1 )))</f>
        <v>1</v>
      </c>
      <c r="OM55" s="347" cm="1">
        <f t="array" ref="OM55">IF($ND55=0,"",(IFERROR( (IFERROR($ND55/FRACAS!$AY$1*60,0) - SUMPRODUCT( (FRACAS!$K$5:$K$9999=OM$2) * IFERROR(FRACAS!$AN$5:$AN$9999,0) ) ) / IFERROR($ND55/FRACAS!$AY$1*60,0), 1 )))</f>
        <v>1</v>
      </c>
      <c r="ON55" s="347" cm="1">
        <f t="array" ref="ON55">IF($ND55=0,"",(IFERROR( (IFERROR($ND55/FRACAS!$AY$1*60,0) - SUMPRODUCT( (FRACAS!$K$5:$K$9999=ON$2) * IFERROR(FRACAS!$AN$5:$AN$9999,0) ) ) / IFERROR($ND55/FRACAS!$AY$1*60,0), 1 )))</f>
        <v>1</v>
      </c>
    </row>
    <row r="56" spans="2:404" ht="15" customHeight="1">
      <c r="B56" s="301" t="s">
        <v>267</v>
      </c>
      <c r="C56" s="302">
        <v>45618</v>
      </c>
      <c r="D56" s="307">
        <v>10719</v>
      </c>
      <c r="E56" s="279">
        <v>153</v>
      </c>
      <c r="F56" s="279">
        <v>14158</v>
      </c>
      <c r="G56" s="279">
        <v>8412</v>
      </c>
      <c r="H56" s="279">
        <v>3872</v>
      </c>
      <c r="I56" s="303"/>
      <c r="J56" s="303"/>
      <c r="K56" s="304"/>
      <c r="L56" s="304"/>
      <c r="M56" s="317"/>
      <c r="N56" s="305"/>
      <c r="O56" s="279"/>
      <c r="P56" s="279"/>
      <c r="Q56" s="279"/>
      <c r="R56" s="279"/>
      <c r="S56" s="279"/>
      <c r="T56" s="279"/>
      <c r="U56" s="279"/>
      <c r="V56" s="279"/>
      <c r="W56" s="279"/>
      <c r="X56" s="279"/>
      <c r="Y56" s="279"/>
      <c r="Z56" s="279"/>
      <c r="AA56" s="279"/>
      <c r="AB56" s="279"/>
      <c r="AC56" s="279"/>
      <c r="AD56" s="279"/>
      <c r="AE56" s="279"/>
      <c r="AF56" s="279"/>
      <c r="AG56" s="279"/>
      <c r="AH56" s="279"/>
      <c r="AI56" s="279"/>
      <c r="AJ56" s="279"/>
      <c r="AK56" s="279"/>
      <c r="AL56" s="279"/>
      <c r="AM56" s="279"/>
      <c r="AN56" s="279"/>
      <c r="AO56" s="279"/>
      <c r="AP56" s="279"/>
      <c r="AQ56" s="279"/>
      <c r="AR56" s="279"/>
      <c r="AS56" s="279"/>
      <c r="AT56" s="279"/>
      <c r="AU56" s="279"/>
      <c r="AV56" s="279"/>
      <c r="AW56" s="279"/>
      <c r="AX56" s="279"/>
      <c r="AY56" s="279"/>
      <c r="AZ56" s="279"/>
      <c r="BA56" s="280"/>
      <c r="BB56" s="266"/>
      <c r="BC56" s="266"/>
      <c r="BD56" s="352"/>
      <c r="BE56" s="352"/>
      <c r="BF56" s="352"/>
      <c r="BG56" s="352"/>
      <c r="BH56" s="352"/>
      <c r="BI56" s="352"/>
      <c r="BJ56" s="352"/>
      <c r="BK56" s="352"/>
      <c r="BL56" s="352"/>
      <c r="BM56" s="352"/>
      <c r="BN56" s="352"/>
      <c r="BO56" s="352"/>
      <c r="BP56" s="352"/>
      <c r="BQ56" s="352"/>
      <c r="BR56" s="352"/>
      <c r="BS56" s="352"/>
      <c r="BT56" s="352"/>
      <c r="BU56" s="352"/>
      <c r="BV56" s="352"/>
      <c r="BW56" s="352"/>
      <c r="BX56" s="352"/>
      <c r="BY56" s="352"/>
      <c r="BZ56" s="352"/>
      <c r="CA56" s="352"/>
      <c r="CB56" s="352"/>
      <c r="CC56" s="352"/>
      <c r="CD56" s="352"/>
      <c r="CE56" s="352"/>
      <c r="CF56" s="352"/>
      <c r="CG56" s="352"/>
      <c r="CH56" s="352"/>
      <c r="CI56" s="352"/>
      <c r="CJ56" s="352"/>
      <c r="CK56" s="352"/>
      <c r="CL56" s="352"/>
      <c r="CM56" s="352"/>
      <c r="CN56" s="352"/>
      <c r="CO56" s="352"/>
      <c r="CP56" s="352"/>
      <c r="CQ56" s="352"/>
      <c r="CR56" s="352"/>
      <c r="CS56" s="352"/>
      <c r="CT56" s="352"/>
      <c r="CU56" s="352"/>
      <c r="CV56" s="352"/>
      <c r="CW56" s="352"/>
      <c r="CX56" s="352"/>
      <c r="CY56" s="352"/>
      <c r="CZ56" s="352"/>
      <c r="DA56" s="352"/>
      <c r="DB56" s="266"/>
      <c r="DC56" s="266">
        <f t="shared" si="3"/>
        <v>68</v>
      </c>
      <c r="DD56" s="302">
        <f t="shared" si="4"/>
        <v>45618</v>
      </c>
      <c r="DE56" s="328">
        <f>IF(D56&gt; 0,(COUNTIFS(FRACAS!$B$5:$B$9997, D$4, FRACAS!$D$5:$D$9997, "&lt;="&amp;D56)), "" )</f>
        <v>42</v>
      </c>
      <c r="DF56" s="282">
        <f>IF(E56&gt; 0,(COUNTIFS(FRACAS!$B$5:$B$9997, E$4, FRACAS!$D$5:$D$9997, "&lt;="&amp;E56)), "" )</f>
        <v>11</v>
      </c>
      <c r="DG56" s="282">
        <f>IF(F56&gt; 0,(COUNTIFS(FRACAS!$B$5:$B$9997, F$4, FRACAS!$D$5:$D$9997, "&lt;="&amp;F56)), "" )</f>
        <v>5</v>
      </c>
      <c r="DH56" s="282">
        <f>IF(G56&gt; 0,(COUNTIFS(FRACAS!$B$5:$B$9997, G$4, FRACAS!$D$5:$D$9997, "&lt;="&amp;G56)), "" )</f>
        <v>6</v>
      </c>
      <c r="DI56" s="282">
        <f>IF(H56&gt; 0,(COUNTIFS(FRACAS!$B$5:$B$9997, H$4, FRACAS!$D$5:$D$9997, "&lt;="&amp;H56)), "" )</f>
        <v>4</v>
      </c>
      <c r="DJ56" s="282" t="str">
        <f>IF(I56&gt; 0,(COUNTIFS(FRACAS!$B$5:$B$9997, I$4, FRACAS!$D$5:$D$9997, "&lt;="&amp;I56)), "" )</f>
        <v/>
      </c>
      <c r="DK56" s="282" t="str">
        <f>IF(J56&gt; 0,(COUNTIFS(FRACAS!$B$5:$B$9997, J$4, FRACAS!$D$5:$D$9997, "&lt;="&amp;J56)), "" )</f>
        <v/>
      </c>
      <c r="DL56" s="282" t="str">
        <f>IF(K56&gt; 0,(COUNTIFS(FRACAS!$B$5:$B$9997, K$4, FRACAS!$D$5:$D$9997, "&lt;="&amp;K56)), "" )</f>
        <v/>
      </c>
      <c r="DM56" s="282" t="str">
        <f>IF(L56&gt; 0,(COUNTIFS(FRACAS!$B$5:$B$9997, L$4, FRACAS!$D$5:$D$9997, "&lt;="&amp;L56)), "" )</f>
        <v/>
      </c>
      <c r="DN56" s="282" t="str">
        <f>IF(M56&gt; 0,(COUNTIFS(FRACAS!$B$5:$B$9997, M$4, FRACAS!$D$5:$D$9997, "&lt;="&amp;M56)), "" )</f>
        <v/>
      </c>
      <c r="DO56" s="284"/>
      <c r="DP56" s="282"/>
      <c r="DQ56" s="282"/>
      <c r="DR56" s="282"/>
      <c r="DS56" s="282"/>
      <c r="DT56" s="282"/>
      <c r="DU56" s="282"/>
      <c r="DV56" s="282"/>
      <c r="DW56" s="282"/>
      <c r="DX56" s="282"/>
      <c r="DY56" s="282"/>
      <c r="DZ56" s="282"/>
      <c r="EA56" s="282"/>
      <c r="EB56" s="282"/>
      <c r="EC56" s="282"/>
      <c r="ED56" s="282"/>
      <c r="EE56" s="282"/>
      <c r="EF56" s="282"/>
      <c r="EG56" s="282"/>
      <c r="EH56" s="282"/>
      <c r="EI56" s="282"/>
      <c r="EJ56" s="282"/>
      <c r="EK56" s="282"/>
      <c r="EL56" s="282"/>
      <c r="EM56" s="282"/>
      <c r="EN56" s="282"/>
      <c r="EO56" s="282"/>
      <c r="EP56" s="282"/>
      <c r="EQ56" s="282"/>
      <c r="ER56" s="282"/>
      <c r="ES56" s="282"/>
      <c r="ET56" s="282"/>
      <c r="EU56" s="282"/>
      <c r="EV56" s="282"/>
      <c r="EW56" s="282"/>
      <c r="EX56" s="282"/>
      <c r="EY56" s="282"/>
      <c r="EZ56" s="282"/>
      <c r="FA56" s="282"/>
      <c r="FB56" s="283"/>
      <c r="FC56" s="285"/>
      <c r="FD56" s="285"/>
      <c r="JN56" s="306"/>
      <c r="JO56" s="274"/>
      <c r="JP56" s="274"/>
      <c r="JQ56" s="274"/>
      <c r="JR56" s="274"/>
      <c r="JS56" s="274"/>
      <c r="JT56" s="274"/>
      <c r="JU56" s="274"/>
      <c r="JV56" s="274"/>
      <c r="JW56" s="274"/>
      <c r="JX56" s="274"/>
      <c r="JY56" s="274"/>
      <c r="JZ56" s="274"/>
      <c r="KA56" s="274"/>
      <c r="KB56" s="274"/>
      <c r="KC56" s="274"/>
      <c r="KD56" s="274"/>
      <c r="KE56" s="274"/>
      <c r="KF56" s="274"/>
      <c r="KG56" s="274"/>
      <c r="KH56" s="274"/>
      <c r="KI56" s="274"/>
      <c r="KJ56" s="274"/>
      <c r="KK56" s="274"/>
      <c r="KL56" s="274"/>
      <c r="KM56" s="274"/>
      <c r="KN56" s="274"/>
      <c r="KO56" s="274"/>
      <c r="KP56" s="274"/>
      <c r="KQ56" s="274"/>
      <c r="KR56" s="274"/>
      <c r="KS56" s="274"/>
      <c r="KT56" s="274"/>
      <c r="KU56" s="274"/>
      <c r="KV56" s="274"/>
      <c r="KW56" s="274"/>
      <c r="KX56" s="274"/>
      <c r="KY56" s="274"/>
      <c r="KZ56" s="274"/>
      <c r="LA56" s="274"/>
      <c r="LB56" s="275"/>
      <c r="LC56" s="302">
        <f t="shared" si="6"/>
        <v>45618</v>
      </c>
      <c r="LD56" s="354" cm="1">
        <f t="array" ref="LD56">IFERROR(
    (((D56/FRACAS!$AY$1)*60))
    /
    (((D56/FRACAS!$AY$1)*60) + SUMPRODUCT((FRACAS!$B$5:$B$9997=D$4)*(FRACAS!$D$5:$D$9997&lt;=D56)*(IFERROR(FRACAS!$AM$5:$AM$9997,0)))
    ),"")</f>
        <v>0.28499022248762651</v>
      </c>
      <c r="LE56" s="354" cm="1">
        <f t="array" ref="LE56">IFERROR(
    (((E56/FRACAS!$AY$1)*60))
    /
    (((E56/FRACAS!$AY$1)*60) + SUMPRODUCT((FRACAS!$B$5:$B$9997=E$4)*(FRACAS!$D$5:$D$9997&lt;=E56)*(IFERROR(FRACAS!$AM$5:$AM$9997,0)))
    ),"")</f>
        <v>5.7187543996454681E-3</v>
      </c>
      <c r="LF56" s="354" cm="1">
        <f t="array" ref="LF56">IFERROR(
    (((F56/FRACAS!$AY$1)*60))
    /
    (((F56/FRACAS!$AY$1)*60) + SUMPRODUCT((FRACAS!$B$5:$B$9997=F$4)*(FRACAS!$D$5:$D$9997&lt;=F56)*(IFERROR(FRACAS!$AM$5:$AM$9997,0)))
    ),"")</f>
        <v>0.9995528675326234</v>
      </c>
      <c r="LG56" s="354" cm="1">
        <f t="array" ref="LG56">IFERROR(
    (((G56/FRACAS!$AY$1)*60))
    /
    (((G56/FRACAS!$AY$1)*60) + SUMPRODUCT((FRACAS!$B$5:$B$9997=G$4)*(FRACAS!$D$5:$D$9997&lt;=G56)*(IFERROR(FRACAS!$AM$5:$AM$9997,0)))
    ),"")</f>
        <v>0.99577727197915944</v>
      </c>
      <c r="LH56" s="354" cm="1">
        <f t="array" ref="LH56">IFERROR(
    (((H56/FRACAS!$AY$1)*60))
    /
    (((H56/FRACAS!$AY$1)*60) + SUMPRODUCT((FRACAS!$B$5:$B$9997=H$4)*(FRACAS!$D$5:$D$9997&lt;=H56)*(IFERROR(FRACAS!$AM$5:$AM$9997,0)))
    ),"")</f>
        <v>0.98787270593124243</v>
      </c>
      <c r="LI56" s="354" t="str" cm="1">
        <f t="array" ref="LI56">IFERROR(
    (((I56/FRACAS!$AY$1)*60))
    /
    (((I56/FRACAS!$AY$1)*60) + SUMPRODUCT((FRACAS!$B$5:$B$9997=I$4)*(FRACAS!$D$5:$D$9997&lt;=I56)*(IFERROR(FRACAS!$AM$5:$AM$9997,0)))
    ),"")</f>
        <v/>
      </c>
      <c r="LJ56" s="354" t="str" cm="1">
        <f t="array" ref="LJ56">IFERROR(
    (((J56/FRACAS!$AY$1)*60))
    /
    (((J56/FRACAS!$AY$1)*60) + SUMPRODUCT((FRACAS!$B$5:$B$9997=J$4)*(FRACAS!$D$5:$D$9997&lt;=J56)*(IFERROR(FRACAS!$AM$5:$AM$9997,0)))
    ),"")</f>
        <v/>
      </c>
      <c r="LK56" s="354" t="str" cm="1">
        <f t="array" ref="LK56">IFERROR(
    (((K56/FRACAS!$AY$1)*60))
    /
    (((K56/FRACAS!$AY$1)*60) + SUMPRODUCT((FRACAS!$B$5:$B$9997=K$4)*(FRACAS!$D$5:$D$9997&lt;=K56)*(IFERROR(FRACAS!$AM$5:$AM$9997,0)))
    ),"")</f>
        <v/>
      </c>
      <c r="LL56" s="354" t="str" cm="1">
        <f t="array" ref="LL56">IFERROR(
    (((L56/FRACAS!$AY$1)*60))
    /
    (((L56/FRACAS!$AY$1)*60) + SUMPRODUCT((FRACAS!$B$5:$B$9997=L$4)*(FRACAS!$D$5:$D$9997&lt;=L56)*(IFERROR(FRACAS!$AM$5:$AM$9997,0)))
    ),"")</f>
        <v/>
      </c>
      <c r="LM56" s="354" t="str" cm="1">
        <f t="array" ref="LM56">IFERROR(
    (((M56/FRACAS!$AY$1)*60))
    /
    (((M56/FRACAS!$AY$1)*60) + SUMPRODUCT((FRACAS!$B$5:$B$9997=M$4)*(FRACAS!$D$5:$D$9997&lt;=M56)*(IFERROR(FRACAS!$AM$5:$AM$9997,0)))
    ),"")</f>
        <v/>
      </c>
      <c r="LN56" s="308"/>
      <c r="LO56" s="276"/>
      <c r="LP56" s="276"/>
      <c r="LQ56" s="276"/>
      <c r="LR56" s="276"/>
      <c r="LS56" s="276"/>
      <c r="LT56" s="276"/>
      <c r="LU56" s="276"/>
      <c r="LV56" s="276"/>
      <c r="LW56" s="276"/>
      <c r="LX56" s="276"/>
      <c r="LY56" s="276"/>
      <c r="LZ56" s="276"/>
      <c r="MA56" s="276"/>
      <c r="MB56" s="276"/>
      <c r="MC56" s="276"/>
      <c r="MD56" s="276"/>
      <c r="ME56" s="276"/>
      <c r="MF56" s="276"/>
      <c r="MG56" s="276"/>
      <c r="MH56" s="276"/>
      <c r="MI56" s="276"/>
      <c r="MJ56" s="276"/>
      <c r="MK56" s="276"/>
      <c r="ML56" s="276"/>
      <c r="MM56" s="276"/>
      <c r="MN56" s="276"/>
      <c r="MO56" s="276"/>
      <c r="MP56" s="276"/>
      <c r="MQ56" s="276"/>
      <c r="MR56" s="276"/>
      <c r="MS56" s="276"/>
      <c r="MT56" s="276"/>
      <c r="MU56" s="276"/>
      <c r="MV56" s="276"/>
      <c r="MW56" s="276"/>
      <c r="MX56" s="276"/>
      <c r="MY56" s="276"/>
      <c r="MZ56" s="276"/>
      <c r="NA56" s="277"/>
      <c r="ND56" s="345">
        <f t="shared" si="7"/>
        <v>37314</v>
      </c>
      <c r="NE56" s="346">
        <f t="shared" si="5"/>
        <v>45618</v>
      </c>
      <c r="NF56" s="347" cm="1">
        <f t="array" ref="NF56">IF($ND56=0,"",(IFERROR( (IFERROR($ND56/FRACAS!$AY$1*60,0) - SUMPRODUCT( (FRACAS!$K$5:$K$9999=NF$2) * IFERROR(FRACAS!$AN$5:$AN$9999,0) ) ) / IFERROR($ND56/FRACAS!$AY$1*60,0), 1 )))</f>
        <v>1</v>
      </c>
      <c r="NG56" s="347" cm="1">
        <f t="array" ref="NG56">IF($ND56=0,"",(IFERROR( (IFERROR($ND56/FRACAS!$AY$1*60,0) - SUMPRODUCT( (FRACAS!$K$5:$K$9999=NG$2) * IFERROR(FRACAS!$AN$5:$AN$9999,0) ) ) / IFERROR($ND56/FRACAS!$AY$1*60,0), 1 )))</f>
        <v>1</v>
      </c>
      <c r="NH56" s="347" cm="1">
        <f t="array" ref="NH56">IF($ND56=0,"",(IFERROR( (IFERROR($ND56/FRACAS!$AY$1*60,0) - SUMPRODUCT( (FRACAS!$K$5:$K$9999=NH$2) * IFERROR(FRACAS!$AN$5:$AN$9999,0) ) ) / IFERROR($ND56/FRACAS!$AY$1*60,0), 1 )))</f>
        <v>1</v>
      </c>
      <c r="NI56" s="347" cm="1">
        <f t="array" ref="NI56">IF($ND56=0,"",(IFERROR( (IFERROR($ND56/FRACAS!$AY$1*60,0) - SUMPRODUCT( (FRACAS!$K$5:$K$9999=NI$2) * IFERROR(FRACAS!$AN$5:$AN$9999,0) ) ) / IFERROR($ND56/FRACAS!$AY$1*60,0), 1 )))</f>
        <v>1</v>
      </c>
      <c r="NJ56" s="347" cm="1">
        <f t="array" ref="NJ56">IF($ND56=0,"",(IFERROR( (IFERROR($ND56/FRACAS!$AY$1*60,0) - SUMPRODUCT( (FRACAS!$K$5:$K$9999=NJ$2) * IFERROR(FRACAS!$AN$5:$AN$9999,0) ) ) / IFERROR($ND56/FRACAS!$AY$1*60,0), 1 )))</f>
        <v>1</v>
      </c>
      <c r="NK56" s="347" cm="1">
        <f t="array" ref="NK56">IF($ND56=0,"",(IFERROR( (IFERROR($ND56/FRACAS!$AY$1*60,0) - SUMPRODUCT( (FRACAS!$K$5:$K$9999=NK$2) * IFERROR(FRACAS!$AN$5:$AN$9999,0) ) ) / IFERROR($ND56/FRACAS!$AY$1*60,0), 1 )))</f>
        <v>1</v>
      </c>
      <c r="NL56" s="347" cm="1">
        <f t="array" ref="NL56">IF($ND56=0,"",(IFERROR( (IFERROR($ND56/FRACAS!$AY$1*60,0) - SUMPRODUCT( (FRACAS!$K$5:$K$9999=NL$2) * IFERROR(FRACAS!$AN$5:$AN$9999,0) ) ) / IFERROR($ND56/FRACAS!$AY$1*60,0), 1 )))</f>
        <v>1</v>
      </c>
      <c r="NM56" s="347" cm="1">
        <f t="array" ref="NM56">IF($ND56=0,"",(IFERROR( (IFERROR($ND56/FRACAS!$AY$1*60,0) - SUMPRODUCT( (FRACAS!$K$5:$K$9999=NM$2) * IFERROR(FRACAS!$AN$5:$AN$9999,0) ) ) / IFERROR($ND56/FRACAS!$AY$1*60,0), 1 )))</f>
        <v>1</v>
      </c>
      <c r="NN56" s="347" cm="1">
        <f t="array" ref="NN56">IF($ND56=0,"",(IFERROR( (IFERROR($ND56/FRACAS!$AY$1*60,0) - SUMPRODUCT( (FRACAS!$K$5:$K$9999=NN$2) * IFERROR(FRACAS!$AN$5:$AN$9999,0) ) ) / IFERROR($ND56/FRACAS!$AY$1*60,0), 1 )))</f>
        <v>1</v>
      </c>
      <c r="NO56" s="347" cm="1">
        <f t="array" ref="NO56">IF($ND56=0,"",(IFERROR( (IFERROR($ND56/FRACAS!$AY$1*60,0) - SUMPRODUCT( (FRACAS!$K$5:$K$9999=NO$2) * IFERROR(FRACAS!$AN$5:$AN$9999,0) ) ) / IFERROR($ND56/FRACAS!$AY$1*60,0), 1 )))</f>
        <v>1</v>
      </c>
      <c r="NP56" s="347" cm="1">
        <f t="array" ref="NP56">IF($ND56=0,"",(IFERROR( (IFERROR($ND56/FRACAS!$AY$1*60,0) - SUMPRODUCT( (FRACAS!$K$5:$K$9999=NP$2) * IFERROR(FRACAS!$AN$5:$AN$9999,0) ) ) / IFERROR($ND56/FRACAS!$AY$1*60,0), 1 )))</f>
        <v>1</v>
      </c>
      <c r="NQ56" s="347" cm="1">
        <f t="array" ref="NQ56">IF($ND56=0,"",(IFERROR( (IFERROR($ND56/FRACAS!$AY$1*60,0) - SUMPRODUCT( (FRACAS!$K$5:$K$9999=NQ$2) * IFERROR(FRACAS!$AN$5:$AN$9999,0) ) ) / IFERROR($ND56/FRACAS!$AY$1*60,0), 1 )))</f>
        <v>1</v>
      </c>
      <c r="NR56" s="347" cm="1">
        <f t="array" ref="NR56">IF($ND56=0,"",(IFERROR( (IFERROR($ND56/FRACAS!$AY$1*60,0) - SUMPRODUCT( (FRACAS!$K$5:$K$9999=NR$2) * IFERROR(FRACAS!$AN$5:$AN$9999,0) ) ) / IFERROR($ND56/FRACAS!$AY$1*60,0), 1 )))</f>
        <v>1</v>
      </c>
      <c r="NS56" s="347" cm="1">
        <f t="array" ref="NS56">IF($ND56=0,"",(IFERROR( (IFERROR($ND56/FRACAS!$AY$1*60,0) - SUMPRODUCT( (FRACAS!$K$5:$K$9999=NS$2) * IFERROR(FRACAS!$AN$5:$AN$9999,0) ) ) / IFERROR($ND56/FRACAS!$AY$1*60,0), 1 )))</f>
        <v>1</v>
      </c>
      <c r="NT56" s="347" cm="1">
        <f t="array" ref="NT56">IF($ND56=0,"",(IFERROR( (IFERROR($ND56/FRACAS!$AY$1*60,0) - SUMPRODUCT( (FRACAS!$K$5:$K$9999=NT$2) * IFERROR(FRACAS!$AN$5:$AN$9999,0) ) ) / IFERROR($ND56/FRACAS!$AY$1*60,0), 1 )))</f>
        <v>1</v>
      </c>
      <c r="NU56" s="347" cm="1">
        <f t="array" ref="NU56">IF($ND56=0,"",(IFERROR( (IFERROR($ND56/FRACAS!$AY$1*60,0) - SUMPRODUCT( (FRACAS!$K$5:$K$9999=NU$2) * IFERROR(FRACAS!$AN$5:$AN$9999,0) ) ) / IFERROR($ND56/FRACAS!$AY$1*60,0), 1 )))</f>
        <v>1</v>
      </c>
      <c r="NV56" s="347" cm="1">
        <f t="array" ref="NV56">IF($ND56=0,"",(IFERROR( (IFERROR($ND56/FRACAS!$AY$1*60,0) - SUMPRODUCT( (FRACAS!$K$5:$K$9999=NV$2) * IFERROR(FRACAS!$AN$5:$AN$9999,0) ) ) / IFERROR($ND56/FRACAS!$AY$1*60,0), 1 )))</f>
        <v>1</v>
      </c>
      <c r="NW56" s="347" cm="1">
        <f t="array" ref="NW56">IF($ND56=0,"",(IFERROR( (IFERROR($ND56/FRACAS!$AY$1*60,0) - SUMPRODUCT( (FRACAS!$K$5:$K$9999=NW$2) * IFERROR(FRACAS!$AN$5:$AN$9999,0) ) ) / IFERROR($ND56/FRACAS!$AY$1*60,0), 1 )))</f>
        <v>1</v>
      </c>
      <c r="NX56" s="347" cm="1">
        <f t="array" ref="NX56">IF($ND56=0,"",(IFERROR( (IFERROR($ND56/FRACAS!$AY$1*60,0) - SUMPRODUCT( (FRACAS!$K$5:$K$9999=NX$2) * IFERROR(FRACAS!$AN$5:$AN$9999,0) ) ) / IFERROR($ND56/FRACAS!$AY$1*60,0), 1 )))</f>
        <v>1</v>
      </c>
      <c r="NY56" s="347" cm="1">
        <f t="array" ref="NY56">IF($ND56=0,"",(IFERROR( (IFERROR($ND56/FRACAS!$AY$1*60,0) - SUMPRODUCT( (FRACAS!$K$5:$K$9999=NY$2) * IFERROR(FRACAS!$AN$5:$AN$9999,0) ) ) / IFERROR($ND56/FRACAS!$AY$1*60,0), 1 )))</f>
        <v>1</v>
      </c>
      <c r="NZ56" s="347" cm="1">
        <f t="array" ref="NZ56">IF($ND56=0,"",(IFERROR( (IFERROR($ND56/FRACAS!$AY$1*60,0) - SUMPRODUCT( (FRACAS!$K$5:$K$9999=NZ$2) * IFERROR(FRACAS!$AN$5:$AN$9999,0) ) ) / IFERROR($ND56/FRACAS!$AY$1*60,0), 1 )))</f>
        <v>1</v>
      </c>
      <c r="OA56" s="347" cm="1">
        <f t="array" ref="OA56">IF($ND56=0,"",(IFERROR( (IFERROR($ND56/FRACAS!$AY$1*60,0) - SUMPRODUCT( (FRACAS!$K$5:$K$9999=OA$2) * IFERROR(FRACAS!$AN$5:$AN$9999,0) ) ) / IFERROR($ND56/FRACAS!$AY$1*60,0), 1 )))</f>
        <v>1</v>
      </c>
      <c r="OB56" s="347" cm="1">
        <f t="array" ref="OB56">IF($ND56=0,"",(IFERROR( (IFERROR($ND56/FRACAS!$AY$1*60,0) - SUMPRODUCT( (FRACAS!$K$5:$K$9999=OB$2) * IFERROR(FRACAS!$AN$5:$AN$9999,0) ) ) / IFERROR($ND56/FRACAS!$AY$1*60,0), 1 )))</f>
        <v>1</v>
      </c>
      <c r="OC56" s="347" cm="1">
        <f t="array" ref="OC56">IF($ND56=0,"",(IFERROR( (IFERROR($ND56/FRACAS!$AY$1*60,0) - SUMPRODUCT( (FRACAS!$K$5:$K$9999=OC$2) * IFERROR(FRACAS!$AN$5:$AN$9999,0) ) ) / IFERROR($ND56/FRACAS!$AY$1*60,0), 1 )))</f>
        <v>1</v>
      </c>
      <c r="OD56" s="347" cm="1">
        <f t="array" ref="OD56">IF($ND56=0,"",(IFERROR( (IFERROR($ND56/FRACAS!$AY$1*60,0) - SUMPRODUCT( (FRACAS!$K$5:$K$9999=OD$2) * IFERROR(FRACAS!$AN$5:$AN$9999,0) ) ) / IFERROR($ND56/FRACAS!$AY$1*60,0), 1 )))</f>
        <v>1</v>
      </c>
      <c r="OE56" s="347" cm="1">
        <f t="array" ref="OE56">IF($ND56=0,"",(IFERROR( (IFERROR($ND56/FRACAS!$AY$1*60,0) - SUMPRODUCT( (FRACAS!$K$5:$K$9999=OE$2) * IFERROR(FRACAS!$AN$5:$AN$9999,0) ) ) / IFERROR($ND56/FRACAS!$AY$1*60,0), 1 )))</f>
        <v>1</v>
      </c>
      <c r="OF56" s="347" cm="1">
        <f t="array" ref="OF56">IF($ND56=0,"",(IFERROR( (IFERROR($ND56/FRACAS!$AY$1*60,0) - SUMPRODUCT( (FRACAS!$K$5:$K$9999=OF$2) * IFERROR(FRACAS!$AN$5:$AN$9999,0) ) ) / IFERROR($ND56/FRACAS!$AY$1*60,0), 1 )))</f>
        <v>1</v>
      </c>
      <c r="OG56" s="347" cm="1">
        <f t="array" ref="OG56">IF($ND56=0,"",(IFERROR( (IFERROR($ND56/FRACAS!$AY$1*60,0) - SUMPRODUCT( (FRACAS!$K$5:$K$9999=OG$2) * IFERROR(FRACAS!$AN$5:$AN$9999,0) ) ) / IFERROR($ND56/FRACAS!$AY$1*60,0), 1 )))</f>
        <v>1</v>
      </c>
      <c r="OH56" s="347" cm="1">
        <f t="array" ref="OH56">IF($ND56=0,"",(IFERROR( (IFERROR($ND56/FRACAS!$AY$1*60,0) - SUMPRODUCT( (FRACAS!$K$5:$K$9999=OH$2) * IFERROR(FRACAS!$AN$5:$AN$9999,0) ) ) / IFERROR($ND56/FRACAS!$AY$1*60,0), 1 )))</f>
        <v>1</v>
      </c>
      <c r="OI56" s="347" cm="1">
        <f t="array" ref="OI56">IF($ND56=0,"",(IFERROR( (IFERROR($ND56/FRACAS!$AY$1*60,0) - SUMPRODUCT( (FRACAS!$K$5:$K$9999=OI$2) * IFERROR(FRACAS!$AN$5:$AN$9999,0) ) ) / IFERROR($ND56/FRACAS!$AY$1*60,0), 1 )))</f>
        <v>1</v>
      </c>
      <c r="OJ56" s="347" cm="1">
        <f t="array" ref="OJ56">IF($ND56=0,"",(IFERROR( (IFERROR($ND56/FRACAS!$AY$1*60,0) - SUMPRODUCT( (FRACAS!$K$5:$K$9999=OJ$2) * IFERROR(FRACAS!$AN$5:$AN$9999,0) ) ) / IFERROR($ND56/FRACAS!$AY$1*60,0), 1 )))</f>
        <v>1</v>
      </c>
      <c r="OK56" s="347" cm="1">
        <f t="array" ref="OK56">IF($ND56=0,"",(IFERROR( (IFERROR($ND56/FRACAS!$AY$1*60,0) - SUMPRODUCT( (FRACAS!$K$5:$K$9999=OK$2) * IFERROR(FRACAS!$AN$5:$AN$9999,0) ) ) / IFERROR($ND56/FRACAS!$AY$1*60,0), 1 )))</f>
        <v>1</v>
      </c>
      <c r="OL56" s="347" cm="1">
        <f t="array" ref="OL56">IF($ND56=0,"",(IFERROR( (IFERROR($ND56/FRACAS!$AY$1*60,0) - SUMPRODUCT( (FRACAS!$K$5:$K$9999=OL$2) * IFERROR(FRACAS!$AN$5:$AN$9999,0) ) ) / IFERROR($ND56/FRACAS!$AY$1*60,0), 1 )))</f>
        <v>1</v>
      </c>
      <c r="OM56" s="347" cm="1">
        <f t="array" ref="OM56">IF($ND56=0,"",(IFERROR( (IFERROR($ND56/FRACAS!$AY$1*60,0) - SUMPRODUCT( (FRACAS!$K$5:$K$9999=OM$2) * IFERROR(FRACAS!$AN$5:$AN$9999,0) ) ) / IFERROR($ND56/FRACAS!$AY$1*60,0), 1 )))</f>
        <v>1</v>
      </c>
      <c r="ON56" s="347" cm="1">
        <f t="array" ref="ON56">IF($ND56=0,"",(IFERROR( (IFERROR($ND56/FRACAS!$AY$1*60,0) - SUMPRODUCT( (FRACAS!$K$5:$K$9999=ON$2) * IFERROR(FRACAS!$AN$5:$AN$9999,0) ) ) / IFERROR($ND56/FRACAS!$AY$1*60,0), 1 )))</f>
        <v>1</v>
      </c>
    </row>
    <row r="57" spans="2:404" ht="15" customHeight="1">
      <c r="B57" s="301" t="s">
        <v>216</v>
      </c>
      <c r="C57" s="302">
        <v>45625</v>
      </c>
      <c r="D57" s="307">
        <v>10959</v>
      </c>
      <c r="E57" s="279">
        <v>157</v>
      </c>
      <c r="F57" s="307">
        <v>14829</v>
      </c>
      <c r="G57" s="307">
        <v>8806</v>
      </c>
      <c r="H57" s="307">
        <v>4136</v>
      </c>
      <c r="I57" s="303"/>
      <c r="J57" s="303"/>
      <c r="K57" s="304"/>
      <c r="L57" s="304"/>
      <c r="M57" s="317"/>
      <c r="N57" s="305"/>
      <c r="O57" s="279"/>
      <c r="P57" s="279"/>
      <c r="Q57" s="279"/>
      <c r="R57" s="279"/>
      <c r="S57" s="279"/>
      <c r="T57" s="279"/>
      <c r="U57" s="279"/>
      <c r="V57" s="279"/>
      <c r="W57" s="279"/>
      <c r="X57" s="279"/>
      <c r="Y57" s="279"/>
      <c r="Z57" s="279"/>
      <c r="AA57" s="279"/>
      <c r="AB57" s="279"/>
      <c r="AC57" s="279"/>
      <c r="AD57" s="279"/>
      <c r="AE57" s="279"/>
      <c r="AF57" s="279"/>
      <c r="AG57" s="279"/>
      <c r="AH57" s="279"/>
      <c r="AI57" s="279"/>
      <c r="AJ57" s="279"/>
      <c r="AK57" s="279"/>
      <c r="AL57" s="279"/>
      <c r="AM57" s="279"/>
      <c r="AN57" s="279"/>
      <c r="AO57" s="279"/>
      <c r="AP57" s="279"/>
      <c r="AQ57" s="279"/>
      <c r="AR57" s="279"/>
      <c r="AS57" s="279"/>
      <c r="AT57" s="279"/>
      <c r="AU57" s="279"/>
      <c r="AV57" s="279"/>
      <c r="AW57" s="279"/>
      <c r="AX57" s="279"/>
      <c r="AY57" s="279"/>
      <c r="AZ57" s="279"/>
      <c r="BA57" s="280"/>
      <c r="BB57" s="266"/>
      <c r="BC57" s="266"/>
      <c r="BD57" s="352"/>
      <c r="BE57" s="352"/>
      <c r="BF57" s="352"/>
      <c r="BG57" s="352"/>
      <c r="BH57" s="352"/>
      <c r="BI57" s="352"/>
      <c r="BJ57" s="352"/>
      <c r="BK57" s="352"/>
      <c r="BL57" s="352"/>
      <c r="BM57" s="352"/>
      <c r="BN57" s="352"/>
      <c r="BO57" s="352"/>
      <c r="BP57" s="352"/>
      <c r="BQ57" s="352"/>
      <c r="BR57" s="352"/>
      <c r="BS57" s="352"/>
      <c r="BT57" s="352"/>
      <c r="BU57" s="352"/>
      <c r="BV57" s="352"/>
      <c r="BW57" s="352"/>
      <c r="BX57" s="352"/>
      <c r="BY57" s="352"/>
      <c r="BZ57" s="352"/>
      <c r="CA57" s="352"/>
      <c r="CB57" s="352"/>
      <c r="CC57" s="352"/>
      <c r="CD57" s="352"/>
      <c r="CE57" s="352"/>
      <c r="CF57" s="352"/>
      <c r="CG57" s="352"/>
      <c r="CH57" s="352"/>
      <c r="CI57" s="352"/>
      <c r="CJ57" s="352"/>
      <c r="CK57" s="352"/>
      <c r="CL57" s="352"/>
      <c r="CM57" s="352"/>
      <c r="CN57" s="352"/>
      <c r="CO57" s="352"/>
      <c r="CP57" s="352"/>
      <c r="CQ57" s="352"/>
      <c r="CR57" s="352"/>
      <c r="CS57" s="352"/>
      <c r="CT57" s="352"/>
      <c r="CU57" s="352"/>
      <c r="CV57" s="352"/>
      <c r="CW57" s="352"/>
      <c r="CX57" s="352"/>
      <c r="CY57" s="352"/>
      <c r="CZ57" s="352"/>
      <c r="DA57" s="352"/>
      <c r="DB57" s="266"/>
      <c r="DC57" s="266">
        <f t="shared" si="3"/>
        <v>69</v>
      </c>
      <c r="DD57" s="302">
        <f t="shared" si="4"/>
        <v>45625</v>
      </c>
      <c r="DE57" s="328">
        <f>IF(D57&gt; 0,(COUNTIFS(FRACAS!$B$5:$B$9997, D$4, FRACAS!$D$5:$D$9997, "&lt;="&amp;D57)), "" )</f>
        <v>42</v>
      </c>
      <c r="DF57" s="282">
        <f>IF(E57&gt; 0,(COUNTIFS(FRACAS!$B$5:$B$9997, E$4, FRACAS!$D$5:$D$9997, "&lt;="&amp;E57)), "" )</f>
        <v>11</v>
      </c>
      <c r="DG57" s="282">
        <f>IF(F57&gt; 0,(COUNTIFS(FRACAS!$B$5:$B$9997, F$4, FRACAS!$D$5:$D$9997, "&lt;="&amp;F57)), "" )</f>
        <v>5</v>
      </c>
      <c r="DH57" s="282">
        <f>IF(G57&gt; 0,(COUNTIFS(FRACAS!$B$5:$B$9997, G$4, FRACAS!$D$5:$D$9997, "&lt;="&amp;G57)), "" )</f>
        <v>6</v>
      </c>
      <c r="DI57" s="282">
        <f>IF(H57&gt; 0,(COUNTIFS(FRACAS!$B$5:$B$9997, H$4, FRACAS!$D$5:$D$9997, "&lt;="&amp;H57)), "" )</f>
        <v>5</v>
      </c>
      <c r="DJ57" s="282" t="str">
        <f>IF(I57&gt; 0,(COUNTIFS(FRACAS!$B$5:$B$9997, I$4, FRACAS!$D$5:$D$9997, "&lt;="&amp;I57)), "" )</f>
        <v/>
      </c>
      <c r="DK57" s="282" t="str">
        <f>IF(J57&gt; 0,(COUNTIFS(FRACAS!$B$5:$B$9997, J$4, FRACAS!$D$5:$D$9997, "&lt;="&amp;J57)), "" )</f>
        <v/>
      </c>
      <c r="DL57" s="282" t="str">
        <f>IF(K57&gt; 0,(COUNTIFS(FRACAS!$B$5:$B$9997, K$4, FRACAS!$D$5:$D$9997, "&lt;="&amp;K57)), "" )</f>
        <v/>
      </c>
      <c r="DM57" s="282" t="str">
        <f>IF(L57&gt; 0,(COUNTIFS(FRACAS!$B$5:$B$9997, L$4, FRACAS!$D$5:$D$9997, "&lt;="&amp;L57)), "" )</f>
        <v/>
      </c>
      <c r="DN57" s="282" t="str">
        <f>IF(M57&gt; 0,(COUNTIFS(FRACAS!$B$5:$B$9997, M$4, FRACAS!$D$5:$D$9997, "&lt;="&amp;M57)), "" )</f>
        <v/>
      </c>
      <c r="DO57" s="284"/>
      <c r="DP57" s="282"/>
      <c r="DQ57" s="282"/>
      <c r="DR57" s="282"/>
      <c r="DS57" s="282"/>
      <c r="DT57" s="282"/>
      <c r="DU57" s="282"/>
      <c r="DV57" s="282"/>
      <c r="DW57" s="282"/>
      <c r="DX57" s="282"/>
      <c r="DY57" s="282"/>
      <c r="DZ57" s="282"/>
      <c r="EA57" s="282"/>
      <c r="EB57" s="282"/>
      <c r="EC57" s="282"/>
      <c r="ED57" s="282"/>
      <c r="EE57" s="282"/>
      <c r="EF57" s="282"/>
      <c r="EG57" s="282"/>
      <c r="EH57" s="282"/>
      <c r="EI57" s="282"/>
      <c r="EJ57" s="282"/>
      <c r="EK57" s="282"/>
      <c r="EL57" s="282"/>
      <c r="EM57" s="282"/>
      <c r="EN57" s="282"/>
      <c r="EO57" s="282"/>
      <c r="EP57" s="282"/>
      <c r="EQ57" s="282"/>
      <c r="ER57" s="282"/>
      <c r="ES57" s="282"/>
      <c r="ET57" s="282"/>
      <c r="EU57" s="282"/>
      <c r="EV57" s="282"/>
      <c r="EW57" s="282"/>
      <c r="EX57" s="282"/>
      <c r="EY57" s="282"/>
      <c r="EZ57" s="282"/>
      <c r="FA57" s="282"/>
      <c r="FB57" s="283"/>
      <c r="FC57" s="285"/>
      <c r="FD57" s="285"/>
      <c r="JN57" s="306"/>
      <c r="JO57" s="274"/>
      <c r="JP57" s="274"/>
      <c r="JQ57" s="274"/>
      <c r="JR57" s="274"/>
      <c r="JS57" s="274"/>
      <c r="JT57" s="274"/>
      <c r="JU57" s="274"/>
      <c r="JV57" s="274"/>
      <c r="JW57" s="274"/>
      <c r="JX57" s="274"/>
      <c r="JY57" s="274"/>
      <c r="JZ57" s="274"/>
      <c r="KA57" s="274"/>
      <c r="KB57" s="274"/>
      <c r="KC57" s="274"/>
      <c r="KD57" s="274"/>
      <c r="KE57" s="274"/>
      <c r="KF57" s="274"/>
      <c r="KG57" s="274"/>
      <c r="KH57" s="274"/>
      <c r="KI57" s="274"/>
      <c r="KJ57" s="274"/>
      <c r="KK57" s="274"/>
      <c r="KL57" s="274"/>
      <c r="KM57" s="274"/>
      <c r="KN57" s="274"/>
      <c r="KO57" s="274"/>
      <c r="KP57" s="274"/>
      <c r="KQ57" s="274"/>
      <c r="KR57" s="274"/>
      <c r="KS57" s="274"/>
      <c r="KT57" s="274"/>
      <c r="KU57" s="274"/>
      <c r="KV57" s="274"/>
      <c r="KW57" s="274"/>
      <c r="KX57" s="274"/>
      <c r="KY57" s="274"/>
      <c r="KZ57" s="274"/>
      <c r="LA57" s="274"/>
      <c r="LB57" s="275"/>
      <c r="LC57" s="302">
        <f t="shared" si="6"/>
        <v>45625</v>
      </c>
      <c r="LD57" s="354" cm="1">
        <f t="array" ref="LD57">IFERROR(
    (((D57/FRACAS!$AY$1)*60))
    /
    (((D57/FRACAS!$AY$1)*60) + SUMPRODUCT((FRACAS!$B$5:$B$9997=D$4)*(FRACAS!$D$5:$D$9997&lt;=D57)*(IFERROR(FRACAS!$AM$5:$AM$9997,0)))
    ),"")</f>
        <v>0.28952375249264845</v>
      </c>
      <c r="LE57" s="354" cm="1">
        <f t="array" ref="LE57">IFERROR(
    (((E57/FRACAS!$AY$1)*60))
    /
    (((E57/FRACAS!$AY$1)*60) + SUMPRODUCT((FRACAS!$B$5:$B$9997=E$4)*(FRACAS!$D$5:$D$9997&lt;=E57)*(IFERROR(FRACAS!$AM$5:$AM$9997,0)))
    ),"")</f>
        <v>5.8673870860227973E-3</v>
      </c>
      <c r="LF57" s="354" cm="1">
        <f t="array" ref="LF57">IFERROR(
    (((F57/FRACAS!$AY$1)*60))
    /
    (((F57/FRACAS!$AY$1)*60) + SUMPRODUCT((FRACAS!$B$5:$B$9997=F$4)*(FRACAS!$D$5:$D$9997&lt;=F57)*(IFERROR(FRACAS!$AM$5:$AM$9997,0)))
    ),"")</f>
        <v>0.9995730912700258</v>
      </c>
      <c r="LG57" s="354" cm="1">
        <f t="array" ref="LG57">IFERROR(
    (((G57/FRACAS!$AY$1)*60))
    /
    (((G57/FRACAS!$AY$1)*60) + SUMPRODUCT((FRACAS!$B$5:$B$9997=G$4)*(FRACAS!$D$5:$D$9997&lt;=G57)*(IFERROR(FRACAS!$AM$5:$AM$9997,0)))
    ),"")</f>
        <v>0.99596544394464281</v>
      </c>
      <c r="LH57" s="354" cm="1">
        <f t="array" ref="LH57">IFERROR(
    (((H57/FRACAS!$AY$1)*60))
    /
    (((H57/FRACAS!$AY$1)*60) + SUMPRODUCT((FRACAS!$B$5:$B$9997=H$4)*(FRACAS!$D$5:$D$9997&lt;=H57)*(IFERROR(FRACAS!$AM$5:$AM$9997,0)))
    ),"")</f>
        <v>0.98863799339976399</v>
      </c>
      <c r="LI57" s="354" t="str" cm="1">
        <f t="array" ref="LI57">IFERROR(
    (((I57/FRACAS!$AY$1)*60))
    /
    (((I57/FRACAS!$AY$1)*60) + SUMPRODUCT((FRACAS!$B$5:$B$9997=I$4)*(FRACAS!$D$5:$D$9997&lt;=I57)*(IFERROR(FRACAS!$AM$5:$AM$9997,0)))
    ),"")</f>
        <v/>
      </c>
      <c r="LJ57" s="354" t="str" cm="1">
        <f t="array" ref="LJ57">IFERROR(
    (((J57/FRACAS!$AY$1)*60))
    /
    (((J57/FRACAS!$AY$1)*60) + SUMPRODUCT((FRACAS!$B$5:$B$9997=J$4)*(FRACAS!$D$5:$D$9997&lt;=J57)*(IFERROR(FRACAS!$AM$5:$AM$9997,0)))
    ),"")</f>
        <v/>
      </c>
      <c r="LK57" s="354" t="str" cm="1">
        <f t="array" ref="LK57">IFERROR(
    (((K57/FRACAS!$AY$1)*60))
    /
    (((K57/FRACAS!$AY$1)*60) + SUMPRODUCT((FRACAS!$B$5:$B$9997=K$4)*(FRACAS!$D$5:$D$9997&lt;=K57)*(IFERROR(FRACAS!$AM$5:$AM$9997,0)))
    ),"")</f>
        <v/>
      </c>
      <c r="LL57" s="354" t="str" cm="1">
        <f t="array" ref="LL57">IFERROR(
    (((L57/FRACAS!$AY$1)*60))
    /
    (((L57/FRACAS!$AY$1)*60) + SUMPRODUCT((FRACAS!$B$5:$B$9997=L$4)*(FRACAS!$D$5:$D$9997&lt;=L57)*(IFERROR(FRACAS!$AM$5:$AM$9997,0)))
    ),"")</f>
        <v/>
      </c>
      <c r="LM57" s="354" t="str" cm="1">
        <f t="array" ref="LM57">IFERROR(
    (((M57/FRACAS!$AY$1)*60))
    /
    (((M57/FRACAS!$AY$1)*60) + SUMPRODUCT((FRACAS!$B$5:$B$9997=M$4)*(FRACAS!$D$5:$D$9997&lt;=M57)*(IFERROR(FRACAS!$AM$5:$AM$9997,0)))
    ),"")</f>
        <v/>
      </c>
      <c r="LN57" s="308"/>
      <c r="LO57" s="276"/>
      <c r="LP57" s="276"/>
      <c r="LQ57" s="276"/>
      <c r="LR57" s="276"/>
      <c r="LS57" s="276"/>
      <c r="LT57" s="276"/>
      <c r="LU57" s="276"/>
      <c r="LV57" s="276"/>
      <c r="LW57" s="276"/>
      <c r="LX57" s="276"/>
      <c r="LY57" s="276"/>
      <c r="LZ57" s="276"/>
      <c r="MA57" s="276"/>
      <c r="MB57" s="276"/>
      <c r="MC57" s="276"/>
      <c r="MD57" s="276"/>
      <c r="ME57" s="276"/>
      <c r="MF57" s="276"/>
      <c r="MG57" s="276"/>
      <c r="MH57" s="276"/>
      <c r="MI57" s="276"/>
      <c r="MJ57" s="276"/>
      <c r="MK57" s="276"/>
      <c r="ML57" s="276"/>
      <c r="MM57" s="276"/>
      <c r="MN57" s="276"/>
      <c r="MO57" s="276"/>
      <c r="MP57" s="276"/>
      <c r="MQ57" s="276"/>
      <c r="MR57" s="276"/>
      <c r="MS57" s="276"/>
      <c r="MT57" s="276"/>
      <c r="MU57" s="276"/>
      <c r="MV57" s="276"/>
      <c r="MW57" s="276"/>
      <c r="MX57" s="276"/>
      <c r="MY57" s="276"/>
      <c r="MZ57" s="276"/>
      <c r="NA57" s="277"/>
      <c r="ND57" s="345">
        <f t="shared" si="7"/>
        <v>38887</v>
      </c>
      <c r="NE57" s="346">
        <f t="shared" si="5"/>
        <v>45625</v>
      </c>
      <c r="NF57" s="347" cm="1">
        <f t="array" ref="NF57">IF($ND57=0,"",(IFERROR( (IFERROR($ND57/FRACAS!$AY$1*60,0) - SUMPRODUCT( (FRACAS!$K$5:$K$9999=NF$2) * IFERROR(FRACAS!$AN$5:$AN$9999,0) ) ) / IFERROR($ND57/FRACAS!$AY$1*60,0), 1 )))</f>
        <v>1</v>
      </c>
      <c r="NG57" s="347" cm="1">
        <f t="array" ref="NG57">IF($ND57=0,"",(IFERROR( (IFERROR($ND57/FRACAS!$AY$1*60,0) - SUMPRODUCT( (FRACAS!$K$5:$K$9999=NG$2) * IFERROR(FRACAS!$AN$5:$AN$9999,0) ) ) / IFERROR($ND57/FRACAS!$AY$1*60,0), 1 )))</f>
        <v>1</v>
      </c>
      <c r="NH57" s="347" cm="1">
        <f t="array" ref="NH57">IF($ND57=0,"",(IFERROR( (IFERROR($ND57/FRACAS!$AY$1*60,0) - SUMPRODUCT( (FRACAS!$K$5:$K$9999=NH$2) * IFERROR(FRACAS!$AN$5:$AN$9999,0) ) ) / IFERROR($ND57/FRACAS!$AY$1*60,0), 1 )))</f>
        <v>1</v>
      </c>
      <c r="NI57" s="347" cm="1">
        <f t="array" ref="NI57">IF($ND57=0,"",(IFERROR( (IFERROR($ND57/FRACAS!$AY$1*60,0) - SUMPRODUCT( (FRACAS!$K$5:$K$9999=NI$2) * IFERROR(FRACAS!$AN$5:$AN$9999,0) ) ) / IFERROR($ND57/FRACAS!$AY$1*60,0), 1 )))</f>
        <v>1</v>
      </c>
      <c r="NJ57" s="347" cm="1">
        <f t="array" ref="NJ57">IF($ND57=0,"",(IFERROR( (IFERROR($ND57/FRACAS!$AY$1*60,0) - SUMPRODUCT( (FRACAS!$K$5:$K$9999=NJ$2) * IFERROR(FRACAS!$AN$5:$AN$9999,0) ) ) / IFERROR($ND57/FRACAS!$AY$1*60,0), 1 )))</f>
        <v>1</v>
      </c>
      <c r="NK57" s="347" cm="1">
        <f t="array" ref="NK57">IF($ND57=0,"",(IFERROR( (IFERROR($ND57/FRACAS!$AY$1*60,0) - SUMPRODUCT( (FRACAS!$K$5:$K$9999=NK$2) * IFERROR(FRACAS!$AN$5:$AN$9999,0) ) ) / IFERROR($ND57/FRACAS!$AY$1*60,0), 1 )))</f>
        <v>1</v>
      </c>
      <c r="NL57" s="347" cm="1">
        <f t="array" ref="NL57">IF($ND57=0,"",(IFERROR( (IFERROR($ND57/FRACAS!$AY$1*60,0) - SUMPRODUCT( (FRACAS!$K$5:$K$9999=NL$2) * IFERROR(FRACAS!$AN$5:$AN$9999,0) ) ) / IFERROR($ND57/FRACAS!$AY$1*60,0), 1 )))</f>
        <v>1</v>
      </c>
      <c r="NM57" s="347" cm="1">
        <f t="array" ref="NM57">IF($ND57=0,"",(IFERROR( (IFERROR($ND57/FRACAS!$AY$1*60,0) - SUMPRODUCT( (FRACAS!$K$5:$K$9999=NM$2) * IFERROR(FRACAS!$AN$5:$AN$9999,0) ) ) / IFERROR($ND57/FRACAS!$AY$1*60,0), 1 )))</f>
        <v>1</v>
      </c>
      <c r="NN57" s="347" cm="1">
        <f t="array" ref="NN57">IF($ND57=0,"",(IFERROR( (IFERROR($ND57/FRACAS!$AY$1*60,0) - SUMPRODUCT( (FRACAS!$K$5:$K$9999=NN$2) * IFERROR(FRACAS!$AN$5:$AN$9999,0) ) ) / IFERROR($ND57/FRACAS!$AY$1*60,0), 1 )))</f>
        <v>1</v>
      </c>
      <c r="NO57" s="347" cm="1">
        <f t="array" ref="NO57">IF($ND57=0,"",(IFERROR( (IFERROR($ND57/FRACAS!$AY$1*60,0) - SUMPRODUCT( (FRACAS!$K$5:$K$9999=NO$2) * IFERROR(FRACAS!$AN$5:$AN$9999,0) ) ) / IFERROR($ND57/FRACAS!$AY$1*60,0), 1 )))</f>
        <v>1</v>
      </c>
      <c r="NP57" s="347" cm="1">
        <f t="array" ref="NP57">IF($ND57=0,"",(IFERROR( (IFERROR($ND57/FRACAS!$AY$1*60,0) - SUMPRODUCT( (FRACAS!$K$5:$K$9999=NP$2) * IFERROR(FRACAS!$AN$5:$AN$9999,0) ) ) / IFERROR($ND57/FRACAS!$AY$1*60,0), 1 )))</f>
        <v>1</v>
      </c>
      <c r="NQ57" s="347" cm="1">
        <f t="array" ref="NQ57">IF($ND57=0,"",(IFERROR( (IFERROR($ND57/FRACAS!$AY$1*60,0) - SUMPRODUCT( (FRACAS!$K$5:$K$9999=NQ$2) * IFERROR(FRACAS!$AN$5:$AN$9999,0) ) ) / IFERROR($ND57/FRACAS!$AY$1*60,0), 1 )))</f>
        <v>1</v>
      </c>
      <c r="NR57" s="347" cm="1">
        <f t="array" ref="NR57">IF($ND57=0,"",(IFERROR( (IFERROR($ND57/FRACAS!$AY$1*60,0) - SUMPRODUCT( (FRACAS!$K$5:$K$9999=NR$2) * IFERROR(FRACAS!$AN$5:$AN$9999,0) ) ) / IFERROR($ND57/FRACAS!$AY$1*60,0), 1 )))</f>
        <v>1</v>
      </c>
      <c r="NS57" s="347" cm="1">
        <f t="array" ref="NS57">IF($ND57=0,"",(IFERROR( (IFERROR($ND57/FRACAS!$AY$1*60,0) - SUMPRODUCT( (FRACAS!$K$5:$K$9999=NS$2) * IFERROR(FRACAS!$AN$5:$AN$9999,0) ) ) / IFERROR($ND57/FRACAS!$AY$1*60,0), 1 )))</f>
        <v>1</v>
      </c>
      <c r="NT57" s="347" cm="1">
        <f t="array" ref="NT57">IF($ND57=0,"",(IFERROR( (IFERROR($ND57/FRACAS!$AY$1*60,0) - SUMPRODUCT( (FRACAS!$K$5:$K$9999=NT$2) * IFERROR(FRACAS!$AN$5:$AN$9999,0) ) ) / IFERROR($ND57/FRACAS!$AY$1*60,0), 1 )))</f>
        <v>1</v>
      </c>
      <c r="NU57" s="347" cm="1">
        <f t="array" ref="NU57">IF($ND57=0,"",(IFERROR( (IFERROR($ND57/FRACAS!$AY$1*60,0) - SUMPRODUCT( (FRACAS!$K$5:$K$9999=NU$2) * IFERROR(FRACAS!$AN$5:$AN$9999,0) ) ) / IFERROR($ND57/FRACAS!$AY$1*60,0), 1 )))</f>
        <v>1</v>
      </c>
      <c r="NV57" s="347" cm="1">
        <f t="array" ref="NV57">IF($ND57=0,"",(IFERROR( (IFERROR($ND57/FRACAS!$AY$1*60,0) - SUMPRODUCT( (FRACAS!$K$5:$K$9999=NV$2) * IFERROR(FRACAS!$AN$5:$AN$9999,0) ) ) / IFERROR($ND57/FRACAS!$AY$1*60,0), 1 )))</f>
        <v>1</v>
      </c>
      <c r="NW57" s="347" cm="1">
        <f t="array" ref="NW57">IF($ND57=0,"",(IFERROR( (IFERROR($ND57/FRACAS!$AY$1*60,0) - SUMPRODUCT( (FRACAS!$K$5:$K$9999=NW$2) * IFERROR(FRACAS!$AN$5:$AN$9999,0) ) ) / IFERROR($ND57/FRACAS!$AY$1*60,0), 1 )))</f>
        <v>1</v>
      </c>
      <c r="NX57" s="347" cm="1">
        <f t="array" ref="NX57">IF($ND57=0,"",(IFERROR( (IFERROR($ND57/FRACAS!$AY$1*60,0) - SUMPRODUCT( (FRACAS!$K$5:$K$9999=NX$2) * IFERROR(FRACAS!$AN$5:$AN$9999,0) ) ) / IFERROR($ND57/FRACAS!$AY$1*60,0), 1 )))</f>
        <v>1</v>
      </c>
      <c r="NY57" s="347" cm="1">
        <f t="array" ref="NY57">IF($ND57=0,"",(IFERROR( (IFERROR($ND57/FRACAS!$AY$1*60,0) - SUMPRODUCT( (FRACAS!$K$5:$K$9999=NY$2) * IFERROR(FRACAS!$AN$5:$AN$9999,0) ) ) / IFERROR($ND57/FRACAS!$AY$1*60,0), 1 )))</f>
        <v>1</v>
      </c>
      <c r="NZ57" s="347" cm="1">
        <f t="array" ref="NZ57">IF($ND57=0,"",(IFERROR( (IFERROR($ND57/FRACAS!$AY$1*60,0) - SUMPRODUCT( (FRACAS!$K$5:$K$9999=NZ$2) * IFERROR(FRACAS!$AN$5:$AN$9999,0) ) ) / IFERROR($ND57/FRACAS!$AY$1*60,0), 1 )))</f>
        <v>1</v>
      </c>
      <c r="OA57" s="347" cm="1">
        <f t="array" ref="OA57">IF($ND57=0,"",(IFERROR( (IFERROR($ND57/FRACAS!$AY$1*60,0) - SUMPRODUCT( (FRACAS!$K$5:$K$9999=OA$2) * IFERROR(FRACAS!$AN$5:$AN$9999,0) ) ) / IFERROR($ND57/FRACAS!$AY$1*60,0), 1 )))</f>
        <v>1</v>
      </c>
      <c r="OB57" s="347" cm="1">
        <f t="array" ref="OB57">IF($ND57=0,"",(IFERROR( (IFERROR($ND57/FRACAS!$AY$1*60,0) - SUMPRODUCT( (FRACAS!$K$5:$K$9999=OB$2) * IFERROR(FRACAS!$AN$5:$AN$9999,0) ) ) / IFERROR($ND57/FRACAS!$AY$1*60,0), 1 )))</f>
        <v>1</v>
      </c>
      <c r="OC57" s="347" cm="1">
        <f t="array" ref="OC57">IF($ND57=0,"",(IFERROR( (IFERROR($ND57/FRACAS!$AY$1*60,0) - SUMPRODUCT( (FRACAS!$K$5:$K$9999=OC$2) * IFERROR(FRACAS!$AN$5:$AN$9999,0) ) ) / IFERROR($ND57/FRACAS!$AY$1*60,0), 1 )))</f>
        <v>1</v>
      </c>
      <c r="OD57" s="347" cm="1">
        <f t="array" ref="OD57">IF($ND57=0,"",(IFERROR( (IFERROR($ND57/FRACAS!$AY$1*60,0) - SUMPRODUCT( (FRACAS!$K$5:$K$9999=OD$2) * IFERROR(FRACAS!$AN$5:$AN$9999,0) ) ) / IFERROR($ND57/FRACAS!$AY$1*60,0), 1 )))</f>
        <v>1</v>
      </c>
      <c r="OE57" s="347" cm="1">
        <f t="array" ref="OE57">IF($ND57=0,"",(IFERROR( (IFERROR($ND57/FRACAS!$AY$1*60,0) - SUMPRODUCT( (FRACAS!$K$5:$K$9999=OE$2) * IFERROR(FRACAS!$AN$5:$AN$9999,0) ) ) / IFERROR($ND57/FRACAS!$AY$1*60,0), 1 )))</f>
        <v>1</v>
      </c>
      <c r="OF57" s="347" cm="1">
        <f t="array" ref="OF57">IF($ND57=0,"",(IFERROR( (IFERROR($ND57/FRACAS!$AY$1*60,0) - SUMPRODUCT( (FRACAS!$K$5:$K$9999=OF$2) * IFERROR(FRACAS!$AN$5:$AN$9999,0) ) ) / IFERROR($ND57/FRACAS!$AY$1*60,0), 1 )))</f>
        <v>1</v>
      </c>
      <c r="OG57" s="347" cm="1">
        <f t="array" ref="OG57">IF($ND57=0,"",(IFERROR( (IFERROR($ND57/FRACAS!$AY$1*60,0) - SUMPRODUCT( (FRACAS!$K$5:$K$9999=OG$2) * IFERROR(FRACAS!$AN$5:$AN$9999,0) ) ) / IFERROR($ND57/FRACAS!$AY$1*60,0), 1 )))</f>
        <v>1</v>
      </c>
      <c r="OH57" s="347" cm="1">
        <f t="array" ref="OH57">IF($ND57=0,"",(IFERROR( (IFERROR($ND57/FRACAS!$AY$1*60,0) - SUMPRODUCT( (FRACAS!$K$5:$K$9999=OH$2) * IFERROR(FRACAS!$AN$5:$AN$9999,0) ) ) / IFERROR($ND57/FRACAS!$AY$1*60,0), 1 )))</f>
        <v>1</v>
      </c>
      <c r="OI57" s="347" cm="1">
        <f t="array" ref="OI57">IF($ND57=0,"",(IFERROR( (IFERROR($ND57/FRACAS!$AY$1*60,0) - SUMPRODUCT( (FRACAS!$K$5:$K$9999=OI$2) * IFERROR(FRACAS!$AN$5:$AN$9999,0) ) ) / IFERROR($ND57/FRACAS!$AY$1*60,0), 1 )))</f>
        <v>1</v>
      </c>
      <c r="OJ57" s="347" cm="1">
        <f t="array" ref="OJ57">IF($ND57=0,"",(IFERROR( (IFERROR($ND57/FRACAS!$AY$1*60,0) - SUMPRODUCT( (FRACAS!$K$5:$K$9999=OJ$2) * IFERROR(FRACAS!$AN$5:$AN$9999,0) ) ) / IFERROR($ND57/FRACAS!$AY$1*60,0), 1 )))</f>
        <v>1</v>
      </c>
      <c r="OK57" s="347" cm="1">
        <f t="array" ref="OK57">IF($ND57=0,"",(IFERROR( (IFERROR($ND57/FRACAS!$AY$1*60,0) - SUMPRODUCT( (FRACAS!$K$5:$K$9999=OK$2) * IFERROR(FRACAS!$AN$5:$AN$9999,0) ) ) / IFERROR($ND57/FRACAS!$AY$1*60,0), 1 )))</f>
        <v>1</v>
      </c>
      <c r="OL57" s="347" cm="1">
        <f t="array" ref="OL57">IF($ND57=0,"",(IFERROR( (IFERROR($ND57/FRACAS!$AY$1*60,0) - SUMPRODUCT( (FRACAS!$K$5:$K$9999=OL$2) * IFERROR(FRACAS!$AN$5:$AN$9999,0) ) ) / IFERROR($ND57/FRACAS!$AY$1*60,0), 1 )))</f>
        <v>1</v>
      </c>
      <c r="OM57" s="347" cm="1">
        <f t="array" ref="OM57">IF($ND57=0,"",(IFERROR( (IFERROR($ND57/FRACAS!$AY$1*60,0) - SUMPRODUCT( (FRACAS!$K$5:$K$9999=OM$2) * IFERROR(FRACAS!$AN$5:$AN$9999,0) ) ) / IFERROR($ND57/FRACAS!$AY$1*60,0), 1 )))</f>
        <v>1</v>
      </c>
      <c r="ON57" s="347" cm="1">
        <f t="array" ref="ON57">IF($ND57=0,"",(IFERROR( (IFERROR($ND57/FRACAS!$AY$1*60,0) - SUMPRODUCT( (FRACAS!$K$5:$K$9999=ON$2) * IFERROR(FRACAS!$AN$5:$AN$9999,0) ) ) / IFERROR($ND57/FRACAS!$AY$1*60,0), 1 )))</f>
        <v>1</v>
      </c>
    </row>
    <row r="58" spans="2:404" ht="15" customHeight="1">
      <c r="B58" s="301" t="s">
        <v>217</v>
      </c>
      <c r="C58" s="302">
        <v>45632</v>
      </c>
      <c r="D58" s="307">
        <v>11199</v>
      </c>
      <c r="E58" s="279">
        <v>161</v>
      </c>
      <c r="F58" s="279">
        <v>15500</v>
      </c>
      <c r="G58" s="279">
        <v>9200</v>
      </c>
      <c r="H58" s="279">
        <v>4400</v>
      </c>
      <c r="I58" s="303"/>
      <c r="J58" s="303"/>
      <c r="K58" s="304"/>
      <c r="L58" s="304"/>
      <c r="M58" s="317"/>
      <c r="N58" s="305"/>
      <c r="O58" s="279"/>
      <c r="P58" s="279"/>
      <c r="Q58" s="279"/>
      <c r="R58" s="279"/>
      <c r="S58" s="279"/>
      <c r="T58" s="279"/>
      <c r="U58" s="279"/>
      <c r="V58" s="279"/>
      <c r="W58" s="279"/>
      <c r="X58" s="279"/>
      <c r="Y58" s="279"/>
      <c r="Z58" s="279"/>
      <c r="AA58" s="279"/>
      <c r="AB58" s="279"/>
      <c r="AC58" s="279"/>
      <c r="AD58" s="279"/>
      <c r="AE58" s="279"/>
      <c r="AF58" s="279"/>
      <c r="AG58" s="279"/>
      <c r="AH58" s="279"/>
      <c r="AI58" s="279"/>
      <c r="AJ58" s="279"/>
      <c r="AK58" s="279"/>
      <c r="AL58" s="279"/>
      <c r="AM58" s="279"/>
      <c r="AN58" s="279"/>
      <c r="AO58" s="279"/>
      <c r="AP58" s="279"/>
      <c r="AQ58" s="279"/>
      <c r="AR58" s="279"/>
      <c r="AS58" s="279"/>
      <c r="AT58" s="279"/>
      <c r="AU58" s="279"/>
      <c r="AV58" s="279"/>
      <c r="AW58" s="279"/>
      <c r="AX58" s="279"/>
      <c r="AY58" s="279"/>
      <c r="AZ58" s="279"/>
      <c r="BA58" s="280"/>
      <c r="BB58" s="266"/>
      <c r="BC58" s="266"/>
      <c r="BD58" s="352"/>
      <c r="BE58" s="352"/>
      <c r="BF58" s="352"/>
      <c r="BG58" s="352"/>
      <c r="BH58" s="352"/>
      <c r="BI58" s="352"/>
      <c r="BJ58" s="352"/>
      <c r="BK58" s="352"/>
      <c r="BL58" s="352"/>
      <c r="BM58" s="352"/>
      <c r="BN58" s="352"/>
      <c r="BO58" s="352"/>
      <c r="BP58" s="352"/>
      <c r="BQ58" s="352"/>
      <c r="BR58" s="352"/>
      <c r="BS58" s="352"/>
      <c r="BT58" s="352"/>
      <c r="BU58" s="352"/>
      <c r="BV58" s="352"/>
      <c r="BW58" s="352"/>
      <c r="BX58" s="352"/>
      <c r="BY58" s="352"/>
      <c r="BZ58" s="352"/>
      <c r="CA58" s="352"/>
      <c r="CB58" s="352"/>
      <c r="CC58" s="352"/>
      <c r="CD58" s="352"/>
      <c r="CE58" s="352"/>
      <c r="CF58" s="352"/>
      <c r="CG58" s="352"/>
      <c r="CH58" s="352"/>
      <c r="CI58" s="352"/>
      <c r="CJ58" s="352"/>
      <c r="CK58" s="352"/>
      <c r="CL58" s="352"/>
      <c r="CM58" s="352"/>
      <c r="CN58" s="352"/>
      <c r="CO58" s="352"/>
      <c r="CP58" s="352"/>
      <c r="CQ58" s="352"/>
      <c r="CR58" s="352"/>
      <c r="CS58" s="352"/>
      <c r="CT58" s="352"/>
      <c r="CU58" s="352"/>
      <c r="CV58" s="352"/>
      <c r="CW58" s="352"/>
      <c r="CX58" s="352"/>
      <c r="CY58" s="352"/>
      <c r="CZ58" s="352"/>
      <c r="DA58" s="352"/>
      <c r="DB58" s="266"/>
      <c r="DC58" s="266">
        <f t="shared" si="3"/>
        <v>73</v>
      </c>
      <c r="DD58" s="302">
        <f t="shared" si="4"/>
        <v>45632</v>
      </c>
      <c r="DE58" s="328">
        <f>IF(D58&gt; 0,(COUNTIFS(FRACAS!$B$5:$B$9997, D$4, FRACAS!$D$5:$D$9997, "&lt;="&amp;D58)), "" )</f>
        <v>42</v>
      </c>
      <c r="DF58" s="282">
        <f>IF(E58&gt; 0,(COUNTIFS(FRACAS!$B$5:$B$9997, E$4, FRACAS!$D$5:$D$9997, "&lt;="&amp;E58)), "" )</f>
        <v>11</v>
      </c>
      <c r="DG58" s="282">
        <f>IF(F58&gt; 0,(COUNTIFS(FRACAS!$B$5:$B$9997, F$4, FRACAS!$D$5:$D$9997, "&lt;="&amp;F58)), "" )</f>
        <v>6</v>
      </c>
      <c r="DH58" s="282">
        <f>IF(G58&gt; 0,(COUNTIFS(FRACAS!$B$5:$B$9997, G$4, FRACAS!$D$5:$D$9997, "&lt;="&amp;G58)), "" )</f>
        <v>6</v>
      </c>
      <c r="DI58" s="282">
        <f>IF(H58&gt; 0,(COUNTIFS(FRACAS!$B$5:$B$9997, H$4, FRACAS!$D$5:$D$9997, "&lt;="&amp;H58)), "" )</f>
        <v>8</v>
      </c>
      <c r="DJ58" s="282" t="str">
        <f>IF(I58&gt; 0,(COUNTIFS(FRACAS!$B$5:$B$9997, I$4, FRACAS!$D$5:$D$9997, "&lt;="&amp;I58)), "" )</f>
        <v/>
      </c>
      <c r="DK58" s="282" t="str">
        <f>IF(J58&gt; 0,(COUNTIFS(FRACAS!$B$5:$B$9997, J$4, FRACAS!$D$5:$D$9997, "&lt;="&amp;J58)), "" )</f>
        <v/>
      </c>
      <c r="DL58" s="282" t="str">
        <f>IF(K58&gt; 0,(COUNTIFS(FRACAS!$B$5:$B$9997, K$4, FRACAS!$D$5:$D$9997, "&lt;="&amp;K58)), "" )</f>
        <v/>
      </c>
      <c r="DM58" s="282" t="str">
        <f>IF(L58&gt; 0,(COUNTIFS(FRACAS!$B$5:$B$9997, L$4, FRACAS!$D$5:$D$9997, "&lt;="&amp;L58)), "" )</f>
        <v/>
      </c>
      <c r="DN58" s="282" t="str">
        <f>IF(M58&gt; 0,(COUNTIFS(FRACAS!$B$5:$B$9997, M$4, FRACAS!$D$5:$D$9997, "&lt;="&amp;M58)), "" )</f>
        <v/>
      </c>
      <c r="DO58" s="284"/>
      <c r="DP58" s="282"/>
      <c r="DQ58" s="282"/>
      <c r="DR58" s="282"/>
      <c r="DS58" s="282"/>
      <c r="DT58" s="282"/>
      <c r="DU58" s="282"/>
      <c r="DV58" s="282"/>
      <c r="DW58" s="282"/>
      <c r="DX58" s="282"/>
      <c r="DY58" s="282"/>
      <c r="DZ58" s="282"/>
      <c r="EA58" s="282"/>
      <c r="EB58" s="282"/>
      <c r="EC58" s="282"/>
      <c r="ED58" s="282"/>
      <c r="EE58" s="282"/>
      <c r="EF58" s="282"/>
      <c r="EG58" s="282"/>
      <c r="EH58" s="282"/>
      <c r="EI58" s="282"/>
      <c r="EJ58" s="282"/>
      <c r="EK58" s="282"/>
      <c r="EL58" s="282"/>
      <c r="EM58" s="282"/>
      <c r="EN58" s="282"/>
      <c r="EO58" s="282"/>
      <c r="EP58" s="282"/>
      <c r="EQ58" s="282"/>
      <c r="ER58" s="282"/>
      <c r="ES58" s="282"/>
      <c r="ET58" s="282"/>
      <c r="EU58" s="282"/>
      <c r="EV58" s="282"/>
      <c r="EW58" s="282"/>
      <c r="EX58" s="282"/>
      <c r="EY58" s="282"/>
      <c r="EZ58" s="282"/>
      <c r="FA58" s="282"/>
      <c r="FB58" s="283"/>
      <c r="FC58" s="285"/>
      <c r="FD58" s="285"/>
      <c r="JN58" s="306"/>
      <c r="JO58" s="274"/>
      <c r="JP58" s="274"/>
      <c r="JQ58" s="274"/>
      <c r="JR58" s="274"/>
      <c r="JS58" s="274"/>
      <c r="JT58" s="274"/>
      <c r="JU58" s="274"/>
      <c r="JV58" s="274"/>
      <c r="JW58" s="274"/>
      <c r="JX58" s="274"/>
      <c r="JY58" s="274"/>
      <c r="JZ58" s="274"/>
      <c r="KA58" s="274"/>
      <c r="KB58" s="274"/>
      <c r="KC58" s="274"/>
      <c r="KD58" s="274"/>
      <c r="KE58" s="274"/>
      <c r="KF58" s="274"/>
      <c r="KG58" s="274"/>
      <c r="KH58" s="274"/>
      <c r="KI58" s="274"/>
      <c r="KJ58" s="274"/>
      <c r="KK58" s="274"/>
      <c r="KL58" s="274"/>
      <c r="KM58" s="274"/>
      <c r="KN58" s="274"/>
      <c r="KO58" s="274"/>
      <c r="KP58" s="274"/>
      <c r="KQ58" s="274"/>
      <c r="KR58" s="274"/>
      <c r="KS58" s="274"/>
      <c r="KT58" s="274"/>
      <c r="KU58" s="274"/>
      <c r="KV58" s="274"/>
      <c r="KW58" s="274"/>
      <c r="KX58" s="274"/>
      <c r="KY58" s="274"/>
      <c r="KZ58" s="274"/>
      <c r="LA58" s="274"/>
      <c r="LB58" s="275"/>
      <c r="LC58" s="302">
        <f t="shared" si="6"/>
        <v>45632</v>
      </c>
      <c r="LD58" s="354" cm="1">
        <f t="array" ref="LD58">IFERROR(
    (((D58/FRACAS!$AY$1)*60))
    /
    (((D58/FRACAS!$AY$1)*60) + SUMPRODUCT((FRACAS!$B$5:$B$9997=D$4)*(FRACAS!$D$5:$D$9997&lt;=D58)*(IFERROR(FRACAS!$AM$5:$AM$9997,0)))
    ),"")</f>
        <v>0.2940001548888338</v>
      </c>
      <c r="LE58" s="354" cm="1">
        <f t="array" ref="LE58">IFERROR(
    (((E58/FRACAS!$AY$1)*60))
    /
    (((E58/FRACAS!$AY$1)*60) + SUMPRODUCT((FRACAS!$B$5:$B$9997=E$4)*(FRACAS!$D$5:$D$9997&lt;=E58)*(IFERROR(FRACAS!$AM$5:$AM$9997,0)))
    ),"")</f>
        <v>6.0159753415640433E-3</v>
      </c>
      <c r="LF58" s="354" cm="1">
        <f t="array" ref="LF58">IFERROR(
    (((F58/FRACAS!$AY$1)*60))
    /
    (((F58/FRACAS!$AY$1)*60) + SUMPRODUCT((FRACAS!$B$5:$B$9997=F$4)*(FRACAS!$D$5:$D$9997&lt;=F58)*(IFERROR(FRACAS!$AM$5:$AM$9997,0)))
    ),"")</f>
        <v>0.99959156473835997</v>
      </c>
      <c r="LG58" s="354" cm="1">
        <f t="array" ref="LG58">IFERROR(
    (((G58/FRACAS!$AY$1)*60))
    /
    (((G58/FRACAS!$AY$1)*60) + SUMPRODUCT((FRACAS!$B$5:$B$9997=G$4)*(FRACAS!$D$5:$D$9997&lt;=G58)*(IFERROR(FRACAS!$AM$5:$AM$9997,0)))
    ),"")</f>
        <v>0.99613756082445026</v>
      </c>
      <c r="LH58" s="354" cm="1">
        <f t="array" ref="LH58">IFERROR(
    (((H58/FRACAS!$AY$1)*60))
    /
    (((H58/FRACAS!$AY$1)*60) + SUMPRODUCT((FRACAS!$B$5:$B$9997=H$4)*(FRACAS!$D$5:$D$9997&lt;=H58)*(IFERROR(FRACAS!$AM$5:$AM$9997,0)))
    ),"")</f>
        <v>0.39747024242635065</v>
      </c>
      <c r="LI58" s="354" t="str" cm="1">
        <f t="array" ref="LI58">IFERROR(
    (((I58/FRACAS!$AY$1)*60))
    /
    (((I58/FRACAS!$AY$1)*60) + SUMPRODUCT((FRACAS!$B$5:$B$9997=I$4)*(FRACAS!$D$5:$D$9997&lt;=I58)*(IFERROR(FRACAS!$AM$5:$AM$9997,0)))
    ),"")</f>
        <v/>
      </c>
      <c r="LJ58" s="354" t="str" cm="1">
        <f t="array" ref="LJ58">IFERROR(
    (((J58/FRACAS!$AY$1)*60))
    /
    (((J58/FRACAS!$AY$1)*60) + SUMPRODUCT((FRACAS!$B$5:$B$9997=J$4)*(FRACAS!$D$5:$D$9997&lt;=J58)*(IFERROR(FRACAS!$AM$5:$AM$9997,0)))
    ),"")</f>
        <v/>
      </c>
      <c r="LK58" s="354" t="str" cm="1">
        <f t="array" ref="LK58">IFERROR(
    (((K58/FRACAS!$AY$1)*60))
    /
    (((K58/FRACAS!$AY$1)*60) + SUMPRODUCT((FRACAS!$B$5:$B$9997=K$4)*(FRACAS!$D$5:$D$9997&lt;=K58)*(IFERROR(FRACAS!$AM$5:$AM$9997,0)))
    ),"")</f>
        <v/>
      </c>
      <c r="LL58" s="354" t="str" cm="1">
        <f t="array" ref="LL58">IFERROR(
    (((L58/FRACAS!$AY$1)*60))
    /
    (((L58/FRACAS!$AY$1)*60) + SUMPRODUCT((FRACAS!$B$5:$B$9997=L$4)*(FRACAS!$D$5:$D$9997&lt;=L58)*(IFERROR(FRACAS!$AM$5:$AM$9997,0)))
    ),"")</f>
        <v/>
      </c>
      <c r="LM58" s="354" t="str" cm="1">
        <f t="array" ref="LM58">IFERROR(
    (((M58/FRACAS!$AY$1)*60))
    /
    (((M58/FRACAS!$AY$1)*60) + SUMPRODUCT((FRACAS!$B$5:$B$9997=M$4)*(FRACAS!$D$5:$D$9997&lt;=M58)*(IFERROR(FRACAS!$AM$5:$AM$9997,0)))
    ),"")</f>
        <v/>
      </c>
      <c r="LN58" s="308"/>
      <c r="LO58" s="276"/>
      <c r="LP58" s="276"/>
      <c r="LQ58" s="276"/>
      <c r="LR58" s="276"/>
      <c r="LS58" s="276"/>
      <c r="LT58" s="276"/>
      <c r="LU58" s="276"/>
      <c r="LV58" s="276"/>
      <c r="LW58" s="276"/>
      <c r="LX58" s="276"/>
      <c r="LY58" s="276"/>
      <c r="LZ58" s="276"/>
      <c r="MA58" s="276"/>
      <c r="MB58" s="276"/>
      <c r="MC58" s="276"/>
      <c r="MD58" s="276"/>
      <c r="ME58" s="276"/>
      <c r="MF58" s="276"/>
      <c r="MG58" s="276"/>
      <c r="MH58" s="276"/>
      <c r="MI58" s="276"/>
      <c r="MJ58" s="276"/>
      <c r="MK58" s="276"/>
      <c r="ML58" s="276"/>
      <c r="MM58" s="276"/>
      <c r="MN58" s="276"/>
      <c r="MO58" s="276"/>
      <c r="MP58" s="276"/>
      <c r="MQ58" s="276"/>
      <c r="MR58" s="276"/>
      <c r="MS58" s="276"/>
      <c r="MT58" s="276"/>
      <c r="MU58" s="276"/>
      <c r="MV58" s="276"/>
      <c r="MW58" s="276"/>
      <c r="MX58" s="276"/>
      <c r="MY58" s="276"/>
      <c r="MZ58" s="276"/>
      <c r="NA58" s="277"/>
      <c r="ND58" s="345">
        <f t="shared" si="7"/>
        <v>40460</v>
      </c>
      <c r="NE58" s="346">
        <f t="shared" si="5"/>
        <v>45632</v>
      </c>
      <c r="NF58" s="347" cm="1">
        <f t="array" ref="NF58">IF($ND58=0,"",(IFERROR( (IFERROR($ND58/FRACAS!$AY$1*60,0) - SUMPRODUCT( (FRACAS!$K$5:$K$9999=NF$2) * IFERROR(FRACAS!$AN$5:$AN$9999,0) ) ) / IFERROR($ND58/FRACAS!$AY$1*60,0), 1 )))</f>
        <v>1</v>
      </c>
      <c r="NG58" s="347" cm="1">
        <f t="array" ref="NG58">IF($ND58=0,"",(IFERROR( (IFERROR($ND58/FRACAS!$AY$1*60,0) - SUMPRODUCT( (FRACAS!$K$5:$K$9999=NG$2) * IFERROR(FRACAS!$AN$5:$AN$9999,0) ) ) / IFERROR($ND58/FRACAS!$AY$1*60,0), 1 )))</f>
        <v>1</v>
      </c>
      <c r="NH58" s="347" cm="1">
        <f t="array" ref="NH58">IF($ND58=0,"",(IFERROR( (IFERROR($ND58/FRACAS!$AY$1*60,0) - SUMPRODUCT( (FRACAS!$K$5:$K$9999=NH$2) * IFERROR(FRACAS!$AN$5:$AN$9999,0) ) ) / IFERROR($ND58/FRACAS!$AY$1*60,0), 1 )))</f>
        <v>1</v>
      </c>
      <c r="NI58" s="347" cm="1">
        <f t="array" ref="NI58">IF($ND58=0,"",(IFERROR( (IFERROR($ND58/FRACAS!$AY$1*60,0) - SUMPRODUCT( (FRACAS!$K$5:$K$9999=NI$2) * IFERROR(FRACAS!$AN$5:$AN$9999,0) ) ) / IFERROR($ND58/FRACAS!$AY$1*60,0), 1 )))</f>
        <v>1</v>
      </c>
      <c r="NJ58" s="347" cm="1">
        <f t="array" ref="NJ58">IF($ND58=0,"",(IFERROR( (IFERROR($ND58/FRACAS!$AY$1*60,0) - SUMPRODUCT( (FRACAS!$K$5:$K$9999=NJ$2) * IFERROR(FRACAS!$AN$5:$AN$9999,0) ) ) / IFERROR($ND58/FRACAS!$AY$1*60,0), 1 )))</f>
        <v>1</v>
      </c>
      <c r="NK58" s="347" cm="1">
        <f t="array" ref="NK58">IF($ND58=0,"",(IFERROR( (IFERROR($ND58/FRACAS!$AY$1*60,0) - SUMPRODUCT( (FRACAS!$K$5:$K$9999=NK$2) * IFERROR(FRACAS!$AN$5:$AN$9999,0) ) ) / IFERROR($ND58/FRACAS!$AY$1*60,0), 1 )))</f>
        <v>1</v>
      </c>
      <c r="NL58" s="347" cm="1">
        <f t="array" ref="NL58">IF($ND58=0,"",(IFERROR( (IFERROR($ND58/FRACAS!$AY$1*60,0) - SUMPRODUCT( (FRACAS!$K$5:$K$9999=NL$2) * IFERROR(FRACAS!$AN$5:$AN$9999,0) ) ) / IFERROR($ND58/FRACAS!$AY$1*60,0), 1 )))</f>
        <v>1</v>
      </c>
      <c r="NM58" s="347" cm="1">
        <f t="array" ref="NM58">IF($ND58=0,"",(IFERROR( (IFERROR($ND58/FRACAS!$AY$1*60,0) - SUMPRODUCT( (FRACAS!$K$5:$K$9999=NM$2) * IFERROR(FRACAS!$AN$5:$AN$9999,0) ) ) / IFERROR($ND58/FRACAS!$AY$1*60,0), 1 )))</f>
        <v>1</v>
      </c>
      <c r="NN58" s="347" cm="1">
        <f t="array" ref="NN58">IF($ND58=0,"",(IFERROR( (IFERROR($ND58/FRACAS!$AY$1*60,0) - SUMPRODUCT( (FRACAS!$K$5:$K$9999=NN$2) * IFERROR(FRACAS!$AN$5:$AN$9999,0) ) ) / IFERROR($ND58/FRACAS!$AY$1*60,0), 1 )))</f>
        <v>1</v>
      </c>
      <c r="NO58" s="347" cm="1">
        <f t="array" ref="NO58">IF($ND58=0,"",(IFERROR( (IFERROR($ND58/FRACAS!$AY$1*60,0) - SUMPRODUCT( (FRACAS!$K$5:$K$9999=NO$2) * IFERROR(FRACAS!$AN$5:$AN$9999,0) ) ) / IFERROR($ND58/FRACAS!$AY$1*60,0), 1 )))</f>
        <v>1</v>
      </c>
      <c r="NP58" s="347" cm="1">
        <f t="array" ref="NP58">IF($ND58=0,"",(IFERROR( (IFERROR($ND58/FRACAS!$AY$1*60,0) - SUMPRODUCT( (FRACAS!$K$5:$K$9999=NP$2) * IFERROR(FRACAS!$AN$5:$AN$9999,0) ) ) / IFERROR($ND58/FRACAS!$AY$1*60,0), 1 )))</f>
        <v>1</v>
      </c>
      <c r="NQ58" s="347" cm="1">
        <f t="array" ref="NQ58">IF($ND58=0,"",(IFERROR( (IFERROR($ND58/FRACAS!$AY$1*60,0) - SUMPRODUCT( (FRACAS!$K$5:$K$9999=NQ$2) * IFERROR(FRACAS!$AN$5:$AN$9999,0) ) ) / IFERROR($ND58/FRACAS!$AY$1*60,0), 1 )))</f>
        <v>1</v>
      </c>
      <c r="NR58" s="347" cm="1">
        <f t="array" ref="NR58">IF($ND58=0,"",(IFERROR( (IFERROR($ND58/FRACAS!$AY$1*60,0) - SUMPRODUCT( (FRACAS!$K$5:$K$9999=NR$2) * IFERROR(FRACAS!$AN$5:$AN$9999,0) ) ) / IFERROR($ND58/FRACAS!$AY$1*60,0), 1 )))</f>
        <v>1</v>
      </c>
      <c r="NS58" s="347" cm="1">
        <f t="array" ref="NS58">IF($ND58=0,"",(IFERROR( (IFERROR($ND58/FRACAS!$AY$1*60,0) - SUMPRODUCT( (FRACAS!$K$5:$K$9999=NS$2) * IFERROR(FRACAS!$AN$5:$AN$9999,0) ) ) / IFERROR($ND58/FRACAS!$AY$1*60,0), 1 )))</f>
        <v>1</v>
      </c>
      <c r="NT58" s="347" cm="1">
        <f t="array" ref="NT58">IF($ND58=0,"",(IFERROR( (IFERROR($ND58/FRACAS!$AY$1*60,0) - SUMPRODUCT( (FRACAS!$K$5:$K$9999=NT$2) * IFERROR(FRACAS!$AN$5:$AN$9999,0) ) ) / IFERROR($ND58/FRACAS!$AY$1*60,0), 1 )))</f>
        <v>1</v>
      </c>
      <c r="NU58" s="347" cm="1">
        <f t="array" ref="NU58">IF($ND58=0,"",(IFERROR( (IFERROR($ND58/FRACAS!$AY$1*60,0) - SUMPRODUCT( (FRACAS!$K$5:$K$9999=NU$2) * IFERROR(FRACAS!$AN$5:$AN$9999,0) ) ) / IFERROR($ND58/FRACAS!$AY$1*60,0), 1 )))</f>
        <v>1</v>
      </c>
      <c r="NV58" s="347" cm="1">
        <f t="array" ref="NV58">IF($ND58=0,"",(IFERROR( (IFERROR($ND58/FRACAS!$AY$1*60,0) - SUMPRODUCT( (FRACAS!$K$5:$K$9999=NV$2) * IFERROR(FRACAS!$AN$5:$AN$9999,0) ) ) / IFERROR($ND58/FRACAS!$AY$1*60,0), 1 )))</f>
        <v>1</v>
      </c>
      <c r="NW58" s="347" cm="1">
        <f t="array" ref="NW58">IF($ND58=0,"",(IFERROR( (IFERROR($ND58/FRACAS!$AY$1*60,0) - SUMPRODUCT( (FRACAS!$K$5:$K$9999=NW$2) * IFERROR(FRACAS!$AN$5:$AN$9999,0) ) ) / IFERROR($ND58/FRACAS!$AY$1*60,0), 1 )))</f>
        <v>1</v>
      </c>
      <c r="NX58" s="347" cm="1">
        <f t="array" ref="NX58">IF($ND58=0,"",(IFERROR( (IFERROR($ND58/FRACAS!$AY$1*60,0) - SUMPRODUCT( (FRACAS!$K$5:$K$9999=NX$2) * IFERROR(FRACAS!$AN$5:$AN$9999,0) ) ) / IFERROR($ND58/FRACAS!$AY$1*60,0), 1 )))</f>
        <v>1</v>
      </c>
      <c r="NY58" s="347" cm="1">
        <f t="array" ref="NY58">IF($ND58=0,"",(IFERROR( (IFERROR($ND58/FRACAS!$AY$1*60,0) - SUMPRODUCT( (FRACAS!$K$5:$K$9999=NY$2) * IFERROR(FRACAS!$AN$5:$AN$9999,0) ) ) / IFERROR($ND58/FRACAS!$AY$1*60,0), 1 )))</f>
        <v>1</v>
      </c>
      <c r="NZ58" s="347" cm="1">
        <f t="array" ref="NZ58">IF($ND58=0,"",(IFERROR( (IFERROR($ND58/FRACAS!$AY$1*60,0) - SUMPRODUCT( (FRACAS!$K$5:$K$9999=NZ$2) * IFERROR(FRACAS!$AN$5:$AN$9999,0) ) ) / IFERROR($ND58/FRACAS!$AY$1*60,0), 1 )))</f>
        <v>1</v>
      </c>
      <c r="OA58" s="347" cm="1">
        <f t="array" ref="OA58">IF($ND58=0,"",(IFERROR( (IFERROR($ND58/FRACAS!$AY$1*60,0) - SUMPRODUCT( (FRACAS!$K$5:$K$9999=OA$2) * IFERROR(FRACAS!$AN$5:$AN$9999,0) ) ) / IFERROR($ND58/FRACAS!$AY$1*60,0), 1 )))</f>
        <v>1</v>
      </c>
      <c r="OB58" s="347" cm="1">
        <f t="array" ref="OB58">IF($ND58=0,"",(IFERROR( (IFERROR($ND58/FRACAS!$AY$1*60,0) - SUMPRODUCT( (FRACAS!$K$5:$K$9999=OB$2) * IFERROR(FRACAS!$AN$5:$AN$9999,0) ) ) / IFERROR($ND58/FRACAS!$AY$1*60,0), 1 )))</f>
        <v>1</v>
      </c>
      <c r="OC58" s="347" cm="1">
        <f t="array" ref="OC58">IF($ND58=0,"",(IFERROR( (IFERROR($ND58/FRACAS!$AY$1*60,0) - SUMPRODUCT( (FRACAS!$K$5:$K$9999=OC$2) * IFERROR(FRACAS!$AN$5:$AN$9999,0) ) ) / IFERROR($ND58/FRACAS!$AY$1*60,0), 1 )))</f>
        <v>1</v>
      </c>
      <c r="OD58" s="347" cm="1">
        <f t="array" ref="OD58">IF($ND58=0,"",(IFERROR( (IFERROR($ND58/FRACAS!$AY$1*60,0) - SUMPRODUCT( (FRACAS!$K$5:$K$9999=OD$2) * IFERROR(FRACAS!$AN$5:$AN$9999,0) ) ) / IFERROR($ND58/FRACAS!$AY$1*60,0), 1 )))</f>
        <v>1</v>
      </c>
      <c r="OE58" s="347" cm="1">
        <f t="array" ref="OE58">IF($ND58=0,"",(IFERROR( (IFERROR($ND58/FRACAS!$AY$1*60,0) - SUMPRODUCT( (FRACAS!$K$5:$K$9999=OE$2) * IFERROR(FRACAS!$AN$5:$AN$9999,0) ) ) / IFERROR($ND58/FRACAS!$AY$1*60,0), 1 )))</f>
        <v>1</v>
      </c>
      <c r="OF58" s="347" cm="1">
        <f t="array" ref="OF58">IF($ND58=0,"",(IFERROR( (IFERROR($ND58/FRACAS!$AY$1*60,0) - SUMPRODUCT( (FRACAS!$K$5:$K$9999=OF$2) * IFERROR(FRACAS!$AN$5:$AN$9999,0) ) ) / IFERROR($ND58/FRACAS!$AY$1*60,0), 1 )))</f>
        <v>1</v>
      </c>
      <c r="OG58" s="347" cm="1">
        <f t="array" ref="OG58">IF($ND58=0,"",(IFERROR( (IFERROR($ND58/FRACAS!$AY$1*60,0) - SUMPRODUCT( (FRACAS!$K$5:$K$9999=OG$2) * IFERROR(FRACAS!$AN$5:$AN$9999,0) ) ) / IFERROR($ND58/FRACAS!$AY$1*60,0), 1 )))</f>
        <v>1</v>
      </c>
      <c r="OH58" s="347" cm="1">
        <f t="array" ref="OH58">IF($ND58=0,"",(IFERROR( (IFERROR($ND58/FRACAS!$AY$1*60,0) - SUMPRODUCT( (FRACAS!$K$5:$K$9999=OH$2) * IFERROR(FRACAS!$AN$5:$AN$9999,0) ) ) / IFERROR($ND58/FRACAS!$AY$1*60,0), 1 )))</f>
        <v>1</v>
      </c>
      <c r="OI58" s="347" cm="1">
        <f t="array" ref="OI58">IF($ND58=0,"",(IFERROR( (IFERROR($ND58/FRACAS!$AY$1*60,0) - SUMPRODUCT( (FRACAS!$K$5:$K$9999=OI$2) * IFERROR(FRACAS!$AN$5:$AN$9999,0) ) ) / IFERROR($ND58/FRACAS!$AY$1*60,0), 1 )))</f>
        <v>1</v>
      </c>
      <c r="OJ58" s="347" cm="1">
        <f t="array" ref="OJ58">IF($ND58=0,"",(IFERROR( (IFERROR($ND58/FRACAS!$AY$1*60,0) - SUMPRODUCT( (FRACAS!$K$5:$K$9999=OJ$2) * IFERROR(FRACAS!$AN$5:$AN$9999,0) ) ) / IFERROR($ND58/FRACAS!$AY$1*60,0), 1 )))</f>
        <v>1</v>
      </c>
      <c r="OK58" s="347" cm="1">
        <f t="array" ref="OK58">IF($ND58=0,"",(IFERROR( (IFERROR($ND58/FRACAS!$AY$1*60,0) - SUMPRODUCT( (FRACAS!$K$5:$K$9999=OK$2) * IFERROR(FRACAS!$AN$5:$AN$9999,0) ) ) / IFERROR($ND58/FRACAS!$AY$1*60,0), 1 )))</f>
        <v>1</v>
      </c>
      <c r="OL58" s="347" cm="1">
        <f t="array" ref="OL58">IF($ND58=0,"",(IFERROR( (IFERROR($ND58/FRACAS!$AY$1*60,0) - SUMPRODUCT( (FRACAS!$K$5:$K$9999=OL$2) * IFERROR(FRACAS!$AN$5:$AN$9999,0) ) ) / IFERROR($ND58/FRACAS!$AY$1*60,0), 1 )))</f>
        <v>1</v>
      </c>
      <c r="OM58" s="347" cm="1">
        <f t="array" ref="OM58">IF($ND58=0,"",(IFERROR( (IFERROR($ND58/FRACAS!$AY$1*60,0) - SUMPRODUCT( (FRACAS!$K$5:$K$9999=OM$2) * IFERROR(FRACAS!$AN$5:$AN$9999,0) ) ) / IFERROR($ND58/FRACAS!$AY$1*60,0), 1 )))</f>
        <v>1</v>
      </c>
      <c r="ON58" s="347" cm="1">
        <f t="array" ref="ON58">IF($ND58=0,"",(IFERROR( (IFERROR($ND58/FRACAS!$AY$1*60,0) - SUMPRODUCT( (FRACAS!$K$5:$K$9999=ON$2) * IFERROR(FRACAS!$AN$5:$AN$9999,0) ) ) / IFERROR($ND58/FRACAS!$AY$1*60,0), 1 )))</f>
        <v>1</v>
      </c>
    </row>
    <row r="59" spans="2:404" ht="15" customHeight="1">
      <c r="B59" s="301" t="s">
        <v>218</v>
      </c>
      <c r="C59" s="302">
        <v>45639</v>
      </c>
      <c r="D59" s="307">
        <v>12618</v>
      </c>
      <c r="E59" s="279">
        <v>165</v>
      </c>
      <c r="F59" s="307">
        <v>16171</v>
      </c>
      <c r="G59" s="307">
        <v>9594</v>
      </c>
      <c r="H59" s="307">
        <v>4664</v>
      </c>
      <c r="I59" s="303"/>
      <c r="J59" s="303"/>
      <c r="K59" s="304"/>
      <c r="L59" s="304"/>
      <c r="M59" s="317"/>
      <c r="N59" s="305"/>
      <c r="O59" s="279"/>
      <c r="P59" s="279"/>
      <c r="Q59" s="279"/>
      <c r="R59" s="279"/>
      <c r="S59" s="279"/>
      <c r="T59" s="279"/>
      <c r="U59" s="279"/>
      <c r="V59" s="279"/>
      <c r="W59" s="279"/>
      <c r="X59" s="279"/>
      <c r="Y59" s="279"/>
      <c r="Z59" s="279"/>
      <c r="AA59" s="279"/>
      <c r="AB59" s="279"/>
      <c r="AC59" s="279"/>
      <c r="AD59" s="279"/>
      <c r="AE59" s="279"/>
      <c r="AF59" s="279"/>
      <c r="AG59" s="279"/>
      <c r="AH59" s="279"/>
      <c r="AI59" s="279"/>
      <c r="AJ59" s="279"/>
      <c r="AK59" s="279"/>
      <c r="AL59" s="279"/>
      <c r="AM59" s="279"/>
      <c r="AN59" s="279"/>
      <c r="AO59" s="279"/>
      <c r="AP59" s="279"/>
      <c r="AQ59" s="279"/>
      <c r="AR59" s="279"/>
      <c r="AS59" s="279"/>
      <c r="AT59" s="279"/>
      <c r="AU59" s="279"/>
      <c r="AV59" s="279"/>
      <c r="AW59" s="279"/>
      <c r="AX59" s="279"/>
      <c r="AY59" s="279"/>
      <c r="AZ59" s="279"/>
      <c r="BA59" s="280"/>
      <c r="BB59" s="266"/>
      <c r="BC59" s="266"/>
      <c r="BD59" s="352"/>
      <c r="BE59" s="352"/>
      <c r="BF59" s="352"/>
      <c r="BG59" s="352"/>
      <c r="BH59" s="352"/>
      <c r="BI59" s="352"/>
      <c r="BJ59" s="352"/>
      <c r="BK59" s="352"/>
      <c r="BL59" s="352"/>
      <c r="BM59" s="352"/>
      <c r="BN59" s="352"/>
      <c r="BO59" s="352"/>
      <c r="BP59" s="352"/>
      <c r="BQ59" s="352"/>
      <c r="BR59" s="352"/>
      <c r="BS59" s="352"/>
      <c r="BT59" s="352"/>
      <c r="BU59" s="352"/>
      <c r="BV59" s="352"/>
      <c r="BW59" s="352"/>
      <c r="BX59" s="352"/>
      <c r="BY59" s="352"/>
      <c r="BZ59" s="352"/>
      <c r="CA59" s="352"/>
      <c r="CB59" s="352"/>
      <c r="CC59" s="352"/>
      <c r="CD59" s="352"/>
      <c r="CE59" s="352"/>
      <c r="CF59" s="352"/>
      <c r="CG59" s="352"/>
      <c r="CH59" s="352"/>
      <c r="CI59" s="352"/>
      <c r="CJ59" s="352"/>
      <c r="CK59" s="352"/>
      <c r="CL59" s="352"/>
      <c r="CM59" s="352"/>
      <c r="CN59" s="352"/>
      <c r="CO59" s="352"/>
      <c r="CP59" s="352"/>
      <c r="CQ59" s="352"/>
      <c r="CR59" s="352"/>
      <c r="CS59" s="352"/>
      <c r="CT59" s="352"/>
      <c r="CU59" s="352"/>
      <c r="CV59" s="352"/>
      <c r="CW59" s="352"/>
      <c r="CX59" s="352"/>
      <c r="CY59" s="352"/>
      <c r="CZ59" s="352"/>
      <c r="DA59" s="352"/>
      <c r="DB59" s="266"/>
      <c r="DC59" s="266">
        <f t="shared" si="3"/>
        <v>78</v>
      </c>
      <c r="DD59" s="302">
        <f t="shared" si="4"/>
        <v>45639</v>
      </c>
      <c r="DE59" s="328">
        <f>IF(D59&gt; 0,(COUNTIFS(FRACAS!$B$5:$B$9997, D$4, FRACAS!$D$5:$D$9997, "&lt;="&amp;D59)), "" )</f>
        <v>44</v>
      </c>
      <c r="DF59" s="282">
        <f>IF(E59&gt; 0,(COUNTIFS(FRACAS!$B$5:$B$9997, E$4, FRACAS!$D$5:$D$9997, "&lt;="&amp;E59)), "" )</f>
        <v>11</v>
      </c>
      <c r="DG59" s="282">
        <f>IF(F59&gt; 0,(COUNTIFS(FRACAS!$B$5:$B$9997, F$4, FRACAS!$D$5:$D$9997, "&lt;="&amp;F59)), "" )</f>
        <v>6</v>
      </c>
      <c r="DH59" s="282">
        <f>IF(G59&gt; 0,(COUNTIFS(FRACAS!$B$5:$B$9997, G$4, FRACAS!$D$5:$D$9997, "&lt;="&amp;G59)), "" )</f>
        <v>9</v>
      </c>
      <c r="DI59" s="282">
        <f>IF(H59&gt; 0,(COUNTIFS(FRACAS!$B$5:$B$9997, H$4, FRACAS!$D$5:$D$9997, "&lt;="&amp;H59)), "" )</f>
        <v>8</v>
      </c>
      <c r="DJ59" s="282" t="str">
        <f>IF(I59&gt; 0,(COUNTIFS(FRACAS!$B$5:$B$9997, I$4, FRACAS!$D$5:$D$9997, "&lt;="&amp;I59)), "" )</f>
        <v/>
      </c>
      <c r="DK59" s="282" t="str">
        <f>IF(J59&gt; 0,(COUNTIFS(FRACAS!$B$5:$B$9997, J$4, FRACAS!$D$5:$D$9997, "&lt;="&amp;J59)), "" )</f>
        <v/>
      </c>
      <c r="DL59" s="282" t="str">
        <f>IF(K59&gt; 0,(COUNTIFS(FRACAS!$B$5:$B$9997, K$4, FRACAS!$D$5:$D$9997, "&lt;="&amp;K59)), "" )</f>
        <v/>
      </c>
      <c r="DM59" s="282" t="str">
        <f>IF(L59&gt; 0,(COUNTIFS(FRACAS!$B$5:$B$9997, L$4, FRACAS!$D$5:$D$9997, "&lt;="&amp;L59)), "" )</f>
        <v/>
      </c>
      <c r="DN59" s="282" t="str">
        <f>IF(M59&gt; 0,(COUNTIFS(FRACAS!$B$5:$B$9997, M$4, FRACAS!$D$5:$D$9997, "&lt;="&amp;M59)), "" )</f>
        <v/>
      </c>
      <c r="DO59" s="284"/>
      <c r="DP59" s="282"/>
      <c r="DQ59" s="282"/>
      <c r="DR59" s="282"/>
      <c r="DS59" s="282"/>
      <c r="DT59" s="282"/>
      <c r="DU59" s="282"/>
      <c r="DV59" s="282"/>
      <c r="DW59" s="282"/>
      <c r="DX59" s="282"/>
      <c r="DY59" s="282"/>
      <c r="DZ59" s="282"/>
      <c r="EA59" s="282"/>
      <c r="EB59" s="282"/>
      <c r="EC59" s="282"/>
      <c r="ED59" s="282"/>
      <c r="EE59" s="282"/>
      <c r="EF59" s="282"/>
      <c r="EG59" s="282"/>
      <c r="EH59" s="282"/>
      <c r="EI59" s="282"/>
      <c r="EJ59" s="282"/>
      <c r="EK59" s="282"/>
      <c r="EL59" s="282"/>
      <c r="EM59" s="282"/>
      <c r="EN59" s="282"/>
      <c r="EO59" s="282"/>
      <c r="EP59" s="282"/>
      <c r="EQ59" s="282"/>
      <c r="ER59" s="282"/>
      <c r="ES59" s="282"/>
      <c r="ET59" s="282"/>
      <c r="EU59" s="282"/>
      <c r="EV59" s="282"/>
      <c r="EW59" s="282"/>
      <c r="EX59" s="282"/>
      <c r="EY59" s="282"/>
      <c r="EZ59" s="282"/>
      <c r="FA59" s="282"/>
      <c r="FB59" s="283"/>
      <c r="FC59" s="285"/>
      <c r="FD59" s="285"/>
      <c r="JN59" s="306"/>
      <c r="JO59" s="274"/>
      <c r="JP59" s="274"/>
      <c r="JQ59" s="274"/>
      <c r="JR59" s="274"/>
      <c r="JS59" s="274"/>
      <c r="JT59" s="274"/>
      <c r="JU59" s="274"/>
      <c r="JV59" s="274"/>
      <c r="JW59" s="274"/>
      <c r="JX59" s="274"/>
      <c r="JY59" s="274"/>
      <c r="JZ59" s="274"/>
      <c r="KA59" s="274"/>
      <c r="KB59" s="274"/>
      <c r="KC59" s="274"/>
      <c r="KD59" s="274"/>
      <c r="KE59" s="274"/>
      <c r="KF59" s="274"/>
      <c r="KG59" s="274"/>
      <c r="KH59" s="274"/>
      <c r="KI59" s="274"/>
      <c r="KJ59" s="274"/>
      <c r="KK59" s="274"/>
      <c r="KL59" s="274"/>
      <c r="KM59" s="274"/>
      <c r="KN59" s="274"/>
      <c r="KO59" s="274"/>
      <c r="KP59" s="274"/>
      <c r="KQ59" s="274"/>
      <c r="KR59" s="274"/>
      <c r="KS59" s="274"/>
      <c r="KT59" s="274"/>
      <c r="KU59" s="274"/>
      <c r="KV59" s="274"/>
      <c r="KW59" s="274"/>
      <c r="KX59" s="274"/>
      <c r="KY59" s="274"/>
      <c r="KZ59" s="274"/>
      <c r="LA59" s="274"/>
      <c r="LB59" s="275"/>
      <c r="LC59" s="302">
        <f t="shared" si="6"/>
        <v>45639</v>
      </c>
      <c r="LD59" s="354" cm="1">
        <f t="array" ref="LD59">IFERROR(
    (((D59/FRACAS!$AY$1)*60))
    /
    (((D59/FRACAS!$AY$1)*60) + SUMPRODUCT((FRACAS!$B$5:$B$9997=D$4)*(FRACAS!$D$5:$D$9997&lt;=D59)*(IFERROR(FRACAS!$AM$5:$AM$9997,0)))
    ),"")</f>
        <v>0.31935558574880063</v>
      </c>
      <c r="LE59" s="354" cm="1">
        <f t="array" ref="LE59">IFERROR(
    (((E59/FRACAS!$AY$1)*60))
    /
    (((E59/FRACAS!$AY$1)*60) + SUMPRODUCT((FRACAS!$B$5:$B$9997=E$4)*(FRACAS!$D$5:$D$9997&lt;=E59)*(IFERROR(FRACAS!$AM$5:$AM$9997,0)))
    ),"")</f>
        <v>6.1645191861888207E-3</v>
      </c>
      <c r="LF59" s="354" cm="1">
        <f t="array" ref="LF59">IFERROR(
    (((F59/FRACAS!$AY$1)*60))
    /
    (((F59/FRACAS!$AY$1)*60) + SUMPRODUCT((FRACAS!$B$5:$B$9997=F$4)*(FRACAS!$D$5:$D$9997&lt;=F59)*(IFERROR(FRACAS!$AM$5:$AM$9997,0)))
    ),"")</f>
        <v>0.99960850572949334</v>
      </c>
      <c r="LG59" s="354" cm="1">
        <f t="array" ref="LG59">IFERROR(
    (((G59/FRACAS!$AY$1)*60))
    /
    (((G59/FRACAS!$AY$1)*60) + SUMPRODUCT((FRACAS!$B$5:$B$9997=G$4)*(FRACAS!$D$5:$D$9997&lt;=G59)*(IFERROR(FRACAS!$AM$5:$AM$9997,0)))
    ),"")</f>
        <v>0.58719881290013143</v>
      </c>
      <c r="LH59" s="354" cm="1">
        <f t="array" ref="LH59">IFERROR(
    (((H59/FRACAS!$AY$1)*60))
    /
    (((H59/FRACAS!$AY$1)*60) + SUMPRODUCT((FRACAS!$B$5:$B$9997=H$4)*(FRACAS!$D$5:$D$9997&lt;=H59)*(IFERROR(FRACAS!$AM$5:$AM$9997,0)))
    ),"")</f>
        <v>0.41150480216340202</v>
      </c>
      <c r="LI59" s="354" t="str" cm="1">
        <f t="array" ref="LI59">IFERROR(
    (((I59/FRACAS!$AY$1)*60))
    /
    (((I59/FRACAS!$AY$1)*60) + SUMPRODUCT((FRACAS!$B$5:$B$9997=I$4)*(FRACAS!$D$5:$D$9997&lt;=I59)*(IFERROR(FRACAS!$AM$5:$AM$9997,0)))
    ),"")</f>
        <v/>
      </c>
      <c r="LJ59" s="354" t="str" cm="1">
        <f t="array" ref="LJ59">IFERROR(
    (((J59/FRACAS!$AY$1)*60))
    /
    (((J59/FRACAS!$AY$1)*60) + SUMPRODUCT((FRACAS!$B$5:$B$9997=J$4)*(FRACAS!$D$5:$D$9997&lt;=J59)*(IFERROR(FRACAS!$AM$5:$AM$9997,0)))
    ),"")</f>
        <v/>
      </c>
      <c r="LK59" s="354" t="str" cm="1">
        <f t="array" ref="LK59">IFERROR(
    (((K59/FRACAS!$AY$1)*60))
    /
    (((K59/FRACAS!$AY$1)*60) + SUMPRODUCT((FRACAS!$B$5:$B$9997=K$4)*(FRACAS!$D$5:$D$9997&lt;=K59)*(IFERROR(FRACAS!$AM$5:$AM$9997,0)))
    ),"")</f>
        <v/>
      </c>
      <c r="LL59" s="354" t="str" cm="1">
        <f t="array" ref="LL59">IFERROR(
    (((L59/FRACAS!$AY$1)*60))
    /
    (((L59/FRACAS!$AY$1)*60) + SUMPRODUCT((FRACAS!$B$5:$B$9997=L$4)*(FRACAS!$D$5:$D$9997&lt;=L59)*(IFERROR(FRACAS!$AM$5:$AM$9997,0)))
    ),"")</f>
        <v/>
      </c>
      <c r="LM59" s="354" t="str" cm="1">
        <f t="array" ref="LM59">IFERROR(
    (((M59/FRACAS!$AY$1)*60))
    /
    (((M59/FRACAS!$AY$1)*60) + SUMPRODUCT((FRACAS!$B$5:$B$9997=M$4)*(FRACAS!$D$5:$D$9997&lt;=M59)*(IFERROR(FRACAS!$AM$5:$AM$9997,0)))
    ),"")</f>
        <v/>
      </c>
      <c r="LN59" s="308"/>
      <c r="LO59" s="276"/>
      <c r="LP59" s="276"/>
      <c r="LQ59" s="276"/>
      <c r="LR59" s="276"/>
      <c r="LS59" s="276"/>
      <c r="LT59" s="276"/>
      <c r="LU59" s="276"/>
      <c r="LV59" s="276"/>
      <c r="LW59" s="276"/>
      <c r="LX59" s="276"/>
      <c r="LY59" s="276"/>
      <c r="LZ59" s="276"/>
      <c r="MA59" s="276"/>
      <c r="MB59" s="276"/>
      <c r="MC59" s="276"/>
      <c r="MD59" s="276"/>
      <c r="ME59" s="276"/>
      <c r="MF59" s="276"/>
      <c r="MG59" s="276"/>
      <c r="MH59" s="276"/>
      <c r="MI59" s="276"/>
      <c r="MJ59" s="276"/>
      <c r="MK59" s="276"/>
      <c r="ML59" s="276"/>
      <c r="MM59" s="276"/>
      <c r="MN59" s="276"/>
      <c r="MO59" s="276"/>
      <c r="MP59" s="276"/>
      <c r="MQ59" s="276"/>
      <c r="MR59" s="276"/>
      <c r="MS59" s="276"/>
      <c r="MT59" s="276"/>
      <c r="MU59" s="276"/>
      <c r="MV59" s="276"/>
      <c r="MW59" s="276"/>
      <c r="MX59" s="276"/>
      <c r="MY59" s="276"/>
      <c r="MZ59" s="276"/>
      <c r="NA59" s="277"/>
      <c r="ND59" s="345">
        <f t="shared" si="7"/>
        <v>43212</v>
      </c>
      <c r="NE59" s="346">
        <f t="shared" si="5"/>
        <v>45639</v>
      </c>
      <c r="NF59" s="347" cm="1">
        <f t="array" ref="NF59">IF($ND59=0,"",(IFERROR( (IFERROR($ND59/FRACAS!$AY$1*60,0) - SUMPRODUCT( (FRACAS!$K$5:$K$9999=NF$2) * IFERROR(FRACAS!$AN$5:$AN$9999,0) ) ) / IFERROR($ND59/FRACAS!$AY$1*60,0), 1 )))</f>
        <v>1</v>
      </c>
      <c r="NG59" s="347" cm="1">
        <f t="array" ref="NG59">IF($ND59=0,"",(IFERROR( (IFERROR($ND59/FRACAS!$AY$1*60,0) - SUMPRODUCT( (FRACAS!$K$5:$K$9999=NG$2) * IFERROR(FRACAS!$AN$5:$AN$9999,0) ) ) / IFERROR($ND59/FRACAS!$AY$1*60,0), 1 )))</f>
        <v>1</v>
      </c>
      <c r="NH59" s="347" cm="1">
        <f t="array" ref="NH59">IF($ND59=0,"",(IFERROR( (IFERROR($ND59/FRACAS!$AY$1*60,0) - SUMPRODUCT( (FRACAS!$K$5:$K$9999=NH$2) * IFERROR(FRACAS!$AN$5:$AN$9999,0) ) ) / IFERROR($ND59/FRACAS!$AY$1*60,0), 1 )))</f>
        <v>1</v>
      </c>
      <c r="NI59" s="347" cm="1">
        <f t="array" ref="NI59">IF($ND59=0,"",(IFERROR( (IFERROR($ND59/FRACAS!$AY$1*60,0) - SUMPRODUCT( (FRACAS!$K$5:$K$9999=NI$2) * IFERROR(FRACAS!$AN$5:$AN$9999,0) ) ) / IFERROR($ND59/FRACAS!$AY$1*60,0), 1 )))</f>
        <v>1</v>
      </c>
      <c r="NJ59" s="347" cm="1">
        <f t="array" ref="NJ59">IF($ND59=0,"",(IFERROR( (IFERROR($ND59/FRACAS!$AY$1*60,0) - SUMPRODUCT( (FRACAS!$K$5:$K$9999=NJ$2) * IFERROR(FRACAS!$AN$5:$AN$9999,0) ) ) / IFERROR($ND59/FRACAS!$AY$1*60,0), 1 )))</f>
        <v>1</v>
      </c>
      <c r="NK59" s="347" cm="1">
        <f t="array" ref="NK59">IF($ND59=0,"",(IFERROR( (IFERROR($ND59/FRACAS!$AY$1*60,0) - SUMPRODUCT( (FRACAS!$K$5:$K$9999=NK$2) * IFERROR(FRACAS!$AN$5:$AN$9999,0) ) ) / IFERROR($ND59/FRACAS!$AY$1*60,0), 1 )))</f>
        <v>1</v>
      </c>
      <c r="NL59" s="347" cm="1">
        <f t="array" ref="NL59">IF($ND59=0,"",(IFERROR( (IFERROR($ND59/FRACAS!$AY$1*60,0) - SUMPRODUCT( (FRACAS!$K$5:$K$9999=NL$2) * IFERROR(FRACAS!$AN$5:$AN$9999,0) ) ) / IFERROR($ND59/FRACAS!$AY$1*60,0), 1 )))</f>
        <v>1</v>
      </c>
      <c r="NM59" s="347" cm="1">
        <f t="array" ref="NM59">IF($ND59=0,"",(IFERROR( (IFERROR($ND59/FRACAS!$AY$1*60,0) - SUMPRODUCT( (FRACAS!$K$5:$K$9999=NM$2) * IFERROR(FRACAS!$AN$5:$AN$9999,0) ) ) / IFERROR($ND59/FRACAS!$AY$1*60,0), 1 )))</f>
        <v>1</v>
      </c>
      <c r="NN59" s="347" cm="1">
        <f t="array" ref="NN59">IF($ND59=0,"",(IFERROR( (IFERROR($ND59/FRACAS!$AY$1*60,0) - SUMPRODUCT( (FRACAS!$K$5:$K$9999=NN$2) * IFERROR(FRACAS!$AN$5:$AN$9999,0) ) ) / IFERROR($ND59/FRACAS!$AY$1*60,0), 1 )))</f>
        <v>1</v>
      </c>
      <c r="NO59" s="347" cm="1">
        <f t="array" ref="NO59">IF($ND59=0,"",(IFERROR( (IFERROR($ND59/FRACAS!$AY$1*60,0) - SUMPRODUCT( (FRACAS!$K$5:$K$9999=NO$2) * IFERROR(FRACAS!$AN$5:$AN$9999,0) ) ) / IFERROR($ND59/FRACAS!$AY$1*60,0), 1 )))</f>
        <v>1</v>
      </c>
      <c r="NP59" s="347" cm="1">
        <f t="array" ref="NP59">IF($ND59=0,"",(IFERROR( (IFERROR($ND59/FRACAS!$AY$1*60,0) - SUMPRODUCT( (FRACAS!$K$5:$K$9999=NP$2) * IFERROR(FRACAS!$AN$5:$AN$9999,0) ) ) / IFERROR($ND59/FRACAS!$AY$1*60,0), 1 )))</f>
        <v>1</v>
      </c>
      <c r="NQ59" s="347" cm="1">
        <f t="array" ref="NQ59">IF($ND59=0,"",(IFERROR( (IFERROR($ND59/FRACAS!$AY$1*60,0) - SUMPRODUCT( (FRACAS!$K$5:$K$9999=NQ$2) * IFERROR(FRACAS!$AN$5:$AN$9999,0) ) ) / IFERROR($ND59/FRACAS!$AY$1*60,0), 1 )))</f>
        <v>1</v>
      </c>
      <c r="NR59" s="347" cm="1">
        <f t="array" ref="NR59">IF($ND59=0,"",(IFERROR( (IFERROR($ND59/FRACAS!$AY$1*60,0) - SUMPRODUCT( (FRACAS!$K$5:$K$9999=NR$2) * IFERROR(FRACAS!$AN$5:$AN$9999,0) ) ) / IFERROR($ND59/FRACAS!$AY$1*60,0), 1 )))</f>
        <v>1</v>
      </c>
      <c r="NS59" s="347" cm="1">
        <f t="array" ref="NS59">IF($ND59=0,"",(IFERROR( (IFERROR($ND59/FRACAS!$AY$1*60,0) - SUMPRODUCT( (FRACAS!$K$5:$K$9999=NS$2) * IFERROR(FRACAS!$AN$5:$AN$9999,0) ) ) / IFERROR($ND59/FRACAS!$AY$1*60,0), 1 )))</f>
        <v>1</v>
      </c>
      <c r="NT59" s="347" cm="1">
        <f t="array" ref="NT59">IF($ND59=0,"",(IFERROR( (IFERROR($ND59/FRACAS!$AY$1*60,0) - SUMPRODUCT( (FRACAS!$K$5:$K$9999=NT$2) * IFERROR(FRACAS!$AN$5:$AN$9999,0) ) ) / IFERROR($ND59/FRACAS!$AY$1*60,0), 1 )))</f>
        <v>1</v>
      </c>
      <c r="NU59" s="347" cm="1">
        <f t="array" ref="NU59">IF($ND59=0,"",(IFERROR( (IFERROR($ND59/FRACAS!$AY$1*60,0) - SUMPRODUCT( (FRACAS!$K$5:$K$9999=NU$2) * IFERROR(FRACAS!$AN$5:$AN$9999,0) ) ) / IFERROR($ND59/FRACAS!$AY$1*60,0), 1 )))</f>
        <v>1</v>
      </c>
      <c r="NV59" s="347" cm="1">
        <f t="array" ref="NV59">IF($ND59=0,"",(IFERROR( (IFERROR($ND59/FRACAS!$AY$1*60,0) - SUMPRODUCT( (FRACAS!$K$5:$K$9999=NV$2) * IFERROR(FRACAS!$AN$5:$AN$9999,0) ) ) / IFERROR($ND59/FRACAS!$AY$1*60,0), 1 )))</f>
        <v>1</v>
      </c>
      <c r="NW59" s="347" cm="1">
        <f t="array" ref="NW59">IF($ND59=0,"",(IFERROR( (IFERROR($ND59/FRACAS!$AY$1*60,0) - SUMPRODUCT( (FRACAS!$K$5:$K$9999=NW$2) * IFERROR(FRACAS!$AN$5:$AN$9999,0) ) ) / IFERROR($ND59/FRACAS!$AY$1*60,0), 1 )))</f>
        <v>1</v>
      </c>
      <c r="NX59" s="347" cm="1">
        <f t="array" ref="NX59">IF($ND59=0,"",(IFERROR( (IFERROR($ND59/FRACAS!$AY$1*60,0) - SUMPRODUCT( (FRACAS!$K$5:$K$9999=NX$2) * IFERROR(FRACAS!$AN$5:$AN$9999,0) ) ) / IFERROR($ND59/FRACAS!$AY$1*60,0), 1 )))</f>
        <v>1</v>
      </c>
      <c r="NY59" s="347" cm="1">
        <f t="array" ref="NY59">IF($ND59=0,"",(IFERROR( (IFERROR($ND59/FRACAS!$AY$1*60,0) - SUMPRODUCT( (FRACAS!$K$5:$K$9999=NY$2) * IFERROR(FRACAS!$AN$5:$AN$9999,0) ) ) / IFERROR($ND59/FRACAS!$AY$1*60,0), 1 )))</f>
        <v>1</v>
      </c>
      <c r="NZ59" s="347" cm="1">
        <f t="array" ref="NZ59">IF($ND59=0,"",(IFERROR( (IFERROR($ND59/FRACAS!$AY$1*60,0) - SUMPRODUCT( (FRACAS!$K$5:$K$9999=NZ$2) * IFERROR(FRACAS!$AN$5:$AN$9999,0) ) ) / IFERROR($ND59/FRACAS!$AY$1*60,0), 1 )))</f>
        <v>1</v>
      </c>
      <c r="OA59" s="347" cm="1">
        <f t="array" ref="OA59">IF($ND59=0,"",(IFERROR( (IFERROR($ND59/FRACAS!$AY$1*60,0) - SUMPRODUCT( (FRACAS!$K$5:$K$9999=OA$2) * IFERROR(FRACAS!$AN$5:$AN$9999,0) ) ) / IFERROR($ND59/FRACAS!$AY$1*60,0), 1 )))</f>
        <v>1</v>
      </c>
      <c r="OB59" s="347" cm="1">
        <f t="array" ref="OB59">IF($ND59=0,"",(IFERROR( (IFERROR($ND59/FRACAS!$AY$1*60,0) - SUMPRODUCT( (FRACAS!$K$5:$K$9999=OB$2) * IFERROR(FRACAS!$AN$5:$AN$9999,0) ) ) / IFERROR($ND59/FRACAS!$AY$1*60,0), 1 )))</f>
        <v>1</v>
      </c>
      <c r="OC59" s="347" cm="1">
        <f t="array" ref="OC59">IF($ND59=0,"",(IFERROR( (IFERROR($ND59/FRACAS!$AY$1*60,0) - SUMPRODUCT( (FRACAS!$K$5:$K$9999=OC$2) * IFERROR(FRACAS!$AN$5:$AN$9999,0) ) ) / IFERROR($ND59/FRACAS!$AY$1*60,0), 1 )))</f>
        <v>1</v>
      </c>
      <c r="OD59" s="347" cm="1">
        <f t="array" ref="OD59">IF($ND59=0,"",(IFERROR( (IFERROR($ND59/FRACAS!$AY$1*60,0) - SUMPRODUCT( (FRACAS!$K$5:$K$9999=OD$2) * IFERROR(FRACAS!$AN$5:$AN$9999,0) ) ) / IFERROR($ND59/FRACAS!$AY$1*60,0), 1 )))</f>
        <v>1</v>
      </c>
      <c r="OE59" s="347" cm="1">
        <f t="array" ref="OE59">IF($ND59=0,"",(IFERROR( (IFERROR($ND59/FRACAS!$AY$1*60,0) - SUMPRODUCT( (FRACAS!$K$5:$K$9999=OE$2) * IFERROR(FRACAS!$AN$5:$AN$9999,0) ) ) / IFERROR($ND59/FRACAS!$AY$1*60,0), 1 )))</f>
        <v>1</v>
      </c>
      <c r="OF59" s="347" cm="1">
        <f t="array" ref="OF59">IF($ND59=0,"",(IFERROR( (IFERROR($ND59/FRACAS!$AY$1*60,0) - SUMPRODUCT( (FRACAS!$K$5:$K$9999=OF$2) * IFERROR(FRACAS!$AN$5:$AN$9999,0) ) ) / IFERROR($ND59/FRACAS!$AY$1*60,0), 1 )))</f>
        <v>1</v>
      </c>
      <c r="OG59" s="347" cm="1">
        <f t="array" ref="OG59">IF($ND59=0,"",(IFERROR( (IFERROR($ND59/FRACAS!$AY$1*60,0) - SUMPRODUCT( (FRACAS!$K$5:$K$9999=OG$2) * IFERROR(FRACAS!$AN$5:$AN$9999,0) ) ) / IFERROR($ND59/FRACAS!$AY$1*60,0), 1 )))</f>
        <v>1</v>
      </c>
      <c r="OH59" s="347" cm="1">
        <f t="array" ref="OH59">IF($ND59=0,"",(IFERROR( (IFERROR($ND59/FRACAS!$AY$1*60,0) - SUMPRODUCT( (FRACAS!$K$5:$K$9999=OH$2) * IFERROR(FRACAS!$AN$5:$AN$9999,0) ) ) / IFERROR($ND59/FRACAS!$AY$1*60,0), 1 )))</f>
        <v>1</v>
      </c>
      <c r="OI59" s="347" cm="1">
        <f t="array" ref="OI59">IF($ND59=0,"",(IFERROR( (IFERROR($ND59/FRACAS!$AY$1*60,0) - SUMPRODUCT( (FRACAS!$K$5:$K$9999=OI$2) * IFERROR(FRACAS!$AN$5:$AN$9999,0) ) ) / IFERROR($ND59/FRACAS!$AY$1*60,0), 1 )))</f>
        <v>1</v>
      </c>
      <c r="OJ59" s="347" cm="1">
        <f t="array" ref="OJ59">IF($ND59=0,"",(IFERROR( (IFERROR($ND59/FRACAS!$AY$1*60,0) - SUMPRODUCT( (FRACAS!$K$5:$K$9999=OJ$2) * IFERROR(FRACAS!$AN$5:$AN$9999,0) ) ) / IFERROR($ND59/FRACAS!$AY$1*60,0), 1 )))</f>
        <v>1</v>
      </c>
      <c r="OK59" s="347" cm="1">
        <f t="array" ref="OK59">IF($ND59=0,"",(IFERROR( (IFERROR($ND59/FRACAS!$AY$1*60,0) - SUMPRODUCT( (FRACAS!$K$5:$K$9999=OK$2) * IFERROR(FRACAS!$AN$5:$AN$9999,0) ) ) / IFERROR($ND59/FRACAS!$AY$1*60,0), 1 )))</f>
        <v>1</v>
      </c>
      <c r="OL59" s="347" cm="1">
        <f t="array" ref="OL59">IF($ND59=0,"",(IFERROR( (IFERROR($ND59/FRACAS!$AY$1*60,0) - SUMPRODUCT( (FRACAS!$K$5:$K$9999=OL$2) * IFERROR(FRACAS!$AN$5:$AN$9999,0) ) ) / IFERROR($ND59/FRACAS!$AY$1*60,0), 1 )))</f>
        <v>1</v>
      </c>
      <c r="OM59" s="347" cm="1">
        <f t="array" ref="OM59">IF($ND59=0,"",(IFERROR( (IFERROR($ND59/FRACAS!$AY$1*60,0) - SUMPRODUCT( (FRACAS!$K$5:$K$9999=OM$2) * IFERROR(FRACAS!$AN$5:$AN$9999,0) ) ) / IFERROR($ND59/FRACAS!$AY$1*60,0), 1 )))</f>
        <v>1</v>
      </c>
      <c r="ON59" s="347" cm="1">
        <f t="array" ref="ON59">IF($ND59=0,"",(IFERROR( (IFERROR($ND59/FRACAS!$AY$1*60,0) - SUMPRODUCT( (FRACAS!$K$5:$K$9999=ON$2) * IFERROR(FRACAS!$AN$5:$AN$9999,0) ) ) / IFERROR($ND59/FRACAS!$AY$1*60,0), 1 )))</f>
        <v>1</v>
      </c>
    </row>
    <row r="60" spans="2:404" ht="15" customHeight="1">
      <c r="B60" s="301" t="s">
        <v>219</v>
      </c>
      <c r="C60" s="302">
        <v>45646</v>
      </c>
      <c r="D60" s="307">
        <v>12648</v>
      </c>
      <c r="E60" s="279">
        <v>169</v>
      </c>
      <c r="F60" s="307">
        <v>16976</v>
      </c>
      <c r="G60" s="307">
        <v>9860</v>
      </c>
      <c r="H60" s="307">
        <v>5950</v>
      </c>
      <c r="I60" s="303"/>
      <c r="J60" s="303"/>
      <c r="K60" s="304"/>
      <c r="L60" s="304"/>
      <c r="M60" s="317"/>
      <c r="N60" s="305"/>
      <c r="O60" s="279"/>
      <c r="P60" s="279"/>
      <c r="Q60" s="279"/>
      <c r="R60" s="279"/>
      <c r="S60" s="279"/>
      <c r="T60" s="279"/>
      <c r="U60" s="279"/>
      <c r="V60" s="279"/>
      <c r="W60" s="279"/>
      <c r="X60" s="279"/>
      <c r="Y60" s="279"/>
      <c r="Z60" s="279"/>
      <c r="AA60" s="279"/>
      <c r="AB60" s="279"/>
      <c r="AC60" s="279"/>
      <c r="AD60" s="279"/>
      <c r="AE60" s="279"/>
      <c r="AF60" s="279"/>
      <c r="AG60" s="279"/>
      <c r="AH60" s="279"/>
      <c r="AI60" s="279"/>
      <c r="AJ60" s="279"/>
      <c r="AK60" s="279"/>
      <c r="AL60" s="279"/>
      <c r="AM60" s="279"/>
      <c r="AN60" s="279"/>
      <c r="AO60" s="279"/>
      <c r="AP60" s="279"/>
      <c r="AQ60" s="279"/>
      <c r="AR60" s="279"/>
      <c r="AS60" s="279"/>
      <c r="AT60" s="279"/>
      <c r="AU60" s="279"/>
      <c r="AV60" s="279"/>
      <c r="AW60" s="279"/>
      <c r="AX60" s="279"/>
      <c r="AY60" s="279"/>
      <c r="AZ60" s="279"/>
      <c r="BA60" s="280"/>
      <c r="BB60" s="266"/>
      <c r="BC60" s="266"/>
      <c r="BD60" s="352"/>
      <c r="BE60" s="352"/>
      <c r="BF60" s="352"/>
      <c r="BG60" s="352"/>
      <c r="BH60" s="352"/>
      <c r="BI60" s="352"/>
      <c r="BJ60" s="352"/>
      <c r="BK60" s="352"/>
      <c r="BL60" s="352"/>
      <c r="BM60" s="352"/>
      <c r="BN60" s="352"/>
      <c r="BO60" s="352"/>
      <c r="BP60" s="352"/>
      <c r="BQ60" s="352"/>
      <c r="BR60" s="352"/>
      <c r="BS60" s="352"/>
      <c r="BT60" s="352"/>
      <c r="BU60" s="352"/>
      <c r="BV60" s="352"/>
      <c r="BW60" s="352"/>
      <c r="BX60" s="352"/>
      <c r="BY60" s="352"/>
      <c r="BZ60" s="352"/>
      <c r="CA60" s="352"/>
      <c r="CB60" s="352"/>
      <c r="CC60" s="352"/>
      <c r="CD60" s="352"/>
      <c r="CE60" s="352"/>
      <c r="CF60" s="352"/>
      <c r="CG60" s="352"/>
      <c r="CH60" s="352"/>
      <c r="CI60" s="352"/>
      <c r="CJ60" s="352"/>
      <c r="CK60" s="352"/>
      <c r="CL60" s="352"/>
      <c r="CM60" s="352"/>
      <c r="CN60" s="352"/>
      <c r="CO60" s="352"/>
      <c r="CP60" s="352"/>
      <c r="CQ60" s="352"/>
      <c r="CR60" s="352"/>
      <c r="CS60" s="352"/>
      <c r="CT60" s="352"/>
      <c r="CU60" s="352"/>
      <c r="CV60" s="352"/>
      <c r="CW60" s="352"/>
      <c r="CX60" s="352"/>
      <c r="CY60" s="352"/>
      <c r="CZ60" s="352"/>
      <c r="DA60" s="352"/>
      <c r="DB60" s="266"/>
      <c r="DC60" s="266">
        <f t="shared" si="3"/>
        <v>81</v>
      </c>
      <c r="DD60" s="302">
        <f t="shared" si="4"/>
        <v>45646</v>
      </c>
      <c r="DE60" s="328">
        <f>IF(D60&gt; 0,(COUNTIFS(FRACAS!$B$5:$B$9997, D$4, FRACAS!$D$5:$D$9997, "&lt;="&amp;D60)), "" )</f>
        <v>44</v>
      </c>
      <c r="DF60" s="282">
        <f>IF(E60&gt; 0,(COUNTIFS(FRACAS!$B$5:$B$9997, E$4, FRACAS!$D$5:$D$9997, "&lt;="&amp;E60)), "" )</f>
        <v>11</v>
      </c>
      <c r="DG60" s="282">
        <f>IF(F60&gt; 0,(COUNTIFS(FRACAS!$B$5:$B$9997, F$4, FRACAS!$D$5:$D$9997, "&lt;="&amp;F60)), "" )</f>
        <v>8</v>
      </c>
      <c r="DH60" s="282">
        <f>IF(G60&gt; 0,(COUNTIFS(FRACAS!$B$5:$B$9997, G$4, FRACAS!$D$5:$D$9997, "&lt;="&amp;G60)), "" )</f>
        <v>10</v>
      </c>
      <c r="DI60" s="282">
        <f>IF(H60&gt; 0,(COUNTIFS(FRACAS!$B$5:$B$9997, H$4, FRACAS!$D$5:$D$9997, "&lt;="&amp;H60)), "" )</f>
        <v>8</v>
      </c>
      <c r="DJ60" s="282" t="str">
        <f>IF(I60&gt; 0,(COUNTIFS(FRACAS!$B$5:$B$9997, I$4, FRACAS!$D$5:$D$9997, "&lt;="&amp;I60)), "" )</f>
        <v/>
      </c>
      <c r="DK60" s="282" t="str">
        <f>IF(J60&gt; 0,(COUNTIFS(FRACAS!$B$5:$B$9997, J$4, FRACAS!$D$5:$D$9997, "&lt;="&amp;J60)), "" )</f>
        <v/>
      </c>
      <c r="DL60" s="282" t="str">
        <f>IF(K60&gt; 0,(COUNTIFS(FRACAS!$B$5:$B$9997, K$4, FRACAS!$D$5:$D$9997, "&lt;="&amp;K60)), "" )</f>
        <v/>
      </c>
      <c r="DM60" s="282" t="str">
        <f>IF(L60&gt; 0,(COUNTIFS(FRACAS!$B$5:$B$9997, L$4, FRACAS!$D$5:$D$9997, "&lt;="&amp;L60)), "" )</f>
        <v/>
      </c>
      <c r="DN60" s="282" t="str">
        <f>IF(M60&gt; 0,(COUNTIFS(FRACAS!$B$5:$B$9997, M$4, FRACAS!$D$5:$D$9997, "&lt;="&amp;M60)), "" )</f>
        <v/>
      </c>
      <c r="DO60" s="284"/>
      <c r="DP60" s="282"/>
      <c r="DQ60" s="282"/>
      <c r="DR60" s="282"/>
      <c r="DS60" s="282"/>
      <c r="DT60" s="282"/>
      <c r="DU60" s="282"/>
      <c r="DV60" s="282"/>
      <c r="DW60" s="282"/>
      <c r="DX60" s="282"/>
      <c r="DY60" s="282"/>
      <c r="DZ60" s="282"/>
      <c r="EA60" s="282"/>
      <c r="EB60" s="282"/>
      <c r="EC60" s="282"/>
      <c r="ED60" s="282"/>
      <c r="EE60" s="282"/>
      <c r="EF60" s="282"/>
      <c r="EG60" s="282"/>
      <c r="EH60" s="282"/>
      <c r="EI60" s="282"/>
      <c r="EJ60" s="282"/>
      <c r="EK60" s="282"/>
      <c r="EL60" s="282"/>
      <c r="EM60" s="282"/>
      <c r="EN60" s="282"/>
      <c r="EO60" s="282"/>
      <c r="EP60" s="282"/>
      <c r="EQ60" s="282"/>
      <c r="ER60" s="282"/>
      <c r="ES60" s="282"/>
      <c r="ET60" s="282"/>
      <c r="EU60" s="282"/>
      <c r="EV60" s="282"/>
      <c r="EW60" s="282"/>
      <c r="EX60" s="282"/>
      <c r="EY60" s="282"/>
      <c r="EZ60" s="282"/>
      <c r="FA60" s="282"/>
      <c r="FB60" s="283"/>
      <c r="FC60" s="285"/>
      <c r="FD60" s="285"/>
      <c r="JN60" s="306"/>
      <c r="JO60" s="274"/>
      <c r="JP60" s="274"/>
      <c r="JQ60" s="274"/>
      <c r="JR60" s="274"/>
      <c r="JS60" s="274"/>
      <c r="JT60" s="274"/>
      <c r="JU60" s="274"/>
      <c r="JV60" s="274"/>
      <c r="JW60" s="274"/>
      <c r="JX60" s="274"/>
      <c r="JY60" s="274"/>
      <c r="JZ60" s="274"/>
      <c r="KA60" s="274"/>
      <c r="KB60" s="274"/>
      <c r="KC60" s="274"/>
      <c r="KD60" s="274"/>
      <c r="KE60" s="274"/>
      <c r="KF60" s="274"/>
      <c r="KG60" s="274"/>
      <c r="KH60" s="274"/>
      <c r="KI60" s="274"/>
      <c r="KJ60" s="274"/>
      <c r="KK60" s="274"/>
      <c r="KL60" s="274"/>
      <c r="KM60" s="274"/>
      <c r="KN60" s="274"/>
      <c r="KO60" s="274"/>
      <c r="KP60" s="274"/>
      <c r="KQ60" s="274"/>
      <c r="KR60" s="274"/>
      <c r="KS60" s="274"/>
      <c r="KT60" s="274"/>
      <c r="KU60" s="274"/>
      <c r="KV60" s="274"/>
      <c r="KW60" s="274"/>
      <c r="KX60" s="274"/>
      <c r="KY60" s="274"/>
      <c r="KZ60" s="274"/>
      <c r="LA60" s="274"/>
      <c r="LB60" s="275"/>
      <c r="LC60" s="302">
        <f t="shared" si="6"/>
        <v>45646</v>
      </c>
      <c r="LD60" s="354" cm="1">
        <f t="array" ref="LD60">IFERROR(
    (((D60/FRACAS!$AY$1)*60))
    /
    (((D60/FRACAS!$AY$1)*60) + SUMPRODUCT((FRACAS!$B$5:$B$9997=D$4)*(FRACAS!$D$5:$D$9997&lt;=D60)*(IFERROR(FRACAS!$AM$5:$AM$9997,0)))
    ),"")</f>
        <v>0.31987199724833204</v>
      </c>
      <c r="LE60" s="354" cm="1">
        <f t="array" ref="LE60">IFERROR(
    (((E60/FRACAS!$AY$1)*60))
    /
    (((E60/FRACAS!$AY$1)*60) + SUMPRODUCT((FRACAS!$B$5:$B$9997=E$4)*(FRACAS!$D$5:$D$9997&lt;=E60)*(IFERROR(FRACAS!$AM$5:$AM$9997,0)))
    ),"")</f>
        <v>6.3130186398048438E-3</v>
      </c>
      <c r="LF60" s="354" cm="1">
        <f t="array" ref="LF60">IFERROR(
    (((F60/FRACAS!$AY$1)*60))
    /
    (((F60/FRACAS!$AY$1)*60) + SUMPRODUCT((FRACAS!$B$5:$B$9997=F$4)*(FRACAS!$D$5:$D$9997&lt;=F60)*(IFERROR(FRACAS!$AM$5:$AM$9997,0)))
    ),"")</f>
        <v>0.68928382993367199</v>
      </c>
      <c r="LG60" s="354" cm="1">
        <f t="array" ref="LG60">IFERROR(
    (((G60/FRACAS!$AY$1)*60))
    /
    (((G60/FRACAS!$AY$1)*60) + SUMPRODUCT((FRACAS!$B$5:$B$9997=G$4)*(FRACAS!$D$5:$D$9997&lt;=G60)*(IFERROR(FRACAS!$AM$5:$AM$9997,0)))
    ),"")</f>
        <v>0.59381175083575566</v>
      </c>
      <c r="LH60" s="354" cm="1">
        <f t="array" ref="LH60">IFERROR(
    (((H60/FRACAS!$AY$1)*60))
    /
    (((H60/FRACAS!$AY$1)*60) + SUMPRODUCT((FRACAS!$B$5:$B$9997=H$4)*(FRACAS!$D$5:$D$9997&lt;=H60)*(IFERROR(FRACAS!$AM$5:$AM$9997,0)))
    ),"")</f>
        <v>0.47147343592719498</v>
      </c>
      <c r="LI60" s="354" t="str" cm="1">
        <f t="array" ref="LI60">IFERROR(
    (((I60/FRACAS!$AY$1)*60))
    /
    (((I60/FRACAS!$AY$1)*60) + SUMPRODUCT((FRACAS!$B$5:$B$9997=I$4)*(FRACAS!$D$5:$D$9997&lt;=I60)*(IFERROR(FRACAS!$AM$5:$AM$9997,0)))
    ),"")</f>
        <v/>
      </c>
      <c r="LJ60" s="354" t="str" cm="1">
        <f t="array" ref="LJ60">IFERROR(
    (((J60/FRACAS!$AY$1)*60))
    /
    (((J60/FRACAS!$AY$1)*60) + SUMPRODUCT((FRACAS!$B$5:$B$9997=J$4)*(FRACAS!$D$5:$D$9997&lt;=J60)*(IFERROR(FRACAS!$AM$5:$AM$9997,0)))
    ),"")</f>
        <v/>
      </c>
      <c r="LK60" s="354" t="str" cm="1">
        <f t="array" ref="LK60">IFERROR(
    (((K60/FRACAS!$AY$1)*60))
    /
    (((K60/FRACAS!$AY$1)*60) + SUMPRODUCT((FRACAS!$B$5:$B$9997=K$4)*(FRACAS!$D$5:$D$9997&lt;=K60)*(IFERROR(FRACAS!$AM$5:$AM$9997,0)))
    ),"")</f>
        <v/>
      </c>
      <c r="LL60" s="354" t="str" cm="1">
        <f t="array" ref="LL60">IFERROR(
    (((L60/FRACAS!$AY$1)*60))
    /
    (((L60/FRACAS!$AY$1)*60) + SUMPRODUCT((FRACAS!$B$5:$B$9997=L$4)*(FRACAS!$D$5:$D$9997&lt;=L60)*(IFERROR(FRACAS!$AM$5:$AM$9997,0)))
    ),"")</f>
        <v/>
      </c>
      <c r="LM60" s="354" t="str" cm="1">
        <f t="array" ref="LM60">IFERROR(
    (((M60/FRACAS!$AY$1)*60))
    /
    (((M60/FRACAS!$AY$1)*60) + SUMPRODUCT((FRACAS!$B$5:$B$9997=M$4)*(FRACAS!$D$5:$D$9997&lt;=M60)*(IFERROR(FRACAS!$AM$5:$AM$9997,0)))
    ),"")</f>
        <v/>
      </c>
      <c r="LN60" s="308"/>
      <c r="LO60" s="276"/>
      <c r="LP60" s="276"/>
      <c r="LQ60" s="276"/>
      <c r="LR60" s="276"/>
      <c r="LS60" s="276"/>
      <c r="LT60" s="276"/>
      <c r="LU60" s="276"/>
      <c r="LV60" s="276"/>
      <c r="LW60" s="276"/>
      <c r="LX60" s="276"/>
      <c r="LY60" s="276"/>
      <c r="LZ60" s="276"/>
      <c r="MA60" s="276"/>
      <c r="MB60" s="276"/>
      <c r="MC60" s="276"/>
      <c r="MD60" s="276"/>
      <c r="ME60" s="276"/>
      <c r="MF60" s="276"/>
      <c r="MG60" s="276"/>
      <c r="MH60" s="276"/>
      <c r="MI60" s="276"/>
      <c r="MJ60" s="276"/>
      <c r="MK60" s="276"/>
      <c r="ML60" s="276"/>
      <c r="MM60" s="276"/>
      <c r="MN60" s="276"/>
      <c r="MO60" s="276"/>
      <c r="MP60" s="276"/>
      <c r="MQ60" s="276"/>
      <c r="MR60" s="276"/>
      <c r="MS60" s="276"/>
      <c r="MT60" s="276"/>
      <c r="MU60" s="276"/>
      <c r="MV60" s="276"/>
      <c r="MW60" s="276"/>
      <c r="MX60" s="276"/>
      <c r="MY60" s="276"/>
      <c r="MZ60" s="276"/>
      <c r="NA60" s="277"/>
      <c r="ND60" s="345">
        <f t="shared" si="7"/>
        <v>45603</v>
      </c>
      <c r="NE60" s="346">
        <f t="shared" si="5"/>
        <v>45646</v>
      </c>
      <c r="NF60" s="347" cm="1">
        <f t="array" ref="NF60">IF($ND60=0,"",(IFERROR( (IFERROR($ND60/FRACAS!$AY$1*60,0) - SUMPRODUCT( (FRACAS!$K$5:$K$9999=NF$2) * IFERROR(FRACAS!$AN$5:$AN$9999,0) ) ) / IFERROR($ND60/FRACAS!$AY$1*60,0), 1 )))</f>
        <v>1</v>
      </c>
      <c r="NG60" s="347" cm="1">
        <f t="array" ref="NG60">IF($ND60=0,"",(IFERROR( (IFERROR($ND60/FRACAS!$AY$1*60,0) - SUMPRODUCT( (FRACAS!$K$5:$K$9999=NG$2) * IFERROR(FRACAS!$AN$5:$AN$9999,0) ) ) / IFERROR($ND60/FRACAS!$AY$1*60,0), 1 )))</f>
        <v>1</v>
      </c>
      <c r="NH60" s="347" cm="1">
        <f t="array" ref="NH60">IF($ND60=0,"",(IFERROR( (IFERROR($ND60/FRACAS!$AY$1*60,0) - SUMPRODUCT( (FRACAS!$K$5:$K$9999=NH$2) * IFERROR(FRACAS!$AN$5:$AN$9999,0) ) ) / IFERROR($ND60/FRACAS!$AY$1*60,0), 1 )))</f>
        <v>1</v>
      </c>
      <c r="NI60" s="347" cm="1">
        <f t="array" ref="NI60">IF($ND60=0,"",(IFERROR( (IFERROR($ND60/FRACAS!$AY$1*60,0) - SUMPRODUCT( (FRACAS!$K$5:$K$9999=NI$2) * IFERROR(FRACAS!$AN$5:$AN$9999,0) ) ) / IFERROR($ND60/FRACAS!$AY$1*60,0), 1 )))</f>
        <v>1</v>
      </c>
      <c r="NJ60" s="347" cm="1">
        <f t="array" ref="NJ60">IF($ND60=0,"",(IFERROR( (IFERROR($ND60/FRACAS!$AY$1*60,0) - SUMPRODUCT( (FRACAS!$K$5:$K$9999=NJ$2) * IFERROR(FRACAS!$AN$5:$AN$9999,0) ) ) / IFERROR($ND60/FRACAS!$AY$1*60,0), 1 )))</f>
        <v>1</v>
      </c>
      <c r="NK60" s="347" cm="1">
        <f t="array" ref="NK60">IF($ND60=0,"",(IFERROR( (IFERROR($ND60/FRACAS!$AY$1*60,0) - SUMPRODUCT( (FRACAS!$K$5:$K$9999=NK$2) * IFERROR(FRACAS!$AN$5:$AN$9999,0) ) ) / IFERROR($ND60/FRACAS!$AY$1*60,0), 1 )))</f>
        <v>1</v>
      </c>
      <c r="NL60" s="347" cm="1">
        <f t="array" ref="NL60">IF($ND60=0,"",(IFERROR( (IFERROR($ND60/FRACAS!$AY$1*60,0) - SUMPRODUCT( (FRACAS!$K$5:$K$9999=NL$2) * IFERROR(FRACAS!$AN$5:$AN$9999,0) ) ) / IFERROR($ND60/FRACAS!$AY$1*60,0), 1 )))</f>
        <v>1</v>
      </c>
      <c r="NM60" s="347" cm="1">
        <f t="array" ref="NM60">IF($ND60=0,"",(IFERROR( (IFERROR($ND60/FRACAS!$AY$1*60,0) - SUMPRODUCT( (FRACAS!$K$5:$K$9999=NM$2) * IFERROR(FRACAS!$AN$5:$AN$9999,0) ) ) / IFERROR($ND60/FRACAS!$AY$1*60,0), 1 )))</f>
        <v>1</v>
      </c>
      <c r="NN60" s="347" cm="1">
        <f t="array" ref="NN60">IF($ND60=0,"",(IFERROR( (IFERROR($ND60/FRACAS!$AY$1*60,0) - SUMPRODUCT( (FRACAS!$K$5:$K$9999=NN$2) * IFERROR(FRACAS!$AN$5:$AN$9999,0) ) ) / IFERROR($ND60/FRACAS!$AY$1*60,0), 1 )))</f>
        <v>1</v>
      </c>
      <c r="NO60" s="347" cm="1">
        <f t="array" ref="NO60">IF($ND60=0,"",(IFERROR( (IFERROR($ND60/FRACAS!$AY$1*60,0) - SUMPRODUCT( (FRACAS!$K$5:$K$9999=NO$2) * IFERROR(FRACAS!$AN$5:$AN$9999,0) ) ) / IFERROR($ND60/FRACAS!$AY$1*60,0), 1 )))</f>
        <v>1</v>
      </c>
      <c r="NP60" s="347" cm="1">
        <f t="array" ref="NP60">IF($ND60=0,"",(IFERROR( (IFERROR($ND60/FRACAS!$AY$1*60,0) - SUMPRODUCT( (FRACAS!$K$5:$K$9999=NP$2) * IFERROR(FRACAS!$AN$5:$AN$9999,0) ) ) / IFERROR($ND60/FRACAS!$AY$1*60,0), 1 )))</f>
        <v>1</v>
      </c>
      <c r="NQ60" s="347" cm="1">
        <f t="array" ref="NQ60">IF($ND60=0,"",(IFERROR( (IFERROR($ND60/FRACAS!$AY$1*60,0) - SUMPRODUCT( (FRACAS!$K$5:$K$9999=NQ$2) * IFERROR(FRACAS!$AN$5:$AN$9999,0) ) ) / IFERROR($ND60/FRACAS!$AY$1*60,0), 1 )))</f>
        <v>1</v>
      </c>
      <c r="NR60" s="347" cm="1">
        <f t="array" ref="NR60">IF($ND60=0,"",(IFERROR( (IFERROR($ND60/FRACAS!$AY$1*60,0) - SUMPRODUCT( (FRACAS!$K$5:$K$9999=NR$2) * IFERROR(FRACAS!$AN$5:$AN$9999,0) ) ) / IFERROR($ND60/FRACAS!$AY$1*60,0), 1 )))</f>
        <v>1</v>
      </c>
      <c r="NS60" s="347" cm="1">
        <f t="array" ref="NS60">IF($ND60=0,"",(IFERROR( (IFERROR($ND60/FRACAS!$AY$1*60,0) - SUMPRODUCT( (FRACAS!$K$5:$K$9999=NS$2) * IFERROR(FRACAS!$AN$5:$AN$9999,0) ) ) / IFERROR($ND60/FRACAS!$AY$1*60,0), 1 )))</f>
        <v>1</v>
      </c>
      <c r="NT60" s="347" cm="1">
        <f t="array" ref="NT60">IF($ND60=0,"",(IFERROR( (IFERROR($ND60/FRACAS!$AY$1*60,0) - SUMPRODUCT( (FRACAS!$K$5:$K$9999=NT$2) * IFERROR(FRACAS!$AN$5:$AN$9999,0) ) ) / IFERROR($ND60/FRACAS!$AY$1*60,0), 1 )))</f>
        <v>1</v>
      </c>
      <c r="NU60" s="347" cm="1">
        <f t="array" ref="NU60">IF($ND60=0,"",(IFERROR( (IFERROR($ND60/FRACAS!$AY$1*60,0) - SUMPRODUCT( (FRACAS!$K$5:$K$9999=NU$2) * IFERROR(FRACAS!$AN$5:$AN$9999,0) ) ) / IFERROR($ND60/FRACAS!$AY$1*60,0), 1 )))</f>
        <v>1</v>
      </c>
      <c r="NV60" s="347" cm="1">
        <f t="array" ref="NV60">IF($ND60=0,"",(IFERROR( (IFERROR($ND60/FRACAS!$AY$1*60,0) - SUMPRODUCT( (FRACAS!$K$5:$K$9999=NV$2) * IFERROR(FRACAS!$AN$5:$AN$9999,0) ) ) / IFERROR($ND60/FRACAS!$AY$1*60,0), 1 )))</f>
        <v>1</v>
      </c>
      <c r="NW60" s="347" cm="1">
        <f t="array" ref="NW60">IF($ND60=0,"",(IFERROR( (IFERROR($ND60/FRACAS!$AY$1*60,0) - SUMPRODUCT( (FRACAS!$K$5:$K$9999=NW$2) * IFERROR(FRACAS!$AN$5:$AN$9999,0) ) ) / IFERROR($ND60/FRACAS!$AY$1*60,0), 1 )))</f>
        <v>1</v>
      </c>
      <c r="NX60" s="347" cm="1">
        <f t="array" ref="NX60">IF($ND60=0,"",(IFERROR( (IFERROR($ND60/FRACAS!$AY$1*60,0) - SUMPRODUCT( (FRACAS!$K$5:$K$9999=NX$2) * IFERROR(FRACAS!$AN$5:$AN$9999,0) ) ) / IFERROR($ND60/FRACAS!$AY$1*60,0), 1 )))</f>
        <v>1</v>
      </c>
      <c r="NY60" s="347" cm="1">
        <f t="array" ref="NY60">IF($ND60=0,"",(IFERROR( (IFERROR($ND60/FRACAS!$AY$1*60,0) - SUMPRODUCT( (FRACAS!$K$5:$K$9999=NY$2) * IFERROR(FRACAS!$AN$5:$AN$9999,0) ) ) / IFERROR($ND60/FRACAS!$AY$1*60,0), 1 )))</f>
        <v>1</v>
      </c>
      <c r="NZ60" s="347" cm="1">
        <f t="array" ref="NZ60">IF($ND60=0,"",(IFERROR( (IFERROR($ND60/FRACAS!$AY$1*60,0) - SUMPRODUCT( (FRACAS!$K$5:$K$9999=NZ$2) * IFERROR(FRACAS!$AN$5:$AN$9999,0) ) ) / IFERROR($ND60/FRACAS!$AY$1*60,0), 1 )))</f>
        <v>1</v>
      </c>
      <c r="OA60" s="347" cm="1">
        <f t="array" ref="OA60">IF($ND60=0,"",(IFERROR( (IFERROR($ND60/FRACAS!$AY$1*60,0) - SUMPRODUCT( (FRACAS!$K$5:$K$9999=OA$2) * IFERROR(FRACAS!$AN$5:$AN$9999,0) ) ) / IFERROR($ND60/FRACAS!$AY$1*60,0), 1 )))</f>
        <v>1</v>
      </c>
      <c r="OB60" s="347" cm="1">
        <f t="array" ref="OB60">IF($ND60=0,"",(IFERROR( (IFERROR($ND60/FRACAS!$AY$1*60,0) - SUMPRODUCT( (FRACAS!$K$5:$K$9999=OB$2) * IFERROR(FRACAS!$AN$5:$AN$9999,0) ) ) / IFERROR($ND60/FRACAS!$AY$1*60,0), 1 )))</f>
        <v>1</v>
      </c>
      <c r="OC60" s="347" cm="1">
        <f t="array" ref="OC60">IF($ND60=0,"",(IFERROR( (IFERROR($ND60/FRACAS!$AY$1*60,0) - SUMPRODUCT( (FRACAS!$K$5:$K$9999=OC$2) * IFERROR(FRACAS!$AN$5:$AN$9999,0) ) ) / IFERROR($ND60/FRACAS!$AY$1*60,0), 1 )))</f>
        <v>1</v>
      </c>
      <c r="OD60" s="347" cm="1">
        <f t="array" ref="OD60">IF($ND60=0,"",(IFERROR( (IFERROR($ND60/FRACAS!$AY$1*60,0) - SUMPRODUCT( (FRACAS!$K$5:$K$9999=OD$2) * IFERROR(FRACAS!$AN$5:$AN$9999,0) ) ) / IFERROR($ND60/FRACAS!$AY$1*60,0), 1 )))</f>
        <v>1</v>
      </c>
      <c r="OE60" s="347" cm="1">
        <f t="array" ref="OE60">IF($ND60=0,"",(IFERROR( (IFERROR($ND60/FRACAS!$AY$1*60,0) - SUMPRODUCT( (FRACAS!$K$5:$K$9999=OE$2) * IFERROR(FRACAS!$AN$5:$AN$9999,0) ) ) / IFERROR($ND60/FRACAS!$AY$1*60,0), 1 )))</f>
        <v>1</v>
      </c>
      <c r="OF60" s="347" cm="1">
        <f t="array" ref="OF60">IF($ND60=0,"",(IFERROR( (IFERROR($ND60/FRACAS!$AY$1*60,0) - SUMPRODUCT( (FRACAS!$K$5:$K$9999=OF$2) * IFERROR(FRACAS!$AN$5:$AN$9999,0) ) ) / IFERROR($ND60/FRACAS!$AY$1*60,0), 1 )))</f>
        <v>1</v>
      </c>
      <c r="OG60" s="347" cm="1">
        <f t="array" ref="OG60">IF($ND60=0,"",(IFERROR( (IFERROR($ND60/FRACAS!$AY$1*60,0) - SUMPRODUCT( (FRACAS!$K$5:$K$9999=OG$2) * IFERROR(FRACAS!$AN$5:$AN$9999,0) ) ) / IFERROR($ND60/FRACAS!$AY$1*60,0), 1 )))</f>
        <v>1</v>
      </c>
      <c r="OH60" s="347" cm="1">
        <f t="array" ref="OH60">IF($ND60=0,"",(IFERROR( (IFERROR($ND60/FRACAS!$AY$1*60,0) - SUMPRODUCT( (FRACAS!$K$5:$K$9999=OH$2) * IFERROR(FRACAS!$AN$5:$AN$9999,0) ) ) / IFERROR($ND60/FRACAS!$AY$1*60,0), 1 )))</f>
        <v>1</v>
      </c>
      <c r="OI60" s="347" cm="1">
        <f t="array" ref="OI60">IF($ND60=0,"",(IFERROR( (IFERROR($ND60/FRACAS!$AY$1*60,0) - SUMPRODUCT( (FRACAS!$K$5:$K$9999=OI$2) * IFERROR(FRACAS!$AN$5:$AN$9999,0) ) ) / IFERROR($ND60/FRACAS!$AY$1*60,0), 1 )))</f>
        <v>1</v>
      </c>
      <c r="OJ60" s="347" cm="1">
        <f t="array" ref="OJ60">IF($ND60=0,"",(IFERROR( (IFERROR($ND60/FRACAS!$AY$1*60,0) - SUMPRODUCT( (FRACAS!$K$5:$K$9999=OJ$2) * IFERROR(FRACAS!$AN$5:$AN$9999,0) ) ) / IFERROR($ND60/FRACAS!$AY$1*60,0), 1 )))</f>
        <v>1</v>
      </c>
      <c r="OK60" s="347" cm="1">
        <f t="array" ref="OK60">IF($ND60=0,"",(IFERROR( (IFERROR($ND60/FRACAS!$AY$1*60,0) - SUMPRODUCT( (FRACAS!$K$5:$K$9999=OK$2) * IFERROR(FRACAS!$AN$5:$AN$9999,0) ) ) / IFERROR($ND60/FRACAS!$AY$1*60,0), 1 )))</f>
        <v>1</v>
      </c>
      <c r="OL60" s="347" cm="1">
        <f t="array" ref="OL60">IF($ND60=0,"",(IFERROR( (IFERROR($ND60/FRACAS!$AY$1*60,0) - SUMPRODUCT( (FRACAS!$K$5:$K$9999=OL$2) * IFERROR(FRACAS!$AN$5:$AN$9999,0) ) ) / IFERROR($ND60/FRACAS!$AY$1*60,0), 1 )))</f>
        <v>1</v>
      </c>
      <c r="OM60" s="347" cm="1">
        <f t="array" ref="OM60">IF($ND60=0,"",(IFERROR( (IFERROR($ND60/FRACAS!$AY$1*60,0) - SUMPRODUCT( (FRACAS!$K$5:$K$9999=OM$2) * IFERROR(FRACAS!$AN$5:$AN$9999,0) ) ) / IFERROR($ND60/FRACAS!$AY$1*60,0), 1 )))</f>
        <v>1</v>
      </c>
      <c r="ON60" s="347" cm="1">
        <f t="array" ref="ON60">IF($ND60=0,"",(IFERROR( (IFERROR($ND60/FRACAS!$AY$1*60,0) - SUMPRODUCT( (FRACAS!$K$5:$K$9999=ON$2) * IFERROR(FRACAS!$AN$5:$AN$9999,0) ) ) / IFERROR($ND60/FRACAS!$AY$1*60,0), 1 )))</f>
        <v>1</v>
      </c>
    </row>
    <row r="61" spans="2:404" ht="15" customHeight="1">
      <c r="B61" s="301" t="s">
        <v>220</v>
      </c>
      <c r="C61" s="302">
        <v>45653</v>
      </c>
      <c r="D61" s="307">
        <v>13199</v>
      </c>
      <c r="E61" s="279">
        <v>173</v>
      </c>
      <c r="F61" s="307">
        <v>17020</v>
      </c>
      <c r="G61" s="307">
        <v>9882</v>
      </c>
      <c r="H61" s="307">
        <v>7015</v>
      </c>
      <c r="I61" s="303"/>
      <c r="J61" s="303"/>
      <c r="K61" s="304"/>
      <c r="L61" s="304"/>
      <c r="M61" s="317"/>
      <c r="N61" s="305"/>
      <c r="O61" s="279"/>
      <c r="P61" s="279"/>
      <c r="Q61" s="279"/>
      <c r="R61" s="279"/>
      <c r="S61" s="279"/>
      <c r="T61" s="279"/>
      <c r="U61" s="279"/>
      <c r="V61" s="279"/>
      <c r="W61" s="279"/>
      <c r="X61" s="279"/>
      <c r="Y61" s="279"/>
      <c r="Z61" s="279"/>
      <c r="AA61" s="279"/>
      <c r="AB61" s="279"/>
      <c r="AC61" s="279"/>
      <c r="AD61" s="279"/>
      <c r="AE61" s="279"/>
      <c r="AF61" s="279"/>
      <c r="AG61" s="279"/>
      <c r="AH61" s="279"/>
      <c r="AI61" s="279"/>
      <c r="AJ61" s="279"/>
      <c r="AK61" s="279"/>
      <c r="AL61" s="279"/>
      <c r="AM61" s="279"/>
      <c r="AN61" s="279"/>
      <c r="AO61" s="279"/>
      <c r="AP61" s="279"/>
      <c r="AQ61" s="279"/>
      <c r="AR61" s="279"/>
      <c r="AS61" s="279"/>
      <c r="AT61" s="279"/>
      <c r="AU61" s="279"/>
      <c r="AV61" s="279"/>
      <c r="AW61" s="279"/>
      <c r="AX61" s="279"/>
      <c r="AY61" s="279"/>
      <c r="AZ61" s="279"/>
      <c r="BA61" s="280"/>
      <c r="BB61" s="266"/>
      <c r="BC61" s="266"/>
      <c r="BD61" s="352"/>
      <c r="BE61" s="352"/>
      <c r="BF61" s="352"/>
      <c r="BG61" s="352"/>
      <c r="BH61" s="352"/>
      <c r="BI61" s="352"/>
      <c r="BJ61" s="352"/>
      <c r="BK61" s="352"/>
      <c r="BL61" s="352"/>
      <c r="BM61" s="352"/>
      <c r="BN61" s="352"/>
      <c r="BO61" s="352"/>
      <c r="BP61" s="352"/>
      <c r="BQ61" s="352"/>
      <c r="BR61" s="352"/>
      <c r="BS61" s="352"/>
      <c r="BT61" s="352"/>
      <c r="BU61" s="352"/>
      <c r="BV61" s="352"/>
      <c r="BW61" s="352"/>
      <c r="BX61" s="352"/>
      <c r="BY61" s="352"/>
      <c r="BZ61" s="352"/>
      <c r="CA61" s="352"/>
      <c r="CB61" s="352"/>
      <c r="CC61" s="352"/>
      <c r="CD61" s="352"/>
      <c r="CE61" s="352"/>
      <c r="CF61" s="352"/>
      <c r="CG61" s="352"/>
      <c r="CH61" s="352"/>
      <c r="CI61" s="352"/>
      <c r="CJ61" s="352"/>
      <c r="CK61" s="352"/>
      <c r="CL61" s="352"/>
      <c r="CM61" s="352"/>
      <c r="CN61" s="352"/>
      <c r="CO61" s="352"/>
      <c r="CP61" s="352"/>
      <c r="CQ61" s="352"/>
      <c r="CR61" s="352"/>
      <c r="CS61" s="352"/>
      <c r="CT61" s="352"/>
      <c r="CU61" s="352"/>
      <c r="CV61" s="352"/>
      <c r="CW61" s="352"/>
      <c r="CX61" s="352"/>
      <c r="CY61" s="352"/>
      <c r="CZ61" s="352"/>
      <c r="DA61" s="352"/>
      <c r="DB61" s="266"/>
      <c r="DC61" s="266">
        <f t="shared" si="3"/>
        <v>81</v>
      </c>
      <c r="DD61" s="302">
        <f t="shared" si="4"/>
        <v>45653</v>
      </c>
      <c r="DE61" s="328">
        <f>IF(D61&gt; 0,(COUNTIFS(FRACAS!$B$5:$B$9997, D$4, FRACAS!$D$5:$D$9997, "&lt;="&amp;D61)), "" )</f>
        <v>44</v>
      </c>
      <c r="DF61" s="282">
        <f>IF(E61&gt; 0,(COUNTIFS(FRACAS!$B$5:$B$9997, E$4, FRACAS!$D$5:$D$9997, "&lt;="&amp;E61)), "" )</f>
        <v>11</v>
      </c>
      <c r="DG61" s="282">
        <f>IF(F61&gt; 0,(COUNTIFS(FRACAS!$B$5:$B$9997, F$4, FRACAS!$D$5:$D$9997, "&lt;="&amp;F61)), "" )</f>
        <v>8</v>
      </c>
      <c r="DH61" s="282">
        <f>IF(G61&gt; 0,(COUNTIFS(FRACAS!$B$5:$B$9997, G$4, FRACAS!$D$5:$D$9997, "&lt;="&amp;G61)), "" )</f>
        <v>10</v>
      </c>
      <c r="DI61" s="282">
        <f>IF(H61&gt; 0,(COUNTIFS(FRACAS!$B$5:$B$9997, H$4, FRACAS!$D$5:$D$9997, "&lt;="&amp;H61)), "" )</f>
        <v>8</v>
      </c>
      <c r="DJ61" s="282" t="str">
        <f>IF(I61&gt; 0,(COUNTIFS(FRACAS!$B$5:$B$9997, I$4, FRACAS!$D$5:$D$9997, "&lt;="&amp;I61)), "" )</f>
        <v/>
      </c>
      <c r="DK61" s="282" t="str">
        <f>IF(J61&gt; 0,(COUNTIFS(FRACAS!$B$5:$B$9997, J$4, FRACAS!$D$5:$D$9997, "&lt;="&amp;J61)), "" )</f>
        <v/>
      </c>
      <c r="DL61" s="282" t="str">
        <f>IF(K61&gt; 0,(COUNTIFS(FRACAS!$B$5:$B$9997, K$4, FRACAS!$D$5:$D$9997, "&lt;="&amp;K61)), "" )</f>
        <v/>
      </c>
      <c r="DM61" s="282" t="str">
        <f>IF(L61&gt; 0,(COUNTIFS(FRACAS!$B$5:$B$9997, L$4, FRACAS!$D$5:$D$9997, "&lt;="&amp;L61)), "" )</f>
        <v/>
      </c>
      <c r="DN61" s="282" t="str">
        <f>IF(M61&gt; 0,(COUNTIFS(FRACAS!$B$5:$B$9997, M$4, FRACAS!$D$5:$D$9997, "&lt;="&amp;M61)), "" )</f>
        <v/>
      </c>
      <c r="DO61" s="284"/>
      <c r="DP61" s="282"/>
      <c r="DQ61" s="282"/>
      <c r="DR61" s="282"/>
      <c r="DS61" s="282"/>
      <c r="DT61" s="282"/>
      <c r="DU61" s="282"/>
      <c r="DV61" s="282"/>
      <c r="DW61" s="282"/>
      <c r="DX61" s="282"/>
      <c r="DY61" s="282"/>
      <c r="DZ61" s="282"/>
      <c r="EA61" s="282"/>
      <c r="EB61" s="282"/>
      <c r="EC61" s="282"/>
      <c r="ED61" s="282"/>
      <c r="EE61" s="282"/>
      <c r="EF61" s="282"/>
      <c r="EG61" s="282"/>
      <c r="EH61" s="282"/>
      <c r="EI61" s="282"/>
      <c r="EJ61" s="282"/>
      <c r="EK61" s="282"/>
      <c r="EL61" s="282"/>
      <c r="EM61" s="282"/>
      <c r="EN61" s="282"/>
      <c r="EO61" s="282"/>
      <c r="EP61" s="282"/>
      <c r="EQ61" s="282"/>
      <c r="ER61" s="282"/>
      <c r="ES61" s="282"/>
      <c r="ET61" s="282"/>
      <c r="EU61" s="282"/>
      <c r="EV61" s="282"/>
      <c r="EW61" s="282"/>
      <c r="EX61" s="282"/>
      <c r="EY61" s="282"/>
      <c r="EZ61" s="282"/>
      <c r="FA61" s="282"/>
      <c r="FB61" s="283"/>
      <c r="FC61" s="285"/>
      <c r="FD61" s="285"/>
      <c r="JN61" s="306"/>
      <c r="JO61" s="274"/>
      <c r="JP61" s="274"/>
      <c r="JQ61" s="274"/>
      <c r="JR61" s="274"/>
      <c r="JS61" s="274"/>
      <c r="JT61" s="274"/>
      <c r="JU61" s="274"/>
      <c r="JV61" s="274"/>
      <c r="JW61" s="274"/>
      <c r="JX61" s="274"/>
      <c r="JY61" s="274"/>
      <c r="JZ61" s="274"/>
      <c r="KA61" s="274"/>
      <c r="KB61" s="274"/>
      <c r="KC61" s="274"/>
      <c r="KD61" s="274"/>
      <c r="KE61" s="274"/>
      <c r="KF61" s="274"/>
      <c r="KG61" s="274"/>
      <c r="KH61" s="274"/>
      <c r="KI61" s="274"/>
      <c r="KJ61" s="274"/>
      <c r="KK61" s="274"/>
      <c r="KL61" s="274"/>
      <c r="KM61" s="274"/>
      <c r="KN61" s="274"/>
      <c r="KO61" s="274"/>
      <c r="KP61" s="274"/>
      <c r="KQ61" s="274"/>
      <c r="KR61" s="274"/>
      <c r="KS61" s="274"/>
      <c r="KT61" s="274"/>
      <c r="KU61" s="274"/>
      <c r="KV61" s="274"/>
      <c r="KW61" s="274"/>
      <c r="KX61" s="274"/>
      <c r="KY61" s="274"/>
      <c r="KZ61" s="274"/>
      <c r="LA61" s="274"/>
      <c r="LB61" s="275"/>
      <c r="LC61" s="302">
        <f t="shared" si="6"/>
        <v>45653</v>
      </c>
      <c r="LD61" s="354" cm="1">
        <f t="array" ref="LD61">IFERROR(
    (((D61/FRACAS!$AY$1)*60))
    /
    (((D61/FRACAS!$AY$1)*60) + SUMPRODUCT((FRACAS!$B$5:$B$9997=D$4)*(FRACAS!$D$5:$D$9997&lt;=D61)*(IFERROR(FRACAS!$AM$5:$AM$9997,0)))
    ),"")</f>
        <v>0.32921930452133108</v>
      </c>
      <c r="LE61" s="354" cm="1">
        <f t="array" ref="LE61">IFERROR(
    (((E61/FRACAS!$AY$1)*60))
    /
    (((E61/FRACAS!$AY$1)*60) + SUMPRODUCT((FRACAS!$B$5:$B$9997=E$4)*(FRACAS!$D$5:$D$9997&lt;=E61)*(IFERROR(FRACAS!$AM$5:$AM$9997,0)))
    ),"")</f>
        <v>6.4614737223079284E-3</v>
      </c>
      <c r="LF61" s="354" cm="1">
        <f t="array" ref="LF61">IFERROR(
    (((F61/FRACAS!$AY$1)*60))
    /
    (((F61/FRACAS!$AY$1)*60) + SUMPRODUCT((FRACAS!$B$5:$B$9997=F$4)*(FRACAS!$D$5:$D$9997&lt;=F61)*(IFERROR(FRACAS!$AM$5:$AM$9997,0)))
    ),"")</f>
        <v>0.68983795023084793</v>
      </c>
      <c r="LG61" s="354" cm="1">
        <f t="array" ref="LG61">IFERROR(
    (((G61/FRACAS!$AY$1)*60))
    /
    (((G61/FRACAS!$AY$1)*60) + SUMPRODUCT((FRACAS!$B$5:$B$9997=G$4)*(FRACAS!$D$5:$D$9997&lt;=G61)*(IFERROR(FRACAS!$AM$5:$AM$9997,0)))
    ),"")</f>
        <v>0.59434921173897215</v>
      </c>
      <c r="LH61" s="354" cm="1">
        <f t="array" ref="LH61">IFERROR(
    (((H61/FRACAS!$AY$1)*60))
    /
    (((H61/FRACAS!$AY$1)*60) + SUMPRODUCT((FRACAS!$B$5:$B$9997=H$4)*(FRACAS!$D$5:$D$9997&lt;=H61)*(IFERROR(FRACAS!$AM$5:$AM$9997,0)))
    ),"")</f>
        <v>0.51260462582298416</v>
      </c>
      <c r="LI61" s="354" t="str" cm="1">
        <f t="array" ref="LI61">IFERROR(
    (((I61/FRACAS!$AY$1)*60))
    /
    (((I61/FRACAS!$AY$1)*60) + SUMPRODUCT((FRACAS!$B$5:$B$9997=I$4)*(FRACAS!$D$5:$D$9997&lt;=I61)*(IFERROR(FRACAS!$AM$5:$AM$9997,0)))
    ),"")</f>
        <v/>
      </c>
      <c r="LJ61" s="354" t="str" cm="1">
        <f t="array" ref="LJ61">IFERROR(
    (((J61/FRACAS!$AY$1)*60))
    /
    (((J61/FRACAS!$AY$1)*60) + SUMPRODUCT((FRACAS!$B$5:$B$9997=J$4)*(FRACAS!$D$5:$D$9997&lt;=J61)*(IFERROR(FRACAS!$AM$5:$AM$9997,0)))
    ),"")</f>
        <v/>
      </c>
      <c r="LK61" s="354" t="str" cm="1">
        <f t="array" ref="LK61">IFERROR(
    (((K61/FRACAS!$AY$1)*60))
    /
    (((K61/FRACAS!$AY$1)*60) + SUMPRODUCT((FRACAS!$B$5:$B$9997=K$4)*(FRACAS!$D$5:$D$9997&lt;=K61)*(IFERROR(FRACAS!$AM$5:$AM$9997,0)))
    ),"")</f>
        <v/>
      </c>
      <c r="LL61" s="354" t="str" cm="1">
        <f t="array" ref="LL61">IFERROR(
    (((L61/FRACAS!$AY$1)*60))
    /
    (((L61/FRACAS!$AY$1)*60) + SUMPRODUCT((FRACAS!$B$5:$B$9997=L$4)*(FRACAS!$D$5:$D$9997&lt;=L61)*(IFERROR(FRACAS!$AM$5:$AM$9997,0)))
    ),"")</f>
        <v/>
      </c>
      <c r="LM61" s="354" t="str" cm="1">
        <f t="array" ref="LM61">IFERROR(
    (((M61/FRACAS!$AY$1)*60))
    /
    (((M61/FRACAS!$AY$1)*60) + SUMPRODUCT((FRACAS!$B$5:$B$9997=M$4)*(FRACAS!$D$5:$D$9997&lt;=M61)*(IFERROR(FRACAS!$AM$5:$AM$9997,0)))
    ),"")</f>
        <v/>
      </c>
      <c r="LN61" s="308"/>
      <c r="LO61" s="276"/>
      <c r="LP61" s="276"/>
      <c r="LQ61" s="276"/>
      <c r="LR61" s="276"/>
      <c r="LS61" s="276"/>
      <c r="LT61" s="276"/>
      <c r="LU61" s="276"/>
      <c r="LV61" s="276"/>
      <c r="LW61" s="276"/>
      <c r="LX61" s="276"/>
      <c r="LY61" s="276"/>
      <c r="LZ61" s="276"/>
      <c r="MA61" s="276"/>
      <c r="MB61" s="276"/>
      <c r="MC61" s="276"/>
      <c r="MD61" s="276"/>
      <c r="ME61" s="276"/>
      <c r="MF61" s="276"/>
      <c r="MG61" s="276"/>
      <c r="MH61" s="276"/>
      <c r="MI61" s="276"/>
      <c r="MJ61" s="276"/>
      <c r="MK61" s="276"/>
      <c r="ML61" s="276"/>
      <c r="MM61" s="276"/>
      <c r="MN61" s="276"/>
      <c r="MO61" s="276"/>
      <c r="MP61" s="276"/>
      <c r="MQ61" s="276"/>
      <c r="MR61" s="276"/>
      <c r="MS61" s="276"/>
      <c r="MT61" s="276"/>
      <c r="MU61" s="276"/>
      <c r="MV61" s="276"/>
      <c r="MW61" s="276"/>
      <c r="MX61" s="276"/>
      <c r="MY61" s="276"/>
      <c r="MZ61" s="276"/>
      <c r="NA61" s="277"/>
      <c r="ND61" s="345">
        <f t="shared" si="7"/>
        <v>47289</v>
      </c>
      <c r="NE61" s="346">
        <f t="shared" si="5"/>
        <v>45653</v>
      </c>
      <c r="NF61" s="347" cm="1">
        <f t="array" ref="NF61">IF($ND61=0,"",(IFERROR( (IFERROR($ND61/FRACAS!$AY$1*60,0) - SUMPRODUCT( (FRACAS!$K$5:$K$9999=NF$2) * IFERROR(FRACAS!$AN$5:$AN$9999,0) ) ) / IFERROR($ND61/FRACAS!$AY$1*60,0), 1 )))</f>
        <v>1</v>
      </c>
      <c r="NG61" s="347" cm="1">
        <f t="array" ref="NG61">IF($ND61=0,"",(IFERROR( (IFERROR($ND61/FRACAS!$AY$1*60,0) - SUMPRODUCT( (FRACAS!$K$5:$K$9999=NG$2) * IFERROR(FRACAS!$AN$5:$AN$9999,0) ) ) / IFERROR($ND61/FRACAS!$AY$1*60,0), 1 )))</f>
        <v>1</v>
      </c>
      <c r="NH61" s="347" cm="1">
        <f t="array" ref="NH61">IF($ND61=0,"",(IFERROR( (IFERROR($ND61/FRACAS!$AY$1*60,0) - SUMPRODUCT( (FRACAS!$K$5:$K$9999=NH$2) * IFERROR(FRACAS!$AN$5:$AN$9999,0) ) ) / IFERROR($ND61/FRACAS!$AY$1*60,0), 1 )))</f>
        <v>1</v>
      </c>
      <c r="NI61" s="347" cm="1">
        <f t="array" ref="NI61">IF($ND61=0,"",(IFERROR( (IFERROR($ND61/FRACAS!$AY$1*60,0) - SUMPRODUCT( (FRACAS!$K$5:$K$9999=NI$2) * IFERROR(FRACAS!$AN$5:$AN$9999,0) ) ) / IFERROR($ND61/FRACAS!$AY$1*60,0), 1 )))</f>
        <v>1</v>
      </c>
      <c r="NJ61" s="347" cm="1">
        <f t="array" ref="NJ61">IF($ND61=0,"",(IFERROR( (IFERROR($ND61/FRACAS!$AY$1*60,0) - SUMPRODUCT( (FRACAS!$K$5:$K$9999=NJ$2) * IFERROR(FRACAS!$AN$5:$AN$9999,0) ) ) / IFERROR($ND61/FRACAS!$AY$1*60,0), 1 )))</f>
        <v>1</v>
      </c>
      <c r="NK61" s="347" cm="1">
        <f t="array" ref="NK61">IF($ND61=0,"",(IFERROR( (IFERROR($ND61/FRACAS!$AY$1*60,0) - SUMPRODUCT( (FRACAS!$K$5:$K$9999=NK$2) * IFERROR(FRACAS!$AN$5:$AN$9999,0) ) ) / IFERROR($ND61/FRACAS!$AY$1*60,0), 1 )))</f>
        <v>1</v>
      </c>
      <c r="NL61" s="347" cm="1">
        <f t="array" ref="NL61">IF($ND61=0,"",(IFERROR( (IFERROR($ND61/FRACAS!$AY$1*60,0) - SUMPRODUCT( (FRACAS!$K$5:$K$9999=NL$2) * IFERROR(FRACAS!$AN$5:$AN$9999,0) ) ) / IFERROR($ND61/FRACAS!$AY$1*60,0), 1 )))</f>
        <v>1</v>
      </c>
      <c r="NM61" s="347" cm="1">
        <f t="array" ref="NM61">IF($ND61=0,"",(IFERROR( (IFERROR($ND61/FRACAS!$AY$1*60,0) - SUMPRODUCT( (FRACAS!$K$5:$K$9999=NM$2) * IFERROR(FRACAS!$AN$5:$AN$9999,0) ) ) / IFERROR($ND61/FRACAS!$AY$1*60,0), 1 )))</f>
        <v>1</v>
      </c>
      <c r="NN61" s="347" cm="1">
        <f t="array" ref="NN61">IF($ND61=0,"",(IFERROR( (IFERROR($ND61/FRACAS!$AY$1*60,0) - SUMPRODUCT( (FRACAS!$K$5:$K$9999=NN$2) * IFERROR(FRACAS!$AN$5:$AN$9999,0) ) ) / IFERROR($ND61/FRACAS!$AY$1*60,0), 1 )))</f>
        <v>1</v>
      </c>
      <c r="NO61" s="347" cm="1">
        <f t="array" ref="NO61">IF($ND61=0,"",(IFERROR( (IFERROR($ND61/FRACAS!$AY$1*60,0) - SUMPRODUCT( (FRACAS!$K$5:$K$9999=NO$2) * IFERROR(FRACAS!$AN$5:$AN$9999,0) ) ) / IFERROR($ND61/FRACAS!$AY$1*60,0), 1 )))</f>
        <v>1</v>
      </c>
      <c r="NP61" s="347" cm="1">
        <f t="array" ref="NP61">IF($ND61=0,"",(IFERROR( (IFERROR($ND61/FRACAS!$AY$1*60,0) - SUMPRODUCT( (FRACAS!$K$5:$K$9999=NP$2) * IFERROR(FRACAS!$AN$5:$AN$9999,0) ) ) / IFERROR($ND61/FRACAS!$AY$1*60,0), 1 )))</f>
        <v>1</v>
      </c>
      <c r="NQ61" s="347" cm="1">
        <f t="array" ref="NQ61">IF($ND61=0,"",(IFERROR( (IFERROR($ND61/FRACAS!$AY$1*60,0) - SUMPRODUCT( (FRACAS!$K$5:$K$9999=NQ$2) * IFERROR(FRACAS!$AN$5:$AN$9999,0) ) ) / IFERROR($ND61/FRACAS!$AY$1*60,0), 1 )))</f>
        <v>1</v>
      </c>
      <c r="NR61" s="347" cm="1">
        <f t="array" ref="NR61">IF($ND61=0,"",(IFERROR( (IFERROR($ND61/FRACAS!$AY$1*60,0) - SUMPRODUCT( (FRACAS!$K$5:$K$9999=NR$2) * IFERROR(FRACAS!$AN$5:$AN$9999,0) ) ) / IFERROR($ND61/FRACAS!$AY$1*60,0), 1 )))</f>
        <v>1</v>
      </c>
      <c r="NS61" s="347" cm="1">
        <f t="array" ref="NS61">IF($ND61=0,"",(IFERROR( (IFERROR($ND61/FRACAS!$AY$1*60,0) - SUMPRODUCT( (FRACAS!$K$5:$K$9999=NS$2) * IFERROR(FRACAS!$AN$5:$AN$9999,0) ) ) / IFERROR($ND61/FRACAS!$AY$1*60,0), 1 )))</f>
        <v>1</v>
      </c>
      <c r="NT61" s="347" cm="1">
        <f t="array" ref="NT61">IF($ND61=0,"",(IFERROR( (IFERROR($ND61/FRACAS!$AY$1*60,0) - SUMPRODUCT( (FRACAS!$K$5:$K$9999=NT$2) * IFERROR(FRACAS!$AN$5:$AN$9999,0) ) ) / IFERROR($ND61/FRACAS!$AY$1*60,0), 1 )))</f>
        <v>1</v>
      </c>
      <c r="NU61" s="347" cm="1">
        <f t="array" ref="NU61">IF($ND61=0,"",(IFERROR( (IFERROR($ND61/FRACAS!$AY$1*60,0) - SUMPRODUCT( (FRACAS!$K$5:$K$9999=NU$2) * IFERROR(FRACAS!$AN$5:$AN$9999,0) ) ) / IFERROR($ND61/FRACAS!$AY$1*60,0), 1 )))</f>
        <v>1</v>
      </c>
      <c r="NV61" s="347" cm="1">
        <f t="array" ref="NV61">IF($ND61=0,"",(IFERROR( (IFERROR($ND61/FRACAS!$AY$1*60,0) - SUMPRODUCT( (FRACAS!$K$5:$K$9999=NV$2) * IFERROR(FRACAS!$AN$5:$AN$9999,0) ) ) / IFERROR($ND61/FRACAS!$AY$1*60,0), 1 )))</f>
        <v>1</v>
      </c>
      <c r="NW61" s="347" cm="1">
        <f t="array" ref="NW61">IF($ND61=0,"",(IFERROR( (IFERROR($ND61/FRACAS!$AY$1*60,0) - SUMPRODUCT( (FRACAS!$K$5:$K$9999=NW$2) * IFERROR(FRACAS!$AN$5:$AN$9999,0) ) ) / IFERROR($ND61/FRACAS!$AY$1*60,0), 1 )))</f>
        <v>1</v>
      </c>
      <c r="NX61" s="347" cm="1">
        <f t="array" ref="NX61">IF($ND61=0,"",(IFERROR( (IFERROR($ND61/FRACAS!$AY$1*60,0) - SUMPRODUCT( (FRACAS!$K$5:$K$9999=NX$2) * IFERROR(FRACAS!$AN$5:$AN$9999,0) ) ) / IFERROR($ND61/FRACAS!$AY$1*60,0), 1 )))</f>
        <v>1</v>
      </c>
      <c r="NY61" s="347" cm="1">
        <f t="array" ref="NY61">IF($ND61=0,"",(IFERROR( (IFERROR($ND61/FRACAS!$AY$1*60,0) - SUMPRODUCT( (FRACAS!$K$5:$K$9999=NY$2) * IFERROR(FRACAS!$AN$5:$AN$9999,0) ) ) / IFERROR($ND61/FRACAS!$AY$1*60,0), 1 )))</f>
        <v>1</v>
      </c>
      <c r="NZ61" s="347" cm="1">
        <f t="array" ref="NZ61">IF($ND61=0,"",(IFERROR( (IFERROR($ND61/FRACAS!$AY$1*60,0) - SUMPRODUCT( (FRACAS!$K$5:$K$9999=NZ$2) * IFERROR(FRACAS!$AN$5:$AN$9999,0) ) ) / IFERROR($ND61/FRACAS!$AY$1*60,0), 1 )))</f>
        <v>1</v>
      </c>
      <c r="OA61" s="347" cm="1">
        <f t="array" ref="OA61">IF($ND61=0,"",(IFERROR( (IFERROR($ND61/FRACAS!$AY$1*60,0) - SUMPRODUCT( (FRACAS!$K$5:$K$9999=OA$2) * IFERROR(FRACAS!$AN$5:$AN$9999,0) ) ) / IFERROR($ND61/FRACAS!$AY$1*60,0), 1 )))</f>
        <v>1</v>
      </c>
      <c r="OB61" s="347" cm="1">
        <f t="array" ref="OB61">IF($ND61=0,"",(IFERROR( (IFERROR($ND61/FRACAS!$AY$1*60,0) - SUMPRODUCT( (FRACAS!$K$5:$K$9999=OB$2) * IFERROR(FRACAS!$AN$5:$AN$9999,0) ) ) / IFERROR($ND61/FRACAS!$AY$1*60,0), 1 )))</f>
        <v>1</v>
      </c>
      <c r="OC61" s="347" cm="1">
        <f t="array" ref="OC61">IF($ND61=0,"",(IFERROR( (IFERROR($ND61/FRACAS!$AY$1*60,0) - SUMPRODUCT( (FRACAS!$K$5:$K$9999=OC$2) * IFERROR(FRACAS!$AN$5:$AN$9999,0) ) ) / IFERROR($ND61/FRACAS!$AY$1*60,0), 1 )))</f>
        <v>1</v>
      </c>
      <c r="OD61" s="347" cm="1">
        <f t="array" ref="OD61">IF($ND61=0,"",(IFERROR( (IFERROR($ND61/FRACAS!$AY$1*60,0) - SUMPRODUCT( (FRACAS!$K$5:$K$9999=OD$2) * IFERROR(FRACAS!$AN$5:$AN$9999,0) ) ) / IFERROR($ND61/FRACAS!$AY$1*60,0), 1 )))</f>
        <v>1</v>
      </c>
      <c r="OE61" s="347" cm="1">
        <f t="array" ref="OE61">IF($ND61=0,"",(IFERROR( (IFERROR($ND61/FRACAS!$AY$1*60,0) - SUMPRODUCT( (FRACAS!$K$5:$K$9999=OE$2) * IFERROR(FRACAS!$AN$5:$AN$9999,0) ) ) / IFERROR($ND61/FRACAS!$AY$1*60,0), 1 )))</f>
        <v>1</v>
      </c>
      <c r="OF61" s="347" cm="1">
        <f t="array" ref="OF61">IF($ND61=0,"",(IFERROR( (IFERROR($ND61/FRACAS!$AY$1*60,0) - SUMPRODUCT( (FRACAS!$K$5:$K$9999=OF$2) * IFERROR(FRACAS!$AN$5:$AN$9999,0) ) ) / IFERROR($ND61/FRACAS!$AY$1*60,0), 1 )))</f>
        <v>1</v>
      </c>
      <c r="OG61" s="347" cm="1">
        <f t="array" ref="OG61">IF($ND61=0,"",(IFERROR( (IFERROR($ND61/FRACAS!$AY$1*60,0) - SUMPRODUCT( (FRACAS!$K$5:$K$9999=OG$2) * IFERROR(FRACAS!$AN$5:$AN$9999,0) ) ) / IFERROR($ND61/FRACAS!$AY$1*60,0), 1 )))</f>
        <v>1</v>
      </c>
      <c r="OH61" s="347" cm="1">
        <f t="array" ref="OH61">IF($ND61=0,"",(IFERROR( (IFERROR($ND61/FRACAS!$AY$1*60,0) - SUMPRODUCT( (FRACAS!$K$5:$K$9999=OH$2) * IFERROR(FRACAS!$AN$5:$AN$9999,0) ) ) / IFERROR($ND61/FRACAS!$AY$1*60,0), 1 )))</f>
        <v>1</v>
      </c>
      <c r="OI61" s="347" cm="1">
        <f t="array" ref="OI61">IF($ND61=0,"",(IFERROR( (IFERROR($ND61/FRACAS!$AY$1*60,0) - SUMPRODUCT( (FRACAS!$K$5:$K$9999=OI$2) * IFERROR(FRACAS!$AN$5:$AN$9999,0) ) ) / IFERROR($ND61/FRACAS!$AY$1*60,0), 1 )))</f>
        <v>1</v>
      </c>
      <c r="OJ61" s="347" cm="1">
        <f t="array" ref="OJ61">IF($ND61=0,"",(IFERROR( (IFERROR($ND61/FRACAS!$AY$1*60,0) - SUMPRODUCT( (FRACAS!$K$5:$K$9999=OJ$2) * IFERROR(FRACAS!$AN$5:$AN$9999,0) ) ) / IFERROR($ND61/FRACAS!$AY$1*60,0), 1 )))</f>
        <v>1</v>
      </c>
      <c r="OK61" s="347" cm="1">
        <f t="array" ref="OK61">IF($ND61=0,"",(IFERROR( (IFERROR($ND61/FRACAS!$AY$1*60,0) - SUMPRODUCT( (FRACAS!$K$5:$K$9999=OK$2) * IFERROR(FRACAS!$AN$5:$AN$9999,0) ) ) / IFERROR($ND61/FRACAS!$AY$1*60,0), 1 )))</f>
        <v>1</v>
      </c>
      <c r="OL61" s="347" cm="1">
        <f t="array" ref="OL61">IF($ND61=0,"",(IFERROR( (IFERROR($ND61/FRACAS!$AY$1*60,0) - SUMPRODUCT( (FRACAS!$K$5:$K$9999=OL$2) * IFERROR(FRACAS!$AN$5:$AN$9999,0) ) ) / IFERROR($ND61/FRACAS!$AY$1*60,0), 1 )))</f>
        <v>1</v>
      </c>
      <c r="OM61" s="347" cm="1">
        <f t="array" ref="OM61">IF($ND61=0,"",(IFERROR( (IFERROR($ND61/FRACAS!$AY$1*60,0) - SUMPRODUCT( (FRACAS!$K$5:$K$9999=OM$2) * IFERROR(FRACAS!$AN$5:$AN$9999,0) ) ) / IFERROR($ND61/FRACAS!$AY$1*60,0), 1 )))</f>
        <v>1</v>
      </c>
      <c r="ON61" s="347" cm="1">
        <f t="array" ref="ON61">IF($ND61=0,"",(IFERROR( (IFERROR($ND61/FRACAS!$AY$1*60,0) - SUMPRODUCT( (FRACAS!$K$5:$K$9999=ON$2) * IFERROR(FRACAS!$AN$5:$AN$9999,0) ) ) / IFERROR($ND61/FRACAS!$AY$1*60,0), 1 )))</f>
        <v>1</v>
      </c>
    </row>
    <row r="62" spans="2:404" ht="15" customHeight="1">
      <c r="B62" s="301" t="s">
        <v>221</v>
      </c>
      <c r="C62" s="302">
        <v>45660</v>
      </c>
      <c r="D62" s="307">
        <v>15113</v>
      </c>
      <c r="E62" s="279">
        <v>177</v>
      </c>
      <c r="F62" s="307">
        <v>17063</v>
      </c>
      <c r="G62" s="307">
        <v>9925</v>
      </c>
      <c r="H62" s="307">
        <v>8170</v>
      </c>
      <c r="I62" s="303"/>
      <c r="J62" s="303"/>
      <c r="K62" s="304"/>
      <c r="L62" s="304"/>
      <c r="M62" s="317"/>
      <c r="N62" s="305"/>
      <c r="O62" s="279"/>
      <c r="P62" s="279"/>
      <c r="Q62" s="279"/>
      <c r="R62" s="279"/>
      <c r="S62" s="279"/>
      <c r="T62" s="279"/>
      <c r="U62" s="279"/>
      <c r="V62" s="279"/>
      <c r="W62" s="279"/>
      <c r="X62" s="279"/>
      <c r="Y62" s="279"/>
      <c r="Z62" s="279"/>
      <c r="AA62" s="279"/>
      <c r="AB62" s="279"/>
      <c r="AC62" s="279"/>
      <c r="AD62" s="279"/>
      <c r="AE62" s="279"/>
      <c r="AF62" s="279"/>
      <c r="AG62" s="279"/>
      <c r="AH62" s="279"/>
      <c r="AI62" s="279"/>
      <c r="AJ62" s="279"/>
      <c r="AK62" s="279"/>
      <c r="AL62" s="279"/>
      <c r="AM62" s="279"/>
      <c r="AN62" s="279"/>
      <c r="AO62" s="279"/>
      <c r="AP62" s="279"/>
      <c r="AQ62" s="279"/>
      <c r="AR62" s="279"/>
      <c r="AS62" s="279"/>
      <c r="AT62" s="279"/>
      <c r="AU62" s="279"/>
      <c r="AV62" s="279"/>
      <c r="AW62" s="279"/>
      <c r="AX62" s="279"/>
      <c r="AY62" s="279"/>
      <c r="AZ62" s="279"/>
      <c r="BA62" s="280"/>
      <c r="BB62" s="266"/>
      <c r="BC62" s="266"/>
      <c r="BD62" s="352"/>
      <c r="BE62" s="352"/>
      <c r="BF62" s="352"/>
      <c r="BG62" s="352"/>
      <c r="BH62" s="352"/>
      <c r="BI62" s="352"/>
      <c r="BJ62" s="352"/>
      <c r="BK62" s="352"/>
      <c r="BL62" s="352"/>
      <c r="BM62" s="352"/>
      <c r="BN62" s="352"/>
      <c r="BO62" s="352"/>
      <c r="BP62" s="352"/>
      <c r="BQ62" s="352"/>
      <c r="BR62" s="352"/>
      <c r="BS62" s="352"/>
      <c r="BT62" s="352"/>
      <c r="BU62" s="352"/>
      <c r="BV62" s="352"/>
      <c r="BW62" s="352"/>
      <c r="BX62" s="352"/>
      <c r="BY62" s="352"/>
      <c r="BZ62" s="352"/>
      <c r="CA62" s="352"/>
      <c r="CB62" s="352"/>
      <c r="CC62" s="352"/>
      <c r="CD62" s="352"/>
      <c r="CE62" s="352"/>
      <c r="CF62" s="352"/>
      <c r="CG62" s="352"/>
      <c r="CH62" s="352"/>
      <c r="CI62" s="352"/>
      <c r="CJ62" s="352"/>
      <c r="CK62" s="352"/>
      <c r="CL62" s="352"/>
      <c r="CM62" s="352"/>
      <c r="CN62" s="352"/>
      <c r="CO62" s="352"/>
      <c r="CP62" s="352"/>
      <c r="CQ62" s="352"/>
      <c r="CR62" s="352"/>
      <c r="CS62" s="352"/>
      <c r="CT62" s="352"/>
      <c r="CU62" s="352"/>
      <c r="CV62" s="352"/>
      <c r="CW62" s="352"/>
      <c r="CX62" s="352"/>
      <c r="CY62" s="352"/>
      <c r="CZ62" s="352"/>
      <c r="DA62" s="352"/>
      <c r="DB62" s="266"/>
      <c r="DC62" s="266">
        <f t="shared" si="3"/>
        <v>81</v>
      </c>
      <c r="DD62" s="302">
        <f t="shared" si="4"/>
        <v>45660</v>
      </c>
      <c r="DE62" s="328">
        <f>IF(D62&gt; 0,(COUNTIFS(FRACAS!$B$5:$B$9997, D$4, FRACAS!$D$5:$D$9997, "&lt;="&amp;D62)), "" )</f>
        <v>44</v>
      </c>
      <c r="DF62" s="282">
        <f>IF(E62&gt; 0,(COUNTIFS(FRACAS!$B$5:$B$9997, E$4, FRACAS!$D$5:$D$9997, "&lt;="&amp;E62)), "" )</f>
        <v>11</v>
      </c>
      <c r="DG62" s="282">
        <f>IF(F62&gt; 0,(COUNTIFS(FRACAS!$B$5:$B$9997, F$4, FRACAS!$D$5:$D$9997, "&lt;="&amp;F62)), "" )</f>
        <v>8</v>
      </c>
      <c r="DH62" s="282">
        <f>IF(G62&gt; 0,(COUNTIFS(FRACAS!$B$5:$B$9997, G$4, FRACAS!$D$5:$D$9997, "&lt;="&amp;G62)), "" )</f>
        <v>10</v>
      </c>
      <c r="DI62" s="282">
        <f>IF(H62&gt; 0,(COUNTIFS(FRACAS!$B$5:$B$9997, H$4, FRACAS!$D$5:$D$9997, "&lt;="&amp;H62)), "" )</f>
        <v>8</v>
      </c>
      <c r="DJ62" s="282" t="str">
        <f>IF(I62&gt; 0,(COUNTIFS(FRACAS!$B$5:$B$9997, I$4, FRACAS!$D$5:$D$9997, "&lt;="&amp;I62)), "" )</f>
        <v/>
      </c>
      <c r="DK62" s="282" t="str">
        <f>IF(J62&gt; 0,(COUNTIFS(FRACAS!$B$5:$B$9997, J$4, FRACAS!$D$5:$D$9997, "&lt;="&amp;J62)), "" )</f>
        <v/>
      </c>
      <c r="DL62" s="282" t="str">
        <f>IF(K62&gt; 0,(COUNTIFS(FRACAS!$B$5:$B$9997, K$4, FRACAS!$D$5:$D$9997, "&lt;="&amp;K62)), "" )</f>
        <v/>
      </c>
      <c r="DM62" s="282" t="str">
        <f>IF(L62&gt; 0,(COUNTIFS(FRACAS!$B$5:$B$9997, L$4, FRACAS!$D$5:$D$9997, "&lt;="&amp;L62)), "" )</f>
        <v/>
      </c>
      <c r="DN62" s="282" t="str">
        <f>IF(M62&gt; 0,(COUNTIFS(FRACAS!$B$5:$B$9997, M$4, FRACAS!$D$5:$D$9997, "&lt;="&amp;M62)), "" )</f>
        <v/>
      </c>
      <c r="DO62" s="284"/>
      <c r="DP62" s="282"/>
      <c r="DQ62" s="282"/>
      <c r="DR62" s="282"/>
      <c r="DS62" s="282"/>
      <c r="DT62" s="282"/>
      <c r="DU62" s="282"/>
      <c r="DV62" s="282"/>
      <c r="DW62" s="282"/>
      <c r="DX62" s="282"/>
      <c r="DY62" s="282"/>
      <c r="DZ62" s="282"/>
      <c r="EA62" s="282"/>
      <c r="EB62" s="282"/>
      <c r="EC62" s="282"/>
      <c r="ED62" s="282"/>
      <c r="EE62" s="282"/>
      <c r="EF62" s="282"/>
      <c r="EG62" s="282"/>
      <c r="EH62" s="282"/>
      <c r="EI62" s="282"/>
      <c r="EJ62" s="282"/>
      <c r="EK62" s="282"/>
      <c r="EL62" s="282"/>
      <c r="EM62" s="282"/>
      <c r="EN62" s="282"/>
      <c r="EO62" s="282"/>
      <c r="EP62" s="282"/>
      <c r="EQ62" s="282"/>
      <c r="ER62" s="282"/>
      <c r="ES62" s="282"/>
      <c r="ET62" s="282"/>
      <c r="EU62" s="282"/>
      <c r="EV62" s="282"/>
      <c r="EW62" s="282"/>
      <c r="EX62" s="282"/>
      <c r="EY62" s="282"/>
      <c r="EZ62" s="282"/>
      <c r="FA62" s="282"/>
      <c r="FB62" s="283"/>
      <c r="FC62" s="285"/>
      <c r="FD62" s="285"/>
      <c r="JN62" s="306"/>
      <c r="JO62" s="274"/>
      <c r="JP62" s="274"/>
      <c r="JQ62" s="274"/>
      <c r="JR62" s="274"/>
      <c r="JS62" s="274"/>
      <c r="JT62" s="274"/>
      <c r="JU62" s="274"/>
      <c r="JV62" s="274"/>
      <c r="JW62" s="274"/>
      <c r="JX62" s="274"/>
      <c r="JY62" s="274"/>
      <c r="JZ62" s="274"/>
      <c r="KA62" s="274"/>
      <c r="KB62" s="274"/>
      <c r="KC62" s="274"/>
      <c r="KD62" s="274"/>
      <c r="KE62" s="274"/>
      <c r="KF62" s="274"/>
      <c r="KG62" s="274"/>
      <c r="KH62" s="274"/>
      <c r="KI62" s="274"/>
      <c r="KJ62" s="274"/>
      <c r="KK62" s="274"/>
      <c r="KL62" s="274"/>
      <c r="KM62" s="274"/>
      <c r="KN62" s="274"/>
      <c r="KO62" s="274"/>
      <c r="KP62" s="274"/>
      <c r="KQ62" s="274"/>
      <c r="KR62" s="274"/>
      <c r="KS62" s="274"/>
      <c r="KT62" s="274"/>
      <c r="KU62" s="274"/>
      <c r="KV62" s="274"/>
      <c r="KW62" s="274"/>
      <c r="KX62" s="274"/>
      <c r="KY62" s="274"/>
      <c r="KZ62" s="274"/>
      <c r="LA62" s="274"/>
      <c r="LB62" s="275"/>
      <c r="LC62" s="302">
        <f t="shared" si="6"/>
        <v>45660</v>
      </c>
      <c r="LD62" s="354" cm="1">
        <f t="array" ref="LD62">IFERROR(
    (((D62/FRACAS!$AY$1)*60))
    /
    (((D62/FRACAS!$AY$1)*60) + SUMPRODUCT((FRACAS!$B$5:$B$9997=D$4)*(FRACAS!$D$5:$D$9997&lt;=D62)*(IFERROR(FRACAS!$AM$5:$AM$9997,0)))
    ),"")</f>
        <v>0.35978350617306737</v>
      </c>
      <c r="LE62" s="354" cm="1">
        <f t="array" ref="LE62">IFERROR(
    (((E62/FRACAS!$AY$1)*60))
    /
    (((E62/FRACAS!$AY$1)*60) + SUMPRODUCT((FRACAS!$B$5:$B$9997=E$4)*(FRACAS!$D$5:$D$9997&lt;=E62)*(IFERROR(FRACAS!$AM$5:$AM$9997,0)))
    ),"")</f>
        <v>6.6098844535820009E-3</v>
      </c>
      <c r="LF62" s="354" cm="1">
        <f t="array" ref="LF62">IFERROR(
    (((F62/FRACAS!$AY$1)*60))
    /
    (((F62/FRACAS!$AY$1)*60) + SUMPRODUCT((FRACAS!$B$5:$B$9997=F$4)*(FRACAS!$D$5:$D$9997&lt;=F62)*(IFERROR(FRACAS!$AM$5:$AM$9997,0)))
    ),"")</f>
        <v>0.6903775706765336</v>
      </c>
      <c r="LG62" s="354" cm="1">
        <f t="array" ref="LG62">IFERROR(
    (((G62/FRACAS!$AY$1)*60))
    /
    (((G62/FRACAS!$AY$1)*60) + SUMPRODUCT((FRACAS!$B$5:$B$9997=G$4)*(FRACAS!$D$5:$D$9997&lt;=G62)*(IFERROR(FRACAS!$AM$5:$AM$9997,0)))
    ),"")</f>
        <v>0.59539560730466501</v>
      </c>
      <c r="LH62" s="354" cm="1">
        <f t="array" ref="LH62">IFERROR(
    (((H62/FRACAS!$AY$1)*60))
    /
    (((H62/FRACAS!$AY$1)*60) + SUMPRODUCT((FRACAS!$B$5:$B$9997=H$4)*(FRACAS!$D$5:$D$9997&lt;=H62)*(IFERROR(FRACAS!$AM$5:$AM$9997,0)))
    ),"")</f>
        <v>0.5505386713542948</v>
      </c>
      <c r="LI62" s="354" t="str" cm="1">
        <f t="array" ref="LI62">IFERROR(
    (((I62/FRACAS!$AY$1)*60))
    /
    (((I62/FRACAS!$AY$1)*60) + SUMPRODUCT((FRACAS!$B$5:$B$9997=I$4)*(FRACAS!$D$5:$D$9997&lt;=I62)*(IFERROR(FRACAS!$AM$5:$AM$9997,0)))
    ),"")</f>
        <v/>
      </c>
      <c r="LJ62" s="354" t="str" cm="1">
        <f t="array" ref="LJ62">IFERROR(
    (((J62/FRACAS!$AY$1)*60))
    /
    (((J62/FRACAS!$AY$1)*60) + SUMPRODUCT((FRACAS!$B$5:$B$9997=J$4)*(FRACAS!$D$5:$D$9997&lt;=J62)*(IFERROR(FRACAS!$AM$5:$AM$9997,0)))
    ),"")</f>
        <v/>
      </c>
      <c r="LK62" s="354" t="str" cm="1">
        <f t="array" ref="LK62">IFERROR(
    (((K62/FRACAS!$AY$1)*60))
    /
    (((K62/FRACAS!$AY$1)*60) + SUMPRODUCT((FRACAS!$B$5:$B$9997=K$4)*(FRACAS!$D$5:$D$9997&lt;=K62)*(IFERROR(FRACAS!$AM$5:$AM$9997,0)))
    ),"")</f>
        <v/>
      </c>
      <c r="LL62" s="354" t="str" cm="1">
        <f t="array" ref="LL62">IFERROR(
    (((L62/FRACAS!$AY$1)*60))
    /
    (((L62/FRACAS!$AY$1)*60) + SUMPRODUCT((FRACAS!$B$5:$B$9997=L$4)*(FRACAS!$D$5:$D$9997&lt;=L62)*(IFERROR(FRACAS!$AM$5:$AM$9997,0)))
    ),"")</f>
        <v/>
      </c>
      <c r="LM62" s="354" t="str" cm="1">
        <f t="array" ref="LM62">IFERROR(
    (((M62/FRACAS!$AY$1)*60))
    /
    (((M62/FRACAS!$AY$1)*60) + SUMPRODUCT((FRACAS!$B$5:$B$9997=M$4)*(FRACAS!$D$5:$D$9997&lt;=M62)*(IFERROR(FRACAS!$AM$5:$AM$9997,0)))
    ),"")</f>
        <v/>
      </c>
      <c r="LN62" s="308"/>
      <c r="LO62" s="276"/>
      <c r="LP62" s="276"/>
      <c r="LQ62" s="276"/>
      <c r="LR62" s="276"/>
      <c r="LS62" s="276"/>
      <c r="LT62" s="276"/>
      <c r="LU62" s="276"/>
      <c r="LV62" s="276"/>
      <c r="LW62" s="276"/>
      <c r="LX62" s="276"/>
      <c r="LY62" s="276"/>
      <c r="LZ62" s="276"/>
      <c r="MA62" s="276"/>
      <c r="MB62" s="276"/>
      <c r="MC62" s="276"/>
      <c r="MD62" s="276"/>
      <c r="ME62" s="276"/>
      <c r="MF62" s="276"/>
      <c r="MG62" s="276"/>
      <c r="MH62" s="276"/>
      <c r="MI62" s="276"/>
      <c r="MJ62" s="276"/>
      <c r="MK62" s="276"/>
      <c r="ML62" s="276"/>
      <c r="MM62" s="276"/>
      <c r="MN62" s="276"/>
      <c r="MO62" s="276"/>
      <c r="MP62" s="276"/>
      <c r="MQ62" s="276"/>
      <c r="MR62" s="276"/>
      <c r="MS62" s="276"/>
      <c r="MT62" s="276"/>
      <c r="MU62" s="276"/>
      <c r="MV62" s="276"/>
      <c r="MW62" s="276"/>
      <c r="MX62" s="276"/>
      <c r="MY62" s="276"/>
      <c r="MZ62" s="276"/>
      <c r="NA62" s="277"/>
      <c r="ND62" s="345">
        <f t="shared" si="7"/>
        <v>50448</v>
      </c>
      <c r="NE62" s="346">
        <f t="shared" si="5"/>
        <v>45660</v>
      </c>
      <c r="NF62" s="347" cm="1">
        <f t="array" ref="NF62">IF($ND62=0,"",(IFERROR( (IFERROR($ND62/FRACAS!$AY$1*60,0) - SUMPRODUCT( (FRACAS!$K$5:$K$9999=NF$2) * IFERROR(FRACAS!$AN$5:$AN$9999,0) ) ) / IFERROR($ND62/FRACAS!$AY$1*60,0), 1 )))</f>
        <v>1</v>
      </c>
      <c r="NG62" s="347" cm="1">
        <f t="array" ref="NG62">IF($ND62=0,"",(IFERROR( (IFERROR($ND62/FRACAS!$AY$1*60,0) - SUMPRODUCT( (FRACAS!$K$5:$K$9999=NG$2) * IFERROR(FRACAS!$AN$5:$AN$9999,0) ) ) / IFERROR($ND62/FRACAS!$AY$1*60,0), 1 )))</f>
        <v>1</v>
      </c>
      <c r="NH62" s="347" cm="1">
        <f t="array" ref="NH62">IF($ND62=0,"",(IFERROR( (IFERROR($ND62/FRACAS!$AY$1*60,0) - SUMPRODUCT( (FRACAS!$K$5:$K$9999=NH$2) * IFERROR(FRACAS!$AN$5:$AN$9999,0) ) ) / IFERROR($ND62/FRACAS!$AY$1*60,0), 1 )))</f>
        <v>1</v>
      </c>
      <c r="NI62" s="347" cm="1">
        <f t="array" ref="NI62">IF($ND62=0,"",(IFERROR( (IFERROR($ND62/FRACAS!$AY$1*60,0) - SUMPRODUCT( (FRACAS!$K$5:$K$9999=NI$2) * IFERROR(FRACAS!$AN$5:$AN$9999,0) ) ) / IFERROR($ND62/FRACAS!$AY$1*60,0), 1 )))</f>
        <v>1</v>
      </c>
      <c r="NJ62" s="347" cm="1">
        <f t="array" ref="NJ62">IF($ND62=0,"",(IFERROR( (IFERROR($ND62/FRACAS!$AY$1*60,0) - SUMPRODUCT( (FRACAS!$K$5:$K$9999=NJ$2) * IFERROR(FRACAS!$AN$5:$AN$9999,0) ) ) / IFERROR($ND62/FRACAS!$AY$1*60,0), 1 )))</f>
        <v>1</v>
      </c>
      <c r="NK62" s="347" cm="1">
        <f t="array" ref="NK62">IF($ND62=0,"",(IFERROR( (IFERROR($ND62/FRACAS!$AY$1*60,0) - SUMPRODUCT( (FRACAS!$K$5:$K$9999=NK$2) * IFERROR(FRACAS!$AN$5:$AN$9999,0) ) ) / IFERROR($ND62/FRACAS!$AY$1*60,0), 1 )))</f>
        <v>1</v>
      </c>
      <c r="NL62" s="347" cm="1">
        <f t="array" ref="NL62">IF($ND62=0,"",(IFERROR( (IFERROR($ND62/FRACAS!$AY$1*60,0) - SUMPRODUCT( (FRACAS!$K$5:$K$9999=NL$2) * IFERROR(FRACAS!$AN$5:$AN$9999,0) ) ) / IFERROR($ND62/FRACAS!$AY$1*60,0), 1 )))</f>
        <v>1</v>
      </c>
      <c r="NM62" s="347" cm="1">
        <f t="array" ref="NM62">IF($ND62=0,"",(IFERROR( (IFERROR($ND62/FRACAS!$AY$1*60,0) - SUMPRODUCT( (FRACAS!$K$5:$K$9999=NM$2) * IFERROR(FRACAS!$AN$5:$AN$9999,0) ) ) / IFERROR($ND62/FRACAS!$AY$1*60,0), 1 )))</f>
        <v>1</v>
      </c>
      <c r="NN62" s="347" cm="1">
        <f t="array" ref="NN62">IF($ND62=0,"",(IFERROR( (IFERROR($ND62/FRACAS!$AY$1*60,0) - SUMPRODUCT( (FRACAS!$K$5:$K$9999=NN$2) * IFERROR(FRACAS!$AN$5:$AN$9999,0) ) ) / IFERROR($ND62/FRACAS!$AY$1*60,0), 1 )))</f>
        <v>1</v>
      </c>
      <c r="NO62" s="347" cm="1">
        <f t="array" ref="NO62">IF($ND62=0,"",(IFERROR( (IFERROR($ND62/FRACAS!$AY$1*60,0) - SUMPRODUCT( (FRACAS!$K$5:$K$9999=NO$2) * IFERROR(FRACAS!$AN$5:$AN$9999,0) ) ) / IFERROR($ND62/FRACAS!$AY$1*60,0), 1 )))</f>
        <v>1</v>
      </c>
      <c r="NP62" s="347" cm="1">
        <f t="array" ref="NP62">IF($ND62=0,"",(IFERROR( (IFERROR($ND62/FRACAS!$AY$1*60,0) - SUMPRODUCT( (FRACAS!$K$5:$K$9999=NP$2) * IFERROR(FRACAS!$AN$5:$AN$9999,0) ) ) / IFERROR($ND62/FRACAS!$AY$1*60,0), 1 )))</f>
        <v>1</v>
      </c>
      <c r="NQ62" s="347" cm="1">
        <f t="array" ref="NQ62">IF($ND62=0,"",(IFERROR( (IFERROR($ND62/FRACAS!$AY$1*60,0) - SUMPRODUCT( (FRACAS!$K$5:$K$9999=NQ$2) * IFERROR(FRACAS!$AN$5:$AN$9999,0) ) ) / IFERROR($ND62/FRACAS!$AY$1*60,0), 1 )))</f>
        <v>1</v>
      </c>
      <c r="NR62" s="347" cm="1">
        <f t="array" ref="NR62">IF($ND62=0,"",(IFERROR( (IFERROR($ND62/FRACAS!$AY$1*60,0) - SUMPRODUCT( (FRACAS!$K$5:$K$9999=NR$2) * IFERROR(FRACAS!$AN$5:$AN$9999,0) ) ) / IFERROR($ND62/FRACAS!$AY$1*60,0), 1 )))</f>
        <v>1</v>
      </c>
      <c r="NS62" s="347" cm="1">
        <f t="array" ref="NS62">IF($ND62=0,"",(IFERROR( (IFERROR($ND62/FRACAS!$AY$1*60,0) - SUMPRODUCT( (FRACAS!$K$5:$K$9999=NS$2) * IFERROR(FRACAS!$AN$5:$AN$9999,0) ) ) / IFERROR($ND62/FRACAS!$AY$1*60,0), 1 )))</f>
        <v>1</v>
      </c>
      <c r="NT62" s="347" cm="1">
        <f t="array" ref="NT62">IF($ND62=0,"",(IFERROR( (IFERROR($ND62/FRACAS!$AY$1*60,0) - SUMPRODUCT( (FRACAS!$K$5:$K$9999=NT$2) * IFERROR(FRACAS!$AN$5:$AN$9999,0) ) ) / IFERROR($ND62/FRACAS!$AY$1*60,0), 1 )))</f>
        <v>1</v>
      </c>
      <c r="NU62" s="347" cm="1">
        <f t="array" ref="NU62">IF($ND62=0,"",(IFERROR( (IFERROR($ND62/FRACAS!$AY$1*60,0) - SUMPRODUCT( (FRACAS!$K$5:$K$9999=NU$2) * IFERROR(FRACAS!$AN$5:$AN$9999,0) ) ) / IFERROR($ND62/FRACAS!$AY$1*60,0), 1 )))</f>
        <v>1</v>
      </c>
      <c r="NV62" s="347" cm="1">
        <f t="array" ref="NV62">IF($ND62=0,"",(IFERROR( (IFERROR($ND62/FRACAS!$AY$1*60,0) - SUMPRODUCT( (FRACAS!$K$5:$K$9999=NV$2) * IFERROR(FRACAS!$AN$5:$AN$9999,0) ) ) / IFERROR($ND62/FRACAS!$AY$1*60,0), 1 )))</f>
        <v>1</v>
      </c>
      <c r="NW62" s="347" cm="1">
        <f t="array" ref="NW62">IF($ND62=0,"",(IFERROR( (IFERROR($ND62/FRACAS!$AY$1*60,0) - SUMPRODUCT( (FRACAS!$K$5:$K$9999=NW$2) * IFERROR(FRACAS!$AN$5:$AN$9999,0) ) ) / IFERROR($ND62/FRACAS!$AY$1*60,0), 1 )))</f>
        <v>1</v>
      </c>
      <c r="NX62" s="347" cm="1">
        <f t="array" ref="NX62">IF($ND62=0,"",(IFERROR( (IFERROR($ND62/FRACAS!$AY$1*60,0) - SUMPRODUCT( (FRACAS!$K$5:$K$9999=NX$2) * IFERROR(FRACAS!$AN$5:$AN$9999,0) ) ) / IFERROR($ND62/FRACAS!$AY$1*60,0), 1 )))</f>
        <v>1</v>
      </c>
      <c r="NY62" s="347" cm="1">
        <f t="array" ref="NY62">IF($ND62=0,"",(IFERROR( (IFERROR($ND62/FRACAS!$AY$1*60,0) - SUMPRODUCT( (FRACAS!$K$5:$K$9999=NY$2) * IFERROR(FRACAS!$AN$5:$AN$9999,0) ) ) / IFERROR($ND62/FRACAS!$AY$1*60,0), 1 )))</f>
        <v>1</v>
      </c>
      <c r="NZ62" s="347" cm="1">
        <f t="array" ref="NZ62">IF($ND62=0,"",(IFERROR( (IFERROR($ND62/FRACAS!$AY$1*60,0) - SUMPRODUCT( (FRACAS!$K$5:$K$9999=NZ$2) * IFERROR(FRACAS!$AN$5:$AN$9999,0) ) ) / IFERROR($ND62/FRACAS!$AY$1*60,0), 1 )))</f>
        <v>1</v>
      </c>
      <c r="OA62" s="347" cm="1">
        <f t="array" ref="OA62">IF($ND62=0,"",(IFERROR( (IFERROR($ND62/FRACAS!$AY$1*60,0) - SUMPRODUCT( (FRACAS!$K$5:$K$9999=OA$2) * IFERROR(FRACAS!$AN$5:$AN$9999,0) ) ) / IFERROR($ND62/FRACAS!$AY$1*60,0), 1 )))</f>
        <v>1</v>
      </c>
      <c r="OB62" s="347" cm="1">
        <f t="array" ref="OB62">IF($ND62=0,"",(IFERROR( (IFERROR($ND62/FRACAS!$AY$1*60,0) - SUMPRODUCT( (FRACAS!$K$5:$K$9999=OB$2) * IFERROR(FRACAS!$AN$5:$AN$9999,0) ) ) / IFERROR($ND62/FRACAS!$AY$1*60,0), 1 )))</f>
        <v>1</v>
      </c>
      <c r="OC62" s="347" cm="1">
        <f t="array" ref="OC62">IF($ND62=0,"",(IFERROR( (IFERROR($ND62/FRACAS!$AY$1*60,0) - SUMPRODUCT( (FRACAS!$K$5:$K$9999=OC$2) * IFERROR(FRACAS!$AN$5:$AN$9999,0) ) ) / IFERROR($ND62/FRACAS!$AY$1*60,0), 1 )))</f>
        <v>1</v>
      </c>
      <c r="OD62" s="347" cm="1">
        <f t="array" ref="OD62">IF($ND62=0,"",(IFERROR( (IFERROR($ND62/FRACAS!$AY$1*60,0) - SUMPRODUCT( (FRACAS!$K$5:$K$9999=OD$2) * IFERROR(FRACAS!$AN$5:$AN$9999,0) ) ) / IFERROR($ND62/FRACAS!$AY$1*60,0), 1 )))</f>
        <v>1</v>
      </c>
      <c r="OE62" s="347" cm="1">
        <f t="array" ref="OE62">IF($ND62=0,"",(IFERROR( (IFERROR($ND62/FRACAS!$AY$1*60,0) - SUMPRODUCT( (FRACAS!$K$5:$K$9999=OE$2) * IFERROR(FRACAS!$AN$5:$AN$9999,0) ) ) / IFERROR($ND62/FRACAS!$AY$1*60,0), 1 )))</f>
        <v>1</v>
      </c>
      <c r="OF62" s="347" cm="1">
        <f t="array" ref="OF62">IF($ND62=0,"",(IFERROR( (IFERROR($ND62/FRACAS!$AY$1*60,0) - SUMPRODUCT( (FRACAS!$K$5:$K$9999=OF$2) * IFERROR(FRACAS!$AN$5:$AN$9999,0) ) ) / IFERROR($ND62/FRACAS!$AY$1*60,0), 1 )))</f>
        <v>1</v>
      </c>
      <c r="OG62" s="347" cm="1">
        <f t="array" ref="OG62">IF($ND62=0,"",(IFERROR( (IFERROR($ND62/FRACAS!$AY$1*60,0) - SUMPRODUCT( (FRACAS!$K$5:$K$9999=OG$2) * IFERROR(FRACAS!$AN$5:$AN$9999,0) ) ) / IFERROR($ND62/FRACAS!$AY$1*60,0), 1 )))</f>
        <v>1</v>
      </c>
      <c r="OH62" s="347" cm="1">
        <f t="array" ref="OH62">IF($ND62=0,"",(IFERROR( (IFERROR($ND62/FRACAS!$AY$1*60,0) - SUMPRODUCT( (FRACAS!$K$5:$K$9999=OH$2) * IFERROR(FRACAS!$AN$5:$AN$9999,0) ) ) / IFERROR($ND62/FRACAS!$AY$1*60,0), 1 )))</f>
        <v>1</v>
      </c>
      <c r="OI62" s="347" cm="1">
        <f t="array" ref="OI62">IF($ND62=0,"",(IFERROR( (IFERROR($ND62/FRACAS!$AY$1*60,0) - SUMPRODUCT( (FRACAS!$K$5:$K$9999=OI$2) * IFERROR(FRACAS!$AN$5:$AN$9999,0) ) ) / IFERROR($ND62/FRACAS!$AY$1*60,0), 1 )))</f>
        <v>1</v>
      </c>
      <c r="OJ62" s="347" cm="1">
        <f t="array" ref="OJ62">IF($ND62=0,"",(IFERROR( (IFERROR($ND62/FRACAS!$AY$1*60,0) - SUMPRODUCT( (FRACAS!$K$5:$K$9999=OJ$2) * IFERROR(FRACAS!$AN$5:$AN$9999,0) ) ) / IFERROR($ND62/FRACAS!$AY$1*60,0), 1 )))</f>
        <v>1</v>
      </c>
      <c r="OK62" s="347" cm="1">
        <f t="array" ref="OK62">IF($ND62=0,"",(IFERROR( (IFERROR($ND62/FRACAS!$AY$1*60,0) - SUMPRODUCT( (FRACAS!$K$5:$K$9999=OK$2) * IFERROR(FRACAS!$AN$5:$AN$9999,0) ) ) / IFERROR($ND62/FRACAS!$AY$1*60,0), 1 )))</f>
        <v>1</v>
      </c>
      <c r="OL62" s="347" cm="1">
        <f t="array" ref="OL62">IF($ND62=0,"",(IFERROR( (IFERROR($ND62/FRACAS!$AY$1*60,0) - SUMPRODUCT( (FRACAS!$K$5:$K$9999=OL$2) * IFERROR(FRACAS!$AN$5:$AN$9999,0) ) ) / IFERROR($ND62/FRACAS!$AY$1*60,0), 1 )))</f>
        <v>1</v>
      </c>
      <c r="OM62" s="347" cm="1">
        <f t="array" ref="OM62">IF($ND62=0,"",(IFERROR( (IFERROR($ND62/FRACAS!$AY$1*60,0) - SUMPRODUCT( (FRACAS!$K$5:$K$9999=OM$2) * IFERROR(FRACAS!$AN$5:$AN$9999,0) ) ) / IFERROR($ND62/FRACAS!$AY$1*60,0), 1 )))</f>
        <v>1</v>
      </c>
      <c r="ON62" s="347" cm="1">
        <f t="array" ref="ON62">IF($ND62=0,"",(IFERROR( (IFERROR($ND62/FRACAS!$AY$1*60,0) - SUMPRODUCT( (FRACAS!$K$5:$K$9999=ON$2) * IFERROR(FRACAS!$AN$5:$AN$9999,0) ) ) / IFERROR($ND62/FRACAS!$AY$1*60,0), 1 )))</f>
        <v>1</v>
      </c>
    </row>
    <row r="63" spans="2:404" ht="15" customHeight="1">
      <c r="B63" s="301" t="s">
        <v>222</v>
      </c>
      <c r="C63" s="302">
        <v>45667</v>
      </c>
      <c r="D63" s="307">
        <v>15378</v>
      </c>
      <c r="E63" s="279">
        <v>181</v>
      </c>
      <c r="F63" s="307">
        <v>17503</v>
      </c>
      <c r="G63" s="307">
        <v>10754</v>
      </c>
      <c r="H63" s="307">
        <v>8850</v>
      </c>
      <c r="I63" s="303"/>
      <c r="J63" s="303"/>
      <c r="K63" s="304"/>
      <c r="L63" s="304"/>
      <c r="M63" s="317"/>
      <c r="N63" s="305"/>
      <c r="O63" s="279"/>
      <c r="P63" s="279"/>
      <c r="Q63" s="279"/>
      <c r="R63" s="279"/>
      <c r="S63" s="279"/>
      <c r="T63" s="279"/>
      <c r="U63" s="279"/>
      <c r="V63" s="279"/>
      <c r="W63" s="279"/>
      <c r="X63" s="279"/>
      <c r="Y63" s="279"/>
      <c r="Z63" s="279"/>
      <c r="AA63" s="279"/>
      <c r="AB63" s="279"/>
      <c r="AC63" s="279"/>
      <c r="AD63" s="279"/>
      <c r="AE63" s="279"/>
      <c r="AF63" s="279"/>
      <c r="AG63" s="279"/>
      <c r="AH63" s="279"/>
      <c r="AI63" s="279"/>
      <c r="AJ63" s="279"/>
      <c r="AK63" s="279"/>
      <c r="AL63" s="279"/>
      <c r="AM63" s="279"/>
      <c r="AN63" s="279"/>
      <c r="AO63" s="279"/>
      <c r="AP63" s="279"/>
      <c r="AQ63" s="279"/>
      <c r="AR63" s="279"/>
      <c r="AS63" s="279"/>
      <c r="AT63" s="279"/>
      <c r="AU63" s="279"/>
      <c r="AV63" s="279"/>
      <c r="AW63" s="279"/>
      <c r="AX63" s="279"/>
      <c r="AY63" s="279"/>
      <c r="AZ63" s="279"/>
      <c r="BA63" s="280"/>
      <c r="BB63" s="266"/>
      <c r="BC63" s="266"/>
      <c r="BD63" s="352"/>
      <c r="BE63" s="352"/>
      <c r="BF63" s="352"/>
      <c r="BG63" s="352"/>
      <c r="BH63" s="352"/>
      <c r="BI63" s="352"/>
      <c r="BJ63" s="352"/>
      <c r="BK63" s="352"/>
      <c r="BL63" s="352"/>
      <c r="BM63" s="352"/>
      <c r="BN63" s="352"/>
      <c r="BO63" s="352"/>
      <c r="BP63" s="352"/>
      <c r="BQ63" s="352"/>
      <c r="BR63" s="352"/>
      <c r="BS63" s="352"/>
      <c r="BT63" s="352"/>
      <c r="BU63" s="352"/>
      <c r="BV63" s="352"/>
      <c r="BW63" s="352"/>
      <c r="BX63" s="352"/>
      <c r="BY63" s="352"/>
      <c r="BZ63" s="352"/>
      <c r="CA63" s="352"/>
      <c r="CB63" s="352"/>
      <c r="CC63" s="352"/>
      <c r="CD63" s="352"/>
      <c r="CE63" s="352"/>
      <c r="CF63" s="352"/>
      <c r="CG63" s="352"/>
      <c r="CH63" s="352"/>
      <c r="CI63" s="352"/>
      <c r="CJ63" s="352"/>
      <c r="CK63" s="352"/>
      <c r="CL63" s="352"/>
      <c r="CM63" s="352"/>
      <c r="CN63" s="352"/>
      <c r="CO63" s="352"/>
      <c r="CP63" s="352"/>
      <c r="CQ63" s="352"/>
      <c r="CR63" s="352"/>
      <c r="CS63" s="352"/>
      <c r="CT63" s="352"/>
      <c r="CU63" s="352"/>
      <c r="CV63" s="352"/>
      <c r="CW63" s="352"/>
      <c r="CX63" s="352"/>
      <c r="CY63" s="352"/>
      <c r="CZ63" s="352"/>
      <c r="DA63" s="352"/>
      <c r="DB63" s="266"/>
      <c r="DC63" s="266">
        <f t="shared" si="3"/>
        <v>83</v>
      </c>
      <c r="DD63" s="302">
        <f t="shared" si="4"/>
        <v>45667</v>
      </c>
      <c r="DE63" s="328">
        <f>IF(D63&gt; 0,(COUNTIFS(FRACAS!$B$5:$B$9997, D$4, FRACAS!$D$5:$D$9997, "&lt;="&amp;D63)), "" )</f>
        <v>44</v>
      </c>
      <c r="DF63" s="282">
        <f>IF(E63&gt; 0,(COUNTIFS(FRACAS!$B$5:$B$9997, E$4, FRACAS!$D$5:$D$9997, "&lt;="&amp;E63)), "" )</f>
        <v>11</v>
      </c>
      <c r="DG63" s="282">
        <f>IF(F63&gt; 0,(COUNTIFS(FRACAS!$B$5:$B$9997, F$4, FRACAS!$D$5:$D$9997, "&lt;="&amp;F63)), "" )</f>
        <v>8</v>
      </c>
      <c r="DH63" s="282">
        <f>IF(G63&gt; 0,(COUNTIFS(FRACAS!$B$5:$B$9997, G$4, FRACAS!$D$5:$D$9997, "&lt;="&amp;G63)), "" )</f>
        <v>11</v>
      </c>
      <c r="DI63" s="282">
        <f>IF(H63&gt; 0,(COUNTIFS(FRACAS!$B$5:$B$9997, H$4, FRACAS!$D$5:$D$9997, "&lt;="&amp;H63)), "" )</f>
        <v>9</v>
      </c>
      <c r="DJ63" s="282" t="str">
        <f>IF(I63&gt; 0,(COUNTIFS(FRACAS!$B$5:$B$9997, I$4, FRACAS!$D$5:$D$9997, "&lt;="&amp;I63)), "" )</f>
        <v/>
      </c>
      <c r="DK63" s="282" t="str">
        <f>IF(J63&gt; 0,(COUNTIFS(FRACAS!$B$5:$B$9997, J$4, FRACAS!$D$5:$D$9997, "&lt;="&amp;J63)), "" )</f>
        <v/>
      </c>
      <c r="DL63" s="282" t="str">
        <f>IF(K63&gt; 0,(COUNTIFS(FRACAS!$B$5:$B$9997, K$4, FRACAS!$D$5:$D$9997, "&lt;="&amp;K63)), "" )</f>
        <v/>
      </c>
      <c r="DM63" s="282" t="str">
        <f>IF(L63&gt; 0,(COUNTIFS(FRACAS!$B$5:$B$9997, L$4, FRACAS!$D$5:$D$9997, "&lt;="&amp;L63)), "" )</f>
        <v/>
      </c>
      <c r="DN63" s="282" t="str">
        <f>IF(M63&gt; 0,(COUNTIFS(FRACAS!$B$5:$B$9997, M$4, FRACAS!$D$5:$D$9997, "&lt;="&amp;M63)), "" )</f>
        <v/>
      </c>
      <c r="DO63" s="284"/>
      <c r="DP63" s="282"/>
      <c r="DQ63" s="282"/>
      <c r="DR63" s="282"/>
      <c r="DS63" s="282"/>
      <c r="DT63" s="282"/>
      <c r="DU63" s="282"/>
      <c r="DV63" s="282"/>
      <c r="DW63" s="282"/>
      <c r="DX63" s="282"/>
      <c r="DY63" s="282"/>
      <c r="DZ63" s="282"/>
      <c r="EA63" s="282"/>
      <c r="EB63" s="282"/>
      <c r="EC63" s="282"/>
      <c r="ED63" s="282"/>
      <c r="EE63" s="282"/>
      <c r="EF63" s="282"/>
      <c r="EG63" s="282"/>
      <c r="EH63" s="282"/>
      <c r="EI63" s="282"/>
      <c r="EJ63" s="282"/>
      <c r="EK63" s="282"/>
      <c r="EL63" s="282"/>
      <c r="EM63" s="282"/>
      <c r="EN63" s="282"/>
      <c r="EO63" s="282"/>
      <c r="EP63" s="282"/>
      <c r="EQ63" s="282"/>
      <c r="ER63" s="282"/>
      <c r="ES63" s="282"/>
      <c r="ET63" s="282"/>
      <c r="EU63" s="282"/>
      <c r="EV63" s="282"/>
      <c r="EW63" s="282"/>
      <c r="EX63" s="282"/>
      <c r="EY63" s="282"/>
      <c r="EZ63" s="282"/>
      <c r="FA63" s="282"/>
      <c r="FB63" s="283"/>
      <c r="FC63" s="285"/>
      <c r="FD63" s="285"/>
      <c r="JN63" s="306"/>
      <c r="JO63" s="274"/>
      <c r="JP63" s="274"/>
      <c r="JQ63" s="274"/>
      <c r="JR63" s="274"/>
      <c r="JS63" s="274"/>
      <c r="JT63" s="274"/>
      <c r="JU63" s="274"/>
      <c r="JV63" s="274"/>
      <c r="JW63" s="274"/>
      <c r="JX63" s="274"/>
      <c r="JY63" s="274"/>
      <c r="JZ63" s="274"/>
      <c r="KA63" s="274"/>
      <c r="KB63" s="274"/>
      <c r="KC63" s="274"/>
      <c r="KD63" s="274"/>
      <c r="KE63" s="274"/>
      <c r="KF63" s="274"/>
      <c r="KG63" s="274"/>
      <c r="KH63" s="274"/>
      <c r="KI63" s="274"/>
      <c r="KJ63" s="274"/>
      <c r="KK63" s="274"/>
      <c r="KL63" s="274"/>
      <c r="KM63" s="274"/>
      <c r="KN63" s="274"/>
      <c r="KO63" s="274"/>
      <c r="KP63" s="274"/>
      <c r="KQ63" s="274"/>
      <c r="KR63" s="274"/>
      <c r="KS63" s="274"/>
      <c r="KT63" s="274"/>
      <c r="KU63" s="274"/>
      <c r="KV63" s="274"/>
      <c r="KW63" s="274"/>
      <c r="KX63" s="274"/>
      <c r="KY63" s="274"/>
      <c r="KZ63" s="274"/>
      <c r="LA63" s="274"/>
      <c r="LB63" s="275"/>
      <c r="LC63" s="302">
        <f t="shared" si="6"/>
        <v>45667</v>
      </c>
      <c r="LD63" s="354" cm="1">
        <f t="array" ref="LD63">IFERROR(
    (((D63/FRACAS!$AY$1)*60))
    /
    (((D63/FRACAS!$AY$1)*60) + SUMPRODUCT((FRACAS!$B$5:$B$9997=D$4)*(FRACAS!$D$5:$D$9997&lt;=D63)*(IFERROR(FRACAS!$AM$5:$AM$9997,0)))
    ),"")</f>
        <v>0.36379708774642466</v>
      </c>
      <c r="LE63" s="354" cm="1">
        <f t="array" ref="LE63">IFERROR(
    (((E63/FRACAS!$AY$1)*60))
    /
    (((E63/FRACAS!$AY$1)*60) + SUMPRODUCT((FRACAS!$B$5:$B$9997=E$4)*(FRACAS!$D$5:$D$9997&lt;=E63)*(IFERROR(FRACAS!$AM$5:$AM$9997,0)))
    ),"")</f>
        <v>6.7582508534991094E-3</v>
      </c>
      <c r="LF63" s="354" cm="1">
        <f t="array" ref="LF63">IFERROR(
    (((F63/FRACAS!$AY$1)*60))
    /
    (((F63/FRACAS!$AY$1)*60) + SUMPRODUCT((FRACAS!$B$5:$B$9997=F$4)*(FRACAS!$D$5:$D$9997&lt;=F63)*(IFERROR(FRACAS!$AM$5:$AM$9997,0)))
    ),"")</f>
        <v>0.69579324834194745</v>
      </c>
      <c r="LG63" s="354" cm="1">
        <f t="array" ref="LG63">IFERROR(
    (((G63/FRACAS!$AY$1)*60))
    /
    (((G63/FRACAS!$AY$1)*60) + SUMPRODUCT((FRACAS!$B$5:$B$9997=G$4)*(FRACAS!$D$5:$D$9997&lt;=G63)*(IFERROR(FRACAS!$AM$5:$AM$9997,0)))
    ),"")</f>
        <v>0.61415612546218468</v>
      </c>
      <c r="LH63" s="354" cm="1">
        <f t="array" ref="LH63">IFERROR(
    (((H63/FRACAS!$AY$1)*60))
    /
    (((H63/FRACAS!$AY$1)*60) + SUMPRODUCT((FRACAS!$B$5:$B$9997=H$4)*(FRACAS!$D$5:$D$9997&lt;=H63)*(IFERROR(FRACAS!$AM$5:$AM$9997,0)))
    ),"")</f>
        <v>0.57023155052111829</v>
      </c>
      <c r="LI63" s="354" t="str" cm="1">
        <f t="array" ref="LI63">IFERROR(
    (((I63/FRACAS!$AY$1)*60))
    /
    (((I63/FRACAS!$AY$1)*60) + SUMPRODUCT((FRACAS!$B$5:$B$9997=I$4)*(FRACAS!$D$5:$D$9997&lt;=I63)*(IFERROR(FRACAS!$AM$5:$AM$9997,0)))
    ),"")</f>
        <v/>
      </c>
      <c r="LJ63" s="354" t="str" cm="1">
        <f t="array" ref="LJ63">IFERROR(
    (((J63/FRACAS!$AY$1)*60))
    /
    (((J63/FRACAS!$AY$1)*60) + SUMPRODUCT((FRACAS!$B$5:$B$9997=J$4)*(FRACAS!$D$5:$D$9997&lt;=J63)*(IFERROR(FRACAS!$AM$5:$AM$9997,0)))
    ),"")</f>
        <v/>
      </c>
      <c r="LK63" s="354" t="str" cm="1">
        <f t="array" ref="LK63">IFERROR(
    (((K63/FRACAS!$AY$1)*60))
    /
    (((K63/FRACAS!$AY$1)*60) + SUMPRODUCT((FRACAS!$B$5:$B$9997=K$4)*(FRACAS!$D$5:$D$9997&lt;=K63)*(IFERROR(FRACAS!$AM$5:$AM$9997,0)))
    ),"")</f>
        <v/>
      </c>
      <c r="LL63" s="354" t="str" cm="1">
        <f t="array" ref="LL63">IFERROR(
    (((L63/FRACAS!$AY$1)*60))
    /
    (((L63/FRACAS!$AY$1)*60) + SUMPRODUCT((FRACAS!$B$5:$B$9997=L$4)*(FRACAS!$D$5:$D$9997&lt;=L63)*(IFERROR(FRACAS!$AM$5:$AM$9997,0)))
    ),"")</f>
        <v/>
      </c>
      <c r="LM63" s="354" t="str" cm="1">
        <f t="array" ref="LM63">IFERROR(
    (((M63/FRACAS!$AY$1)*60))
    /
    (((M63/FRACAS!$AY$1)*60) + SUMPRODUCT((FRACAS!$B$5:$B$9997=M$4)*(FRACAS!$D$5:$D$9997&lt;=M63)*(IFERROR(FRACAS!$AM$5:$AM$9997,0)))
    ),"")</f>
        <v/>
      </c>
      <c r="LN63" s="308"/>
      <c r="LO63" s="276"/>
      <c r="LP63" s="276"/>
      <c r="LQ63" s="276"/>
      <c r="LR63" s="276"/>
      <c r="LS63" s="276"/>
      <c r="LT63" s="276"/>
      <c r="LU63" s="276"/>
      <c r="LV63" s="276"/>
      <c r="LW63" s="276"/>
      <c r="LX63" s="276"/>
      <c r="LY63" s="276"/>
      <c r="LZ63" s="276"/>
      <c r="MA63" s="276"/>
      <c r="MB63" s="276"/>
      <c r="MC63" s="276"/>
      <c r="MD63" s="276"/>
      <c r="ME63" s="276"/>
      <c r="MF63" s="276"/>
      <c r="MG63" s="276"/>
      <c r="MH63" s="276"/>
      <c r="MI63" s="276"/>
      <c r="MJ63" s="276"/>
      <c r="MK63" s="276"/>
      <c r="ML63" s="276"/>
      <c r="MM63" s="276"/>
      <c r="MN63" s="276"/>
      <c r="MO63" s="276"/>
      <c r="MP63" s="276"/>
      <c r="MQ63" s="276"/>
      <c r="MR63" s="276"/>
      <c r="MS63" s="276"/>
      <c r="MT63" s="276"/>
      <c r="MU63" s="276"/>
      <c r="MV63" s="276"/>
      <c r="MW63" s="276"/>
      <c r="MX63" s="276"/>
      <c r="MY63" s="276"/>
      <c r="MZ63" s="276"/>
      <c r="NA63" s="277"/>
      <c r="ND63" s="345">
        <f t="shared" si="7"/>
        <v>52666</v>
      </c>
      <c r="NE63" s="346">
        <f t="shared" si="5"/>
        <v>45667</v>
      </c>
      <c r="NF63" s="347" cm="1">
        <f t="array" ref="NF63">IF($ND63=0,"",(IFERROR( (IFERROR($ND63/FRACAS!$AY$1*60,0) - SUMPRODUCT( (FRACAS!$K$5:$K$9999=NF$2) * IFERROR(FRACAS!$AN$5:$AN$9999,0) ) ) / IFERROR($ND63/FRACAS!$AY$1*60,0), 1 )))</f>
        <v>1</v>
      </c>
      <c r="NG63" s="347" cm="1">
        <f t="array" ref="NG63">IF($ND63=0,"",(IFERROR( (IFERROR($ND63/FRACAS!$AY$1*60,0) - SUMPRODUCT( (FRACAS!$K$5:$K$9999=NG$2) * IFERROR(FRACAS!$AN$5:$AN$9999,0) ) ) / IFERROR($ND63/FRACAS!$AY$1*60,0), 1 )))</f>
        <v>1</v>
      </c>
      <c r="NH63" s="347" cm="1">
        <f t="array" ref="NH63">IF($ND63=0,"",(IFERROR( (IFERROR($ND63/FRACAS!$AY$1*60,0) - SUMPRODUCT( (FRACAS!$K$5:$K$9999=NH$2) * IFERROR(FRACAS!$AN$5:$AN$9999,0) ) ) / IFERROR($ND63/FRACAS!$AY$1*60,0), 1 )))</f>
        <v>1</v>
      </c>
      <c r="NI63" s="347" cm="1">
        <f t="array" ref="NI63">IF($ND63=0,"",(IFERROR( (IFERROR($ND63/FRACAS!$AY$1*60,0) - SUMPRODUCT( (FRACAS!$K$5:$K$9999=NI$2) * IFERROR(FRACAS!$AN$5:$AN$9999,0) ) ) / IFERROR($ND63/FRACAS!$AY$1*60,0), 1 )))</f>
        <v>1</v>
      </c>
      <c r="NJ63" s="347" cm="1">
        <f t="array" ref="NJ63">IF($ND63=0,"",(IFERROR( (IFERROR($ND63/FRACAS!$AY$1*60,0) - SUMPRODUCT( (FRACAS!$K$5:$K$9999=NJ$2) * IFERROR(FRACAS!$AN$5:$AN$9999,0) ) ) / IFERROR($ND63/FRACAS!$AY$1*60,0), 1 )))</f>
        <v>1</v>
      </c>
      <c r="NK63" s="347" cm="1">
        <f t="array" ref="NK63">IF($ND63=0,"",(IFERROR( (IFERROR($ND63/FRACAS!$AY$1*60,0) - SUMPRODUCT( (FRACAS!$K$5:$K$9999=NK$2) * IFERROR(FRACAS!$AN$5:$AN$9999,0) ) ) / IFERROR($ND63/FRACAS!$AY$1*60,0), 1 )))</f>
        <v>1</v>
      </c>
      <c r="NL63" s="347" cm="1">
        <f t="array" ref="NL63">IF($ND63=0,"",(IFERROR( (IFERROR($ND63/FRACAS!$AY$1*60,0) - SUMPRODUCT( (FRACAS!$K$5:$K$9999=NL$2) * IFERROR(FRACAS!$AN$5:$AN$9999,0) ) ) / IFERROR($ND63/FRACAS!$AY$1*60,0), 1 )))</f>
        <v>1</v>
      </c>
      <c r="NM63" s="347" cm="1">
        <f t="array" ref="NM63">IF($ND63=0,"",(IFERROR( (IFERROR($ND63/FRACAS!$AY$1*60,0) - SUMPRODUCT( (FRACAS!$K$5:$K$9999=NM$2) * IFERROR(FRACAS!$AN$5:$AN$9999,0) ) ) / IFERROR($ND63/FRACAS!$AY$1*60,0), 1 )))</f>
        <v>1</v>
      </c>
      <c r="NN63" s="347" cm="1">
        <f t="array" ref="NN63">IF($ND63=0,"",(IFERROR( (IFERROR($ND63/FRACAS!$AY$1*60,0) - SUMPRODUCT( (FRACAS!$K$5:$K$9999=NN$2) * IFERROR(FRACAS!$AN$5:$AN$9999,0) ) ) / IFERROR($ND63/FRACAS!$AY$1*60,0), 1 )))</f>
        <v>1</v>
      </c>
      <c r="NO63" s="347" cm="1">
        <f t="array" ref="NO63">IF($ND63=0,"",(IFERROR( (IFERROR($ND63/FRACAS!$AY$1*60,0) - SUMPRODUCT( (FRACAS!$K$5:$K$9999=NO$2) * IFERROR(FRACAS!$AN$5:$AN$9999,0) ) ) / IFERROR($ND63/FRACAS!$AY$1*60,0), 1 )))</f>
        <v>1</v>
      </c>
      <c r="NP63" s="347" cm="1">
        <f t="array" ref="NP63">IF($ND63=0,"",(IFERROR( (IFERROR($ND63/FRACAS!$AY$1*60,0) - SUMPRODUCT( (FRACAS!$K$5:$K$9999=NP$2) * IFERROR(FRACAS!$AN$5:$AN$9999,0) ) ) / IFERROR($ND63/FRACAS!$AY$1*60,0), 1 )))</f>
        <v>1</v>
      </c>
      <c r="NQ63" s="347" cm="1">
        <f t="array" ref="NQ63">IF($ND63=0,"",(IFERROR( (IFERROR($ND63/FRACAS!$AY$1*60,0) - SUMPRODUCT( (FRACAS!$K$5:$K$9999=NQ$2) * IFERROR(FRACAS!$AN$5:$AN$9999,0) ) ) / IFERROR($ND63/FRACAS!$AY$1*60,0), 1 )))</f>
        <v>1</v>
      </c>
      <c r="NR63" s="347" cm="1">
        <f t="array" ref="NR63">IF($ND63=0,"",(IFERROR( (IFERROR($ND63/FRACAS!$AY$1*60,0) - SUMPRODUCT( (FRACAS!$K$5:$K$9999=NR$2) * IFERROR(FRACAS!$AN$5:$AN$9999,0) ) ) / IFERROR($ND63/FRACAS!$AY$1*60,0), 1 )))</f>
        <v>1</v>
      </c>
      <c r="NS63" s="347" cm="1">
        <f t="array" ref="NS63">IF($ND63=0,"",(IFERROR( (IFERROR($ND63/FRACAS!$AY$1*60,0) - SUMPRODUCT( (FRACAS!$K$5:$K$9999=NS$2) * IFERROR(FRACAS!$AN$5:$AN$9999,0) ) ) / IFERROR($ND63/FRACAS!$AY$1*60,0), 1 )))</f>
        <v>1</v>
      </c>
      <c r="NT63" s="347" cm="1">
        <f t="array" ref="NT63">IF($ND63=0,"",(IFERROR( (IFERROR($ND63/FRACAS!$AY$1*60,0) - SUMPRODUCT( (FRACAS!$K$5:$K$9999=NT$2) * IFERROR(FRACAS!$AN$5:$AN$9999,0) ) ) / IFERROR($ND63/FRACAS!$AY$1*60,0), 1 )))</f>
        <v>1</v>
      </c>
      <c r="NU63" s="347" cm="1">
        <f t="array" ref="NU63">IF($ND63=0,"",(IFERROR( (IFERROR($ND63/FRACAS!$AY$1*60,0) - SUMPRODUCT( (FRACAS!$K$5:$K$9999=NU$2) * IFERROR(FRACAS!$AN$5:$AN$9999,0) ) ) / IFERROR($ND63/FRACAS!$AY$1*60,0), 1 )))</f>
        <v>1</v>
      </c>
      <c r="NV63" s="347" cm="1">
        <f t="array" ref="NV63">IF($ND63=0,"",(IFERROR( (IFERROR($ND63/FRACAS!$AY$1*60,0) - SUMPRODUCT( (FRACAS!$K$5:$K$9999=NV$2) * IFERROR(FRACAS!$AN$5:$AN$9999,0) ) ) / IFERROR($ND63/FRACAS!$AY$1*60,0), 1 )))</f>
        <v>1</v>
      </c>
      <c r="NW63" s="347" cm="1">
        <f t="array" ref="NW63">IF($ND63=0,"",(IFERROR( (IFERROR($ND63/FRACAS!$AY$1*60,0) - SUMPRODUCT( (FRACAS!$K$5:$K$9999=NW$2) * IFERROR(FRACAS!$AN$5:$AN$9999,0) ) ) / IFERROR($ND63/FRACAS!$AY$1*60,0), 1 )))</f>
        <v>1</v>
      </c>
      <c r="NX63" s="347" cm="1">
        <f t="array" ref="NX63">IF($ND63=0,"",(IFERROR( (IFERROR($ND63/FRACAS!$AY$1*60,0) - SUMPRODUCT( (FRACAS!$K$5:$K$9999=NX$2) * IFERROR(FRACAS!$AN$5:$AN$9999,0) ) ) / IFERROR($ND63/FRACAS!$AY$1*60,0), 1 )))</f>
        <v>1</v>
      </c>
      <c r="NY63" s="347" cm="1">
        <f t="array" ref="NY63">IF($ND63=0,"",(IFERROR( (IFERROR($ND63/FRACAS!$AY$1*60,0) - SUMPRODUCT( (FRACAS!$K$5:$K$9999=NY$2) * IFERROR(FRACAS!$AN$5:$AN$9999,0) ) ) / IFERROR($ND63/FRACAS!$AY$1*60,0), 1 )))</f>
        <v>1</v>
      </c>
      <c r="NZ63" s="347" cm="1">
        <f t="array" ref="NZ63">IF($ND63=0,"",(IFERROR( (IFERROR($ND63/FRACAS!$AY$1*60,0) - SUMPRODUCT( (FRACAS!$K$5:$K$9999=NZ$2) * IFERROR(FRACAS!$AN$5:$AN$9999,0) ) ) / IFERROR($ND63/FRACAS!$AY$1*60,0), 1 )))</f>
        <v>1</v>
      </c>
      <c r="OA63" s="347" cm="1">
        <f t="array" ref="OA63">IF($ND63=0,"",(IFERROR( (IFERROR($ND63/FRACAS!$AY$1*60,0) - SUMPRODUCT( (FRACAS!$K$5:$K$9999=OA$2) * IFERROR(FRACAS!$AN$5:$AN$9999,0) ) ) / IFERROR($ND63/FRACAS!$AY$1*60,0), 1 )))</f>
        <v>1</v>
      </c>
      <c r="OB63" s="347" cm="1">
        <f t="array" ref="OB63">IF($ND63=0,"",(IFERROR( (IFERROR($ND63/FRACAS!$AY$1*60,0) - SUMPRODUCT( (FRACAS!$K$5:$K$9999=OB$2) * IFERROR(FRACAS!$AN$5:$AN$9999,0) ) ) / IFERROR($ND63/FRACAS!$AY$1*60,0), 1 )))</f>
        <v>1</v>
      </c>
      <c r="OC63" s="347" cm="1">
        <f t="array" ref="OC63">IF($ND63=0,"",(IFERROR( (IFERROR($ND63/FRACAS!$AY$1*60,0) - SUMPRODUCT( (FRACAS!$K$5:$K$9999=OC$2) * IFERROR(FRACAS!$AN$5:$AN$9999,0) ) ) / IFERROR($ND63/FRACAS!$AY$1*60,0), 1 )))</f>
        <v>1</v>
      </c>
      <c r="OD63" s="347" cm="1">
        <f t="array" ref="OD63">IF($ND63=0,"",(IFERROR( (IFERROR($ND63/FRACAS!$AY$1*60,0) - SUMPRODUCT( (FRACAS!$K$5:$K$9999=OD$2) * IFERROR(FRACAS!$AN$5:$AN$9999,0) ) ) / IFERROR($ND63/FRACAS!$AY$1*60,0), 1 )))</f>
        <v>1</v>
      </c>
      <c r="OE63" s="347" cm="1">
        <f t="array" ref="OE63">IF($ND63=0,"",(IFERROR( (IFERROR($ND63/FRACAS!$AY$1*60,0) - SUMPRODUCT( (FRACAS!$K$5:$K$9999=OE$2) * IFERROR(FRACAS!$AN$5:$AN$9999,0) ) ) / IFERROR($ND63/FRACAS!$AY$1*60,0), 1 )))</f>
        <v>1</v>
      </c>
      <c r="OF63" s="347" cm="1">
        <f t="array" ref="OF63">IF($ND63=0,"",(IFERROR( (IFERROR($ND63/FRACAS!$AY$1*60,0) - SUMPRODUCT( (FRACAS!$K$5:$K$9999=OF$2) * IFERROR(FRACAS!$AN$5:$AN$9999,0) ) ) / IFERROR($ND63/FRACAS!$AY$1*60,0), 1 )))</f>
        <v>1</v>
      </c>
      <c r="OG63" s="347" cm="1">
        <f t="array" ref="OG63">IF($ND63=0,"",(IFERROR( (IFERROR($ND63/FRACAS!$AY$1*60,0) - SUMPRODUCT( (FRACAS!$K$5:$K$9999=OG$2) * IFERROR(FRACAS!$AN$5:$AN$9999,0) ) ) / IFERROR($ND63/FRACAS!$AY$1*60,0), 1 )))</f>
        <v>1</v>
      </c>
      <c r="OH63" s="347" cm="1">
        <f t="array" ref="OH63">IF($ND63=0,"",(IFERROR( (IFERROR($ND63/FRACAS!$AY$1*60,0) - SUMPRODUCT( (FRACAS!$K$5:$K$9999=OH$2) * IFERROR(FRACAS!$AN$5:$AN$9999,0) ) ) / IFERROR($ND63/FRACAS!$AY$1*60,0), 1 )))</f>
        <v>1</v>
      </c>
      <c r="OI63" s="347" cm="1">
        <f t="array" ref="OI63">IF($ND63=0,"",(IFERROR( (IFERROR($ND63/FRACAS!$AY$1*60,0) - SUMPRODUCT( (FRACAS!$K$5:$K$9999=OI$2) * IFERROR(FRACAS!$AN$5:$AN$9999,0) ) ) / IFERROR($ND63/FRACAS!$AY$1*60,0), 1 )))</f>
        <v>1</v>
      </c>
      <c r="OJ63" s="347" cm="1">
        <f t="array" ref="OJ63">IF($ND63=0,"",(IFERROR( (IFERROR($ND63/FRACAS!$AY$1*60,0) - SUMPRODUCT( (FRACAS!$K$5:$K$9999=OJ$2) * IFERROR(FRACAS!$AN$5:$AN$9999,0) ) ) / IFERROR($ND63/FRACAS!$AY$1*60,0), 1 )))</f>
        <v>1</v>
      </c>
      <c r="OK63" s="347" cm="1">
        <f t="array" ref="OK63">IF($ND63=0,"",(IFERROR( (IFERROR($ND63/FRACAS!$AY$1*60,0) - SUMPRODUCT( (FRACAS!$K$5:$K$9999=OK$2) * IFERROR(FRACAS!$AN$5:$AN$9999,0) ) ) / IFERROR($ND63/FRACAS!$AY$1*60,0), 1 )))</f>
        <v>1</v>
      </c>
      <c r="OL63" s="347" cm="1">
        <f t="array" ref="OL63">IF($ND63=0,"",(IFERROR( (IFERROR($ND63/FRACAS!$AY$1*60,0) - SUMPRODUCT( (FRACAS!$K$5:$K$9999=OL$2) * IFERROR(FRACAS!$AN$5:$AN$9999,0) ) ) / IFERROR($ND63/FRACAS!$AY$1*60,0), 1 )))</f>
        <v>1</v>
      </c>
      <c r="OM63" s="347" cm="1">
        <f t="array" ref="OM63">IF($ND63=0,"",(IFERROR( (IFERROR($ND63/FRACAS!$AY$1*60,0) - SUMPRODUCT( (FRACAS!$K$5:$K$9999=OM$2) * IFERROR(FRACAS!$AN$5:$AN$9999,0) ) ) / IFERROR($ND63/FRACAS!$AY$1*60,0), 1 )))</f>
        <v>1</v>
      </c>
      <c r="ON63" s="347" cm="1">
        <f t="array" ref="ON63">IF($ND63=0,"",(IFERROR( (IFERROR($ND63/FRACAS!$AY$1*60,0) - SUMPRODUCT( (FRACAS!$K$5:$K$9999=ON$2) * IFERROR(FRACAS!$AN$5:$AN$9999,0) ) ) / IFERROR($ND63/FRACAS!$AY$1*60,0), 1 )))</f>
        <v>1</v>
      </c>
    </row>
    <row r="64" spans="2:404" ht="15" customHeight="1">
      <c r="B64" s="301" t="s">
        <v>223</v>
      </c>
      <c r="C64" s="302">
        <v>45674</v>
      </c>
      <c r="D64" s="307">
        <v>15802</v>
      </c>
      <c r="E64" s="279">
        <v>185</v>
      </c>
      <c r="F64" s="307">
        <v>18357</v>
      </c>
      <c r="G64" s="307">
        <v>11371</v>
      </c>
      <c r="H64" s="307">
        <v>10046</v>
      </c>
      <c r="I64" s="303"/>
      <c r="J64" s="303"/>
      <c r="K64" s="304"/>
      <c r="L64" s="304"/>
      <c r="M64" s="317"/>
      <c r="N64" s="305"/>
      <c r="O64" s="279"/>
      <c r="P64" s="279"/>
      <c r="Q64" s="279"/>
      <c r="R64" s="279"/>
      <c r="S64" s="279"/>
      <c r="T64" s="279"/>
      <c r="U64" s="279"/>
      <c r="V64" s="279"/>
      <c r="W64" s="279"/>
      <c r="X64" s="279"/>
      <c r="Y64" s="279"/>
      <c r="Z64" s="279"/>
      <c r="AA64" s="279"/>
      <c r="AB64" s="279"/>
      <c r="AC64" s="279"/>
      <c r="AD64" s="279"/>
      <c r="AE64" s="279"/>
      <c r="AF64" s="279"/>
      <c r="AG64" s="279"/>
      <c r="AH64" s="279"/>
      <c r="AI64" s="279"/>
      <c r="AJ64" s="279"/>
      <c r="AK64" s="279"/>
      <c r="AL64" s="279"/>
      <c r="AM64" s="279"/>
      <c r="AN64" s="279"/>
      <c r="AO64" s="279"/>
      <c r="AP64" s="279"/>
      <c r="AQ64" s="279"/>
      <c r="AR64" s="279"/>
      <c r="AS64" s="279"/>
      <c r="AT64" s="279"/>
      <c r="AU64" s="279"/>
      <c r="AV64" s="279"/>
      <c r="AW64" s="279"/>
      <c r="AX64" s="279"/>
      <c r="AY64" s="279"/>
      <c r="AZ64" s="279"/>
      <c r="BA64" s="280"/>
      <c r="BB64" s="266"/>
      <c r="BC64" s="266"/>
      <c r="BD64" s="352"/>
      <c r="BE64" s="352"/>
      <c r="BF64" s="352"/>
      <c r="BG64" s="352"/>
      <c r="BH64" s="352"/>
      <c r="BI64" s="352"/>
      <c r="BJ64" s="352"/>
      <c r="BK64" s="352"/>
      <c r="BL64" s="352"/>
      <c r="BM64" s="352"/>
      <c r="BN64" s="352"/>
      <c r="BO64" s="352"/>
      <c r="BP64" s="352"/>
      <c r="BQ64" s="352"/>
      <c r="BR64" s="352"/>
      <c r="BS64" s="352"/>
      <c r="BT64" s="352"/>
      <c r="BU64" s="352"/>
      <c r="BV64" s="352"/>
      <c r="BW64" s="352"/>
      <c r="BX64" s="352"/>
      <c r="BY64" s="352"/>
      <c r="BZ64" s="352"/>
      <c r="CA64" s="352"/>
      <c r="CB64" s="352"/>
      <c r="CC64" s="352"/>
      <c r="CD64" s="352"/>
      <c r="CE64" s="352"/>
      <c r="CF64" s="352"/>
      <c r="CG64" s="352"/>
      <c r="CH64" s="352"/>
      <c r="CI64" s="352"/>
      <c r="CJ64" s="352"/>
      <c r="CK64" s="352"/>
      <c r="CL64" s="352"/>
      <c r="CM64" s="352"/>
      <c r="CN64" s="352"/>
      <c r="CO64" s="352"/>
      <c r="CP64" s="352"/>
      <c r="CQ64" s="352"/>
      <c r="CR64" s="352"/>
      <c r="CS64" s="352"/>
      <c r="CT64" s="352"/>
      <c r="CU64" s="352"/>
      <c r="CV64" s="352"/>
      <c r="CW64" s="352"/>
      <c r="CX64" s="352"/>
      <c r="CY64" s="352"/>
      <c r="CZ64" s="352"/>
      <c r="DA64" s="352"/>
      <c r="DB64" s="266"/>
      <c r="DC64" s="266">
        <f t="shared" si="3"/>
        <v>85</v>
      </c>
      <c r="DD64" s="302">
        <f t="shared" si="4"/>
        <v>45674</v>
      </c>
      <c r="DE64" s="328">
        <f>IF(D64&gt; 0,(COUNTIFS(FRACAS!$B$5:$B$9997, D$4, FRACAS!$D$5:$D$9997, "&lt;="&amp;D64)), "" )</f>
        <v>44</v>
      </c>
      <c r="DF64" s="282">
        <f>IF(E64&gt; 0,(COUNTIFS(FRACAS!$B$5:$B$9997, E$4, FRACAS!$D$5:$D$9997, "&lt;="&amp;E64)), "" )</f>
        <v>11</v>
      </c>
      <c r="DG64" s="282">
        <f>IF(F64&gt; 0,(COUNTIFS(FRACAS!$B$5:$B$9997, F$4, FRACAS!$D$5:$D$9997, "&lt;="&amp;F64)), "" )</f>
        <v>8</v>
      </c>
      <c r="DH64" s="282">
        <f>IF(G64&gt; 0,(COUNTIFS(FRACAS!$B$5:$B$9997, G$4, FRACAS!$D$5:$D$9997, "&lt;="&amp;G64)), "" )</f>
        <v>13</v>
      </c>
      <c r="DI64" s="282">
        <f>IF(H64&gt; 0,(COUNTIFS(FRACAS!$B$5:$B$9997, H$4, FRACAS!$D$5:$D$9997, "&lt;="&amp;H64)), "" )</f>
        <v>9</v>
      </c>
      <c r="DJ64" s="282" t="str">
        <f>IF(I64&gt; 0,(COUNTIFS(FRACAS!$B$5:$B$9997, I$4, FRACAS!$D$5:$D$9997, "&lt;="&amp;I64)), "" )</f>
        <v/>
      </c>
      <c r="DK64" s="282" t="str">
        <f>IF(J64&gt; 0,(COUNTIFS(FRACAS!$B$5:$B$9997, J$4, FRACAS!$D$5:$D$9997, "&lt;="&amp;J64)), "" )</f>
        <v/>
      </c>
      <c r="DL64" s="282" t="str">
        <f>IF(K64&gt; 0,(COUNTIFS(FRACAS!$B$5:$B$9997, K$4, FRACAS!$D$5:$D$9997, "&lt;="&amp;K64)), "" )</f>
        <v/>
      </c>
      <c r="DM64" s="282" t="str">
        <f>IF(L64&gt; 0,(COUNTIFS(FRACAS!$B$5:$B$9997, L$4, FRACAS!$D$5:$D$9997, "&lt;="&amp;L64)), "" )</f>
        <v/>
      </c>
      <c r="DN64" s="282" t="str">
        <f>IF(M64&gt; 0,(COUNTIFS(FRACAS!$B$5:$B$9997, M$4, FRACAS!$D$5:$D$9997, "&lt;="&amp;M64)), "" )</f>
        <v/>
      </c>
      <c r="DO64" s="284"/>
      <c r="DP64" s="282"/>
      <c r="DQ64" s="282"/>
      <c r="DR64" s="282"/>
      <c r="DS64" s="282"/>
      <c r="DT64" s="282"/>
      <c r="DU64" s="282"/>
      <c r="DV64" s="282"/>
      <c r="DW64" s="282"/>
      <c r="DX64" s="282"/>
      <c r="DY64" s="282"/>
      <c r="DZ64" s="282"/>
      <c r="EA64" s="282"/>
      <c r="EB64" s="282"/>
      <c r="EC64" s="282"/>
      <c r="ED64" s="282"/>
      <c r="EE64" s="282"/>
      <c r="EF64" s="282"/>
      <c r="EG64" s="282"/>
      <c r="EH64" s="282"/>
      <c r="EI64" s="282"/>
      <c r="EJ64" s="282"/>
      <c r="EK64" s="282"/>
      <c r="EL64" s="282"/>
      <c r="EM64" s="282"/>
      <c r="EN64" s="282"/>
      <c r="EO64" s="282"/>
      <c r="EP64" s="282"/>
      <c r="EQ64" s="282"/>
      <c r="ER64" s="282"/>
      <c r="ES64" s="282"/>
      <c r="ET64" s="282"/>
      <c r="EU64" s="282"/>
      <c r="EV64" s="282"/>
      <c r="EW64" s="282"/>
      <c r="EX64" s="282"/>
      <c r="EY64" s="282"/>
      <c r="EZ64" s="282"/>
      <c r="FA64" s="282"/>
      <c r="FB64" s="283"/>
      <c r="FC64" s="285"/>
      <c r="FD64" s="285"/>
      <c r="JN64" s="306"/>
      <c r="JO64" s="274"/>
      <c r="JP64" s="274"/>
      <c r="JQ64" s="274"/>
      <c r="JR64" s="274"/>
      <c r="JS64" s="274"/>
      <c r="JT64" s="274"/>
      <c r="JU64" s="274"/>
      <c r="JV64" s="274"/>
      <c r="JW64" s="274"/>
      <c r="JX64" s="274"/>
      <c r="JY64" s="274"/>
      <c r="JZ64" s="274"/>
      <c r="KA64" s="274"/>
      <c r="KB64" s="274"/>
      <c r="KC64" s="274"/>
      <c r="KD64" s="274"/>
      <c r="KE64" s="274"/>
      <c r="KF64" s="274"/>
      <c r="KG64" s="274"/>
      <c r="KH64" s="274"/>
      <c r="KI64" s="274"/>
      <c r="KJ64" s="274"/>
      <c r="KK64" s="274"/>
      <c r="KL64" s="274"/>
      <c r="KM64" s="274"/>
      <c r="KN64" s="274"/>
      <c r="KO64" s="274"/>
      <c r="KP64" s="274"/>
      <c r="KQ64" s="274"/>
      <c r="KR64" s="274"/>
      <c r="KS64" s="274"/>
      <c r="KT64" s="274"/>
      <c r="KU64" s="274"/>
      <c r="KV64" s="274"/>
      <c r="KW64" s="274"/>
      <c r="KX64" s="274"/>
      <c r="KY64" s="274"/>
      <c r="KZ64" s="274"/>
      <c r="LA64" s="274"/>
      <c r="LB64" s="275"/>
      <c r="LC64" s="302">
        <f t="shared" si="6"/>
        <v>45674</v>
      </c>
      <c r="LD64" s="354" cm="1">
        <f t="array" ref="LD64">IFERROR(
    (((D64/FRACAS!$AY$1)*60))
    /
    (((D64/FRACAS!$AY$1)*60) + SUMPRODUCT((FRACAS!$B$5:$B$9997=D$4)*(FRACAS!$D$5:$D$9997&lt;=D64)*(IFERROR(FRACAS!$AM$5:$AM$9997,0)))
    ),"")</f>
        <v>0.37011518572308272</v>
      </c>
      <c r="LE64" s="354" cm="1">
        <f t="array" ref="LE64">IFERROR(
    (((E64/FRACAS!$AY$1)*60))
    /
    (((E64/FRACAS!$AY$1)*60) + SUMPRODUCT((FRACAS!$B$5:$B$9997=E$4)*(FRACAS!$D$5:$D$9997&lt;=E64)*(IFERROR(FRACAS!$AM$5:$AM$9997,0)))
    ),"")</f>
        <v>6.9065729419194328E-3</v>
      </c>
      <c r="LF64" s="354" cm="1">
        <f t="array" ref="LF64">IFERROR(
    (((F64/FRACAS!$AY$1)*60))
    /
    (((F64/FRACAS!$AY$1)*60) + SUMPRODUCT((FRACAS!$B$5:$B$9997=F$4)*(FRACAS!$D$5:$D$9997&lt;=F64)*(IFERROR(FRACAS!$AM$5:$AM$9997,0)))
    ),"")</f>
        <v>0.7057816354448837</v>
      </c>
      <c r="LG64" s="354" cm="1">
        <f t="array" ref="LG64">IFERROR(
    (((G64/FRACAS!$AY$1)*60))
    /
    (((G64/FRACAS!$AY$1)*60) + SUMPRODUCT((FRACAS!$B$5:$B$9997=G$4)*(FRACAS!$D$5:$D$9997&lt;=G64)*(IFERROR(FRACAS!$AM$5:$AM$9997,0)))
    ),"")</f>
        <v>0.62728918504278075</v>
      </c>
      <c r="LH64" s="354" cm="1">
        <f t="array" ref="LH64">IFERROR(
    (((H64/FRACAS!$AY$1)*60))
    /
    (((H64/FRACAS!$AY$1)*60) + SUMPRODUCT((FRACAS!$B$5:$B$9997=H$4)*(FRACAS!$D$5:$D$9997&lt;=H64)*(IFERROR(FRACAS!$AM$5:$AM$9997,0)))
    ),"")</f>
        <v>0.60098069648422159</v>
      </c>
      <c r="LI64" s="354" t="str" cm="1">
        <f t="array" ref="LI64">IFERROR(
    (((I64/FRACAS!$AY$1)*60))
    /
    (((I64/FRACAS!$AY$1)*60) + SUMPRODUCT((FRACAS!$B$5:$B$9997=I$4)*(FRACAS!$D$5:$D$9997&lt;=I64)*(IFERROR(FRACAS!$AM$5:$AM$9997,0)))
    ),"")</f>
        <v/>
      </c>
      <c r="LJ64" s="354" t="str" cm="1">
        <f t="array" ref="LJ64">IFERROR(
    (((J64/FRACAS!$AY$1)*60))
    /
    (((J64/FRACAS!$AY$1)*60) + SUMPRODUCT((FRACAS!$B$5:$B$9997=J$4)*(FRACAS!$D$5:$D$9997&lt;=J64)*(IFERROR(FRACAS!$AM$5:$AM$9997,0)))
    ),"")</f>
        <v/>
      </c>
      <c r="LK64" s="354" t="str" cm="1">
        <f t="array" ref="LK64">IFERROR(
    (((K64/FRACAS!$AY$1)*60))
    /
    (((K64/FRACAS!$AY$1)*60) + SUMPRODUCT((FRACAS!$B$5:$B$9997=K$4)*(FRACAS!$D$5:$D$9997&lt;=K64)*(IFERROR(FRACAS!$AM$5:$AM$9997,0)))
    ),"")</f>
        <v/>
      </c>
      <c r="LL64" s="354" t="str" cm="1">
        <f t="array" ref="LL64">IFERROR(
    (((L64/FRACAS!$AY$1)*60))
    /
    (((L64/FRACAS!$AY$1)*60) + SUMPRODUCT((FRACAS!$B$5:$B$9997=L$4)*(FRACAS!$D$5:$D$9997&lt;=L64)*(IFERROR(FRACAS!$AM$5:$AM$9997,0)))
    ),"")</f>
        <v/>
      </c>
      <c r="LM64" s="354" t="str" cm="1">
        <f t="array" ref="LM64">IFERROR(
    (((M64/FRACAS!$AY$1)*60))
    /
    (((M64/FRACAS!$AY$1)*60) + SUMPRODUCT((FRACAS!$B$5:$B$9997=M$4)*(FRACAS!$D$5:$D$9997&lt;=M64)*(IFERROR(FRACAS!$AM$5:$AM$9997,0)))
    ),"")</f>
        <v/>
      </c>
      <c r="LN64" s="308"/>
      <c r="LO64" s="276"/>
      <c r="LP64" s="276"/>
      <c r="LQ64" s="276"/>
      <c r="LR64" s="276"/>
      <c r="LS64" s="276"/>
      <c r="LT64" s="276"/>
      <c r="LU64" s="276"/>
      <c r="LV64" s="276"/>
      <c r="LW64" s="276"/>
      <c r="LX64" s="276"/>
      <c r="LY64" s="276"/>
      <c r="LZ64" s="276"/>
      <c r="MA64" s="276"/>
      <c r="MB64" s="276"/>
      <c r="MC64" s="276"/>
      <c r="MD64" s="276"/>
      <c r="ME64" s="276"/>
      <c r="MF64" s="276"/>
      <c r="MG64" s="276"/>
      <c r="MH64" s="276"/>
      <c r="MI64" s="276"/>
      <c r="MJ64" s="276"/>
      <c r="MK64" s="276"/>
      <c r="ML64" s="276"/>
      <c r="MM64" s="276"/>
      <c r="MN64" s="276"/>
      <c r="MO64" s="276"/>
      <c r="MP64" s="276"/>
      <c r="MQ64" s="276"/>
      <c r="MR64" s="276"/>
      <c r="MS64" s="276"/>
      <c r="MT64" s="276"/>
      <c r="MU64" s="276"/>
      <c r="MV64" s="276"/>
      <c r="MW64" s="276"/>
      <c r="MX64" s="276"/>
      <c r="MY64" s="276"/>
      <c r="MZ64" s="276"/>
      <c r="NA64" s="277"/>
      <c r="ND64" s="345">
        <f t="shared" si="7"/>
        <v>55761</v>
      </c>
      <c r="NE64" s="346">
        <f t="shared" si="5"/>
        <v>45674</v>
      </c>
      <c r="NF64" s="347" cm="1">
        <f t="array" ref="NF64">IF($ND64=0,"",(IFERROR( (IFERROR($ND64/FRACAS!$AY$1*60,0) - SUMPRODUCT( (FRACAS!$K$5:$K$9999=NF$2) * IFERROR(FRACAS!$AN$5:$AN$9999,0) ) ) / IFERROR($ND64/FRACAS!$AY$1*60,0), 1 )))</f>
        <v>1</v>
      </c>
      <c r="NG64" s="347" cm="1">
        <f t="array" ref="NG64">IF($ND64=0,"",(IFERROR( (IFERROR($ND64/FRACAS!$AY$1*60,0) - SUMPRODUCT( (FRACAS!$K$5:$K$9999=NG$2) * IFERROR(FRACAS!$AN$5:$AN$9999,0) ) ) / IFERROR($ND64/FRACAS!$AY$1*60,0), 1 )))</f>
        <v>1</v>
      </c>
      <c r="NH64" s="347" cm="1">
        <f t="array" ref="NH64">IF($ND64=0,"",(IFERROR( (IFERROR($ND64/FRACAS!$AY$1*60,0) - SUMPRODUCT( (FRACAS!$K$5:$K$9999=NH$2) * IFERROR(FRACAS!$AN$5:$AN$9999,0) ) ) / IFERROR($ND64/FRACAS!$AY$1*60,0), 1 )))</f>
        <v>1</v>
      </c>
      <c r="NI64" s="347" cm="1">
        <f t="array" ref="NI64">IF($ND64=0,"",(IFERROR( (IFERROR($ND64/FRACAS!$AY$1*60,0) - SUMPRODUCT( (FRACAS!$K$5:$K$9999=NI$2) * IFERROR(FRACAS!$AN$5:$AN$9999,0) ) ) / IFERROR($ND64/FRACAS!$AY$1*60,0), 1 )))</f>
        <v>1</v>
      </c>
      <c r="NJ64" s="347" cm="1">
        <f t="array" ref="NJ64">IF($ND64=0,"",(IFERROR( (IFERROR($ND64/FRACAS!$AY$1*60,0) - SUMPRODUCT( (FRACAS!$K$5:$K$9999=NJ$2) * IFERROR(FRACAS!$AN$5:$AN$9999,0) ) ) / IFERROR($ND64/FRACAS!$AY$1*60,0), 1 )))</f>
        <v>1</v>
      </c>
      <c r="NK64" s="347" cm="1">
        <f t="array" ref="NK64">IF($ND64=0,"",(IFERROR( (IFERROR($ND64/FRACAS!$AY$1*60,0) - SUMPRODUCT( (FRACAS!$K$5:$K$9999=NK$2) * IFERROR(FRACAS!$AN$5:$AN$9999,0) ) ) / IFERROR($ND64/FRACAS!$AY$1*60,0), 1 )))</f>
        <v>1</v>
      </c>
      <c r="NL64" s="347" cm="1">
        <f t="array" ref="NL64">IF($ND64=0,"",(IFERROR( (IFERROR($ND64/FRACAS!$AY$1*60,0) - SUMPRODUCT( (FRACAS!$K$5:$K$9999=NL$2) * IFERROR(FRACAS!$AN$5:$AN$9999,0) ) ) / IFERROR($ND64/FRACAS!$AY$1*60,0), 1 )))</f>
        <v>1</v>
      </c>
      <c r="NM64" s="347" cm="1">
        <f t="array" ref="NM64">IF($ND64=0,"",(IFERROR( (IFERROR($ND64/FRACAS!$AY$1*60,0) - SUMPRODUCT( (FRACAS!$K$5:$K$9999=NM$2) * IFERROR(FRACAS!$AN$5:$AN$9999,0) ) ) / IFERROR($ND64/FRACAS!$AY$1*60,0), 1 )))</f>
        <v>1</v>
      </c>
      <c r="NN64" s="347" cm="1">
        <f t="array" ref="NN64">IF($ND64=0,"",(IFERROR( (IFERROR($ND64/FRACAS!$AY$1*60,0) - SUMPRODUCT( (FRACAS!$K$5:$K$9999=NN$2) * IFERROR(FRACAS!$AN$5:$AN$9999,0) ) ) / IFERROR($ND64/FRACAS!$AY$1*60,0), 1 )))</f>
        <v>1</v>
      </c>
      <c r="NO64" s="347" cm="1">
        <f t="array" ref="NO64">IF($ND64=0,"",(IFERROR( (IFERROR($ND64/FRACAS!$AY$1*60,0) - SUMPRODUCT( (FRACAS!$K$5:$K$9999=NO$2) * IFERROR(FRACAS!$AN$5:$AN$9999,0) ) ) / IFERROR($ND64/FRACAS!$AY$1*60,0), 1 )))</f>
        <v>1</v>
      </c>
      <c r="NP64" s="347" cm="1">
        <f t="array" ref="NP64">IF($ND64=0,"",(IFERROR( (IFERROR($ND64/FRACAS!$AY$1*60,0) - SUMPRODUCT( (FRACAS!$K$5:$K$9999=NP$2) * IFERROR(FRACAS!$AN$5:$AN$9999,0) ) ) / IFERROR($ND64/FRACAS!$AY$1*60,0), 1 )))</f>
        <v>1</v>
      </c>
      <c r="NQ64" s="347" cm="1">
        <f t="array" ref="NQ64">IF($ND64=0,"",(IFERROR( (IFERROR($ND64/FRACAS!$AY$1*60,0) - SUMPRODUCT( (FRACAS!$K$5:$K$9999=NQ$2) * IFERROR(FRACAS!$AN$5:$AN$9999,0) ) ) / IFERROR($ND64/FRACAS!$AY$1*60,0), 1 )))</f>
        <v>1</v>
      </c>
      <c r="NR64" s="347" cm="1">
        <f t="array" ref="NR64">IF($ND64=0,"",(IFERROR( (IFERROR($ND64/FRACAS!$AY$1*60,0) - SUMPRODUCT( (FRACAS!$K$5:$K$9999=NR$2) * IFERROR(FRACAS!$AN$5:$AN$9999,0) ) ) / IFERROR($ND64/FRACAS!$AY$1*60,0), 1 )))</f>
        <v>1</v>
      </c>
      <c r="NS64" s="347" cm="1">
        <f t="array" ref="NS64">IF($ND64=0,"",(IFERROR( (IFERROR($ND64/FRACAS!$AY$1*60,0) - SUMPRODUCT( (FRACAS!$K$5:$K$9999=NS$2) * IFERROR(FRACAS!$AN$5:$AN$9999,0) ) ) / IFERROR($ND64/FRACAS!$AY$1*60,0), 1 )))</f>
        <v>1</v>
      </c>
      <c r="NT64" s="347" cm="1">
        <f t="array" ref="NT64">IF($ND64=0,"",(IFERROR( (IFERROR($ND64/FRACAS!$AY$1*60,0) - SUMPRODUCT( (FRACAS!$K$5:$K$9999=NT$2) * IFERROR(FRACAS!$AN$5:$AN$9999,0) ) ) / IFERROR($ND64/FRACAS!$AY$1*60,0), 1 )))</f>
        <v>1</v>
      </c>
      <c r="NU64" s="347" cm="1">
        <f t="array" ref="NU64">IF($ND64=0,"",(IFERROR( (IFERROR($ND64/FRACAS!$AY$1*60,0) - SUMPRODUCT( (FRACAS!$K$5:$K$9999=NU$2) * IFERROR(FRACAS!$AN$5:$AN$9999,0) ) ) / IFERROR($ND64/FRACAS!$AY$1*60,0), 1 )))</f>
        <v>1</v>
      </c>
      <c r="NV64" s="347" cm="1">
        <f t="array" ref="NV64">IF($ND64=0,"",(IFERROR( (IFERROR($ND64/FRACAS!$AY$1*60,0) - SUMPRODUCT( (FRACAS!$K$5:$K$9999=NV$2) * IFERROR(FRACAS!$AN$5:$AN$9999,0) ) ) / IFERROR($ND64/FRACAS!$AY$1*60,0), 1 )))</f>
        <v>1</v>
      </c>
      <c r="NW64" s="347" cm="1">
        <f t="array" ref="NW64">IF($ND64=0,"",(IFERROR( (IFERROR($ND64/FRACAS!$AY$1*60,0) - SUMPRODUCT( (FRACAS!$K$5:$K$9999=NW$2) * IFERROR(FRACAS!$AN$5:$AN$9999,0) ) ) / IFERROR($ND64/FRACAS!$AY$1*60,0), 1 )))</f>
        <v>1</v>
      </c>
      <c r="NX64" s="347" cm="1">
        <f t="array" ref="NX64">IF($ND64=0,"",(IFERROR( (IFERROR($ND64/FRACAS!$AY$1*60,0) - SUMPRODUCT( (FRACAS!$K$5:$K$9999=NX$2) * IFERROR(FRACAS!$AN$5:$AN$9999,0) ) ) / IFERROR($ND64/FRACAS!$AY$1*60,0), 1 )))</f>
        <v>1</v>
      </c>
      <c r="NY64" s="347" cm="1">
        <f t="array" ref="NY64">IF($ND64=0,"",(IFERROR( (IFERROR($ND64/FRACAS!$AY$1*60,0) - SUMPRODUCT( (FRACAS!$K$5:$K$9999=NY$2) * IFERROR(FRACAS!$AN$5:$AN$9999,0) ) ) / IFERROR($ND64/FRACAS!$AY$1*60,0), 1 )))</f>
        <v>1</v>
      </c>
      <c r="NZ64" s="347" cm="1">
        <f t="array" ref="NZ64">IF($ND64=0,"",(IFERROR( (IFERROR($ND64/FRACAS!$AY$1*60,0) - SUMPRODUCT( (FRACAS!$K$5:$K$9999=NZ$2) * IFERROR(FRACAS!$AN$5:$AN$9999,0) ) ) / IFERROR($ND64/FRACAS!$AY$1*60,0), 1 )))</f>
        <v>1</v>
      </c>
      <c r="OA64" s="347" cm="1">
        <f t="array" ref="OA64">IF($ND64=0,"",(IFERROR( (IFERROR($ND64/FRACAS!$AY$1*60,0) - SUMPRODUCT( (FRACAS!$K$5:$K$9999=OA$2) * IFERROR(FRACAS!$AN$5:$AN$9999,0) ) ) / IFERROR($ND64/FRACAS!$AY$1*60,0), 1 )))</f>
        <v>1</v>
      </c>
      <c r="OB64" s="347" cm="1">
        <f t="array" ref="OB64">IF($ND64=0,"",(IFERROR( (IFERROR($ND64/FRACAS!$AY$1*60,0) - SUMPRODUCT( (FRACAS!$K$5:$K$9999=OB$2) * IFERROR(FRACAS!$AN$5:$AN$9999,0) ) ) / IFERROR($ND64/FRACAS!$AY$1*60,0), 1 )))</f>
        <v>1</v>
      </c>
      <c r="OC64" s="347" cm="1">
        <f t="array" ref="OC64">IF($ND64=0,"",(IFERROR( (IFERROR($ND64/FRACAS!$AY$1*60,0) - SUMPRODUCT( (FRACAS!$K$5:$K$9999=OC$2) * IFERROR(FRACAS!$AN$5:$AN$9999,0) ) ) / IFERROR($ND64/FRACAS!$AY$1*60,0), 1 )))</f>
        <v>1</v>
      </c>
      <c r="OD64" s="347" cm="1">
        <f t="array" ref="OD64">IF($ND64=0,"",(IFERROR( (IFERROR($ND64/FRACAS!$AY$1*60,0) - SUMPRODUCT( (FRACAS!$K$5:$K$9999=OD$2) * IFERROR(FRACAS!$AN$5:$AN$9999,0) ) ) / IFERROR($ND64/FRACAS!$AY$1*60,0), 1 )))</f>
        <v>1</v>
      </c>
      <c r="OE64" s="347" cm="1">
        <f t="array" ref="OE64">IF($ND64=0,"",(IFERROR( (IFERROR($ND64/FRACAS!$AY$1*60,0) - SUMPRODUCT( (FRACAS!$K$5:$K$9999=OE$2) * IFERROR(FRACAS!$AN$5:$AN$9999,0) ) ) / IFERROR($ND64/FRACAS!$AY$1*60,0), 1 )))</f>
        <v>1</v>
      </c>
      <c r="OF64" s="347" cm="1">
        <f t="array" ref="OF64">IF($ND64=0,"",(IFERROR( (IFERROR($ND64/FRACAS!$AY$1*60,0) - SUMPRODUCT( (FRACAS!$K$5:$K$9999=OF$2) * IFERROR(FRACAS!$AN$5:$AN$9999,0) ) ) / IFERROR($ND64/FRACAS!$AY$1*60,0), 1 )))</f>
        <v>1</v>
      </c>
      <c r="OG64" s="347" cm="1">
        <f t="array" ref="OG64">IF($ND64=0,"",(IFERROR( (IFERROR($ND64/FRACAS!$AY$1*60,0) - SUMPRODUCT( (FRACAS!$K$5:$K$9999=OG$2) * IFERROR(FRACAS!$AN$5:$AN$9999,0) ) ) / IFERROR($ND64/FRACAS!$AY$1*60,0), 1 )))</f>
        <v>1</v>
      </c>
      <c r="OH64" s="347" cm="1">
        <f t="array" ref="OH64">IF($ND64=0,"",(IFERROR( (IFERROR($ND64/FRACAS!$AY$1*60,0) - SUMPRODUCT( (FRACAS!$K$5:$K$9999=OH$2) * IFERROR(FRACAS!$AN$5:$AN$9999,0) ) ) / IFERROR($ND64/FRACAS!$AY$1*60,0), 1 )))</f>
        <v>1</v>
      </c>
      <c r="OI64" s="347" cm="1">
        <f t="array" ref="OI64">IF($ND64=0,"",(IFERROR( (IFERROR($ND64/FRACAS!$AY$1*60,0) - SUMPRODUCT( (FRACAS!$K$5:$K$9999=OI$2) * IFERROR(FRACAS!$AN$5:$AN$9999,0) ) ) / IFERROR($ND64/FRACAS!$AY$1*60,0), 1 )))</f>
        <v>1</v>
      </c>
      <c r="OJ64" s="347" cm="1">
        <f t="array" ref="OJ64">IF($ND64=0,"",(IFERROR( (IFERROR($ND64/FRACAS!$AY$1*60,0) - SUMPRODUCT( (FRACAS!$K$5:$K$9999=OJ$2) * IFERROR(FRACAS!$AN$5:$AN$9999,0) ) ) / IFERROR($ND64/FRACAS!$AY$1*60,0), 1 )))</f>
        <v>1</v>
      </c>
      <c r="OK64" s="347" cm="1">
        <f t="array" ref="OK64">IF($ND64=0,"",(IFERROR( (IFERROR($ND64/FRACAS!$AY$1*60,0) - SUMPRODUCT( (FRACAS!$K$5:$K$9999=OK$2) * IFERROR(FRACAS!$AN$5:$AN$9999,0) ) ) / IFERROR($ND64/FRACAS!$AY$1*60,0), 1 )))</f>
        <v>1</v>
      </c>
      <c r="OL64" s="347" cm="1">
        <f t="array" ref="OL64">IF($ND64=0,"",(IFERROR( (IFERROR($ND64/FRACAS!$AY$1*60,0) - SUMPRODUCT( (FRACAS!$K$5:$K$9999=OL$2) * IFERROR(FRACAS!$AN$5:$AN$9999,0) ) ) / IFERROR($ND64/FRACAS!$AY$1*60,0), 1 )))</f>
        <v>1</v>
      </c>
      <c r="OM64" s="347" cm="1">
        <f t="array" ref="OM64">IF($ND64=0,"",(IFERROR( (IFERROR($ND64/FRACAS!$AY$1*60,0) - SUMPRODUCT( (FRACAS!$K$5:$K$9999=OM$2) * IFERROR(FRACAS!$AN$5:$AN$9999,0) ) ) / IFERROR($ND64/FRACAS!$AY$1*60,0), 1 )))</f>
        <v>1</v>
      </c>
      <c r="ON64" s="347" cm="1">
        <f t="array" ref="ON64">IF($ND64=0,"",(IFERROR( (IFERROR($ND64/FRACAS!$AY$1*60,0) - SUMPRODUCT( (FRACAS!$K$5:$K$9999=ON$2) * IFERROR(FRACAS!$AN$5:$AN$9999,0) ) ) / IFERROR($ND64/FRACAS!$AY$1*60,0), 1 )))</f>
        <v>1</v>
      </c>
    </row>
    <row r="65" spans="2:404" ht="15" customHeight="1">
      <c r="B65" s="301" t="s">
        <v>224</v>
      </c>
      <c r="C65" s="302">
        <v>45681</v>
      </c>
      <c r="D65" s="307">
        <v>15900</v>
      </c>
      <c r="E65" s="307">
        <v>390</v>
      </c>
      <c r="F65" s="307">
        <v>19902</v>
      </c>
      <c r="G65" s="307">
        <v>11714</v>
      </c>
      <c r="H65" s="307">
        <v>10687</v>
      </c>
      <c r="I65" s="303"/>
      <c r="J65" s="303"/>
      <c r="K65" s="304"/>
      <c r="L65" s="304"/>
      <c r="M65" s="317"/>
      <c r="N65" s="305"/>
      <c r="O65" s="279"/>
      <c r="P65" s="279"/>
      <c r="Q65" s="279"/>
      <c r="R65" s="279"/>
      <c r="S65" s="279"/>
      <c r="T65" s="279"/>
      <c r="U65" s="279"/>
      <c r="V65" s="279"/>
      <c r="W65" s="279"/>
      <c r="X65" s="279"/>
      <c r="Y65" s="279"/>
      <c r="Z65" s="279"/>
      <c r="AA65" s="279"/>
      <c r="AB65" s="279"/>
      <c r="AC65" s="279"/>
      <c r="AD65" s="279"/>
      <c r="AE65" s="279"/>
      <c r="AF65" s="279"/>
      <c r="AG65" s="279"/>
      <c r="AH65" s="279"/>
      <c r="AI65" s="279"/>
      <c r="AJ65" s="279"/>
      <c r="AK65" s="279"/>
      <c r="AL65" s="279"/>
      <c r="AM65" s="279"/>
      <c r="AN65" s="279"/>
      <c r="AO65" s="279"/>
      <c r="AP65" s="279"/>
      <c r="AQ65" s="279"/>
      <c r="AR65" s="279"/>
      <c r="AS65" s="279"/>
      <c r="AT65" s="279"/>
      <c r="AU65" s="279"/>
      <c r="AV65" s="279"/>
      <c r="AW65" s="279"/>
      <c r="AX65" s="279"/>
      <c r="AY65" s="279"/>
      <c r="AZ65" s="279"/>
      <c r="BA65" s="280"/>
      <c r="BB65" s="266"/>
      <c r="BC65" s="266"/>
      <c r="BD65" s="352"/>
      <c r="BE65" s="352"/>
      <c r="BF65" s="352"/>
      <c r="BG65" s="352"/>
      <c r="BH65" s="352"/>
      <c r="BI65" s="352"/>
      <c r="BJ65" s="352"/>
      <c r="BK65" s="352"/>
      <c r="BL65" s="352"/>
      <c r="BM65" s="352"/>
      <c r="BN65" s="352"/>
      <c r="BO65" s="352"/>
      <c r="BP65" s="352"/>
      <c r="BQ65" s="352"/>
      <c r="BR65" s="352"/>
      <c r="BS65" s="352"/>
      <c r="BT65" s="352"/>
      <c r="BU65" s="352"/>
      <c r="BV65" s="352"/>
      <c r="BW65" s="352"/>
      <c r="BX65" s="352"/>
      <c r="BY65" s="352"/>
      <c r="BZ65" s="352"/>
      <c r="CA65" s="352"/>
      <c r="CB65" s="352"/>
      <c r="CC65" s="352"/>
      <c r="CD65" s="352"/>
      <c r="CE65" s="352"/>
      <c r="CF65" s="352"/>
      <c r="CG65" s="352"/>
      <c r="CH65" s="352"/>
      <c r="CI65" s="352"/>
      <c r="CJ65" s="352"/>
      <c r="CK65" s="352"/>
      <c r="CL65" s="352"/>
      <c r="CM65" s="352"/>
      <c r="CN65" s="352"/>
      <c r="CO65" s="352"/>
      <c r="CP65" s="352"/>
      <c r="CQ65" s="352"/>
      <c r="CR65" s="352"/>
      <c r="CS65" s="352"/>
      <c r="CT65" s="352"/>
      <c r="CU65" s="352"/>
      <c r="CV65" s="352"/>
      <c r="CW65" s="352"/>
      <c r="CX65" s="352"/>
      <c r="CY65" s="352"/>
      <c r="CZ65" s="352"/>
      <c r="DA65" s="352"/>
      <c r="DB65" s="266"/>
      <c r="DC65" s="266">
        <f t="shared" si="3"/>
        <v>87</v>
      </c>
      <c r="DD65" s="302">
        <f t="shared" si="4"/>
        <v>45681</v>
      </c>
      <c r="DE65" s="328">
        <f>IF(D65&gt; 0,(COUNTIFS(FRACAS!$B$5:$B$9997, D$4, FRACAS!$D$5:$D$9997, "&lt;="&amp;D65)), "" )</f>
        <v>44</v>
      </c>
      <c r="DF65" s="282">
        <f>IF(E65&gt; 0,(COUNTIFS(FRACAS!$B$5:$B$9997, E$4, FRACAS!$D$5:$D$9997, "&lt;="&amp;E65)), "" )</f>
        <v>13</v>
      </c>
      <c r="DG65" s="282">
        <f>IF(F65&gt; 0,(COUNTIFS(FRACAS!$B$5:$B$9997, F$4, FRACAS!$D$5:$D$9997, "&lt;="&amp;F65)), "" )</f>
        <v>8</v>
      </c>
      <c r="DH65" s="282">
        <f>IF(G65&gt; 0,(COUNTIFS(FRACAS!$B$5:$B$9997, G$4, FRACAS!$D$5:$D$9997, "&lt;="&amp;G65)), "" )</f>
        <v>13</v>
      </c>
      <c r="DI65" s="282">
        <f>IF(H65&gt; 0,(COUNTIFS(FRACAS!$B$5:$B$9997, H$4, FRACAS!$D$5:$D$9997, "&lt;="&amp;H65)), "" )</f>
        <v>9</v>
      </c>
      <c r="DJ65" s="282" t="str">
        <f>IF(I65&gt; 0,(COUNTIFS(FRACAS!$B$5:$B$9997, I$4, FRACAS!$D$5:$D$9997, "&lt;="&amp;I65)), "" )</f>
        <v/>
      </c>
      <c r="DK65" s="282" t="str">
        <f>IF(J65&gt; 0,(COUNTIFS(FRACAS!$B$5:$B$9997, J$4, FRACAS!$D$5:$D$9997, "&lt;="&amp;J65)), "" )</f>
        <v/>
      </c>
      <c r="DL65" s="282" t="str">
        <f>IF(K65&gt; 0,(COUNTIFS(FRACAS!$B$5:$B$9997, K$4, FRACAS!$D$5:$D$9997, "&lt;="&amp;K65)), "" )</f>
        <v/>
      </c>
      <c r="DM65" s="282" t="str">
        <f>IF(L65&gt; 0,(COUNTIFS(FRACAS!$B$5:$B$9997, L$4, FRACAS!$D$5:$D$9997, "&lt;="&amp;L65)), "" )</f>
        <v/>
      </c>
      <c r="DN65" s="282" t="str">
        <f>IF(M65&gt; 0,(COUNTIFS(FRACAS!$B$5:$B$9997, M$4, FRACAS!$D$5:$D$9997, "&lt;="&amp;M65)), "" )</f>
        <v/>
      </c>
      <c r="DO65" s="284"/>
      <c r="DP65" s="282"/>
      <c r="DQ65" s="282"/>
      <c r="DR65" s="282"/>
      <c r="DS65" s="282"/>
      <c r="DT65" s="282"/>
      <c r="DU65" s="282"/>
      <c r="DV65" s="282"/>
      <c r="DW65" s="282"/>
      <c r="DX65" s="282"/>
      <c r="DY65" s="282"/>
      <c r="DZ65" s="282"/>
      <c r="EA65" s="282"/>
      <c r="EB65" s="282"/>
      <c r="EC65" s="282"/>
      <c r="ED65" s="282"/>
      <c r="EE65" s="282"/>
      <c r="EF65" s="282"/>
      <c r="EG65" s="282"/>
      <c r="EH65" s="282"/>
      <c r="EI65" s="282"/>
      <c r="EJ65" s="282"/>
      <c r="EK65" s="282"/>
      <c r="EL65" s="282"/>
      <c r="EM65" s="282"/>
      <c r="EN65" s="282"/>
      <c r="EO65" s="282"/>
      <c r="EP65" s="282"/>
      <c r="EQ65" s="282"/>
      <c r="ER65" s="282"/>
      <c r="ES65" s="282"/>
      <c r="ET65" s="282"/>
      <c r="EU65" s="282"/>
      <c r="EV65" s="282"/>
      <c r="EW65" s="282"/>
      <c r="EX65" s="282"/>
      <c r="EY65" s="282"/>
      <c r="EZ65" s="282"/>
      <c r="FA65" s="282"/>
      <c r="FB65" s="283"/>
      <c r="FC65" s="285"/>
      <c r="FD65" s="285"/>
      <c r="JN65" s="306"/>
      <c r="JO65" s="274"/>
      <c r="JP65" s="274"/>
      <c r="JQ65" s="274"/>
      <c r="JR65" s="274"/>
      <c r="JS65" s="274"/>
      <c r="JT65" s="274"/>
      <c r="JU65" s="274"/>
      <c r="JV65" s="274"/>
      <c r="JW65" s="274"/>
      <c r="JX65" s="274"/>
      <c r="JY65" s="274"/>
      <c r="JZ65" s="274"/>
      <c r="KA65" s="274"/>
      <c r="KB65" s="274"/>
      <c r="KC65" s="274"/>
      <c r="KD65" s="274"/>
      <c r="KE65" s="274"/>
      <c r="KF65" s="274"/>
      <c r="KG65" s="274"/>
      <c r="KH65" s="274"/>
      <c r="KI65" s="274"/>
      <c r="KJ65" s="274"/>
      <c r="KK65" s="274"/>
      <c r="KL65" s="274"/>
      <c r="KM65" s="274"/>
      <c r="KN65" s="274"/>
      <c r="KO65" s="274"/>
      <c r="KP65" s="274"/>
      <c r="KQ65" s="274"/>
      <c r="KR65" s="274"/>
      <c r="KS65" s="274"/>
      <c r="KT65" s="274"/>
      <c r="KU65" s="274"/>
      <c r="KV65" s="274"/>
      <c r="KW65" s="274"/>
      <c r="KX65" s="274"/>
      <c r="KY65" s="274"/>
      <c r="KZ65" s="274"/>
      <c r="LA65" s="274"/>
      <c r="LB65" s="275"/>
      <c r="LC65" s="302">
        <f t="shared" si="6"/>
        <v>45681</v>
      </c>
      <c r="LD65" s="354" cm="1">
        <f t="array" ref="LD65">IFERROR(
    (((D65/FRACAS!$AY$1)*60))
    /
    (((D65/FRACAS!$AY$1)*60) + SUMPRODUCT((FRACAS!$B$5:$B$9997=D$4)*(FRACAS!$D$5:$D$9997&lt;=D65)*(IFERROR(FRACAS!$AM$5:$AM$9997,0)))
    ),"")</f>
        <v>0.37155768744667705</v>
      </c>
      <c r="LE65" s="354" cm="1">
        <f t="array" ref="LE65">IFERROR(
    (((E65/FRACAS!$AY$1)*60))
    /
    (((E65/FRACAS!$AY$1)*60) + SUMPRODUCT((FRACAS!$B$5:$B$9997=E$4)*(FRACAS!$D$5:$D$9997&lt;=E65)*(IFERROR(FRACAS!$AM$5:$AM$9997,0)))
    ),"")</f>
        <v>1.4449219227599957E-2</v>
      </c>
      <c r="LF65" s="354" cm="1">
        <f t="array" ref="LF65">IFERROR(
    (((F65/FRACAS!$AY$1)*60))
    /
    (((F65/FRACAS!$AY$1)*60) + SUMPRODUCT((FRACAS!$B$5:$B$9997=F$4)*(FRACAS!$D$5:$D$9997&lt;=F65)*(IFERROR(FRACAS!$AM$5:$AM$9997,0)))
    ),"")</f>
        <v>0.72227868727999622</v>
      </c>
      <c r="LG65" s="354" cm="1">
        <f t="array" ref="LG65">IFERROR(
    (((G65/FRACAS!$AY$1)*60))
    /
    (((G65/FRACAS!$AY$1)*60) + SUMPRODUCT((FRACAS!$B$5:$B$9997=G$4)*(FRACAS!$D$5:$D$9997&lt;=G65)*(IFERROR(FRACAS!$AM$5:$AM$9997,0)))
    ),"")</f>
        <v>0.63421059201609931</v>
      </c>
      <c r="LH65" s="354" cm="1">
        <f t="array" ref="LH65">IFERROR(
    (((H65/FRACAS!$AY$1)*60))
    /
    (((H65/FRACAS!$AY$1)*60) + SUMPRODUCT((FRACAS!$B$5:$B$9997=H$4)*(FRACAS!$D$5:$D$9997&lt;=H65)*(IFERROR(FRACAS!$AM$5:$AM$9997,0)))
    ),"")</f>
        <v>0.61571660763367764</v>
      </c>
      <c r="LI65" s="354" t="str" cm="1">
        <f t="array" ref="LI65">IFERROR(
    (((I65/FRACAS!$AY$1)*60))
    /
    (((I65/FRACAS!$AY$1)*60) + SUMPRODUCT((FRACAS!$B$5:$B$9997=I$4)*(FRACAS!$D$5:$D$9997&lt;=I65)*(IFERROR(FRACAS!$AM$5:$AM$9997,0)))
    ),"")</f>
        <v/>
      </c>
      <c r="LJ65" s="354" t="str" cm="1">
        <f t="array" ref="LJ65">IFERROR(
    (((J65/FRACAS!$AY$1)*60))
    /
    (((J65/FRACAS!$AY$1)*60) + SUMPRODUCT((FRACAS!$B$5:$B$9997=J$4)*(FRACAS!$D$5:$D$9997&lt;=J65)*(IFERROR(FRACAS!$AM$5:$AM$9997,0)))
    ),"")</f>
        <v/>
      </c>
      <c r="LK65" s="354" t="str" cm="1">
        <f t="array" ref="LK65">IFERROR(
    (((K65/FRACAS!$AY$1)*60))
    /
    (((K65/FRACAS!$AY$1)*60) + SUMPRODUCT((FRACAS!$B$5:$B$9997=K$4)*(FRACAS!$D$5:$D$9997&lt;=K65)*(IFERROR(FRACAS!$AM$5:$AM$9997,0)))
    ),"")</f>
        <v/>
      </c>
      <c r="LL65" s="354" t="str" cm="1">
        <f t="array" ref="LL65">IFERROR(
    (((L65/FRACAS!$AY$1)*60))
    /
    (((L65/FRACAS!$AY$1)*60) + SUMPRODUCT((FRACAS!$B$5:$B$9997=L$4)*(FRACAS!$D$5:$D$9997&lt;=L65)*(IFERROR(FRACAS!$AM$5:$AM$9997,0)))
    ),"")</f>
        <v/>
      </c>
      <c r="LM65" s="354" t="str" cm="1">
        <f t="array" ref="LM65">IFERROR(
    (((M65/FRACAS!$AY$1)*60))
    /
    (((M65/FRACAS!$AY$1)*60) + SUMPRODUCT((FRACAS!$B$5:$B$9997=M$4)*(FRACAS!$D$5:$D$9997&lt;=M65)*(IFERROR(FRACAS!$AM$5:$AM$9997,0)))
    ),"")</f>
        <v/>
      </c>
      <c r="LN65" s="308"/>
      <c r="LO65" s="276"/>
      <c r="LP65" s="276"/>
      <c r="LQ65" s="276"/>
      <c r="LR65" s="276"/>
      <c r="LS65" s="276"/>
      <c r="LT65" s="276"/>
      <c r="LU65" s="276"/>
      <c r="LV65" s="276"/>
      <c r="LW65" s="276"/>
      <c r="LX65" s="276"/>
      <c r="LY65" s="276"/>
      <c r="LZ65" s="276"/>
      <c r="MA65" s="276"/>
      <c r="MB65" s="276"/>
      <c r="MC65" s="276"/>
      <c r="MD65" s="276"/>
      <c r="ME65" s="276"/>
      <c r="MF65" s="276"/>
      <c r="MG65" s="276"/>
      <c r="MH65" s="276"/>
      <c r="MI65" s="276"/>
      <c r="MJ65" s="276"/>
      <c r="MK65" s="276"/>
      <c r="ML65" s="276"/>
      <c r="MM65" s="276"/>
      <c r="MN65" s="276"/>
      <c r="MO65" s="276"/>
      <c r="MP65" s="276"/>
      <c r="MQ65" s="276"/>
      <c r="MR65" s="276"/>
      <c r="MS65" s="276"/>
      <c r="MT65" s="276"/>
      <c r="MU65" s="276"/>
      <c r="MV65" s="276"/>
      <c r="MW65" s="276"/>
      <c r="MX65" s="276"/>
      <c r="MY65" s="276"/>
      <c r="MZ65" s="276"/>
      <c r="NA65" s="277"/>
      <c r="ND65" s="345">
        <f t="shared" si="7"/>
        <v>58593</v>
      </c>
      <c r="NE65" s="346">
        <f t="shared" si="5"/>
        <v>45681</v>
      </c>
      <c r="NF65" s="347" cm="1">
        <f t="array" ref="NF65">IF($ND65=0,"",(IFERROR( (IFERROR($ND65/FRACAS!$AY$1*60,0) - SUMPRODUCT( (FRACAS!$K$5:$K$9999=NF$2) * IFERROR(FRACAS!$AN$5:$AN$9999,0) ) ) / IFERROR($ND65/FRACAS!$AY$1*60,0), 1 )))</f>
        <v>1</v>
      </c>
      <c r="NG65" s="347" cm="1">
        <f t="array" ref="NG65">IF($ND65=0,"",(IFERROR( (IFERROR($ND65/FRACAS!$AY$1*60,0) - SUMPRODUCT( (FRACAS!$K$5:$K$9999=NG$2) * IFERROR(FRACAS!$AN$5:$AN$9999,0) ) ) / IFERROR($ND65/FRACAS!$AY$1*60,0), 1 )))</f>
        <v>1</v>
      </c>
      <c r="NH65" s="347" cm="1">
        <f t="array" ref="NH65">IF($ND65=0,"",(IFERROR( (IFERROR($ND65/FRACAS!$AY$1*60,0) - SUMPRODUCT( (FRACAS!$K$5:$K$9999=NH$2) * IFERROR(FRACAS!$AN$5:$AN$9999,0) ) ) / IFERROR($ND65/FRACAS!$AY$1*60,0), 1 )))</f>
        <v>1</v>
      </c>
      <c r="NI65" s="347" cm="1">
        <f t="array" ref="NI65">IF($ND65=0,"",(IFERROR( (IFERROR($ND65/FRACAS!$AY$1*60,0) - SUMPRODUCT( (FRACAS!$K$5:$K$9999=NI$2) * IFERROR(FRACAS!$AN$5:$AN$9999,0) ) ) / IFERROR($ND65/FRACAS!$AY$1*60,0), 1 )))</f>
        <v>1</v>
      </c>
      <c r="NJ65" s="347" cm="1">
        <f t="array" ref="NJ65">IF($ND65=0,"",(IFERROR( (IFERROR($ND65/FRACAS!$AY$1*60,0) - SUMPRODUCT( (FRACAS!$K$5:$K$9999=NJ$2) * IFERROR(FRACAS!$AN$5:$AN$9999,0) ) ) / IFERROR($ND65/FRACAS!$AY$1*60,0), 1 )))</f>
        <v>1</v>
      </c>
      <c r="NK65" s="347" cm="1">
        <f t="array" ref="NK65">IF($ND65=0,"",(IFERROR( (IFERROR($ND65/FRACAS!$AY$1*60,0) - SUMPRODUCT( (FRACAS!$K$5:$K$9999=NK$2) * IFERROR(FRACAS!$AN$5:$AN$9999,0) ) ) / IFERROR($ND65/FRACAS!$AY$1*60,0), 1 )))</f>
        <v>1</v>
      </c>
      <c r="NL65" s="347" cm="1">
        <f t="array" ref="NL65">IF($ND65=0,"",(IFERROR( (IFERROR($ND65/FRACAS!$AY$1*60,0) - SUMPRODUCT( (FRACAS!$K$5:$K$9999=NL$2) * IFERROR(FRACAS!$AN$5:$AN$9999,0) ) ) / IFERROR($ND65/FRACAS!$AY$1*60,0), 1 )))</f>
        <v>1</v>
      </c>
      <c r="NM65" s="347" cm="1">
        <f t="array" ref="NM65">IF($ND65=0,"",(IFERROR( (IFERROR($ND65/FRACAS!$AY$1*60,0) - SUMPRODUCT( (FRACAS!$K$5:$K$9999=NM$2) * IFERROR(FRACAS!$AN$5:$AN$9999,0) ) ) / IFERROR($ND65/FRACAS!$AY$1*60,0), 1 )))</f>
        <v>1</v>
      </c>
      <c r="NN65" s="347" cm="1">
        <f t="array" ref="NN65">IF($ND65=0,"",(IFERROR( (IFERROR($ND65/FRACAS!$AY$1*60,0) - SUMPRODUCT( (FRACAS!$K$5:$K$9999=NN$2) * IFERROR(FRACAS!$AN$5:$AN$9999,0) ) ) / IFERROR($ND65/FRACAS!$AY$1*60,0), 1 )))</f>
        <v>1</v>
      </c>
      <c r="NO65" s="347" cm="1">
        <f t="array" ref="NO65">IF($ND65=0,"",(IFERROR( (IFERROR($ND65/FRACAS!$AY$1*60,0) - SUMPRODUCT( (FRACAS!$K$5:$K$9999=NO$2) * IFERROR(FRACAS!$AN$5:$AN$9999,0) ) ) / IFERROR($ND65/FRACAS!$AY$1*60,0), 1 )))</f>
        <v>1</v>
      </c>
      <c r="NP65" s="347" cm="1">
        <f t="array" ref="NP65">IF($ND65=0,"",(IFERROR( (IFERROR($ND65/FRACAS!$AY$1*60,0) - SUMPRODUCT( (FRACAS!$K$5:$K$9999=NP$2) * IFERROR(FRACAS!$AN$5:$AN$9999,0) ) ) / IFERROR($ND65/FRACAS!$AY$1*60,0), 1 )))</f>
        <v>1</v>
      </c>
      <c r="NQ65" s="347" cm="1">
        <f t="array" ref="NQ65">IF($ND65=0,"",(IFERROR( (IFERROR($ND65/FRACAS!$AY$1*60,0) - SUMPRODUCT( (FRACAS!$K$5:$K$9999=NQ$2) * IFERROR(FRACAS!$AN$5:$AN$9999,0) ) ) / IFERROR($ND65/FRACAS!$AY$1*60,0), 1 )))</f>
        <v>1</v>
      </c>
      <c r="NR65" s="347" cm="1">
        <f t="array" ref="NR65">IF($ND65=0,"",(IFERROR( (IFERROR($ND65/FRACAS!$AY$1*60,0) - SUMPRODUCT( (FRACAS!$K$5:$K$9999=NR$2) * IFERROR(FRACAS!$AN$5:$AN$9999,0) ) ) / IFERROR($ND65/FRACAS!$AY$1*60,0), 1 )))</f>
        <v>1</v>
      </c>
      <c r="NS65" s="347" cm="1">
        <f t="array" ref="NS65">IF($ND65=0,"",(IFERROR( (IFERROR($ND65/FRACAS!$AY$1*60,0) - SUMPRODUCT( (FRACAS!$K$5:$K$9999=NS$2) * IFERROR(FRACAS!$AN$5:$AN$9999,0) ) ) / IFERROR($ND65/FRACAS!$AY$1*60,0), 1 )))</f>
        <v>1</v>
      </c>
      <c r="NT65" s="347" cm="1">
        <f t="array" ref="NT65">IF($ND65=0,"",(IFERROR( (IFERROR($ND65/FRACAS!$AY$1*60,0) - SUMPRODUCT( (FRACAS!$K$5:$K$9999=NT$2) * IFERROR(FRACAS!$AN$5:$AN$9999,0) ) ) / IFERROR($ND65/FRACAS!$AY$1*60,0), 1 )))</f>
        <v>1</v>
      </c>
      <c r="NU65" s="347" cm="1">
        <f t="array" ref="NU65">IF($ND65=0,"",(IFERROR( (IFERROR($ND65/FRACAS!$AY$1*60,0) - SUMPRODUCT( (FRACAS!$K$5:$K$9999=NU$2) * IFERROR(FRACAS!$AN$5:$AN$9999,0) ) ) / IFERROR($ND65/FRACAS!$AY$1*60,0), 1 )))</f>
        <v>1</v>
      </c>
      <c r="NV65" s="347" cm="1">
        <f t="array" ref="NV65">IF($ND65=0,"",(IFERROR( (IFERROR($ND65/FRACAS!$AY$1*60,0) - SUMPRODUCT( (FRACAS!$K$5:$K$9999=NV$2) * IFERROR(FRACAS!$AN$5:$AN$9999,0) ) ) / IFERROR($ND65/FRACAS!$AY$1*60,0), 1 )))</f>
        <v>1</v>
      </c>
      <c r="NW65" s="347" cm="1">
        <f t="array" ref="NW65">IF($ND65=0,"",(IFERROR( (IFERROR($ND65/FRACAS!$AY$1*60,0) - SUMPRODUCT( (FRACAS!$K$5:$K$9999=NW$2) * IFERROR(FRACAS!$AN$5:$AN$9999,0) ) ) / IFERROR($ND65/FRACAS!$AY$1*60,0), 1 )))</f>
        <v>1</v>
      </c>
      <c r="NX65" s="347" cm="1">
        <f t="array" ref="NX65">IF($ND65=0,"",(IFERROR( (IFERROR($ND65/FRACAS!$AY$1*60,0) - SUMPRODUCT( (FRACAS!$K$5:$K$9999=NX$2) * IFERROR(FRACAS!$AN$5:$AN$9999,0) ) ) / IFERROR($ND65/FRACAS!$AY$1*60,0), 1 )))</f>
        <v>1</v>
      </c>
      <c r="NY65" s="347" cm="1">
        <f t="array" ref="NY65">IF($ND65=0,"",(IFERROR( (IFERROR($ND65/FRACAS!$AY$1*60,0) - SUMPRODUCT( (FRACAS!$K$5:$K$9999=NY$2) * IFERROR(FRACAS!$AN$5:$AN$9999,0) ) ) / IFERROR($ND65/FRACAS!$AY$1*60,0), 1 )))</f>
        <v>1</v>
      </c>
      <c r="NZ65" s="347" cm="1">
        <f t="array" ref="NZ65">IF($ND65=0,"",(IFERROR( (IFERROR($ND65/FRACAS!$AY$1*60,0) - SUMPRODUCT( (FRACAS!$K$5:$K$9999=NZ$2) * IFERROR(FRACAS!$AN$5:$AN$9999,0) ) ) / IFERROR($ND65/FRACAS!$AY$1*60,0), 1 )))</f>
        <v>1</v>
      </c>
      <c r="OA65" s="347" cm="1">
        <f t="array" ref="OA65">IF($ND65=0,"",(IFERROR( (IFERROR($ND65/FRACAS!$AY$1*60,0) - SUMPRODUCT( (FRACAS!$K$5:$K$9999=OA$2) * IFERROR(FRACAS!$AN$5:$AN$9999,0) ) ) / IFERROR($ND65/FRACAS!$AY$1*60,0), 1 )))</f>
        <v>1</v>
      </c>
      <c r="OB65" s="347" cm="1">
        <f t="array" ref="OB65">IF($ND65=0,"",(IFERROR( (IFERROR($ND65/FRACAS!$AY$1*60,0) - SUMPRODUCT( (FRACAS!$K$5:$K$9999=OB$2) * IFERROR(FRACAS!$AN$5:$AN$9999,0) ) ) / IFERROR($ND65/FRACAS!$AY$1*60,0), 1 )))</f>
        <v>1</v>
      </c>
      <c r="OC65" s="347" cm="1">
        <f t="array" ref="OC65">IF($ND65=0,"",(IFERROR( (IFERROR($ND65/FRACAS!$AY$1*60,0) - SUMPRODUCT( (FRACAS!$K$5:$K$9999=OC$2) * IFERROR(FRACAS!$AN$5:$AN$9999,0) ) ) / IFERROR($ND65/FRACAS!$AY$1*60,0), 1 )))</f>
        <v>1</v>
      </c>
      <c r="OD65" s="347" cm="1">
        <f t="array" ref="OD65">IF($ND65=0,"",(IFERROR( (IFERROR($ND65/FRACAS!$AY$1*60,0) - SUMPRODUCT( (FRACAS!$K$5:$K$9999=OD$2) * IFERROR(FRACAS!$AN$5:$AN$9999,0) ) ) / IFERROR($ND65/FRACAS!$AY$1*60,0), 1 )))</f>
        <v>1</v>
      </c>
      <c r="OE65" s="347" cm="1">
        <f t="array" ref="OE65">IF($ND65=0,"",(IFERROR( (IFERROR($ND65/FRACAS!$AY$1*60,0) - SUMPRODUCT( (FRACAS!$K$5:$K$9999=OE$2) * IFERROR(FRACAS!$AN$5:$AN$9999,0) ) ) / IFERROR($ND65/FRACAS!$AY$1*60,0), 1 )))</f>
        <v>1</v>
      </c>
      <c r="OF65" s="347" cm="1">
        <f t="array" ref="OF65">IF($ND65=0,"",(IFERROR( (IFERROR($ND65/FRACAS!$AY$1*60,0) - SUMPRODUCT( (FRACAS!$K$5:$K$9999=OF$2) * IFERROR(FRACAS!$AN$5:$AN$9999,0) ) ) / IFERROR($ND65/FRACAS!$AY$1*60,0), 1 )))</f>
        <v>1</v>
      </c>
      <c r="OG65" s="347" cm="1">
        <f t="array" ref="OG65">IF($ND65=0,"",(IFERROR( (IFERROR($ND65/FRACAS!$AY$1*60,0) - SUMPRODUCT( (FRACAS!$K$5:$K$9999=OG$2) * IFERROR(FRACAS!$AN$5:$AN$9999,0) ) ) / IFERROR($ND65/FRACAS!$AY$1*60,0), 1 )))</f>
        <v>1</v>
      </c>
      <c r="OH65" s="347" cm="1">
        <f t="array" ref="OH65">IF($ND65=0,"",(IFERROR( (IFERROR($ND65/FRACAS!$AY$1*60,0) - SUMPRODUCT( (FRACAS!$K$5:$K$9999=OH$2) * IFERROR(FRACAS!$AN$5:$AN$9999,0) ) ) / IFERROR($ND65/FRACAS!$AY$1*60,0), 1 )))</f>
        <v>1</v>
      </c>
      <c r="OI65" s="347" cm="1">
        <f t="array" ref="OI65">IF($ND65=0,"",(IFERROR( (IFERROR($ND65/FRACAS!$AY$1*60,0) - SUMPRODUCT( (FRACAS!$K$5:$K$9999=OI$2) * IFERROR(FRACAS!$AN$5:$AN$9999,0) ) ) / IFERROR($ND65/FRACAS!$AY$1*60,0), 1 )))</f>
        <v>1</v>
      </c>
      <c r="OJ65" s="347" cm="1">
        <f t="array" ref="OJ65">IF($ND65=0,"",(IFERROR( (IFERROR($ND65/FRACAS!$AY$1*60,0) - SUMPRODUCT( (FRACAS!$K$5:$K$9999=OJ$2) * IFERROR(FRACAS!$AN$5:$AN$9999,0) ) ) / IFERROR($ND65/FRACAS!$AY$1*60,0), 1 )))</f>
        <v>1</v>
      </c>
      <c r="OK65" s="347" cm="1">
        <f t="array" ref="OK65">IF($ND65=0,"",(IFERROR( (IFERROR($ND65/FRACAS!$AY$1*60,0) - SUMPRODUCT( (FRACAS!$K$5:$K$9999=OK$2) * IFERROR(FRACAS!$AN$5:$AN$9999,0) ) ) / IFERROR($ND65/FRACAS!$AY$1*60,0), 1 )))</f>
        <v>1</v>
      </c>
      <c r="OL65" s="347" cm="1">
        <f t="array" ref="OL65">IF($ND65=0,"",(IFERROR( (IFERROR($ND65/FRACAS!$AY$1*60,0) - SUMPRODUCT( (FRACAS!$K$5:$K$9999=OL$2) * IFERROR(FRACAS!$AN$5:$AN$9999,0) ) ) / IFERROR($ND65/FRACAS!$AY$1*60,0), 1 )))</f>
        <v>1</v>
      </c>
      <c r="OM65" s="347" cm="1">
        <f t="array" ref="OM65">IF($ND65=0,"",(IFERROR( (IFERROR($ND65/FRACAS!$AY$1*60,0) - SUMPRODUCT( (FRACAS!$K$5:$K$9999=OM$2) * IFERROR(FRACAS!$AN$5:$AN$9999,0) ) ) / IFERROR($ND65/FRACAS!$AY$1*60,0), 1 )))</f>
        <v>1</v>
      </c>
      <c r="ON65" s="347" cm="1">
        <f t="array" ref="ON65">IF($ND65=0,"",(IFERROR( (IFERROR($ND65/FRACAS!$AY$1*60,0) - SUMPRODUCT( (FRACAS!$K$5:$K$9999=ON$2) * IFERROR(FRACAS!$AN$5:$AN$9999,0) ) ) / IFERROR($ND65/FRACAS!$AY$1*60,0), 1 )))</f>
        <v>1</v>
      </c>
    </row>
    <row r="66" spans="2:404" ht="15" customHeight="1">
      <c r="B66" s="301" t="s">
        <v>225</v>
      </c>
      <c r="C66" s="302">
        <v>45688</v>
      </c>
      <c r="D66" s="279">
        <v>16000</v>
      </c>
      <c r="E66" s="307">
        <v>709</v>
      </c>
      <c r="F66" s="307">
        <v>20200</v>
      </c>
      <c r="G66" s="307">
        <v>11907.714285714301</v>
      </c>
      <c r="H66" s="307">
        <v>11798.8</v>
      </c>
      <c r="I66" s="303"/>
      <c r="J66" s="303"/>
      <c r="K66" s="304"/>
      <c r="L66" s="304"/>
      <c r="M66" s="317"/>
      <c r="N66" s="305"/>
      <c r="O66" s="279"/>
      <c r="P66" s="279"/>
      <c r="Q66" s="279"/>
      <c r="R66" s="279"/>
      <c r="S66" s="279"/>
      <c r="T66" s="279"/>
      <c r="U66" s="279"/>
      <c r="V66" s="279"/>
      <c r="W66" s="279"/>
      <c r="X66" s="279"/>
      <c r="Y66" s="279"/>
      <c r="Z66" s="279"/>
      <c r="AA66" s="279"/>
      <c r="AB66" s="279"/>
      <c r="AC66" s="279"/>
      <c r="AD66" s="279"/>
      <c r="AE66" s="279"/>
      <c r="AF66" s="279"/>
      <c r="AG66" s="279"/>
      <c r="AH66" s="279"/>
      <c r="AI66" s="279"/>
      <c r="AJ66" s="279"/>
      <c r="AK66" s="279"/>
      <c r="AL66" s="279"/>
      <c r="AM66" s="279"/>
      <c r="AN66" s="279"/>
      <c r="AO66" s="279"/>
      <c r="AP66" s="279"/>
      <c r="AQ66" s="279"/>
      <c r="AR66" s="279"/>
      <c r="AS66" s="279"/>
      <c r="AT66" s="279"/>
      <c r="AU66" s="279"/>
      <c r="AV66" s="279"/>
      <c r="AW66" s="279"/>
      <c r="AX66" s="279"/>
      <c r="AY66" s="279"/>
      <c r="AZ66" s="279"/>
      <c r="BA66" s="280"/>
      <c r="BB66" s="266"/>
      <c r="BC66" s="266"/>
      <c r="BD66" s="352"/>
      <c r="BE66" s="352"/>
      <c r="BF66" s="352"/>
      <c r="BG66" s="352"/>
      <c r="BH66" s="352"/>
      <c r="BI66" s="352"/>
      <c r="BJ66" s="352"/>
      <c r="BK66" s="352"/>
      <c r="BL66" s="352"/>
      <c r="BM66" s="352"/>
      <c r="BN66" s="352"/>
      <c r="BO66" s="352"/>
      <c r="BP66" s="352"/>
      <c r="BQ66" s="352"/>
      <c r="BR66" s="352"/>
      <c r="BS66" s="352"/>
      <c r="BT66" s="352"/>
      <c r="BU66" s="352"/>
      <c r="BV66" s="352"/>
      <c r="BW66" s="352"/>
      <c r="BX66" s="352"/>
      <c r="BY66" s="352"/>
      <c r="BZ66" s="352"/>
      <c r="CA66" s="352"/>
      <c r="CB66" s="352"/>
      <c r="CC66" s="352"/>
      <c r="CD66" s="352"/>
      <c r="CE66" s="352"/>
      <c r="CF66" s="352"/>
      <c r="CG66" s="352"/>
      <c r="CH66" s="352"/>
      <c r="CI66" s="352"/>
      <c r="CJ66" s="352"/>
      <c r="CK66" s="352"/>
      <c r="CL66" s="352"/>
      <c r="CM66" s="352"/>
      <c r="CN66" s="352"/>
      <c r="CO66" s="352"/>
      <c r="CP66" s="352"/>
      <c r="CQ66" s="352"/>
      <c r="CR66" s="352"/>
      <c r="CS66" s="352"/>
      <c r="CT66" s="352"/>
      <c r="CU66" s="352"/>
      <c r="CV66" s="352"/>
      <c r="CW66" s="352"/>
      <c r="CX66" s="352"/>
      <c r="CY66" s="352"/>
      <c r="CZ66" s="352"/>
      <c r="DA66" s="352"/>
      <c r="DB66" s="266"/>
      <c r="DC66" s="266">
        <f t="shared" si="3"/>
        <v>87</v>
      </c>
      <c r="DD66" s="302">
        <f t="shared" si="4"/>
        <v>45688</v>
      </c>
      <c r="DE66" s="328">
        <f>IF(D66&gt; 0,(COUNTIFS(FRACAS!$B$5:$B$9997, D$4, FRACAS!$D$5:$D$9997, "&lt;="&amp;D66)), "" )</f>
        <v>44</v>
      </c>
      <c r="DF66" s="282">
        <f>IF(E66&gt; 0,(COUNTIFS(FRACAS!$B$5:$B$9997, E$4, FRACAS!$D$5:$D$9997, "&lt;="&amp;E66)), "" )</f>
        <v>13</v>
      </c>
      <c r="DG66" s="282">
        <f>IF(F66&gt; 0,(COUNTIFS(FRACAS!$B$5:$B$9997, F$4, FRACAS!$D$5:$D$9997, "&lt;="&amp;F66)), "" )</f>
        <v>8</v>
      </c>
      <c r="DH66" s="282">
        <f>IF(G66&gt; 0,(COUNTIFS(FRACAS!$B$5:$B$9997, G$4, FRACAS!$D$5:$D$9997, "&lt;="&amp;G66)), "" )</f>
        <v>13</v>
      </c>
      <c r="DI66" s="282">
        <f>IF(H66&gt; 0,(COUNTIFS(FRACAS!$B$5:$B$9997, H$4, FRACAS!$D$5:$D$9997, "&lt;="&amp;H66)), "" )</f>
        <v>9</v>
      </c>
      <c r="DJ66" s="282" t="str">
        <f>IF(I66&gt; 0,(COUNTIFS(FRACAS!$B$5:$B$9997, I$4, FRACAS!$D$5:$D$9997, "&lt;="&amp;I66)), "" )</f>
        <v/>
      </c>
      <c r="DK66" s="282" t="str">
        <f>IF(J66&gt; 0,(COUNTIFS(FRACAS!$B$5:$B$9997, J$4, FRACAS!$D$5:$D$9997, "&lt;="&amp;J66)), "" )</f>
        <v/>
      </c>
      <c r="DL66" s="282" t="str">
        <f>IF(K66&gt; 0,(COUNTIFS(FRACAS!$B$5:$B$9997, K$4, FRACAS!$D$5:$D$9997, "&lt;="&amp;K66)), "" )</f>
        <v/>
      </c>
      <c r="DM66" s="282" t="str">
        <f>IF(L66&gt; 0,(COUNTIFS(FRACAS!$B$5:$B$9997, L$4, FRACAS!$D$5:$D$9997, "&lt;="&amp;L66)), "" )</f>
        <v/>
      </c>
      <c r="DN66" s="282" t="str">
        <f>IF(M66&gt; 0,(COUNTIFS(FRACAS!$B$5:$B$9997, M$4, FRACAS!$D$5:$D$9997, "&lt;="&amp;M66)), "" )</f>
        <v/>
      </c>
      <c r="DO66" s="284"/>
      <c r="DP66" s="282"/>
      <c r="DQ66" s="282"/>
      <c r="DR66" s="282"/>
      <c r="DS66" s="282"/>
      <c r="DT66" s="282"/>
      <c r="DU66" s="282"/>
      <c r="DV66" s="282"/>
      <c r="DW66" s="282"/>
      <c r="DX66" s="282"/>
      <c r="DY66" s="282"/>
      <c r="DZ66" s="282"/>
      <c r="EA66" s="282"/>
      <c r="EB66" s="282"/>
      <c r="EC66" s="282"/>
      <c r="ED66" s="282"/>
      <c r="EE66" s="282"/>
      <c r="EF66" s="282"/>
      <c r="EG66" s="282"/>
      <c r="EH66" s="282"/>
      <c r="EI66" s="282"/>
      <c r="EJ66" s="282"/>
      <c r="EK66" s="282"/>
      <c r="EL66" s="282"/>
      <c r="EM66" s="282"/>
      <c r="EN66" s="282"/>
      <c r="EO66" s="282"/>
      <c r="EP66" s="282"/>
      <c r="EQ66" s="282"/>
      <c r="ER66" s="282"/>
      <c r="ES66" s="282"/>
      <c r="ET66" s="282"/>
      <c r="EU66" s="282"/>
      <c r="EV66" s="282"/>
      <c r="EW66" s="282"/>
      <c r="EX66" s="282"/>
      <c r="EY66" s="282"/>
      <c r="EZ66" s="282"/>
      <c r="FA66" s="282"/>
      <c r="FB66" s="283"/>
      <c r="FC66" s="285"/>
      <c r="FD66" s="285"/>
      <c r="JN66" s="306"/>
      <c r="JO66" s="274"/>
      <c r="JP66" s="274"/>
      <c r="JQ66" s="274"/>
      <c r="JR66" s="274"/>
      <c r="JS66" s="274"/>
      <c r="JT66" s="274"/>
      <c r="JU66" s="274"/>
      <c r="JV66" s="274"/>
      <c r="JW66" s="274"/>
      <c r="JX66" s="274"/>
      <c r="JY66" s="274"/>
      <c r="JZ66" s="274"/>
      <c r="KA66" s="274"/>
      <c r="KB66" s="274"/>
      <c r="KC66" s="274"/>
      <c r="KD66" s="274"/>
      <c r="KE66" s="274"/>
      <c r="KF66" s="274"/>
      <c r="KG66" s="274"/>
      <c r="KH66" s="274"/>
      <c r="KI66" s="274"/>
      <c r="KJ66" s="274"/>
      <c r="KK66" s="274"/>
      <c r="KL66" s="274"/>
      <c r="KM66" s="274"/>
      <c r="KN66" s="274"/>
      <c r="KO66" s="274"/>
      <c r="KP66" s="274"/>
      <c r="KQ66" s="274"/>
      <c r="KR66" s="274"/>
      <c r="KS66" s="274"/>
      <c r="KT66" s="274"/>
      <c r="KU66" s="274"/>
      <c r="KV66" s="274"/>
      <c r="KW66" s="274"/>
      <c r="KX66" s="274"/>
      <c r="KY66" s="274"/>
      <c r="KZ66" s="274"/>
      <c r="LA66" s="274"/>
      <c r="LB66" s="275"/>
      <c r="LC66" s="302">
        <f t="shared" si="6"/>
        <v>45688</v>
      </c>
      <c r="LD66" s="354" cm="1">
        <f t="array" ref="LD66">IFERROR(
    (((D66/FRACAS!$AY$1)*60))
    /
    (((D66/FRACAS!$AY$1)*60) + SUMPRODUCT((FRACAS!$B$5:$B$9997=D$4)*(FRACAS!$D$5:$D$9997&lt;=D66)*(IFERROR(FRACAS!$AM$5:$AM$9997,0)))
    ),"")</f>
        <v>0.37302283327152924</v>
      </c>
      <c r="LE66" s="354" cm="1">
        <f t="array" ref="LE66">IFERROR(
    (((E66/FRACAS!$AY$1)*60))
    /
    (((E66/FRACAS!$AY$1)*60) + SUMPRODUCT((FRACAS!$B$5:$B$9997=E$4)*(FRACAS!$D$5:$D$9997&lt;=E66)*(IFERROR(FRACAS!$AM$5:$AM$9997,0)))
    ),"")</f>
        <v>2.5961112442436002E-2</v>
      </c>
      <c r="LF66" s="354" cm="1">
        <f t="array" ref="LF66">IFERROR(
    (((F66/FRACAS!$AY$1)*60))
    /
    (((F66/FRACAS!$AY$1)*60) + SUMPRODUCT((FRACAS!$B$5:$B$9997=F$4)*(FRACAS!$D$5:$D$9997&lt;=F66)*(IFERROR(FRACAS!$AM$5:$AM$9997,0)))
    ),"")</f>
        <v>0.72525009260251239</v>
      </c>
      <c r="LG66" s="354" cm="1">
        <f t="array" ref="LG66">IFERROR(
    (((G66/FRACAS!$AY$1)*60))
    /
    (((G66/FRACAS!$AY$1)*60) + SUMPRODUCT((FRACAS!$B$5:$B$9997=G$4)*(FRACAS!$D$5:$D$9997&lt;=G66)*(IFERROR(FRACAS!$AM$5:$AM$9997,0)))
    ),"")</f>
        <v>0.6380071489287078</v>
      </c>
      <c r="LH66" s="354" cm="1">
        <f t="array" ref="LH66">IFERROR(
    (((H66/FRACAS!$AY$1)*60))
    /
    (((H66/FRACAS!$AY$1)*60) + SUMPRODUCT((FRACAS!$B$5:$B$9997=H$4)*(FRACAS!$D$5:$D$9997&lt;=H66)*(IFERROR(FRACAS!$AM$5:$AM$9997,0)))
    ),"")</f>
        <v>0.63885000117277724</v>
      </c>
      <c r="LI66" s="354" t="str" cm="1">
        <f t="array" ref="LI66">IFERROR(
    (((I66/FRACAS!$AY$1)*60))
    /
    (((I66/FRACAS!$AY$1)*60) + SUMPRODUCT((FRACAS!$B$5:$B$9997=I$4)*(FRACAS!$D$5:$D$9997&lt;=I66)*(IFERROR(FRACAS!$AM$5:$AM$9997,0)))
    ),"")</f>
        <v/>
      </c>
      <c r="LJ66" s="354" t="str" cm="1">
        <f t="array" ref="LJ66">IFERROR(
    (((J66/FRACAS!$AY$1)*60))
    /
    (((J66/FRACAS!$AY$1)*60) + SUMPRODUCT((FRACAS!$B$5:$B$9997=J$4)*(FRACAS!$D$5:$D$9997&lt;=J66)*(IFERROR(FRACAS!$AM$5:$AM$9997,0)))
    ),"")</f>
        <v/>
      </c>
      <c r="LK66" s="354" t="str" cm="1">
        <f t="array" ref="LK66">IFERROR(
    (((K66/FRACAS!$AY$1)*60))
    /
    (((K66/FRACAS!$AY$1)*60) + SUMPRODUCT((FRACAS!$B$5:$B$9997=K$4)*(FRACAS!$D$5:$D$9997&lt;=K66)*(IFERROR(FRACAS!$AM$5:$AM$9997,0)))
    ),"")</f>
        <v/>
      </c>
      <c r="LL66" s="354" t="str" cm="1">
        <f t="array" ref="LL66">IFERROR(
    (((L66/FRACAS!$AY$1)*60))
    /
    (((L66/FRACAS!$AY$1)*60) + SUMPRODUCT((FRACAS!$B$5:$B$9997=L$4)*(FRACAS!$D$5:$D$9997&lt;=L66)*(IFERROR(FRACAS!$AM$5:$AM$9997,0)))
    ),"")</f>
        <v/>
      </c>
      <c r="LM66" s="354" t="str" cm="1">
        <f t="array" ref="LM66">IFERROR(
    (((M66/FRACAS!$AY$1)*60))
    /
    (((M66/FRACAS!$AY$1)*60) + SUMPRODUCT((FRACAS!$B$5:$B$9997=M$4)*(FRACAS!$D$5:$D$9997&lt;=M66)*(IFERROR(FRACAS!$AM$5:$AM$9997,0)))
    ),"")</f>
        <v/>
      </c>
      <c r="LN66" s="308"/>
      <c r="LO66" s="276"/>
      <c r="LP66" s="276"/>
      <c r="LQ66" s="276"/>
      <c r="LR66" s="276"/>
      <c r="LS66" s="276"/>
      <c r="LT66" s="276"/>
      <c r="LU66" s="276"/>
      <c r="LV66" s="276"/>
      <c r="LW66" s="276"/>
      <c r="LX66" s="276"/>
      <c r="LY66" s="276"/>
      <c r="LZ66" s="276"/>
      <c r="MA66" s="276"/>
      <c r="MB66" s="276"/>
      <c r="MC66" s="276"/>
      <c r="MD66" s="276"/>
      <c r="ME66" s="276"/>
      <c r="MF66" s="276"/>
      <c r="MG66" s="276"/>
      <c r="MH66" s="276"/>
      <c r="MI66" s="276"/>
      <c r="MJ66" s="276"/>
      <c r="MK66" s="276"/>
      <c r="ML66" s="276"/>
      <c r="MM66" s="276"/>
      <c r="MN66" s="276"/>
      <c r="MO66" s="276"/>
      <c r="MP66" s="276"/>
      <c r="MQ66" s="276"/>
      <c r="MR66" s="276"/>
      <c r="MS66" s="276"/>
      <c r="MT66" s="276"/>
      <c r="MU66" s="276"/>
      <c r="MV66" s="276"/>
      <c r="MW66" s="276"/>
      <c r="MX66" s="276"/>
      <c r="MY66" s="276"/>
      <c r="MZ66" s="276"/>
      <c r="NA66" s="277"/>
      <c r="ND66" s="345">
        <f t="shared" si="7"/>
        <v>60615.514285714307</v>
      </c>
      <c r="NE66" s="346">
        <f t="shared" si="5"/>
        <v>45688</v>
      </c>
      <c r="NF66" s="347" cm="1">
        <f t="array" ref="NF66">IF($ND66=0,"",(IFERROR( (IFERROR($ND66/FRACAS!$AY$1*60,0) - SUMPRODUCT( (FRACAS!$K$5:$K$9999=NF$2) * IFERROR(FRACAS!$AN$5:$AN$9999,0) ) ) / IFERROR($ND66/FRACAS!$AY$1*60,0), 1 )))</f>
        <v>1</v>
      </c>
      <c r="NG66" s="347" cm="1">
        <f t="array" ref="NG66">IF($ND66=0,"",(IFERROR( (IFERROR($ND66/FRACAS!$AY$1*60,0) - SUMPRODUCT( (FRACAS!$K$5:$K$9999=NG$2) * IFERROR(FRACAS!$AN$5:$AN$9999,0) ) ) / IFERROR($ND66/FRACAS!$AY$1*60,0), 1 )))</f>
        <v>1</v>
      </c>
      <c r="NH66" s="347" cm="1">
        <f t="array" ref="NH66">IF($ND66=0,"",(IFERROR( (IFERROR($ND66/FRACAS!$AY$1*60,0) - SUMPRODUCT( (FRACAS!$K$5:$K$9999=NH$2) * IFERROR(FRACAS!$AN$5:$AN$9999,0) ) ) / IFERROR($ND66/FRACAS!$AY$1*60,0), 1 )))</f>
        <v>1</v>
      </c>
      <c r="NI66" s="347" cm="1">
        <f t="array" ref="NI66">IF($ND66=0,"",(IFERROR( (IFERROR($ND66/FRACAS!$AY$1*60,0) - SUMPRODUCT( (FRACAS!$K$5:$K$9999=NI$2) * IFERROR(FRACAS!$AN$5:$AN$9999,0) ) ) / IFERROR($ND66/FRACAS!$AY$1*60,0), 1 )))</f>
        <v>1</v>
      </c>
      <c r="NJ66" s="347" cm="1">
        <f t="array" ref="NJ66">IF($ND66=0,"",(IFERROR( (IFERROR($ND66/FRACAS!$AY$1*60,0) - SUMPRODUCT( (FRACAS!$K$5:$K$9999=NJ$2) * IFERROR(FRACAS!$AN$5:$AN$9999,0) ) ) / IFERROR($ND66/FRACAS!$AY$1*60,0), 1 )))</f>
        <v>1</v>
      </c>
      <c r="NK66" s="347" cm="1">
        <f t="array" ref="NK66">IF($ND66=0,"",(IFERROR( (IFERROR($ND66/FRACAS!$AY$1*60,0) - SUMPRODUCT( (FRACAS!$K$5:$K$9999=NK$2) * IFERROR(FRACAS!$AN$5:$AN$9999,0) ) ) / IFERROR($ND66/FRACAS!$AY$1*60,0), 1 )))</f>
        <v>1</v>
      </c>
      <c r="NL66" s="347" cm="1">
        <f t="array" ref="NL66">IF($ND66=0,"",(IFERROR( (IFERROR($ND66/FRACAS!$AY$1*60,0) - SUMPRODUCT( (FRACAS!$K$5:$K$9999=NL$2) * IFERROR(FRACAS!$AN$5:$AN$9999,0) ) ) / IFERROR($ND66/FRACAS!$AY$1*60,0), 1 )))</f>
        <v>1</v>
      </c>
      <c r="NM66" s="347" cm="1">
        <f t="array" ref="NM66">IF($ND66=0,"",(IFERROR( (IFERROR($ND66/FRACAS!$AY$1*60,0) - SUMPRODUCT( (FRACAS!$K$5:$K$9999=NM$2) * IFERROR(FRACAS!$AN$5:$AN$9999,0) ) ) / IFERROR($ND66/FRACAS!$AY$1*60,0), 1 )))</f>
        <v>1</v>
      </c>
      <c r="NN66" s="347" cm="1">
        <f t="array" ref="NN66">IF($ND66=0,"",(IFERROR( (IFERROR($ND66/FRACAS!$AY$1*60,0) - SUMPRODUCT( (FRACAS!$K$5:$K$9999=NN$2) * IFERROR(FRACAS!$AN$5:$AN$9999,0) ) ) / IFERROR($ND66/FRACAS!$AY$1*60,0), 1 )))</f>
        <v>1</v>
      </c>
      <c r="NO66" s="347" cm="1">
        <f t="array" ref="NO66">IF($ND66=0,"",(IFERROR( (IFERROR($ND66/FRACAS!$AY$1*60,0) - SUMPRODUCT( (FRACAS!$K$5:$K$9999=NO$2) * IFERROR(FRACAS!$AN$5:$AN$9999,0) ) ) / IFERROR($ND66/FRACAS!$AY$1*60,0), 1 )))</f>
        <v>1</v>
      </c>
      <c r="NP66" s="347" cm="1">
        <f t="array" ref="NP66">IF($ND66=0,"",(IFERROR( (IFERROR($ND66/FRACAS!$AY$1*60,0) - SUMPRODUCT( (FRACAS!$K$5:$K$9999=NP$2) * IFERROR(FRACAS!$AN$5:$AN$9999,0) ) ) / IFERROR($ND66/FRACAS!$AY$1*60,0), 1 )))</f>
        <v>1</v>
      </c>
      <c r="NQ66" s="347" cm="1">
        <f t="array" ref="NQ66">IF($ND66=0,"",(IFERROR( (IFERROR($ND66/FRACAS!$AY$1*60,0) - SUMPRODUCT( (FRACAS!$K$5:$K$9999=NQ$2) * IFERROR(FRACAS!$AN$5:$AN$9999,0) ) ) / IFERROR($ND66/FRACAS!$AY$1*60,0), 1 )))</f>
        <v>1</v>
      </c>
      <c r="NR66" s="347" cm="1">
        <f t="array" ref="NR66">IF($ND66=0,"",(IFERROR( (IFERROR($ND66/FRACAS!$AY$1*60,0) - SUMPRODUCT( (FRACAS!$K$5:$K$9999=NR$2) * IFERROR(FRACAS!$AN$5:$AN$9999,0) ) ) / IFERROR($ND66/FRACAS!$AY$1*60,0), 1 )))</f>
        <v>1</v>
      </c>
      <c r="NS66" s="347" cm="1">
        <f t="array" ref="NS66">IF($ND66=0,"",(IFERROR( (IFERROR($ND66/FRACAS!$AY$1*60,0) - SUMPRODUCT( (FRACAS!$K$5:$K$9999=NS$2) * IFERROR(FRACAS!$AN$5:$AN$9999,0) ) ) / IFERROR($ND66/FRACAS!$AY$1*60,0), 1 )))</f>
        <v>1</v>
      </c>
      <c r="NT66" s="347" cm="1">
        <f t="array" ref="NT66">IF($ND66=0,"",(IFERROR( (IFERROR($ND66/FRACAS!$AY$1*60,0) - SUMPRODUCT( (FRACAS!$K$5:$K$9999=NT$2) * IFERROR(FRACAS!$AN$5:$AN$9999,0) ) ) / IFERROR($ND66/FRACAS!$AY$1*60,0), 1 )))</f>
        <v>1</v>
      </c>
      <c r="NU66" s="347" cm="1">
        <f t="array" ref="NU66">IF($ND66=0,"",(IFERROR( (IFERROR($ND66/FRACAS!$AY$1*60,0) - SUMPRODUCT( (FRACAS!$K$5:$K$9999=NU$2) * IFERROR(FRACAS!$AN$5:$AN$9999,0) ) ) / IFERROR($ND66/FRACAS!$AY$1*60,0), 1 )))</f>
        <v>1</v>
      </c>
      <c r="NV66" s="347" cm="1">
        <f t="array" ref="NV66">IF($ND66=0,"",(IFERROR( (IFERROR($ND66/FRACAS!$AY$1*60,0) - SUMPRODUCT( (FRACAS!$K$5:$K$9999=NV$2) * IFERROR(FRACAS!$AN$5:$AN$9999,0) ) ) / IFERROR($ND66/FRACAS!$AY$1*60,0), 1 )))</f>
        <v>1</v>
      </c>
      <c r="NW66" s="347" cm="1">
        <f t="array" ref="NW66">IF($ND66=0,"",(IFERROR( (IFERROR($ND66/FRACAS!$AY$1*60,0) - SUMPRODUCT( (FRACAS!$K$5:$K$9999=NW$2) * IFERROR(FRACAS!$AN$5:$AN$9999,0) ) ) / IFERROR($ND66/FRACAS!$AY$1*60,0), 1 )))</f>
        <v>1</v>
      </c>
      <c r="NX66" s="347" cm="1">
        <f t="array" ref="NX66">IF($ND66=0,"",(IFERROR( (IFERROR($ND66/FRACAS!$AY$1*60,0) - SUMPRODUCT( (FRACAS!$K$5:$K$9999=NX$2) * IFERROR(FRACAS!$AN$5:$AN$9999,0) ) ) / IFERROR($ND66/FRACAS!$AY$1*60,0), 1 )))</f>
        <v>1</v>
      </c>
      <c r="NY66" s="347" cm="1">
        <f t="array" ref="NY66">IF($ND66=0,"",(IFERROR( (IFERROR($ND66/FRACAS!$AY$1*60,0) - SUMPRODUCT( (FRACAS!$K$5:$K$9999=NY$2) * IFERROR(FRACAS!$AN$5:$AN$9999,0) ) ) / IFERROR($ND66/FRACAS!$AY$1*60,0), 1 )))</f>
        <v>1</v>
      </c>
      <c r="NZ66" s="347" cm="1">
        <f t="array" ref="NZ66">IF($ND66=0,"",(IFERROR( (IFERROR($ND66/FRACAS!$AY$1*60,0) - SUMPRODUCT( (FRACAS!$K$5:$K$9999=NZ$2) * IFERROR(FRACAS!$AN$5:$AN$9999,0) ) ) / IFERROR($ND66/FRACAS!$AY$1*60,0), 1 )))</f>
        <v>1</v>
      </c>
      <c r="OA66" s="347" cm="1">
        <f t="array" ref="OA66">IF($ND66=0,"",(IFERROR( (IFERROR($ND66/FRACAS!$AY$1*60,0) - SUMPRODUCT( (FRACAS!$K$5:$K$9999=OA$2) * IFERROR(FRACAS!$AN$5:$AN$9999,0) ) ) / IFERROR($ND66/FRACAS!$AY$1*60,0), 1 )))</f>
        <v>1</v>
      </c>
      <c r="OB66" s="347" cm="1">
        <f t="array" ref="OB66">IF($ND66=0,"",(IFERROR( (IFERROR($ND66/FRACAS!$AY$1*60,0) - SUMPRODUCT( (FRACAS!$K$5:$K$9999=OB$2) * IFERROR(FRACAS!$AN$5:$AN$9999,0) ) ) / IFERROR($ND66/FRACAS!$AY$1*60,0), 1 )))</f>
        <v>1</v>
      </c>
      <c r="OC66" s="347" cm="1">
        <f t="array" ref="OC66">IF($ND66=0,"",(IFERROR( (IFERROR($ND66/FRACAS!$AY$1*60,0) - SUMPRODUCT( (FRACAS!$K$5:$K$9999=OC$2) * IFERROR(FRACAS!$AN$5:$AN$9999,0) ) ) / IFERROR($ND66/FRACAS!$AY$1*60,0), 1 )))</f>
        <v>1</v>
      </c>
      <c r="OD66" s="347" cm="1">
        <f t="array" ref="OD66">IF($ND66=0,"",(IFERROR( (IFERROR($ND66/FRACAS!$AY$1*60,0) - SUMPRODUCT( (FRACAS!$K$5:$K$9999=OD$2) * IFERROR(FRACAS!$AN$5:$AN$9999,0) ) ) / IFERROR($ND66/FRACAS!$AY$1*60,0), 1 )))</f>
        <v>1</v>
      </c>
      <c r="OE66" s="347" cm="1">
        <f t="array" ref="OE66">IF($ND66=0,"",(IFERROR( (IFERROR($ND66/FRACAS!$AY$1*60,0) - SUMPRODUCT( (FRACAS!$K$5:$K$9999=OE$2) * IFERROR(FRACAS!$AN$5:$AN$9999,0) ) ) / IFERROR($ND66/FRACAS!$AY$1*60,0), 1 )))</f>
        <v>1</v>
      </c>
      <c r="OF66" s="347" cm="1">
        <f t="array" ref="OF66">IF($ND66=0,"",(IFERROR( (IFERROR($ND66/FRACAS!$AY$1*60,0) - SUMPRODUCT( (FRACAS!$K$5:$K$9999=OF$2) * IFERROR(FRACAS!$AN$5:$AN$9999,0) ) ) / IFERROR($ND66/FRACAS!$AY$1*60,0), 1 )))</f>
        <v>1</v>
      </c>
      <c r="OG66" s="347" cm="1">
        <f t="array" ref="OG66">IF($ND66=0,"",(IFERROR( (IFERROR($ND66/FRACAS!$AY$1*60,0) - SUMPRODUCT( (FRACAS!$K$5:$K$9999=OG$2) * IFERROR(FRACAS!$AN$5:$AN$9999,0) ) ) / IFERROR($ND66/FRACAS!$AY$1*60,0), 1 )))</f>
        <v>1</v>
      </c>
      <c r="OH66" s="347" cm="1">
        <f t="array" ref="OH66">IF($ND66=0,"",(IFERROR( (IFERROR($ND66/FRACAS!$AY$1*60,0) - SUMPRODUCT( (FRACAS!$K$5:$K$9999=OH$2) * IFERROR(FRACAS!$AN$5:$AN$9999,0) ) ) / IFERROR($ND66/FRACAS!$AY$1*60,0), 1 )))</f>
        <v>1</v>
      </c>
      <c r="OI66" s="347" cm="1">
        <f t="array" ref="OI66">IF($ND66=0,"",(IFERROR( (IFERROR($ND66/FRACAS!$AY$1*60,0) - SUMPRODUCT( (FRACAS!$K$5:$K$9999=OI$2) * IFERROR(FRACAS!$AN$5:$AN$9999,0) ) ) / IFERROR($ND66/FRACAS!$AY$1*60,0), 1 )))</f>
        <v>1</v>
      </c>
      <c r="OJ66" s="347" cm="1">
        <f t="array" ref="OJ66">IF($ND66=0,"",(IFERROR( (IFERROR($ND66/FRACAS!$AY$1*60,0) - SUMPRODUCT( (FRACAS!$K$5:$K$9999=OJ$2) * IFERROR(FRACAS!$AN$5:$AN$9999,0) ) ) / IFERROR($ND66/FRACAS!$AY$1*60,0), 1 )))</f>
        <v>1</v>
      </c>
      <c r="OK66" s="347" cm="1">
        <f t="array" ref="OK66">IF($ND66=0,"",(IFERROR( (IFERROR($ND66/FRACAS!$AY$1*60,0) - SUMPRODUCT( (FRACAS!$K$5:$K$9999=OK$2) * IFERROR(FRACAS!$AN$5:$AN$9999,0) ) ) / IFERROR($ND66/FRACAS!$AY$1*60,0), 1 )))</f>
        <v>1</v>
      </c>
      <c r="OL66" s="347" cm="1">
        <f t="array" ref="OL66">IF($ND66=0,"",(IFERROR( (IFERROR($ND66/FRACAS!$AY$1*60,0) - SUMPRODUCT( (FRACAS!$K$5:$K$9999=OL$2) * IFERROR(FRACAS!$AN$5:$AN$9999,0) ) ) / IFERROR($ND66/FRACAS!$AY$1*60,0), 1 )))</f>
        <v>1</v>
      </c>
      <c r="OM66" s="347" cm="1">
        <f t="array" ref="OM66">IF($ND66=0,"",(IFERROR( (IFERROR($ND66/FRACAS!$AY$1*60,0) - SUMPRODUCT( (FRACAS!$K$5:$K$9999=OM$2) * IFERROR(FRACAS!$AN$5:$AN$9999,0) ) ) / IFERROR($ND66/FRACAS!$AY$1*60,0), 1 )))</f>
        <v>1</v>
      </c>
      <c r="ON66" s="347" cm="1">
        <f t="array" ref="ON66">IF($ND66=0,"",(IFERROR( (IFERROR($ND66/FRACAS!$AY$1*60,0) - SUMPRODUCT( (FRACAS!$K$5:$K$9999=ON$2) * IFERROR(FRACAS!$AN$5:$AN$9999,0) ) ) / IFERROR($ND66/FRACAS!$AY$1*60,0), 1 )))</f>
        <v>1</v>
      </c>
    </row>
    <row r="67" spans="2:404" ht="15" customHeight="1">
      <c r="B67" s="301" t="s">
        <v>226</v>
      </c>
      <c r="C67" s="302">
        <v>45695</v>
      </c>
      <c r="D67" s="279">
        <v>17000</v>
      </c>
      <c r="E67" s="307">
        <v>965</v>
      </c>
      <c r="F67" s="307">
        <v>21689</v>
      </c>
      <c r="G67" s="307">
        <v>12273.9285714286</v>
      </c>
      <c r="H67" s="307">
        <v>12754.742857142901</v>
      </c>
      <c r="I67" s="303"/>
      <c r="J67" s="303"/>
      <c r="K67" s="304"/>
      <c r="L67" s="304"/>
      <c r="M67" s="317"/>
      <c r="N67" s="305"/>
      <c r="O67" s="279"/>
      <c r="P67" s="279"/>
      <c r="Q67" s="279"/>
      <c r="R67" s="279"/>
      <c r="S67" s="279"/>
      <c r="T67" s="279"/>
      <c r="U67" s="279"/>
      <c r="V67" s="279"/>
      <c r="W67" s="279"/>
      <c r="X67" s="279"/>
      <c r="Y67" s="279"/>
      <c r="Z67" s="279"/>
      <c r="AA67" s="279"/>
      <c r="AB67" s="279"/>
      <c r="AC67" s="279"/>
      <c r="AD67" s="279"/>
      <c r="AE67" s="279"/>
      <c r="AF67" s="279"/>
      <c r="AG67" s="279"/>
      <c r="AH67" s="279"/>
      <c r="AI67" s="279"/>
      <c r="AJ67" s="279"/>
      <c r="AK67" s="279"/>
      <c r="AL67" s="279"/>
      <c r="AM67" s="279"/>
      <c r="AN67" s="279"/>
      <c r="AO67" s="279"/>
      <c r="AP67" s="279"/>
      <c r="AQ67" s="279"/>
      <c r="AR67" s="279"/>
      <c r="AS67" s="279"/>
      <c r="AT67" s="279"/>
      <c r="AU67" s="279"/>
      <c r="AV67" s="279"/>
      <c r="AW67" s="279"/>
      <c r="AX67" s="279"/>
      <c r="AY67" s="279"/>
      <c r="AZ67" s="279"/>
      <c r="BA67" s="280"/>
      <c r="BB67" s="266"/>
      <c r="BC67" s="266"/>
      <c r="BD67" s="352"/>
      <c r="BE67" s="352"/>
      <c r="BF67" s="352"/>
      <c r="BG67" s="352"/>
      <c r="BH67" s="352"/>
      <c r="BI67" s="352"/>
      <c r="BJ67" s="352"/>
      <c r="BK67" s="352"/>
      <c r="BL67" s="352"/>
      <c r="BM67" s="352"/>
      <c r="BN67" s="352"/>
      <c r="BO67" s="352"/>
      <c r="BP67" s="352"/>
      <c r="BQ67" s="352"/>
      <c r="BR67" s="352"/>
      <c r="BS67" s="352"/>
      <c r="BT67" s="352"/>
      <c r="BU67" s="352"/>
      <c r="BV67" s="352"/>
      <c r="BW67" s="352"/>
      <c r="BX67" s="352"/>
      <c r="BY67" s="352"/>
      <c r="BZ67" s="352"/>
      <c r="CA67" s="352"/>
      <c r="CB67" s="352"/>
      <c r="CC67" s="352"/>
      <c r="CD67" s="352"/>
      <c r="CE67" s="352"/>
      <c r="CF67" s="352"/>
      <c r="CG67" s="352"/>
      <c r="CH67" s="352"/>
      <c r="CI67" s="352"/>
      <c r="CJ67" s="352"/>
      <c r="CK67" s="352"/>
      <c r="CL67" s="352"/>
      <c r="CM67" s="352"/>
      <c r="CN67" s="352"/>
      <c r="CO67" s="352"/>
      <c r="CP67" s="352"/>
      <c r="CQ67" s="352"/>
      <c r="CR67" s="352"/>
      <c r="CS67" s="352"/>
      <c r="CT67" s="352"/>
      <c r="CU67" s="352"/>
      <c r="CV67" s="352"/>
      <c r="CW67" s="352"/>
      <c r="CX67" s="352"/>
      <c r="CY67" s="352"/>
      <c r="CZ67" s="352"/>
      <c r="DA67" s="352"/>
      <c r="DB67" s="266"/>
      <c r="DC67" s="266">
        <f t="shared" si="3"/>
        <v>87</v>
      </c>
      <c r="DD67" s="302">
        <f t="shared" si="4"/>
        <v>45695</v>
      </c>
      <c r="DE67" s="328">
        <f>IF(D67&gt; 0,(COUNTIFS(FRACAS!$B$5:$B$9997, D$4, FRACAS!$D$5:$D$9997, "&lt;="&amp;D67)), "" )</f>
        <v>44</v>
      </c>
      <c r="DF67" s="282">
        <f>IF(E67&gt; 0,(COUNTIFS(FRACAS!$B$5:$B$9997, E$4, FRACAS!$D$5:$D$9997, "&lt;="&amp;E67)), "" )</f>
        <v>13</v>
      </c>
      <c r="DG67" s="282">
        <f>IF(F67&gt; 0,(COUNTIFS(FRACAS!$B$5:$B$9997, F$4, FRACAS!$D$5:$D$9997, "&lt;="&amp;F67)), "" )</f>
        <v>8</v>
      </c>
      <c r="DH67" s="282">
        <f>IF(G67&gt; 0,(COUNTIFS(FRACAS!$B$5:$B$9997, G$4, FRACAS!$D$5:$D$9997, "&lt;="&amp;G67)), "" )</f>
        <v>13</v>
      </c>
      <c r="DI67" s="282">
        <f>IF(H67&gt; 0,(COUNTIFS(FRACAS!$B$5:$B$9997, H$4, FRACAS!$D$5:$D$9997, "&lt;="&amp;H67)), "" )</f>
        <v>9</v>
      </c>
      <c r="DJ67" s="282" t="str">
        <f>IF(I67&gt; 0,(COUNTIFS(FRACAS!$B$5:$B$9997, I$4, FRACAS!$D$5:$D$9997, "&lt;="&amp;I67)), "" )</f>
        <v/>
      </c>
      <c r="DK67" s="282" t="str">
        <f>IF(J67&gt; 0,(COUNTIFS(FRACAS!$B$5:$B$9997, J$4, FRACAS!$D$5:$D$9997, "&lt;="&amp;J67)), "" )</f>
        <v/>
      </c>
      <c r="DL67" s="282" t="str">
        <f>IF(K67&gt; 0,(COUNTIFS(FRACAS!$B$5:$B$9997, K$4, FRACAS!$D$5:$D$9997, "&lt;="&amp;K67)), "" )</f>
        <v/>
      </c>
      <c r="DM67" s="282" t="str">
        <f>IF(L67&gt; 0,(COUNTIFS(FRACAS!$B$5:$B$9997, L$4, FRACAS!$D$5:$D$9997, "&lt;="&amp;L67)), "" )</f>
        <v/>
      </c>
      <c r="DN67" s="282" t="str">
        <f>IF(M67&gt; 0,(COUNTIFS(FRACAS!$B$5:$B$9997, M$4, FRACAS!$D$5:$D$9997, "&lt;="&amp;M67)), "" )</f>
        <v/>
      </c>
      <c r="DO67" s="284"/>
      <c r="DP67" s="282"/>
      <c r="DQ67" s="282"/>
      <c r="DR67" s="282"/>
      <c r="DS67" s="282"/>
      <c r="DT67" s="282"/>
      <c r="DU67" s="282"/>
      <c r="DV67" s="282"/>
      <c r="DW67" s="282"/>
      <c r="DX67" s="282"/>
      <c r="DY67" s="282"/>
      <c r="DZ67" s="282"/>
      <c r="EA67" s="282"/>
      <c r="EB67" s="282"/>
      <c r="EC67" s="282"/>
      <c r="ED67" s="282"/>
      <c r="EE67" s="282"/>
      <c r="EF67" s="282"/>
      <c r="EG67" s="282"/>
      <c r="EH67" s="282"/>
      <c r="EI67" s="282"/>
      <c r="EJ67" s="282"/>
      <c r="EK67" s="282"/>
      <c r="EL67" s="282"/>
      <c r="EM67" s="282"/>
      <c r="EN67" s="282"/>
      <c r="EO67" s="282"/>
      <c r="EP67" s="282"/>
      <c r="EQ67" s="282"/>
      <c r="ER67" s="282"/>
      <c r="ES67" s="282"/>
      <c r="ET67" s="282"/>
      <c r="EU67" s="282"/>
      <c r="EV67" s="282"/>
      <c r="EW67" s="282"/>
      <c r="EX67" s="282"/>
      <c r="EY67" s="282"/>
      <c r="EZ67" s="282"/>
      <c r="FA67" s="282"/>
      <c r="FB67" s="283"/>
      <c r="FC67" s="285"/>
      <c r="FD67" s="285"/>
      <c r="JN67" s="306"/>
      <c r="JO67" s="274"/>
      <c r="JP67" s="274"/>
      <c r="JQ67" s="274"/>
      <c r="JR67" s="274"/>
      <c r="JS67" s="274"/>
      <c r="JT67" s="274"/>
      <c r="JU67" s="274"/>
      <c r="JV67" s="274"/>
      <c r="JW67" s="274"/>
      <c r="JX67" s="274"/>
      <c r="JY67" s="274"/>
      <c r="JZ67" s="274"/>
      <c r="KA67" s="274"/>
      <c r="KB67" s="274"/>
      <c r="KC67" s="274"/>
      <c r="KD67" s="274"/>
      <c r="KE67" s="274"/>
      <c r="KF67" s="274"/>
      <c r="KG67" s="274"/>
      <c r="KH67" s="274"/>
      <c r="KI67" s="274"/>
      <c r="KJ67" s="274"/>
      <c r="KK67" s="274"/>
      <c r="KL67" s="274"/>
      <c r="KM67" s="274"/>
      <c r="KN67" s="274"/>
      <c r="KO67" s="274"/>
      <c r="KP67" s="274"/>
      <c r="KQ67" s="274"/>
      <c r="KR67" s="274"/>
      <c r="KS67" s="274"/>
      <c r="KT67" s="274"/>
      <c r="KU67" s="274"/>
      <c r="KV67" s="274"/>
      <c r="KW67" s="274"/>
      <c r="KX67" s="274"/>
      <c r="KY67" s="274"/>
      <c r="KZ67" s="274"/>
      <c r="LA67" s="274"/>
      <c r="LB67" s="275"/>
      <c r="LC67" s="302">
        <f t="shared" si="6"/>
        <v>45695</v>
      </c>
      <c r="LD67" s="354" cm="1">
        <f t="array" ref="LD67">IFERROR(
    (((D67/FRACAS!$AY$1)*60))
    /
    (((D67/FRACAS!$AY$1)*60) + SUMPRODUCT((FRACAS!$B$5:$B$9997=D$4)*(FRACAS!$D$5:$D$9997&lt;=D67)*(IFERROR(FRACAS!$AM$5:$AM$9997,0)))
    ),"")</f>
        <v>0.38730711061672113</v>
      </c>
      <c r="LE67" s="354" cm="1">
        <f t="array" ref="LE67">IFERROR(
    (((E67/FRACAS!$AY$1)*60))
    /
    (((E67/FRACAS!$AY$1)*60) + SUMPRODUCT((FRACAS!$B$5:$B$9997=E$4)*(FRACAS!$D$5:$D$9997&lt;=E67)*(IFERROR(FRACAS!$AM$5:$AM$9997,0)))
    ),"")</f>
        <v>3.5006793776758693E-2</v>
      </c>
      <c r="LF67" s="354" cm="1">
        <f t="array" ref="LF67">IFERROR(
    (((F67/FRACAS!$AY$1)*60))
    /
    (((F67/FRACAS!$AY$1)*60) + SUMPRODUCT((FRACAS!$B$5:$B$9997=F$4)*(FRACAS!$D$5:$D$9997&lt;=F67)*(IFERROR(FRACAS!$AM$5:$AM$9997,0)))
    ),"")</f>
        <v>0.73919290923889092</v>
      </c>
      <c r="LG67" s="354" cm="1">
        <f t="array" ref="LG67">IFERROR(
    (((G67/FRACAS!$AY$1)*60))
    /
    (((G67/FRACAS!$AY$1)*60) + SUMPRODUCT((FRACAS!$B$5:$B$9997=G$4)*(FRACAS!$D$5:$D$9997&lt;=G67)*(IFERROR(FRACAS!$AM$5:$AM$9997,0)))
    ),"")</f>
        <v>0.64497330862599067</v>
      </c>
      <c r="LH67" s="354" cm="1">
        <f t="array" ref="LH67">IFERROR(
    (((H67/FRACAS!$AY$1)*60))
    /
    (((H67/FRACAS!$AY$1)*60) + SUMPRODUCT((FRACAS!$B$5:$B$9997=H$4)*(FRACAS!$D$5:$D$9997&lt;=H67)*(IFERROR(FRACAS!$AM$5:$AM$9997,0)))
    ),"")</f>
        <v>0.65662313550951501</v>
      </c>
      <c r="LI67" s="354" t="str" cm="1">
        <f t="array" ref="LI67">IFERROR(
    (((I67/FRACAS!$AY$1)*60))
    /
    (((I67/FRACAS!$AY$1)*60) + SUMPRODUCT((FRACAS!$B$5:$B$9997=I$4)*(FRACAS!$D$5:$D$9997&lt;=I67)*(IFERROR(FRACAS!$AM$5:$AM$9997,0)))
    ),"")</f>
        <v/>
      </c>
      <c r="LJ67" s="354" t="str" cm="1">
        <f t="array" ref="LJ67">IFERROR(
    (((J67/FRACAS!$AY$1)*60))
    /
    (((J67/FRACAS!$AY$1)*60) + SUMPRODUCT((FRACAS!$B$5:$B$9997=J$4)*(FRACAS!$D$5:$D$9997&lt;=J67)*(IFERROR(FRACAS!$AM$5:$AM$9997,0)))
    ),"")</f>
        <v/>
      </c>
      <c r="LK67" s="354" t="str" cm="1">
        <f t="array" ref="LK67">IFERROR(
    (((K67/FRACAS!$AY$1)*60))
    /
    (((K67/FRACAS!$AY$1)*60) + SUMPRODUCT((FRACAS!$B$5:$B$9997=K$4)*(FRACAS!$D$5:$D$9997&lt;=K67)*(IFERROR(FRACAS!$AM$5:$AM$9997,0)))
    ),"")</f>
        <v/>
      </c>
      <c r="LL67" s="354" t="str" cm="1">
        <f t="array" ref="LL67">IFERROR(
    (((L67/FRACAS!$AY$1)*60))
    /
    (((L67/FRACAS!$AY$1)*60) + SUMPRODUCT((FRACAS!$B$5:$B$9997=L$4)*(FRACAS!$D$5:$D$9997&lt;=L67)*(IFERROR(FRACAS!$AM$5:$AM$9997,0)))
    ),"")</f>
        <v/>
      </c>
      <c r="LM67" s="354" t="str" cm="1">
        <f t="array" ref="LM67">IFERROR(
    (((M67/FRACAS!$AY$1)*60))
    /
    (((M67/FRACAS!$AY$1)*60) + SUMPRODUCT((FRACAS!$B$5:$B$9997=M$4)*(FRACAS!$D$5:$D$9997&lt;=M67)*(IFERROR(FRACAS!$AM$5:$AM$9997,0)))
    ),"")</f>
        <v/>
      </c>
      <c r="LN67" s="308"/>
      <c r="LO67" s="276"/>
      <c r="LP67" s="276"/>
      <c r="LQ67" s="276"/>
      <c r="LR67" s="276"/>
      <c r="LS67" s="276"/>
      <c r="LT67" s="276"/>
      <c r="LU67" s="276"/>
      <c r="LV67" s="276"/>
      <c r="LW67" s="276"/>
      <c r="LX67" s="276"/>
      <c r="LY67" s="276"/>
      <c r="LZ67" s="276"/>
      <c r="MA67" s="276"/>
      <c r="MB67" s="276"/>
      <c r="MC67" s="276"/>
      <c r="MD67" s="276"/>
      <c r="ME67" s="276"/>
      <c r="MF67" s="276"/>
      <c r="MG67" s="276"/>
      <c r="MH67" s="276"/>
      <c r="MI67" s="276"/>
      <c r="MJ67" s="276"/>
      <c r="MK67" s="276"/>
      <c r="ML67" s="276"/>
      <c r="MM67" s="276"/>
      <c r="MN67" s="276"/>
      <c r="MO67" s="276"/>
      <c r="MP67" s="276"/>
      <c r="MQ67" s="276"/>
      <c r="MR67" s="276"/>
      <c r="MS67" s="276"/>
      <c r="MT67" s="276"/>
      <c r="MU67" s="276"/>
      <c r="MV67" s="276"/>
      <c r="MW67" s="276"/>
      <c r="MX67" s="276"/>
      <c r="MY67" s="276"/>
      <c r="MZ67" s="276"/>
      <c r="NA67" s="277"/>
      <c r="ND67" s="345">
        <f t="shared" si="7"/>
        <v>64682.671428571499</v>
      </c>
      <c r="NE67" s="346">
        <f t="shared" si="5"/>
        <v>45695</v>
      </c>
      <c r="NF67" s="347" cm="1">
        <f t="array" ref="NF67">IF($ND67=0,"",(IFERROR( (IFERROR($ND67/FRACAS!$AY$1*60,0) - SUMPRODUCT( (FRACAS!$K$5:$K$9999=NF$2) * IFERROR(FRACAS!$AN$5:$AN$9999,0) ) ) / IFERROR($ND67/FRACAS!$AY$1*60,0), 1 )))</f>
        <v>1</v>
      </c>
      <c r="NG67" s="347" cm="1">
        <f t="array" ref="NG67">IF($ND67=0,"",(IFERROR( (IFERROR($ND67/FRACAS!$AY$1*60,0) - SUMPRODUCT( (FRACAS!$K$5:$K$9999=NG$2) * IFERROR(FRACAS!$AN$5:$AN$9999,0) ) ) / IFERROR($ND67/FRACAS!$AY$1*60,0), 1 )))</f>
        <v>1</v>
      </c>
      <c r="NH67" s="347" cm="1">
        <f t="array" ref="NH67">IF($ND67=0,"",(IFERROR( (IFERROR($ND67/FRACAS!$AY$1*60,0) - SUMPRODUCT( (FRACAS!$K$5:$K$9999=NH$2) * IFERROR(FRACAS!$AN$5:$AN$9999,0) ) ) / IFERROR($ND67/FRACAS!$AY$1*60,0), 1 )))</f>
        <v>1</v>
      </c>
      <c r="NI67" s="347" cm="1">
        <f t="array" ref="NI67">IF($ND67=0,"",(IFERROR( (IFERROR($ND67/FRACAS!$AY$1*60,0) - SUMPRODUCT( (FRACAS!$K$5:$K$9999=NI$2) * IFERROR(FRACAS!$AN$5:$AN$9999,0) ) ) / IFERROR($ND67/FRACAS!$AY$1*60,0), 1 )))</f>
        <v>1</v>
      </c>
      <c r="NJ67" s="347" cm="1">
        <f t="array" ref="NJ67">IF($ND67=0,"",(IFERROR( (IFERROR($ND67/FRACAS!$AY$1*60,0) - SUMPRODUCT( (FRACAS!$K$5:$K$9999=NJ$2) * IFERROR(FRACAS!$AN$5:$AN$9999,0) ) ) / IFERROR($ND67/FRACAS!$AY$1*60,0), 1 )))</f>
        <v>1</v>
      </c>
      <c r="NK67" s="347" cm="1">
        <f t="array" ref="NK67">IF($ND67=0,"",(IFERROR( (IFERROR($ND67/FRACAS!$AY$1*60,0) - SUMPRODUCT( (FRACAS!$K$5:$K$9999=NK$2) * IFERROR(FRACAS!$AN$5:$AN$9999,0) ) ) / IFERROR($ND67/FRACAS!$AY$1*60,0), 1 )))</f>
        <v>1</v>
      </c>
      <c r="NL67" s="347" cm="1">
        <f t="array" ref="NL67">IF($ND67=0,"",(IFERROR( (IFERROR($ND67/FRACAS!$AY$1*60,0) - SUMPRODUCT( (FRACAS!$K$5:$K$9999=NL$2) * IFERROR(FRACAS!$AN$5:$AN$9999,0) ) ) / IFERROR($ND67/FRACAS!$AY$1*60,0), 1 )))</f>
        <v>1</v>
      </c>
      <c r="NM67" s="347" cm="1">
        <f t="array" ref="NM67">IF($ND67=0,"",(IFERROR( (IFERROR($ND67/FRACAS!$AY$1*60,0) - SUMPRODUCT( (FRACAS!$K$5:$K$9999=NM$2) * IFERROR(FRACAS!$AN$5:$AN$9999,0) ) ) / IFERROR($ND67/FRACAS!$AY$1*60,0), 1 )))</f>
        <v>1</v>
      </c>
      <c r="NN67" s="347" cm="1">
        <f t="array" ref="NN67">IF($ND67=0,"",(IFERROR( (IFERROR($ND67/FRACAS!$AY$1*60,0) - SUMPRODUCT( (FRACAS!$K$5:$K$9999=NN$2) * IFERROR(FRACAS!$AN$5:$AN$9999,0) ) ) / IFERROR($ND67/FRACAS!$AY$1*60,0), 1 )))</f>
        <v>1</v>
      </c>
      <c r="NO67" s="347" cm="1">
        <f t="array" ref="NO67">IF($ND67=0,"",(IFERROR( (IFERROR($ND67/FRACAS!$AY$1*60,0) - SUMPRODUCT( (FRACAS!$K$5:$K$9999=NO$2) * IFERROR(FRACAS!$AN$5:$AN$9999,0) ) ) / IFERROR($ND67/FRACAS!$AY$1*60,0), 1 )))</f>
        <v>1</v>
      </c>
      <c r="NP67" s="347" cm="1">
        <f t="array" ref="NP67">IF($ND67=0,"",(IFERROR( (IFERROR($ND67/FRACAS!$AY$1*60,0) - SUMPRODUCT( (FRACAS!$K$5:$K$9999=NP$2) * IFERROR(FRACAS!$AN$5:$AN$9999,0) ) ) / IFERROR($ND67/FRACAS!$AY$1*60,0), 1 )))</f>
        <v>1</v>
      </c>
      <c r="NQ67" s="347" cm="1">
        <f t="array" ref="NQ67">IF($ND67=0,"",(IFERROR( (IFERROR($ND67/FRACAS!$AY$1*60,0) - SUMPRODUCT( (FRACAS!$K$5:$K$9999=NQ$2) * IFERROR(FRACAS!$AN$5:$AN$9999,0) ) ) / IFERROR($ND67/FRACAS!$AY$1*60,0), 1 )))</f>
        <v>1</v>
      </c>
      <c r="NR67" s="347" cm="1">
        <f t="array" ref="NR67">IF($ND67=0,"",(IFERROR( (IFERROR($ND67/FRACAS!$AY$1*60,0) - SUMPRODUCT( (FRACAS!$K$5:$K$9999=NR$2) * IFERROR(FRACAS!$AN$5:$AN$9999,0) ) ) / IFERROR($ND67/FRACAS!$AY$1*60,0), 1 )))</f>
        <v>1</v>
      </c>
      <c r="NS67" s="347" cm="1">
        <f t="array" ref="NS67">IF($ND67=0,"",(IFERROR( (IFERROR($ND67/FRACAS!$AY$1*60,0) - SUMPRODUCT( (FRACAS!$K$5:$K$9999=NS$2) * IFERROR(FRACAS!$AN$5:$AN$9999,0) ) ) / IFERROR($ND67/FRACAS!$AY$1*60,0), 1 )))</f>
        <v>1</v>
      </c>
      <c r="NT67" s="347" cm="1">
        <f t="array" ref="NT67">IF($ND67=0,"",(IFERROR( (IFERROR($ND67/FRACAS!$AY$1*60,0) - SUMPRODUCT( (FRACAS!$K$5:$K$9999=NT$2) * IFERROR(FRACAS!$AN$5:$AN$9999,0) ) ) / IFERROR($ND67/FRACAS!$AY$1*60,0), 1 )))</f>
        <v>1</v>
      </c>
      <c r="NU67" s="347" cm="1">
        <f t="array" ref="NU67">IF($ND67=0,"",(IFERROR( (IFERROR($ND67/FRACAS!$AY$1*60,0) - SUMPRODUCT( (FRACAS!$K$5:$K$9999=NU$2) * IFERROR(FRACAS!$AN$5:$AN$9999,0) ) ) / IFERROR($ND67/FRACAS!$AY$1*60,0), 1 )))</f>
        <v>1</v>
      </c>
      <c r="NV67" s="347" cm="1">
        <f t="array" ref="NV67">IF($ND67=0,"",(IFERROR( (IFERROR($ND67/FRACAS!$AY$1*60,0) - SUMPRODUCT( (FRACAS!$K$5:$K$9999=NV$2) * IFERROR(FRACAS!$AN$5:$AN$9999,0) ) ) / IFERROR($ND67/FRACAS!$AY$1*60,0), 1 )))</f>
        <v>1</v>
      </c>
      <c r="NW67" s="347" cm="1">
        <f t="array" ref="NW67">IF($ND67=0,"",(IFERROR( (IFERROR($ND67/FRACAS!$AY$1*60,0) - SUMPRODUCT( (FRACAS!$K$5:$K$9999=NW$2) * IFERROR(FRACAS!$AN$5:$AN$9999,0) ) ) / IFERROR($ND67/FRACAS!$AY$1*60,0), 1 )))</f>
        <v>1</v>
      </c>
      <c r="NX67" s="347" cm="1">
        <f t="array" ref="NX67">IF($ND67=0,"",(IFERROR( (IFERROR($ND67/FRACAS!$AY$1*60,0) - SUMPRODUCT( (FRACAS!$K$5:$K$9999=NX$2) * IFERROR(FRACAS!$AN$5:$AN$9999,0) ) ) / IFERROR($ND67/FRACAS!$AY$1*60,0), 1 )))</f>
        <v>1</v>
      </c>
      <c r="NY67" s="347" cm="1">
        <f t="array" ref="NY67">IF($ND67=0,"",(IFERROR( (IFERROR($ND67/FRACAS!$AY$1*60,0) - SUMPRODUCT( (FRACAS!$K$5:$K$9999=NY$2) * IFERROR(FRACAS!$AN$5:$AN$9999,0) ) ) / IFERROR($ND67/FRACAS!$AY$1*60,0), 1 )))</f>
        <v>1</v>
      </c>
      <c r="NZ67" s="347" cm="1">
        <f t="array" ref="NZ67">IF($ND67=0,"",(IFERROR( (IFERROR($ND67/FRACAS!$AY$1*60,0) - SUMPRODUCT( (FRACAS!$K$5:$K$9999=NZ$2) * IFERROR(FRACAS!$AN$5:$AN$9999,0) ) ) / IFERROR($ND67/FRACAS!$AY$1*60,0), 1 )))</f>
        <v>1</v>
      </c>
      <c r="OA67" s="347" cm="1">
        <f t="array" ref="OA67">IF($ND67=0,"",(IFERROR( (IFERROR($ND67/FRACAS!$AY$1*60,0) - SUMPRODUCT( (FRACAS!$K$5:$K$9999=OA$2) * IFERROR(FRACAS!$AN$5:$AN$9999,0) ) ) / IFERROR($ND67/FRACAS!$AY$1*60,0), 1 )))</f>
        <v>1</v>
      </c>
      <c r="OB67" s="347" cm="1">
        <f t="array" ref="OB67">IF($ND67=0,"",(IFERROR( (IFERROR($ND67/FRACAS!$AY$1*60,0) - SUMPRODUCT( (FRACAS!$K$5:$K$9999=OB$2) * IFERROR(FRACAS!$AN$5:$AN$9999,0) ) ) / IFERROR($ND67/FRACAS!$AY$1*60,0), 1 )))</f>
        <v>1</v>
      </c>
      <c r="OC67" s="347" cm="1">
        <f t="array" ref="OC67">IF($ND67=0,"",(IFERROR( (IFERROR($ND67/FRACAS!$AY$1*60,0) - SUMPRODUCT( (FRACAS!$K$5:$K$9999=OC$2) * IFERROR(FRACAS!$AN$5:$AN$9999,0) ) ) / IFERROR($ND67/FRACAS!$AY$1*60,0), 1 )))</f>
        <v>1</v>
      </c>
      <c r="OD67" s="347" cm="1">
        <f t="array" ref="OD67">IF($ND67=0,"",(IFERROR( (IFERROR($ND67/FRACAS!$AY$1*60,0) - SUMPRODUCT( (FRACAS!$K$5:$K$9999=OD$2) * IFERROR(FRACAS!$AN$5:$AN$9999,0) ) ) / IFERROR($ND67/FRACAS!$AY$1*60,0), 1 )))</f>
        <v>1</v>
      </c>
      <c r="OE67" s="347" cm="1">
        <f t="array" ref="OE67">IF($ND67=0,"",(IFERROR( (IFERROR($ND67/FRACAS!$AY$1*60,0) - SUMPRODUCT( (FRACAS!$K$5:$K$9999=OE$2) * IFERROR(FRACAS!$AN$5:$AN$9999,0) ) ) / IFERROR($ND67/FRACAS!$AY$1*60,0), 1 )))</f>
        <v>1</v>
      </c>
      <c r="OF67" s="347" cm="1">
        <f t="array" ref="OF67">IF($ND67=0,"",(IFERROR( (IFERROR($ND67/FRACAS!$AY$1*60,0) - SUMPRODUCT( (FRACAS!$K$5:$K$9999=OF$2) * IFERROR(FRACAS!$AN$5:$AN$9999,0) ) ) / IFERROR($ND67/FRACAS!$AY$1*60,0), 1 )))</f>
        <v>1</v>
      </c>
      <c r="OG67" s="347" cm="1">
        <f t="array" ref="OG67">IF($ND67=0,"",(IFERROR( (IFERROR($ND67/FRACAS!$AY$1*60,0) - SUMPRODUCT( (FRACAS!$K$5:$K$9999=OG$2) * IFERROR(FRACAS!$AN$5:$AN$9999,0) ) ) / IFERROR($ND67/FRACAS!$AY$1*60,0), 1 )))</f>
        <v>1</v>
      </c>
      <c r="OH67" s="347" cm="1">
        <f t="array" ref="OH67">IF($ND67=0,"",(IFERROR( (IFERROR($ND67/FRACAS!$AY$1*60,0) - SUMPRODUCT( (FRACAS!$K$5:$K$9999=OH$2) * IFERROR(FRACAS!$AN$5:$AN$9999,0) ) ) / IFERROR($ND67/FRACAS!$AY$1*60,0), 1 )))</f>
        <v>1</v>
      </c>
      <c r="OI67" s="347" cm="1">
        <f t="array" ref="OI67">IF($ND67=0,"",(IFERROR( (IFERROR($ND67/FRACAS!$AY$1*60,0) - SUMPRODUCT( (FRACAS!$K$5:$K$9999=OI$2) * IFERROR(FRACAS!$AN$5:$AN$9999,0) ) ) / IFERROR($ND67/FRACAS!$AY$1*60,0), 1 )))</f>
        <v>1</v>
      </c>
      <c r="OJ67" s="347" cm="1">
        <f t="array" ref="OJ67">IF($ND67=0,"",(IFERROR( (IFERROR($ND67/FRACAS!$AY$1*60,0) - SUMPRODUCT( (FRACAS!$K$5:$K$9999=OJ$2) * IFERROR(FRACAS!$AN$5:$AN$9999,0) ) ) / IFERROR($ND67/FRACAS!$AY$1*60,0), 1 )))</f>
        <v>1</v>
      </c>
      <c r="OK67" s="347" cm="1">
        <f t="array" ref="OK67">IF($ND67=0,"",(IFERROR( (IFERROR($ND67/FRACAS!$AY$1*60,0) - SUMPRODUCT( (FRACAS!$K$5:$K$9999=OK$2) * IFERROR(FRACAS!$AN$5:$AN$9999,0) ) ) / IFERROR($ND67/FRACAS!$AY$1*60,0), 1 )))</f>
        <v>1</v>
      </c>
      <c r="OL67" s="347" cm="1">
        <f t="array" ref="OL67">IF($ND67=0,"",(IFERROR( (IFERROR($ND67/FRACAS!$AY$1*60,0) - SUMPRODUCT( (FRACAS!$K$5:$K$9999=OL$2) * IFERROR(FRACAS!$AN$5:$AN$9999,0) ) ) / IFERROR($ND67/FRACAS!$AY$1*60,0), 1 )))</f>
        <v>1</v>
      </c>
      <c r="OM67" s="347" cm="1">
        <f t="array" ref="OM67">IF($ND67=0,"",(IFERROR( (IFERROR($ND67/FRACAS!$AY$1*60,0) - SUMPRODUCT( (FRACAS!$K$5:$K$9999=OM$2) * IFERROR(FRACAS!$AN$5:$AN$9999,0) ) ) / IFERROR($ND67/FRACAS!$AY$1*60,0), 1 )))</f>
        <v>1</v>
      </c>
      <c r="ON67" s="347" cm="1">
        <f t="array" ref="ON67">IF($ND67=0,"",(IFERROR( (IFERROR($ND67/FRACAS!$AY$1*60,0) - SUMPRODUCT( (FRACAS!$K$5:$K$9999=ON$2) * IFERROR(FRACAS!$AN$5:$AN$9999,0) ) ) / IFERROR($ND67/FRACAS!$AY$1*60,0), 1 )))</f>
        <v>1</v>
      </c>
    </row>
    <row r="68" spans="2:404" ht="15" customHeight="1">
      <c r="B68" s="301" t="s">
        <v>227</v>
      </c>
      <c r="C68" s="302">
        <v>45702</v>
      </c>
      <c r="D68" s="279">
        <v>18000</v>
      </c>
      <c r="E68" s="307">
        <v>1166</v>
      </c>
      <c r="F68" s="307">
        <v>22001</v>
      </c>
      <c r="G68" s="307">
        <v>12640.142857142901</v>
      </c>
      <c r="H68" s="307">
        <v>13710.685714285701</v>
      </c>
      <c r="I68" s="303"/>
      <c r="J68" s="303"/>
      <c r="K68" s="304"/>
      <c r="L68" s="304"/>
      <c r="M68" s="317"/>
      <c r="N68" s="305"/>
      <c r="O68" s="279"/>
      <c r="P68" s="279"/>
      <c r="Q68" s="279"/>
      <c r="R68" s="279"/>
      <c r="S68" s="279"/>
      <c r="T68" s="279"/>
      <c r="U68" s="279"/>
      <c r="V68" s="279"/>
      <c r="W68" s="279"/>
      <c r="X68" s="279"/>
      <c r="Y68" s="279"/>
      <c r="Z68" s="279"/>
      <c r="AA68" s="279"/>
      <c r="AB68" s="279"/>
      <c r="AC68" s="279"/>
      <c r="AD68" s="279"/>
      <c r="AE68" s="279"/>
      <c r="AF68" s="279"/>
      <c r="AG68" s="279"/>
      <c r="AH68" s="279"/>
      <c r="AI68" s="279"/>
      <c r="AJ68" s="279"/>
      <c r="AK68" s="279"/>
      <c r="AL68" s="279"/>
      <c r="AM68" s="279"/>
      <c r="AN68" s="279"/>
      <c r="AO68" s="279"/>
      <c r="AP68" s="279"/>
      <c r="AQ68" s="279"/>
      <c r="AR68" s="279"/>
      <c r="AS68" s="279"/>
      <c r="AT68" s="279"/>
      <c r="AU68" s="279"/>
      <c r="AV68" s="279"/>
      <c r="AW68" s="279"/>
      <c r="AX68" s="279"/>
      <c r="AY68" s="279"/>
      <c r="AZ68" s="279"/>
      <c r="BA68" s="280"/>
      <c r="BB68" s="266"/>
      <c r="BC68" s="266"/>
      <c r="BD68" s="352"/>
      <c r="BE68" s="352"/>
      <c r="BF68" s="352"/>
      <c r="BG68" s="352"/>
      <c r="BH68" s="352"/>
      <c r="BI68" s="352"/>
      <c r="BJ68" s="352"/>
      <c r="BK68" s="352"/>
      <c r="BL68" s="352"/>
      <c r="BM68" s="352"/>
      <c r="BN68" s="352"/>
      <c r="BO68" s="352"/>
      <c r="BP68" s="352"/>
      <c r="BQ68" s="352"/>
      <c r="BR68" s="352"/>
      <c r="BS68" s="352"/>
      <c r="BT68" s="352"/>
      <c r="BU68" s="352"/>
      <c r="BV68" s="352"/>
      <c r="BW68" s="352"/>
      <c r="BX68" s="352"/>
      <c r="BY68" s="352"/>
      <c r="BZ68" s="352"/>
      <c r="CA68" s="352"/>
      <c r="CB68" s="352"/>
      <c r="CC68" s="352"/>
      <c r="CD68" s="352"/>
      <c r="CE68" s="352"/>
      <c r="CF68" s="352"/>
      <c r="CG68" s="352"/>
      <c r="CH68" s="352"/>
      <c r="CI68" s="352"/>
      <c r="CJ68" s="352"/>
      <c r="CK68" s="352"/>
      <c r="CL68" s="352"/>
      <c r="CM68" s="352"/>
      <c r="CN68" s="352"/>
      <c r="CO68" s="352"/>
      <c r="CP68" s="352"/>
      <c r="CQ68" s="352"/>
      <c r="CR68" s="352"/>
      <c r="CS68" s="352"/>
      <c r="CT68" s="352"/>
      <c r="CU68" s="352"/>
      <c r="CV68" s="352"/>
      <c r="CW68" s="352"/>
      <c r="CX68" s="352"/>
      <c r="CY68" s="352"/>
      <c r="CZ68" s="352"/>
      <c r="DA68" s="352"/>
      <c r="DB68" s="266"/>
      <c r="DC68" s="266">
        <f t="shared" si="3"/>
        <v>87</v>
      </c>
      <c r="DD68" s="302">
        <f t="shared" si="4"/>
        <v>45702</v>
      </c>
      <c r="DE68" s="328">
        <f>IF(D68&gt; 0,(COUNTIFS(FRACAS!$B$5:$B$9997, D$4, FRACAS!$D$5:$D$9997, "&lt;="&amp;D68)), "" )</f>
        <v>44</v>
      </c>
      <c r="DF68" s="282">
        <f>IF(E68&gt; 0,(COUNTIFS(FRACAS!$B$5:$B$9997, E$4, FRACAS!$D$5:$D$9997, "&lt;="&amp;E68)), "" )</f>
        <v>13</v>
      </c>
      <c r="DG68" s="282">
        <f>IF(F68&gt; 0,(COUNTIFS(FRACAS!$B$5:$B$9997, F$4, FRACAS!$D$5:$D$9997, "&lt;="&amp;F68)), "" )</f>
        <v>8</v>
      </c>
      <c r="DH68" s="282">
        <f>IF(G68&gt; 0,(COUNTIFS(FRACAS!$B$5:$B$9997, G$4, FRACAS!$D$5:$D$9997, "&lt;="&amp;G68)), "" )</f>
        <v>13</v>
      </c>
      <c r="DI68" s="282">
        <f>IF(H68&gt; 0,(COUNTIFS(FRACAS!$B$5:$B$9997, H$4, FRACAS!$D$5:$D$9997, "&lt;="&amp;H68)), "" )</f>
        <v>9</v>
      </c>
      <c r="DJ68" s="282" t="str">
        <f>IF(I68&gt; 0,(COUNTIFS(FRACAS!$B$5:$B$9997, I$4, FRACAS!$D$5:$D$9997, "&lt;="&amp;I68)), "" )</f>
        <v/>
      </c>
      <c r="DK68" s="282" t="str">
        <f>IF(J68&gt; 0,(COUNTIFS(FRACAS!$B$5:$B$9997, J$4, FRACAS!$D$5:$D$9997, "&lt;="&amp;J68)), "" )</f>
        <v/>
      </c>
      <c r="DL68" s="282" t="str">
        <f>IF(K68&gt; 0,(COUNTIFS(FRACAS!$B$5:$B$9997, K$4, FRACAS!$D$5:$D$9997, "&lt;="&amp;K68)), "" )</f>
        <v/>
      </c>
      <c r="DM68" s="282" t="str">
        <f>IF(L68&gt; 0,(COUNTIFS(FRACAS!$B$5:$B$9997, L$4, FRACAS!$D$5:$D$9997, "&lt;="&amp;L68)), "" )</f>
        <v/>
      </c>
      <c r="DN68" s="282" t="str">
        <f>IF(M68&gt; 0,(COUNTIFS(FRACAS!$B$5:$B$9997, M$4, FRACAS!$D$5:$D$9997, "&lt;="&amp;M68)), "" )</f>
        <v/>
      </c>
      <c r="DO68" s="284"/>
      <c r="DP68" s="282"/>
      <c r="DQ68" s="282"/>
      <c r="DR68" s="282"/>
      <c r="DS68" s="282"/>
      <c r="DT68" s="282"/>
      <c r="DU68" s="282"/>
      <c r="DV68" s="282"/>
      <c r="DW68" s="282"/>
      <c r="DX68" s="282"/>
      <c r="DY68" s="282"/>
      <c r="DZ68" s="282"/>
      <c r="EA68" s="282"/>
      <c r="EB68" s="282"/>
      <c r="EC68" s="282"/>
      <c r="ED68" s="282"/>
      <c r="EE68" s="282"/>
      <c r="EF68" s="282"/>
      <c r="EG68" s="282"/>
      <c r="EH68" s="282"/>
      <c r="EI68" s="282"/>
      <c r="EJ68" s="282"/>
      <c r="EK68" s="282"/>
      <c r="EL68" s="282"/>
      <c r="EM68" s="282"/>
      <c r="EN68" s="282"/>
      <c r="EO68" s="282"/>
      <c r="EP68" s="282"/>
      <c r="EQ68" s="282"/>
      <c r="ER68" s="282"/>
      <c r="ES68" s="282"/>
      <c r="ET68" s="282"/>
      <c r="EU68" s="282"/>
      <c r="EV68" s="282"/>
      <c r="EW68" s="282"/>
      <c r="EX68" s="282"/>
      <c r="EY68" s="282"/>
      <c r="EZ68" s="282"/>
      <c r="FA68" s="282"/>
      <c r="FB68" s="283"/>
      <c r="FC68" s="285"/>
      <c r="FD68" s="285"/>
      <c r="JN68" s="306"/>
      <c r="JO68" s="274"/>
      <c r="JP68" s="274"/>
      <c r="JQ68" s="274"/>
      <c r="JR68" s="274"/>
      <c r="JS68" s="274"/>
      <c r="JT68" s="274"/>
      <c r="JU68" s="274"/>
      <c r="JV68" s="274"/>
      <c r="JW68" s="274"/>
      <c r="JX68" s="274"/>
      <c r="JY68" s="274"/>
      <c r="JZ68" s="274"/>
      <c r="KA68" s="274"/>
      <c r="KB68" s="274"/>
      <c r="KC68" s="274"/>
      <c r="KD68" s="274"/>
      <c r="KE68" s="274"/>
      <c r="KF68" s="274"/>
      <c r="KG68" s="274"/>
      <c r="KH68" s="274"/>
      <c r="KI68" s="274"/>
      <c r="KJ68" s="274"/>
      <c r="KK68" s="274"/>
      <c r="KL68" s="274"/>
      <c r="KM68" s="274"/>
      <c r="KN68" s="274"/>
      <c r="KO68" s="274"/>
      <c r="KP68" s="274"/>
      <c r="KQ68" s="274"/>
      <c r="KR68" s="274"/>
      <c r="KS68" s="274"/>
      <c r="KT68" s="274"/>
      <c r="KU68" s="274"/>
      <c r="KV68" s="274"/>
      <c r="KW68" s="274"/>
      <c r="KX68" s="274"/>
      <c r="KY68" s="274"/>
      <c r="KZ68" s="274"/>
      <c r="LA68" s="274"/>
      <c r="LB68" s="275"/>
      <c r="LC68" s="302">
        <f t="shared" si="6"/>
        <v>45702</v>
      </c>
      <c r="LD68" s="354" cm="1">
        <f t="array" ref="LD68">IFERROR(
    (((D68/FRACAS!$AY$1)*60))
    /
    (((D68/FRACAS!$AY$1)*60) + SUMPRODUCT((FRACAS!$B$5:$B$9997=D$4)*(FRACAS!$D$5:$D$9997&lt;=D68)*(IFERROR(FRACAS!$AM$5:$AM$9997,0)))
    ),"")</f>
        <v>0.40095501544596018</v>
      </c>
      <c r="LE68" s="354" cm="1">
        <f t="array" ref="LE68">IFERROR(
    (((E68/FRACAS!$AY$1)*60))
    /
    (((E68/FRACAS!$AY$1)*60) + SUMPRODUCT((FRACAS!$B$5:$B$9997=E$4)*(FRACAS!$D$5:$D$9997&lt;=E68)*(IFERROR(FRACAS!$AM$5:$AM$9997,0)))
    ),"")</f>
        <v>4.1992175385991384E-2</v>
      </c>
      <c r="LF68" s="354" cm="1">
        <f t="array" ref="LF68">IFERROR(
    (((F68/FRACAS!$AY$1)*60))
    /
    (((F68/FRACAS!$AY$1)*60) + SUMPRODUCT((FRACAS!$B$5:$B$9997=F$4)*(FRACAS!$D$5:$D$9997&lt;=F68)*(IFERROR(FRACAS!$AM$5:$AM$9997,0)))
    ),"")</f>
        <v>0.74193700079746894</v>
      </c>
      <c r="LG68" s="354" cm="1">
        <f t="array" ref="LG68">IFERROR(
    (((G68/FRACAS!$AY$1)*60))
    /
    (((G68/FRACAS!$AY$1)*60) + SUMPRODUCT((FRACAS!$B$5:$B$9997=G$4)*(FRACAS!$D$5:$D$9997&lt;=G68)*(IFERROR(FRACAS!$AM$5:$AM$9997,0)))
    ),"")</f>
        <v>0.65167641806830356</v>
      </c>
      <c r="LH68" s="354" cm="1">
        <f t="array" ref="LH68">IFERROR(
    (((H68/FRACAS!$AY$1)*60))
    /
    (((H68/FRACAS!$AY$1)*60) + SUMPRODUCT((FRACAS!$B$5:$B$9997=H$4)*(FRACAS!$D$5:$D$9997&lt;=H68)*(IFERROR(FRACAS!$AM$5:$AM$9997,0)))
    ),"")</f>
        <v>0.67272899605637126</v>
      </c>
      <c r="LI68" s="354" t="str" cm="1">
        <f t="array" ref="LI68">IFERROR(
    (((I68/FRACAS!$AY$1)*60))
    /
    (((I68/FRACAS!$AY$1)*60) + SUMPRODUCT((FRACAS!$B$5:$B$9997=I$4)*(FRACAS!$D$5:$D$9997&lt;=I68)*(IFERROR(FRACAS!$AM$5:$AM$9997,0)))
    ),"")</f>
        <v/>
      </c>
      <c r="LJ68" s="354" t="str" cm="1">
        <f t="array" ref="LJ68">IFERROR(
    (((J68/FRACAS!$AY$1)*60))
    /
    (((J68/FRACAS!$AY$1)*60) + SUMPRODUCT((FRACAS!$B$5:$B$9997=J$4)*(FRACAS!$D$5:$D$9997&lt;=J68)*(IFERROR(FRACAS!$AM$5:$AM$9997,0)))
    ),"")</f>
        <v/>
      </c>
      <c r="LK68" s="354" t="str" cm="1">
        <f t="array" ref="LK68">IFERROR(
    (((K68/FRACAS!$AY$1)*60))
    /
    (((K68/FRACAS!$AY$1)*60) + SUMPRODUCT((FRACAS!$B$5:$B$9997=K$4)*(FRACAS!$D$5:$D$9997&lt;=K68)*(IFERROR(FRACAS!$AM$5:$AM$9997,0)))
    ),"")</f>
        <v/>
      </c>
      <c r="LL68" s="354" t="str" cm="1">
        <f t="array" ref="LL68">IFERROR(
    (((L68/FRACAS!$AY$1)*60))
    /
    (((L68/FRACAS!$AY$1)*60) + SUMPRODUCT((FRACAS!$B$5:$B$9997=L$4)*(FRACAS!$D$5:$D$9997&lt;=L68)*(IFERROR(FRACAS!$AM$5:$AM$9997,0)))
    ),"")</f>
        <v/>
      </c>
      <c r="LM68" s="354" t="str" cm="1">
        <f t="array" ref="LM68">IFERROR(
    (((M68/FRACAS!$AY$1)*60))
    /
    (((M68/FRACAS!$AY$1)*60) + SUMPRODUCT((FRACAS!$B$5:$B$9997=M$4)*(FRACAS!$D$5:$D$9997&lt;=M68)*(IFERROR(FRACAS!$AM$5:$AM$9997,0)))
    ),"")</f>
        <v/>
      </c>
      <c r="LN68" s="308"/>
      <c r="LO68" s="276"/>
      <c r="LP68" s="276"/>
      <c r="LQ68" s="276"/>
      <c r="LR68" s="276"/>
      <c r="LS68" s="276"/>
      <c r="LT68" s="276"/>
      <c r="LU68" s="276"/>
      <c r="LV68" s="276"/>
      <c r="LW68" s="276"/>
      <c r="LX68" s="276"/>
      <c r="LY68" s="276"/>
      <c r="LZ68" s="276"/>
      <c r="MA68" s="276"/>
      <c r="MB68" s="276"/>
      <c r="MC68" s="276"/>
      <c r="MD68" s="276"/>
      <c r="ME68" s="276"/>
      <c r="MF68" s="276"/>
      <c r="MG68" s="276"/>
      <c r="MH68" s="276"/>
      <c r="MI68" s="276"/>
      <c r="MJ68" s="276"/>
      <c r="MK68" s="276"/>
      <c r="ML68" s="276"/>
      <c r="MM68" s="276"/>
      <c r="MN68" s="276"/>
      <c r="MO68" s="276"/>
      <c r="MP68" s="276"/>
      <c r="MQ68" s="276"/>
      <c r="MR68" s="276"/>
      <c r="MS68" s="276"/>
      <c r="MT68" s="276"/>
      <c r="MU68" s="276"/>
      <c r="MV68" s="276"/>
      <c r="MW68" s="276"/>
      <c r="MX68" s="276"/>
      <c r="MY68" s="276"/>
      <c r="MZ68" s="276"/>
      <c r="NA68" s="277"/>
      <c r="ND68" s="345">
        <f t="shared" si="7"/>
        <v>67517.828571428603</v>
      </c>
      <c r="NE68" s="346">
        <f t="shared" si="5"/>
        <v>45702</v>
      </c>
      <c r="NF68" s="347" cm="1">
        <f t="array" ref="NF68">IF($ND68=0,"",(IFERROR( (IFERROR($ND68/FRACAS!$AY$1*60,0) - SUMPRODUCT( (FRACAS!$K$5:$K$9999=NF$2) * IFERROR(FRACAS!$AN$5:$AN$9999,0) ) ) / IFERROR($ND68/FRACAS!$AY$1*60,0), 1 )))</f>
        <v>1</v>
      </c>
      <c r="NG68" s="347" cm="1">
        <f t="array" ref="NG68">IF($ND68=0,"",(IFERROR( (IFERROR($ND68/FRACAS!$AY$1*60,0) - SUMPRODUCT( (FRACAS!$K$5:$K$9999=NG$2) * IFERROR(FRACAS!$AN$5:$AN$9999,0) ) ) / IFERROR($ND68/FRACAS!$AY$1*60,0), 1 )))</f>
        <v>1</v>
      </c>
      <c r="NH68" s="347" cm="1">
        <f t="array" ref="NH68">IF($ND68=0,"",(IFERROR( (IFERROR($ND68/FRACAS!$AY$1*60,0) - SUMPRODUCT( (FRACAS!$K$5:$K$9999=NH$2) * IFERROR(FRACAS!$AN$5:$AN$9999,0) ) ) / IFERROR($ND68/FRACAS!$AY$1*60,0), 1 )))</f>
        <v>1</v>
      </c>
      <c r="NI68" s="347" cm="1">
        <f t="array" ref="NI68">IF($ND68=0,"",(IFERROR( (IFERROR($ND68/FRACAS!$AY$1*60,0) - SUMPRODUCT( (FRACAS!$K$5:$K$9999=NI$2) * IFERROR(FRACAS!$AN$5:$AN$9999,0) ) ) / IFERROR($ND68/FRACAS!$AY$1*60,0), 1 )))</f>
        <v>1</v>
      </c>
      <c r="NJ68" s="347" cm="1">
        <f t="array" ref="NJ68">IF($ND68=0,"",(IFERROR( (IFERROR($ND68/FRACAS!$AY$1*60,0) - SUMPRODUCT( (FRACAS!$K$5:$K$9999=NJ$2) * IFERROR(FRACAS!$AN$5:$AN$9999,0) ) ) / IFERROR($ND68/FRACAS!$AY$1*60,0), 1 )))</f>
        <v>1</v>
      </c>
      <c r="NK68" s="347" cm="1">
        <f t="array" ref="NK68">IF($ND68=0,"",(IFERROR( (IFERROR($ND68/FRACAS!$AY$1*60,0) - SUMPRODUCT( (FRACAS!$K$5:$K$9999=NK$2) * IFERROR(FRACAS!$AN$5:$AN$9999,0) ) ) / IFERROR($ND68/FRACAS!$AY$1*60,0), 1 )))</f>
        <v>1</v>
      </c>
      <c r="NL68" s="347" cm="1">
        <f t="array" ref="NL68">IF($ND68=0,"",(IFERROR( (IFERROR($ND68/FRACAS!$AY$1*60,0) - SUMPRODUCT( (FRACAS!$K$5:$K$9999=NL$2) * IFERROR(FRACAS!$AN$5:$AN$9999,0) ) ) / IFERROR($ND68/FRACAS!$AY$1*60,0), 1 )))</f>
        <v>1</v>
      </c>
      <c r="NM68" s="347" cm="1">
        <f t="array" ref="NM68">IF($ND68=0,"",(IFERROR( (IFERROR($ND68/FRACAS!$AY$1*60,0) - SUMPRODUCT( (FRACAS!$K$5:$K$9999=NM$2) * IFERROR(FRACAS!$AN$5:$AN$9999,0) ) ) / IFERROR($ND68/FRACAS!$AY$1*60,0), 1 )))</f>
        <v>1</v>
      </c>
      <c r="NN68" s="347" cm="1">
        <f t="array" ref="NN68">IF($ND68=0,"",(IFERROR( (IFERROR($ND68/FRACAS!$AY$1*60,0) - SUMPRODUCT( (FRACAS!$K$5:$K$9999=NN$2) * IFERROR(FRACAS!$AN$5:$AN$9999,0) ) ) / IFERROR($ND68/FRACAS!$AY$1*60,0), 1 )))</f>
        <v>1</v>
      </c>
      <c r="NO68" s="347" cm="1">
        <f t="array" ref="NO68">IF($ND68=0,"",(IFERROR( (IFERROR($ND68/FRACAS!$AY$1*60,0) - SUMPRODUCT( (FRACAS!$K$5:$K$9999=NO$2) * IFERROR(FRACAS!$AN$5:$AN$9999,0) ) ) / IFERROR($ND68/FRACAS!$AY$1*60,0), 1 )))</f>
        <v>1</v>
      </c>
      <c r="NP68" s="347" cm="1">
        <f t="array" ref="NP68">IF($ND68=0,"",(IFERROR( (IFERROR($ND68/FRACAS!$AY$1*60,0) - SUMPRODUCT( (FRACAS!$K$5:$K$9999=NP$2) * IFERROR(FRACAS!$AN$5:$AN$9999,0) ) ) / IFERROR($ND68/FRACAS!$AY$1*60,0), 1 )))</f>
        <v>1</v>
      </c>
      <c r="NQ68" s="347" cm="1">
        <f t="array" ref="NQ68">IF($ND68=0,"",(IFERROR( (IFERROR($ND68/FRACAS!$AY$1*60,0) - SUMPRODUCT( (FRACAS!$K$5:$K$9999=NQ$2) * IFERROR(FRACAS!$AN$5:$AN$9999,0) ) ) / IFERROR($ND68/FRACAS!$AY$1*60,0), 1 )))</f>
        <v>1</v>
      </c>
      <c r="NR68" s="347" cm="1">
        <f t="array" ref="NR68">IF($ND68=0,"",(IFERROR( (IFERROR($ND68/FRACAS!$AY$1*60,0) - SUMPRODUCT( (FRACAS!$K$5:$K$9999=NR$2) * IFERROR(FRACAS!$AN$5:$AN$9999,0) ) ) / IFERROR($ND68/FRACAS!$AY$1*60,0), 1 )))</f>
        <v>1</v>
      </c>
      <c r="NS68" s="347" cm="1">
        <f t="array" ref="NS68">IF($ND68=0,"",(IFERROR( (IFERROR($ND68/FRACAS!$AY$1*60,0) - SUMPRODUCT( (FRACAS!$K$5:$K$9999=NS$2) * IFERROR(FRACAS!$AN$5:$AN$9999,0) ) ) / IFERROR($ND68/FRACAS!$AY$1*60,0), 1 )))</f>
        <v>1</v>
      </c>
      <c r="NT68" s="347" cm="1">
        <f t="array" ref="NT68">IF($ND68=0,"",(IFERROR( (IFERROR($ND68/FRACAS!$AY$1*60,0) - SUMPRODUCT( (FRACAS!$K$5:$K$9999=NT$2) * IFERROR(FRACAS!$AN$5:$AN$9999,0) ) ) / IFERROR($ND68/FRACAS!$AY$1*60,0), 1 )))</f>
        <v>1</v>
      </c>
      <c r="NU68" s="347" cm="1">
        <f t="array" ref="NU68">IF($ND68=0,"",(IFERROR( (IFERROR($ND68/FRACAS!$AY$1*60,0) - SUMPRODUCT( (FRACAS!$K$5:$K$9999=NU$2) * IFERROR(FRACAS!$AN$5:$AN$9999,0) ) ) / IFERROR($ND68/FRACAS!$AY$1*60,0), 1 )))</f>
        <v>1</v>
      </c>
      <c r="NV68" s="347" cm="1">
        <f t="array" ref="NV68">IF($ND68=0,"",(IFERROR( (IFERROR($ND68/FRACAS!$AY$1*60,0) - SUMPRODUCT( (FRACAS!$K$5:$K$9999=NV$2) * IFERROR(FRACAS!$AN$5:$AN$9999,0) ) ) / IFERROR($ND68/FRACAS!$AY$1*60,0), 1 )))</f>
        <v>1</v>
      </c>
      <c r="NW68" s="347" cm="1">
        <f t="array" ref="NW68">IF($ND68=0,"",(IFERROR( (IFERROR($ND68/FRACAS!$AY$1*60,0) - SUMPRODUCT( (FRACAS!$K$5:$K$9999=NW$2) * IFERROR(FRACAS!$AN$5:$AN$9999,0) ) ) / IFERROR($ND68/FRACAS!$AY$1*60,0), 1 )))</f>
        <v>1</v>
      </c>
      <c r="NX68" s="347" cm="1">
        <f t="array" ref="NX68">IF($ND68=0,"",(IFERROR( (IFERROR($ND68/FRACAS!$AY$1*60,0) - SUMPRODUCT( (FRACAS!$K$5:$K$9999=NX$2) * IFERROR(FRACAS!$AN$5:$AN$9999,0) ) ) / IFERROR($ND68/FRACAS!$AY$1*60,0), 1 )))</f>
        <v>1</v>
      </c>
      <c r="NY68" s="347" cm="1">
        <f t="array" ref="NY68">IF($ND68=0,"",(IFERROR( (IFERROR($ND68/FRACAS!$AY$1*60,0) - SUMPRODUCT( (FRACAS!$K$5:$K$9999=NY$2) * IFERROR(FRACAS!$AN$5:$AN$9999,0) ) ) / IFERROR($ND68/FRACAS!$AY$1*60,0), 1 )))</f>
        <v>1</v>
      </c>
      <c r="NZ68" s="347" cm="1">
        <f t="array" ref="NZ68">IF($ND68=0,"",(IFERROR( (IFERROR($ND68/FRACAS!$AY$1*60,0) - SUMPRODUCT( (FRACAS!$K$5:$K$9999=NZ$2) * IFERROR(FRACAS!$AN$5:$AN$9999,0) ) ) / IFERROR($ND68/FRACAS!$AY$1*60,0), 1 )))</f>
        <v>1</v>
      </c>
      <c r="OA68" s="347" cm="1">
        <f t="array" ref="OA68">IF($ND68=0,"",(IFERROR( (IFERROR($ND68/FRACAS!$AY$1*60,0) - SUMPRODUCT( (FRACAS!$K$5:$K$9999=OA$2) * IFERROR(FRACAS!$AN$5:$AN$9999,0) ) ) / IFERROR($ND68/FRACAS!$AY$1*60,0), 1 )))</f>
        <v>1</v>
      </c>
      <c r="OB68" s="347" cm="1">
        <f t="array" ref="OB68">IF($ND68=0,"",(IFERROR( (IFERROR($ND68/FRACAS!$AY$1*60,0) - SUMPRODUCT( (FRACAS!$K$5:$K$9999=OB$2) * IFERROR(FRACAS!$AN$5:$AN$9999,0) ) ) / IFERROR($ND68/FRACAS!$AY$1*60,0), 1 )))</f>
        <v>1</v>
      </c>
      <c r="OC68" s="347" cm="1">
        <f t="array" ref="OC68">IF($ND68=0,"",(IFERROR( (IFERROR($ND68/FRACAS!$AY$1*60,0) - SUMPRODUCT( (FRACAS!$K$5:$K$9999=OC$2) * IFERROR(FRACAS!$AN$5:$AN$9999,0) ) ) / IFERROR($ND68/FRACAS!$AY$1*60,0), 1 )))</f>
        <v>1</v>
      </c>
      <c r="OD68" s="347" cm="1">
        <f t="array" ref="OD68">IF($ND68=0,"",(IFERROR( (IFERROR($ND68/FRACAS!$AY$1*60,0) - SUMPRODUCT( (FRACAS!$K$5:$K$9999=OD$2) * IFERROR(FRACAS!$AN$5:$AN$9999,0) ) ) / IFERROR($ND68/FRACAS!$AY$1*60,0), 1 )))</f>
        <v>1</v>
      </c>
      <c r="OE68" s="347" cm="1">
        <f t="array" ref="OE68">IF($ND68=0,"",(IFERROR( (IFERROR($ND68/FRACAS!$AY$1*60,0) - SUMPRODUCT( (FRACAS!$K$5:$K$9999=OE$2) * IFERROR(FRACAS!$AN$5:$AN$9999,0) ) ) / IFERROR($ND68/FRACAS!$AY$1*60,0), 1 )))</f>
        <v>1</v>
      </c>
      <c r="OF68" s="347" cm="1">
        <f t="array" ref="OF68">IF($ND68=0,"",(IFERROR( (IFERROR($ND68/FRACAS!$AY$1*60,0) - SUMPRODUCT( (FRACAS!$K$5:$K$9999=OF$2) * IFERROR(FRACAS!$AN$5:$AN$9999,0) ) ) / IFERROR($ND68/FRACAS!$AY$1*60,0), 1 )))</f>
        <v>1</v>
      </c>
      <c r="OG68" s="347" cm="1">
        <f t="array" ref="OG68">IF($ND68=0,"",(IFERROR( (IFERROR($ND68/FRACAS!$AY$1*60,0) - SUMPRODUCT( (FRACAS!$K$5:$K$9999=OG$2) * IFERROR(FRACAS!$AN$5:$AN$9999,0) ) ) / IFERROR($ND68/FRACAS!$AY$1*60,0), 1 )))</f>
        <v>1</v>
      </c>
      <c r="OH68" s="347" cm="1">
        <f t="array" ref="OH68">IF($ND68=0,"",(IFERROR( (IFERROR($ND68/FRACAS!$AY$1*60,0) - SUMPRODUCT( (FRACAS!$K$5:$K$9999=OH$2) * IFERROR(FRACAS!$AN$5:$AN$9999,0) ) ) / IFERROR($ND68/FRACAS!$AY$1*60,0), 1 )))</f>
        <v>1</v>
      </c>
      <c r="OI68" s="347" cm="1">
        <f t="array" ref="OI68">IF($ND68=0,"",(IFERROR( (IFERROR($ND68/FRACAS!$AY$1*60,0) - SUMPRODUCT( (FRACAS!$K$5:$K$9999=OI$2) * IFERROR(FRACAS!$AN$5:$AN$9999,0) ) ) / IFERROR($ND68/FRACAS!$AY$1*60,0), 1 )))</f>
        <v>1</v>
      </c>
      <c r="OJ68" s="347" cm="1">
        <f t="array" ref="OJ68">IF($ND68=0,"",(IFERROR( (IFERROR($ND68/FRACAS!$AY$1*60,0) - SUMPRODUCT( (FRACAS!$K$5:$K$9999=OJ$2) * IFERROR(FRACAS!$AN$5:$AN$9999,0) ) ) / IFERROR($ND68/FRACAS!$AY$1*60,0), 1 )))</f>
        <v>1</v>
      </c>
      <c r="OK68" s="347" cm="1">
        <f t="array" ref="OK68">IF($ND68=0,"",(IFERROR( (IFERROR($ND68/FRACAS!$AY$1*60,0) - SUMPRODUCT( (FRACAS!$K$5:$K$9999=OK$2) * IFERROR(FRACAS!$AN$5:$AN$9999,0) ) ) / IFERROR($ND68/FRACAS!$AY$1*60,0), 1 )))</f>
        <v>1</v>
      </c>
      <c r="OL68" s="347" cm="1">
        <f t="array" ref="OL68">IF($ND68=0,"",(IFERROR( (IFERROR($ND68/FRACAS!$AY$1*60,0) - SUMPRODUCT( (FRACAS!$K$5:$K$9999=OL$2) * IFERROR(FRACAS!$AN$5:$AN$9999,0) ) ) / IFERROR($ND68/FRACAS!$AY$1*60,0), 1 )))</f>
        <v>1</v>
      </c>
      <c r="OM68" s="347" cm="1">
        <f t="array" ref="OM68">IF($ND68=0,"",(IFERROR( (IFERROR($ND68/FRACAS!$AY$1*60,0) - SUMPRODUCT( (FRACAS!$K$5:$K$9999=OM$2) * IFERROR(FRACAS!$AN$5:$AN$9999,0) ) ) / IFERROR($ND68/FRACAS!$AY$1*60,0), 1 )))</f>
        <v>1</v>
      </c>
      <c r="ON68" s="347" cm="1">
        <f t="array" ref="ON68">IF($ND68=0,"",(IFERROR( (IFERROR($ND68/FRACAS!$AY$1*60,0) - SUMPRODUCT( (FRACAS!$K$5:$K$9999=ON$2) * IFERROR(FRACAS!$AN$5:$AN$9999,0) ) ) / IFERROR($ND68/FRACAS!$AY$1*60,0), 1 )))</f>
        <v>1</v>
      </c>
    </row>
    <row r="69" spans="2:404" ht="15" customHeight="1">
      <c r="B69" s="301" t="s">
        <v>228</v>
      </c>
      <c r="C69" s="302">
        <v>45709</v>
      </c>
      <c r="D69" s="307">
        <v>18380</v>
      </c>
      <c r="E69" s="307">
        <v>1221</v>
      </c>
      <c r="F69" s="307">
        <v>22082</v>
      </c>
      <c r="G69" s="307">
        <v>14707</v>
      </c>
      <c r="H69" s="307">
        <v>13854</v>
      </c>
      <c r="I69" s="303"/>
      <c r="J69" s="303"/>
      <c r="K69" s="304"/>
      <c r="L69" s="304"/>
      <c r="M69" s="317"/>
      <c r="N69" s="305"/>
      <c r="O69" s="279"/>
      <c r="P69" s="279"/>
      <c r="Q69" s="279"/>
      <c r="R69" s="279"/>
      <c r="S69" s="279"/>
      <c r="T69" s="279"/>
      <c r="U69" s="279"/>
      <c r="V69" s="279"/>
      <c r="W69" s="279"/>
      <c r="X69" s="279"/>
      <c r="Y69" s="279"/>
      <c r="Z69" s="279"/>
      <c r="AA69" s="279"/>
      <c r="AB69" s="279"/>
      <c r="AC69" s="279"/>
      <c r="AD69" s="279"/>
      <c r="AE69" s="279"/>
      <c r="AF69" s="279"/>
      <c r="AG69" s="279"/>
      <c r="AH69" s="279"/>
      <c r="AI69" s="279"/>
      <c r="AJ69" s="279"/>
      <c r="AK69" s="279"/>
      <c r="AL69" s="279"/>
      <c r="AM69" s="279"/>
      <c r="AN69" s="279"/>
      <c r="AO69" s="279"/>
      <c r="AP69" s="279"/>
      <c r="AQ69" s="279"/>
      <c r="AR69" s="279"/>
      <c r="AS69" s="279"/>
      <c r="AT69" s="279"/>
      <c r="AU69" s="279"/>
      <c r="AV69" s="279"/>
      <c r="AW69" s="279"/>
      <c r="AX69" s="279"/>
      <c r="AY69" s="279"/>
      <c r="AZ69" s="279"/>
      <c r="BA69" s="280"/>
      <c r="BB69" s="266"/>
      <c r="BC69" s="266"/>
      <c r="BD69" s="352"/>
      <c r="BE69" s="352"/>
      <c r="BF69" s="352"/>
      <c r="BG69" s="352"/>
      <c r="BH69" s="352"/>
      <c r="BI69" s="352"/>
      <c r="BJ69" s="352"/>
      <c r="BK69" s="352"/>
      <c r="BL69" s="352"/>
      <c r="BM69" s="352"/>
      <c r="BN69" s="352"/>
      <c r="BO69" s="352"/>
      <c r="BP69" s="352"/>
      <c r="BQ69" s="352"/>
      <c r="BR69" s="352"/>
      <c r="BS69" s="352"/>
      <c r="BT69" s="352"/>
      <c r="BU69" s="352"/>
      <c r="BV69" s="352"/>
      <c r="BW69" s="352"/>
      <c r="BX69" s="352"/>
      <c r="BY69" s="352"/>
      <c r="BZ69" s="352"/>
      <c r="CA69" s="352"/>
      <c r="CB69" s="352"/>
      <c r="CC69" s="352"/>
      <c r="CD69" s="352"/>
      <c r="CE69" s="352"/>
      <c r="CF69" s="352"/>
      <c r="CG69" s="352"/>
      <c r="CH69" s="352"/>
      <c r="CI69" s="352"/>
      <c r="CJ69" s="352"/>
      <c r="CK69" s="352"/>
      <c r="CL69" s="352"/>
      <c r="CM69" s="352"/>
      <c r="CN69" s="352"/>
      <c r="CO69" s="352"/>
      <c r="CP69" s="352"/>
      <c r="CQ69" s="352"/>
      <c r="CR69" s="352"/>
      <c r="CS69" s="352"/>
      <c r="CT69" s="352"/>
      <c r="CU69" s="352"/>
      <c r="CV69" s="352"/>
      <c r="CW69" s="352"/>
      <c r="CX69" s="352"/>
      <c r="CY69" s="352"/>
      <c r="CZ69" s="352"/>
      <c r="DA69" s="352"/>
      <c r="DB69" s="266"/>
      <c r="DC69" s="266">
        <f t="shared" ref="DC69:DC132" si="8">SUM(DE69:DN69)</f>
        <v>88</v>
      </c>
      <c r="DD69" s="302">
        <f t="shared" ref="DD69:DD132" si="9">IF(DC69&gt;0,C69,"")</f>
        <v>45709</v>
      </c>
      <c r="DE69" s="328">
        <f>IF(D69&gt; 0,(COUNTIFS(FRACAS!$B$5:$B$9997, D$4, FRACAS!$D$5:$D$9997, "&lt;="&amp;D69)), "" )</f>
        <v>44</v>
      </c>
      <c r="DF69" s="282">
        <f>IF(E69&gt; 0,(COUNTIFS(FRACAS!$B$5:$B$9997, E$4, FRACAS!$D$5:$D$9997, "&lt;="&amp;E69)), "" )</f>
        <v>14</v>
      </c>
      <c r="DG69" s="282">
        <f>IF(F69&gt; 0,(COUNTIFS(FRACAS!$B$5:$B$9997, F$4, FRACAS!$D$5:$D$9997, "&lt;="&amp;F69)), "" )</f>
        <v>8</v>
      </c>
      <c r="DH69" s="282">
        <f>IF(G69&gt; 0,(COUNTIFS(FRACAS!$B$5:$B$9997, G$4, FRACAS!$D$5:$D$9997, "&lt;="&amp;G69)), "" )</f>
        <v>13</v>
      </c>
      <c r="DI69" s="282">
        <f>IF(H69&gt; 0,(COUNTIFS(FRACAS!$B$5:$B$9997, H$4, FRACAS!$D$5:$D$9997, "&lt;="&amp;H69)), "" )</f>
        <v>9</v>
      </c>
      <c r="DJ69" s="282" t="str">
        <f>IF(I69&gt; 0,(COUNTIFS(FRACAS!$B$5:$B$9997, I$4, FRACAS!$D$5:$D$9997, "&lt;="&amp;I69)), "" )</f>
        <v/>
      </c>
      <c r="DK69" s="282" t="str">
        <f>IF(J69&gt; 0,(COUNTIFS(FRACAS!$B$5:$B$9997, J$4, FRACAS!$D$5:$D$9997, "&lt;="&amp;J69)), "" )</f>
        <v/>
      </c>
      <c r="DL69" s="282" t="str">
        <f>IF(K69&gt; 0,(COUNTIFS(FRACAS!$B$5:$B$9997, K$4, FRACAS!$D$5:$D$9997, "&lt;="&amp;K69)), "" )</f>
        <v/>
      </c>
      <c r="DM69" s="282" t="str">
        <f>IF(L69&gt; 0,(COUNTIFS(FRACAS!$B$5:$B$9997, L$4, FRACAS!$D$5:$D$9997, "&lt;="&amp;L69)), "" )</f>
        <v/>
      </c>
      <c r="DN69" s="282" t="str">
        <f>IF(M69&gt; 0,(COUNTIFS(FRACAS!$B$5:$B$9997, M$4, FRACAS!$D$5:$D$9997, "&lt;="&amp;M69)), "" )</f>
        <v/>
      </c>
      <c r="DO69" s="284"/>
      <c r="DP69" s="282"/>
      <c r="DQ69" s="282"/>
      <c r="DR69" s="282"/>
      <c r="DS69" s="282"/>
      <c r="DT69" s="282"/>
      <c r="DU69" s="282"/>
      <c r="DV69" s="282"/>
      <c r="DW69" s="282"/>
      <c r="DX69" s="282"/>
      <c r="DY69" s="282"/>
      <c r="DZ69" s="282"/>
      <c r="EA69" s="282"/>
      <c r="EB69" s="282"/>
      <c r="EC69" s="282"/>
      <c r="ED69" s="282"/>
      <c r="EE69" s="282"/>
      <c r="EF69" s="282"/>
      <c r="EG69" s="282"/>
      <c r="EH69" s="282"/>
      <c r="EI69" s="282"/>
      <c r="EJ69" s="282"/>
      <c r="EK69" s="282"/>
      <c r="EL69" s="282"/>
      <c r="EM69" s="282"/>
      <c r="EN69" s="282"/>
      <c r="EO69" s="282"/>
      <c r="EP69" s="282"/>
      <c r="EQ69" s="282"/>
      <c r="ER69" s="282"/>
      <c r="ES69" s="282"/>
      <c r="ET69" s="282"/>
      <c r="EU69" s="282"/>
      <c r="EV69" s="282"/>
      <c r="EW69" s="282"/>
      <c r="EX69" s="282"/>
      <c r="EY69" s="282"/>
      <c r="EZ69" s="282"/>
      <c r="FA69" s="282"/>
      <c r="FB69" s="283"/>
      <c r="FC69" s="285"/>
      <c r="FD69" s="285"/>
      <c r="JN69" s="306"/>
      <c r="JO69" s="274"/>
      <c r="JP69" s="274"/>
      <c r="JQ69" s="274"/>
      <c r="JR69" s="274"/>
      <c r="JS69" s="274"/>
      <c r="JT69" s="274"/>
      <c r="JU69" s="274"/>
      <c r="JV69" s="274"/>
      <c r="JW69" s="274"/>
      <c r="JX69" s="274"/>
      <c r="JY69" s="274"/>
      <c r="JZ69" s="274"/>
      <c r="KA69" s="274"/>
      <c r="KB69" s="274"/>
      <c r="KC69" s="274"/>
      <c r="KD69" s="274"/>
      <c r="KE69" s="274"/>
      <c r="KF69" s="274"/>
      <c r="KG69" s="274"/>
      <c r="KH69" s="274"/>
      <c r="KI69" s="274"/>
      <c r="KJ69" s="274"/>
      <c r="KK69" s="274"/>
      <c r="KL69" s="274"/>
      <c r="KM69" s="274"/>
      <c r="KN69" s="274"/>
      <c r="KO69" s="274"/>
      <c r="KP69" s="274"/>
      <c r="KQ69" s="274"/>
      <c r="KR69" s="274"/>
      <c r="KS69" s="274"/>
      <c r="KT69" s="274"/>
      <c r="KU69" s="274"/>
      <c r="KV69" s="274"/>
      <c r="KW69" s="274"/>
      <c r="KX69" s="274"/>
      <c r="KY69" s="274"/>
      <c r="KZ69" s="274"/>
      <c r="LA69" s="274"/>
      <c r="LB69" s="275"/>
      <c r="LC69" s="302">
        <f t="shared" si="6"/>
        <v>45709</v>
      </c>
      <c r="LD69" s="354" cm="1">
        <f t="array" ref="LD69">IFERROR(
    (((D69/FRACAS!$AY$1)*60))
    /
    (((D69/FRACAS!$AY$1)*60) + SUMPRODUCT((FRACAS!$B$5:$B$9997=D$4)*(FRACAS!$D$5:$D$9997&lt;=D69)*(IFERROR(FRACAS!$AM$5:$AM$9997,0)))
    ),"")</f>
        <v>0.40598313410282494</v>
      </c>
      <c r="LE69" s="354" cm="1">
        <f t="array" ref="LE69">IFERROR(
    (((E69/FRACAS!$AY$1)*60))
    /
    (((E69/FRACAS!$AY$1)*60) + SUMPRODUCT((FRACAS!$B$5:$B$9997=E$4)*(FRACAS!$D$5:$D$9997&lt;=E69)*(IFERROR(FRACAS!$AM$5:$AM$9997,0)))
    ),"")</f>
        <v>4.3886010590344693E-2</v>
      </c>
      <c r="LF69" s="354" cm="1">
        <f t="array" ref="LF69">IFERROR(
    (((F69/FRACAS!$AY$1)*60))
    /
    (((F69/FRACAS!$AY$1)*60) + SUMPRODUCT((FRACAS!$B$5:$B$9997=F$4)*(FRACAS!$D$5:$D$9997&lt;=F69)*(IFERROR(FRACAS!$AM$5:$AM$9997,0)))
    ),"")</f>
        <v>0.74263999329016395</v>
      </c>
      <c r="LG69" s="354" cm="1">
        <f t="array" ref="LG69">IFERROR(
    (((G69/FRACAS!$AY$1)*60))
    /
    (((G69/FRACAS!$AY$1)*60) + SUMPRODUCT((FRACAS!$B$5:$B$9997=G$4)*(FRACAS!$D$5:$D$9997&lt;=G69)*(IFERROR(FRACAS!$AM$5:$AM$9997,0)))
    ),"")</f>
        <v>0.68521917483313755</v>
      </c>
      <c r="LH69" s="354" cm="1">
        <f t="array" ref="LH69">IFERROR(
    (((H69/FRACAS!$AY$1)*60))
    /
    (((H69/FRACAS!$AY$1)*60) + SUMPRODUCT((FRACAS!$B$5:$B$9997=H$4)*(FRACAS!$D$5:$D$9997&lt;=H69)*(IFERROR(FRACAS!$AM$5:$AM$9997,0)))
    ),"")</f>
        <v>0.67501425159980488</v>
      </c>
      <c r="LI69" s="354" t="str" cm="1">
        <f t="array" ref="LI69">IFERROR(
    (((I69/FRACAS!$AY$1)*60))
    /
    (((I69/FRACAS!$AY$1)*60) + SUMPRODUCT((FRACAS!$B$5:$B$9997=I$4)*(FRACAS!$D$5:$D$9997&lt;=I69)*(IFERROR(FRACAS!$AM$5:$AM$9997,0)))
    ),"")</f>
        <v/>
      </c>
      <c r="LJ69" s="354" t="str" cm="1">
        <f t="array" ref="LJ69">IFERROR(
    (((J69/FRACAS!$AY$1)*60))
    /
    (((J69/FRACAS!$AY$1)*60) + SUMPRODUCT((FRACAS!$B$5:$B$9997=J$4)*(FRACAS!$D$5:$D$9997&lt;=J69)*(IFERROR(FRACAS!$AM$5:$AM$9997,0)))
    ),"")</f>
        <v/>
      </c>
      <c r="LK69" s="354" t="str" cm="1">
        <f t="array" ref="LK69">IFERROR(
    (((K69/FRACAS!$AY$1)*60))
    /
    (((K69/FRACAS!$AY$1)*60) + SUMPRODUCT((FRACAS!$B$5:$B$9997=K$4)*(FRACAS!$D$5:$D$9997&lt;=K69)*(IFERROR(FRACAS!$AM$5:$AM$9997,0)))
    ),"")</f>
        <v/>
      </c>
      <c r="LL69" s="354" t="str" cm="1">
        <f t="array" ref="LL69">IFERROR(
    (((L69/FRACAS!$AY$1)*60))
    /
    (((L69/FRACAS!$AY$1)*60) + SUMPRODUCT((FRACAS!$B$5:$B$9997=L$4)*(FRACAS!$D$5:$D$9997&lt;=L69)*(IFERROR(FRACAS!$AM$5:$AM$9997,0)))
    ),"")</f>
        <v/>
      </c>
      <c r="LM69" s="354" t="str" cm="1">
        <f t="array" ref="LM69">IFERROR(
    (((M69/FRACAS!$AY$1)*60))
    /
    (((M69/FRACAS!$AY$1)*60) + SUMPRODUCT((FRACAS!$B$5:$B$9997=M$4)*(FRACAS!$D$5:$D$9997&lt;=M69)*(IFERROR(FRACAS!$AM$5:$AM$9997,0)))
    ),"")</f>
        <v/>
      </c>
      <c r="LN69" s="308"/>
      <c r="LO69" s="276"/>
      <c r="LP69" s="276"/>
      <c r="LQ69" s="276"/>
      <c r="LR69" s="276"/>
      <c r="LS69" s="276"/>
      <c r="LT69" s="276"/>
      <c r="LU69" s="276"/>
      <c r="LV69" s="276"/>
      <c r="LW69" s="276"/>
      <c r="LX69" s="276"/>
      <c r="LY69" s="276"/>
      <c r="LZ69" s="276"/>
      <c r="MA69" s="276"/>
      <c r="MB69" s="276"/>
      <c r="MC69" s="276"/>
      <c r="MD69" s="276"/>
      <c r="ME69" s="276"/>
      <c r="MF69" s="276"/>
      <c r="MG69" s="276"/>
      <c r="MH69" s="276"/>
      <c r="MI69" s="276"/>
      <c r="MJ69" s="276"/>
      <c r="MK69" s="276"/>
      <c r="ML69" s="276"/>
      <c r="MM69" s="276"/>
      <c r="MN69" s="276"/>
      <c r="MO69" s="276"/>
      <c r="MP69" s="276"/>
      <c r="MQ69" s="276"/>
      <c r="MR69" s="276"/>
      <c r="MS69" s="276"/>
      <c r="MT69" s="276"/>
      <c r="MU69" s="276"/>
      <c r="MV69" s="276"/>
      <c r="MW69" s="276"/>
      <c r="MX69" s="276"/>
      <c r="MY69" s="276"/>
      <c r="MZ69" s="276"/>
      <c r="NA69" s="277"/>
      <c r="ND69" s="345">
        <f t="shared" si="7"/>
        <v>70244</v>
      </c>
      <c r="NE69" s="346">
        <f t="shared" ref="NE69:NE100" si="10">IF(ND69=0,"",C69)</f>
        <v>45709</v>
      </c>
      <c r="NF69" s="347" cm="1">
        <f t="array" ref="NF69">IF($ND69=0,"",(IFERROR( (IFERROR($ND69/FRACAS!$AY$1*60,0) - SUMPRODUCT( (FRACAS!$K$5:$K$9999=NF$2) * IFERROR(FRACAS!$AN$5:$AN$9999,0) ) ) / IFERROR($ND69/FRACAS!$AY$1*60,0), 1 )))</f>
        <v>1</v>
      </c>
      <c r="NG69" s="347" cm="1">
        <f t="array" ref="NG69">IF($ND69=0,"",(IFERROR( (IFERROR($ND69/FRACAS!$AY$1*60,0) - SUMPRODUCT( (FRACAS!$K$5:$K$9999=NG$2) * IFERROR(FRACAS!$AN$5:$AN$9999,0) ) ) / IFERROR($ND69/FRACAS!$AY$1*60,0), 1 )))</f>
        <v>1</v>
      </c>
      <c r="NH69" s="347" cm="1">
        <f t="array" ref="NH69">IF($ND69=0,"",(IFERROR( (IFERROR($ND69/FRACAS!$AY$1*60,0) - SUMPRODUCT( (FRACAS!$K$5:$K$9999=NH$2) * IFERROR(FRACAS!$AN$5:$AN$9999,0) ) ) / IFERROR($ND69/FRACAS!$AY$1*60,0), 1 )))</f>
        <v>1</v>
      </c>
      <c r="NI69" s="347" cm="1">
        <f t="array" ref="NI69">IF($ND69=0,"",(IFERROR( (IFERROR($ND69/FRACAS!$AY$1*60,0) - SUMPRODUCT( (FRACAS!$K$5:$K$9999=NI$2) * IFERROR(FRACAS!$AN$5:$AN$9999,0) ) ) / IFERROR($ND69/FRACAS!$AY$1*60,0), 1 )))</f>
        <v>1</v>
      </c>
      <c r="NJ69" s="347" cm="1">
        <f t="array" ref="NJ69">IF($ND69=0,"",(IFERROR( (IFERROR($ND69/FRACAS!$AY$1*60,0) - SUMPRODUCT( (FRACAS!$K$5:$K$9999=NJ$2) * IFERROR(FRACAS!$AN$5:$AN$9999,0) ) ) / IFERROR($ND69/FRACAS!$AY$1*60,0), 1 )))</f>
        <v>1</v>
      </c>
      <c r="NK69" s="347" cm="1">
        <f t="array" ref="NK69">IF($ND69=0,"",(IFERROR( (IFERROR($ND69/FRACAS!$AY$1*60,0) - SUMPRODUCT( (FRACAS!$K$5:$K$9999=NK$2) * IFERROR(FRACAS!$AN$5:$AN$9999,0) ) ) / IFERROR($ND69/FRACAS!$AY$1*60,0), 1 )))</f>
        <v>1</v>
      </c>
      <c r="NL69" s="347" cm="1">
        <f t="array" ref="NL69">IF($ND69=0,"",(IFERROR( (IFERROR($ND69/FRACAS!$AY$1*60,0) - SUMPRODUCT( (FRACAS!$K$5:$K$9999=NL$2) * IFERROR(FRACAS!$AN$5:$AN$9999,0) ) ) / IFERROR($ND69/FRACAS!$AY$1*60,0), 1 )))</f>
        <v>1</v>
      </c>
      <c r="NM69" s="347" cm="1">
        <f t="array" ref="NM69">IF($ND69=0,"",(IFERROR( (IFERROR($ND69/FRACAS!$AY$1*60,0) - SUMPRODUCT( (FRACAS!$K$5:$K$9999=NM$2) * IFERROR(FRACAS!$AN$5:$AN$9999,0) ) ) / IFERROR($ND69/FRACAS!$AY$1*60,0), 1 )))</f>
        <v>1</v>
      </c>
      <c r="NN69" s="347" cm="1">
        <f t="array" ref="NN69">IF($ND69=0,"",(IFERROR( (IFERROR($ND69/FRACAS!$AY$1*60,0) - SUMPRODUCT( (FRACAS!$K$5:$K$9999=NN$2) * IFERROR(FRACAS!$AN$5:$AN$9999,0) ) ) / IFERROR($ND69/FRACAS!$AY$1*60,0), 1 )))</f>
        <v>1</v>
      </c>
      <c r="NO69" s="347" cm="1">
        <f t="array" ref="NO69">IF($ND69=0,"",(IFERROR( (IFERROR($ND69/FRACAS!$AY$1*60,0) - SUMPRODUCT( (FRACAS!$K$5:$K$9999=NO$2) * IFERROR(FRACAS!$AN$5:$AN$9999,0) ) ) / IFERROR($ND69/FRACAS!$AY$1*60,0), 1 )))</f>
        <v>1</v>
      </c>
      <c r="NP69" s="347" cm="1">
        <f t="array" ref="NP69">IF($ND69=0,"",(IFERROR( (IFERROR($ND69/FRACAS!$AY$1*60,0) - SUMPRODUCT( (FRACAS!$K$5:$K$9999=NP$2) * IFERROR(FRACAS!$AN$5:$AN$9999,0) ) ) / IFERROR($ND69/FRACAS!$AY$1*60,0), 1 )))</f>
        <v>1</v>
      </c>
      <c r="NQ69" s="347" cm="1">
        <f t="array" ref="NQ69">IF($ND69=0,"",(IFERROR( (IFERROR($ND69/FRACAS!$AY$1*60,0) - SUMPRODUCT( (FRACAS!$K$5:$K$9999=NQ$2) * IFERROR(FRACAS!$AN$5:$AN$9999,0) ) ) / IFERROR($ND69/FRACAS!$AY$1*60,0), 1 )))</f>
        <v>1</v>
      </c>
      <c r="NR69" s="347" cm="1">
        <f t="array" ref="NR69">IF($ND69=0,"",(IFERROR( (IFERROR($ND69/FRACAS!$AY$1*60,0) - SUMPRODUCT( (FRACAS!$K$5:$K$9999=NR$2) * IFERROR(FRACAS!$AN$5:$AN$9999,0) ) ) / IFERROR($ND69/FRACAS!$AY$1*60,0), 1 )))</f>
        <v>1</v>
      </c>
      <c r="NS69" s="347" cm="1">
        <f t="array" ref="NS69">IF($ND69=0,"",(IFERROR( (IFERROR($ND69/FRACAS!$AY$1*60,0) - SUMPRODUCT( (FRACAS!$K$5:$K$9999=NS$2) * IFERROR(FRACAS!$AN$5:$AN$9999,0) ) ) / IFERROR($ND69/FRACAS!$AY$1*60,0), 1 )))</f>
        <v>1</v>
      </c>
      <c r="NT69" s="347" cm="1">
        <f t="array" ref="NT69">IF($ND69=0,"",(IFERROR( (IFERROR($ND69/FRACAS!$AY$1*60,0) - SUMPRODUCT( (FRACAS!$K$5:$K$9999=NT$2) * IFERROR(FRACAS!$AN$5:$AN$9999,0) ) ) / IFERROR($ND69/FRACAS!$AY$1*60,0), 1 )))</f>
        <v>1</v>
      </c>
      <c r="NU69" s="347" cm="1">
        <f t="array" ref="NU69">IF($ND69=0,"",(IFERROR( (IFERROR($ND69/FRACAS!$AY$1*60,0) - SUMPRODUCT( (FRACAS!$K$5:$K$9999=NU$2) * IFERROR(FRACAS!$AN$5:$AN$9999,0) ) ) / IFERROR($ND69/FRACAS!$AY$1*60,0), 1 )))</f>
        <v>1</v>
      </c>
      <c r="NV69" s="347" cm="1">
        <f t="array" ref="NV69">IF($ND69=0,"",(IFERROR( (IFERROR($ND69/FRACAS!$AY$1*60,0) - SUMPRODUCT( (FRACAS!$K$5:$K$9999=NV$2) * IFERROR(FRACAS!$AN$5:$AN$9999,0) ) ) / IFERROR($ND69/FRACAS!$AY$1*60,0), 1 )))</f>
        <v>1</v>
      </c>
      <c r="NW69" s="347" cm="1">
        <f t="array" ref="NW69">IF($ND69=0,"",(IFERROR( (IFERROR($ND69/FRACAS!$AY$1*60,0) - SUMPRODUCT( (FRACAS!$K$5:$K$9999=NW$2) * IFERROR(FRACAS!$AN$5:$AN$9999,0) ) ) / IFERROR($ND69/FRACAS!$AY$1*60,0), 1 )))</f>
        <v>1</v>
      </c>
      <c r="NX69" s="347" cm="1">
        <f t="array" ref="NX69">IF($ND69=0,"",(IFERROR( (IFERROR($ND69/FRACAS!$AY$1*60,0) - SUMPRODUCT( (FRACAS!$K$5:$K$9999=NX$2) * IFERROR(FRACAS!$AN$5:$AN$9999,0) ) ) / IFERROR($ND69/FRACAS!$AY$1*60,0), 1 )))</f>
        <v>1</v>
      </c>
      <c r="NY69" s="347" cm="1">
        <f t="array" ref="NY69">IF($ND69=0,"",(IFERROR( (IFERROR($ND69/FRACAS!$AY$1*60,0) - SUMPRODUCT( (FRACAS!$K$5:$K$9999=NY$2) * IFERROR(FRACAS!$AN$5:$AN$9999,0) ) ) / IFERROR($ND69/FRACAS!$AY$1*60,0), 1 )))</f>
        <v>1</v>
      </c>
      <c r="NZ69" s="347" cm="1">
        <f t="array" ref="NZ69">IF($ND69=0,"",(IFERROR( (IFERROR($ND69/FRACAS!$AY$1*60,0) - SUMPRODUCT( (FRACAS!$K$5:$K$9999=NZ$2) * IFERROR(FRACAS!$AN$5:$AN$9999,0) ) ) / IFERROR($ND69/FRACAS!$AY$1*60,0), 1 )))</f>
        <v>1</v>
      </c>
      <c r="OA69" s="347" cm="1">
        <f t="array" ref="OA69">IF($ND69=0,"",(IFERROR( (IFERROR($ND69/FRACAS!$AY$1*60,0) - SUMPRODUCT( (FRACAS!$K$5:$K$9999=OA$2) * IFERROR(FRACAS!$AN$5:$AN$9999,0) ) ) / IFERROR($ND69/FRACAS!$AY$1*60,0), 1 )))</f>
        <v>1</v>
      </c>
      <c r="OB69" s="347" cm="1">
        <f t="array" ref="OB69">IF($ND69=0,"",(IFERROR( (IFERROR($ND69/FRACAS!$AY$1*60,0) - SUMPRODUCT( (FRACAS!$K$5:$K$9999=OB$2) * IFERROR(FRACAS!$AN$5:$AN$9999,0) ) ) / IFERROR($ND69/FRACAS!$AY$1*60,0), 1 )))</f>
        <v>1</v>
      </c>
      <c r="OC69" s="347" cm="1">
        <f t="array" ref="OC69">IF($ND69=0,"",(IFERROR( (IFERROR($ND69/FRACAS!$AY$1*60,0) - SUMPRODUCT( (FRACAS!$K$5:$K$9999=OC$2) * IFERROR(FRACAS!$AN$5:$AN$9999,0) ) ) / IFERROR($ND69/FRACAS!$AY$1*60,0), 1 )))</f>
        <v>1</v>
      </c>
      <c r="OD69" s="347" cm="1">
        <f t="array" ref="OD69">IF($ND69=0,"",(IFERROR( (IFERROR($ND69/FRACAS!$AY$1*60,0) - SUMPRODUCT( (FRACAS!$K$5:$K$9999=OD$2) * IFERROR(FRACAS!$AN$5:$AN$9999,0) ) ) / IFERROR($ND69/FRACAS!$AY$1*60,0), 1 )))</f>
        <v>1</v>
      </c>
      <c r="OE69" s="347" cm="1">
        <f t="array" ref="OE69">IF($ND69=0,"",(IFERROR( (IFERROR($ND69/FRACAS!$AY$1*60,0) - SUMPRODUCT( (FRACAS!$K$5:$K$9999=OE$2) * IFERROR(FRACAS!$AN$5:$AN$9999,0) ) ) / IFERROR($ND69/FRACAS!$AY$1*60,0), 1 )))</f>
        <v>1</v>
      </c>
      <c r="OF69" s="347" cm="1">
        <f t="array" ref="OF69">IF($ND69=0,"",(IFERROR( (IFERROR($ND69/FRACAS!$AY$1*60,0) - SUMPRODUCT( (FRACAS!$K$5:$K$9999=OF$2) * IFERROR(FRACAS!$AN$5:$AN$9999,0) ) ) / IFERROR($ND69/FRACAS!$AY$1*60,0), 1 )))</f>
        <v>1</v>
      </c>
      <c r="OG69" s="347" cm="1">
        <f t="array" ref="OG69">IF($ND69=0,"",(IFERROR( (IFERROR($ND69/FRACAS!$AY$1*60,0) - SUMPRODUCT( (FRACAS!$K$5:$K$9999=OG$2) * IFERROR(FRACAS!$AN$5:$AN$9999,0) ) ) / IFERROR($ND69/FRACAS!$AY$1*60,0), 1 )))</f>
        <v>1</v>
      </c>
      <c r="OH69" s="347" cm="1">
        <f t="array" ref="OH69">IF($ND69=0,"",(IFERROR( (IFERROR($ND69/FRACAS!$AY$1*60,0) - SUMPRODUCT( (FRACAS!$K$5:$K$9999=OH$2) * IFERROR(FRACAS!$AN$5:$AN$9999,0) ) ) / IFERROR($ND69/FRACAS!$AY$1*60,0), 1 )))</f>
        <v>1</v>
      </c>
      <c r="OI69" s="347" cm="1">
        <f t="array" ref="OI69">IF($ND69=0,"",(IFERROR( (IFERROR($ND69/FRACAS!$AY$1*60,0) - SUMPRODUCT( (FRACAS!$K$5:$K$9999=OI$2) * IFERROR(FRACAS!$AN$5:$AN$9999,0) ) ) / IFERROR($ND69/FRACAS!$AY$1*60,0), 1 )))</f>
        <v>1</v>
      </c>
      <c r="OJ69" s="347" cm="1">
        <f t="array" ref="OJ69">IF($ND69=0,"",(IFERROR( (IFERROR($ND69/FRACAS!$AY$1*60,0) - SUMPRODUCT( (FRACAS!$K$5:$K$9999=OJ$2) * IFERROR(FRACAS!$AN$5:$AN$9999,0) ) ) / IFERROR($ND69/FRACAS!$AY$1*60,0), 1 )))</f>
        <v>1</v>
      </c>
      <c r="OK69" s="347" cm="1">
        <f t="array" ref="OK69">IF($ND69=0,"",(IFERROR( (IFERROR($ND69/FRACAS!$AY$1*60,0) - SUMPRODUCT( (FRACAS!$K$5:$K$9999=OK$2) * IFERROR(FRACAS!$AN$5:$AN$9999,0) ) ) / IFERROR($ND69/FRACAS!$AY$1*60,0), 1 )))</f>
        <v>1</v>
      </c>
      <c r="OL69" s="347" cm="1">
        <f t="array" ref="OL69">IF($ND69=0,"",(IFERROR( (IFERROR($ND69/FRACAS!$AY$1*60,0) - SUMPRODUCT( (FRACAS!$K$5:$K$9999=OL$2) * IFERROR(FRACAS!$AN$5:$AN$9999,0) ) ) / IFERROR($ND69/FRACAS!$AY$1*60,0), 1 )))</f>
        <v>1</v>
      </c>
      <c r="OM69" s="347" cm="1">
        <f t="array" ref="OM69">IF($ND69=0,"",(IFERROR( (IFERROR($ND69/FRACAS!$AY$1*60,0) - SUMPRODUCT( (FRACAS!$K$5:$K$9999=OM$2) * IFERROR(FRACAS!$AN$5:$AN$9999,0) ) ) / IFERROR($ND69/FRACAS!$AY$1*60,0), 1 )))</f>
        <v>1</v>
      </c>
      <c r="ON69" s="347" cm="1">
        <f t="array" ref="ON69">IF($ND69=0,"",(IFERROR( (IFERROR($ND69/FRACAS!$AY$1*60,0) - SUMPRODUCT( (FRACAS!$K$5:$K$9999=ON$2) * IFERROR(FRACAS!$AN$5:$AN$9999,0) ) ) / IFERROR($ND69/FRACAS!$AY$1*60,0), 1 )))</f>
        <v>1</v>
      </c>
    </row>
    <row r="70" spans="2:404" ht="15" customHeight="1">
      <c r="B70" s="301" t="s">
        <v>229</v>
      </c>
      <c r="C70" s="302">
        <v>45716</v>
      </c>
      <c r="D70" s="307">
        <v>19385</v>
      </c>
      <c r="E70" s="307">
        <v>1685</v>
      </c>
      <c r="F70" s="307">
        <v>22869</v>
      </c>
      <c r="G70" s="307">
        <v>17076</v>
      </c>
      <c r="H70" s="307">
        <v>15435</v>
      </c>
      <c r="I70" s="303"/>
      <c r="J70" s="303"/>
      <c r="K70" s="304"/>
      <c r="L70" s="304"/>
      <c r="M70" s="317"/>
      <c r="N70" s="305"/>
      <c r="O70" s="279"/>
      <c r="P70" s="279"/>
      <c r="Q70" s="279"/>
      <c r="R70" s="279"/>
      <c r="S70" s="279"/>
      <c r="T70" s="279"/>
      <c r="U70" s="279"/>
      <c r="V70" s="279"/>
      <c r="W70" s="279"/>
      <c r="X70" s="279"/>
      <c r="Y70" s="279"/>
      <c r="Z70" s="279"/>
      <c r="AA70" s="279"/>
      <c r="AB70" s="279"/>
      <c r="AC70" s="279"/>
      <c r="AD70" s="279"/>
      <c r="AE70" s="279"/>
      <c r="AF70" s="279"/>
      <c r="AG70" s="279"/>
      <c r="AH70" s="279"/>
      <c r="AI70" s="279"/>
      <c r="AJ70" s="279"/>
      <c r="AK70" s="279"/>
      <c r="AL70" s="279"/>
      <c r="AM70" s="279"/>
      <c r="AN70" s="279"/>
      <c r="AO70" s="279"/>
      <c r="AP70" s="279"/>
      <c r="AQ70" s="279"/>
      <c r="AR70" s="279"/>
      <c r="AS70" s="279"/>
      <c r="AT70" s="279"/>
      <c r="AU70" s="279"/>
      <c r="AV70" s="279"/>
      <c r="AW70" s="279"/>
      <c r="AX70" s="279"/>
      <c r="AY70" s="279"/>
      <c r="AZ70" s="279"/>
      <c r="BA70" s="280"/>
      <c r="BB70" s="266"/>
      <c r="BC70" s="266"/>
      <c r="BD70" s="352"/>
      <c r="BE70" s="352"/>
      <c r="BF70" s="352"/>
      <c r="BG70" s="352"/>
      <c r="BH70" s="352"/>
      <c r="BI70" s="352"/>
      <c r="BJ70" s="352"/>
      <c r="BK70" s="352"/>
      <c r="BL70" s="352"/>
      <c r="BM70" s="352"/>
      <c r="BN70" s="352"/>
      <c r="BO70" s="352"/>
      <c r="BP70" s="352"/>
      <c r="BQ70" s="352"/>
      <c r="BR70" s="352"/>
      <c r="BS70" s="352"/>
      <c r="BT70" s="352"/>
      <c r="BU70" s="352"/>
      <c r="BV70" s="352"/>
      <c r="BW70" s="352"/>
      <c r="BX70" s="352"/>
      <c r="BY70" s="352"/>
      <c r="BZ70" s="352"/>
      <c r="CA70" s="352"/>
      <c r="CB70" s="352"/>
      <c r="CC70" s="352"/>
      <c r="CD70" s="352"/>
      <c r="CE70" s="352"/>
      <c r="CF70" s="352"/>
      <c r="CG70" s="352"/>
      <c r="CH70" s="352"/>
      <c r="CI70" s="352"/>
      <c r="CJ70" s="352"/>
      <c r="CK70" s="352"/>
      <c r="CL70" s="352"/>
      <c r="CM70" s="352"/>
      <c r="CN70" s="352"/>
      <c r="CO70" s="352"/>
      <c r="CP70" s="352"/>
      <c r="CQ70" s="352"/>
      <c r="CR70" s="352"/>
      <c r="CS70" s="352"/>
      <c r="CT70" s="352"/>
      <c r="CU70" s="352"/>
      <c r="CV70" s="352"/>
      <c r="CW70" s="352"/>
      <c r="CX70" s="352"/>
      <c r="CY70" s="352"/>
      <c r="CZ70" s="352"/>
      <c r="DA70" s="352"/>
      <c r="DB70" s="266"/>
      <c r="DC70" s="266">
        <f t="shared" si="8"/>
        <v>91</v>
      </c>
      <c r="DD70" s="302">
        <f t="shared" si="9"/>
        <v>45716</v>
      </c>
      <c r="DE70" s="328">
        <f>IF(D70&gt; 0,(COUNTIFS(FRACAS!$B$5:$B$9997, D$4, FRACAS!$D$5:$D$9997, "&lt;="&amp;D70)), "" )</f>
        <v>44</v>
      </c>
      <c r="DF70" s="282">
        <f>IF(E70&gt; 0,(COUNTIFS(FRACAS!$B$5:$B$9997, E$4, FRACAS!$D$5:$D$9997, "&lt;="&amp;E70)), "" )</f>
        <v>14</v>
      </c>
      <c r="DG70" s="282">
        <f>IF(F70&gt; 0,(COUNTIFS(FRACAS!$B$5:$B$9997, F$4, FRACAS!$D$5:$D$9997, "&lt;="&amp;F70)), "" )</f>
        <v>9</v>
      </c>
      <c r="DH70" s="282">
        <f>IF(G70&gt; 0,(COUNTIFS(FRACAS!$B$5:$B$9997, G$4, FRACAS!$D$5:$D$9997, "&lt;="&amp;G70)), "" )</f>
        <v>13</v>
      </c>
      <c r="DI70" s="282">
        <f>IF(H70&gt; 0,(COUNTIFS(FRACAS!$B$5:$B$9997, H$4, FRACAS!$D$5:$D$9997, "&lt;="&amp;H70)), "" )</f>
        <v>11</v>
      </c>
      <c r="DJ70" s="282" t="str">
        <f>IF(I70&gt; 0,(COUNTIFS(FRACAS!$B$5:$B$9997, I$4, FRACAS!$D$5:$D$9997, "&lt;="&amp;I70)), "" )</f>
        <v/>
      </c>
      <c r="DK70" s="282" t="str">
        <f>IF(J70&gt; 0,(COUNTIFS(FRACAS!$B$5:$B$9997, J$4, FRACAS!$D$5:$D$9997, "&lt;="&amp;J70)), "" )</f>
        <v/>
      </c>
      <c r="DL70" s="282" t="str">
        <f>IF(K70&gt; 0,(COUNTIFS(FRACAS!$B$5:$B$9997, K$4, FRACAS!$D$5:$D$9997, "&lt;="&amp;K70)), "" )</f>
        <v/>
      </c>
      <c r="DM70" s="282" t="str">
        <f>IF(L70&gt; 0,(COUNTIFS(FRACAS!$B$5:$B$9997, L$4, FRACAS!$D$5:$D$9997, "&lt;="&amp;L70)), "" )</f>
        <v/>
      </c>
      <c r="DN70" s="282" t="str">
        <f>IF(M70&gt; 0,(COUNTIFS(FRACAS!$B$5:$B$9997, M$4, FRACAS!$D$5:$D$9997, "&lt;="&amp;M70)), "" )</f>
        <v/>
      </c>
      <c r="DO70" s="284"/>
      <c r="DP70" s="282"/>
      <c r="DQ70" s="282"/>
      <c r="DR70" s="282"/>
      <c r="DS70" s="282"/>
      <c r="DT70" s="282"/>
      <c r="DU70" s="282"/>
      <c r="DV70" s="282"/>
      <c r="DW70" s="282"/>
      <c r="DX70" s="282"/>
      <c r="DY70" s="282"/>
      <c r="DZ70" s="282"/>
      <c r="EA70" s="282"/>
      <c r="EB70" s="282"/>
      <c r="EC70" s="282"/>
      <c r="ED70" s="282"/>
      <c r="EE70" s="282"/>
      <c r="EF70" s="282"/>
      <c r="EG70" s="282"/>
      <c r="EH70" s="282"/>
      <c r="EI70" s="282"/>
      <c r="EJ70" s="282"/>
      <c r="EK70" s="282"/>
      <c r="EL70" s="282"/>
      <c r="EM70" s="282"/>
      <c r="EN70" s="282"/>
      <c r="EO70" s="282"/>
      <c r="EP70" s="282"/>
      <c r="EQ70" s="282"/>
      <c r="ER70" s="282"/>
      <c r="ES70" s="282"/>
      <c r="ET70" s="282"/>
      <c r="EU70" s="282"/>
      <c r="EV70" s="282"/>
      <c r="EW70" s="282"/>
      <c r="EX70" s="282"/>
      <c r="EY70" s="282"/>
      <c r="EZ70" s="282"/>
      <c r="FA70" s="282"/>
      <c r="FB70" s="283"/>
      <c r="FC70" s="285"/>
      <c r="FD70" s="285"/>
      <c r="JN70" s="306"/>
      <c r="JO70" s="274"/>
      <c r="JP70" s="274"/>
      <c r="JQ70" s="274"/>
      <c r="JR70" s="274"/>
      <c r="JS70" s="274"/>
      <c r="JT70" s="274"/>
      <c r="JU70" s="274"/>
      <c r="JV70" s="274"/>
      <c r="JW70" s="274"/>
      <c r="JX70" s="274"/>
      <c r="JY70" s="274"/>
      <c r="JZ70" s="274"/>
      <c r="KA70" s="274"/>
      <c r="KB70" s="274"/>
      <c r="KC70" s="274"/>
      <c r="KD70" s="274"/>
      <c r="KE70" s="274"/>
      <c r="KF70" s="274"/>
      <c r="KG70" s="274"/>
      <c r="KH70" s="274"/>
      <c r="KI70" s="274"/>
      <c r="KJ70" s="274"/>
      <c r="KK70" s="274"/>
      <c r="KL70" s="274"/>
      <c r="KM70" s="274"/>
      <c r="KN70" s="274"/>
      <c r="KO70" s="274"/>
      <c r="KP70" s="274"/>
      <c r="KQ70" s="274"/>
      <c r="KR70" s="274"/>
      <c r="KS70" s="274"/>
      <c r="KT70" s="274"/>
      <c r="KU70" s="274"/>
      <c r="KV70" s="274"/>
      <c r="KW70" s="274"/>
      <c r="KX70" s="274"/>
      <c r="KY70" s="274"/>
      <c r="KZ70" s="274"/>
      <c r="LA70" s="274"/>
      <c r="LB70" s="275"/>
      <c r="LC70" s="302">
        <f t="shared" ref="LC70:LC133" si="11">DD70</f>
        <v>45716</v>
      </c>
      <c r="LD70" s="354" cm="1">
        <f t="array" ref="LD70">IFERROR(
    (((D70/FRACAS!$AY$1)*60))
    /
    (((D70/FRACAS!$AY$1)*60) + SUMPRODUCT((FRACAS!$B$5:$B$9997=D$4)*(FRACAS!$D$5:$D$9997&lt;=D70)*(IFERROR(FRACAS!$AM$5:$AM$9997,0)))
    ),"")</f>
        <v>0.41888320141858781</v>
      </c>
      <c r="LE70" s="354" cm="1">
        <f t="array" ref="LE70">IFERROR(
    (((E70/FRACAS!$AY$1)*60))
    /
    (((E70/FRACAS!$AY$1)*60) + SUMPRODUCT((FRACAS!$B$5:$B$9997=E$4)*(FRACAS!$D$5:$D$9997&lt;=E70)*(IFERROR(FRACAS!$AM$5:$AM$9997,0)))
    ),"")</f>
        <v>5.9569941553546356E-2</v>
      </c>
      <c r="LF70" s="354" cm="1">
        <f t="array" ref="LF70">IFERROR(
    (((F70/FRACAS!$AY$1)*60))
    /
    (((F70/FRACAS!$AY$1)*60) + SUMPRODUCT((FRACAS!$B$5:$B$9997=F$4)*(FRACAS!$D$5:$D$9997&lt;=F70)*(IFERROR(FRACAS!$AM$5:$AM$9997,0)))
    ),"")</f>
        <v>0.74927605584770929</v>
      </c>
      <c r="LG70" s="354" cm="1">
        <f t="array" ref="LG70">IFERROR(
    (((G70/FRACAS!$AY$1)*60))
    /
    (((G70/FRACAS!$AY$1)*60) + SUMPRODUCT((FRACAS!$B$5:$B$9997=G$4)*(FRACAS!$D$5:$D$9997&lt;=G70)*(IFERROR(FRACAS!$AM$5:$AM$9997,0)))
    ),"")</f>
        <v>0.71650942923633631</v>
      </c>
      <c r="LH70" s="354" cm="1">
        <f t="array" ref="LH70">IFERROR(
    (((H70/FRACAS!$AY$1)*60))
    /
    (((H70/FRACAS!$AY$1)*60) + SUMPRODUCT((FRACAS!$B$5:$B$9997=H$4)*(FRACAS!$D$5:$D$9997&lt;=H70)*(IFERROR(FRACAS!$AM$5:$AM$9997,0)))
    ),"")</f>
        <v>0.69818268447717646</v>
      </c>
      <c r="LI70" s="354" t="str" cm="1">
        <f t="array" ref="LI70">IFERROR(
    (((I70/FRACAS!$AY$1)*60))
    /
    (((I70/FRACAS!$AY$1)*60) + SUMPRODUCT((FRACAS!$B$5:$B$9997=I$4)*(FRACAS!$D$5:$D$9997&lt;=I70)*(IFERROR(FRACAS!$AM$5:$AM$9997,0)))
    ),"")</f>
        <v/>
      </c>
      <c r="LJ70" s="354" t="str" cm="1">
        <f t="array" ref="LJ70">IFERROR(
    (((J70/FRACAS!$AY$1)*60))
    /
    (((J70/FRACAS!$AY$1)*60) + SUMPRODUCT((FRACAS!$B$5:$B$9997=J$4)*(FRACAS!$D$5:$D$9997&lt;=J70)*(IFERROR(FRACAS!$AM$5:$AM$9997,0)))
    ),"")</f>
        <v/>
      </c>
      <c r="LK70" s="354" t="str" cm="1">
        <f t="array" ref="LK70">IFERROR(
    (((K70/FRACAS!$AY$1)*60))
    /
    (((K70/FRACAS!$AY$1)*60) + SUMPRODUCT((FRACAS!$B$5:$B$9997=K$4)*(FRACAS!$D$5:$D$9997&lt;=K70)*(IFERROR(FRACAS!$AM$5:$AM$9997,0)))
    ),"")</f>
        <v/>
      </c>
      <c r="LL70" s="354" t="str" cm="1">
        <f t="array" ref="LL70">IFERROR(
    (((L70/FRACAS!$AY$1)*60))
    /
    (((L70/FRACAS!$AY$1)*60) + SUMPRODUCT((FRACAS!$B$5:$B$9997=L$4)*(FRACAS!$D$5:$D$9997&lt;=L70)*(IFERROR(FRACAS!$AM$5:$AM$9997,0)))
    ),"")</f>
        <v/>
      </c>
      <c r="LM70" s="354" t="str" cm="1">
        <f t="array" ref="LM70">IFERROR(
    (((M70/FRACAS!$AY$1)*60))
    /
    (((M70/FRACAS!$AY$1)*60) + SUMPRODUCT((FRACAS!$B$5:$B$9997=M$4)*(FRACAS!$D$5:$D$9997&lt;=M70)*(IFERROR(FRACAS!$AM$5:$AM$9997,0)))
    ),"")</f>
        <v/>
      </c>
      <c r="LN70" s="308"/>
      <c r="LO70" s="276"/>
      <c r="LP70" s="276"/>
      <c r="LQ70" s="276"/>
      <c r="LR70" s="276"/>
      <c r="LS70" s="276"/>
      <c r="LT70" s="276"/>
      <c r="LU70" s="276"/>
      <c r="LV70" s="276"/>
      <c r="LW70" s="276"/>
      <c r="LX70" s="276"/>
      <c r="LY70" s="276"/>
      <c r="LZ70" s="276"/>
      <c r="MA70" s="276"/>
      <c r="MB70" s="276"/>
      <c r="MC70" s="276"/>
      <c r="MD70" s="276"/>
      <c r="ME70" s="276"/>
      <c r="MF70" s="276"/>
      <c r="MG70" s="276"/>
      <c r="MH70" s="276"/>
      <c r="MI70" s="276"/>
      <c r="MJ70" s="276"/>
      <c r="MK70" s="276"/>
      <c r="ML70" s="276"/>
      <c r="MM70" s="276"/>
      <c r="MN70" s="276"/>
      <c r="MO70" s="276"/>
      <c r="MP70" s="276"/>
      <c r="MQ70" s="276"/>
      <c r="MR70" s="276"/>
      <c r="MS70" s="276"/>
      <c r="MT70" s="276"/>
      <c r="MU70" s="276"/>
      <c r="MV70" s="276"/>
      <c r="MW70" s="276"/>
      <c r="MX70" s="276"/>
      <c r="MY70" s="276"/>
      <c r="MZ70" s="276"/>
      <c r="NA70" s="277"/>
      <c r="ND70" s="345">
        <f t="shared" ref="ND70:ND133" si="12">SUM(D70:M70)</f>
        <v>76450</v>
      </c>
      <c r="NE70" s="346">
        <f t="shared" si="10"/>
        <v>45716</v>
      </c>
      <c r="NF70" s="347" cm="1">
        <f t="array" ref="NF70">IF($ND70=0,"",(IFERROR( (IFERROR($ND70/FRACAS!$AY$1*60,0) - SUMPRODUCT( (FRACAS!$K$5:$K$9999=NF$2) * IFERROR(FRACAS!$AN$5:$AN$9999,0) ) ) / IFERROR($ND70/FRACAS!$AY$1*60,0), 1 )))</f>
        <v>1</v>
      </c>
      <c r="NG70" s="347" cm="1">
        <f t="array" ref="NG70">IF($ND70=0,"",(IFERROR( (IFERROR($ND70/FRACAS!$AY$1*60,0) - SUMPRODUCT( (FRACAS!$K$5:$K$9999=NG$2) * IFERROR(FRACAS!$AN$5:$AN$9999,0) ) ) / IFERROR($ND70/FRACAS!$AY$1*60,0), 1 )))</f>
        <v>1</v>
      </c>
      <c r="NH70" s="347" cm="1">
        <f t="array" ref="NH70">IF($ND70=0,"",(IFERROR( (IFERROR($ND70/FRACAS!$AY$1*60,0) - SUMPRODUCT( (FRACAS!$K$5:$K$9999=NH$2) * IFERROR(FRACAS!$AN$5:$AN$9999,0) ) ) / IFERROR($ND70/FRACAS!$AY$1*60,0), 1 )))</f>
        <v>1</v>
      </c>
      <c r="NI70" s="347" cm="1">
        <f t="array" ref="NI70">IF($ND70=0,"",(IFERROR( (IFERROR($ND70/FRACAS!$AY$1*60,0) - SUMPRODUCT( (FRACAS!$K$5:$K$9999=NI$2) * IFERROR(FRACAS!$AN$5:$AN$9999,0) ) ) / IFERROR($ND70/FRACAS!$AY$1*60,0), 1 )))</f>
        <v>1</v>
      </c>
      <c r="NJ70" s="347" cm="1">
        <f t="array" ref="NJ70">IF($ND70=0,"",(IFERROR( (IFERROR($ND70/FRACAS!$AY$1*60,0) - SUMPRODUCT( (FRACAS!$K$5:$K$9999=NJ$2) * IFERROR(FRACAS!$AN$5:$AN$9999,0) ) ) / IFERROR($ND70/FRACAS!$AY$1*60,0), 1 )))</f>
        <v>1</v>
      </c>
      <c r="NK70" s="347" cm="1">
        <f t="array" ref="NK70">IF($ND70=0,"",(IFERROR( (IFERROR($ND70/FRACAS!$AY$1*60,0) - SUMPRODUCT( (FRACAS!$K$5:$K$9999=NK$2) * IFERROR(FRACAS!$AN$5:$AN$9999,0) ) ) / IFERROR($ND70/FRACAS!$AY$1*60,0), 1 )))</f>
        <v>1</v>
      </c>
      <c r="NL70" s="347" cm="1">
        <f t="array" ref="NL70">IF($ND70=0,"",(IFERROR( (IFERROR($ND70/FRACAS!$AY$1*60,0) - SUMPRODUCT( (FRACAS!$K$5:$K$9999=NL$2) * IFERROR(FRACAS!$AN$5:$AN$9999,0) ) ) / IFERROR($ND70/FRACAS!$AY$1*60,0), 1 )))</f>
        <v>1</v>
      </c>
      <c r="NM70" s="347" cm="1">
        <f t="array" ref="NM70">IF($ND70=0,"",(IFERROR( (IFERROR($ND70/FRACAS!$AY$1*60,0) - SUMPRODUCT( (FRACAS!$K$5:$K$9999=NM$2) * IFERROR(FRACAS!$AN$5:$AN$9999,0) ) ) / IFERROR($ND70/FRACAS!$AY$1*60,0), 1 )))</f>
        <v>1</v>
      </c>
      <c r="NN70" s="347" cm="1">
        <f t="array" ref="NN70">IF($ND70=0,"",(IFERROR( (IFERROR($ND70/FRACAS!$AY$1*60,0) - SUMPRODUCT( (FRACAS!$K$5:$K$9999=NN$2) * IFERROR(FRACAS!$AN$5:$AN$9999,0) ) ) / IFERROR($ND70/FRACAS!$AY$1*60,0), 1 )))</f>
        <v>1</v>
      </c>
      <c r="NO70" s="347" cm="1">
        <f t="array" ref="NO70">IF($ND70=0,"",(IFERROR( (IFERROR($ND70/FRACAS!$AY$1*60,0) - SUMPRODUCT( (FRACAS!$K$5:$K$9999=NO$2) * IFERROR(FRACAS!$AN$5:$AN$9999,0) ) ) / IFERROR($ND70/FRACAS!$AY$1*60,0), 1 )))</f>
        <v>1</v>
      </c>
      <c r="NP70" s="347" cm="1">
        <f t="array" ref="NP70">IF($ND70=0,"",(IFERROR( (IFERROR($ND70/FRACAS!$AY$1*60,0) - SUMPRODUCT( (FRACAS!$K$5:$K$9999=NP$2) * IFERROR(FRACAS!$AN$5:$AN$9999,0) ) ) / IFERROR($ND70/FRACAS!$AY$1*60,0), 1 )))</f>
        <v>1</v>
      </c>
      <c r="NQ70" s="347" cm="1">
        <f t="array" ref="NQ70">IF($ND70=0,"",(IFERROR( (IFERROR($ND70/FRACAS!$AY$1*60,0) - SUMPRODUCT( (FRACAS!$K$5:$K$9999=NQ$2) * IFERROR(FRACAS!$AN$5:$AN$9999,0) ) ) / IFERROR($ND70/FRACAS!$AY$1*60,0), 1 )))</f>
        <v>1</v>
      </c>
      <c r="NR70" s="347" cm="1">
        <f t="array" ref="NR70">IF($ND70=0,"",(IFERROR( (IFERROR($ND70/FRACAS!$AY$1*60,0) - SUMPRODUCT( (FRACAS!$K$5:$K$9999=NR$2) * IFERROR(FRACAS!$AN$5:$AN$9999,0) ) ) / IFERROR($ND70/FRACAS!$AY$1*60,0), 1 )))</f>
        <v>1</v>
      </c>
      <c r="NS70" s="347" cm="1">
        <f t="array" ref="NS70">IF($ND70=0,"",(IFERROR( (IFERROR($ND70/FRACAS!$AY$1*60,0) - SUMPRODUCT( (FRACAS!$K$5:$K$9999=NS$2) * IFERROR(FRACAS!$AN$5:$AN$9999,0) ) ) / IFERROR($ND70/FRACAS!$AY$1*60,0), 1 )))</f>
        <v>1</v>
      </c>
      <c r="NT70" s="347" cm="1">
        <f t="array" ref="NT70">IF($ND70=0,"",(IFERROR( (IFERROR($ND70/FRACAS!$AY$1*60,0) - SUMPRODUCT( (FRACAS!$K$5:$K$9999=NT$2) * IFERROR(FRACAS!$AN$5:$AN$9999,0) ) ) / IFERROR($ND70/FRACAS!$AY$1*60,0), 1 )))</f>
        <v>1</v>
      </c>
      <c r="NU70" s="347" cm="1">
        <f t="array" ref="NU70">IF($ND70=0,"",(IFERROR( (IFERROR($ND70/FRACAS!$AY$1*60,0) - SUMPRODUCT( (FRACAS!$K$5:$K$9999=NU$2) * IFERROR(FRACAS!$AN$5:$AN$9999,0) ) ) / IFERROR($ND70/FRACAS!$AY$1*60,0), 1 )))</f>
        <v>1</v>
      </c>
      <c r="NV70" s="347" cm="1">
        <f t="array" ref="NV70">IF($ND70=0,"",(IFERROR( (IFERROR($ND70/FRACAS!$AY$1*60,0) - SUMPRODUCT( (FRACAS!$K$5:$K$9999=NV$2) * IFERROR(FRACAS!$AN$5:$AN$9999,0) ) ) / IFERROR($ND70/FRACAS!$AY$1*60,0), 1 )))</f>
        <v>1</v>
      </c>
      <c r="NW70" s="347" cm="1">
        <f t="array" ref="NW70">IF($ND70=0,"",(IFERROR( (IFERROR($ND70/FRACAS!$AY$1*60,0) - SUMPRODUCT( (FRACAS!$K$5:$K$9999=NW$2) * IFERROR(FRACAS!$AN$5:$AN$9999,0) ) ) / IFERROR($ND70/FRACAS!$AY$1*60,0), 1 )))</f>
        <v>1</v>
      </c>
      <c r="NX70" s="347" cm="1">
        <f t="array" ref="NX70">IF($ND70=0,"",(IFERROR( (IFERROR($ND70/FRACAS!$AY$1*60,0) - SUMPRODUCT( (FRACAS!$K$5:$K$9999=NX$2) * IFERROR(FRACAS!$AN$5:$AN$9999,0) ) ) / IFERROR($ND70/FRACAS!$AY$1*60,0), 1 )))</f>
        <v>1</v>
      </c>
      <c r="NY70" s="347" cm="1">
        <f t="array" ref="NY70">IF($ND70=0,"",(IFERROR( (IFERROR($ND70/FRACAS!$AY$1*60,0) - SUMPRODUCT( (FRACAS!$K$5:$K$9999=NY$2) * IFERROR(FRACAS!$AN$5:$AN$9999,0) ) ) / IFERROR($ND70/FRACAS!$AY$1*60,0), 1 )))</f>
        <v>1</v>
      </c>
      <c r="NZ70" s="347" cm="1">
        <f t="array" ref="NZ70">IF($ND70=0,"",(IFERROR( (IFERROR($ND70/FRACAS!$AY$1*60,0) - SUMPRODUCT( (FRACAS!$K$5:$K$9999=NZ$2) * IFERROR(FRACAS!$AN$5:$AN$9999,0) ) ) / IFERROR($ND70/FRACAS!$AY$1*60,0), 1 )))</f>
        <v>1</v>
      </c>
      <c r="OA70" s="347" cm="1">
        <f t="array" ref="OA70">IF($ND70=0,"",(IFERROR( (IFERROR($ND70/FRACAS!$AY$1*60,0) - SUMPRODUCT( (FRACAS!$K$5:$K$9999=OA$2) * IFERROR(FRACAS!$AN$5:$AN$9999,0) ) ) / IFERROR($ND70/FRACAS!$AY$1*60,0), 1 )))</f>
        <v>1</v>
      </c>
      <c r="OB70" s="347" cm="1">
        <f t="array" ref="OB70">IF($ND70=0,"",(IFERROR( (IFERROR($ND70/FRACAS!$AY$1*60,0) - SUMPRODUCT( (FRACAS!$K$5:$K$9999=OB$2) * IFERROR(FRACAS!$AN$5:$AN$9999,0) ) ) / IFERROR($ND70/FRACAS!$AY$1*60,0), 1 )))</f>
        <v>1</v>
      </c>
      <c r="OC70" s="347" cm="1">
        <f t="array" ref="OC70">IF($ND70=0,"",(IFERROR( (IFERROR($ND70/FRACAS!$AY$1*60,0) - SUMPRODUCT( (FRACAS!$K$5:$K$9999=OC$2) * IFERROR(FRACAS!$AN$5:$AN$9999,0) ) ) / IFERROR($ND70/FRACAS!$AY$1*60,0), 1 )))</f>
        <v>1</v>
      </c>
      <c r="OD70" s="347" cm="1">
        <f t="array" ref="OD70">IF($ND70=0,"",(IFERROR( (IFERROR($ND70/FRACAS!$AY$1*60,0) - SUMPRODUCT( (FRACAS!$K$5:$K$9999=OD$2) * IFERROR(FRACAS!$AN$5:$AN$9999,0) ) ) / IFERROR($ND70/FRACAS!$AY$1*60,0), 1 )))</f>
        <v>1</v>
      </c>
      <c r="OE70" s="347" cm="1">
        <f t="array" ref="OE70">IF($ND70=0,"",(IFERROR( (IFERROR($ND70/FRACAS!$AY$1*60,0) - SUMPRODUCT( (FRACAS!$K$5:$K$9999=OE$2) * IFERROR(FRACAS!$AN$5:$AN$9999,0) ) ) / IFERROR($ND70/FRACAS!$AY$1*60,0), 1 )))</f>
        <v>1</v>
      </c>
      <c r="OF70" s="347" cm="1">
        <f t="array" ref="OF70">IF($ND70=0,"",(IFERROR( (IFERROR($ND70/FRACAS!$AY$1*60,0) - SUMPRODUCT( (FRACAS!$K$5:$K$9999=OF$2) * IFERROR(FRACAS!$AN$5:$AN$9999,0) ) ) / IFERROR($ND70/FRACAS!$AY$1*60,0), 1 )))</f>
        <v>1</v>
      </c>
      <c r="OG70" s="347" cm="1">
        <f t="array" ref="OG70">IF($ND70=0,"",(IFERROR( (IFERROR($ND70/FRACAS!$AY$1*60,0) - SUMPRODUCT( (FRACAS!$K$5:$K$9999=OG$2) * IFERROR(FRACAS!$AN$5:$AN$9999,0) ) ) / IFERROR($ND70/FRACAS!$AY$1*60,0), 1 )))</f>
        <v>1</v>
      </c>
      <c r="OH70" s="347" cm="1">
        <f t="array" ref="OH70">IF($ND70=0,"",(IFERROR( (IFERROR($ND70/FRACAS!$AY$1*60,0) - SUMPRODUCT( (FRACAS!$K$5:$K$9999=OH$2) * IFERROR(FRACAS!$AN$5:$AN$9999,0) ) ) / IFERROR($ND70/FRACAS!$AY$1*60,0), 1 )))</f>
        <v>1</v>
      </c>
      <c r="OI70" s="347" cm="1">
        <f t="array" ref="OI70">IF($ND70=0,"",(IFERROR( (IFERROR($ND70/FRACAS!$AY$1*60,0) - SUMPRODUCT( (FRACAS!$K$5:$K$9999=OI$2) * IFERROR(FRACAS!$AN$5:$AN$9999,0) ) ) / IFERROR($ND70/FRACAS!$AY$1*60,0), 1 )))</f>
        <v>1</v>
      </c>
      <c r="OJ70" s="347" cm="1">
        <f t="array" ref="OJ70">IF($ND70=0,"",(IFERROR( (IFERROR($ND70/FRACAS!$AY$1*60,0) - SUMPRODUCT( (FRACAS!$K$5:$K$9999=OJ$2) * IFERROR(FRACAS!$AN$5:$AN$9999,0) ) ) / IFERROR($ND70/FRACAS!$AY$1*60,0), 1 )))</f>
        <v>1</v>
      </c>
      <c r="OK70" s="347" cm="1">
        <f t="array" ref="OK70">IF($ND70=0,"",(IFERROR( (IFERROR($ND70/FRACAS!$AY$1*60,0) - SUMPRODUCT( (FRACAS!$K$5:$K$9999=OK$2) * IFERROR(FRACAS!$AN$5:$AN$9999,0) ) ) / IFERROR($ND70/FRACAS!$AY$1*60,0), 1 )))</f>
        <v>1</v>
      </c>
      <c r="OL70" s="347" cm="1">
        <f t="array" ref="OL70">IF($ND70=0,"",(IFERROR( (IFERROR($ND70/FRACAS!$AY$1*60,0) - SUMPRODUCT( (FRACAS!$K$5:$K$9999=OL$2) * IFERROR(FRACAS!$AN$5:$AN$9999,0) ) ) / IFERROR($ND70/FRACAS!$AY$1*60,0), 1 )))</f>
        <v>1</v>
      </c>
      <c r="OM70" s="347" cm="1">
        <f t="array" ref="OM70">IF($ND70=0,"",(IFERROR( (IFERROR($ND70/FRACAS!$AY$1*60,0) - SUMPRODUCT( (FRACAS!$K$5:$K$9999=OM$2) * IFERROR(FRACAS!$AN$5:$AN$9999,0) ) ) / IFERROR($ND70/FRACAS!$AY$1*60,0), 1 )))</f>
        <v>1</v>
      </c>
      <c r="ON70" s="347" cm="1">
        <f t="array" ref="ON70">IF($ND70=0,"",(IFERROR( (IFERROR($ND70/FRACAS!$AY$1*60,0) - SUMPRODUCT( (FRACAS!$K$5:$K$9999=ON$2) * IFERROR(FRACAS!$AN$5:$AN$9999,0) ) ) / IFERROR($ND70/FRACAS!$AY$1*60,0), 1 )))</f>
        <v>1</v>
      </c>
    </row>
    <row r="71" spans="2:404" ht="15" customHeight="1">
      <c r="B71" s="301" t="s">
        <v>230</v>
      </c>
      <c r="C71" s="302">
        <v>45723</v>
      </c>
      <c r="D71" s="307">
        <v>20205</v>
      </c>
      <c r="E71" s="307">
        <v>2171</v>
      </c>
      <c r="F71" s="307">
        <v>23137</v>
      </c>
      <c r="G71" s="307">
        <v>18106</v>
      </c>
      <c r="H71" s="307">
        <v>16298</v>
      </c>
      <c r="I71" s="303"/>
      <c r="J71" s="303"/>
      <c r="K71" s="304"/>
      <c r="L71" s="304"/>
      <c r="M71" s="317"/>
      <c r="N71" s="305"/>
      <c r="O71" s="279"/>
      <c r="P71" s="279"/>
      <c r="Q71" s="279"/>
      <c r="R71" s="279"/>
      <c r="S71" s="279"/>
      <c r="T71" s="279"/>
      <c r="U71" s="279"/>
      <c r="V71" s="279"/>
      <c r="W71" s="279"/>
      <c r="X71" s="279"/>
      <c r="Y71" s="279"/>
      <c r="Z71" s="279"/>
      <c r="AA71" s="279"/>
      <c r="AB71" s="279"/>
      <c r="AC71" s="279"/>
      <c r="AD71" s="279"/>
      <c r="AE71" s="279"/>
      <c r="AF71" s="279"/>
      <c r="AG71" s="279"/>
      <c r="AH71" s="279"/>
      <c r="AI71" s="279"/>
      <c r="AJ71" s="279"/>
      <c r="AK71" s="279"/>
      <c r="AL71" s="279"/>
      <c r="AM71" s="279"/>
      <c r="AN71" s="279"/>
      <c r="AO71" s="279"/>
      <c r="AP71" s="279"/>
      <c r="AQ71" s="279"/>
      <c r="AR71" s="279"/>
      <c r="AS71" s="279"/>
      <c r="AT71" s="279"/>
      <c r="AU71" s="279"/>
      <c r="AV71" s="279"/>
      <c r="AW71" s="279"/>
      <c r="AX71" s="279"/>
      <c r="AY71" s="279"/>
      <c r="AZ71" s="279"/>
      <c r="BA71" s="280"/>
      <c r="BB71" s="266"/>
      <c r="BC71" s="266"/>
      <c r="BD71" s="352"/>
      <c r="BE71" s="352"/>
      <c r="BF71" s="352"/>
      <c r="BG71" s="352"/>
      <c r="BH71" s="352"/>
      <c r="BI71" s="352"/>
      <c r="BJ71" s="352"/>
      <c r="BK71" s="352"/>
      <c r="BL71" s="352"/>
      <c r="BM71" s="352"/>
      <c r="BN71" s="352"/>
      <c r="BO71" s="352"/>
      <c r="BP71" s="352"/>
      <c r="BQ71" s="352"/>
      <c r="BR71" s="352"/>
      <c r="BS71" s="352"/>
      <c r="BT71" s="352"/>
      <c r="BU71" s="352"/>
      <c r="BV71" s="352"/>
      <c r="BW71" s="352"/>
      <c r="BX71" s="352"/>
      <c r="BY71" s="352"/>
      <c r="BZ71" s="352"/>
      <c r="CA71" s="352"/>
      <c r="CB71" s="352"/>
      <c r="CC71" s="352"/>
      <c r="CD71" s="352"/>
      <c r="CE71" s="352"/>
      <c r="CF71" s="352"/>
      <c r="CG71" s="352"/>
      <c r="CH71" s="352"/>
      <c r="CI71" s="352"/>
      <c r="CJ71" s="352"/>
      <c r="CK71" s="352"/>
      <c r="CL71" s="352"/>
      <c r="CM71" s="352"/>
      <c r="CN71" s="352"/>
      <c r="CO71" s="352"/>
      <c r="CP71" s="352"/>
      <c r="CQ71" s="352"/>
      <c r="CR71" s="352"/>
      <c r="CS71" s="352"/>
      <c r="CT71" s="352"/>
      <c r="CU71" s="352"/>
      <c r="CV71" s="352"/>
      <c r="CW71" s="352"/>
      <c r="CX71" s="352"/>
      <c r="CY71" s="352"/>
      <c r="CZ71" s="352"/>
      <c r="DA71" s="352"/>
      <c r="DB71" s="266"/>
      <c r="DC71" s="266">
        <f t="shared" si="8"/>
        <v>91</v>
      </c>
      <c r="DD71" s="302">
        <f t="shared" si="9"/>
        <v>45723</v>
      </c>
      <c r="DE71" s="328">
        <f>IF(D71&gt; 0,(COUNTIFS(FRACAS!$B$5:$B$9997, D$4, FRACAS!$D$5:$D$9997, "&lt;="&amp;D71)), "" )</f>
        <v>44</v>
      </c>
      <c r="DF71" s="282">
        <f>IF(E71&gt; 0,(COUNTIFS(FRACAS!$B$5:$B$9997, E$4, FRACAS!$D$5:$D$9997, "&lt;="&amp;E71)), "" )</f>
        <v>14</v>
      </c>
      <c r="DG71" s="282">
        <f>IF(F71&gt; 0,(COUNTIFS(FRACAS!$B$5:$B$9997, F$4, FRACAS!$D$5:$D$9997, "&lt;="&amp;F71)), "" )</f>
        <v>9</v>
      </c>
      <c r="DH71" s="282">
        <f>IF(G71&gt; 0,(COUNTIFS(FRACAS!$B$5:$B$9997, G$4, FRACAS!$D$5:$D$9997, "&lt;="&amp;G71)), "" )</f>
        <v>13</v>
      </c>
      <c r="DI71" s="282">
        <f>IF(H71&gt; 0,(COUNTIFS(FRACAS!$B$5:$B$9997, H$4, FRACAS!$D$5:$D$9997, "&lt;="&amp;H71)), "" )</f>
        <v>11</v>
      </c>
      <c r="DJ71" s="282" t="str">
        <f>IF(I71&gt; 0,(COUNTIFS(FRACAS!$B$5:$B$9997, I$4, FRACAS!$D$5:$D$9997, "&lt;="&amp;I71)), "" )</f>
        <v/>
      </c>
      <c r="DK71" s="282" t="str">
        <f>IF(J71&gt; 0,(COUNTIFS(FRACAS!$B$5:$B$9997, J$4, FRACAS!$D$5:$D$9997, "&lt;="&amp;J71)), "" )</f>
        <v/>
      </c>
      <c r="DL71" s="282" t="str">
        <f>IF(K71&gt; 0,(COUNTIFS(FRACAS!$B$5:$B$9997, K$4, FRACAS!$D$5:$D$9997, "&lt;="&amp;K71)), "" )</f>
        <v/>
      </c>
      <c r="DM71" s="282" t="str">
        <f>IF(L71&gt; 0,(COUNTIFS(FRACAS!$B$5:$B$9997, L$4, FRACAS!$D$5:$D$9997, "&lt;="&amp;L71)), "" )</f>
        <v/>
      </c>
      <c r="DN71" s="282" t="str">
        <f>IF(M71&gt; 0,(COUNTIFS(FRACAS!$B$5:$B$9997, M$4, FRACAS!$D$5:$D$9997, "&lt;="&amp;M71)), "" )</f>
        <v/>
      </c>
      <c r="DO71" s="284"/>
      <c r="DP71" s="282"/>
      <c r="DQ71" s="282"/>
      <c r="DR71" s="282"/>
      <c r="DS71" s="282"/>
      <c r="DT71" s="282"/>
      <c r="DU71" s="282"/>
      <c r="DV71" s="282"/>
      <c r="DW71" s="282"/>
      <c r="DX71" s="282"/>
      <c r="DY71" s="282"/>
      <c r="DZ71" s="282"/>
      <c r="EA71" s="282"/>
      <c r="EB71" s="282"/>
      <c r="EC71" s="282"/>
      <c r="ED71" s="282"/>
      <c r="EE71" s="282"/>
      <c r="EF71" s="282"/>
      <c r="EG71" s="282"/>
      <c r="EH71" s="282"/>
      <c r="EI71" s="282"/>
      <c r="EJ71" s="282"/>
      <c r="EK71" s="282"/>
      <c r="EL71" s="282"/>
      <c r="EM71" s="282"/>
      <c r="EN71" s="282"/>
      <c r="EO71" s="282"/>
      <c r="EP71" s="282"/>
      <c r="EQ71" s="282"/>
      <c r="ER71" s="282"/>
      <c r="ES71" s="282"/>
      <c r="ET71" s="282"/>
      <c r="EU71" s="282"/>
      <c r="EV71" s="282"/>
      <c r="EW71" s="282"/>
      <c r="EX71" s="282"/>
      <c r="EY71" s="282"/>
      <c r="EZ71" s="282"/>
      <c r="FA71" s="282"/>
      <c r="FB71" s="283"/>
      <c r="FC71" s="285"/>
      <c r="FD71" s="285"/>
      <c r="JN71" s="306"/>
      <c r="JO71" s="274"/>
      <c r="JP71" s="274"/>
      <c r="JQ71" s="274"/>
      <c r="JR71" s="274"/>
      <c r="JS71" s="274"/>
      <c r="JT71" s="274"/>
      <c r="JU71" s="274"/>
      <c r="JV71" s="274"/>
      <c r="JW71" s="274"/>
      <c r="JX71" s="274"/>
      <c r="JY71" s="274"/>
      <c r="JZ71" s="274"/>
      <c r="KA71" s="274"/>
      <c r="KB71" s="274"/>
      <c r="KC71" s="274"/>
      <c r="KD71" s="274"/>
      <c r="KE71" s="274"/>
      <c r="KF71" s="274"/>
      <c r="KG71" s="274"/>
      <c r="KH71" s="274"/>
      <c r="KI71" s="274"/>
      <c r="KJ71" s="274"/>
      <c r="KK71" s="274"/>
      <c r="KL71" s="274"/>
      <c r="KM71" s="274"/>
      <c r="KN71" s="274"/>
      <c r="KO71" s="274"/>
      <c r="KP71" s="274"/>
      <c r="KQ71" s="274"/>
      <c r="KR71" s="274"/>
      <c r="KS71" s="274"/>
      <c r="KT71" s="274"/>
      <c r="KU71" s="274"/>
      <c r="KV71" s="274"/>
      <c r="KW71" s="274"/>
      <c r="KX71" s="274"/>
      <c r="KY71" s="274"/>
      <c r="KZ71" s="274"/>
      <c r="LA71" s="274"/>
      <c r="LB71" s="275"/>
      <c r="LC71" s="302">
        <f t="shared" si="11"/>
        <v>45723</v>
      </c>
      <c r="LD71" s="354" cm="1">
        <f t="array" ref="LD71">IFERROR(
    (((D71/FRACAS!$AY$1)*60))
    /
    (((D71/FRACAS!$AY$1)*60) + SUMPRODUCT((FRACAS!$B$5:$B$9997=D$4)*(FRACAS!$D$5:$D$9997&lt;=D71)*(IFERROR(FRACAS!$AM$5:$AM$9997,0)))
    ),"")</f>
        <v>0.42900077816761595</v>
      </c>
      <c r="LE71" s="354" cm="1">
        <f t="array" ref="LE71">IFERROR(
    (((E71/FRACAS!$AY$1)*60))
    /
    (((E71/FRACAS!$AY$1)*60) + SUMPRODUCT((FRACAS!$B$5:$B$9997=E$4)*(FRACAS!$D$5:$D$9997&lt;=E71)*(IFERROR(FRACAS!$AM$5:$AM$9997,0)))
    ),"")</f>
        <v>7.5455099793954136E-2</v>
      </c>
      <c r="LF71" s="354" cm="1">
        <f t="array" ref="LF71">IFERROR(
    (((F71/FRACAS!$AY$1)*60))
    /
    (((F71/FRACAS!$AY$1)*60) + SUMPRODUCT((FRACAS!$B$5:$B$9997=F$4)*(FRACAS!$D$5:$D$9997&lt;=F71)*(IFERROR(FRACAS!$AM$5:$AM$9997,0)))
    ),"")</f>
        <v>0.75145842652287154</v>
      </c>
      <c r="LG71" s="354" cm="1">
        <f t="array" ref="LG71">IFERROR(
    (((G71/FRACAS!$AY$1)*60))
    /
    (((G71/FRACAS!$AY$1)*60) + SUMPRODUCT((FRACAS!$B$5:$B$9997=G$4)*(FRACAS!$D$5:$D$9997&lt;=G71)*(IFERROR(FRACAS!$AM$5:$AM$9997,0)))
    ),"")</f>
        <v>0.72825397407307602</v>
      </c>
      <c r="LH71" s="354" cm="1">
        <f t="array" ref="LH71">IFERROR(
    (((H71/FRACAS!$AY$1)*60))
    /
    (((H71/FRACAS!$AY$1)*60) + SUMPRODUCT((FRACAS!$B$5:$B$9997=H$4)*(FRACAS!$D$5:$D$9997&lt;=H71)*(IFERROR(FRACAS!$AM$5:$AM$9997,0)))
    ),"")</f>
        <v>0.70952199098871471</v>
      </c>
      <c r="LI71" s="354" t="str" cm="1">
        <f t="array" ref="LI71">IFERROR(
    (((I71/FRACAS!$AY$1)*60))
    /
    (((I71/FRACAS!$AY$1)*60) + SUMPRODUCT((FRACAS!$B$5:$B$9997=I$4)*(FRACAS!$D$5:$D$9997&lt;=I71)*(IFERROR(FRACAS!$AM$5:$AM$9997,0)))
    ),"")</f>
        <v/>
      </c>
      <c r="LJ71" s="354" t="str" cm="1">
        <f t="array" ref="LJ71">IFERROR(
    (((J71/FRACAS!$AY$1)*60))
    /
    (((J71/FRACAS!$AY$1)*60) + SUMPRODUCT((FRACAS!$B$5:$B$9997=J$4)*(FRACAS!$D$5:$D$9997&lt;=J71)*(IFERROR(FRACAS!$AM$5:$AM$9997,0)))
    ),"")</f>
        <v/>
      </c>
      <c r="LK71" s="354" t="str" cm="1">
        <f t="array" ref="LK71">IFERROR(
    (((K71/FRACAS!$AY$1)*60))
    /
    (((K71/FRACAS!$AY$1)*60) + SUMPRODUCT((FRACAS!$B$5:$B$9997=K$4)*(FRACAS!$D$5:$D$9997&lt;=K71)*(IFERROR(FRACAS!$AM$5:$AM$9997,0)))
    ),"")</f>
        <v/>
      </c>
      <c r="LL71" s="354" t="str" cm="1">
        <f t="array" ref="LL71">IFERROR(
    (((L71/FRACAS!$AY$1)*60))
    /
    (((L71/FRACAS!$AY$1)*60) + SUMPRODUCT((FRACAS!$B$5:$B$9997=L$4)*(FRACAS!$D$5:$D$9997&lt;=L71)*(IFERROR(FRACAS!$AM$5:$AM$9997,0)))
    ),"")</f>
        <v/>
      </c>
      <c r="LM71" s="354" t="str" cm="1">
        <f t="array" ref="LM71">IFERROR(
    (((M71/FRACAS!$AY$1)*60))
    /
    (((M71/FRACAS!$AY$1)*60) + SUMPRODUCT((FRACAS!$B$5:$B$9997=M$4)*(FRACAS!$D$5:$D$9997&lt;=M71)*(IFERROR(FRACAS!$AM$5:$AM$9997,0)))
    ),"")</f>
        <v/>
      </c>
      <c r="LN71" s="308"/>
      <c r="LO71" s="276"/>
      <c r="LP71" s="276"/>
      <c r="LQ71" s="276"/>
      <c r="LR71" s="276"/>
      <c r="LS71" s="276"/>
      <c r="LT71" s="276"/>
      <c r="LU71" s="276"/>
      <c r="LV71" s="276"/>
      <c r="LW71" s="276"/>
      <c r="LX71" s="276"/>
      <c r="LY71" s="276"/>
      <c r="LZ71" s="276"/>
      <c r="MA71" s="276"/>
      <c r="MB71" s="276"/>
      <c r="MC71" s="276"/>
      <c r="MD71" s="276"/>
      <c r="ME71" s="276"/>
      <c r="MF71" s="276"/>
      <c r="MG71" s="276"/>
      <c r="MH71" s="276"/>
      <c r="MI71" s="276"/>
      <c r="MJ71" s="276"/>
      <c r="MK71" s="276"/>
      <c r="ML71" s="276"/>
      <c r="MM71" s="276"/>
      <c r="MN71" s="276"/>
      <c r="MO71" s="276"/>
      <c r="MP71" s="276"/>
      <c r="MQ71" s="276"/>
      <c r="MR71" s="276"/>
      <c r="MS71" s="276"/>
      <c r="MT71" s="276"/>
      <c r="MU71" s="276"/>
      <c r="MV71" s="276"/>
      <c r="MW71" s="276"/>
      <c r="MX71" s="276"/>
      <c r="MY71" s="276"/>
      <c r="MZ71" s="276"/>
      <c r="NA71" s="277"/>
      <c r="ND71" s="345">
        <f t="shared" si="12"/>
        <v>79917</v>
      </c>
      <c r="NE71" s="346">
        <f t="shared" si="10"/>
        <v>45723</v>
      </c>
      <c r="NF71" s="347" cm="1">
        <f t="array" ref="NF71">IF($ND71=0,"",(IFERROR( (IFERROR($ND71/FRACAS!$AY$1*60,0) - SUMPRODUCT( (FRACAS!$K$5:$K$9999=NF$2) * IFERROR(FRACAS!$AN$5:$AN$9999,0) ) ) / IFERROR($ND71/FRACAS!$AY$1*60,0), 1 )))</f>
        <v>1</v>
      </c>
      <c r="NG71" s="347" cm="1">
        <f t="array" ref="NG71">IF($ND71=0,"",(IFERROR( (IFERROR($ND71/FRACAS!$AY$1*60,0) - SUMPRODUCT( (FRACAS!$K$5:$K$9999=NG$2) * IFERROR(FRACAS!$AN$5:$AN$9999,0) ) ) / IFERROR($ND71/FRACAS!$AY$1*60,0), 1 )))</f>
        <v>1</v>
      </c>
      <c r="NH71" s="347" cm="1">
        <f t="array" ref="NH71">IF($ND71=0,"",(IFERROR( (IFERROR($ND71/FRACAS!$AY$1*60,0) - SUMPRODUCT( (FRACAS!$K$5:$K$9999=NH$2) * IFERROR(FRACAS!$AN$5:$AN$9999,0) ) ) / IFERROR($ND71/FRACAS!$AY$1*60,0), 1 )))</f>
        <v>1</v>
      </c>
      <c r="NI71" s="347" cm="1">
        <f t="array" ref="NI71">IF($ND71=0,"",(IFERROR( (IFERROR($ND71/FRACAS!$AY$1*60,0) - SUMPRODUCT( (FRACAS!$K$5:$K$9999=NI$2) * IFERROR(FRACAS!$AN$5:$AN$9999,0) ) ) / IFERROR($ND71/FRACAS!$AY$1*60,0), 1 )))</f>
        <v>1</v>
      </c>
      <c r="NJ71" s="347" cm="1">
        <f t="array" ref="NJ71">IF($ND71=0,"",(IFERROR( (IFERROR($ND71/FRACAS!$AY$1*60,0) - SUMPRODUCT( (FRACAS!$K$5:$K$9999=NJ$2) * IFERROR(FRACAS!$AN$5:$AN$9999,0) ) ) / IFERROR($ND71/FRACAS!$AY$1*60,0), 1 )))</f>
        <v>1</v>
      </c>
      <c r="NK71" s="347" cm="1">
        <f t="array" ref="NK71">IF($ND71=0,"",(IFERROR( (IFERROR($ND71/FRACAS!$AY$1*60,0) - SUMPRODUCT( (FRACAS!$K$5:$K$9999=NK$2) * IFERROR(FRACAS!$AN$5:$AN$9999,0) ) ) / IFERROR($ND71/FRACAS!$AY$1*60,0), 1 )))</f>
        <v>1</v>
      </c>
      <c r="NL71" s="347" cm="1">
        <f t="array" ref="NL71">IF($ND71=0,"",(IFERROR( (IFERROR($ND71/FRACAS!$AY$1*60,0) - SUMPRODUCT( (FRACAS!$K$5:$K$9999=NL$2) * IFERROR(FRACAS!$AN$5:$AN$9999,0) ) ) / IFERROR($ND71/FRACAS!$AY$1*60,0), 1 )))</f>
        <v>1</v>
      </c>
      <c r="NM71" s="347" cm="1">
        <f t="array" ref="NM71">IF($ND71=0,"",(IFERROR( (IFERROR($ND71/FRACAS!$AY$1*60,0) - SUMPRODUCT( (FRACAS!$K$5:$K$9999=NM$2) * IFERROR(FRACAS!$AN$5:$AN$9999,0) ) ) / IFERROR($ND71/FRACAS!$AY$1*60,0), 1 )))</f>
        <v>1</v>
      </c>
      <c r="NN71" s="347" cm="1">
        <f t="array" ref="NN71">IF($ND71=0,"",(IFERROR( (IFERROR($ND71/FRACAS!$AY$1*60,0) - SUMPRODUCT( (FRACAS!$K$5:$K$9999=NN$2) * IFERROR(FRACAS!$AN$5:$AN$9999,0) ) ) / IFERROR($ND71/FRACAS!$AY$1*60,0), 1 )))</f>
        <v>1</v>
      </c>
      <c r="NO71" s="347" cm="1">
        <f t="array" ref="NO71">IF($ND71=0,"",(IFERROR( (IFERROR($ND71/FRACAS!$AY$1*60,0) - SUMPRODUCT( (FRACAS!$K$5:$K$9999=NO$2) * IFERROR(FRACAS!$AN$5:$AN$9999,0) ) ) / IFERROR($ND71/FRACAS!$AY$1*60,0), 1 )))</f>
        <v>1</v>
      </c>
      <c r="NP71" s="347" cm="1">
        <f t="array" ref="NP71">IF($ND71=0,"",(IFERROR( (IFERROR($ND71/FRACAS!$AY$1*60,0) - SUMPRODUCT( (FRACAS!$K$5:$K$9999=NP$2) * IFERROR(FRACAS!$AN$5:$AN$9999,0) ) ) / IFERROR($ND71/FRACAS!$AY$1*60,0), 1 )))</f>
        <v>1</v>
      </c>
      <c r="NQ71" s="347" cm="1">
        <f t="array" ref="NQ71">IF($ND71=0,"",(IFERROR( (IFERROR($ND71/FRACAS!$AY$1*60,0) - SUMPRODUCT( (FRACAS!$K$5:$K$9999=NQ$2) * IFERROR(FRACAS!$AN$5:$AN$9999,0) ) ) / IFERROR($ND71/FRACAS!$AY$1*60,0), 1 )))</f>
        <v>1</v>
      </c>
      <c r="NR71" s="347" cm="1">
        <f t="array" ref="NR71">IF($ND71=0,"",(IFERROR( (IFERROR($ND71/FRACAS!$AY$1*60,0) - SUMPRODUCT( (FRACAS!$K$5:$K$9999=NR$2) * IFERROR(FRACAS!$AN$5:$AN$9999,0) ) ) / IFERROR($ND71/FRACAS!$AY$1*60,0), 1 )))</f>
        <v>1</v>
      </c>
      <c r="NS71" s="347" cm="1">
        <f t="array" ref="NS71">IF($ND71=0,"",(IFERROR( (IFERROR($ND71/FRACAS!$AY$1*60,0) - SUMPRODUCT( (FRACAS!$K$5:$K$9999=NS$2) * IFERROR(FRACAS!$AN$5:$AN$9999,0) ) ) / IFERROR($ND71/FRACAS!$AY$1*60,0), 1 )))</f>
        <v>1</v>
      </c>
      <c r="NT71" s="347" cm="1">
        <f t="array" ref="NT71">IF($ND71=0,"",(IFERROR( (IFERROR($ND71/FRACAS!$AY$1*60,0) - SUMPRODUCT( (FRACAS!$K$5:$K$9999=NT$2) * IFERROR(FRACAS!$AN$5:$AN$9999,0) ) ) / IFERROR($ND71/FRACAS!$AY$1*60,0), 1 )))</f>
        <v>1</v>
      </c>
      <c r="NU71" s="347" cm="1">
        <f t="array" ref="NU71">IF($ND71=0,"",(IFERROR( (IFERROR($ND71/FRACAS!$AY$1*60,0) - SUMPRODUCT( (FRACAS!$K$5:$K$9999=NU$2) * IFERROR(FRACAS!$AN$5:$AN$9999,0) ) ) / IFERROR($ND71/FRACAS!$AY$1*60,0), 1 )))</f>
        <v>1</v>
      </c>
      <c r="NV71" s="347" cm="1">
        <f t="array" ref="NV71">IF($ND71=0,"",(IFERROR( (IFERROR($ND71/FRACAS!$AY$1*60,0) - SUMPRODUCT( (FRACAS!$K$5:$K$9999=NV$2) * IFERROR(FRACAS!$AN$5:$AN$9999,0) ) ) / IFERROR($ND71/FRACAS!$AY$1*60,0), 1 )))</f>
        <v>1</v>
      </c>
      <c r="NW71" s="347" cm="1">
        <f t="array" ref="NW71">IF($ND71=0,"",(IFERROR( (IFERROR($ND71/FRACAS!$AY$1*60,0) - SUMPRODUCT( (FRACAS!$K$5:$K$9999=NW$2) * IFERROR(FRACAS!$AN$5:$AN$9999,0) ) ) / IFERROR($ND71/FRACAS!$AY$1*60,0), 1 )))</f>
        <v>1</v>
      </c>
      <c r="NX71" s="347" cm="1">
        <f t="array" ref="NX71">IF($ND71=0,"",(IFERROR( (IFERROR($ND71/FRACAS!$AY$1*60,0) - SUMPRODUCT( (FRACAS!$K$5:$K$9999=NX$2) * IFERROR(FRACAS!$AN$5:$AN$9999,0) ) ) / IFERROR($ND71/FRACAS!$AY$1*60,0), 1 )))</f>
        <v>1</v>
      </c>
      <c r="NY71" s="347" cm="1">
        <f t="array" ref="NY71">IF($ND71=0,"",(IFERROR( (IFERROR($ND71/FRACAS!$AY$1*60,0) - SUMPRODUCT( (FRACAS!$K$5:$K$9999=NY$2) * IFERROR(FRACAS!$AN$5:$AN$9999,0) ) ) / IFERROR($ND71/FRACAS!$AY$1*60,0), 1 )))</f>
        <v>1</v>
      </c>
      <c r="NZ71" s="347" cm="1">
        <f t="array" ref="NZ71">IF($ND71=0,"",(IFERROR( (IFERROR($ND71/FRACAS!$AY$1*60,0) - SUMPRODUCT( (FRACAS!$K$5:$K$9999=NZ$2) * IFERROR(FRACAS!$AN$5:$AN$9999,0) ) ) / IFERROR($ND71/FRACAS!$AY$1*60,0), 1 )))</f>
        <v>1</v>
      </c>
      <c r="OA71" s="347" cm="1">
        <f t="array" ref="OA71">IF($ND71=0,"",(IFERROR( (IFERROR($ND71/FRACAS!$AY$1*60,0) - SUMPRODUCT( (FRACAS!$K$5:$K$9999=OA$2) * IFERROR(FRACAS!$AN$5:$AN$9999,0) ) ) / IFERROR($ND71/FRACAS!$AY$1*60,0), 1 )))</f>
        <v>1</v>
      </c>
      <c r="OB71" s="347" cm="1">
        <f t="array" ref="OB71">IF($ND71=0,"",(IFERROR( (IFERROR($ND71/FRACAS!$AY$1*60,0) - SUMPRODUCT( (FRACAS!$K$5:$K$9999=OB$2) * IFERROR(FRACAS!$AN$5:$AN$9999,0) ) ) / IFERROR($ND71/FRACAS!$AY$1*60,0), 1 )))</f>
        <v>1</v>
      </c>
      <c r="OC71" s="347" cm="1">
        <f t="array" ref="OC71">IF($ND71=0,"",(IFERROR( (IFERROR($ND71/FRACAS!$AY$1*60,0) - SUMPRODUCT( (FRACAS!$K$5:$K$9999=OC$2) * IFERROR(FRACAS!$AN$5:$AN$9999,0) ) ) / IFERROR($ND71/FRACAS!$AY$1*60,0), 1 )))</f>
        <v>1</v>
      </c>
      <c r="OD71" s="347" cm="1">
        <f t="array" ref="OD71">IF($ND71=0,"",(IFERROR( (IFERROR($ND71/FRACAS!$AY$1*60,0) - SUMPRODUCT( (FRACAS!$K$5:$K$9999=OD$2) * IFERROR(FRACAS!$AN$5:$AN$9999,0) ) ) / IFERROR($ND71/FRACAS!$AY$1*60,0), 1 )))</f>
        <v>1</v>
      </c>
      <c r="OE71" s="347" cm="1">
        <f t="array" ref="OE71">IF($ND71=0,"",(IFERROR( (IFERROR($ND71/FRACAS!$AY$1*60,0) - SUMPRODUCT( (FRACAS!$K$5:$K$9999=OE$2) * IFERROR(FRACAS!$AN$5:$AN$9999,0) ) ) / IFERROR($ND71/FRACAS!$AY$1*60,0), 1 )))</f>
        <v>1</v>
      </c>
      <c r="OF71" s="347" cm="1">
        <f t="array" ref="OF71">IF($ND71=0,"",(IFERROR( (IFERROR($ND71/FRACAS!$AY$1*60,0) - SUMPRODUCT( (FRACAS!$K$5:$K$9999=OF$2) * IFERROR(FRACAS!$AN$5:$AN$9999,0) ) ) / IFERROR($ND71/FRACAS!$AY$1*60,0), 1 )))</f>
        <v>1</v>
      </c>
      <c r="OG71" s="347" cm="1">
        <f t="array" ref="OG71">IF($ND71=0,"",(IFERROR( (IFERROR($ND71/FRACAS!$AY$1*60,0) - SUMPRODUCT( (FRACAS!$K$5:$K$9999=OG$2) * IFERROR(FRACAS!$AN$5:$AN$9999,0) ) ) / IFERROR($ND71/FRACAS!$AY$1*60,0), 1 )))</f>
        <v>1</v>
      </c>
      <c r="OH71" s="347" cm="1">
        <f t="array" ref="OH71">IF($ND71=0,"",(IFERROR( (IFERROR($ND71/FRACAS!$AY$1*60,0) - SUMPRODUCT( (FRACAS!$K$5:$K$9999=OH$2) * IFERROR(FRACAS!$AN$5:$AN$9999,0) ) ) / IFERROR($ND71/FRACAS!$AY$1*60,0), 1 )))</f>
        <v>1</v>
      </c>
      <c r="OI71" s="347" cm="1">
        <f t="array" ref="OI71">IF($ND71=0,"",(IFERROR( (IFERROR($ND71/FRACAS!$AY$1*60,0) - SUMPRODUCT( (FRACAS!$K$5:$K$9999=OI$2) * IFERROR(FRACAS!$AN$5:$AN$9999,0) ) ) / IFERROR($ND71/FRACAS!$AY$1*60,0), 1 )))</f>
        <v>1</v>
      </c>
      <c r="OJ71" s="347" cm="1">
        <f t="array" ref="OJ71">IF($ND71=0,"",(IFERROR( (IFERROR($ND71/FRACAS!$AY$1*60,0) - SUMPRODUCT( (FRACAS!$K$5:$K$9999=OJ$2) * IFERROR(FRACAS!$AN$5:$AN$9999,0) ) ) / IFERROR($ND71/FRACAS!$AY$1*60,0), 1 )))</f>
        <v>1</v>
      </c>
      <c r="OK71" s="347" cm="1">
        <f t="array" ref="OK71">IF($ND71=0,"",(IFERROR( (IFERROR($ND71/FRACAS!$AY$1*60,0) - SUMPRODUCT( (FRACAS!$K$5:$K$9999=OK$2) * IFERROR(FRACAS!$AN$5:$AN$9999,0) ) ) / IFERROR($ND71/FRACAS!$AY$1*60,0), 1 )))</f>
        <v>1</v>
      </c>
      <c r="OL71" s="347" cm="1">
        <f t="array" ref="OL71">IF($ND71=0,"",(IFERROR( (IFERROR($ND71/FRACAS!$AY$1*60,0) - SUMPRODUCT( (FRACAS!$K$5:$K$9999=OL$2) * IFERROR(FRACAS!$AN$5:$AN$9999,0) ) ) / IFERROR($ND71/FRACAS!$AY$1*60,0), 1 )))</f>
        <v>1</v>
      </c>
      <c r="OM71" s="347" cm="1">
        <f t="array" ref="OM71">IF($ND71=0,"",(IFERROR( (IFERROR($ND71/FRACAS!$AY$1*60,0) - SUMPRODUCT( (FRACAS!$K$5:$K$9999=OM$2) * IFERROR(FRACAS!$AN$5:$AN$9999,0) ) ) / IFERROR($ND71/FRACAS!$AY$1*60,0), 1 )))</f>
        <v>1</v>
      </c>
      <c r="ON71" s="347" cm="1">
        <f t="array" ref="ON71">IF($ND71=0,"",(IFERROR( (IFERROR($ND71/FRACAS!$AY$1*60,0) - SUMPRODUCT( (FRACAS!$K$5:$K$9999=ON$2) * IFERROR(FRACAS!$AN$5:$AN$9999,0) ) ) / IFERROR($ND71/FRACAS!$AY$1*60,0), 1 )))</f>
        <v>1</v>
      </c>
    </row>
    <row r="72" spans="2:404" ht="15" customHeight="1">
      <c r="B72" s="301" t="s">
        <v>231</v>
      </c>
      <c r="C72" s="302">
        <v>45730</v>
      </c>
      <c r="D72" s="307">
        <v>21025</v>
      </c>
      <c r="E72" s="307">
        <v>3378</v>
      </c>
      <c r="F72" s="307">
        <v>23405</v>
      </c>
      <c r="G72" s="307">
        <v>19136</v>
      </c>
      <c r="H72" s="307">
        <v>17161</v>
      </c>
      <c r="I72" s="303"/>
      <c r="J72" s="303"/>
      <c r="K72" s="304"/>
      <c r="L72" s="304"/>
      <c r="M72" s="317"/>
      <c r="N72" s="305"/>
      <c r="O72" s="279"/>
      <c r="P72" s="279"/>
      <c r="Q72" s="279"/>
      <c r="R72" s="279"/>
      <c r="S72" s="279"/>
      <c r="T72" s="279"/>
      <c r="U72" s="279"/>
      <c r="V72" s="279"/>
      <c r="W72" s="279"/>
      <c r="X72" s="279"/>
      <c r="Y72" s="279"/>
      <c r="Z72" s="279"/>
      <c r="AA72" s="279"/>
      <c r="AB72" s="279"/>
      <c r="AC72" s="279"/>
      <c r="AD72" s="279"/>
      <c r="AE72" s="279"/>
      <c r="AF72" s="279"/>
      <c r="AG72" s="279"/>
      <c r="AH72" s="279"/>
      <c r="AI72" s="279"/>
      <c r="AJ72" s="279"/>
      <c r="AK72" s="279"/>
      <c r="AL72" s="279"/>
      <c r="AM72" s="279"/>
      <c r="AN72" s="279"/>
      <c r="AO72" s="279"/>
      <c r="AP72" s="279"/>
      <c r="AQ72" s="279"/>
      <c r="AR72" s="279"/>
      <c r="AS72" s="279"/>
      <c r="AT72" s="279"/>
      <c r="AU72" s="279"/>
      <c r="AV72" s="279"/>
      <c r="AW72" s="279"/>
      <c r="AX72" s="279"/>
      <c r="AY72" s="279"/>
      <c r="AZ72" s="279"/>
      <c r="BA72" s="280"/>
      <c r="BB72" s="266"/>
      <c r="BC72" s="266"/>
      <c r="BD72" s="352"/>
      <c r="BE72" s="352"/>
      <c r="BF72" s="352"/>
      <c r="BG72" s="352"/>
      <c r="BH72" s="352"/>
      <c r="BI72" s="352"/>
      <c r="BJ72" s="352"/>
      <c r="BK72" s="352"/>
      <c r="BL72" s="352"/>
      <c r="BM72" s="352"/>
      <c r="BN72" s="352"/>
      <c r="BO72" s="352"/>
      <c r="BP72" s="352"/>
      <c r="BQ72" s="352"/>
      <c r="BR72" s="352"/>
      <c r="BS72" s="352"/>
      <c r="BT72" s="352"/>
      <c r="BU72" s="352"/>
      <c r="BV72" s="352"/>
      <c r="BW72" s="352"/>
      <c r="BX72" s="352"/>
      <c r="BY72" s="352"/>
      <c r="BZ72" s="352"/>
      <c r="CA72" s="352"/>
      <c r="CB72" s="352"/>
      <c r="CC72" s="352"/>
      <c r="CD72" s="352"/>
      <c r="CE72" s="352"/>
      <c r="CF72" s="352"/>
      <c r="CG72" s="352"/>
      <c r="CH72" s="352"/>
      <c r="CI72" s="352"/>
      <c r="CJ72" s="352"/>
      <c r="CK72" s="352"/>
      <c r="CL72" s="352"/>
      <c r="CM72" s="352"/>
      <c r="CN72" s="352"/>
      <c r="CO72" s="352"/>
      <c r="CP72" s="352"/>
      <c r="CQ72" s="352"/>
      <c r="CR72" s="352"/>
      <c r="CS72" s="352"/>
      <c r="CT72" s="352"/>
      <c r="CU72" s="352"/>
      <c r="CV72" s="352"/>
      <c r="CW72" s="352"/>
      <c r="CX72" s="352"/>
      <c r="CY72" s="352"/>
      <c r="CZ72" s="352"/>
      <c r="DA72" s="352"/>
      <c r="DB72" s="266"/>
      <c r="DC72" s="266">
        <f t="shared" si="8"/>
        <v>91</v>
      </c>
      <c r="DD72" s="302">
        <f t="shared" si="9"/>
        <v>45730</v>
      </c>
      <c r="DE72" s="328">
        <f>IF(D72&gt; 0,(COUNTIFS(FRACAS!$B$5:$B$9997, D$4, FRACAS!$D$5:$D$9997, "&lt;="&amp;D72)), "" )</f>
        <v>44</v>
      </c>
      <c r="DF72" s="282">
        <f>IF(E72&gt; 0,(COUNTIFS(FRACAS!$B$5:$B$9997, E$4, FRACAS!$D$5:$D$9997, "&lt;="&amp;E72)), "" )</f>
        <v>14</v>
      </c>
      <c r="DG72" s="282">
        <f>IF(F72&gt; 0,(COUNTIFS(FRACAS!$B$5:$B$9997, F$4, FRACAS!$D$5:$D$9997, "&lt;="&amp;F72)), "" )</f>
        <v>9</v>
      </c>
      <c r="DH72" s="282">
        <f>IF(G72&gt; 0,(COUNTIFS(FRACAS!$B$5:$B$9997, G$4, FRACAS!$D$5:$D$9997, "&lt;="&amp;G72)), "" )</f>
        <v>13</v>
      </c>
      <c r="DI72" s="282">
        <f>IF(H72&gt; 0,(COUNTIFS(FRACAS!$B$5:$B$9997, H$4, FRACAS!$D$5:$D$9997, "&lt;="&amp;H72)), "" )</f>
        <v>11</v>
      </c>
      <c r="DJ72" s="282" t="str">
        <f>IF(I72&gt; 0,(COUNTIFS(FRACAS!$B$5:$B$9997, I$4, FRACAS!$D$5:$D$9997, "&lt;="&amp;I72)), "" )</f>
        <v/>
      </c>
      <c r="DK72" s="282" t="str">
        <f>IF(J72&gt; 0,(COUNTIFS(FRACAS!$B$5:$B$9997, J$4, FRACAS!$D$5:$D$9997, "&lt;="&amp;J72)), "" )</f>
        <v/>
      </c>
      <c r="DL72" s="282" t="str">
        <f>IF(K72&gt; 0,(COUNTIFS(FRACAS!$B$5:$B$9997, K$4, FRACAS!$D$5:$D$9997, "&lt;="&amp;K72)), "" )</f>
        <v/>
      </c>
      <c r="DM72" s="282" t="str">
        <f>IF(L72&gt; 0,(COUNTIFS(FRACAS!$B$5:$B$9997, L$4, FRACAS!$D$5:$D$9997, "&lt;="&amp;L72)), "" )</f>
        <v/>
      </c>
      <c r="DN72" s="282" t="str">
        <f>IF(M72&gt; 0,(COUNTIFS(FRACAS!$B$5:$B$9997, M$4, FRACAS!$D$5:$D$9997, "&lt;="&amp;M72)), "" )</f>
        <v/>
      </c>
      <c r="DO72" s="284"/>
      <c r="DP72" s="282"/>
      <c r="DQ72" s="282"/>
      <c r="DR72" s="282"/>
      <c r="DS72" s="282"/>
      <c r="DT72" s="282"/>
      <c r="DU72" s="282"/>
      <c r="DV72" s="282"/>
      <c r="DW72" s="282"/>
      <c r="DX72" s="282"/>
      <c r="DY72" s="282"/>
      <c r="DZ72" s="282"/>
      <c r="EA72" s="282"/>
      <c r="EB72" s="282"/>
      <c r="EC72" s="282"/>
      <c r="ED72" s="282"/>
      <c r="EE72" s="282"/>
      <c r="EF72" s="282"/>
      <c r="EG72" s="282"/>
      <c r="EH72" s="282"/>
      <c r="EI72" s="282"/>
      <c r="EJ72" s="282"/>
      <c r="EK72" s="282"/>
      <c r="EL72" s="282"/>
      <c r="EM72" s="282"/>
      <c r="EN72" s="282"/>
      <c r="EO72" s="282"/>
      <c r="EP72" s="282"/>
      <c r="EQ72" s="282"/>
      <c r="ER72" s="282"/>
      <c r="ES72" s="282"/>
      <c r="ET72" s="282"/>
      <c r="EU72" s="282"/>
      <c r="EV72" s="282"/>
      <c r="EW72" s="282"/>
      <c r="EX72" s="282"/>
      <c r="EY72" s="282"/>
      <c r="EZ72" s="282"/>
      <c r="FA72" s="282"/>
      <c r="FB72" s="283"/>
      <c r="FC72" s="285"/>
      <c r="FD72" s="285"/>
      <c r="JN72" s="306"/>
      <c r="JO72" s="274"/>
      <c r="JP72" s="274"/>
      <c r="JQ72" s="274"/>
      <c r="JR72" s="274"/>
      <c r="JS72" s="274"/>
      <c r="JT72" s="274"/>
      <c r="JU72" s="274"/>
      <c r="JV72" s="274"/>
      <c r="JW72" s="274"/>
      <c r="JX72" s="274"/>
      <c r="JY72" s="274"/>
      <c r="JZ72" s="274"/>
      <c r="KA72" s="274"/>
      <c r="KB72" s="274"/>
      <c r="KC72" s="274"/>
      <c r="KD72" s="274"/>
      <c r="KE72" s="274"/>
      <c r="KF72" s="274"/>
      <c r="KG72" s="274"/>
      <c r="KH72" s="274"/>
      <c r="KI72" s="274"/>
      <c r="KJ72" s="274"/>
      <c r="KK72" s="274"/>
      <c r="KL72" s="274"/>
      <c r="KM72" s="274"/>
      <c r="KN72" s="274"/>
      <c r="KO72" s="274"/>
      <c r="KP72" s="274"/>
      <c r="KQ72" s="274"/>
      <c r="KR72" s="274"/>
      <c r="KS72" s="274"/>
      <c r="KT72" s="274"/>
      <c r="KU72" s="274"/>
      <c r="KV72" s="274"/>
      <c r="KW72" s="274"/>
      <c r="KX72" s="274"/>
      <c r="KY72" s="274"/>
      <c r="KZ72" s="274"/>
      <c r="LA72" s="274"/>
      <c r="LB72" s="275"/>
      <c r="LC72" s="302">
        <f t="shared" si="11"/>
        <v>45730</v>
      </c>
      <c r="LD72" s="354" cm="1">
        <f t="array" ref="LD72">IFERROR(
    (((D72/FRACAS!$AY$1)*60))
    /
    (((D72/FRACAS!$AY$1)*60) + SUMPRODUCT((FRACAS!$B$5:$B$9997=D$4)*(FRACAS!$D$5:$D$9997&lt;=D72)*(IFERROR(FRACAS!$AM$5:$AM$9997,0)))
    ),"")</f>
        <v>0.43877207816568464</v>
      </c>
      <c r="LE72" s="354" cm="1">
        <f t="array" ref="LE72">IFERROR(
    (((E72/FRACAS!$AY$1)*60))
    /
    (((E72/FRACAS!$AY$1)*60) + SUMPRODUCT((FRACAS!$B$5:$B$9997=E$4)*(FRACAS!$D$5:$D$9997&lt;=E72)*(IFERROR(FRACAS!$AM$5:$AM$9997,0)))
    ),"")</f>
        <v>0.11267858287843684</v>
      </c>
      <c r="LF72" s="354" cm="1">
        <f t="array" ref="LF72">IFERROR(
    (((F72/FRACAS!$AY$1)*60))
    /
    (((F72/FRACAS!$AY$1)*60) + SUMPRODUCT((FRACAS!$B$5:$B$9997=F$4)*(FRACAS!$D$5:$D$9997&lt;=F72)*(IFERROR(FRACAS!$AM$5:$AM$9997,0)))
    ),"")</f>
        <v>0.75360313311861327</v>
      </c>
      <c r="LG72" s="354" cm="1">
        <f t="array" ref="LG72">IFERROR(
    (((G72/FRACAS!$AY$1)*60))
    /
    (((G72/FRACAS!$AY$1)*60) + SUMPRODUCT((FRACAS!$B$5:$B$9997=G$4)*(FRACAS!$D$5:$D$9997&lt;=G72)*(IFERROR(FRACAS!$AM$5:$AM$9997,0)))
    ),"")</f>
        <v>0.73906411560794782</v>
      </c>
      <c r="LH72" s="354" cm="1">
        <f t="array" ref="LH72">IFERROR(
    (((H72/FRACAS!$AY$1)*60))
    /
    (((H72/FRACAS!$AY$1)*60) + SUMPRODUCT((FRACAS!$B$5:$B$9997=H$4)*(FRACAS!$D$5:$D$9997&lt;=H72)*(IFERROR(FRACAS!$AM$5:$AM$9997,0)))
    ),"")</f>
        <v>0.72004011178604177</v>
      </c>
      <c r="LI72" s="354" t="str" cm="1">
        <f t="array" ref="LI72">IFERROR(
    (((I72/FRACAS!$AY$1)*60))
    /
    (((I72/FRACAS!$AY$1)*60) + SUMPRODUCT((FRACAS!$B$5:$B$9997=I$4)*(FRACAS!$D$5:$D$9997&lt;=I72)*(IFERROR(FRACAS!$AM$5:$AM$9997,0)))
    ),"")</f>
        <v/>
      </c>
      <c r="LJ72" s="354" t="str" cm="1">
        <f t="array" ref="LJ72">IFERROR(
    (((J72/FRACAS!$AY$1)*60))
    /
    (((J72/FRACAS!$AY$1)*60) + SUMPRODUCT((FRACAS!$B$5:$B$9997=J$4)*(FRACAS!$D$5:$D$9997&lt;=J72)*(IFERROR(FRACAS!$AM$5:$AM$9997,0)))
    ),"")</f>
        <v/>
      </c>
      <c r="LK72" s="354" t="str" cm="1">
        <f t="array" ref="LK72">IFERROR(
    (((K72/FRACAS!$AY$1)*60))
    /
    (((K72/FRACAS!$AY$1)*60) + SUMPRODUCT((FRACAS!$B$5:$B$9997=K$4)*(FRACAS!$D$5:$D$9997&lt;=K72)*(IFERROR(FRACAS!$AM$5:$AM$9997,0)))
    ),"")</f>
        <v/>
      </c>
      <c r="LL72" s="354" t="str" cm="1">
        <f t="array" ref="LL72">IFERROR(
    (((L72/FRACAS!$AY$1)*60))
    /
    (((L72/FRACAS!$AY$1)*60) + SUMPRODUCT((FRACAS!$B$5:$B$9997=L$4)*(FRACAS!$D$5:$D$9997&lt;=L72)*(IFERROR(FRACAS!$AM$5:$AM$9997,0)))
    ),"")</f>
        <v/>
      </c>
      <c r="LM72" s="354" t="str" cm="1">
        <f t="array" ref="LM72">IFERROR(
    (((M72/FRACAS!$AY$1)*60))
    /
    (((M72/FRACAS!$AY$1)*60) + SUMPRODUCT((FRACAS!$B$5:$B$9997=M$4)*(FRACAS!$D$5:$D$9997&lt;=M72)*(IFERROR(FRACAS!$AM$5:$AM$9997,0)))
    ),"")</f>
        <v/>
      </c>
      <c r="LN72" s="308"/>
      <c r="LO72" s="276"/>
      <c r="LP72" s="276"/>
      <c r="LQ72" s="276"/>
      <c r="LR72" s="276"/>
      <c r="LS72" s="276"/>
      <c r="LT72" s="276"/>
      <c r="LU72" s="276"/>
      <c r="LV72" s="276"/>
      <c r="LW72" s="276"/>
      <c r="LX72" s="276"/>
      <c r="LY72" s="276"/>
      <c r="LZ72" s="276"/>
      <c r="MA72" s="276"/>
      <c r="MB72" s="276"/>
      <c r="MC72" s="276"/>
      <c r="MD72" s="276"/>
      <c r="ME72" s="276"/>
      <c r="MF72" s="276"/>
      <c r="MG72" s="276"/>
      <c r="MH72" s="276"/>
      <c r="MI72" s="276"/>
      <c r="MJ72" s="276"/>
      <c r="MK72" s="276"/>
      <c r="ML72" s="276"/>
      <c r="MM72" s="276"/>
      <c r="MN72" s="276"/>
      <c r="MO72" s="276"/>
      <c r="MP72" s="276"/>
      <c r="MQ72" s="276"/>
      <c r="MR72" s="276"/>
      <c r="MS72" s="276"/>
      <c r="MT72" s="276"/>
      <c r="MU72" s="276"/>
      <c r="MV72" s="276"/>
      <c r="MW72" s="276"/>
      <c r="MX72" s="276"/>
      <c r="MY72" s="276"/>
      <c r="MZ72" s="276"/>
      <c r="NA72" s="277"/>
      <c r="ND72" s="345">
        <f t="shared" si="12"/>
        <v>84105</v>
      </c>
      <c r="NE72" s="346">
        <f t="shared" si="10"/>
        <v>45730</v>
      </c>
      <c r="NF72" s="347" cm="1">
        <f t="array" ref="NF72">IF($ND72=0,"",(IFERROR( (IFERROR($ND72/FRACAS!$AY$1*60,0) - SUMPRODUCT( (FRACAS!$K$5:$K$9999=NF$2) * IFERROR(FRACAS!$AN$5:$AN$9999,0) ) ) / IFERROR($ND72/FRACAS!$AY$1*60,0), 1 )))</f>
        <v>1</v>
      </c>
      <c r="NG72" s="347" cm="1">
        <f t="array" ref="NG72">IF($ND72=0,"",(IFERROR( (IFERROR($ND72/FRACAS!$AY$1*60,0) - SUMPRODUCT( (FRACAS!$K$5:$K$9999=NG$2) * IFERROR(FRACAS!$AN$5:$AN$9999,0) ) ) / IFERROR($ND72/FRACAS!$AY$1*60,0), 1 )))</f>
        <v>1</v>
      </c>
      <c r="NH72" s="347" cm="1">
        <f t="array" ref="NH72">IF($ND72=0,"",(IFERROR( (IFERROR($ND72/FRACAS!$AY$1*60,0) - SUMPRODUCT( (FRACAS!$K$5:$K$9999=NH$2) * IFERROR(FRACAS!$AN$5:$AN$9999,0) ) ) / IFERROR($ND72/FRACAS!$AY$1*60,0), 1 )))</f>
        <v>1</v>
      </c>
      <c r="NI72" s="347" cm="1">
        <f t="array" ref="NI72">IF($ND72=0,"",(IFERROR( (IFERROR($ND72/FRACAS!$AY$1*60,0) - SUMPRODUCT( (FRACAS!$K$5:$K$9999=NI$2) * IFERROR(FRACAS!$AN$5:$AN$9999,0) ) ) / IFERROR($ND72/FRACAS!$AY$1*60,0), 1 )))</f>
        <v>1</v>
      </c>
      <c r="NJ72" s="347" cm="1">
        <f t="array" ref="NJ72">IF($ND72=0,"",(IFERROR( (IFERROR($ND72/FRACAS!$AY$1*60,0) - SUMPRODUCT( (FRACAS!$K$5:$K$9999=NJ$2) * IFERROR(FRACAS!$AN$5:$AN$9999,0) ) ) / IFERROR($ND72/FRACAS!$AY$1*60,0), 1 )))</f>
        <v>1</v>
      </c>
      <c r="NK72" s="347" cm="1">
        <f t="array" ref="NK72">IF($ND72=0,"",(IFERROR( (IFERROR($ND72/FRACAS!$AY$1*60,0) - SUMPRODUCT( (FRACAS!$K$5:$K$9999=NK$2) * IFERROR(FRACAS!$AN$5:$AN$9999,0) ) ) / IFERROR($ND72/FRACAS!$AY$1*60,0), 1 )))</f>
        <v>1</v>
      </c>
      <c r="NL72" s="347" cm="1">
        <f t="array" ref="NL72">IF($ND72=0,"",(IFERROR( (IFERROR($ND72/FRACAS!$AY$1*60,0) - SUMPRODUCT( (FRACAS!$K$5:$K$9999=NL$2) * IFERROR(FRACAS!$AN$5:$AN$9999,0) ) ) / IFERROR($ND72/FRACAS!$AY$1*60,0), 1 )))</f>
        <v>1</v>
      </c>
      <c r="NM72" s="347" cm="1">
        <f t="array" ref="NM72">IF($ND72=0,"",(IFERROR( (IFERROR($ND72/FRACAS!$AY$1*60,0) - SUMPRODUCT( (FRACAS!$K$5:$K$9999=NM$2) * IFERROR(FRACAS!$AN$5:$AN$9999,0) ) ) / IFERROR($ND72/FRACAS!$AY$1*60,0), 1 )))</f>
        <v>1</v>
      </c>
      <c r="NN72" s="347" cm="1">
        <f t="array" ref="NN72">IF($ND72=0,"",(IFERROR( (IFERROR($ND72/FRACAS!$AY$1*60,0) - SUMPRODUCT( (FRACAS!$K$5:$K$9999=NN$2) * IFERROR(FRACAS!$AN$5:$AN$9999,0) ) ) / IFERROR($ND72/FRACAS!$AY$1*60,0), 1 )))</f>
        <v>1</v>
      </c>
      <c r="NO72" s="347" cm="1">
        <f t="array" ref="NO72">IF($ND72=0,"",(IFERROR( (IFERROR($ND72/FRACAS!$AY$1*60,0) - SUMPRODUCT( (FRACAS!$K$5:$K$9999=NO$2) * IFERROR(FRACAS!$AN$5:$AN$9999,0) ) ) / IFERROR($ND72/FRACAS!$AY$1*60,0), 1 )))</f>
        <v>1</v>
      </c>
      <c r="NP72" s="347" cm="1">
        <f t="array" ref="NP72">IF($ND72=0,"",(IFERROR( (IFERROR($ND72/FRACAS!$AY$1*60,0) - SUMPRODUCT( (FRACAS!$K$5:$K$9999=NP$2) * IFERROR(FRACAS!$AN$5:$AN$9999,0) ) ) / IFERROR($ND72/FRACAS!$AY$1*60,0), 1 )))</f>
        <v>1</v>
      </c>
      <c r="NQ72" s="347" cm="1">
        <f t="array" ref="NQ72">IF($ND72=0,"",(IFERROR( (IFERROR($ND72/FRACAS!$AY$1*60,0) - SUMPRODUCT( (FRACAS!$K$5:$K$9999=NQ$2) * IFERROR(FRACAS!$AN$5:$AN$9999,0) ) ) / IFERROR($ND72/FRACAS!$AY$1*60,0), 1 )))</f>
        <v>1</v>
      </c>
      <c r="NR72" s="347" cm="1">
        <f t="array" ref="NR72">IF($ND72=0,"",(IFERROR( (IFERROR($ND72/FRACAS!$AY$1*60,0) - SUMPRODUCT( (FRACAS!$K$5:$K$9999=NR$2) * IFERROR(FRACAS!$AN$5:$AN$9999,0) ) ) / IFERROR($ND72/FRACAS!$AY$1*60,0), 1 )))</f>
        <v>1</v>
      </c>
      <c r="NS72" s="347" cm="1">
        <f t="array" ref="NS72">IF($ND72=0,"",(IFERROR( (IFERROR($ND72/FRACAS!$AY$1*60,0) - SUMPRODUCT( (FRACAS!$K$5:$K$9999=NS$2) * IFERROR(FRACAS!$AN$5:$AN$9999,0) ) ) / IFERROR($ND72/FRACAS!$AY$1*60,0), 1 )))</f>
        <v>1</v>
      </c>
      <c r="NT72" s="347" cm="1">
        <f t="array" ref="NT72">IF($ND72=0,"",(IFERROR( (IFERROR($ND72/FRACAS!$AY$1*60,0) - SUMPRODUCT( (FRACAS!$K$5:$K$9999=NT$2) * IFERROR(FRACAS!$AN$5:$AN$9999,0) ) ) / IFERROR($ND72/FRACAS!$AY$1*60,0), 1 )))</f>
        <v>1</v>
      </c>
      <c r="NU72" s="347" cm="1">
        <f t="array" ref="NU72">IF($ND72=0,"",(IFERROR( (IFERROR($ND72/FRACAS!$AY$1*60,0) - SUMPRODUCT( (FRACAS!$K$5:$K$9999=NU$2) * IFERROR(FRACAS!$AN$5:$AN$9999,0) ) ) / IFERROR($ND72/FRACAS!$AY$1*60,0), 1 )))</f>
        <v>1</v>
      </c>
      <c r="NV72" s="347" cm="1">
        <f t="array" ref="NV72">IF($ND72=0,"",(IFERROR( (IFERROR($ND72/FRACAS!$AY$1*60,0) - SUMPRODUCT( (FRACAS!$K$5:$K$9999=NV$2) * IFERROR(FRACAS!$AN$5:$AN$9999,0) ) ) / IFERROR($ND72/FRACAS!$AY$1*60,0), 1 )))</f>
        <v>1</v>
      </c>
      <c r="NW72" s="347" cm="1">
        <f t="array" ref="NW72">IF($ND72=0,"",(IFERROR( (IFERROR($ND72/FRACAS!$AY$1*60,0) - SUMPRODUCT( (FRACAS!$K$5:$K$9999=NW$2) * IFERROR(FRACAS!$AN$5:$AN$9999,0) ) ) / IFERROR($ND72/FRACAS!$AY$1*60,0), 1 )))</f>
        <v>1</v>
      </c>
      <c r="NX72" s="347" cm="1">
        <f t="array" ref="NX72">IF($ND72=0,"",(IFERROR( (IFERROR($ND72/FRACAS!$AY$1*60,0) - SUMPRODUCT( (FRACAS!$K$5:$K$9999=NX$2) * IFERROR(FRACAS!$AN$5:$AN$9999,0) ) ) / IFERROR($ND72/FRACAS!$AY$1*60,0), 1 )))</f>
        <v>1</v>
      </c>
      <c r="NY72" s="347" cm="1">
        <f t="array" ref="NY72">IF($ND72=0,"",(IFERROR( (IFERROR($ND72/FRACAS!$AY$1*60,0) - SUMPRODUCT( (FRACAS!$K$5:$K$9999=NY$2) * IFERROR(FRACAS!$AN$5:$AN$9999,0) ) ) / IFERROR($ND72/FRACAS!$AY$1*60,0), 1 )))</f>
        <v>1</v>
      </c>
      <c r="NZ72" s="347" cm="1">
        <f t="array" ref="NZ72">IF($ND72=0,"",(IFERROR( (IFERROR($ND72/FRACAS!$AY$1*60,0) - SUMPRODUCT( (FRACAS!$K$5:$K$9999=NZ$2) * IFERROR(FRACAS!$AN$5:$AN$9999,0) ) ) / IFERROR($ND72/FRACAS!$AY$1*60,0), 1 )))</f>
        <v>1</v>
      </c>
      <c r="OA72" s="347" cm="1">
        <f t="array" ref="OA72">IF($ND72=0,"",(IFERROR( (IFERROR($ND72/FRACAS!$AY$1*60,0) - SUMPRODUCT( (FRACAS!$K$5:$K$9999=OA$2) * IFERROR(FRACAS!$AN$5:$AN$9999,0) ) ) / IFERROR($ND72/FRACAS!$AY$1*60,0), 1 )))</f>
        <v>1</v>
      </c>
      <c r="OB72" s="347" cm="1">
        <f t="array" ref="OB72">IF($ND72=0,"",(IFERROR( (IFERROR($ND72/FRACAS!$AY$1*60,0) - SUMPRODUCT( (FRACAS!$K$5:$K$9999=OB$2) * IFERROR(FRACAS!$AN$5:$AN$9999,0) ) ) / IFERROR($ND72/FRACAS!$AY$1*60,0), 1 )))</f>
        <v>1</v>
      </c>
      <c r="OC72" s="347" cm="1">
        <f t="array" ref="OC72">IF($ND72=0,"",(IFERROR( (IFERROR($ND72/FRACAS!$AY$1*60,0) - SUMPRODUCT( (FRACAS!$K$5:$K$9999=OC$2) * IFERROR(FRACAS!$AN$5:$AN$9999,0) ) ) / IFERROR($ND72/FRACAS!$AY$1*60,0), 1 )))</f>
        <v>1</v>
      </c>
      <c r="OD72" s="347" cm="1">
        <f t="array" ref="OD72">IF($ND72=0,"",(IFERROR( (IFERROR($ND72/FRACAS!$AY$1*60,0) - SUMPRODUCT( (FRACAS!$K$5:$K$9999=OD$2) * IFERROR(FRACAS!$AN$5:$AN$9999,0) ) ) / IFERROR($ND72/FRACAS!$AY$1*60,0), 1 )))</f>
        <v>1</v>
      </c>
      <c r="OE72" s="347" cm="1">
        <f t="array" ref="OE72">IF($ND72=0,"",(IFERROR( (IFERROR($ND72/FRACAS!$AY$1*60,0) - SUMPRODUCT( (FRACAS!$K$5:$K$9999=OE$2) * IFERROR(FRACAS!$AN$5:$AN$9999,0) ) ) / IFERROR($ND72/FRACAS!$AY$1*60,0), 1 )))</f>
        <v>1</v>
      </c>
      <c r="OF72" s="347" cm="1">
        <f t="array" ref="OF72">IF($ND72=0,"",(IFERROR( (IFERROR($ND72/FRACAS!$AY$1*60,0) - SUMPRODUCT( (FRACAS!$K$5:$K$9999=OF$2) * IFERROR(FRACAS!$AN$5:$AN$9999,0) ) ) / IFERROR($ND72/FRACAS!$AY$1*60,0), 1 )))</f>
        <v>1</v>
      </c>
      <c r="OG72" s="347" cm="1">
        <f t="array" ref="OG72">IF($ND72=0,"",(IFERROR( (IFERROR($ND72/FRACAS!$AY$1*60,0) - SUMPRODUCT( (FRACAS!$K$5:$K$9999=OG$2) * IFERROR(FRACAS!$AN$5:$AN$9999,0) ) ) / IFERROR($ND72/FRACAS!$AY$1*60,0), 1 )))</f>
        <v>1</v>
      </c>
      <c r="OH72" s="347" cm="1">
        <f t="array" ref="OH72">IF($ND72=0,"",(IFERROR( (IFERROR($ND72/FRACAS!$AY$1*60,0) - SUMPRODUCT( (FRACAS!$K$5:$K$9999=OH$2) * IFERROR(FRACAS!$AN$5:$AN$9999,0) ) ) / IFERROR($ND72/FRACAS!$AY$1*60,0), 1 )))</f>
        <v>1</v>
      </c>
      <c r="OI72" s="347" cm="1">
        <f t="array" ref="OI72">IF($ND72=0,"",(IFERROR( (IFERROR($ND72/FRACAS!$AY$1*60,0) - SUMPRODUCT( (FRACAS!$K$5:$K$9999=OI$2) * IFERROR(FRACAS!$AN$5:$AN$9999,0) ) ) / IFERROR($ND72/FRACAS!$AY$1*60,0), 1 )))</f>
        <v>1</v>
      </c>
      <c r="OJ72" s="347" cm="1">
        <f t="array" ref="OJ72">IF($ND72=0,"",(IFERROR( (IFERROR($ND72/FRACAS!$AY$1*60,0) - SUMPRODUCT( (FRACAS!$K$5:$K$9999=OJ$2) * IFERROR(FRACAS!$AN$5:$AN$9999,0) ) ) / IFERROR($ND72/FRACAS!$AY$1*60,0), 1 )))</f>
        <v>1</v>
      </c>
      <c r="OK72" s="347" cm="1">
        <f t="array" ref="OK72">IF($ND72=0,"",(IFERROR( (IFERROR($ND72/FRACAS!$AY$1*60,0) - SUMPRODUCT( (FRACAS!$K$5:$K$9999=OK$2) * IFERROR(FRACAS!$AN$5:$AN$9999,0) ) ) / IFERROR($ND72/FRACAS!$AY$1*60,0), 1 )))</f>
        <v>1</v>
      </c>
      <c r="OL72" s="347" cm="1">
        <f t="array" ref="OL72">IF($ND72=0,"",(IFERROR( (IFERROR($ND72/FRACAS!$AY$1*60,0) - SUMPRODUCT( (FRACAS!$K$5:$K$9999=OL$2) * IFERROR(FRACAS!$AN$5:$AN$9999,0) ) ) / IFERROR($ND72/FRACAS!$AY$1*60,0), 1 )))</f>
        <v>1</v>
      </c>
      <c r="OM72" s="347" cm="1">
        <f t="array" ref="OM72">IF($ND72=0,"",(IFERROR( (IFERROR($ND72/FRACAS!$AY$1*60,0) - SUMPRODUCT( (FRACAS!$K$5:$K$9999=OM$2) * IFERROR(FRACAS!$AN$5:$AN$9999,0) ) ) / IFERROR($ND72/FRACAS!$AY$1*60,0), 1 )))</f>
        <v>1</v>
      </c>
      <c r="ON72" s="347" cm="1">
        <f t="array" ref="ON72">IF($ND72=0,"",(IFERROR( (IFERROR($ND72/FRACAS!$AY$1*60,0) - SUMPRODUCT( (FRACAS!$K$5:$K$9999=ON$2) * IFERROR(FRACAS!$AN$5:$AN$9999,0) ) ) / IFERROR($ND72/FRACAS!$AY$1*60,0), 1 )))</f>
        <v>1</v>
      </c>
    </row>
    <row r="73" spans="2:404" ht="15" customHeight="1">
      <c r="B73" s="301" t="s">
        <v>232</v>
      </c>
      <c r="C73" s="302">
        <v>45737</v>
      </c>
      <c r="D73" s="307">
        <v>21845</v>
      </c>
      <c r="E73" s="307">
        <v>4278</v>
      </c>
      <c r="F73" s="307">
        <v>23673</v>
      </c>
      <c r="G73" s="307">
        <v>20166</v>
      </c>
      <c r="H73" s="307">
        <v>18024</v>
      </c>
      <c r="I73" s="303"/>
      <c r="J73" s="303"/>
      <c r="K73" s="304"/>
      <c r="L73" s="304"/>
      <c r="M73" s="317"/>
      <c r="N73" s="305"/>
      <c r="O73" s="279"/>
      <c r="P73" s="279"/>
      <c r="Q73" s="279"/>
      <c r="R73" s="279"/>
      <c r="S73" s="279"/>
      <c r="T73" s="279"/>
      <c r="U73" s="279"/>
      <c r="V73" s="279"/>
      <c r="W73" s="279"/>
      <c r="X73" s="279"/>
      <c r="Y73" s="279"/>
      <c r="Z73" s="279"/>
      <c r="AA73" s="279"/>
      <c r="AB73" s="279"/>
      <c r="AC73" s="279"/>
      <c r="AD73" s="279"/>
      <c r="AE73" s="279"/>
      <c r="AF73" s="279"/>
      <c r="AG73" s="279"/>
      <c r="AH73" s="279"/>
      <c r="AI73" s="279"/>
      <c r="AJ73" s="279"/>
      <c r="AK73" s="279"/>
      <c r="AL73" s="279"/>
      <c r="AM73" s="279"/>
      <c r="AN73" s="279"/>
      <c r="AO73" s="279"/>
      <c r="AP73" s="279"/>
      <c r="AQ73" s="279"/>
      <c r="AR73" s="279"/>
      <c r="AS73" s="279"/>
      <c r="AT73" s="279"/>
      <c r="AU73" s="279"/>
      <c r="AV73" s="279"/>
      <c r="AW73" s="279"/>
      <c r="AX73" s="279"/>
      <c r="AY73" s="279"/>
      <c r="AZ73" s="279"/>
      <c r="BA73" s="280"/>
      <c r="BB73" s="266"/>
      <c r="BC73" s="266"/>
      <c r="BD73" s="352"/>
      <c r="BE73" s="352"/>
      <c r="BF73" s="352"/>
      <c r="BG73" s="352"/>
      <c r="BH73" s="352"/>
      <c r="BI73" s="352"/>
      <c r="BJ73" s="352"/>
      <c r="BK73" s="352"/>
      <c r="BL73" s="352"/>
      <c r="BM73" s="352"/>
      <c r="BN73" s="352"/>
      <c r="BO73" s="352"/>
      <c r="BP73" s="352"/>
      <c r="BQ73" s="352"/>
      <c r="BR73" s="352"/>
      <c r="BS73" s="352"/>
      <c r="BT73" s="352"/>
      <c r="BU73" s="352"/>
      <c r="BV73" s="352"/>
      <c r="BW73" s="352"/>
      <c r="BX73" s="352"/>
      <c r="BY73" s="352"/>
      <c r="BZ73" s="352"/>
      <c r="CA73" s="352"/>
      <c r="CB73" s="352"/>
      <c r="CC73" s="352"/>
      <c r="CD73" s="352"/>
      <c r="CE73" s="352"/>
      <c r="CF73" s="352"/>
      <c r="CG73" s="352"/>
      <c r="CH73" s="352"/>
      <c r="CI73" s="352"/>
      <c r="CJ73" s="352"/>
      <c r="CK73" s="352"/>
      <c r="CL73" s="352"/>
      <c r="CM73" s="352"/>
      <c r="CN73" s="352"/>
      <c r="CO73" s="352"/>
      <c r="CP73" s="352"/>
      <c r="CQ73" s="352"/>
      <c r="CR73" s="352"/>
      <c r="CS73" s="352"/>
      <c r="CT73" s="352"/>
      <c r="CU73" s="352"/>
      <c r="CV73" s="352"/>
      <c r="CW73" s="352"/>
      <c r="CX73" s="352"/>
      <c r="CY73" s="352"/>
      <c r="CZ73" s="352"/>
      <c r="DA73" s="352"/>
      <c r="DB73" s="266"/>
      <c r="DC73" s="266">
        <f t="shared" si="8"/>
        <v>91</v>
      </c>
      <c r="DD73" s="302">
        <f t="shared" si="9"/>
        <v>45737</v>
      </c>
      <c r="DE73" s="328">
        <f>IF(D73&gt; 0,(COUNTIFS(FRACAS!$B$5:$B$9997, D$4, FRACAS!$D$5:$D$9997, "&lt;="&amp;D73)), "" )</f>
        <v>44</v>
      </c>
      <c r="DF73" s="282">
        <f>IF(E73&gt; 0,(COUNTIFS(FRACAS!$B$5:$B$9997, E$4, FRACAS!$D$5:$D$9997, "&lt;="&amp;E73)), "" )</f>
        <v>14</v>
      </c>
      <c r="DG73" s="282">
        <f>IF(F73&gt; 0,(COUNTIFS(FRACAS!$B$5:$B$9997, F$4, FRACAS!$D$5:$D$9997, "&lt;="&amp;F73)), "" )</f>
        <v>9</v>
      </c>
      <c r="DH73" s="282">
        <f>IF(G73&gt; 0,(COUNTIFS(FRACAS!$B$5:$B$9997, G$4, FRACAS!$D$5:$D$9997, "&lt;="&amp;G73)), "" )</f>
        <v>13</v>
      </c>
      <c r="DI73" s="282">
        <f>IF(H73&gt; 0,(COUNTIFS(FRACAS!$B$5:$B$9997, H$4, FRACAS!$D$5:$D$9997, "&lt;="&amp;H73)), "" )</f>
        <v>11</v>
      </c>
      <c r="DJ73" s="282" t="str">
        <f>IF(I73&gt; 0,(COUNTIFS(FRACAS!$B$5:$B$9997, I$4, FRACAS!$D$5:$D$9997, "&lt;="&amp;I73)), "" )</f>
        <v/>
      </c>
      <c r="DK73" s="282" t="str">
        <f>IF(J73&gt; 0,(COUNTIFS(FRACAS!$B$5:$B$9997, J$4, FRACAS!$D$5:$D$9997, "&lt;="&amp;J73)), "" )</f>
        <v/>
      </c>
      <c r="DL73" s="282" t="str">
        <f>IF(K73&gt; 0,(COUNTIFS(FRACAS!$B$5:$B$9997, K$4, FRACAS!$D$5:$D$9997, "&lt;="&amp;K73)), "" )</f>
        <v/>
      </c>
      <c r="DM73" s="282" t="str">
        <f>IF(L73&gt; 0,(COUNTIFS(FRACAS!$B$5:$B$9997, L$4, FRACAS!$D$5:$D$9997, "&lt;="&amp;L73)), "" )</f>
        <v/>
      </c>
      <c r="DN73" s="282" t="str">
        <f>IF(M73&gt; 0,(COUNTIFS(FRACAS!$B$5:$B$9997, M$4, FRACAS!$D$5:$D$9997, "&lt;="&amp;M73)), "" )</f>
        <v/>
      </c>
      <c r="DO73" s="284"/>
      <c r="DP73" s="282"/>
      <c r="DQ73" s="282"/>
      <c r="DR73" s="282"/>
      <c r="DS73" s="282"/>
      <c r="DT73" s="282"/>
      <c r="DU73" s="282"/>
      <c r="DV73" s="282"/>
      <c r="DW73" s="282"/>
      <c r="DX73" s="282"/>
      <c r="DY73" s="282"/>
      <c r="DZ73" s="282"/>
      <c r="EA73" s="282"/>
      <c r="EB73" s="282"/>
      <c r="EC73" s="282"/>
      <c r="ED73" s="282"/>
      <c r="EE73" s="282"/>
      <c r="EF73" s="282"/>
      <c r="EG73" s="282"/>
      <c r="EH73" s="282"/>
      <c r="EI73" s="282"/>
      <c r="EJ73" s="282"/>
      <c r="EK73" s="282"/>
      <c r="EL73" s="282"/>
      <c r="EM73" s="282"/>
      <c r="EN73" s="282"/>
      <c r="EO73" s="282"/>
      <c r="EP73" s="282"/>
      <c r="EQ73" s="282"/>
      <c r="ER73" s="282"/>
      <c r="ES73" s="282"/>
      <c r="ET73" s="282"/>
      <c r="EU73" s="282"/>
      <c r="EV73" s="282"/>
      <c r="EW73" s="282"/>
      <c r="EX73" s="282"/>
      <c r="EY73" s="282"/>
      <c r="EZ73" s="282"/>
      <c r="FA73" s="282"/>
      <c r="FB73" s="283"/>
      <c r="FC73" s="285"/>
      <c r="FD73" s="285"/>
      <c r="JN73" s="306"/>
      <c r="JO73" s="274"/>
      <c r="JP73" s="274"/>
      <c r="JQ73" s="274"/>
      <c r="JR73" s="274"/>
      <c r="JS73" s="274"/>
      <c r="JT73" s="274"/>
      <c r="JU73" s="274"/>
      <c r="JV73" s="274"/>
      <c r="JW73" s="274"/>
      <c r="JX73" s="274"/>
      <c r="JY73" s="274"/>
      <c r="JZ73" s="274"/>
      <c r="KA73" s="274"/>
      <c r="KB73" s="274"/>
      <c r="KC73" s="274"/>
      <c r="KD73" s="274"/>
      <c r="KE73" s="274"/>
      <c r="KF73" s="274"/>
      <c r="KG73" s="274"/>
      <c r="KH73" s="274"/>
      <c r="KI73" s="274"/>
      <c r="KJ73" s="274"/>
      <c r="KK73" s="274"/>
      <c r="KL73" s="274"/>
      <c r="KM73" s="274"/>
      <c r="KN73" s="274"/>
      <c r="KO73" s="274"/>
      <c r="KP73" s="274"/>
      <c r="KQ73" s="274"/>
      <c r="KR73" s="274"/>
      <c r="KS73" s="274"/>
      <c r="KT73" s="274"/>
      <c r="KU73" s="274"/>
      <c r="KV73" s="274"/>
      <c r="KW73" s="274"/>
      <c r="KX73" s="274"/>
      <c r="KY73" s="274"/>
      <c r="KZ73" s="274"/>
      <c r="LA73" s="274"/>
      <c r="LB73" s="275"/>
      <c r="LC73" s="302">
        <f t="shared" si="11"/>
        <v>45737</v>
      </c>
      <c r="LD73" s="354" cm="1">
        <f t="array" ref="LD73">IFERROR(
    (((D73/FRACAS!$AY$1)*60))
    /
    (((D73/FRACAS!$AY$1)*60) + SUMPRODUCT((FRACAS!$B$5:$B$9997=D$4)*(FRACAS!$D$5:$D$9997&lt;=D73)*(IFERROR(FRACAS!$AM$5:$AM$9997,0)))
    ),"")</f>
        <v>0.44821457943839338</v>
      </c>
      <c r="LE73" s="354" cm="1">
        <f t="array" ref="LE73">IFERROR(
    (((E73/FRACAS!$AY$1)*60))
    /
    (((E73/FRACAS!$AY$1)*60) + SUMPRODUCT((FRACAS!$B$5:$B$9997=E$4)*(FRACAS!$D$5:$D$9997&lt;=E73)*(IFERROR(FRACAS!$AM$5:$AM$9997,0)))
    ),"")</f>
        <v>0.13854040689912289</v>
      </c>
      <c r="LF73" s="354" cm="1">
        <f t="array" ref="LF73">IFERROR(
    (((F73/FRACAS!$AY$1)*60))
    /
    (((F73/FRACAS!$AY$1)*60) + SUMPRODUCT((FRACAS!$B$5:$B$9997=F$4)*(FRACAS!$D$5:$D$9997&lt;=F73)*(IFERROR(FRACAS!$AM$5:$AM$9997,0)))
    ),"")</f>
        <v>0.75571114232205672</v>
      </c>
      <c r="LG73" s="354" cm="1">
        <f t="array" ref="LG73">IFERROR(
    (((G73/FRACAS!$AY$1)*60))
    /
    (((G73/FRACAS!$AY$1)*60) + SUMPRODUCT((FRACAS!$B$5:$B$9997=G$4)*(FRACAS!$D$5:$D$9997&lt;=G73)*(IFERROR(FRACAS!$AM$5:$AM$9997,0)))
    ),"")</f>
        <v>0.74904710011380338</v>
      </c>
      <c r="LH73" s="354" cm="1">
        <f t="array" ref="LH73">IFERROR(
    (((H73/FRACAS!$AY$1)*60))
    /
    (((H73/FRACAS!$AY$1)*60) + SUMPRODUCT((FRACAS!$B$5:$B$9997=H$4)*(FRACAS!$D$5:$D$9997&lt;=H73)*(IFERROR(FRACAS!$AM$5:$AM$9997,0)))
    ),"")</f>
        <v>0.72982313432693946</v>
      </c>
      <c r="LI73" s="354" t="str" cm="1">
        <f t="array" ref="LI73">IFERROR(
    (((I73/FRACAS!$AY$1)*60))
    /
    (((I73/FRACAS!$AY$1)*60) + SUMPRODUCT((FRACAS!$B$5:$B$9997=I$4)*(FRACAS!$D$5:$D$9997&lt;=I73)*(IFERROR(FRACAS!$AM$5:$AM$9997,0)))
    ),"")</f>
        <v/>
      </c>
      <c r="LJ73" s="354" t="str" cm="1">
        <f t="array" ref="LJ73">IFERROR(
    (((J73/FRACAS!$AY$1)*60))
    /
    (((J73/FRACAS!$AY$1)*60) + SUMPRODUCT((FRACAS!$B$5:$B$9997=J$4)*(FRACAS!$D$5:$D$9997&lt;=J73)*(IFERROR(FRACAS!$AM$5:$AM$9997,0)))
    ),"")</f>
        <v/>
      </c>
      <c r="LK73" s="354" t="str" cm="1">
        <f t="array" ref="LK73">IFERROR(
    (((K73/FRACAS!$AY$1)*60))
    /
    (((K73/FRACAS!$AY$1)*60) + SUMPRODUCT((FRACAS!$B$5:$B$9997=K$4)*(FRACAS!$D$5:$D$9997&lt;=K73)*(IFERROR(FRACAS!$AM$5:$AM$9997,0)))
    ),"")</f>
        <v/>
      </c>
      <c r="LL73" s="354" t="str" cm="1">
        <f t="array" ref="LL73">IFERROR(
    (((L73/FRACAS!$AY$1)*60))
    /
    (((L73/FRACAS!$AY$1)*60) + SUMPRODUCT((FRACAS!$B$5:$B$9997=L$4)*(FRACAS!$D$5:$D$9997&lt;=L73)*(IFERROR(FRACAS!$AM$5:$AM$9997,0)))
    ),"")</f>
        <v/>
      </c>
      <c r="LM73" s="354" t="str" cm="1">
        <f t="array" ref="LM73">IFERROR(
    (((M73/FRACAS!$AY$1)*60))
    /
    (((M73/FRACAS!$AY$1)*60) + SUMPRODUCT((FRACAS!$B$5:$B$9997=M$4)*(FRACAS!$D$5:$D$9997&lt;=M73)*(IFERROR(FRACAS!$AM$5:$AM$9997,0)))
    ),"")</f>
        <v/>
      </c>
      <c r="LN73" s="308"/>
      <c r="LO73" s="276"/>
      <c r="LP73" s="276"/>
      <c r="LQ73" s="276"/>
      <c r="LR73" s="276"/>
      <c r="LS73" s="276"/>
      <c r="LT73" s="276"/>
      <c r="LU73" s="276"/>
      <c r="LV73" s="276"/>
      <c r="LW73" s="276"/>
      <c r="LX73" s="276"/>
      <c r="LY73" s="276"/>
      <c r="LZ73" s="276"/>
      <c r="MA73" s="276"/>
      <c r="MB73" s="276"/>
      <c r="MC73" s="276"/>
      <c r="MD73" s="276"/>
      <c r="ME73" s="276"/>
      <c r="MF73" s="276"/>
      <c r="MG73" s="276"/>
      <c r="MH73" s="276"/>
      <c r="MI73" s="276"/>
      <c r="MJ73" s="276"/>
      <c r="MK73" s="276"/>
      <c r="ML73" s="276"/>
      <c r="MM73" s="276"/>
      <c r="MN73" s="276"/>
      <c r="MO73" s="276"/>
      <c r="MP73" s="276"/>
      <c r="MQ73" s="276"/>
      <c r="MR73" s="276"/>
      <c r="MS73" s="276"/>
      <c r="MT73" s="276"/>
      <c r="MU73" s="276"/>
      <c r="MV73" s="276"/>
      <c r="MW73" s="276"/>
      <c r="MX73" s="276"/>
      <c r="MY73" s="276"/>
      <c r="MZ73" s="276"/>
      <c r="NA73" s="277"/>
      <c r="ND73" s="345">
        <f t="shared" si="12"/>
        <v>87986</v>
      </c>
      <c r="NE73" s="346">
        <f t="shared" si="10"/>
        <v>45737</v>
      </c>
      <c r="NF73" s="347" cm="1">
        <f t="array" ref="NF73">IF($ND73=0,"",(IFERROR( (IFERROR($ND73/FRACAS!$AY$1*60,0) - SUMPRODUCT( (FRACAS!$K$5:$K$9999=NF$2) * IFERROR(FRACAS!$AN$5:$AN$9999,0) ) ) / IFERROR($ND73/FRACAS!$AY$1*60,0), 1 )))</f>
        <v>1</v>
      </c>
      <c r="NG73" s="347" cm="1">
        <f t="array" ref="NG73">IF($ND73=0,"",(IFERROR( (IFERROR($ND73/FRACAS!$AY$1*60,0) - SUMPRODUCT( (FRACAS!$K$5:$K$9999=NG$2) * IFERROR(FRACAS!$AN$5:$AN$9999,0) ) ) / IFERROR($ND73/FRACAS!$AY$1*60,0), 1 )))</f>
        <v>1</v>
      </c>
      <c r="NH73" s="347" cm="1">
        <f t="array" ref="NH73">IF($ND73=0,"",(IFERROR( (IFERROR($ND73/FRACAS!$AY$1*60,0) - SUMPRODUCT( (FRACAS!$K$5:$K$9999=NH$2) * IFERROR(FRACAS!$AN$5:$AN$9999,0) ) ) / IFERROR($ND73/FRACAS!$AY$1*60,0), 1 )))</f>
        <v>1</v>
      </c>
      <c r="NI73" s="347" cm="1">
        <f t="array" ref="NI73">IF($ND73=0,"",(IFERROR( (IFERROR($ND73/FRACAS!$AY$1*60,0) - SUMPRODUCT( (FRACAS!$K$5:$K$9999=NI$2) * IFERROR(FRACAS!$AN$5:$AN$9999,0) ) ) / IFERROR($ND73/FRACAS!$AY$1*60,0), 1 )))</f>
        <v>1</v>
      </c>
      <c r="NJ73" s="347" cm="1">
        <f t="array" ref="NJ73">IF($ND73=0,"",(IFERROR( (IFERROR($ND73/FRACAS!$AY$1*60,0) - SUMPRODUCT( (FRACAS!$K$5:$K$9999=NJ$2) * IFERROR(FRACAS!$AN$5:$AN$9999,0) ) ) / IFERROR($ND73/FRACAS!$AY$1*60,0), 1 )))</f>
        <v>1</v>
      </c>
      <c r="NK73" s="347" cm="1">
        <f t="array" ref="NK73">IF($ND73=0,"",(IFERROR( (IFERROR($ND73/FRACAS!$AY$1*60,0) - SUMPRODUCT( (FRACAS!$K$5:$K$9999=NK$2) * IFERROR(FRACAS!$AN$5:$AN$9999,0) ) ) / IFERROR($ND73/FRACAS!$AY$1*60,0), 1 )))</f>
        <v>1</v>
      </c>
      <c r="NL73" s="347" cm="1">
        <f t="array" ref="NL73">IF($ND73=0,"",(IFERROR( (IFERROR($ND73/FRACAS!$AY$1*60,0) - SUMPRODUCT( (FRACAS!$K$5:$K$9999=NL$2) * IFERROR(FRACAS!$AN$5:$AN$9999,0) ) ) / IFERROR($ND73/FRACAS!$AY$1*60,0), 1 )))</f>
        <v>1</v>
      </c>
      <c r="NM73" s="347" cm="1">
        <f t="array" ref="NM73">IF($ND73=0,"",(IFERROR( (IFERROR($ND73/FRACAS!$AY$1*60,0) - SUMPRODUCT( (FRACAS!$K$5:$K$9999=NM$2) * IFERROR(FRACAS!$AN$5:$AN$9999,0) ) ) / IFERROR($ND73/FRACAS!$AY$1*60,0), 1 )))</f>
        <v>1</v>
      </c>
      <c r="NN73" s="347" cm="1">
        <f t="array" ref="NN73">IF($ND73=0,"",(IFERROR( (IFERROR($ND73/FRACAS!$AY$1*60,0) - SUMPRODUCT( (FRACAS!$K$5:$K$9999=NN$2) * IFERROR(FRACAS!$AN$5:$AN$9999,0) ) ) / IFERROR($ND73/FRACAS!$AY$1*60,0), 1 )))</f>
        <v>1</v>
      </c>
      <c r="NO73" s="347" cm="1">
        <f t="array" ref="NO73">IF($ND73=0,"",(IFERROR( (IFERROR($ND73/FRACAS!$AY$1*60,0) - SUMPRODUCT( (FRACAS!$K$5:$K$9999=NO$2) * IFERROR(FRACAS!$AN$5:$AN$9999,0) ) ) / IFERROR($ND73/FRACAS!$AY$1*60,0), 1 )))</f>
        <v>1</v>
      </c>
      <c r="NP73" s="347" cm="1">
        <f t="array" ref="NP73">IF($ND73=0,"",(IFERROR( (IFERROR($ND73/FRACAS!$AY$1*60,0) - SUMPRODUCT( (FRACAS!$K$5:$K$9999=NP$2) * IFERROR(FRACAS!$AN$5:$AN$9999,0) ) ) / IFERROR($ND73/FRACAS!$AY$1*60,0), 1 )))</f>
        <v>1</v>
      </c>
      <c r="NQ73" s="347" cm="1">
        <f t="array" ref="NQ73">IF($ND73=0,"",(IFERROR( (IFERROR($ND73/FRACAS!$AY$1*60,0) - SUMPRODUCT( (FRACAS!$K$5:$K$9999=NQ$2) * IFERROR(FRACAS!$AN$5:$AN$9999,0) ) ) / IFERROR($ND73/FRACAS!$AY$1*60,0), 1 )))</f>
        <v>1</v>
      </c>
      <c r="NR73" s="347" cm="1">
        <f t="array" ref="NR73">IF($ND73=0,"",(IFERROR( (IFERROR($ND73/FRACAS!$AY$1*60,0) - SUMPRODUCT( (FRACAS!$K$5:$K$9999=NR$2) * IFERROR(FRACAS!$AN$5:$AN$9999,0) ) ) / IFERROR($ND73/FRACAS!$AY$1*60,0), 1 )))</f>
        <v>1</v>
      </c>
      <c r="NS73" s="347" cm="1">
        <f t="array" ref="NS73">IF($ND73=0,"",(IFERROR( (IFERROR($ND73/FRACAS!$AY$1*60,0) - SUMPRODUCT( (FRACAS!$K$5:$K$9999=NS$2) * IFERROR(FRACAS!$AN$5:$AN$9999,0) ) ) / IFERROR($ND73/FRACAS!$AY$1*60,0), 1 )))</f>
        <v>1</v>
      </c>
      <c r="NT73" s="347" cm="1">
        <f t="array" ref="NT73">IF($ND73=0,"",(IFERROR( (IFERROR($ND73/FRACAS!$AY$1*60,0) - SUMPRODUCT( (FRACAS!$K$5:$K$9999=NT$2) * IFERROR(FRACAS!$AN$5:$AN$9999,0) ) ) / IFERROR($ND73/FRACAS!$AY$1*60,0), 1 )))</f>
        <v>1</v>
      </c>
      <c r="NU73" s="347" cm="1">
        <f t="array" ref="NU73">IF($ND73=0,"",(IFERROR( (IFERROR($ND73/FRACAS!$AY$1*60,0) - SUMPRODUCT( (FRACAS!$K$5:$K$9999=NU$2) * IFERROR(FRACAS!$AN$5:$AN$9999,0) ) ) / IFERROR($ND73/FRACAS!$AY$1*60,0), 1 )))</f>
        <v>1</v>
      </c>
      <c r="NV73" s="347" cm="1">
        <f t="array" ref="NV73">IF($ND73=0,"",(IFERROR( (IFERROR($ND73/FRACAS!$AY$1*60,0) - SUMPRODUCT( (FRACAS!$K$5:$K$9999=NV$2) * IFERROR(FRACAS!$AN$5:$AN$9999,0) ) ) / IFERROR($ND73/FRACAS!$AY$1*60,0), 1 )))</f>
        <v>1</v>
      </c>
      <c r="NW73" s="347" cm="1">
        <f t="array" ref="NW73">IF($ND73=0,"",(IFERROR( (IFERROR($ND73/FRACAS!$AY$1*60,0) - SUMPRODUCT( (FRACAS!$K$5:$K$9999=NW$2) * IFERROR(FRACAS!$AN$5:$AN$9999,0) ) ) / IFERROR($ND73/FRACAS!$AY$1*60,0), 1 )))</f>
        <v>1</v>
      </c>
      <c r="NX73" s="347" cm="1">
        <f t="array" ref="NX73">IF($ND73=0,"",(IFERROR( (IFERROR($ND73/FRACAS!$AY$1*60,0) - SUMPRODUCT( (FRACAS!$K$5:$K$9999=NX$2) * IFERROR(FRACAS!$AN$5:$AN$9999,0) ) ) / IFERROR($ND73/FRACAS!$AY$1*60,0), 1 )))</f>
        <v>1</v>
      </c>
      <c r="NY73" s="347" cm="1">
        <f t="array" ref="NY73">IF($ND73=0,"",(IFERROR( (IFERROR($ND73/FRACAS!$AY$1*60,0) - SUMPRODUCT( (FRACAS!$K$5:$K$9999=NY$2) * IFERROR(FRACAS!$AN$5:$AN$9999,0) ) ) / IFERROR($ND73/FRACAS!$AY$1*60,0), 1 )))</f>
        <v>1</v>
      </c>
      <c r="NZ73" s="347" cm="1">
        <f t="array" ref="NZ73">IF($ND73=0,"",(IFERROR( (IFERROR($ND73/FRACAS!$AY$1*60,0) - SUMPRODUCT( (FRACAS!$K$5:$K$9999=NZ$2) * IFERROR(FRACAS!$AN$5:$AN$9999,0) ) ) / IFERROR($ND73/FRACAS!$AY$1*60,0), 1 )))</f>
        <v>1</v>
      </c>
      <c r="OA73" s="347" cm="1">
        <f t="array" ref="OA73">IF($ND73=0,"",(IFERROR( (IFERROR($ND73/FRACAS!$AY$1*60,0) - SUMPRODUCT( (FRACAS!$K$5:$K$9999=OA$2) * IFERROR(FRACAS!$AN$5:$AN$9999,0) ) ) / IFERROR($ND73/FRACAS!$AY$1*60,0), 1 )))</f>
        <v>1</v>
      </c>
      <c r="OB73" s="347" cm="1">
        <f t="array" ref="OB73">IF($ND73=0,"",(IFERROR( (IFERROR($ND73/FRACAS!$AY$1*60,0) - SUMPRODUCT( (FRACAS!$K$5:$K$9999=OB$2) * IFERROR(FRACAS!$AN$5:$AN$9999,0) ) ) / IFERROR($ND73/FRACAS!$AY$1*60,0), 1 )))</f>
        <v>1</v>
      </c>
      <c r="OC73" s="347" cm="1">
        <f t="array" ref="OC73">IF($ND73=0,"",(IFERROR( (IFERROR($ND73/FRACAS!$AY$1*60,0) - SUMPRODUCT( (FRACAS!$K$5:$K$9999=OC$2) * IFERROR(FRACAS!$AN$5:$AN$9999,0) ) ) / IFERROR($ND73/FRACAS!$AY$1*60,0), 1 )))</f>
        <v>1</v>
      </c>
      <c r="OD73" s="347" cm="1">
        <f t="array" ref="OD73">IF($ND73=0,"",(IFERROR( (IFERROR($ND73/FRACAS!$AY$1*60,0) - SUMPRODUCT( (FRACAS!$K$5:$K$9999=OD$2) * IFERROR(FRACAS!$AN$5:$AN$9999,0) ) ) / IFERROR($ND73/FRACAS!$AY$1*60,0), 1 )))</f>
        <v>1</v>
      </c>
      <c r="OE73" s="347" cm="1">
        <f t="array" ref="OE73">IF($ND73=0,"",(IFERROR( (IFERROR($ND73/FRACAS!$AY$1*60,0) - SUMPRODUCT( (FRACAS!$K$5:$K$9999=OE$2) * IFERROR(FRACAS!$AN$5:$AN$9999,0) ) ) / IFERROR($ND73/FRACAS!$AY$1*60,0), 1 )))</f>
        <v>1</v>
      </c>
      <c r="OF73" s="347" cm="1">
        <f t="array" ref="OF73">IF($ND73=0,"",(IFERROR( (IFERROR($ND73/FRACAS!$AY$1*60,0) - SUMPRODUCT( (FRACAS!$K$5:$K$9999=OF$2) * IFERROR(FRACAS!$AN$5:$AN$9999,0) ) ) / IFERROR($ND73/FRACAS!$AY$1*60,0), 1 )))</f>
        <v>1</v>
      </c>
      <c r="OG73" s="347" cm="1">
        <f t="array" ref="OG73">IF($ND73=0,"",(IFERROR( (IFERROR($ND73/FRACAS!$AY$1*60,0) - SUMPRODUCT( (FRACAS!$K$5:$K$9999=OG$2) * IFERROR(FRACAS!$AN$5:$AN$9999,0) ) ) / IFERROR($ND73/FRACAS!$AY$1*60,0), 1 )))</f>
        <v>1</v>
      </c>
      <c r="OH73" s="347" cm="1">
        <f t="array" ref="OH73">IF($ND73=0,"",(IFERROR( (IFERROR($ND73/FRACAS!$AY$1*60,0) - SUMPRODUCT( (FRACAS!$K$5:$K$9999=OH$2) * IFERROR(FRACAS!$AN$5:$AN$9999,0) ) ) / IFERROR($ND73/FRACAS!$AY$1*60,0), 1 )))</f>
        <v>1</v>
      </c>
      <c r="OI73" s="347" cm="1">
        <f t="array" ref="OI73">IF($ND73=0,"",(IFERROR( (IFERROR($ND73/FRACAS!$AY$1*60,0) - SUMPRODUCT( (FRACAS!$K$5:$K$9999=OI$2) * IFERROR(FRACAS!$AN$5:$AN$9999,0) ) ) / IFERROR($ND73/FRACAS!$AY$1*60,0), 1 )))</f>
        <v>1</v>
      </c>
      <c r="OJ73" s="347" cm="1">
        <f t="array" ref="OJ73">IF($ND73=0,"",(IFERROR( (IFERROR($ND73/FRACAS!$AY$1*60,0) - SUMPRODUCT( (FRACAS!$K$5:$K$9999=OJ$2) * IFERROR(FRACAS!$AN$5:$AN$9999,0) ) ) / IFERROR($ND73/FRACAS!$AY$1*60,0), 1 )))</f>
        <v>1</v>
      </c>
      <c r="OK73" s="347" cm="1">
        <f t="array" ref="OK73">IF($ND73=0,"",(IFERROR( (IFERROR($ND73/FRACAS!$AY$1*60,0) - SUMPRODUCT( (FRACAS!$K$5:$K$9999=OK$2) * IFERROR(FRACAS!$AN$5:$AN$9999,0) ) ) / IFERROR($ND73/FRACAS!$AY$1*60,0), 1 )))</f>
        <v>1</v>
      </c>
      <c r="OL73" s="347" cm="1">
        <f t="array" ref="OL73">IF($ND73=0,"",(IFERROR( (IFERROR($ND73/FRACAS!$AY$1*60,0) - SUMPRODUCT( (FRACAS!$K$5:$K$9999=OL$2) * IFERROR(FRACAS!$AN$5:$AN$9999,0) ) ) / IFERROR($ND73/FRACAS!$AY$1*60,0), 1 )))</f>
        <v>1</v>
      </c>
      <c r="OM73" s="347" cm="1">
        <f t="array" ref="OM73">IF($ND73=0,"",(IFERROR( (IFERROR($ND73/FRACAS!$AY$1*60,0) - SUMPRODUCT( (FRACAS!$K$5:$K$9999=OM$2) * IFERROR(FRACAS!$AN$5:$AN$9999,0) ) ) / IFERROR($ND73/FRACAS!$AY$1*60,0), 1 )))</f>
        <v>1</v>
      </c>
      <c r="ON73" s="347" cm="1">
        <f t="array" ref="ON73">IF($ND73=0,"",(IFERROR( (IFERROR($ND73/FRACAS!$AY$1*60,0) - SUMPRODUCT( (FRACAS!$K$5:$K$9999=ON$2) * IFERROR(FRACAS!$AN$5:$AN$9999,0) ) ) / IFERROR($ND73/FRACAS!$AY$1*60,0), 1 )))</f>
        <v>1</v>
      </c>
    </row>
    <row r="74" spans="2:404" ht="15" customHeight="1">
      <c r="B74" s="301" t="s">
        <v>233</v>
      </c>
      <c r="C74" s="302">
        <v>45744</v>
      </c>
      <c r="D74" s="307">
        <v>21861</v>
      </c>
      <c r="E74" s="307">
        <v>4641</v>
      </c>
      <c r="F74" s="307">
        <v>23941</v>
      </c>
      <c r="G74" s="307">
        <v>21475</v>
      </c>
      <c r="H74" s="307">
        <v>19755</v>
      </c>
      <c r="I74" s="303"/>
      <c r="J74" s="303"/>
      <c r="K74" s="304"/>
      <c r="L74" s="304"/>
      <c r="M74" s="317"/>
      <c r="N74" s="305"/>
      <c r="O74" s="279"/>
      <c r="P74" s="279"/>
      <c r="Q74" s="279"/>
      <c r="R74" s="279"/>
      <c r="S74" s="279"/>
      <c r="T74" s="279"/>
      <c r="U74" s="279"/>
      <c r="V74" s="279"/>
      <c r="W74" s="279"/>
      <c r="X74" s="279"/>
      <c r="Y74" s="279"/>
      <c r="Z74" s="279"/>
      <c r="AA74" s="279"/>
      <c r="AB74" s="279"/>
      <c r="AC74" s="279"/>
      <c r="AD74" s="279"/>
      <c r="AE74" s="279"/>
      <c r="AF74" s="279"/>
      <c r="AG74" s="279"/>
      <c r="AH74" s="279"/>
      <c r="AI74" s="279"/>
      <c r="AJ74" s="279"/>
      <c r="AK74" s="279"/>
      <c r="AL74" s="279"/>
      <c r="AM74" s="279"/>
      <c r="AN74" s="279"/>
      <c r="AO74" s="279"/>
      <c r="AP74" s="279"/>
      <c r="AQ74" s="279"/>
      <c r="AR74" s="279"/>
      <c r="AS74" s="279"/>
      <c r="AT74" s="279"/>
      <c r="AU74" s="279"/>
      <c r="AV74" s="279"/>
      <c r="AW74" s="279"/>
      <c r="AX74" s="279"/>
      <c r="AY74" s="279"/>
      <c r="AZ74" s="279"/>
      <c r="BA74" s="280"/>
      <c r="BB74" s="266"/>
      <c r="BC74" s="266"/>
      <c r="BD74" s="352"/>
      <c r="BE74" s="352"/>
      <c r="BF74" s="352"/>
      <c r="BG74" s="352"/>
      <c r="BH74" s="352"/>
      <c r="BI74" s="352"/>
      <c r="BJ74" s="352"/>
      <c r="BK74" s="352"/>
      <c r="BL74" s="352"/>
      <c r="BM74" s="352"/>
      <c r="BN74" s="352"/>
      <c r="BO74" s="352"/>
      <c r="BP74" s="352"/>
      <c r="BQ74" s="352"/>
      <c r="BR74" s="352"/>
      <c r="BS74" s="352"/>
      <c r="BT74" s="352"/>
      <c r="BU74" s="352"/>
      <c r="BV74" s="352"/>
      <c r="BW74" s="352"/>
      <c r="BX74" s="352"/>
      <c r="BY74" s="352"/>
      <c r="BZ74" s="352"/>
      <c r="CA74" s="352"/>
      <c r="CB74" s="352"/>
      <c r="CC74" s="352"/>
      <c r="CD74" s="352"/>
      <c r="CE74" s="352"/>
      <c r="CF74" s="352"/>
      <c r="CG74" s="352"/>
      <c r="CH74" s="352"/>
      <c r="CI74" s="352"/>
      <c r="CJ74" s="352"/>
      <c r="CK74" s="352"/>
      <c r="CL74" s="352"/>
      <c r="CM74" s="352"/>
      <c r="CN74" s="352"/>
      <c r="CO74" s="352"/>
      <c r="CP74" s="352"/>
      <c r="CQ74" s="352"/>
      <c r="CR74" s="352"/>
      <c r="CS74" s="352"/>
      <c r="CT74" s="352"/>
      <c r="CU74" s="352"/>
      <c r="CV74" s="352"/>
      <c r="CW74" s="352"/>
      <c r="CX74" s="352"/>
      <c r="CY74" s="352"/>
      <c r="CZ74" s="352"/>
      <c r="DA74" s="352"/>
      <c r="DB74" s="266"/>
      <c r="DC74" s="266">
        <f t="shared" si="8"/>
        <v>92</v>
      </c>
      <c r="DD74" s="302">
        <f t="shared" si="9"/>
        <v>45744</v>
      </c>
      <c r="DE74" s="328">
        <f>IF(D74&gt; 0,(COUNTIFS(FRACAS!$B$5:$B$9997, D$4, FRACAS!$D$5:$D$9997, "&lt;="&amp;D74)), "" )</f>
        <v>44</v>
      </c>
      <c r="DF74" s="282">
        <f>IF(E74&gt; 0,(COUNTIFS(FRACAS!$B$5:$B$9997, E$4, FRACAS!$D$5:$D$9997, "&lt;="&amp;E74)), "" )</f>
        <v>14</v>
      </c>
      <c r="DG74" s="282">
        <f>IF(F74&gt; 0,(COUNTIFS(FRACAS!$B$5:$B$9997, F$4, FRACAS!$D$5:$D$9997, "&lt;="&amp;F74)), "" )</f>
        <v>9</v>
      </c>
      <c r="DH74" s="282">
        <f>IF(G74&gt; 0,(COUNTIFS(FRACAS!$B$5:$B$9997, G$4, FRACAS!$D$5:$D$9997, "&lt;="&amp;G74)), "" )</f>
        <v>13</v>
      </c>
      <c r="DI74" s="282">
        <f>IF(H74&gt; 0,(COUNTIFS(FRACAS!$B$5:$B$9997, H$4, FRACAS!$D$5:$D$9997, "&lt;="&amp;H74)), "" )</f>
        <v>12</v>
      </c>
      <c r="DJ74" s="282" t="str">
        <f>IF(I74&gt; 0,(COUNTIFS(FRACAS!$B$5:$B$9997, I$4, FRACAS!$D$5:$D$9997, "&lt;="&amp;I74)), "" )</f>
        <v/>
      </c>
      <c r="DK74" s="282" t="str">
        <f>IF(J74&gt; 0,(COUNTIFS(FRACAS!$B$5:$B$9997, J$4, FRACAS!$D$5:$D$9997, "&lt;="&amp;J74)), "" )</f>
        <v/>
      </c>
      <c r="DL74" s="282" t="str">
        <f>IF(K74&gt; 0,(COUNTIFS(FRACAS!$B$5:$B$9997, K$4, FRACAS!$D$5:$D$9997, "&lt;="&amp;K74)), "" )</f>
        <v/>
      </c>
      <c r="DM74" s="282" t="str">
        <f>IF(L74&gt; 0,(COUNTIFS(FRACAS!$B$5:$B$9997, L$4, FRACAS!$D$5:$D$9997, "&lt;="&amp;L74)), "" )</f>
        <v/>
      </c>
      <c r="DN74" s="282" t="str">
        <f>IF(M74&gt; 0,(COUNTIFS(FRACAS!$B$5:$B$9997, M$4, FRACAS!$D$5:$D$9997, "&lt;="&amp;M74)), "" )</f>
        <v/>
      </c>
      <c r="DO74" s="284"/>
      <c r="DP74" s="282"/>
      <c r="DQ74" s="282"/>
      <c r="DR74" s="282"/>
      <c r="DS74" s="282"/>
      <c r="DT74" s="282"/>
      <c r="DU74" s="282"/>
      <c r="DV74" s="282"/>
      <c r="DW74" s="282"/>
      <c r="DX74" s="282"/>
      <c r="DY74" s="282"/>
      <c r="DZ74" s="282"/>
      <c r="EA74" s="282"/>
      <c r="EB74" s="282"/>
      <c r="EC74" s="282"/>
      <c r="ED74" s="282"/>
      <c r="EE74" s="282"/>
      <c r="EF74" s="282"/>
      <c r="EG74" s="282"/>
      <c r="EH74" s="282"/>
      <c r="EI74" s="282"/>
      <c r="EJ74" s="282"/>
      <c r="EK74" s="282"/>
      <c r="EL74" s="282"/>
      <c r="EM74" s="282"/>
      <c r="EN74" s="282"/>
      <c r="EO74" s="282"/>
      <c r="EP74" s="282"/>
      <c r="EQ74" s="282"/>
      <c r="ER74" s="282"/>
      <c r="ES74" s="282"/>
      <c r="ET74" s="282"/>
      <c r="EU74" s="282"/>
      <c r="EV74" s="282"/>
      <c r="EW74" s="282"/>
      <c r="EX74" s="282"/>
      <c r="EY74" s="282"/>
      <c r="EZ74" s="282"/>
      <c r="FA74" s="282"/>
      <c r="FB74" s="283"/>
      <c r="FC74" s="285"/>
      <c r="FD74" s="285"/>
      <c r="JN74" s="306"/>
      <c r="JO74" s="274"/>
      <c r="JP74" s="274"/>
      <c r="JQ74" s="274"/>
      <c r="JR74" s="274"/>
      <c r="JS74" s="274"/>
      <c r="JT74" s="274"/>
      <c r="JU74" s="274"/>
      <c r="JV74" s="274"/>
      <c r="JW74" s="274"/>
      <c r="JX74" s="274"/>
      <c r="JY74" s="274"/>
      <c r="JZ74" s="274"/>
      <c r="KA74" s="274"/>
      <c r="KB74" s="274"/>
      <c r="KC74" s="274"/>
      <c r="KD74" s="274"/>
      <c r="KE74" s="274"/>
      <c r="KF74" s="274"/>
      <c r="KG74" s="274"/>
      <c r="KH74" s="274"/>
      <c r="KI74" s="274"/>
      <c r="KJ74" s="274"/>
      <c r="KK74" s="274"/>
      <c r="KL74" s="274"/>
      <c r="KM74" s="274"/>
      <c r="KN74" s="274"/>
      <c r="KO74" s="274"/>
      <c r="KP74" s="274"/>
      <c r="KQ74" s="274"/>
      <c r="KR74" s="274"/>
      <c r="KS74" s="274"/>
      <c r="KT74" s="274"/>
      <c r="KU74" s="274"/>
      <c r="KV74" s="274"/>
      <c r="KW74" s="274"/>
      <c r="KX74" s="274"/>
      <c r="KY74" s="274"/>
      <c r="KZ74" s="274"/>
      <c r="LA74" s="274"/>
      <c r="LB74" s="275"/>
      <c r="LC74" s="302">
        <f t="shared" si="11"/>
        <v>45744</v>
      </c>
      <c r="LD74" s="354" cm="1">
        <f t="array" ref="LD74">IFERROR(
    (((D74/FRACAS!$AY$1)*60))
    /
    (((D74/FRACAS!$AY$1)*60) + SUMPRODUCT((FRACAS!$B$5:$B$9997=D$4)*(FRACAS!$D$5:$D$9997&lt;=D74)*(IFERROR(FRACAS!$AM$5:$AM$9997,0)))
    ),"")</f>
        <v>0.44839566406586667</v>
      </c>
      <c r="LE74" s="354" cm="1">
        <f t="array" ref="LE74">IFERROR(
    (((E74/FRACAS!$AY$1)*60))
    /
    (((E74/FRACAS!$AY$1)*60) + SUMPRODUCT((FRACAS!$B$5:$B$9997=E$4)*(FRACAS!$D$5:$D$9997&lt;=E74)*(IFERROR(FRACAS!$AM$5:$AM$9997,0)))
    ),"")</f>
        <v>0.14854965898920836</v>
      </c>
      <c r="LF74" s="354" cm="1">
        <f t="array" ref="LF74">IFERROR(
    (((F74/FRACAS!$AY$1)*60))
    /
    (((F74/FRACAS!$AY$1)*60) + SUMPRODUCT((FRACAS!$B$5:$B$9997=F$4)*(FRACAS!$D$5:$D$9997&lt;=F74)*(IFERROR(FRACAS!$AM$5:$AM$9997,0)))
    ),"")</f>
        <v>0.75778338801959377</v>
      </c>
      <c r="LG74" s="354" cm="1">
        <f t="array" ref="LG74">IFERROR(
    (((G74/FRACAS!$AY$1)*60))
    /
    (((G74/FRACAS!$AY$1)*60) + SUMPRODUCT((FRACAS!$B$5:$B$9997=G$4)*(FRACAS!$D$5:$D$9997&lt;=G74)*(IFERROR(FRACAS!$AM$5:$AM$9997,0)))
    ),"")</f>
        <v>0.76068306604184233</v>
      </c>
      <c r="LH74" s="354" cm="1">
        <f t="array" ref="LH74">IFERROR(
    (((H74/FRACAS!$AY$1)*60))
    /
    (((H74/FRACAS!$AY$1)*60) + SUMPRODUCT((FRACAS!$B$5:$B$9997=H$4)*(FRACAS!$D$5:$D$9997&lt;=H74)*(IFERROR(FRACAS!$AM$5:$AM$9997,0)))
    ),"")</f>
        <v>0.74751977693253835</v>
      </c>
      <c r="LI74" s="354" t="str" cm="1">
        <f t="array" ref="LI74">IFERROR(
    (((I74/FRACAS!$AY$1)*60))
    /
    (((I74/FRACAS!$AY$1)*60) + SUMPRODUCT((FRACAS!$B$5:$B$9997=I$4)*(FRACAS!$D$5:$D$9997&lt;=I74)*(IFERROR(FRACAS!$AM$5:$AM$9997,0)))
    ),"")</f>
        <v/>
      </c>
      <c r="LJ74" s="354" t="str" cm="1">
        <f t="array" ref="LJ74">IFERROR(
    (((J74/FRACAS!$AY$1)*60))
    /
    (((J74/FRACAS!$AY$1)*60) + SUMPRODUCT((FRACAS!$B$5:$B$9997=J$4)*(FRACAS!$D$5:$D$9997&lt;=J74)*(IFERROR(FRACAS!$AM$5:$AM$9997,0)))
    ),"")</f>
        <v/>
      </c>
      <c r="LK74" s="354" t="str" cm="1">
        <f t="array" ref="LK74">IFERROR(
    (((K74/FRACAS!$AY$1)*60))
    /
    (((K74/FRACAS!$AY$1)*60) + SUMPRODUCT((FRACAS!$B$5:$B$9997=K$4)*(FRACAS!$D$5:$D$9997&lt;=K74)*(IFERROR(FRACAS!$AM$5:$AM$9997,0)))
    ),"")</f>
        <v/>
      </c>
      <c r="LL74" s="354" t="str" cm="1">
        <f t="array" ref="LL74">IFERROR(
    (((L74/FRACAS!$AY$1)*60))
    /
    (((L74/FRACAS!$AY$1)*60) + SUMPRODUCT((FRACAS!$B$5:$B$9997=L$4)*(FRACAS!$D$5:$D$9997&lt;=L74)*(IFERROR(FRACAS!$AM$5:$AM$9997,0)))
    ),"")</f>
        <v/>
      </c>
      <c r="LM74" s="354" t="str" cm="1">
        <f t="array" ref="LM74">IFERROR(
    (((M74/FRACAS!$AY$1)*60))
    /
    (((M74/FRACAS!$AY$1)*60) + SUMPRODUCT((FRACAS!$B$5:$B$9997=M$4)*(FRACAS!$D$5:$D$9997&lt;=M74)*(IFERROR(FRACAS!$AM$5:$AM$9997,0)))
    ),"")</f>
        <v/>
      </c>
      <c r="LN74" s="308"/>
      <c r="LO74" s="276"/>
      <c r="LP74" s="276"/>
      <c r="LQ74" s="276"/>
      <c r="LR74" s="276"/>
      <c r="LS74" s="276"/>
      <c r="LT74" s="276"/>
      <c r="LU74" s="276"/>
      <c r="LV74" s="276"/>
      <c r="LW74" s="276"/>
      <c r="LX74" s="276"/>
      <c r="LY74" s="276"/>
      <c r="LZ74" s="276"/>
      <c r="MA74" s="276"/>
      <c r="MB74" s="276"/>
      <c r="MC74" s="276"/>
      <c r="MD74" s="276"/>
      <c r="ME74" s="276"/>
      <c r="MF74" s="276"/>
      <c r="MG74" s="276"/>
      <c r="MH74" s="276"/>
      <c r="MI74" s="276"/>
      <c r="MJ74" s="276"/>
      <c r="MK74" s="276"/>
      <c r="ML74" s="276"/>
      <c r="MM74" s="276"/>
      <c r="MN74" s="276"/>
      <c r="MO74" s="276"/>
      <c r="MP74" s="276"/>
      <c r="MQ74" s="276"/>
      <c r="MR74" s="276"/>
      <c r="MS74" s="276"/>
      <c r="MT74" s="276"/>
      <c r="MU74" s="276"/>
      <c r="MV74" s="276"/>
      <c r="MW74" s="276"/>
      <c r="MX74" s="276"/>
      <c r="MY74" s="276"/>
      <c r="MZ74" s="276"/>
      <c r="NA74" s="277"/>
      <c r="ND74" s="345">
        <f t="shared" si="12"/>
        <v>91673</v>
      </c>
      <c r="NE74" s="346">
        <f t="shared" si="10"/>
        <v>45744</v>
      </c>
      <c r="NF74" s="347" cm="1">
        <f t="array" ref="NF74">IF($ND74=0,"",(IFERROR( (IFERROR($ND74/FRACAS!$AY$1*60,0) - SUMPRODUCT( (FRACAS!$K$5:$K$9999=NF$2) * IFERROR(FRACAS!$AN$5:$AN$9999,0) ) ) / IFERROR($ND74/FRACAS!$AY$1*60,0), 1 )))</f>
        <v>1</v>
      </c>
      <c r="NG74" s="347" cm="1">
        <f t="array" ref="NG74">IF($ND74=0,"",(IFERROR( (IFERROR($ND74/FRACAS!$AY$1*60,0) - SUMPRODUCT( (FRACAS!$K$5:$K$9999=NG$2) * IFERROR(FRACAS!$AN$5:$AN$9999,0) ) ) / IFERROR($ND74/FRACAS!$AY$1*60,0), 1 )))</f>
        <v>1</v>
      </c>
      <c r="NH74" s="347" cm="1">
        <f t="array" ref="NH74">IF($ND74=0,"",(IFERROR( (IFERROR($ND74/FRACAS!$AY$1*60,0) - SUMPRODUCT( (FRACAS!$K$5:$K$9999=NH$2) * IFERROR(FRACAS!$AN$5:$AN$9999,0) ) ) / IFERROR($ND74/FRACAS!$AY$1*60,0), 1 )))</f>
        <v>1</v>
      </c>
      <c r="NI74" s="347" cm="1">
        <f t="array" ref="NI74">IF($ND74=0,"",(IFERROR( (IFERROR($ND74/FRACAS!$AY$1*60,0) - SUMPRODUCT( (FRACAS!$K$5:$K$9999=NI$2) * IFERROR(FRACAS!$AN$5:$AN$9999,0) ) ) / IFERROR($ND74/FRACAS!$AY$1*60,0), 1 )))</f>
        <v>1</v>
      </c>
      <c r="NJ74" s="347" cm="1">
        <f t="array" ref="NJ74">IF($ND74=0,"",(IFERROR( (IFERROR($ND74/FRACAS!$AY$1*60,0) - SUMPRODUCT( (FRACAS!$K$5:$K$9999=NJ$2) * IFERROR(FRACAS!$AN$5:$AN$9999,0) ) ) / IFERROR($ND74/FRACAS!$AY$1*60,0), 1 )))</f>
        <v>1</v>
      </c>
      <c r="NK74" s="347" cm="1">
        <f t="array" ref="NK74">IF($ND74=0,"",(IFERROR( (IFERROR($ND74/FRACAS!$AY$1*60,0) - SUMPRODUCT( (FRACAS!$K$5:$K$9999=NK$2) * IFERROR(FRACAS!$AN$5:$AN$9999,0) ) ) / IFERROR($ND74/FRACAS!$AY$1*60,0), 1 )))</f>
        <v>1</v>
      </c>
      <c r="NL74" s="347" cm="1">
        <f t="array" ref="NL74">IF($ND74=0,"",(IFERROR( (IFERROR($ND74/FRACAS!$AY$1*60,0) - SUMPRODUCT( (FRACAS!$K$5:$K$9999=NL$2) * IFERROR(FRACAS!$AN$5:$AN$9999,0) ) ) / IFERROR($ND74/FRACAS!$AY$1*60,0), 1 )))</f>
        <v>1</v>
      </c>
      <c r="NM74" s="347" cm="1">
        <f t="array" ref="NM74">IF($ND74=0,"",(IFERROR( (IFERROR($ND74/FRACAS!$AY$1*60,0) - SUMPRODUCT( (FRACAS!$K$5:$K$9999=NM$2) * IFERROR(FRACAS!$AN$5:$AN$9999,0) ) ) / IFERROR($ND74/FRACAS!$AY$1*60,0), 1 )))</f>
        <v>1</v>
      </c>
      <c r="NN74" s="347" cm="1">
        <f t="array" ref="NN74">IF($ND74=0,"",(IFERROR( (IFERROR($ND74/FRACAS!$AY$1*60,0) - SUMPRODUCT( (FRACAS!$K$5:$K$9999=NN$2) * IFERROR(FRACAS!$AN$5:$AN$9999,0) ) ) / IFERROR($ND74/FRACAS!$AY$1*60,0), 1 )))</f>
        <v>1</v>
      </c>
      <c r="NO74" s="347" cm="1">
        <f t="array" ref="NO74">IF($ND74=0,"",(IFERROR( (IFERROR($ND74/FRACAS!$AY$1*60,0) - SUMPRODUCT( (FRACAS!$K$5:$K$9999=NO$2) * IFERROR(FRACAS!$AN$5:$AN$9999,0) ) ) / IFERROR($ND74/FRACAS!$AY$1*60,0), 1 )))</f>
        <v>1</v>
      </c>
      <c r="NP74" s="347" cm="1">
        <f t="array" ref="NP74">IF($ND74=0,"",(IFERROR( (IFERROR($ND74/FRACAS!$AY$1*60,0) - SUMPRODUCT( (FRACAS!$K$5:$K$9999=NP$2) * IFERROR(FRACAS!$AN$5:$AN$9999,0) ) ) / IFERROR($ND74/FRACAS!$AY$1*60,0), 1 )))</f>
        <v>1</v>
      </c>
      <c r="NQ74" s="347" cm="1">
        <f t="array" ref="NQ74">IF($ND74=0,"",(IFERROR( (IFERROR($ND74/FRACAS!$AY$1*60,0) - SUMPRODUCT( (FRACAS!$K$5:$K$9999=NQ$2) * IFERROR(FRACAS!$AN$5:$AN$9999,0) ) ) / IFERROR($ND74/FRACAS!$AY$1*60,0), 1 )))</f>
        <v>1</v>
      </c>
      <c r="NR74" s="347" cm="1">
        <f t="array" ref="NR74">IF($ND74=0,"",(IFERROR( (IFERROR($ND74/FRACAS!$AY$1*60,0) - SUMPRODUCT( (FRACAS!$K$5:$K$9999=NR$2) * IFERROR(FRACAS!$AN$5:$AN$9999,0) ) ) / IFERROR($ND74/FRACAS!$AY$1*60,0), 1 )))</f>
        <v>1</v>
      </c>
      <c r="NS74" s="347" cm="1">
        <f t="array" ref="NS74">IF($ND74=0,"",(IFERROR( (IFERROR($ND74/FRACAS!$AY$1*60,0) - SUMPRODUCT( (FRACAS!$K$5:$K$9999=NS$2) * IFERROR(FRACAS!$AN$5:$AN$9999,0) ) ) / IFERROR($ND74/FRACAS!$AY$1*60,0), 1 )))</f>
        <v>1</v>
      </c>
      <c r="NT74" s="347" cm="1">
        <f t="array" ref="NT74">IF($ND74=0,"",(IFERROR( (IFERROR($ND74/FRACAS!$AY$1*60,0) - SUMPRODUCT( (FRACAS!$K$5:$K$9999=NT$2) * IFERROR(FRACAS!$AN$5:$AN$9999,0) ) ) / IFERROR($ND74/FRACAS!$AY$1*60,0), 1 )))</f>
        <v>1</v>
      </c>
      <c r="NU74" s="347" cm="1">
        <f t="array" ref="NU74">IF($ND74=0,"",(IFERROR( (IFERROR($ND74/FRACAS!$AY$1*60,0) - SUMPRODUCT( (FRACAS!$K$5:$K$9999=NU$2) * IFERROR(FRACAS!$AN$5:$AN$9999,0) ) ) / IFERROR($ND74/FRACAS!$AY$1*60,0), 1 )))</f>
        <v>1</v>
      </c>
      <c r="NV74" s="347" cm="1">
        <f t="array" ref="NV74">IF($ND74=0,"",(IFERROR( (IFERROR($ND74/FRACAS!$AY$1*60,0) - SUMPRODUCT( (FRACAS!$K$5:$K$9999=NV$2) * IFERROR(FRACAS!$AN$5:$AN$9999,0) ) ) / IFERROR($ND74/FRACAS!$AY$1*60,0), 1 )))</f>
        <v>1</v>
      </c>
      <c r="NW74" s="347" cm="1">
        <f t="array" ref="NW74">IF($ND74=0,"",(IFERROR( (IFERROR($ND74/FRACAS!$AY$1*60,0) - SUMPRODUCT( (FRACAS!$K$5:$K$9999=NW$2) * IFERROR(FRACAS!$AN$5:$AN$9999,0) ) ) / IFERROR($ND74/FRACAS!$AY$1*60,0), 1 )))</f>
        <v>1</v>
      </c>
      <c r="NX74" s="347" cm="1">
        <f t="array" ref="NX74">IF($ND74=0,"",(IFERROR( (IFERROR($ND74/FRACAS!$AY$1*60,0) - SUMPRODUCT( (FRACAS!$K$5:$K$9999=NX$2) * IFERROR(FRACAS!$AN$5:$AN$9999,0) ) ) / IFERROR($ND74/FRACAS!$AY$1*60,0), 1 )))</f>
        <v>1</v>
      </c>
      <c r="NY74" s="347" cm="1">
        <f t="array" ref="NY74">IF($ND74=0,"",(IFERROR( (IFERROR($ND74/FRACAS!$AY$1*60,0) - SUMPRODUCT( (FRACAS!$K$5:$K$9999=NY$2) * IFERROR(FRACAS!$AN$5:$AN$9999,0) ) ) / IFERROR($ND74/FRACAS!$AY$1*60,0), 1 )))</f>
        <v>1</v>
      </c>
      <c r="NZ74" s="347" cm="1">
        <f t="array" ref="NZ74">IF($ND74=0,"",(IFERROR( (IFERROR($ND74/FRACAS!$AY$1*60,0) - SUMPRODUCT( (FRACAS!$K$5:$K$9999=NZ$2) * IFERROR(FRACAS!$AN$5:$AN$9999,0) ) ) / IFERROR($ND74/FRACAS!$AY$1*60,0), 1 )))</f>
        <v>1</v>
      </c>
      <c r="OA74" s="347" cm="1">
        <f t="array" ref="OA74">IF($ND74=0,"",(IFERROR( (IFERROR($ND74/FRACAS!$AY$1*60,0) - SUMPRODUCT( (FRACAS!$K$5:$K$9999=OA$2) * IFERROR(FRACAS!$AN$5:$AN$9999,0) ) ) / IFERROR($ND74/FRACAS!$AY$1*60,0), 1 )))</f>
        <v>1</v>
      </c>
      <c r="OB74" s="347" cm="1">
        <f t="array" ref="OB74">IF($ND74=0,"",(IFERROR( (IFERROR($ND74/FRACAS!$AY$1*60,0) - SUMPRODUCT( (FRACAS!$K$5:$K$9999=OB$2) * IFERROR(FRACAS!$AN$5:$AN$9999,0) ) ) / IFERROR($ND74/FRACAS!$AY$1*60,0), 1 )))</f>
        <v>1</v>
      </c>
      <c r="OC74" s="347" cm="1">
        <f t="array" ref="OC74">IF($ND74=0,"",(IFERROR( (IFERROR($ND74/FRACAS!$AY$1*60,0) - SUMPRODUCT( (FRACAS!$K$5:$K$9999=OC$2) * IFERROR(FRACAS!$AN$5:$AN$9999,0) ) ) / IFERROR($ND74/FRACAS!$AY$1*60,0), 1 )))</f>
        <v>1</v>
      </c>
      <c r="OD74" s="347" cm="1">
        <f t="array" ref="OD74">IF($ND74=0,"",(IFERROR( (IFERROR($ND74/FRACAS!$AY$1*60,0) - SUMPRODUCT( (FRACAS!$K$5:$K$9999=OD$2) * IFERROR(FRACAS!$AN$5:$AN$9999,0) ) ) / IFERROR($ND74/FRACAS!$AY$1*60,0), 1 )))</f>
        <v>1</v>
      </c>
      <c r="OE74" s="347" cm="1">
        <f t="array" ref="OE74">IF($ND74=0,"",(IFERROR( (IFERROR($ND74/FRACAS!$AY$1*60,0) - SUMPRODUCT( (FRACAS!$K$5:$K$9999=OE$2) * IFERROR(FRACAS!$AN$5:$AN$9999,0) ) ) / IFERROR($ND74/FRACAS!$AY$1*60,0), 1 )))</f>
        <v>1</v>
      </c>
      <c r="OF74" s="347" cm="1">
        <f t="array" ref="OF74">IF($ND74=0,"",(IFERROR( (IFERROR($ND74/FRACAS!$AY$1*60,0) - SUMPRODUCT( (FRACAS!$K$5:$K$9999=OF$2) * IFERROR(FRACAS!$AN$5:$AN$9999,0) ) ) / IFERROR($ND74/FRACAS!$AY$1*60,0), 1 )))</f>
        <v>1</v>
      </c>
      <c r="OG74" s="347" cm="1">
        <f t="array" ref="OG74">IF($ND74=0,"",(IFERROR( (IFERROR($ND74/FRACAS!$AY$1*60,0) - SUMPRODUCT( (FRACAS!$K$5:$K$9999=OG$2) * IFERROR(FRACAS!$AN$5:$AN$9999,0) ) ) / IFERROR($ND74/FRACAS!$AY$1*60,0), 1 )))</f>
        <v>1</v>
      </c>
      <c r="OH74" s="347" cm="1">
        <f t="array" ref="OH74">IF($ND74=0,"",(IFERROR( (IFERROR($ND74/FRACAS!$AY$1*60,0) - SUMPRODUCT( (FRACAS!$K$5:$K$9999=OH$2) * IFERROR(FRACAS!$AN$5:$AN$9999,0) ) ) / IFERROR($ND74/FRACAS!$AY$1*60,0), 1 )))</f>
        <v>1</v>
      </c>
      <c r="OI74" s="347" cm="1">
        <f t="array" ref="OI74">IF($ND74=0,"",(IFERROR( (IFERROR($ND74/FRACAS!$AY$1*60,0) - SUMPRODUCT( (FRACAS!$K$5:$K$9999=OI$2) * IFERROR(FRACAS!$AN$5:$AN$9999,0) ) ) / IFERROR($ND74/FRACAS!$AY$1*60,0), 1 )))</f>
        <v>1</v>
      </c>
      <c r="OJ74" s="347" cm="1">
        <f t="array" ref="OJ74">IF($ND74=0,"",(IFERROR( (IFERROR($ND74/FRACAS!$AY$1*60,0) - SUMPRODUCT( (FRACAS!$K$5:$K$9999=OJ$2) * IFERROR(FRACAS!$AN$5:$AN$9999,0) ) ) / IFERROR($ND74/FRACAS!$AY$1*60,0), 1 )))</f>
        <v>1</v>
      </c>
      <c r="OK74" s="347" cm="1">
        <f t="array" ref="OK74">IF($ND74=0,"",(IFERROR( (IFERROR($ND74/FRACAS!$AY$1*60,0) - SUMPRODUCT( (FRACAS!$K$5:$K$9999=OK$2) * IFERROR(FRACAS!$AN$5:$AN$9999,0) ) ) / IFERROR($ND74/FRACAS!$AY$1*60,0), 1 )))</f>
        <v>1</v>
      </c>
      <c r="OL74" s="347" cm="1">
        <f t="array" ref="OL74">IF($ND74=0,"",(IFERROR( (IFERROR($ND74/FRACAS!$AY$1*60,0) - SUMPRODUCT( (FRACAS!$K$5:$K$9999=OL$2) * IFERROR(FRACAS!$AN$5:$AN$9999,0) ) ) / IFERROR($ND74/FRACAS!$AY$1*60,0), 1 )))</f>
        <v>1</v>
      </c>
      <c r="OM74" s="347" cm="1">
        <f t="array" ref="OM74">IF($ND74=0,"",(IFERROR( (IFERROR($ND74/FRACAS!$AY$1*60,0) - SUMPRODUCT( (FRACAS!$K$5:$K$9999=OM$2) * IFERROR(FRACAS!$AN$5:$AN$9999,0) ) ) / IFERROR($ND74/FRACAS!$AY$1*60,0), 1 )))</f>
        <v>1</v>
      </c>
      <c r="ON74" s="347" cm="1">
        <f t="array" ref="ON74">IF($ND74=0,"",(IFERROR( (IFERROR($ND74/FRACAS!$AY$1*60,0) - SUMPRODUCT( (FRACAS!$K$5:$K$9999=ON$2) * IFERROR(FRACAS!$AN$5:$AN$9999,0) ) ) / IFERROR($ND74/FRACAS!$AY$1*60,0), 1 )))</f>
        <v>1</v>
      </c>
    </row>
    <row r="75" spans="2:404" ht="15" customHeight="1">
      <c r="B75" s="301" t="s">
        <v>234</v>
      </c>
      <c r="C75" s="302">
        <v>45751</v>
      </c>
      <c r="D75" s="307">
        <v>22708</v>
      </c>
      <c r="E75" s="307">
        <v>4978</v>
      </c>
      <c r="F75" s="307">
        <v>24209</v>
      </c>
      <c r="G75" s="307">
        <v>21998</v>
      </c>
      <c r="H75" s="307">
        <v>20939</v>
      </c>
      <c r="I75" s="303"/>
      <c r="J75" s="303"/>
      <c r="K75" s="304"/>
      <c r="L75" s="304"/>
      <c r="M75" s="317"/>
      <c r="N75" s="305"/>
      <c r="O75" s="279"/>
      <c r="P75" s="279"/>
      <c r="Q75" s="279"/>
      <c r="R75" s="279"/>
      <c r="S75" s="279"/>
      <c r="T75" s="279"/>
      <c r="U75" s="279"/>
      <c r="V75" s="279"/>
      <c r="W75" s="279"/>
      <c r="X75" s="279"/>
      <c r="Y75" s="279"/>
      <c r="Z75" s="279"/>
      <c r="AA75" s="279"/>
      <c r="AB75" s="279"/>
      <c r="AC75" s="279"/>
      <c r="AD75" s="279"/>
      <c r="AE75" s="279"/>
      <c r="AF75" s="279"/>
      <c r="AG75" s="279"/>
      <c r="AH75" s="279"/>
      <c r="AI75" s="279"/>
      <c r="AJ75" s="279"/>
      <c r="AK75" s="279"/>
      <c r="AL75" s="279"/>
      <c r="AM75" s="279"/>
      <c r="AN75" s="279"/>
      <c r="AO75" s="279"/>
      <c r="AP75" s="279"/>
      <c r="AQ75" s="279"/>
      <c r="AR75" s="279"/>
      <c r="AS75" s="279"/>
      <c r="AT75" s="279"/>
      <c r="AU75" s="279"/>
      <c r="AV75" s="279"/>
      <c r="AW75" s="279"/>
      <c r="AX75" s="279"/>
      <c r="AY75" s="279"/>
      <c r="AZ75" s="279"/>
      <c r="BA75" s="280"/>
      <c r="BB75" s="266"/>
      <c r="BC75" s="266"/>
      <c r="BD75" s="352"/>
      <c r="BE75" s="352"/>
      <c r="BF75" s="352"/>
      <c r="BG75" s="352"/>
      <c r="BH75" s="352"/>
      <c r="BI75" s="352"/>
      <c r="BJ75" s="352"/>
      <c r="BK75" s="352"/>
      <c r="BL75" s="352"/>
      <c r="BM75" s="352"/>
      <c r="BN75" s="352"/>
      <c r="BO75" s="352"/>
      <c r="BP75" s="352"/>
      <c r="BQ75" s="352"/>
      <c r="BR75" s="352"/>
      <c r="BS75" s="352"/>
      <c r="BT75" s="352"/>
      <c r="BU75" s="352"/>
      <c r="BV75" s="352"/>
      <c r="BW75" s="352"/>
      <c r="BX75" s="352"/>
      <c r="BY75" s="352"/>
      <c r="BZ75" s="352"/>
      <c r="CA75" s="352"/>
      <c r="CB75" s="352"/>
      <c r="CC75" s="352"/>
      <c r="CD75" s="352"/>
      <c r="CE75" s="352"/>
      <c r="CF75" s="352"/>
      <c r="CG75" s="352"/>
      <c r="CH75" s="352"/>
      <c r="CI75" s="352"/>
      <c r="CJ75" s="352"/>
      <c r="CK75" s="352"/>
      <c r="CL75" s="352"/>
      <c r="CM75" s="352"/>
      <c r="CN75" s="352"/>
      <c r="CO75" s="352"/>
      <c r="CP75" s="352"/>
      <c r="CQ75" s="352"/>
      <c r="CR75" s="352"/>
      <c r="CS75" s="352"/>
      <c r="CT75" s="352"/>
      <c r="CU75" s="352"/>
      <c r="CV75" s="352"/>
      <c r="CW75" s="352"/>
      <c r="CX75" s="352"/>
      <c r="CY75" s="352"/>
      <c r="CZ75" s="352"/>
      <c r="DA75" s="352"/>
      <c r="DB75" s="266"/>
      <c r="DC75" s="266">
        <f t="shared" si="8"/>
        <v>92</v>
      </c>
      <c r="DD75" s="302">
        <f t="shared" si="9"/>
        <v>45751</v>
      </c>
      <c r="DE75" s="328">
        <f>IF(D75&gt; 0,(COUNTIFS(FRACAS!$B$5:$B$9997, D$4, FRACAS!$D$5:$D$9997, "&lt;="&amp;D75)), "" )</f>
        <v>44</v>
      </c>
      <c r="DF75" s="282">
        <f>IF(E75&gt; 0,(COUNTIFS(FRACAS!$B$5:$B$9997, E$4, FRACAS!$D$5:$D$9997, "&lt;="&amp;E75)), "" )</f>
        <v>14</v>
      </c>
      <c r="DG75" s="282">
        <f>IF(F75&gt; 0,(COUNTIFS(FRACAS!$B$5:$B$9997, F$4, FRACAS!$D$5:$D$9997, "&lt;="&amp;F75)), "" )</f>
        <v>9</v>
      </c>
      <c r="DH75" s="282">
        <f>IF(G75&gt; 0,(COUNTIFS(FRACAS!$B$5:$B$9997, G$4, FRACAS!$D$5:$D$9997, "&lt;="&amp;G75)), "" )</f>
        <v>13</v>
      </c>
      <c r="DI75" s="282">
        <f>IF(H75&gt; 0,(COUNTIFS(FRACAS!$B$5:$B$9997, H$4, FRACAS!$D$5:$D$9997, "&lt;="&amp;H75)), "" )</f>
        <v>12</v>
      </c>
      <c r="DJ75" s="282" t="str">
        <f>IF(I75&gt; 0,(COUNTIFS(FRACAS!$B$5:$B$9997, I$4, FRACAS!$D$5:$D$9997, "&lt;="&amp;I75)), "" )</f>
        <v/>
      </c>
      <c r="DK75" s="282" t="str">
        <f>IF(J75&gt; 0,(COUNTIFS(FRACAS!$B$5:$B$9997, J$4, FRACAS!$D$5:$D$9997, "&lt;="&amp;J75)), "" )</f>
        <v/>
      </c>
      <c r="DL75" s="282" t="str">
        <f>IF(K75&gt; 0,(COUNTIFS(FRACAS!$B$5:$B$9997, K$4, FRACAS!$D$5:$D$9997, "&lt;="&amp;K75)), "" )</f>
        <v/>
      </c>
      <c r="DM75" s="282" t="str">
        <f>IF(L75&gt; 0,(COUNTIFS(FRACAS!$B$5:$B$9997, L$4, FRACAS!$D$5:$D$9997, "&lt;="&amp;L75)), "" )</f>
        <v/>
      </c>
      <c r="DN75" s="282" t="str">
        <f>IF(M75&gt; 0,(COUNTIFS(FRACAS!$B$5:$B$9997, M$4, FRACAS!$D$5:$D$9997, "&lt;="&amp;M75)), "" )</f>
        <v/>
      </c>
      <c r="DO75" s="284"/>
      <c r="DP75" s="282"/>
      <c r="DQ75" s="282"/>
      <c r="DR75" s="282"/>
      <c r="DS75" s="282"/>
      <c r="DT75" s="282"/>
      <c r="DU75" s="282"/>
      <c r="DV75" s="282"/>
      <c r="DW75" s="282"/>
      <c r="DX75" s="282"/>
      <c r="DY75" s="282"/>
      <c r="DZ75" s="282"/>
      <c r="EA75" s="282"/>
      <c r="EB75" s="282"/>
      <c r="EC75" s="282"/>
      <c r="ED75" s="282"/>
      <c r="EE75" s="282"/>
      <c r="EF75" s="282"/>
      <c r="EG75" s="282"/>
      <c r="EH75" s="282"/>
      <c r="EI75" s="282"/>
      <c r="EJ75" s="282"/>
      <c r="EK75" s="282"/>
      <c r="EL75" s="282"/>
      <c r="EM75" s="282"/>
      <c r="EN75" s="282"/>
      <c r="EO75" s="282"/>
      <c r="EP75" s="282"/>
      <c r="EQ75" s="282"/>
      <c r="ER75" s="282"/>
      <c r="ES75" s="282"/>
      <c r="ET75" s="282"/>
      <c r="EU75" s="282"/>
      <c r="EV75" s="282"/>
      <c r="EW75" s="282"/>
      <c r="EX75" s="282"/>
      <c r="EY75" s="282"/>
      <c r="EZ75" s="282"/>
      <c r="FA75" s="282"/>
      <c r="FB75" s="283"/>
      <c r="FC75" s="285"/>
      <c r="FD75" s="285"/>
      <c r="JN75" s="306"/>
      <c r="JO75" s="274"/>
      <c r="JP75" s="274"/>
      <c r="JQ75" s="274"/>
      <c r="JR75" s="274"/>
      <c r="JS75" s="274"/>
      <c r="JT75" s="274"/>
      <c r="JU75" s="274"/>
      <c r="JV75" s="274"/>
      <c r="JW75" s="274"/>
      <c r="JX75" s="274"/>
      <c r="JY75" s="274"/>
      <c r="JZ75" s="274"/>
      <c r="KA75" s="274"/>
      <c r="KB75" s="274"/>
      <c r="KC75" s="274"/>
      <c r="KD75" s="274"/>
      <c r="KE75" s="274"/>
      <c r="KF75" s="274"/>
      <c r="KG75" s="274"/>
      <c r="KH75" s="274"/>
      <c r="KI75" s="274"/>
      <c r="KJ75" s="274"/>
      <c r="KK75" s="274"/>
      <c r="KL75" s="274"/>
      <c r="KM75" s="274"/>
      <c r="KN75" s="274"/>
      <c r="KO75" s="274"/>
      <c r="KP75" s="274"/>
      <c r="KQ75" s="274"/>
      <c r="KR75" s="274"/>
      <c r="KS75" s="274"/>
      <c r="KT75" s="274"/>
      <c r="KU75" s="274"/>
      <c r="KV75" s="274"/>
      <c r="KW75" s="274"/>
      <c r="KX75" s="274"/>
      <c r="KY75" s="274"/>
      <c r="KZ75" s="274"/>
      <c r="LA75" s="274"/>
      <c r="LB75" s="275"/>
      <c r="LC75" s="302">
        <f t="shared" si="11"/>
        <v>45751</v>
      </c>
      <c r="LD75" s="354" cm="1">
        <f t="array" ref="LD75">IFERROR(
    (((D75/FRACAS!$AY$1)*60))
    /
    (((D75/FRACAS!$AY$1)*60) + SUMPRODUCT((FRACAS!$B$5:$B$9997=D$4)*(FRACAS!$D$5:$D$9997&lt;=D75)*(IFERROR(FRACAS!$AM$5:$AM$9997,0)))
    ),"")</f>
        <v>0.45781504269577733</v>
      </c>
      <c r="LE75" s="354" cm="1">
        <f t="array" ref="LE75">IFERROR(
    (((E75/FRACAS!$AY$1)*60))
    /
    (((E75/FRACAS!$AY$1)*60) + SUMPRODUCT((FRACAS!$B$5:$B$9997=E$4)*(FRACAS!$D$5:$D$9997&lt;=E75)*(IFERROR(FRACAS!$AM$5:$AM$9997,0)))
    ),"")</f>
        <v>0.15763601568841357</v>
      </c>
      <c r="LF75" s="354" cm="1">
        <f t="array" ref="LF75">IFERROR(
    (((F75/FRACAS!$AY$1)*60))
    /
    (((F75/FRACAS!$AY$1)*60) + SUMPRODUCT((FRACAS!$B$5:$B$9997=F$4)*(FRACAS!$D$5:$D$9997&lt;=F75)*(IFERROR(FRACAS!$AM$5:$AM$9997,0)))
    ),"")</f>
        <v>0.75982077267638926</v>
      </c>
      <c r="LG75" s="354" cm="1">
        <f t="array" ref="LG75">IFERROR(
    (((G75/FRACAS!$AY$1)*60))
    /
    (((G75/FRACAS!$AY$1)*60) + SUMPRODUCT((FRACAS!$B$5:$B$9997=G$4)*(FRACAS!$D$5:$D$9997&lt;=G75)*(IFERROR(FRACAS!$AM$5:$AM$9997,0)))
    ),"")</f>
        <v>0.76503591648727098</v>
      </c>
      <c r="LH75" s="354" cm="1">
        <f t="array" ref="LH75">IFERROR(
    (((H75/FRACAS!$AY$1)*60))
    /
    (((H75/FRACAS!$AY$1)*60) + SUMPRODUCT((FRACAS!$B$5:$B$9997=H$4)*(FRACAS!$D$5:$D$9997&lt;=H75)*(IFERROR(FRACAS!$AM$5:$AM$9997,0)))
    ),"")</f>
        <v>0.75834634292556091</v>
      </c>
      <c r="LI75" s="354" t="str" cm="1">
        <f t="array" ref="LI75">IFERROR(
    (((I75/FRACAS!$AY$1)*60))
    /
    (((I75/FRACAS!$AY$1)*60) + SUMPRODUCT((FRACAS!$B$5:$B$9997=I$4)*(FRACAS!$D$5:$D$9997&lt;=I75)*(IFERROR(FRACAS!$AM$5:$AM$9997,0)))
    ),"")</f>
        <v/>
      </c>
      <c r="LJ75" s="354" t="str" cm="1">
        <f t="array" ref="LJ75">IFERROR(
    (((J75/FRACAS!$AY$1)*60))
    /
    (((J75/FRACAS!$AY$1)*60) + SUMPRODUCT((FRACAS!$B$5:$B$9997=J$4)*(FRACAS!$D$5:$D$9997&lt;=J75)*(IFERROR(FRACAS!$AM$5:$AM$9997,0)))
    ),"")</f>
        <v/>
      </c>
      <c r="LK75" s="354" t="str" cm="1">
        <f t="array" ref="LK75">IFERROR(
    (((K75/FRACAS!$AY$1)*60))
    /
    (((K75/FRACAS!$AY$1)*60) + SUMPRODUCT((FRACAS!$B$5:$B$9997=K$4)*(FRACAS!$D$5:$D$9997&lt;=K75)*(IFERROR(FRACAS!$AM$5:$AM$9997,0)))
    ),"")</f>
        <v/>
      </c>
      <c r="LL75" s="354" t="str" cm="1">
        <f t="array" ref="LL75">IFERROR(
    (((L75/FRACAS!$AY$1)*60))
    /
    (((L75/FRACAS!$AY$1)*60) + SUMPRODUCT((FRACAS!$B$5:$B$9997=L$4)*(FRACAS!$D$5:$D$9997&lt;=L75)*(IFERROR(FRACAS!$AM$5:$AM$9997,0)))
    ),"")</f>
        <v/>
      </c>
      <c r="LM75" s="354" t="str" cm="1">
        <f t="array" ref="LM75">IFERROR(
    (((M75/FRACAS!$AY$1)*60))
    /
    (((M75/FRACAS!$AY$1)*60) + SUMPRODUCT((FRACAS!$B$5:$B$9997=M$4)*(FRACAS!$D$5:$D$9997&lt;=M75)*(IFERROR(FRACAS!$AM$5:$AM$9997,0)))
    ),"")</f>
        <v/>
      </c>
      <c r="LN75" s="308"/>
      <c r="LO75" s="276"/>
      <c r="LP75" s="276"/>
      <c r="LQ75" s="276"/>
      <c r="LR75" s="276"/>
      <c r="LS75" s="276"/>
      <c r="LT75" s="276"/>
      <c r="LU75" s="276"/>
      <c r="LV75" s="276"/>
      <c r="LW75" s="276"/>
      <c r="LX75" s="276"/>
      <c r="LY75" s="276"/>
      <c r="LZ75" s="276"/>
      <c r="MA75" s="276"/>
      <c r="MB75" s="276"/>
      <c r="MC75" s="276"/>
      <c r="MD75" s="276"/>
      <c r="ME75" s="276"/>
      <c r="MF75" s="276"/>
      <c r="MG75" s="276"/>
      <c r="MH75" s="276"/>
      <c r="MI75" s="276"/>
      <c r="MJ75" s="276"/>
      <c r="MK75" s="276"/>
      <c r="ML75" s="276"/>
      <c r="MM75" s="276"/>
      <c r="MN75" s="276"/>
      <c r="MO75" s="276"/>
      <c r="MP75" s="276"/>
      <c r="MQ75" s="276"/>
      <c r="MR75" s="276"/>
      <c r="MS75" s="276"/>
      <c r="MT75" s="276"/>
      <c r="MU75" s="276"/>
      <c r="MV75" s="276"/>
      <c r="MW75" s="276"/>
      <c r="MX75" s="276"/>
      <c r="MY75" s="276"/>
      <c r="MZ75" s="276"/>
      <c r="NA75" s="277"/>
      <c r="ND75" s="345">
        <f t="shared" si="12"/>
        <v>94832</v>
      </c>
      <c r="NE75" s="346">
        <f t="shared" si="10"/>
        <v>45751</v>
      </c>
      <c r="NF75" s="347" cm="1">
        <f t="array" ref="NF75">IF($ND75=0,"",(IFERROR( (IFERROR($ND75/FRACAS!$AY$1*60,0) - SUMPRODUCT( (FRACAS!$K$5:$K$9999=NF$2) * IFERROR(FRACAS!$AN$5:$AN$9999,0) ) ) / IFERROR($ND75/FRACAS!$AY$1*60,0), 1 )))</f>
        <v>1</v>
      </c>
      <c r="NG75" s="347" cm="1">
        <f t="array" ref="NG75">IF($ND75=0,"",(IFERROR( (IFERROR($ND75/FRACAS!$AY$1*60,0) - SUMPRODUCT( (FRACAS!$K$5:$K$9999=NG$2) * IFERROR(FRACAS!$AN$5:$AN$9999,0) ) ) / IFERROR($ND75/FRACAS!$AY$1*60,0), 1 )))</f>
        <v>1</v>
      </c>
      <c r="NH75" s="347" cm="1">
        <f t="array" ref="NH75">IF($ND75=0,"",(IFERROR( (IFERROR($ND75/FRACAS!$AY$1*60,0) - SUMPRODUCT( (FRACAS!$K$5:$K$9999=NH$2) * IFERROR(FRACAS!$AN$5:$AN$9999,0) ) ) / IFERROR($ND75/FRACAS!$AY$1*60,0), 1 )))</f>
        <v>1</v>
      </c>
      <c r="NI75" s="347" cm="1">
        <f t="array" ref="NI75">IF($ND75=0,"",(IFERROR( (IFERROR($ND75/FRACAS!$AY$1*60,0) - SUMPRODUCT( (FRACAS!$K$5:$K$9999=NI$2) * IFERROR(FRACAS!$AN$5:$AN$9999,0) ) ) / IFERROR($ND75/FRACAS!$AY$1*60,0), 1 )))</f>
        <v>1</v>
      </c>
      <c r="NJ75" s="347" cm="1">
        <f t="array" ref="NJ75">IF($ND75=0,"",(IFERROR( (IFERROR($ND75/FRACAS!$AY$1*60,0) - SUMPRODUCT( (FRACAS!$K$5:$K$9999=NJ$2) * IFERROR(FRACAS!$AN$5:$AN$9999,0) ) ) / IFERROR($ND75/FRACAS!$AY$1*60,0), 1 )))</f>
        <v>1</v>
      </c>
      <c r="NK75" s="347" cm="1">
        <f t="array" ref="NK75">IF($ND75=0,"",(IFERROR( (IFERROR($ND75/FRACAS!$AY$1*60,0) - SUMPRODUCT( (FRACAS!$K$5:$K$9999=NK$2) * IFERROR(FRACAS!$AN$5:$AN$9999,0) ) ) / IFERROR($ND75/FRACAS!$AY$1*60,0), 1 )))</f>
        <v>1</v>
      </c>
      <c r="NL75" s="347" cm="1">
        <f t="array" ref="NL75">IF($ND75=0,"",(IFERROR( (IFERROR($ND75/FRACAS!$AY$1*60,0) - SUMPRODUCT( (FRACAS!$K$5:$K$9999=NL$2) * IFERROR(FRACAS!$AN$5:$AN$9999,0) ) ) / IFERROR($ND75/FRACAS!$AY$1*60,0), 1 )))</f>
        <v>1</v>
      </c>
      <c r="NM75" s="347" cm="1">
        <f t="array" ref="NM75">IF($ND75=0,"",(IFERROR( (IFERROR($ND75/FRACAS!$AY$1*60,0) - SUMPRODUCT( (FRACAS!$K$5:$K$9999=NM$2) * IFERROR(FRACAS!$AN$5:$AN$9999,0) ) ) / IFERROR($ND75/FRACAS!$AY$1*60,0), 1 )))</f>
        <v>1</v>
      </c>
      <c r="NN75" s="347" cm="1">
        <f t="array" ref="NN75">IF($ND75=0,"",(IFERROR( (IFERROR($ND75/FRACAS!$AY$1*60,0) - SUMPRODUCT( (FRACAS!$K$5:$K$9999=NN$2) * IFERROR(FRACAS!$AN$5:$AN$9999,0) ) ) / IFERROR($ND75/FRACAS!$AY$1*60,0), 1 )))</f>
        <v>1</v>
      </c>
      <c r="NO75" s="347" cm="1">
        <f t="array" ref="NO75">IF($ND75=0,"",(IFERROR( (IFERROR($ND75/FRACAS!$AY$1*60,0) - SUMPRODUCT( (FRACAS!$K$5:$K$9999=NO$2) * IFERROR(FRACAS!$AN$5:$AN$9999,0) ) ) / IFERROR($ND75/FRACAS!$AY$1*60,0), 1 )))</f>
        <v>1</v>
      </c>
      <c r="NP75" s="347" cm="1">
        <f t="array" ref="NP75">IF($ND75=0,"",(IFERROR( (IFERROR($ND75/FRACAS!$AY$1*60,0) - SUMPRODUCT( (FRACAS!$K$5:$K$9999=NP$2) * IFERROR(FRACAS!$AN$5:$AN$9999,0) ) ) / IFERROR($ND75/FRACAS!$AY$1*60,0), 1 )))</f>
        <v>1</v>
      </c>
      <c r="NQ75" s="347" cm="1">
        <f t="array" ref="NQ75">IF($ND75=0,"",(IFERROR( (IFERROR($ND75/FRACAS!$AY$1*60,0) - SUMPRODUCT( (FRACAS!$K$5:$K$9999=NQ$2) * IFERROR(FRACAS!$AN$5:$AN$9999,0) ) ) / IFERROR($ND75/FRACAS!$AY$1*60,0), 1 )))</f>
        <v>1</v>
      </c>
      <c r="NR75" s="347" cm="1">
        <f t="array" ref="NR75">IF($ND75=0,"",(IFERROR( (IFERROR($ND75/FRACAS!$AY$1*60,0) - SUMPRODUCT( (FRACAS!$K$5:$K$9999=NR$2) * IFERROR(FRACAS!$AN$5:$AN$9999,0) ) ) / IFERROR($ND75/FRACAS!$AY$1*60,0), 1 )))</f>
        <v>1</v>
      </c>
      <c r="NS75" s="347" cm="1">
        <f t="array" ref="NS75">IF($ND75=0,"",(IFERROR( (IFERROR($ND75/FRACAS!$AY$1*60,0) - SUMPRODUCT( (FRACAS!$K$5:$K$9999=NS$2) * IFERROR(FRACAS!$AN$5:$AN$9999,0) ) ) / IFERROR($ND75/FRACAS!$AY$1*60,0), 1 )))</f>
        <v>1</v>
      </c>
      <c r="NT75" s="347" cm="1">
        <f t="array" ref="NT75">IF($ND75=0,"",(IFERROR( (IFERROR($ND75/FRACAS!$AY$1*60,0) - SUMPRODUCT( (FRACAS!$K$5:$K$9999=NT$2) * IFERROR(FRACAS!$AN$5:$AN$9999,0) ) ) / IFERROR($ND75/FRACAS!$AY$1*60,0), 1 )))</f>
        <v>1</v>
      </c>
      <c r="NU75" s="347" cm="1">
        <f t="array" ref="NU75">IF($ND75=0,"",(IFERROR( (IFERROR($ND75/FRACAS!$AY$1*60,0) - SUMPRODUCT( (FRACAS!$K$5:$K$9999=NU$2) * IFERROR(FRACAS!$AN$5:$AN$9999,0) ) ) / IFERROR($ND75/FRACAS!$AY$1*60,0), 1 )))</f>
        <v>1</v>
      </c>
      <c r="NV75" s="347" cm="1">
        <f t="array" ref="NV75">IF($ND75=0,"",(IFERROR( (IFERROR($ND75/FRACAS!$AY$1*60,0) - SUMPRODUCT( (FRACAS!$K$5:$K$9999=NV$2) * IFERROR(FRACAS!$AN$5:$AN$9999,0) ) ) / IFERROR($ND75/FRACAS!$AY$1*60,0), 1 )))</f>
        <v>1</v>
      </c>
      <c r="NW75" s="347" cm="1">
        <f t="array" ref="NW75">IF($ND75=0,"",(IFERROR( (IFERROR($ND75/FRACAS!$AY$1*60,0) - SUMPRODUCT( (FRACAS!$K$5:$K$9999=NW$2) * IFERROR(FRACAS!$AN$5:$AN$9999,0) ) ) / IFERROR($ND75/FRACAS!$AY$1*60,0), 1 )))</f>
        <v>1</v>
      </c>
      <c r="NX75" s="347" cm="1">
        <f t="array" ref="NX75">IF($ND75=0,"",(IFERROR( (IFERROR($ND75/FRACAS!$AY$1*60,0) - SUMPRODUCT( (FRACAS!$K$5:$K$9999=NX$2) * IFERROR(FRACAS!$AN$5:$AN$9999,0) ) ) / IFERROR($ND75/FRACAS!$AY$1*60,0), 1 )))</f>
        <v>1</v>
      </c>
      <c r="NY75" s="347" cm="1">
        <f t="array" ref="NY75">IF($ND75=0,"",(IFERROR( (IFERROR($ND75/FRACAS!$AY$1*60,0) - SUMPRODUCT( (FRACAS!$K$5:$K$9999=NY$2) * IFERROR(FRACAS!$AN$5:$AN$9999,0) ) ) / IFERROR($ND75/FRACAS!$AY$1*60,0), 1 )))</f>
        <v>1</v>
      </c>
      <c r="NZ75" s="347" cm="1">
        <f t="array" ref="NZ75">IF($ND75=0,"",(IFERROR( (IFERROR($ND75/FRACAS!$AY$1*60,0) - SUMPRODUCT( (FRACAS!$K$5:$K$9999=NZ$2) * IFERROR(FRACAS!$AN$5:$AN$9999,0) ) ) / IFERROR($ND75/FRACAS!$AY$1*60,0), 1 )))</f>
        <v>1</v>
      </c>
      <c r="OA75" s="347" cm="1">
        <f t="array" ref="OA75">IF($ND75=0,"",(IFERROR( (IFERROR($ND75/FRACAS!$AY$1*60,0) - SUMPRODUCT( (FRACAS!$K$5:$K$9999=OA$2) * IFERROR(FRACAS!$AN$5:$AN$9999,0) ) ) / IFERROR($ND75/FRACAS!$AY$1*60,0), 1 )))</f>
        <v>1</v>
      </c>
      <c r="OB75" s="347" cm="1">
        <f t="array" ref="OB75">IF($ND75=0,"",(IFERROR( (IFERROR($ND75/FRACAS!$AY$1*60,0) - SUMPRODUCT( (FRACAS!$K$5:$K$9999=OB$2) * IFERROR(FRACAS!$AN$5:$AN$9999,0) ) ) / IFERROR($ND75/FRACAS!$AY$1*60,0), 1 )))</f>
        <v>1</v>
      </c>
      <c r="OC75" s="347" cm="1">
        <f t="array" ref="OC75">IF($ND75=0,"",(IFERROR( (IFERROR($ND75/FRACAS!$AY$1*60,0) - SUMPRODUCT( (FRACAS!$K$5:$K$9999=OC$2) * IFERROR(FRACAS!$AN$5:$AN$9999,0) ) ) / IFERROR($ND75/FRACAS!$AY$1*60,0), 1 )))</f>
        <v>1</v>
      </c>
      <c r="OD75" s="347" cm="1">
        <f t="array" ref="OD75">IF($ND75=0,"",(IFERROR( (IFERROR($ND75/FRACAS!$AY$1*60,0) - SUMPRODUCT( (FRACAS!$K$5:$K$9999=OD$2) * IFERROR(FRACAS!$AN$5:$AN$9999,0) ) ) / IFERROR($ND75/FRACAS!$AY$1*60,0), 1 )))</f>
        <v>1</v>
      </c>
      <c r="OE75" s="347" cm="1">
        <f t="array" ref="OE75">IF($ND75=0,"",(IFERROR( (IFERROR($ND75/FRACAS!$AY$1*60,0) - SUMPRODUCT( (FRACAS!$K$5:$K$9999=OE$2) * IFERROR(FRACAS!$AN$5:$AN$9999,0) ) ) / IFERROR($ND75/FRACAS!$AY$1*60,0), 1 )))</f>
        <v>1</v>
      </c>
      <c r="OF75" s="347" cm="1">
        <f t="array" ref="OF75">IF($ND75=0,"",(IFERROR( (IFERROR($ND75/FRACAS!$AY$1*60,0) - SUMPRODUCT( (FRACAS!$K$5:$K$9999=OF$2) * IFERROR(FRACAS!$AN$5:$AN$9999,0) ) ) / IFERROR($ND75/FRACAS!$AY$1*60,0), 1 )))</f>
        <v>1</v>
      </c>
      <c r="OG75" s="347" cm="1">
        <f t="array" ref="OG75">IF($ND75=0,"",(IFERROR( (IFERROR($ND75/FRACAS!$AY$1*60,0) - SUMPRODUCT( (FRACAS!$K$5:$K$9999=OG$2) * IFERROR(FRACAS!$AN$5:$AN$9999,0) ) ) / IFERROR($ND75/FRACAS!$AY$1*60,0), 1 )))</f>
        <v>1</v>
      </c>
      <c r="OH75" s="347" cm="1">
        <f t="array" ref="OH75">IF($ND75=0,"",(IFERROR( (IFERROR($ND75/FRACAS!$AY$1*60,0) - SUMPRODUCT( (FRACAS!$K$5:$K$9999=OH$2) * IFERROR(FRACAS!$AN$5:$AN$9999,0) ) ) / IFERROR($ND75/FRACAS!$AY$1*60,0), 1 )))</f>
        <v>1</v>
      </c>
      <c r="OI75" s="347" cm="1">
        <f t="array" ref="OI75">IF($ND75=0,"",(IFERROR( (IFERROR($ND75/FRACAS!$AY$1*60,0) - SUMPRODUCT( (FRACAS!$K$5:$K$9999=OI$2) * IFERROR(FRACAS!$AN$5:$AN$9999,0) ) ) / IFERROR($ND75/FRACAS!$AY$1*60,0), 1 )))</f>
        <v>1</v>
      </c>
      <c r="OJ75" s="347" cm="1">
        <f t="array" ref="OJ75">IF($ND75=0,"",(IFERROR( (IFERROR($ND75/FRACAS!$AY$1*60,0) - SUMPRODUCT( (FRACAS!$K$5:$K$9999=OJ$2) * IFERROR(FRACAS!$AN$5:$AN$9999,0) ) ) / IFERROR($ND75/FRACAS!$AY$1*60,0), 1 )))</f>
        <v>1</v>
      </c>
      <c r="OK75" s="347" cm="1">
        <f t="array" ref="OK75">IF($ND75=0,"",(IFERROR( (IFERROR($ND75/FRACAS!$AY$1*60,0) - SUMPRODUCT( (FRACAS!$K$5:$K$9999=OK$2) * IFERROR(FRACAS!$AN$5:$AN$9999,0) ) ) / IFERROR($ND75/FRACAS!$AY$1*60,0), 1 )))</f>
        <v>1</v>
      </c>
      <c r="OL75" s="347" cm="1">
        <f t="array" ref="OL75">IF($ND75=0,"",(IFERROR( (IFERROR($ND75/FRACAS!$AY$1*60,0) - SUMPRODUCT( (FRACAS!$K$5:$K$9999=OL$2) * IFERROR(FRACAS!$AN$5:$AN$9999,0) ) ) / IFERROR($ND75/FRACAS!$AY$1*60,0), 1 )))</f>
        <v>1</v>
      </c>
      <c r="OM75" s="347" cm="1">
        <f t="array" ref="OM75">IF($ND75=0,"",(IFERROR( (IFERROR($ND75/FRACAS!$AY$1*60,0) - SUMPRODUCT( (FRACAS!$K$5:$K$9999=OM$2) * IFERROR(FRACAS!$AN$5:$AN$9999,0) ) ) / IFERROR($ND75/FRACAS!$AY$1*60,0), 1 )))</f>
        <v>1</v>
      </c>
      <c r="ON75" s="347" cm="1">
        <f t="array" ref="ON75">IF($ND75=0,"",(IFERROR( (IFERROR($ND75/FRACAS!$AY$1*60,0) - SUMPRODUCT( (FRACAS!$K$5:$K$9999=ON$2) * IFERROR(FRACAS!$AN$5:$AN$9999,0) ) ) / IFERROR($ND75/FRACAS!$AY$1*60,0), 1 )))</f>
        <v>1</v>
      </c>
    </row>
    <row r="76" spans="2:404" ht="15" customHeight="1">
      <c r="B76" s="301" t="s">
        <v>235</v>
      </c>
      <c r="C76" s="302">
        <v>45758</v>
      </c>
      <c r="D76" s="307">
        <v>23385</v>
      </c>
      <c r="E76" s="307">
        <v>6245</v>
      </c>
      <c r="F76" s="307">
        <v>24477</v>
      </c>
      <c r="G76" s="307">
        <v>22521</v>
      </c>
      <c r="H76" s="307">
        <v>22376</v>
      </c>
      <c r="I76" s="303"/>
      <c r="J76" s="303"/>
      <c r="K76" s="304"/>
      <c r="L76" s="304"/>
      <c r="M76" s="317"/>
      <c r="N76" s="305"/>
      <c r="O76" s="279"/>
      <c r="P76" s="279"/>
      <c r="Q76" s="279"/>
      <c r="R76" s="279"/>
      <c r="S76" s="279"/>
      <c r="T76" s="279"/>
      <c r="U76" s="279"/>
      <c r="V76" s="279"/>
      <c r="W76" s="279"/>
      <c r="X76" s="279"/>
      <c r="Y76" s="279"/>
      <c r="Z76" s="279"/>
      <c r="AA76" s="279"/>
      <c r="AB76" s="279"/>
      <c r="AC76" s="279"/>
      <c r="AD76" s="279"/>
      <c r="AE76" s="279"/>
      <c r="AF76" s="279"/>
      <c r="AG76" s="279"/>
      <c r="AH76" s="279"/>
      <c r="AI76" s="279"/>
      <c r="AJ76" s="279"/>
      <c r="AK76" s="279"/>
      <c r="AL76" s="279"/>
      <c r="AM76" s="279"/>
      <c r="AN76" s="279"/>
      <c r="AO76" s="279"/>
      <c r="AP76" s="279"/>
      <c r="AQ76" s="279"/>
      <c r="AR76" s="279"/>
      <c r="AS76" s="279"/>
      <c r="AT76" s="279"/>
      <c r="AU76" s="279"/>
      <c r="AV76" s="279"/>
      <c r="AW76" s="279"/>
      <c r="AX76" s="279"/>
      <c r="AY76" s="279"/>
      <c r="AZ76" s="279"/>
      <c r="BA76" s="280"/>
      <c r="BB76" s="266"/>
      <c r="BC76" s="266"/>
      <c r="BD76" s="352"/>
      <c r="BE76" s="352"/>
      <c r="BF76" s="352"/>
      <c r="BG76" s="352"/>
      <c r="BH76" s="352"/>
      <c r="BI76" s="352"/>
      <c r="BJ76" s="352"/>
      <c r="BK76" s="352"/>
      <c r="BL76" s="352"/>
      <c r="BM76" s="352"/>
      <c r="BN76" s="352"/>
      <c r="BO76" s="352"/>
      <c r="BP76" s="352"/>
      <c r="BQ76" s="352"/>
      <c r="BR76" s="352"/>
      <c r="BS76" s="352"/>
      <c r="BT76" s="352"/>
      <c r="BU76" s="352"/>
      <c r="BV76" s="352"/>
      <c r="BW76" s="352"/>
      <c r="BX76" s="352"/>
      <c r="BY76" s="352"/>
      <c r="BZ76" s="352"/>
      <c r="CA76" s="352"/>
      <c r="CB76" s="352"/>
      <c r="CC76" s="352"/>
      <c r="CD76" s="352"/>
      <c r="CE76" s="352"/>
      <c r="CF76" s="352"/>
      <c r="CG76" s="352"/>
      <c r="CH76" s="352"/>
      <c r="CI76" s="352"/>
      <c r="CJ76" s="352"/>
      <c r="CK76" s="352"/>
      <c r="CL76" s="352"/>
      <c r="CM76" s="352"/>
      <c r="CN76" s="352"/>
      <c r="CO76" s="352"/>
      <c r="CP76" s="352"/>
      <c r="CQ76" s="352"/>
      <c r="CR76" s="352"/>
      <c r="CS76" s="352"/>
      <c r="CT76" s="352"/>
      <c r="CU76" s="352"/>
      <c r="CV76" s="352"/>
      <c r="CW76" s="352"/>
      <c r="CX76" s="352"/>
      <c r="CY76" s="352"/>
      <c r="CZ76" s="352"/>
      <c r="DA76" s="352"/>
      <c r="DB76" s="266"/>
      <c r="DC76" s="266">
        <f t="shared" si="8"/>
        <v>92</v>
      </c>
      <c r="DD76" s="302">
        <f t="shared" si="9"/>
        <v>45758</v>
      </c>
      <c r="DE76" s="328">
        <f>IF(D76&gt; 0,(COUNTIFS(FRACAS!$B$5:$B$9997, D$4, FRACAS!$D$5:$D$9997, "&lt;="&amp;D76)), "" )</f>
        <v>44</v>
      </c>
      <c r="DF76" s="282">
        <f>IF(E76&gt; 0,(COUNTIFS(FRACAS!$B$5:$B$9997, E$4, FRACAS!$D$5:$D$9997, "&lt;="&amp;E76)), "" )</f>
        <v>14</v>
      </c>
      <c r="DG76" s="282">
        <f>IF(F76&gt; 0,(COUNTIFS(FRACAS!$B$5:$B$9997, F$4, FRACAS!$D$5:$D$9997, "&lt;="&amp;F76)), "" )</f>
        <v>9</v>
      </c>
      <c r="DH76" s="282">
        <f>IF(G76&gt; 0,(COUNTIFS(FRACAS!$B$5:$B$9997, G$4, FRACAS!$D$5:$D$9997, "&lt;="&amp;G76)), "" )</f>
        <v>13</v>
      </c>
      <c r="DI76" s="282">
        <f>IF(H76&gt; 0,(COUNTIFS(FRACAS!$B$5:$B$9997, H$4, FRACAS!$D$5:$D$9997, "&lt;="&amp;H76)), "" )</f>
        <v>12</v>
      </c>
      <c r="DJ76" s="282" t="str">
        <f>IF(I76&gt; 0,(COUNTIFS(FRACAS!$B$5:$B$9997, I$4, FRACAS!$D$5:$D$9997, "&lt;="&amp;I76)), "" )</f>
        <v/>
      </c>
      <c r="DK76" s="282" t="str">
        <f>IF(J76&gt; 0,(COUNTIFS(FRACAS!$B$5:$B$9997, J$4, FRACAS!$D$5:$D$9997, "&lt;="&amp;J76)), "" )</f>
        <v/>
      </c>
      <c r="DL76" s="282" t="str">
        <f>IF(K76&gt; 0,(COUNTIFS(FRACAS!$B$5:$B$9997, K$4, FRACAS!$D$5:$D$9997, "&lt;="&amp;K76)), "" )</f>
        <v/>
      </c>
      <c r="DM76" s="282" t="str">
        <f>IF(L76&gt; 0,(COUNTIFS(FRACAS!$B$5:$B$9997, L$4, FRACAS!$D$5:$D$9997, "&lt;="&amp;L76)), "" )</f>
        <v/>
      </c>
      <c r="DN76" s="282" t="str">
        <f>IF(M76&gt; 0,(COUNTIFS(FRACAS!$B$5:$B$9997, M$4, FRACAS!$D$5:$D$9997, "&lt;="&amp;M76)), "" )</f>
        <v/>
      </c>
      <c r="DO76" s="284"/>
      <c r="DP76" s="282"/>
      <c r="DQ76" s="282"/>
      <c r="DR76" s="282"/>
      <c r="DS76" s="282"/>
      <c r="DT76" s="282"/>
      <c r="DU76" s="282"/>
      <c r="DV76" s="282"/>
      <c r="DW76" s="282"/>
      <c r="DX76" s="282"/>
      <c r="DY76" s="282"/>
      <c r="DZ76" s="282"/>
      <c r="EA76" s="282"/>
      <c r="EB76" s="282"/>
      <c r="EC76" s="282"/>
      <c r="ED76" s="282"/>
      <c r="EE76" s="282"/>
      <c r="EF76" s="282"/>
      <c r="EG76" s="282"/>
      <c r="EH76" s="282"/>
      <c r="EI76" s="282"/>
      <c r="EJ76" s="282"/>
      <c r="EK76" s="282"/>
      <c r="EL76" s="282"/>
      <c r="EM76" s="282"/>
      <c r="EN76" s="282"/>
      <c r="EO76" s="282"/>
      <c r="EP76" s="282"/>
      <c r="EQ76" s="282"/>
      <c r="ER76" s="282"/>
      <c r="ES76" s="282"/>
      <c r="ET76" s="282"/>
      <c r="EU76" s="282"/>
      <c r="EV76" s="282"/>
      <c r="EW76" s="282"/>
      <c r="EX76" s="282"/>
      <c r="EY76" s="282"/>
      <c r="EZ76" s="282"/>
      <c r="FA76" s="282"/>
      <c r="FB76" s="283"/>
      <c r="FC76" s="285"/>
      <c r="FD76" s="285"/>
      <c r="JN76" s="306"/>
      <c r="JO76" s="274"/>
      <c r="JP76" s="274"/>
      <c r="JQ76" s="274"/>
      <c r="JR76" s="274"/>
      <c r="JS76" s="274"/>
      <c r="JT76" s="274"/>
      <c r="JU76" s="274"/>
      <c r="JV76" s="274"/>
      <c r="JW76" s="274"/>
      <c r="JX76" s="274"/>
      <c r="JY76" s="274"/>
      <c r="JZ76" s="274"/>
      <c r="KA76" s="274"/>
      <c r="KB76" s="274"/>
      <c r="KC76" s="274"/>
      <c r="KD76" s="274"/>
      <c r="KE76" s="274"/>
      <c r="KF76" s="274"/>
      <c r="KG76" s="274"/>
      <c r="KH76" s="274"/>
      <c r="KI76" s="274"/>
      <c r="KJ76" s="274"/>
      <c r="KK76" s="274"/>
      <c r="KL76" s="274"/>
      <c r="KM76" s="274"/>
      <c r="KN76" s="274"/>
      <c r="KO76" s="274"/>
      <c r="KP76" s="274"/>
      <c r="KQ76" s="274"/>
      <c r="KR76" s="274"/>
      <c r="KS76" s="274"/>
      <c r="KT76" s="274"/>
      <c r="KU76" s="274"/>
      <c r="KV76" s="274"/>
      <c r="KW76" s="274"/>
      <c r="KX76" s="274"/>
      <c r="KY76" s="274"/>
      <c r="KZ76" s="274"/>
      <c r="LA76" s="274"/>
      <c r="LB76" s="275"/>
      <c r="LC76" s="302">
        <f t="shared" si="11"/>
        <v>45758</v>
      </c>
      <c r="LD76" s="354" cm="1">
        <f t="array" ref="LD76">IFERROR(
    (((D76/FRACAS!$AY$1)*60))
    /
    (((D76/FRACAS!$AY$1)*60) + SUMPRODUCT((FRACAS!$B$5:$B$9997=D$4)*(FRACAS!$D$5:$D$9997&lt;=D76)*(IFERROR(FRACAS!$AM$5:$AM$9997,0)))
    ),"")</f>
        <v>0.46511566234138418</v>
      </c>
      <c r="LE76" s="354" cm="1">
        <f t="array" ref="LE76">IFERROR(
    (((E76/FRACAS!$AY$1)*60))
    /
    (((E76/FRACAS!$AY$1)*60) + SUMPRODUCT((FRACAS!$B$5:$B$9997=E$4)*(FRACAS!$D$5:$D$9997&lt;=E76)*(IFERROR(FRACAS!$AM$5:$AM$9997,0)))
    ),"")</f>
        <v>0.19012924594087174</v>
      </c>
      <c r="LF76" s="354" cm="1">
        <f t="array" ref="LF76">IFERROR(
    (((F76/FRACAS!$AY$1)*60))
    /
    (((F76/FRACAS!$AY$1)*60) + SUMPRODUCT((FRACAS!$B$5:$B$9997=F$4)*(FRACAS!$D$5:$D$9997&lt;=F76)*(IFERROR(FRACAS!$AM$5:$AM$9997,0)))
    ),"")</f>
        <v>0.76182416864684277</v>
      </c>
      <c r="LG76" s="354" cm="1">
        <f t="array" ref="LG76">IFERROR(
    (((G76/FRACAS!$AY$1)*60))
    /
    (((G76/FRACAS!$AY$1)*60) + SUMPRODUCT((FRACAS!$B$5:$B$9997=G$4)*(FRACAS!$D$5:$D$9997&lt;=G76)*(IFERROR(FRACAS!$AM$5:$AM$9997,0)))
    ),"")</f>
        <v>0.76923325067083193</v>
      </c>
      <c r="LH76" s="354" cm="1">
        <f t="array" ref="LH76">IFERROR(
    (((H76/FRACAS!$AY$1)*60))
    /
    (((H76/FRACAS!$AY$1)*60) + SUMPRODUCT((FRACAS!$B$5:$B$9997=H$4)*(FRACAS!$D$5:$D$9997&lt;=H76)*(IFERROR(FRACAS!$AM$5:$AM$9997,0)))
    ),"")</f>
        <v>0.77030074907631785</v>
      </c>
      <c r="LI76" s="354" t="str" cm="1">
        <f t="array" ref="LI76">IFERROR(
    (((I76/FRACAS!$AY$1)*60))
    /
    (((I76/FRACAS!$AY$1)*60) + SUMPRODUCT((FRACAS!$B$5:$B$9997=I$4)*(FRACAS!$D$5:$D$9997&lt;=I76)*(IFERROR(FRACAS!$AM$5:$AM$9997,0)))
    ),"")</f>
        <v/>
      </c>
      <c r="LJ76" s="354" t="str" cm="1">
        <f t="array" ref="LJ76">IFERROR(
    (((J76/FRACAS!$AY$1)*60))
    /
    (((J76/FRACAS!$AY$1)*60) + SUMPRODUCT((FRACAS!$B$5:$B$9997=J$4)*(FRACAS!$D$5:$D$9997&lt;=J76)*(IFERROR(FRACAS!$AM$5:$AM$9997,0)))
    ),"")</f>
        <v/>
      </c>
      <c r="LK76" s="354" t="str" cm="1">
        <f t="array" ref="LK76">IFERROR(
    (((K76/FRACAS!$AY$1)*60))
    /
    (((K76/FRACAS!$AY$1)*60) + SUMPRODUCT((FRACAS!$B$5:$B$9997=K$4)*(FRACAS!$D$5:$D$9997&lt;=K76)*(IFERROR(FRACAS!$AM$5:$AM$9997,0)))
    ),"")</f>
        <v/>
      </c>
      <c r="LL76" s="354" t="str" cm="1">
        <f t="array" ref="LL76">IFERROR(
    (((L76/FRACAS!$AY$1)*60))
    /
    (((L76/FRACAS!$AY$1)*60) + SUMPRODUCT((FRACAS!$B$5:$B$9997=L$4)*(FRACAS!$D$5:$D$9997&lt;=L76)*(IFERROR(FRACAS!$AM$5:$AM$9997,0)))
    ),"")</f>
        <v/>
      </c>
      <c r="LM76" s="354" t="str" cm="1">
        <f t="array" ref="LM76">IFERROR(
    (((M76/FRACAS!$AY$1)*60))
    /
    (((M76/FRACAS!$AY$1)*60) + SUMPRODUCT((FRACAS!$B$5:$B$9997=M$4)*(FRACAS!$D$5:$D$9997&lt;=M76)*(IFERROR(FRACAS!$AM$5:$AM$9997,0)))
    ),"")</f>
        <v/>
      </c>
      <c r="LN76" s="308"/>
      <c r="LO76" s="276"/>
      <c r="LP76" s="276"/>
      <c r="LQ76" s="276"/>
      <c r="LR76" s="276"/>
      <c r="LS76" s="276"/>
      <c r="LT76" s="276"/>
      <c r="LU76" s="276"/>
      <c r="LV76" s="276"/>
      <c r="LW76" s="276"/>
      <c r="LX76" s="276"/>
      <c r="LY76" s="276"/>
      <c r="LZ76" s="276"/>
      <c r="MA76" s="276"/>
      <c r="MB76" s="276"/>
      <c r="MC76" s="276"/>
      <c r="MD76" s="276"/>
      <c r="ME76" s="276"/>
      <c r="MF76" s="276"/>
      <c r="MG76" s="276"/>
      <c r="MH76" s="276"/>
      <c r="MI76" s="276"/>
      <c r="MJ76" s="276"/>
      <c r="MK76" s="276"/>
      <c r="ML76" s="276"/>
      <c r="MM76" s="276"/>
      <c r="MN76" s="276"/>
      <c r="MO76" s="276"/>
      <c r="MP76" s="276"/>
      <c r="MQ76" s="276"/>
      <c r="MR76" s="276"/>
      <c r="MS76" s="276"/>
      <c r="MT76" s="276"/>
      <c r="MU76" s="276"/>
      <c r="MV76" s="276"/>
      <c r="MW76" s="276"/>
      <c r="MX76" s="276"/>
      <c r="MY76" s="276"/>
      <c r="MZ76" s="276"/>
      <c r="NA76" s="277"/>
      <c r="ND76" s="345">
        <f t="shared" si="12"/>
        <v>99004</v>
      </c>
      <c r="NE76" s="346">
        <f t="shared" si="10"/>
        <v>45758</v>
      </c>
      <c r="NF76" s="347" cm="1">
        <f t="array" ref="NF76">IF($ND76=0,"",(IFERROR( (IFERROR($ND76/FRACAS!$AY$1*60,0) - SUMPRODUCT( (FRACAS!$K$5:$K$9999=NF$2) * IFERROR(FRACAS!$AN$5:$AN$9999,0) ) ) / IFERROR($ND76/FRACAS!$AY$1*60,0), 1 )))</f>
        <v>1</v>
      </c>
      <c r="NG76" s="347" cm="1">
        <f t="array" ref="NG76">IF($ND76=0,"",(IFERROR( (IFERROR($ND76/FRACAS!$AY$1*60,0) - SUMPRODUCT( (FRACAS!$K$5:$K$9999=NG$2) * IFERROR(FRACAS!$AN$5:$AN$9999,0) ) ) / IFERROR($ND76/FRACAS!$AY$1*60,0), 1 )))</f>
        <v>1</v>
      </c>
      <c r="NH76" s="347" cm="1">
        <f t="array" ref="NH76">IF($ND76=0,"",(IFERROR( (IFERROR($ND76/FRACAS!$AY$1*60,0) - SUMPRODUCT( (FRACAS!$K$5:$K$9999=NH$2) * IFERROR(FRACAS!$AN$5:$AN$9999,0) ) ) / IFERROR($ND76/FRACAS!$AY$1*60,0), 1 )))</f>
        <v>1</v>
      </c>
      <c r="NI76" s="347" cm="1">
        <f t="array" ref="NI76">IF($ND76=0,"",(IFERROR( (IFERROR($ND76/FRACAS!$AY$1*60,0) - SUMPRODUCT( (FRACAS!$K$5:$K$9999=NI$2) * IFERROR(FRACAS!$AN$5:$AN$9999,0) ) ) / IFERROR($ND76/FRACAS!$AY$1*60,0), 1 )))</f>
        <v>1</v>
      </c>
      <c r="NJ76" s="347" cm="1">
        <f t="array" ref="NJ76">IF($ND76=0,"",(IFERROR( (IFERROR($ND76/FRACAS!$AY$1*60,0) - SUMPRODUCT( (FRACAS!$K$5:$K$9999=NJ$2) * IFERROR(FRACAS!$AN$5:$AN$9999,0) ) ) / IFERROR($ND76/FRACAS!$AY$1*60,0), 1 )))</f>
        <v>1</v>
      </c>
      <c r="NK76" s="347" cm="1">
        <f t="array" ref="NK76">IF($ND76=0,"",(IFERROR( (IFERROR($ND76/FRACAS!$AY$1*60,0) - SUMPRODUCT( (FRACAS!$K$5:$K$9999=NK$2) * IFERROR(FRACAS!$AN$5:$AN$9999,0) ) ) / IFERROR($ND76/FRACAS!$AY$1*60,0), 1 )))</f>
        <v>1</v>
      </c>
      <c r="NL76" s="347" cm="1">
        <f t="array" ref="NL76">IF($ND76=0,"",(IFERROR( (IFERROR($ND76/FRACAS!$AY$1*60,0) - SUMPRODUCT( (FRACAS!$K$5:$K$9999=NL$2) * IFERROR(FRACAS!$AN$5:$AN$9999,0) ) ) / IFERROR($ND76/FRACAS!$AY$1*60,0), 1 )))</f>
        <v>1</v>
      </c>
      <c r="NM76" s="347" cm="1">
        <f t="array" ref="NM76">IF($ND76=0,"",(IFERROR( (IFERROR($ND76/FRACAS!$AY$1*60,0) - SUMPRODUCT( (FRACAS!$K$5:$K$9999=NM$2) * IFERROR(FRACAS!$AN$5:$AN$9999,0) ) ) / IFERROR($ND76/FRACAS!$AY$1*60,0), 1 )))</f>
        <v>1</v>
      </c>
      <c r="NN76" s="347" cm="1">
        <f t="array" ref="NN76">IF($ND76=0,"",(IFERROR( (IFERROR($ND76/FRACAS!$AY$1*60,0) - SUMPRODUCT( (FRACAS!$K$5:$K$9999=NN$2) * IFERROR(FRACAS!$AN$5:$AN$9999,0) ) ) / IFERROR($ND76/FRACAS!$AY$1*60,0), 1 )))</f>
        <v>1</v>
      </c>
      <c r="NO76" s="347" cm="1">
        <f t="array" ref="NO76">IF($ND76=0,"",(IFERROR( (IFERROR($ND76/FRACAS!$AY$1*60,0) - SUMPRODUCT( (FRACAS!$K$5:$K$9999=NO$2) * IFERROR(FRACAS!$AN$5:$AN$9999,0) ) ) / IFERROR($ND76/FRACAS!$AY$1*60,0), 1 )))</f>
        <v>1</v>
      </c>
      <c r="NP76" s="347" cm="1">
        <f t="array" ref="NP76">IF($ND76=0,"",(IFERROR( (IFERROR($ND76/FRACAS!$AY$1*60,0) - SUMPRODUCT( (FRACAS!$K$5:$K$9999=NP$2) * IFERROR(FRACAS!$AN$5:$AN$9999,0) ) ) / IFERROR($ND76/FRACAS!$AY$1*60,0), 1 )))</f>
        <v>1</v>
      </c>
      <c r="NQ76" s="347" cm="1">
        <f t="array" ref="NQ76">IF($ND76=0,"",(IFERROR( (IFERROR($ND76/FRACAS!$AY$1*60,0) - SUMPRODUCT( (FRACAS!$K$5:$K$9999=NQ$2) * IFERROR(FRACAS!$AN$5:$AN$9999,0) ) ) / IFERROR($ND76/FRACAS!$AY$1*60,0), 1 )))</f>
        <v>1</v>
      </c>
      <c r="NR76" s="347" cm="1">
        <f t="array" ref="NR76">IF($ND76=0,"",(IFERROR( (IFERROR($ND76/FRACAS!$AY$1*60,0) - SUMPRODUCT( (FRACAS!$K$5:$K$9999=NR$2) * IFERROR(FRACAS!$AN$5:$AN$9999,0) ) ) / IFERROR($ND76/FRACAS!$AY$1*60,0), 1 )))</f>
        <v>1</v>
      </c>
      <c r="NS76" s="347" cm="1">
        <f t="array" ref="NS76">IF($ND76=0,"",(IFERROR( (IFERROR($ND76/FRACAS!$AY$1*60,0) - SUMPRODUCT( (FRACAS!$K$5:$K$9999=NS$2) * IFERROR(FRACAS!$AN$5:$AN$9999,0) ) ) / IFERROR($ND76/FRACAS!$AY$1*60,0), 1 )))</f>
        <v>1</v>
      </c>
      <c r="NT76" s="347" cm="1">
        <f t="array" ref="NT76">IF($ND76=0,"",(IFERROR( (IFERROR($ND76/FRACAS!$AY$1*60,0) - SUMPRODUCT( (FRACAS!$K$5:$K$9999=NT$2) * IFERROR(FRACAS!$AN$5:$AN$9999,0) ) ) / IFERROR($ND76/FRACAS!$AY$1*60,0), 1 )))</f>
        <v>1</v>
      </c>
      <c r="NU76" s="347" cm="1">
        <f t="array" ref="NU76">IF($ND76=0,"",(IFERROR( (IFERROR($ND76/FRACAS!$AY$1*60,0) - SUMPRODUCT( (FRACAS!$K$5:$K$9999=NU$2) * IFERROR(FRACAS!$AN$5:$AN$9999,0) ) ) / IFERROR($ND76/FRACAS!$AY$1*60,0), 1 )))</f>
        <v>1</v>
      </c>
      <c r="NV76" s="347" cm="1">
        <f t="array" ref="NV76">IF($ND76=0,"",(IFERROR( (IFERROR($ND76/FRACAS!$AY$1*60,0) - SUMPRODUCT( (FRACAS!$K$5:$K$9999=NV$2) * IFERROR(FRACAS!$AN$5:$AN$9999,0) ) ) / IFERROR($ND76/FRACAS!$AY$1*60,0), 1 )))</f>
        <v>1</v>
      </c>
      <c r="NW76" s="347" cm="1">
        <f t="array" ref="NW76">IF($ND76=0,"",(IFERROR( (IFERROR($ND76/FRACAS!$AY$1*60,0) - SUMPRODUCT( (FRACAS!$K$5:$K$9999=NW$2) * IFERROR(FRACAS!$AN$5:$AN$9999,0) ) ) / IFERROR($ND76/FRACAS!$AY$1*60,0), 1 )))</f>
        <v>1</v>
      </c>
      <c r="NX76" s="347" cm="1">
        <f t="array" ref="NX76">IF($ND76=0,"",(IFERROR( (IFERROR($ND76/FRACAS!$AY$1*60,0) - SUMPRODUCT( (FRACAS!$K$5:$K$9999=NX$2) * IFERROR(FRACAS!$AN$5:$AN$9999,0) ) ) / IFERROR($ND76/FRACAS!$AY$1*60,0), 1 )))</f>
        <v>1</v>
      </c>
      <c r="NY76" s="347" cm="1">
        <f t="array" ref="NY76">IF($ND76=0,"",(IFERROR( (IFERROR($ND76/FRACAS!$AY$1*60,0) - SUMPRODUCT( (FRACAS!$K$5:$K$9999=NY$2) * IFERROR(FRACAS!$AN$5:$AN$9999,0) ) ) / IFERROR($ND76/FRACAS!$AY$1*60,0), 1 )))</f>
        <v>1</v>
      </c>
      <c r="NZ76" s="347" cm="1">
        <f t="array" ref="NZ76">IF($ND76=0,"",(IFERROR( (IFERROR($ND76/FRACAS!$AY$1*60,0) - SUMPRODUCT( (FRACAS!$K$5:$K$9999=NZ$2) * IFERROR(FRACAS!$AN$5:$AN$9999,0) ) ) / IFERROR($ND76/FRACAS!$AY$1*60,0), 1 )))</f>
        <v>1</v>
      </c>
      <c r="OA76" s="347" cm="1">
        <f t="array" ref="OA76">IF($ND76=0,"",(IFERROR( (IFERROR($ND76/FRACAS!$AY$1*60,0) - SUMPRODUCT( (FRACAS!$K$5:$K$9999=OA$2) * IFERROR(FRACAS!$AN$5:$AN$9999,0) ) ) / IFERROR($ND76/FRACAS!$AY$1*60,0), 1 )))</f>
        <v>1</v>
      </c>
      <c r="OB76" s="347" cm="1">
        <f t="array" ref="OB76">IF($ND76=0,"",(IFERROR( (IFERROR($ND76/FRACAS!$AY$1*60,0) - SUMPRODUCT( (FRACAS!$K$5:$K$9999=OB$2) * IFERROR(FRACAS!$AN$5:$AN$9999,0) ) ) / IFERROR($ND76/FRACAS!$AY$1*60,0), 1 )))</f>
        <v>1</v>
      </c>
      <c r="OC76" s="347" cm="1">
        <f t="array" ref="OC76">IF($ND76=0,"",(IFERROR( (IFERROR($ND76/FRACAS!$AY$1*60,0) - SUMPRODUCT( (FRACAS!$K$5:$K$9999=OC$2) * IFERROR(FRACAS!$AN$5:$AN$9999,0) ) ) / IFERROR($ND76/FRACAS!$AY$1*60,0), 1 )))</f>
        <v>1</v>
      </c>
      <c r="OD76" s="347" cm="1">
        <f t="array" ref="OD76">IF($ND76=0,"",(IFERROR( (IFERROR($ND76/FRACAS!$AY$1*60,0) - SUMPRODUCT( (FRACAS!$K$5:$K$9999=OD$2) * IFERROR(FRACAS!$AN$5:$AN$9999,0) ) ) / IFERROR($ND76/FRACAS!$AY$1*60,0), 1 )))</f>
        <v>1</v>
      </c>
      <c r="OE76" s="347" cm="1">
        <f t="array" ref="OE76">IF($ND76=0,"",(IFERROR( (IFERROR($ND76/FRACAS!$AY$1*60,0) - SUMPRODUCT( (FRACAS!$K$5:$K$9999=OE$2) * IFERROR(FRACAS!$AN$5:$AN$9999,0) ) ) / IFERROR($ND76/FRACAS!$AY$1*60,0), 1 )))</f>
        <v>1</v>
      </c>
      <c r="OF76" s="347" cm="1">
        <f t="array" ref="OF76">IF($ND76=0,"",(IFERROR( (IFERROR($ND76/FRACAS!$AY$1*60,0) - SUMPRODUCT( (FRACAS!$K$5:$K$9999=OF$2) * IFERROR(FRACAS!$AN$5:$AN$9999,0) ) ) / IFERROR($ND76/FRACAS!$AY$1*60,0), 1 )))</f>
        <v>1</v>
      </c>
      <c r="OG76" s="347" cm="1">
        <f t="array" ref="OG76">IF($ND76=0,"",(IFERROR( (IFERROR($ND76/FRACAS!$AY$1*60,0) - SUMPRODUCT( (FRACAS!$K$5:$K$9999=OG$2) * IFERROR(FRACAS!$AN$5:$AN$9999,0) ) ) / IFERROR($ND76/FRACAS!$AY$1*60,0), 1 )))</f>
        <v>1</v>
      </c>
      <c r="OH76" s="347" cm="1">
        <f t="array" ref="OH76">IF($ND76=0,"",(IFERROR( (IFERROR($ND76/FRACAS!$AY$1*60,0) - SUMPRODUCT( (FRACAS!$K$5:$K$9999=OH$2) * IFERROR(FRACAS!$AN$5:$AN$9999,0) ) ) / IFERROR($ND76/FRACAS!$AY$1*60,0), 1 )))</f>
        <v>1</v>
      </c>
      <c r="OI76" s="347" cm="1">
        <f t="array" ref="OI76">IF($ND76=0,"",(IFERROR( (IFERROR($ND76/FRACAS!$AY$1*60,0) - SUMPRODUCT( (FRACAS!$K$5:$K$9999=OI$2) * IFERROR(FRACAS!$AN$5:$AN$9999,0) ) ) / IFERROR($ND76/FRACAS!$AY$1*60,0), 1 )))</f>
        <v>1</v>
      </c>
      <c r="OJ76" s="347" cm="1">
        <f t="array" ref="OJ76">IF($ND76=0,"",(IFERROR( (IFERROR($ND76/FRACAS!$AY$1*60,0) - SUMPRODUCT( (FRACAS!$K$5:$K$9999=OJ$2) * IFERROR(FRACAS!$AN$5:$AN$9999,0) ) ) / IFERROR($ND76/FRACAS!$AY$1*60,0), 1 )))</f>
        <v>1</v>
      </c>
      <c r="OK76" s="347" cm="1">
        <f t="array" ref="OK76">IF($ND76=0,"",(IFERROR( (IFERROR($ND76/FRACAS!$AY$1*60,0) - SUMPRODUCT( (FRACAS!$K$5:$K$9999=OK$2) * IFERROR(FRACAS!$AN$5:$AN$9999,0) ) ) / IFERROR($ND76/FRACAS!$AY$1*60,0), 1 )))</f>
        <v>1</v>
      </c>
      <c r="OL76" s="347" cm="1">
        <f t="array" ref="OL76">IF($ND76=0,"",(IFERROR( (IFERROR($ND76/FRACAS!$AY$1*60,0) - SUMPRODUCT( (FRACAS!$K$5:$K$9999=OL$2) * IFERROR(FRACAS!$AN$5:$AN$9999,0) ) ) / IFERROR($ND76/FRACAS!$AY$1*60,0), 1 )))</f>
        <v>1</v>
      </c>
      <c r="OM76" s="347" cm="1">
        <f t="array" ref="OM76">IF($ND76=0,"",(IFERROR( (IFERROR($ND76/FRACAS!$AY$1*60,0) - SUMPRODUCT( (FRACAS!$K$5:$K$9999=OM$2) * IFERROR(FRACAS!$AN$5:$AN$9999,0) ) ) / IFERROR($ND76/FRACAS!$AY$1*60,0), 1 )))</f>
        <v>1</v>
      </c>
      <c r="ON76" s="347" cm="1">
        <f t="array" ref="ON76">IF($ND76=0,"",(IFERROR( (IFERROR($ND76/FRACAS!$AY$1*60,0) - SUMPRODUCT( (FRACAS!$K$5:$K$9999=ON$2) * IFERROR(FRACAS!$AN$5:$AN$9999,0) ) ) / IFERROR($ND76/FRACAS!$AY$1*60,0), 1 )))</f>
        <v>1</v>
      </c>
    </row>
    <row r="77" spans="2:404" ht="15" customHeight="1">
      <c r="B77" s="301" t="s">
        <v>236</v>
      </c>
      <c r="C77" s="302">
        <v>45765</v>
      </c>
      <c r="D77" s="307">
        <v>24062</v>
      </c>
      <c r="E77" s="307">
        <v>7347</v>
      </c>
      <c r="F77" s="307">
        <v>25745</v>
      </c>
      <c r="G77" s="307">
        <v>24044</v>
      </c>
      <c r="H77" s="307">
        <v>23813</v>
      </c>
      <c r="I77" s="303"/>
      <c r="J77" s="303"/>
      <c r="K77" s="304"/>
      <c r="L77" s="304"/>
      <c r="M77" s="317"/>
      <c r="N77" s="305"/>
      <c r="O77" s="279"/>
      <c r="P77" s="279"/>
      <c r="Q77" s="279"/>
      <c r="R77" s="279"/>
      <c r="S77" s="279"/>
      <c r="T77" s="279"/>
      <c r="U77" s="279"/>
      <c r="V77" s="279"/>
      <c r="W77" s="279"/>
      <c r="X77" s="279"/>
      <c r="Y77" s="279"/>
      <c r="Z77" s="279"/>
      <c r="AA77" s="279"/>
      <c r="AB77" s="279"/>
      <c r="AC77" s="279"/>
      <c r="AD77" s="279"/>
      <c r="AE77" s="279"/>
      <c r="AF77" s="279"/>
      <c r="AG77" s="279"/>
      <c r="AH77" s="279"/>
      <c r="AI77" s="279"/>
      <c r="AJ77" s="279"/>
      <c r="AK77" s="279"/>
      <c r="AL77" s="279"/>
      <c r="AM77" s="279"/>
      <c r="AN77" s="279"/>
      <c r="AO77" s="279"/>
      <c r="AP77" s="279"/>
      <c r="AQ77" s="279"/>
      <c r="AR77" s="279"/>
      <c r="AS77" s="279"/>
      <c r="AT77" s="279"/>
      <c r="AU77" s="279"/>
      <c r="AV77" s="279"/>
      <c r="AW77" s="279"/>
      <c r="AX77" s="279"/>
      <c r="AY77" s="279"/>
      <c r="AZ77" s="279"/>
      <c r="BA77" s="280"/>
      <c r="BB77" s="266"/>
      <c r="BC77" s="266"/>
      <c r="BD77" s="352"/>
      <c r="BE77" s="352"/>
      <c r="BF77" s="352"/>
      <c r="BG77" s="352"/>
      <c r="BH77" s="352"/>
      <c r="BI77" s="352"/>
      <c r="BJ77" s="352"/>
      <c r="BK77" s="352"/>
      <c r="BL77" s="352"/>
      <c r="BM77" s="352"/>
      <c r="BN77" s="352"/>
      <c r="BO77" s="352"/>
      <c r="BP77" s="352"/>
      <c r="BQ77" s="352"/>
      <c r="BR77" s="352"/>
      <c r="BS77" s="352"/>
      <c r="BT77" s="352"/>
      <c r="BU77" s="352"/>
      <c r="BV77" s="352"/>
      <c r="BW77" s="352"/>
      <c r="BX77" s="352"/>
      <c r="BY77" s="352"/>
      <c r="BZ77" s="352"/>
      <c r="CA77" s="352"/>
      <c r="CB77" s="352"/>
      <c r="CC77" s="352"/>
      <c r="CD77" s="352"/>
      <c r="CE77" s="352"/>
      <c r="CF77" s="352"/>
      <c r="CG77" s="352"/>
      <c r="CH77" s="352"/>
      <c r="CI77" s="352"/>
      <c r="CJ77" s="352"/>
      <c r="CK77" s="352"/>
      <c r="CL77" s="352"/>
      <c r="CM77" s="352"/>
      <c r="CN77" s="352"/>
      <c r="CO77" s="352"/>
      <c r="CP77" s="352"/>
      <c r="CQ77" s="352"/>
      <c r="CR77" s="352"/>
      <c r="CS77" s="352"/>
      <c r="CT77" s="352"/>
      <c r="CU77" s="352"/>
      <c r="CV77" s="352"/>
      <c r="CW77" s="352"/>
      <c r="CX77" s="352"/>
      <c r="CY77" s="352"/>
      <c r="CZ77" s="352"/>
      <c r="DA77" s="352"/>
      <c r="DB77" s="266"/>
      <c r="DC77" s="266">
        <f t="shared" si="8"/>
        <v>92</v>
      </c>
      <c r="DD77" s="302">
        <f t="shared" si="9"/>
        <v>45765</v>
      </c>
      <c r="DE77" s="328">
        <f>IF(D77&gt; 0,(COUNTIFS(FRACAS!$B$5:$B$9997, D$4, FRACAS!$D$5:$D$9997, "&lt;="&amp;D77)), "" )</f>
        <v>44</v>
      </c>
      <c r="DF77" s="282">
        <f>IF(E77&gt; 0,(COUNTIFS(FRACAS!$B$5:$B$9997, E$4, FRACAS!$D$5:$D$9997, "&lt;="&amp;E77)), "" )</f>
        <v>14</v>
      </c>
      <c r="DG77" s="282">
        <f>IF(F77&gt; 0,(COUNTIFS(FRACAS!$B$5:$B$9997, F$4, FRACAS!$D$5:$D$9997, "&lt;="&amp;F77)), "" )</f>
        <v>9</v>
      </c>
      <c r="DH77" s="282">
        <f>IF(G77&gt; 0,(COUNTIFS(FRACAS!$B$5:$B$9997, G$4, FRACAS!$D$5:$D$9997, "&lt;="&amp;G77)), "" )</f>
        <v>13</v>
      </c>
      <c r="DI77" s="282">
        <f>IF(H77&gt; 0,(COUNTIFS(FRACAS!$B$5:$B$9997, H$4, FRACAS!$D$5:$D$9997, "&lt;="&amp;H77)), "" )</f>
        <v>12</v>
      </c>
      <c r="DJ77" s="282" t="str">
        <f>IF(I77&gt; 0,(COUNTIFS(FRACAS!$B$5:$B$9997, I$4, FRACAS!$D$5:$D$9997, "&lt;="&amp;I77)), "" )</f>
        <v/>
      </c>
      <c r="DK77" s="282" t="str">
        <f>IF(J77&gt; 0,(COUNTIFS(FRACAS!$B$5:$B$9997, J$4, FRACAS!$D$5:$D$9997, "&lt;="&amp;J77)), "" )</f>
        <v/>
      </c>
      <c r="DL77" s="282" t="str">
        <f>IF(K77&gt; 0,(COUNTIFS(FRACAS!$B$5:$B$9997, K$4, FRACAS!$D$5:$D$9997, "&lt;="&amp;K77)), "" )</f>
        <v/>
      </c>
      <c r="DM77" s="282" t="str">
        <f>IF(L77&gt; 0,(COUNTIFS(FRACAS!$B$5:$B$9997, L$4, FRACAS!$D$5:$D$9997, "&lt;="&amp;L77)), "" )</f>
        <v/>
      </c>
      <c r="DN77" s="282" t="str">
        <f>IF(M77&gt; 0,(COUNTIFS(FRACAS!$B$5:$B$9997, M$4, FRACAS!$D$5:$D$9997, "&lt;="&amp;M77)), "" )</f>
        <v/>
      </c>
      <c r="DO77" s="284"/>
      <c r="DP77" s="282"/>
      <c r="DQ77" s="282"/>
      <c r="DR77" s="282"/>
      <c r="DS77" s="282"/>
      <c r="DT77" s="282"/>
      <c r="DU77" s="282"/>
      <c r="DV77" s="282"/>
      <c r="DW77" s="282"/>
      <c r="DX77" s="282"/>
      <c r="DY77" s="282"/>
      <c r="DZ77" s="282"/>
      <c r="EA77" s="282"/>
      <c r="EB77" s="282"/>
      <c r="EC77" s="282"/>
      <c r="ED77" s="282"/>
      <c r="EE77" s="282"/>
      <c r="EF77" s="282"/>
      <c r="EG77" s="282"/>
      <c r="EH77" s="282"/>
      <c r="EI77" s="282"/>
      <c r="EJ77" s="282"/>
      <c r="EK77" s="282"/>
      <c r="EL77" s="282"/>
      <c r="EM77" s="282"/>
      <c r="EN77" s="282"/>
      <c r="EO77" s="282"/>
      <c r="EP77" s="282"/>
      <c r="EQ77" s="282"/>
      <c r="ER77" s="282"/>
      <c r="ES77" s="282"/>
      <c r="ET77" s="282"/>
      <c r="EU77" s="282"/>
      <c r="EV77" s="282"/>
      <c r="EW77" s="282"/>
      <c r="EX77" s="282"/>
      <c r="EY77" s="282"/>
      <c r="EZ77" s="282"/>
      <c r="FA77" s="282"/>
      <c r="FB77" s="283"/>
      <c r="FC77" s="285"/>
      <c r="FD77" s="285"/>
      <c r="JN77" s="306"/>
      <c r="JO77" s="274"/>
      <c r="JP77" s="274"/>
      <c r="JQ77" s="274"/>
      <c r="JR77" s="274"/>
      <c r="JS77" s="274"/>
      <c r="JT77" s="274"/>
      <c r="JU77" s="274"/>
      <c r="JV77" s="274"/>
      <c r="JW77" s="274"/>
      <c r="JX77" s="274"/>
      <c r="JY77" s="274"/>
      <c r="JZ77" s="274"/>
      <c r="KA77" s="274"/>
      <c r="KB77" s="274"/>
      <c r="KC77" s="274"/>
      <c r="KD77" s="274"/>
      <c r="KE77" s="274"/>
      <c r="KF77" s="274"/>
      <c r="KG77" s="274"/>
      <c r="KH77" s="274"/>
      <c r="KI77" s="274"/>
      <c r="KJ77" s="274"/>
      <c r="KK77" s="274"/>
      <c r="KL77" s="274"/>
      <c r="KM77" s="274"/>
      <c r="KN77" s="274"/>
      <c r="KO77" s="274"/>
      <c r="KP77" s="274"/>
      <c r="KQ77" s="274"/>
      <c r="KR77" s="274"/>
      <c r="KS77" s="274"/>
      <c r="KT77" s="274"/>
      <c r="KU77" s="274"/>
      <c r="KV77" s="274"/>
      <c r="KW77" s="274"/>
      <c r="KX77" s="274"/>
      <c r="KY77" s="274"/>
      <c r="KZ77" s="274"/>
      <c r="LA77" s="274"/>
      <c r="LB77" s="275"/>
      <c r="LC77" s="302">
        <f t="shared" si="11"/>
        <v>45765</v>
      </c>
      <c r="LD77" s="354" cm="1">
        <f t="array" ref="LD77">IFERROR(
    (((D77/FRACAS!$AY$1)*60))
    /
    (((D77/FRACAS!$AY$1)*60) + SUMPRODUCT((FRACAS!$B$5:$B$9997=D$4)*(FRACAS!$D$5:$D$9997&lt;=D77)*(IFERROR(FRACAS!$AM$5:$AM$9997,0)))
    ),"")</f>
        <v>0.47222228582241221</v>
      </c>
      <c r="LE77" s="354" cm="1">
        <f t="array" ref="LE77">IFERROR(
    (((E77/FRACAS!$AY$1)*60))
    /
    (((E77/FRACAS!$AY$1)*60) + SUMPRODUCT((FRACAS!$B$5:$B$9997=E$4)*(FRACAS!$D$5:$D$9997&lt;=E77)*(IFERROR(FRACAS!$AM$5:$AM$9997,0)))
    ),"")</f>
        <v>0.21641873357595484</v>
      </c>
      <c r="LF77" s="354" cm="1">
        <f t="array" ref="LF77">IFERROR(
    (((F77/FRACAS!$AY$1)*60))
    /
    (((F77/FRACAS!$AY$1)*60) + SUMPRODUCT((FRACAS!$B$5:$B$9997=F$4)*(FRACAS!$D$5:$D$9997&lt;=F77)*(IFERROR(FRACAS!$AM$5:$AM$9997,0)))
    ),"")</f>
        <v>0.7708669804088375</v>
      </c>
      <c r="LG77" s="354" cm="1">
        <f t="array" ref="LG77">IFERROR(
    (((G77/FRACAS!$AY$1)*60))
    /
    (((G77/FRACAS!$AY$1)*60) + SUMPRODUCT((FRACAS!$B$5:$B$9997=G$4)*(FRACAS!$D$5:$D$9997&lt;=G77)*(IFERROR(FRACAS!$AM$5:$AM$9997,0)))
    ),"")</f>
        <v>0.78064414072464172</v>
      </c>
      <c r="LH77" s="354" cm="1">
        <f t="array" ref="LH77">IFERROR(
    (((H77/FRACAS!$AY$1)*60))
    /
    (((H77/FRACAS!$AY$1)*60) + SUMPRODUCT((FRACAS!$B$5:$B$9997=H$4)*(FRACAS!$D$5:$D$9997&lt;=H77)*(IFERROR(FRACAS!$AM$5:$AM$9997,0)))
    ),"")</f>
        <v>0.78112815772865241</v>
      </c>
      <c r="LI77" s="354" t="str" cm="1">
        <f t="array" ref="LI77">IFERROR(
    (((I77/FRACAS!$AY$1)*60))
    /
    (((I77/FRACAS!$AY$1)*60) + SUMPRODUCT((FRACAS!$B$5:$B$9997=I$4)*(FRACAS!$D$5:$D$9997&lt;=I77)*(IFERROR(FRACAS!$AM$5:$AM$9997,0)))
    ),"")</f>
        <v/>
      </c>
      <c r="LJ77" s="354" t="str" cm="1">
        <f t="array" ref="LJ77">IFERROR(
    (((J77/FRACAS!$AY$1)*60))
    /
    (((J77/FRACAS!$AY$1)*60) + SUMPRODUCT((FRACAS!$B$5:$B$9997=J$4)*(FRACAS!$D$5:$D$9997&lt;=J77)*(IFERROR(FRACAS!$AM$5:$AM$9997,0)))
    ),"")</f>
        <v/>
      </c>
      <c r="LK77" s="354" t="str" cm="1">
        <f t="array" ref="LK77">IFERROR(
    (((K77/FRACAS!$AY$1)*60))
    /
    (((K77/FRACAS!$AY$1)*60) + SUMPRODUCT((FRACAS!$B$5:$B$9997=K$4)*(FRACAS!$D$5:$D$9997&lt;=K77)*(IFERROR(FRACAS!$AM$5:$AM$9997,0)))
    ),"")</f>
        <v/>
      </c>
      <c r="LL77" s="354" t="str" cm="1">
        <f t="array" ref="LL77">IFERROR(
    (((L77/FRACAS!$AY$1)*60))
    /
    (((L77/FRACAS!$AY$1)*60) + SUMPRODUCT((FRACAS!$B$5:$B$9997=L$4)*(FRACAS!$D$5:$D$9997&lt;=L77)*(IFERROR(FRACAS!$AM$5:$AM$9997,0)))
    ),"")</f>
        <v/>
      </c>
      <c r="LM77" s="354" t="str" cm="1">
        <f t="array" ref="LM77">IFERROR(
    (((M77/FRACAS!$AY$1)*60))
    /
    (((M77/FRACAS!$AY$1)*60) + SUMPRODUCT((FRACAS!$B$5:$B$9997=M$4)*(FRACAS!$D$5:$D$9997&lt;=M77)*(IFERROR(FRACAS!$AM$5:$AM$9997,0)))
    ),"")</f>
        <v/>
      </c>
      <c r="LN77" s="308"/>
      <c r="LO77" s="276"/>
      <c r="LP77" s="276"/>
      <c r="LQ77" s="276"/>
      <c r="LR77" s="276"/>
      <c r="LS77" s="276"/>
      <c r="LT77" s="276"/>
      <c r="LU77" s="276"/>
      <c r="LV77" s="276"/>
      <c r="LW77" s="276"/>
      <c r="LX77" s="276"/>
      <c r="LY77" s="276"/>
      <c r="LZ77" s="276"/>
      <c r="MA77" s="276"/>
      <c r="MB77" s="276"/>
      <c r="MC77" s="276"/>
      <c r="MD77" s="276"/>
      <c r="ME77" s="276"/>
      <c r="MF77" s="276"/>
      <c r="MG77" s="276"/>
      <c r="MH77" s="276"/>
      <c r="MI77" s="276"/>
      <c r="MJ77" s="276"/>
      <c r="MK77" s="276"/>
      <c r="ML77" s="276"/>
      <c r="MM77" s="276"/>
      <c r="MN77" s="276"/>
      <c r="MO77" s="276"/>
      <c r="MP77" s="276"/>
      <c r="MQ77" s="276"/>
      <c r="MR77" s="276"/>
      <c r="MS77" s="276"/>
      <c r="MT77" s="276"/>
      <c r="MU77" s="276"/>
      <c r="MV77" s="276"/>
      <c r="MW77" s="276"/>
      <c r="MX77" s="276"/>
      <c r="MY77" s="276"/>
      <c r="MZ77" s="276"/>
      <c r="NA77" s="277"/>
      <c r="ND77" s="345">
        <f t="shared" si="12"/>
        <v>105011</v>
      </c>
      <c r="NE77" s="346">
        <f t="shared" si="10"/>
        <v>45765</v>
      </c>
      <c r="NF77" s="347" cm="1">
        <f t="array" ref="NF77">IF($ND77=0,"",(IFERROR( (IFERROR($ND77/FRACAS!$AY$1*60,0) - SUMPRODUCT( (FRACAS!$K$5:$K$9999=NF$2) * IFERROR(FRACAS!$AN$5:$AN$9999,0) ) ) / IFERROR($ND77/FRACAS!$AY$1*60,0), 1 )))</f>
        <v>1</v>
      </c>
      <c r="NG77" s="347" cm="1">
        <f t="array" ref="NG77">IF($ND77=0,"",(IFERROR( (IFERROR($ND77/FRACAS!$AY$1*60,0) - SUMPRODUCT( (FRACAS!$K$5:$K$9999=NG$2) * IFERROR(FRACAS!$AN$5:$AN$9999,0) ) ) / IFERROR($ND77/FRACAS!$AY$1*60,0), 1 )))</f>
        <v>1</v>
      </c>
      <c r="NH77" s="347" cm="1">
        <f t="array" ref="NH77">IF($ND77=0,"",(IFERROR( (IFERROR($ND77/FRACAS!$AY$1*60,0) - SUMPRODUCT( (FRACAS!$K$5:$K$9999=NH$2) * IFERROR(FRACAS!$AN$5:$AN$9999,0) ) ) / IFERROR($ND77/FRACAS!$AY$1*60,0), 1 )))</f>
        <v>1</v>
      </c>
      <c r="NI77" s="347" cm="1">
        <f t="array" ref="NI77">IF($ND77=0,"",(IFERROR( (IFERROR($ND77/FRACAS!$AY$1*60,0) - SUMPRODUCT( (FRACAS!$K$5:$K$9999=NI$2) * IFERROR(FRACAS!$AN$5:$AN$9999,0) ) ) / IFERROR($ND77/FRACAS!$AY$1*60,0), 1 )))</f>
        <v>1</v>
      </c>
      <c r="NJ77" s="347" cm="1">
        <f t="array" ref="NJ77">IF($ND77=0,"",(IFERROR( (IFERROR($ND77/FRACAS!$AY$1*60,0) - SUMPRODUCT( (FRACAS!$K$5:$K$9999=NJ$2) * IFERROR(FRACAS!$AN$5:$AN$9999,0) ) ) / IFERROR($ND77/FRACAS!$AY$1*60,0), 1 )))</f>
        <v>1</v>
      </c>
      <c r="NK77" s="347" cm="1">
        <f t="array" ref="NK77">IF($ND77=0,"",(IFERROR( (IFERROR($ND77/FRACAS!$AY$1*60,0) - SUMPRODUCT( (FRACAS!$K$5:$K$9999=NK$2) * IFERROR(FRACAS!$AN$5:$AN$9999,0) ) ) / IFERROR($ND77/FRACAS!$AY$1*60,0), 1 )))</f>
        <v>1</v>
      </c>
      <c r="NL77" s="347" cm="1">
        <f t="array" ref="NL77">IF($ND77=0,"",(IFERROR( (IFERROR($ND77/FRACAS!$AY$1*60,0) - SUMPRODUCT( (FRACAS!$K$5:$K$9999=NL$2) * IFERROR(FRACAS!$AN$5:$AN$9999,0) ) ) / IFERROR($ND77/FRACAS!$AY$1*60,0), 1 )))</f>
        <v>1</v>
      </c>
      <c r="NM77" s="347" cm="1">
        <f t="array" ref="NM77">IF($ND77=0,"",(IFERROR( (IFERROR($ND77/FRACAS!$AY$1*60,0) - SUMPRODUCT( (FRACAS!$K$5:$K$9999=NM$2) * IFERROR(FRACAS!$AN$5:$AN$9999,0) ) ) / IFERROR($ND77/FRACAS!$AY$1*60,0), 1 )))</f>
        <v>1</v>
      </c>
      <c r="NN77" s="347" cm="1">
        <f t="array" ref="NN77">IF($ND77=0,"",(IFERROR( (IFERROR($ND77/FRACAS!$AY$1*60,0) - SUMPRODUCT( (FRACAS!$K$5:$K$9999=NN$2) * IFERROR(FRACAS!$AN$5:$AN$9999,0) ) ) / IFERROR($ND77/FRACAS!$AY$1*60,0), 1 )))</f>
        <v>1</v>
      </c>
      <c r="NO77" s="347" cm="1">
        <f t="array" ref="NO77">IF($ND77=0,"",(IFERROR( (IFERROR($ND77/FRACAS!$AY$1*60,0) - SUMPRODUCT( (FRACAS!$K$5:$K$9999=NO$2) * IFERROR(FRACAS!$AN$5:$AN$9999,0) ) ) / IFERROR($ND77/FRACAS!$AY$1*60,0), 1 )))</f>
        <v>1</v>
      </c>
      <c r="NP77" s="347" cm="1">
        <f t="array" ref="NP77">IF($ND77=0,"",(IFERROR( (IFERROR($ND77/FRACAS!$AY$1*60,0) - SUMPRODUCT( (FRACAS!$K$5:$K$9999=NP$2) * IFERROR(FRACAS!$AN$5:$AN$9999,0) ) ) / IFERROR($ND77/FRACAS!$AY$1*60,0), 1 )))</f>
        <v>1</v>
      </c>
      <c r="NQ77" s="347" cm="1">
        <f t="array" ref="NQ77">IF($ND77=0,"",(IFERROR( (IFERROR($ND77/FRACAS!$AY$1*60,0) - SUMPRODUCT( (FRACAS!$K$5:$K$9999=NQ$2) * IFERROR(FRACAS!$AN$5:$AN$9999,0) ) ) / IFERROR($ND77/FRACAS!$AY$1*60,0), 1 )))</f>
        <v>1</v>
      </c>
      <c r="NR77" s="347" cm="1">
        <f t="array" ref="NR77">IF($ND77=0,"",(IFERROR( (IFERROR($ND77/FRACAS!$AY$1*60,0) - SUMPRODUCT( (FRACAS!$K$5:$K$9999=NR$2) * IFERROR(FRACAS!$AN$5:$AN$9999,0) ) ) / IFERROR($ND77/FRACAS!$AY$1*60,0), 1 )))</f>
        <v>1</v>
      </c>
      <c r="NS77" s="347" cm="1">
        <f t="array" ref="NS77">IF($ND77=0,"",(IFERROR( (IFERROR($ND77/FRACAS!$AY$1*60,0) - SUMPRODUCT( (FRACAS!$K$5:$K$9999=NS$2) * IFERROR(FRACAS!$AN$5:$AN$9999,0) ) ) / IFERROR($ND77/FRACAS!$AY$1*60,0), 1 )))</f>
        <v>1</v>
      </c>
      <c r="NT77" s="347" cm="1">
        <f t="array" ref="NT77">IF($ND77=0,"",(IFERROR( (IFERROR($ND77/FRACAS!$AY$1*60,0) - SUMPRODUCT( (FRACAS!$K$5:$K$9999=NT$2) * IFERROR(FRACAS!$AN$5:$AN$9999,0) ) ) / IFERROR($ND77/FRACAS!$AY$1*60,0), 1 )))</f>
        <v>1</v>
      </c>
      <c r="NU77" s="347" cm="1">
        <f t="array" ref="NU77">IF($ND77=0,"",(IFERROR( (IFERROR($ND77/FRACAS!$AY$1*60,0) - SUMPRODUCT( (FRACAS!$K$5:$K$9999=NU$2) * IFERROR(FRACAS!$AN$5:$AN$9999,0) ) ) / IFERROR($ND77/FRACAS!$AY$1*60,0), 1 )))</f>
        <v>1</v>
      </c>
      <c r="NV77" s="347" cm="1">
        <f t="array" ref="NV77">IF($ND77=0,"",(IFERROR( (IFERROR($ND77/FRACAS!$AY$1*60,0) - SUMPRODUCT( (FRACAS!$K$5:$K$9999=NV$2) * IFERROR(FRACAS!$AN$5:$AN$9999,0) ) ) / IFERROR($ND77/FRACAS!$AY$1*60,0), 1 )))</f>
        <v>1</v>
      </c>
      <c r="NW77" s="347" cm="1">
        <f t="array" ref="NW77">IF($ND77=0,"",(IFERROR( (IFERROR($ND77/FRACAS!$AY$1*60,0) - SUMPRODUCT( (FRACAS!$K$5:$K$9999=NW$2) * IFERROR(FRACAS!$AN$5:$AN$9999,0) ) ) / IFERROR($ND77/FRACAS!$AY$1*60,0), 1 )))</f>
        <v>1</v>
      </c>
      <c r="NX77" s="347" cm="1">
        <f t="array" ref="NX77">IF($ND77=0,"",(IFERROR( (IFERROR($ND77/FRACAS!$AY$1*60,0) - SUMPRODUCT( (FRACAS!$K$5:$K$9999=NX$2) * IFERROR(FRACAS!$AN$5:$AN$9999,0) ) ) / IFERROR($ND77/FRACAS!$AY$1*60,0), 1 )))</f>
        <v>1</v>
      </c>
      <c r="NY77" s="347" cm="1">
        <f t="array" ref="NY77">IF($ND77=0,"",(IFERROR( (IFERROR($ND77/FRACAS!$AY$1*60,0) - SUMPRODUCT( (FRACAS!$K$5:$K$9999=NY$2) * IFERROR(FRACAS!$AN$5:$AN$9999,0) ) ) / IFERROR($ND77/FRACAS!$AY$1*60,0), 1 )))</f>
        <v>1</v>
      </c>
      <c r="NZ77" s="347" cm="1">
        <f t="array" ref="NZ77">IF($ND77=0,"",(IFERROR( (IFERROR($ND77/FRACAS!$AY$1*60,0) - SUMPRODUCT( (FRACAS!$K$5:$K$9999=NZ$2) * IFERROR(FRACAS!$AN$5:$AN$9999,0) ) ) / IFERROR($ND77/FRACAS!$AY$1*60,0), 1 )))</f>
        <v>1</v>
      </c>
      <c r="OA77" s="347" cm="1">
        <f t="array" ref="OA77">IF($ND77=0,"",(IFERROR( (IFERROR($ND77/FRACAS!$AY$1*60,0) - SUMPRODUCT( (FRACAS!$K$5:$K$9999=OA$2) * IFERROR(FRACAS!$AN$5:$AN$9999,0) ) ) / IFERROR($ND77/FRACAS!$AY$1*60,0), 1 )))</f>
        <v>1</v>
      </c>
      <c r="OB77" s="347" cm="1">
        <f t="array" ref="OB77">IF($ND77=0,"",(IFERROR( (IFERROR($ND77/FRACAS!$AY$1*60,0) - SUMPRODUCT( (FRACAS!$K$5:$K$9999=OB$2) * IFERROR(FRACAS!$AN$5:$AN$9999,0) ) ) / IFERROR($ND77/FRACAS!$AY$1*60,0), 1 )))</f>
        <v>1</v>
      </c>
      <c r="OC77" s="347" cm="1">
        <f t="array" ref="OC77">IF($ND77=0,"",(IFERROR( (IFERROR($ND77/FRACAS!$AY$1*60,0) - SUMPRODUCT( (FRACAS!$K$5:$K$9999=OC$2) * IFERROR(FRACAS!$AN$5:$AN$9999,0) ) ) / IFERROR($ND77/FRACAS!$AY$1*60,0), 1 )))</f>
        <v>1</v>
      </c>
      <c r="OD77" s="347" cm="1">
        <f t="array" ref="OD77">IF($ND77=0,"",(IFERROR( (IFERROR($ND77/FRACAS!$AY$1*60,0) - SUMPRODUCT( (FRACAS!$K$5:$K$9999=OD$2) * IFERROR(FRACAS!$AN$5:$AN$9999,0) ) ) / IFERROR($ND77/FRACAS!$AY$1*60,0), 1 )))</f>
        <v>1</v>
      </c>
      <c r="OE77" s="347" cm="1">
        <f t="array" ref="OE77">IF($ND77=0,"",(IFERROR( (IFERROR($ND77/FRACAS!$AY$1*60,0) - SUMPRODUCT( (FRACAS!$K$5:$K$9999=OE$2) * IFERROR(FRACAS!$AN$5:$AN$9999,0) ) ) / IFERROR($ND77/FRACAS!$AY$1*60,0), 1 )))</f>
        <v>1</v>
      </c>
      <c r="OF77" s="347" cm="1">
        <f t="array" ref="OF77">IF($ND77=0,"",(IFERROR( (IFERROR($ND77/FRACAS!$AY$1*60,0) - SUMPRODUCT( (FRACAS!$K$5:$K$9999=OF$2) * IFERROR(FRACAS!$AN$5:$AN$9999,0) ) ) / IFERROR($ND77/FRACAS!$AY$1*60,0), 1 )))</f>
        <v>1</v>
      </c>
      <c r="OG77" s="347" cm="1">
        <f t="array" ref="OG77">IF($ND77=0,"",(IFERROR( (IFERROR($ND77/FRACAS!$AY$1*60,0) - SUMPRODUCT( (FRACAS!$K$5:$K$9999=OG$2) * IFERROR(FRACAS!$AN$5:$AN$9999,0) ) ) / IFERROR($ND77/FRACAS!$AY$1*60,0), 1 )))</f>
        <v>1</v>
      </c>
      <c r="OH77" s="347" cm="1">
        <f t="array" ref="OH77">IF($ND77=0,"",(IFERROR( (IFERROR($ND77/FRACAS!$AY$1*60,0) - SUMPRODUCT( (FRACAS!$K$5:$K$9999=OH$2) * IFERROR(FRACAS!$AN$5:$AN$9999,0) ) ) / IFERROR($ND77/FRACAS!$AY$1*60,0), 1 )))</f>
        <v>1</v>
      </c>
      <c r="OI77" s="347" cm="1">
        <f t="array" ref="OI77">IF($ND77=0,"",(IFERROR( (IFERROR($ND77/FRACAS!$AY$1*60,0) - SUMPRODUCT( (FRACAS!$K$5:$K$9999=OI$2) * IFERROR(FRACAS!$AN$5:$AN$9999,0) ) ) / IFERROR($ND77/FRACAS!$AY$1*60,0), 1 )))</f>
        <v>1</v>
      </c>
      <c r="OJ77" s="347" cm="1">
        <f t="array" ref="OJ77">IF($ND77=0,"",(IFERROR( (IFERROR($ND77/FRACAS!$AY$1*60,0) - SUMPRODUCT( (FRACAS!$K$5:$K$9999=OJ$2) * IFERROR(FRACAS!$AN$5:$AN$9999,0) ) ) / IFERROR($ND77/FRACAS!$AY$1*60,0), 1 )))</f>
        <v>1</v>
      </c>
      <c r="OK77" s="347" cm="1">
        <f t="array" ref="OK77">IF($ND77=0,"",(IFERROR( (IFERROR($ND77/FRACAS!$AY$1*60,0) - SUMPRODUCT( (FRACAS!$K$5:$K$9999=OK$2) * IFERROR(FRACAS!$AN$5:$AN$9999,0) ) ) / IFERROR($ND77/FRACAS!$AY$1*60,0), 1 )))</f>
        <v>1</v>
      </c>
      <c r="OL77" s="347" cm="1">
        <f t="array" ref="OL77">IF($ND77=0,"",(IFERROR( (IFERROR($ND77/FRACAS!$AY$1*60,0) - SUMPRODUCT( (FRACAS!$K$5:$K$9999=OL$2) * IFERROR(FRACAS!$AN$5:$AN$9999,0) ) ) / IFERROR($ND77/FRACAS!$AY$1*60,0), 1 )))</f>
        <v>1</v>
      </c>
      <c r="OM77" s="347" cm="1">
        <f t="array" ref="OM77">IF($ND77=0,"",(IFERROR( (IFERROR($ND77/FRACAS!$AY$1*60,0) - SUMPRODUCT( (FRACAS!$K$5:$K$9999=OM$2) * IFERROR(FRACAS!$AN$5:$AN$9999,0) ) ) / IFERROR($ND77/FRACAS!$AY$1*60,0), 1 )))</f>
        <v>1</v>
      </c>
      <c r="ON77" s="347" cm="1">
        <f t="array" ref="ON77">IF($ND77=0,"",(IFERROR( (IFERROR($ND77/FRACAS!$AY$1*60,0) - SUMPRODUCT( (FRACAS!$K$5:$K$9999=ON$2) * IFERROR(FRACAS!$AN$5:$AN$9999,0) ) ) / IFERROR($ND77/FRACAS!$AY$1*60,0), 1 )))</f>
        <v>1</v>
      </c>
    </row>
    <row r="78" spans="2:404" ht="15" customHeight="1">
      <c r="B78" s="301" t="s">
        <v>237</v>
      </c>
      <c r="C78" s="302">
        <v>45772</v>
      </c>
      <c r="D78" s="307">
        <v>25094</v>
      </c>
      <c r="E78" s="307">
        <v>8399</v>
      </c>
      <c r="F78" s="307">
        <v>27013</v>
      </c>
      <c r="G78" s="307">
        <v>26889</v>
      </c>
      <c r="H78" s="307">
        <v>24899</v>
      </c>
      <c r="I78" s="303"/>
      <c r="J78" s="303"/>
      <c r="K78" s="304"/>
      <c r="L78" s="304"/>
      <c r="M78" s="317"/>
      <c r="N78" s="305"/>
      <c r="O78" s="279"/>
      <c r="P78" s="279"/>
      <c r="Q78" s="279"/>
      <c r="R78" s="279"/>
      <c r="S78" s="279"/>
      <c r="T78" s="279"/>
      <c r="U78" s="279"/>
      <c r="V78" s="279"/>
      <c r="W78" s="279"/>
      <c r="X78" s="279"/>
      <c r="Y78" s="279"/>
      <c r="Z78" s="279"/>
      <c r="AA78" s="279"/>
      <c r="AB78" s="279"/>
      <c r="AC78" s="279"/>
      <c r="AD78" s="279"/>
      <c r="AE78" s="279"/>
      <c r="AF78" s="279"/>
      <c r="AG78" s="279"/>
      <c r="AH78" s="279"/>
      <c r="AI78" s="279"/>
      <c r="AJ78" s="279"/>
      <c r="AK78" s="279"/>
      <c r="AL78" s="279"/>
      <c r="AM78" s="279"/>
      <c r="AN78" s="279"/>
      <c r="AO78" s="279"/>
      <c r="AP78" s="279"/>
      <c r="AQ78" s="279"/>
      <c r="AR78" s="279"/>
      <c r="AS78" s="279"/>
      <c r="AT78" s="279"/>
      <c r="AU78" s="279"/>
      <c r="AV78" s="279"/>
      <c r="AW78" s="279"/>
      <c r="AX78" s="279"/>
      <c r="AY78" s="279"/>
      <c r="AZ78" s="279"/>
      <c r="BA78" s="280"/>
      <c r="BB78" s="266"/>
      <c r="BC78" s="266"/>
      <c r="BD78" s="352"/>
      <c r="BE78" s="352"/>
      <c r="BF78" s="352"/>
      <c r="BG78" s="352"/>
      <c r="BH78" s="352"/>
      <c r="BI78" s="352"/>
      <c r="BJ78" s="352"/>
      <c r="BK78" s="352"/>
      <c r="BL78" s="352"/>
      <c r="BM78" s="352"/>
      <c r="BN78" s="352"/>
      <c r="BO78" s="352"/>
      <c r="BP78" s="352"/>
      <c r="BQ78" s="352"/>
      <c r="BR78" s="352"/>
      <c r="BS78" s="352"/>
      <c r="BT78" s="352"/>
      <c r="BU78" s="352"/>
      <c r="BV78" s="352"/>
      <c r="BW78" s="352"/>
      <c r="BX78" s="352"/>
      <c r="BY78" s="352"/>
      <c r="BZ78" s="352"/>
      <c r="CA78" s="352"/>
      <c r="CB78" s="352"/>
      <c r="CC78" s="352"/>
      <c r="CD78" s="352"/>
      <c r="CE78" s="352"/>
      <c r="CF78" s="352"/>
      <c r="CG78" s="352"/>
      <c r="CH78" s="352"/>
      <c r="CI78" s="352"/>
      <c r="CJ78" s="352"/>
      <c r="CK78" s="352"/>
      <c r="CL78" s="352"/>
      <c r="CM78" s="352"/>
      <c r="CN78" s="352"/>
      <c r="CO78" s="352"/>
      <c r="CP78" s="352"/>
      <c r="CQ78" s="352"/>
      <c r="CR78" s="352"/>
      <c r="CS78" s="352"/>
      <c r="CT78" s="352"/>
      <c r="CU78" s="352"/>
      <c r="CV78" s="352"/>
      <c r="CW78" s="352"/>
      <c r="CX78" s="352"/>
      <c r="CY78" s="352"/>
      <c r="CZ78" s="352"/>
      <c r="DA78" s="352"/>
      <c r="DB78" s="266"/>
      <c r="DC78" s="266">
        <f t="shared" si="8"/>
        <v>92</v>
      </c>
      <c r="DD78" s="302">
        <f t="shared" si="9"/>
        <v>45772</v>
      </c>
      <c r="DE78" s="328">
        <f>IF(D78&gt; 0,(COUNTIFS(FRACAS!$B$5:$B$9997, D$4, FRACAS!$D$5:$D$9997, "&lt;="&amp;D78)), "" )</f>
        <v>44</v>
      </c>
      <c r="DF78" s="282">
        <f>IF(E78&gt; 0,(COUNTIFS(FRACAS!$B$5:$B$9997, E$4, FRACAS!$D$5:$D$9997, "&lt;="&amp;E78)), "" )</f>
        <v>14</v>
      </c>
      <c r="DG78" s="282">
        <f>IF(F78&gt; 0,(COUNTIFS(FRACAS!$B$5:$B$9997, F$4, FRACAS!$D$5:$D$9997, "&lt;="&amp;F78)), "" )</f>
        <v>9</v>
      </c>
      <c r="DH78" s="282">
        <f>IF(G78&gt; 0,(COUNTIFS(FRACAS!$B$5:$B$9997, G$4, FRACAS!$D$5:$D$9997, "&lt;="&amp;G78)), "" )</f>
        <v>13</v>
      </c>
      <c r="DI78" s="282">
        <f>IF(H78&gt; 0,(COUNTIFS(FRACAS!$B$5:$B$9997, H$4, FRACAS!$D$5:$D$9997, "&lt;="&amp;H78)), "" )</f>
        <v>12</v>
      </c>
      <c r="DJ78" s="282" t="str">
        <f>IF(I78&gt; 0,(COUNTIFS(FRACAS!$B$5:$B$9997, I$4, FRACAS!$D$5:$D$9997, "&lt;="&amp;I78)), "" )</f>
        <v/>
      </c>
      <c r="DK78" s="282" t="str">
        <f>IF(J78&gt; 0,(COUNTIFS(FRACAS!$B$5:$B$9997, J$4, FRACAS!$D$5:$D$9997, "&lt;="&amp;J78)), "" )</f>
        <v/>
      </c>
      <c r="DL78" s="282" t="str">
        <f>IF(K78&gt; 0,(COUNTIFS(FRACAS!$B$5:$B$9997, K$4, FRACAS!$D$5:$D$9997, "&lt;="&amp;K78)), "" )</f>
        <v/>
      </c>
      <c r="DM78" s="282" t="str">
        <f>IF(L78&gt; 0,(COUNTIFS(FRACAS!$B$5:$B$9997, L$4, FRACAS!$D$5:$D$9997, "&lt;="&amp;L78)), "" )</f>
        <v/>
      </c>
      <c r="DN78" s="282" t="str">
        <f>IF(M78&gt; 0,(COUNTIFS(FRACAS!$B$5:$B$9997, M$4, FRACAS!$D$5:$D$9997, "&lt;="&amp;M78)), "" )</f>
        <v/>
      </c>
      <c r="DO78" s="284"/>
      <c r="DP78" s="282"/>
      <c r="DQ78" s="282"/>
      <c r="DR78" s="282"/>
      <c r="DS78" s="282"/>
      <c r="DT78" s="282"/>
      <c r="DU78" s="282"/>
      <c r="DV78" s="282"/>
      <c r="DW78" s="282"/>
      <c r="DX78" s="282"/>
      <c r="DY78" s="282"/>
      <c r="DZ78" s="282"/>
      <c r="EA78" s="282"/>
      <c r="EB78" s="282"/>
      <c r="EC78" s="282"/>
      <c r="ED78" s="282"/>
      <c r="EE78" s="282"/>
      <c r="EF78" s="282"/>
      <c r="EG78" s="282"/>
      <c r="EH78" s="282"/>
      <c r="EI78" s="282"/>
      <c r="EJ78" s="282"/>
      <c r="EK78" s="282"/>
      <c r="EL78" s="282"/>
      <c r="EM78" s="282"/>
      <c r="EN78" s="282"/>
      <c r="EO78" s="282"/>
      <c r="EP78" s="282"/>
      <c r="EQ78" s="282"/>
      <c r="ER78" s="282"/>
      <c r="ES78" s="282"/>
      <c r="ET78" s="282"/>
      <c r="EU78" s="282"/>
      <c r="EV78" s="282"/>
      <c r="EW78" s="282"/>
      <c r="EX78" s="282"/>
      <c r="EY78" s="282"/>
      <c r="EZ78" s="282"/>
      <c r="FA78" s="282"/>
      <c r="FB78" s="283"/>
      <c r="FC78" s="285"/>
      <c r="FD78" s="285"/>
      <c r="JN78" s="306"/>
      <c r="JO78" s="274"/>
      <c r="JP78" s="274"/>
      <c r="JQ78" s="274"/>
      <c r="JR78" s="274"/>
      <c r="JS78" s="274"/>
      <c r="JT78" s="274"/>
      <c r="JU78" s="274"/>
      <c r="JV78" s="274"/>
      <c r="JW78" s="274"/>
      <c r="JX78" s="274"/>
      <c r="JY78" s="274"/>
      <c r="JZ78" s="274"/>
      <c r="KA78" s="274"/>
      <c r="KB78" s="274"/>
      <c r="KC78" s="274"/>
      <c r="KD78" s="274"/>
      <c r="KE78" s="274"/>
      <c r="KF78" s="274"/>
      <c r="KG78" s="274"/>
      <c r="KH78" s="274"/>
      <c r="KI78" s="274"/>
      <c r="KJ78" s="274"/>
      <c r="KK78" s="274"/>
      <c r="KL78" s="274"/>
      <c r="KM78" s="274"/>
      <c r="KN78" s="274"/>
      <c r="KO78" s="274"/>
      <c r="KP78" s="274"/>
      <c r="KQ78" s="274"/>
      <c r="KR78" s="274"/>
      <c r="KS78" s="274"/>
      <c r="KT78" s="274"/>
      <c r="KU78" s="274"/>
      <c r="KV78" s="274"/>
      <c r="KW78" s="274"/>
      <c r="KX78" s="274"/>
      <c r="KY78" s="274"/>
      <c r="KZ78" s="274"/>
      <c r="LA78" s="274"/>
      <c r="LB78" s="275"/>
      <c r="LC78" s="302">
        <f t="shared" si="11"/>
        <v>45772</v>
      </c>
      <c r="LD78" s="354" cm="1">
        <f t="array" ref="LD78">IFERROR(
    (((D78/FRACAS!$AY$1)*60))
    /
    (((D78/FRACAS!$AY$1)*60) + SUMPRODUCT((FRACAS!$B$5:$B$9997=D$4)*(FRACAS!$D$5:$D$9997&lt;=D78)*(IFERROR(FRACAS!$AM$5:$AM$9997,0)))
    ),"")</f>
        <v>0.482699299726216</v>
      </c>
      <c r="LE78" s="354" cm="1">
        <f t="array" ref="LE78">IFERROR(
    (((E78/FRACAS!$AY$1)*60))
    /
    (((E78/FRACAS!$AY$1)*60) + SUMPRODUCT((FRACAS!$B$5:$B$9997=E$4)*(FRACAS!$D$5:$D$9997&lt;=E78)*(IFERROR(FRACAS!$AM$5:$AM$9997,0)))
    ),"")</f>
        <v>0.23997089530292065</v>
      </c>
      <c r="LF78" s="354" cm="1">
        <f t="array" ref="LF78">IFERROR(
    (((F78/FRACAS!$AY$1)*60))
    /
    (((F78/FRACAS!$AY$1)*60) + SUMPRODUCT((FRACAS!$B$5:$B$9997=F$4)*(FRACAS!$D$5:$D$9997&lt;=F78)*(IFERROR(FRACAS!$AM$5:$AM$9997,0)))
    ),"")</f>
        <v>0.77924825270493703</v>
      </c>
      <c r="LG78" s="354" cm="1">
        <f t="array" ref="LG78">IFERROR(
    (((G78/FRACAS!$AY$1)*60))
    /
    (((G78/FRACAS!$AY$1)*60) + SUMPRODUCT((FRACAS!$B$5:$B$9997=G$4)*(FRACAS!$D$5:$D$9997&lt;=G78)*(IFERROR(FRACAS!$AM$5:$AM$9997,0)))
    ),"")</f>
        <v>0.79919262064429397</v>
      </c>
      <c r="LH78" s="354" cm="1">
        <f t="array" ref="LH78">IFERROR(
    (((H78/FRACAS!$AY$1)*60))
    /
    (((H78/FRACAS!$AY$1)*60) + SUMPRODUCT((FRACAS!$B$5:$B$9997=H$4)*(FRACAS!$D$5:$D$9997&lt;=H78)*(IFERROR(FRACAS!$AM$5:$AM$9997,0)))
    ),"")</f>
        <v>0.78865696109288597</v>
      </c>
      <c r="LI78" s="354" t="str" cm="1">
        <f t="array" ref="LI78">IFERROR(
    (((I78/FRACAS!$AY$1)*60))
    /
    (((I78/FRACAS!$AY$1)*60) + SUMPRODUCT((FRACAS!$B$5:$B$9997=I$4)*(FRACAS!$D$5:$D$9997&lt;=I78)*(IFERROR(FRACAS!$AM$5:$AM$9997,0)))
    ),"")</f>
        <v/>
      </c>
      <c r="LJ78" s="354" t="str" cm="1">
        <f t="array" ref="LJ78">IFERROR(
    (((J78/FRACAS!$AY$1)*60))
    /
    (((J78/FRACAS!$AY$1)*60) + SUMPRODUCT((FRACAS!$B$5:$B$9997=J$4)*(FRACAS!$D$5:$D$9997&lt;=J78)*(IFERROR(FRACAS!$AM$5:$AM$9997,0)))
    ),"")</f>
        <v/>
      </c>
      <c r="LK78" s="354" t="str" cm="1">
        <f t="array" ref="LK78">IFERROR(
    (((K78/FRACAS!$AY$1)*60))
    /
    (((K78/FRACAS!$AY$1)*60) + SUMPRODUCT((FRACAS!$B$5:$B$9997=K$4)*(FRACAS!$D$5:$D$9997&lt;=K78)*(IFERROR(FRACAS!$AM$5:$AM$9997,0)))
    ),"")</f>
        <v/>
      </c>
      <c r="LL78" s="354" t="str" cm="1">
        <f t="array" ref="LL78">IFERROR(
    (((L78/FRACAS!$AY$1)*60))
    /
    (((L78/FRACAS!$AY$1)*60) + SUMPRODUCT((FRACAS!$B$5:$B$9997=L$4)*(FRACAS!$D$5:$D$9997&lt;=L78)*(IFERROR(FRACAS!$AM$5:$AM$9997,0)))
    ),"")</f>
        <v/>
      </c>
      <c r="LM78" s="354" t="str" cm="1">
        <f t="array" ref="LM78">IFERROR(
    (((M78/FRACAS!$AY$1)*60))
    /
    (((M78/FRACAS!$AY$1)*60) + SUMPRODUCT((FRACAS!$B$5:$B$9997=M$4)*(FRACAS!$D$5:$D$9997&lt;=M78)*(IFERROR(FRACAS!$AM$5:$AM$9997,0)))
    ),"")</f>
        <v/>
      </c>
      <c r="LN78" s="308"/>
      <c r="LO78" s="276"/>
      <c r="LP78" s="276"/>
      <c r="LQ78" s="276"/>
      <c r="LR78" s="276"/>
      <c r="LS78" s="276"/>
      <c r="LT78" s="276"/>
      <c r="LU78" s="276"/>
      <c r="LV78" s="276"/>
      <c r="LW78" s="276"/>
      <c r="LX78" s="276"/>
      <c r="LY78" s="276"/>
      <c r="LZ78" s="276"/>
      <c r="MA78" s="276"/>
      <c r="MB78" s="276"/>
      <c r="MC78" s="276"/>
      <c r="MD78" s="276"/>
      <c r="ME78" s="276"/>
      <c r="MF78" s="276"/>
      <c r="MG78" s="276"/>
      <c r="MH78" s="276"/>
      <c r="MI78" s="276"/>
      <c r="MJ78" s="276"/>
      <c r="MK78" s="276"/>
      <c r="ML78" s="276"/>
      <c r="MM78" s="276"/>
      <c r="MN78" s="276"/>
      <c r="MO78" s="276"/>
      <c r="MP78" s="276"/>
      <c r="MQ78" s="276"/>
      <c r="MR78" s="276"/>
      <c r="MS78" s="276"/>
      <c r="MT78" s="276"/>
      <c r="MU78" s="276"/>
      <c r="MV78" s="276"/>
      <c r="MW78" s="276"/>
      <c r="MX78" s="276"/>
      <c r="MY78" s="276"/>
      <c r="MZ78" s="276"/>
      <c r="NA78" s="277"/>
      <c r="ND78" s="345">
        <f t="shared" si="12"/>
        <v>112294</v>
      </c>
      <c r="NE78" s="346">
        <f t="shared" si="10"/>
        <v>45772</v>
      </c>
      <c r="NF78" s="347" cm="1">
        <f t="array" ref="NF78">IF($ND78=0,"",(IFERROR( (IFERROR($ND78/FRACAS!$AY$1*60,0) - SUMPRODUCT( (FRACAS!$K$5:$K$9999=NF$2) * IFERROR(FRACAS!$AN$5:$AN$9999,0) ) ) / IFERROR($ND78/FRACAS!$AY$1*60,0), 1 )))</f>
        <v>1</v>
      </c>
      <c r="NG78" s="347" cm="1">
        <f t="array" ref="NG78">IF($ND78=0,"",(IFERROR( (IFERROR($ND78/FRACAS!$AY$1*60,0) - SUMPRODUCT( (FRACAS!$K$5:$K$9999=NG$2) * IFERROR(FRACAS!$AN$5:$AN$9999,0) ) ) / IFERROR($ND78/FRACAS!$AY$1*60,0), 1 )))</f>
        <v>1</v>
      </c>
      <c r="NH78" s="347" cm="1">
        <f t="array" ref="NH78">IF($ND78=0,"",(IFERROR( (IFERROR($ND78/FRACAS!$AY$1*60,0) - SUMPRODUCT( (FRACAS!$K$5:$K$9999=NH$2) * IFERROR(FRACAS!$AN$5:$AN$9999,0) ) ) / IFERROR($ND78/FRACAS!$AY$1*60,0), 1 )))</f>
        <v>1</v>
      </c>
      <c r="NI78" s="347" cm="1">
        <f t="array" ref="NI78">IF($ND78=0,"",(IFERROR( (IFERROR($ND78/FRACAS!$AY$1*60,0) - SUMPRODUCT( (FRACAS!$K$5:$K$9999=NI$2) * IFERROR(FRACAS!$AN$5:$AN$9999,0) ) ) / IFERROR($ND78/FRACAS!$AY$1*60,0), 1 )))</f>
        <v>1</v>
      </c>
      <c r="NJ78" s="347" cm="1">
        <f t="array" ref="NJ78">IF($ND78=0,"",(IFERROR( (IFERROR($ND78/FRACAS!$AY$1*60,0) - SUMPRODUCT( (FRACAS!$K$5:$K$9999=NJ$2) * IFERROR(FRACAS!$AN$5:$AN$9999,0) ) ) / IFERROR($ND78/FRACAS!$AY$1*60,0), 1 )))</f>
        <v>1</v>
      </c>
      <c r="NK78" s="347" cm="1">
        <f t="array" ref="NK78">IF($ND78=0,"",(IFERROR( (IFERROR($ND78/FRACAS!$AY$1*60,0) - SUMPRODUCT( (FRACAS!$K$5:$K$9999=NK$2) * IFERROR(FRACAS!$AN$5:$AN$9999,0) ) ) / IFERROR($ND78/FRACAS!$AY$1*60,0), 1 )))</f>
        <v>1</v>
      </c>
      <c r="NL78" s="347" cm="1">
        <f t="array" ref="NL78">IF($ND78=0,"",(IFERROR( (IFERROR($ND78/FRACAS!$AY$1*60,0) - SUMPRODUCT( (FRACAS!$K$5:$K$9999=NL$2) * IFERROR(FRACAS!$AN$5:$AN$9999,0) ) ) / IFERROR($ND78/FRACAS!$AY$1*60,0), 1 )))</f>
        <v>1</v>
      </c>
      <c r="NM78" s="347" cm="1">
        <f t="array" ref="NM78">IF($ND78=0,"",(IFERROR( (IFERROR($ND78/FRACAS!$AY$1*60,0) - SUMPRODUCT( (FRACAS!$K$5:$K$9999=NM$2) * IFERROR(FRACAS!$AN$5:$AN$9999,0) ) ) / IFERROR($ND78/FRACAS!$AY$1*60,0), 1 )))</f>
        <v>1</v>
      </c>
      <c r="NN78" s="347" cm="1">
        <f t="array" ref="NN78">IF($ND78=0,"",(IFERROR( (IFERROR($ND78/FRACAS!$AY$1*60,0) - SUMPRODUCT( (FRACAS!$K$5:$K$9999=NN$2) * IFERROR(FRACAS!$AN$5:$AN$9999,0) ) ) / IFERROR($ND78/FRACAS!$AY$1*60,0), 1 )))</f>
        <v>1</v>
      </c>
      <c r="NO78" s="347" cm="1">
        <f t="array" ref="NO78">IF($ND78=0,"",(IFERROR( (IFERROR($ND78/FRACAS!$AY$1*60,0) - SUMPRODUCT( (FRACAS!$K$5:$K$9999=NO$2) * IFERROR(FRACAS!$AN$5:$AN$9999,0) ) ) / IFERROR($ND78/FRACAS!$AY$1*60,0), 1 )))</f>
        <v>1</v>
      </c>
      <c r="NP78" s="347" cm="1">
        <f t="array" ref="NP78">IF($ND78=0,"",(IFERROR( (IFERROR($ND78/FRACAS!$AY$1*60,0) - SUMPRODUCT( (FRACAS!$K$5:$K$9999=NP$2) * IFERROR(FRACAS!$AN$5:$AN$9999,0) ) ) / IFERROR($ND78/FRACAS!$AY$1*60,0), 1 )))</f>
        <v>1</v>
      </c>
      <c r="NQ78" s="347" cm="1">
        <f t="array" ref="NQ78">IF($ND78=0,"",(IFERROR( (IFERROR($ND78/FRACAS!$AY$1*60,0) - SUMPRODUCT( (FRACAS!$K$5:$K$9999=NQ$2) * IFERROR(FRACAS!$AN$5:$AN$9999,0) ) ) / IFERROR($ND78/FRACAS!$AY$1*60,0), 1 )))</f>
        <v>1</v>
      </c>
      <c r="NR78" s="347" cm="1">
        <f t="array" ref="NR78">IF($ND78=0,"",(IFERROR( (IFERROR($ND78/FRACAS!$AY$1*60,0) - SUMPRODUCT( (FRACAS!$K$5:$K$9999=NR$2) * IFERROR(FRACAS!$AN$5:$AN$9999,0) ) ) / IFERROR($ND78/FRACAS!$AY$1*60,0), 1 )))</f>
        <v>1</v>
      </c>
      <c r="NS78" s="347" cm="1">
        <f t="array" ref="NS78">IF($ND78=0,"",(IFERROR( (IFERROR($ND78/FRACAS!$AY$1*60,0) - SUMPRODUCT( (FRACAS!$K$5:$K$9999=NS$2) * IFERROR(FRACAS!$AN$5:$AN$9999,0) ) ) / IFERROR($ND78/FRACAS!$AY$1*60,0), 1 )))</f>
        <v>1</v>
      </c>
      <c r="NT78" s="347" cm="1">
        <f t="array" ref="NT78">IF($ND78=0,"",(IFERROR( (IFERROR($ND78/FRACAS!$AY$1*60,0) - SUMPRODUCT( (FRACAS!$K$5:$K$9999=NT$2) * IFERROR(FRACAS!$AN$5:$AN$9999,0) ) ) / IFERROR($ND78/FRACAS!$AY$1*60,0), 1 )))</f>
        <v>1</v>
      </c>
      <c r="NU78" s="347" cm="1">
        <f t="array" ref="NU78">IF($ND78=0,"",(IFERROR( (IFERROR($ND78/FRACAS!$AY$1*60,0) - SUMPRODUCT( (FRACAS!$K$5:$K$9999=NU$2) * IFERROR(FRACAS!$AN$5:$AN$9999,0) ) ) / IFERROR($ND78/FRACAS!$AY$1*60,0), 1 )))</f>
        <v>1</v>
      </c>
      <c r="NV78" s="347" cm="1">
        <f t="array" ref="NV78">IF($ND78=0,"",(IFERROR( (IFERROR($ND78/FRACAS!$AY$1*60,0) - SUMPRODUCT( (FRACAS!$K$5:$K$9999=NV$2) * IFERROR(FRACAS!$AN$5:$AN$9999,0) ) ) / IFERROR($ND78/FRACAS!$AY$1*60,0), 1 )))</f>
        <v>1</v>
      </c>
      <c r="NW78" s="347" cm="1">
        <f t="array" ref="NW78">IF($ND78=0,"",(IFERROR( (IFERROR($ND78/FRACAS!$AY$1*60,0) - SUMPRODUCT( (FRACAS!$K$5:$K$9999=NW$2) * IFERROR(FRACAS!$AN$5:$AN$9999,0) ) ) / IFERROR($ND78/FRACAS!$AY$1*60,0), 1 )))</f>
        <v>1</v>
      </c>
      <c r="NX78" s="347" cm="1">
        <f t="array" ref="NX78">IF($ND78=0,"",(IFERROR( (IFERROR($ND78/FRACAS!$AY$1*60,0) - SUMPRODUCT( (FRACAS!$K$5:$K$9999=NX$2) * IFERROR(FRACAS!$AN$5:$AN$9999,0) ) ) / IFERROR($ND78/FRACAS!$AY$1*60,0), 1 )))</f>
        <v>1</v>
      </c>
      <c r="NY78" s="347" cm="1">
        <f t="array" ref="NY78">IF($ND78=0,"",(IFERROR( (IFERROR($ND78/FRACAS!$AY$1*60,0) - SUMPRODUCT( (FRACAS!$K$5:$K$9999=NY$2) * IFERROR(FRACAS!$AN$5:$AN$9999,0) ) ) / IFERROR($ND78/FRACAS!$AY$1*60,0), 1 )))</f>
        <v>1</v>
      </c>
      <c r="NZ78" s="347" cm="1">
        <f t="array" ref="NZ78">IF($ND78=0,"",(IFERROR( (IFERROR($ND78/FRACAS!$AY$1*60,0) - SUMPRODUCT( (FRACAS!$K$5:$K$9999=NZ$2) * IFERROR(FRACAS!$AN$5:$AN$9999,0) ) ) / IFERROR($ND78/FRACAS!$AY$1*60,0), 1 )))</f>
        <v>1</v>
      </c>
      <c r="OA78" s="347" cm="1">
        <f t="array" ref="OA78">IF($ND78=0,"",(IFERROR( (IFERROR($ND78/FRACAS!$AY$1*60,0) - SUMPRODUCT( (FRACAS!$K$5:$K$9999=OA$2) * IFERROR(FRACAS!$AN$5:$AN$9999,0) ) ) / IFERROR($ND78/FRACAS!$AY$1*60,0), 1 )))</f>
        <v>1</v>
      </c>
      <c r="OB78" s="347" cm="1">
        <f t="array" ref="OB78">IF($ND78=0,"",(IFERROR( (IFERROR($ND78/FRACAS!$AY$1*60,0) - SUMPRODUCT( (FRACAS!$K$5:$K$9999=OB$2) * IFERROR(FRACAS!$AN$5:$AN$9999,0) ) ) / IFERROR($ND78/FRACAS!$AY$1*60,0), 1 )))</f>
        <v>1</v>
      </c>
      <c r="OC78" s="347" cm="1">
        <f t="array" ref="OC78">IF($ND78=0,"",(IFERROR( (IFERROR($ND78/FRACAS!$AY$1*60,0) - SUMPRODUCT( (FRACAS!$K$5:$K$9999=OC$2) * IFERROR(FRACAS!$AN$5:$AN$9999,0) ) ) / IFERROR($ND78/FRACAS!$AY$1*60,0), 1 )))</f>
        <v>1</v>
      </c>
      <c r="OD78" s="347" cm="1">
        <f t="array" ref="OD78">IF($ND78=0,"",(IFERROR( (IFERROR($ND78/FRACAS!$AY$1*60,0) - SUMPRODUCT( (FRACAS!$K$5:$K$9999=OD$2) * IFERROR(FRACAS!$AN$5:$AN$9999,0) ) ) / IFERROR($ND78/FRACAS!$AY$1*60,0), 1 )))</f>
        <v>1</v>
      </c>
      <c r="OE78" s="347" cm="1">
        <f t="array" ref="OE78">IF($ND78=0,"",(IFERROR( (IFERROR($ND78/FRACAS!$AY$1*60,0) - SUMPRODUCT( (FRACAS!$K$5:$K$9999=OE$2) * IFERROR(FRACAS!$AN$5:$AN$9999,0) ) ) / IFERROR($ND78/FRACAS!$AY$1*60,0), 1 )))</f>
        <v>1</v>
      </c>
      <c r="OF78" s="347" cm="1">
        <f t="array" ref="OF78">IF($ND78=0,"",(IFERROR( (IFERROR($ND78/FRACAS!$AY$1*60,0) - SUMPRODUCT( (FRACAS!$K$5:$K$9999=OF$2) * IFERROR(FRACAS!$AN$5:$AN$9999,0) ) ) / IFERROR($ND78/FRACAS!$AY$1*60,0), 1 )))</f>
        <v>1</v>
      </c>
      <c r="OG78" s="347" cm="1">
        <f t="array" ref="OG78">IF($ND78=0,"",(IFERROR( (IFERROR($ND78/FRACAS!$AY$1*60,0) - SUMPRODUCT( (FRACAS!$K$5:$K$9999=OG$2) * IFERROR(FRACAS!$AN$5:$AN$9999,0) ) ) / IFERROR($ND78/FRACAS!$AY$1*60,0), 1 )))</f>
        <v>1</v>
      </c>
      <c r="OH78" s="347" cm="1">
        <f t="array" ref="OH78">IF($ND78=0,"",(IFERROR( (IFERROR($ND78/FRACAS!$AY$1*60,0) - SUMPRODUCT( (FRACAS!$K$5:$K$9999=OH$2) * IFERROR(FRACAS!$AN$5:$AN$9999,0) ) ) / IFERROR($ND78/FRACAS!$AY$1*60,0), 1 )))</f>
        <v>1</v>
      </c>
      <c r="OI78" s="347" cm="1">
        <f t="array" ref="OI78">IF($ND78=0,"",(IFERROR( (IFERROR($ND78/FRACAS!$AY$1*60,0) - SUMPRODUCT( (FRACAS!$K$5:$K$9999=OI$2) * IFERROR(FRACAS!$AN$5:$AN$9999,0) ) ) / IFERROR($ND78/FRACAS!$AY$1*60,0), 1 )))</f>
        <v>1</v>
      </c>
      <c r="OJ78" s="347" cm="1">
        <f t="array" ref="OJ78">IF($ND78=0,"",(IFERROR( (IFERROR($ND78/FRACAS!$AY$1*60,0) - SUMPRODUCT( (FRACAS!$K$5:$K$9999=OJ$2) * IFERROR(FRACAS!$AN$5:$AN$9999,0) ) ) / IFERROR($ND78/FRACAS!$AY$1*60,0), 1 )))</f>
        <v>1</v>
      </c>
      <c r="OK78" s="347" cm="1">
        <f t="array" ref="OK78">IF($ND78=0,"",(IFERROR( (IFERROR($ND78/FRACAS!$AY$1*60,0) - SUMPRODUCT( (FRACAS!$K$5:$K$9999=OK$2) * IFERROR(FRACAS!$AN$5:$AN$9999,0) ) ) / IFERROR($ND78/FRACAS!$AY$1*60,0), 1 )))</f>
        <v>1</v>
      </c>
      <c r="OL78" s="347" cm="1">
        <f t="array" ref="OL78">IF($ND78=0,"",(IFERROR( (IFERROR($ND78/FRACAS!$AY$1*60,0) - SUMPRODUCT( (FRACAS!$K$5:$K$9999=OL$2) * IFERROR(FRACAS!$AN$5:$AN$9999,0) ) ) / IFERROR($ND78/FRACAS!$AY$1*60,0), 1 )))</f>
        <v>1</v>
      </c>
      <c r="OM78" s="347" cm="1">
        <f t="array" ref="OM78">IF($ND78=0,"",(IFERROR( (IFERROR($ND78/FRACAS!$AY$1*60,0) - SUMPRODUCT( (FRACAS!$K$5:$K$9999=OM$2) * IFERROR(FRACAS!$AN$5:$AN$9999,0) ) ) / IFERROR($ND78/FRACAS!$AY$1*60,0), 1 )))</f>
        <v>1</v>
      </c>
      <c r="ON78" s="347" cm="1">
        <f t="array" ref="ON78">IF($ND78=0,"",(IFERROR( (IFERROR($ND78/FRACAS!$AY$1*60,0) - SUMPRODUCT( (FRACAS!$K$5:$K$9999=ON$2) * IFERROR(FRACAS!$AN$5:$AN$9999,0) ) ) / IFERROR($ND78/FRACAS!$AY$1*60,0), 1 )))</f>
        <v>1</v>
      </c>
    </row>
    <row r="79" spans="2:404" ht="15" customHeight="1">
      <c r="B79" s="301" t="s">
        <v>238</v>
      </c>
      <c r="C79" s="302">
        <v>45779</v>
      </c>
      <c r="D79" s="307">
        <v>25768</v>
      </c>
      <c r="E79" s="307">
        <v>9200</v>
      </c>
      <c r="F79" s="307">
        <v>28281</v>
      </c>
      <c r="G79" s="307">
        <v>26806.642857142899</v>
      </c>
      <c r="H79" s="307">
        <v>26178.1428571428</v>
      </c>
      <c r="I79" s="303"/>
      <c r="J79" s="303"/>
      <c r="K79" s="304"/>
      <c r="L79" s="304"/>
      <c r="M79" s="317"/>
      <c r="N79" s="305"/>
      <c r="O79" s="279"/>
      <c r="P79" s="279"/>
      <c r="Q79" s="279"/>
      <c r="R79" s="279"/>
      <c r="S79" s="279"/>
      <c r="T79" s="279"/>
      <c r="U79" s="279"/>
      <c r="V79" s="279"/>
      <c r="W79" s="279"/>
      <c r="X79" s="279"/>
      <c r="Y79" s="279"/>
      <c r="Z79" s="279"/>
      <c r="AA79" s="279"/>
      <c r="AB79" s="279"/>
      <c r="AC79" s="279"/>
      <c r="AD79" s="279"/>
      <c r="AE79" s="279"/>
      <c r="AF79" s="279"/>
      <c r="AG79" s="279"/>
      <c r="AH79" s="279"/>
      <c r="AI79" s="279"/>
      <c r="AJ79" s="279"/>
      <c r="AK79" s="279"/>
      <c r="AL79" s="279"/>
      <c r="AM79" s="279"/>
      <c r="AN79" s="279"/>
      <c r="AO79" s="279"/>
      <c r="AP79" s="279"/>
      <c r="AQ79" s="279"/>
      <c r="AR79" s="279"/>
      <c r="AS79" s="279"/>
      <c r="AT79" s="279"/>
      <c r="AU79" s="279"/>
      <c r="AV79" s="279"/>
      <c r="AW79" s="279"/>
      <c r="AX79" s="279"/>
      <c r="AY79" s="279"/>
      <c r="AZ79" s="279"/>
      <c r="BA79" s="280"/>
      <c r="BB79" s="266"/>
      <c r="BC79" s="266"/>
      <c r="BD79" s="352"/>
      <c r="BE79" s="352"/>
      <c r="BF79" s="352"/>
      <c r="BG79" s="352"/>
      <c r="BH79" s="352"/>
      <c r="BI79" s="352"/>
      <c r="BJ79" s="352"/>
      <c r="BK79" s="352"/>
      <c r="BL79" s="352"/>
      <c r="BM79" s="352"/>
      <c r="BN79" s="352"/>
      <c r="BO79" s="352"/>
      <c r="BP79" s="352"/>
      <c r="BQ79" s="352"/>
      <c r="BR79" s="352"/>
      <c r="BS79" s="352"/>
      <c r="BT79" s="352"/>
      <c r="BU79" s="352"/>
      <c r="BV79" s="352"/>
      <c r="BW79" s="352"/>
      <c r="BX79" s="352"/>
      <c r="BY79" s="352"/>
      <c r="BZ79" s="352"/>
      <c r="CA79" s="352"/>
      <c r="CB79" s="352"/>
      <c r="CC79" s="352"/>
      <c r="CD79" s="352"/>
      <c r="CE79" s="352"/>
      <c r="CF79" s="352"/>
      <c r="CG79" s="352"/>
      <c r="CH79" s="352"/>
      <c r="CI79" s="352"/>
      <c r="CJ79" s="352"/>
      <c r="CK79" s="352"/>
      <c r="CL79" s="352"/>
      <c r="CM79" s="352"/>
      <c r="CN79" s="352"/>
      <c r="CO79" s="352"/>
      <c r="CP79" s="352"/>
      <c r="CQ79" s="352"/>
      <c r="CR79" s="352"/>
      <c r="CS79" s="352"/>
      <c r="CT79" s="352"/>
      <c r="CU79" s="352"/>
      <c r="CV79" s="352"/>
      <c r="CW79" s="352"/>
      <c r="CX79" s="352"/>
      <c r="CY79" s="352"/>
      <c r="CZ79" s="352"/>
      <c r="DA79" s="352"/>
      <c r="DB79" s="266"/>
      <c r="DC79" s="266">
        <f t="shared" si="8"/>
        <v>92</v>
      </c>
      <c r="DD79" s="302">
        <f t="shared" si="9"/>
        <v>45779</v>
      </c>
      <c r="DE79" s="328">
        <f>IF(D79&gt; 0,(COUNTIFS(FRACAS!$B$5:$B$9997, D$4, FRACAS!$D$5:$D$9997, "&lt;="&amp;D79)), "" )</f>
        <v>44</v>
      </c>
      <c r="DF79" s="282">
        <f>IF(E79&gt; 0,(COUNTIFS(FRACAS!$B$5:$B$9997, E$4, FRACAS!$D$5:$D$9997, "&lt;="&amp;E79)), "" )</f>
        <v>14</v>
      </c>
      <c r="DG79" s="282">
        <f>IF(F79&gt; 0,(COUNTIFS(FRACAS!$B$5:$B$9997, F$4, FRACAS!$D$5:$D$9997, "&lt;="&amp;F79)), "" )</f>
        <v>9</v>
      </c>
      <c r="DH79" s="282">
        <f>IF(G79&gt; 0,(COUNTIFS(FRACAS!$B$5:$B$9997, G$4, FRACAS!$D$5:$D$9997, "&lt;="&amp;G79)), "" )</f>
        <v>13</v>
      </c>
      <c r="DI79" s="282">
        <f>IF(H79&gt; 0,(COUNTIFS(FRACAS!$B$5:$B$9997, H$4, FRACAS!$D$5:$D$9997, "&lt;="&amp;H79)), "" )</f>
        <v>12</v>
      </c>
      <c r="DJ79" s="282" t="str">
        <f>IF(I79&gt; 0,(COUNTIFS(FRACAS!$B$5:$B$9997, I$4, FRACAS!$D$5:$D$9997, "&lt;="&amp;I79)), "" )</f>
        <v/>
      </c>
      <c r="DK79" s="282" t="str">
        <f>IF(J79&gt; 0,(COUNTIFS(FRACAS!$B$5:$B$9997, J$4, FRACAS!$D$5:$D$9997, "&lt;="&amp;J79)), "" )</f>
        <v/>
      </c>
      <c r="DL79" s="282" t="str">
        <f>IF(K79&gt; 0,(COUNTIFS(FRACAS!$B$5:$B$9997, K$4, FRACAS!$D$5:$D$9997, "&lt;="&amp;K79)), "" )</f>
        <v/>
      </c>
      <c r="DM79" s="282" t="str">
        <f>IF(L79&gt; 0,(COUNTIFS(FRACAS!$B$5:$B$9997, L$4, FRACAS!$D$5:$D$9997, "&lt;="&amp;L79)), "" )</f>
        <v/>
      </c>
      <c r="DN79" s="282" t="str">
        <f>IF(M79&gt; 0,(COUNTIFS(FRACAS!$B$5:$B$9997, M$4, FRACAS!$D$5:$D$9997, "&lt;="&amp;M79)), "" )</f>
        <v/>
      </c>
      <c r="DO79" s="284"/>
      <c r="DP79" s="282"/>
      <c r="DQ79" s="282"/>
      <c r="DR79" s="282"/>
      <c r="DS79" s="282"/>
      <c r="DT79" s="282"/>
      <c r="DU79" s="282"/>
      <c r="DV79" s="282"/>
      <c r="DW79" s="282"/>
      <c r="DX79" s="282"/>
      <c r="DY79" s="282"/>
      <c r="DZ79" s="282"/>
      <c r="EA79" s="282"/>
      <c r="EB79" s="282"/>
      <c r="EC79" s="282"/>
      <c r="ED79" s="282"/>
      <c r="EE79" s="282"/>
      <c r="EF79" s="282"/>
      <c r="EG79" s="282"/>
      <c r="EH79" s="282"/>
      <c r="EI79" s="282"/>
      <c r="EJ79" s="282"/>
      <c r="EK79" s="282"/>
      <c r="EL79" s="282"/>
      <c r="EM79" s="282"/>
      <c r="EN79" s="282"/>
      <c r="EO79" s="282"/>
      <c r="EP79" s="282"/>
      <c r="EQ79" s="282"/>
      <c r="ER79" s="282"/>
      <c r="ES79" s="282"/>
      <c r="ET79" s="282"/>
      <c r="EU79" s="282"/>
      <c r="EV79" s="282"/>
      <c r="EW79" s="282"/>
      <c r="EX79" s="282"/>
      <c r="EY79" s="282"/>
      <c r="EZ79" s="282"/>
      <c r="FA79" s="282"/>
      <c r="FB79" s="283"/>
      <c r="FC79" s="285"/>
      <c r="FD79" s="285"/>
      <c r="JN79" s="306"/>
      <c r="JO79" s="274"/>
      <c r="JP79" s="274"/>
      <c r="JQ79" s="274"/>
      <c r="JR79" s="274"/>
      <c r="JS79" s="274"/>
      <c r="JT79" s="274"/>
      <c r="JU79" s="274"/>
      <c r="JV79" s="274"/>
      <c r="JW79" s="274"/>
      <c r="JX79" s="274"/>
      <c r="JY79" s="274"/>
      <c r="JZ79" s="274"/>
      <c r="KA79" s="274"/>
      <c r="KB79" s="274"/>
      <c r="KC79" s="274"/>
      <c r="KD79" s="274"/>
      <c r="KE79" s="274"/>
      <c r="KF79" s="274"/>
      <c r="KG79" s="274"/>
      <c r="KH79" s="274"/>
      <c r="KI79" s="274"/>
      <c r="KJ79" s="274"/>
      <c r="KK79" s="274"/>
      <c r="KL79" s="274"/>
      <c r="KM79" s="274"/>
      <c r="KN79" s="274"/>
      <c r="KO79" s="274"/>
      <c r="KP79" s="274"/>
      <c r="KQ79" s="274"/>
      <c r="KR79" s="274"/>
      <c r="KS79" s="274"/>
      <c r="KT79" s="274"/>
      <c r="KU79" s="274"/>
      <c r="KV79" s="274"/>
      <c r="KW79" s="274"/>
      <c r="KX79" s="274"/>
      <c r="KY79" s="274"/>
      <c r="KZ79" s="274"/>
      <c r="LA79" s="274"/>
      <c r="LB79" s="275"/>
      <c r="LC79" s="302">
        <f t="shared" si="11"/>
        <v>45779</v>
      </c>
      <c r="LD79" s="354" cm="1">
        <f t="array" ref="LD79">IFERROR(
    (((D79/FRACAS!$AY$1)*60))
    /
    (((D79/FRACAS!$AY$1)*60) + SUMPRODUCT((FRACAS!$B$5:$B$9997=D$4)*(FRACAS!$D$5:$D$9997&lt;=D79)*(IFERROR(FRACAS!$AM$5:$AM$9997,0)))
    ),"")</f>
        <v>0.48932017448764292</v>
      </c>
      <c r="LE79" s="354" cm="1">
        <f t="array" ref="LE79">IFERROR(
    (((E79/FRACAS!$AY$1)*60))
    /
    (((E79/FRACAS!$AY$1)*60) + SUMPRODUCT((FRACAS!$B$5:$B$9997=E$4)*(FRACAS!$D$5:$D$9997&lt;=E79)*(IFERROR(FRACAS!$AM$5:$AM$9997,0)))
    ),"")</f>
        <v>0.25697550384128731</v>
      </c>
      <c r="LF79" s="354" cm="1">
        <f t="array" ref="LF79">IFERROR(
    (((F79/FRACAS!$AY$1)*60))
    /
    (((F79/FRACAS!$AY$1)*60) + SUMPRODUCT((FRACAS!$B$5:$B$9997=F$4)*(FRACAS!$D$5:$D$9997&lt;=F79)*(IFERROR(FRACAS!$AM$5:$AM$9997,0)))
    ),"")</f>
        <v>0.78703801764589421</v>
      </c>
      <c r="LG79" s="354" cm="1">
        <f t="array" ref="LG79">IFERROR(
    (((G79/FRACAS!$AY$1)*60))
    /
    (((G79/FRACAS!$AY$1)*60) + SUMPRODUCT((FRACAS!$B$5:$B$9997=G$4)*(FRACAS!$D$5:$D$9997&lt;=G79)*(IFERROR(FRACAS!$AM$5:$AM$9997,0)))
    ),"")</f>
        <v>0.79869987575491397</v>
      </c>
      <c r="LH79" s="354" cm="1">
        <f t="array" ref="LH79">IFERROR(
    (((H79/FRACAS!$AY$1)*60))
    /
    (((H79/FRACAS!$AY$1)*60) + SUMPRODUCT((FRACAS!$B$5:$B$9997=H$4)*(FRACAS!$D$5:$D$9997&lt;=H79)*(IFERROR(FRACAS!$AM$5:$AM$9997,0)))
    ),"")</f>
        <v>0.79688629189935767</v>
      </c>
      <c r="LI79" s="354" t="str" cm="1">
        <f t="array" ref="LI79">IFERROR(
    (((I79/FRACAS!$AY$1)*60))
    /
    (((I79/FRACAS!$AY$1)*60) + SUMPRODUCT((FRACAS!$B$5:$B$9997=I$4)*(FRACAS!$D$5:$D$9997&lt;=I79)*(IFERROR(FRACAS!$AM$5:$AM$9997,0)))
    ),"")</f>
        <v/>
      </c>
      <c r="LJ79" s="354" t="str" cm="1">
        <f t="array" ref="LJ79">IFERROR(
    (((J79/FRACAS!$AY$1)*60))
    /
    (((J79/FRACAS!$AY$1)*60) + SUMPRODUCT((FRACAS!$B$5:$B$9997=J$4)*(FRACAS!$D$5:$D$9997&lt;=J79)*(IFERROR(FRACAS!$AM$5:$AM$9997,0)))
    ),"")</f>
        <v/>
      </c>
      <c r="LK79" s="354" t="str" cm="1">
        <f t="array" ref="LK79">IFERROR(
    (((K79/FRACAS!$AY$1)*60))
    /
    (((K79/FRACAS!$AY$1)*60) + SUMPRODUCT((FRACAS!$B$5:$B$9997=K$4)*(FRACAS!$D$5:$D$9997&lt;=K79)*(IFERROR(FRACAS!$AM$5:$AM$9997,0)))
    ),"")</f>
        <v/>
      </c>
      <c r="LL79" s="354" t="str" cm="1">
        <f t="array" ref="LL79">IFERROR(
    (((L79/FRACAS!$AY$1)*60))
    /
    (((L79/FRACAS!$AY$1)*60) + SUMPRODUCT((FRACAS!$B$5:$B$9997=L$4)*(FRACAS!$D$5:$D$9997&lt;=L79)*(IFERROR(FRACAS!$AM$5:$AM$9997,0)))
    ),"")</f>
        <v/>
      </c>
      <c r="LM79" s="354" t="str" cm="1">
        <f t="array" ref="LM79">IFERROR(
    (((M79/FRACAS!$AY$1)*60))
    /
    (((M79/FRACAS!$AY$1)*60) + SUMPRODUCT((FRACAS!$B$5:$B$9997=M$4)*(FRACAS!$D$5:$D$9997&lt;=M79)*(IFERROR(FRACAS!$AM$5:$AM$9997,0)))
    ),"")</f>
        <v/>
      </c>
      <c r="LN79" s="308"/>
      <c r="LO79" s="276"/>
      <c r="LP79" s="276"/>
      <c r="LQ79" s="276"/>
      <c r="LR79" s="276"/>
      <c r="LS79" s="276"/>
      <c r="LT79" s="276"/>
      <c r="LU79" s="276"/>
      <c r="LV79" s="276"/>
      <c r="LW79" s="276"/>
      <c r="LX79" s="276"/>
      <c r="LY79" s="276"/>
      <c r="LZ79" s="276"/>
      <c r="MA79" s="276"/>
      <c r="MB79" s="276"/>
      <c r="MC79" s="276"/>
      <c r="MD79" s="276"/>
      <c r="ME79" s="276"/>
      <c r="MF79" s="276"/>
      <c r="MG79" s="276"/>
      <c r="MH79" s="276"/>
      <c r="MI79" s="276"/>
      <c r="MJ79" s="276"/>
      <c r="MK79" s="276"/>
      <c r="ML79" s="276"/>
      <c r="MM79" s="276"/>
      <c r="MN79" s="276"/>
      <c r="MO79" s="276"/>
      <c r="MP79" s="276"/>
      <c r="MQ79" s="276"/>
      <c r="MR79" s="276"/>
      <c r="MS79" s="276"/>
      <c r="MT79" s="276"/>
      <c r="MU79" s="276"/>
      <c r="MV79" s="276"/>
      <c r="MW79" s="276"/>
      <c r="MX79" s="276"/>
      <c r="MY79" s="276"/>
      <c r="MZ79" s="276"/>
      <c r="NA79" s="277"/>
      <c r="ND79" s="345">
        <f t="shared" si="12"/>
        <v>116233.7857142857</v>
      </c>
      <c r="NE79" s="346">
        <f t="shared" si="10"/>
        <v>45779</v>
      </c>
      <c r="NF79" s="347" cm="1">
        <f t="array" ref="NF79">IF($ND79=0,"",(IFERROR( (IFERROR($ND79/FRACAS!$AY$1*60,0) - SUMPRODUCT( (FRACAS!$K$5:$K$9999=NF$2) * IFERROR(FRACAS!$AN$5:$AN$9999,0) ) ) / IFERROR($ND79/FRACAS!$AY$1*60,0), 1 )))</f>
        <v>1</v>
      </c>
      <c r="NG79" s="347" cm="1">
        <f t="array" ref="NG79">IF($ND79=0,"",(IFERROR( (IFERROR($ND79/FRACAS!$AY$1*60,0) - SUMPRODUCT( (FRACAS!$K$5:$K$9999=NG$2) * IFERROR(FRACAS!$AN$5:$AN$9999,0) ) ) / IFERROR($ND79/FRACAS!$AY$1*60,0), 1 )))</f>
        <v>1</v>
      </c>
      <c r="NH79" s="347" cm="1">
        <f t="array" ref="NH79">IF($ND79=0,"",(IFERROR( (IFERROR($ND79/FRACAS!$AY$1*60,0) - SUMPRODUCT( (FRACAS!$K$5:$K$9999=NH$2) * IFERROR(FRACAS!$AN$5:$AN$9999,0) ) ) / IFERROR($ND79/FRACAS!$AY$1*60,0), 1 )))</f>
        <v>1</v>
      </c>
      <c r="NI79" s="347" cm="1">
        <f t="array" ref="NI79">IF($ND79=0,"",(IFERROR( (IFERROR($ND79/FRACAS!$AY$1*60,0) - SUMPRODUCT( (FRACAS!$K$5:$K$9999=NI$2) * IFERROR(FRACAS!$AN$5:$AN$9999,0) ) ) / IFERROR($ND79/FRACAS!$AY$1*60,0), 1 )))</f>
        <v>1</v>
      </c>
      <c r="NJ79" s="347" cm="1">
        <f t="array" ref="NJ79">IF($ND79=0,"",(IFERROR( (IFERROR($ND79/FRACAS!$AY$1*60,0) - SUMPRODUCT( (FRACAS!$K$5:$K$9999=NJ$2) * IFERROR(FRACAS!$AN$5:$AN$9999,0) ) ) / IFERROR($ND79/FRACAS!$AY$1*60,0), 1 )))</f>
        <v>1</v>
      </c>
      <c r="NK79" s="347" cm="1">
        <f t="array" ref="NK79">IF($ND79=0,"",(IFERROR( (IFERROR($ND79/FRACAS!$AY$1*60,0) - SUMPRODUCT( (FRACAS!$K$5:$K$9999=NK$2) * IFERROR(FRACAS!$AN$5:$AN$9999,0) ) ) / IFERROR($ND79/FRACAS!$AY$1*60,0), 1 )))</f>
        <v>1</v>
      </c>
      <c r="NL79" s="347" cm="1">
        <f t="array" ref="NL79">IF($ND79=0,"",(IFERROR( (IFERROR($ND79/FRACAS!$AY$1*60,0) - SUMPRODUCT( (FRACAS!$K$5:$K$9999=NL$2) * IFERROR(FRACAS!$AN$5:$AN$9999,0) ) ) / IFERROR($ND79/FRACAS!$AY$1*60,0), 1 )))</f>
        <v>1</v>
      </c>
      <c r="NM79" s="347" cm="1">
        <f t="array" ref="NM79">IF($ND79=0,"",(IFERROR( (IFERROR($ND79/FRACAS!$AY$1*60,0) - SUMPRODUCT( (FRACAS!$K$5:$K$9999=NM$2) * IFERROR(FRACAS!$AN$5:$AN$9999,0) ) ) / IFERROR($ND79/FRACAS!$AY$1*60,0), 1 )))</f>
        <v>1</v>
      </c>
      <c r="NN79" s="347" cm="1">
        <f t="array" ref="NN79">IF($ND79=0,"",(IFERROR( (IFERROR($ND79/FRACAS!$AY$1*60,0) - SUMPRODUCT( (FRACAS!$K$5:$K$9999=NN$2) * IFERROR(FRACAS!$AN$5:$AN$9999,0) ) ) / IFERROR($ND79/FRACAS!$AY$1*60,0), 1 )))</f>
        <v>1</v>
      </c>
      <c r="NO79" s="347" cm="1">
        <f t="array" ref="NO79">IF($ND79=0,"",(IFERROR( (IFERROR($ND79/FRACAS!$AY$1*60,0) - SUMPRODUCT( (FRACAS!$K$5:$K$9999=NO$2) * IFERROR(FRACAS!$AN$5:$AN$9999,0) ) ) / IFERROR($ND79/FRACAS!$AY$1*60,0), 1 )))</f>
        <v>1</v>
      </c>
      <c r="NP79" s="347" cm="1">
        <f t="array" ref="NP79">IF($ND79=0,"",(IFERROR( (IFERROR($ND79/FRACAS!$AY$1*60,0) - SUMPRODUCT( (FRACAS!$K$5:$K$9999=NP$2) * IFERROR(FRACAS!$AN$5:$AN$9999,0) ) ) / IFERROR($ND79/FRACAS!$AY$1*60,0), 1 )))</f>
        <v>1</v>
      </c>
      <c r="NQ79" s="347" cm="1">
        <f t="array" ref="NQ79">IF($ND79=0,"",(IFERROR( (IFERROR($ND79/FRACAS!$AY$1*60,0) - SUMPRODUCT( (FRACAS!$K$5:$K$9999=NQ$2) * IFERROR(FRACAS!$AN$5:$AN$9999,0) ) ) / IFERROR($ND79/FRACAS!$AY$1*60,0), 1 )))</f>
        <v>1</v>
      </c>
      <c r="NR79" s="347" cm="1">
        <f t="array" ref="NR79">IF($ND79=0,"",(IFERROR( (IFERROR($ND79/FRACAS!$AY$1*60,0) - SUMPRODUCT( (FRACAS!$K$5:$K$9999=NR$2) * IFERROR(FRACAS!$AN$5:$AN$9999,0) ) ) / IFERROR($ND79/FRACAS!$AY$1*60,0), 1 )))</f>
        <v>1</v>
      </c>
      <c r="NS79" s="347" cm="1">
        <f t="array" ref="NS79">IF($ND79=0,"",(IFERROR( (IFERROR($ND79/FRACAS!$AY$1*60,0) - SUMPRODUCT( (FRACAS!$K$5:$K$9999=NS$2) * IFERROR(FRACAS!$AN$5:$AN$9999,0) ) ) / IFERROR($ND79/FRACAS!$AY$1*60,0), 1 )))</f>
        <v>1</v>
      </c>
      <c r="NT79" s="347" cm="1">
        <f t="array" ref="NT79">IF($ND79=0,"",(IFERROR( (IFERROR($ND79/FRACAS!$AY$1*60,0) - SUMPRODUCT( (FRACAS!$K$5:$K$9999=NT$2) * IFERROR(FRACAS!$AN$5:$AN$9999,0) ) ) / IFERROR($ND79/FRACAS!$AY$1*60,0), 1 )))</f>
        <v>1</v>
      </c>
      <c r="NU79" s="347" cm="1">
        <f t="array" ref="NU79">IF($ND79=0,"",(IFERROR( (IFERROR($ND79/FRACAS!$AY$1*60,0) - SUMPRODUCT( (FRACAS!$K$5:$K$9999=NU$2) * IFERROR(FRACAS!$AN$5:$AN$9999,0) ) ) / IFERROR($ND79/FRACAS!$AY$1*60,0), 1 )))</f>
        <v>1</v>
      </c>
      <c r="NV79" s="347" cm="1">
        <f t="array" ref="NV79">IF($ND79=0,"",(IFERROR( (IFERROR($ND79/FRACAS!$AY$1*60,0) - SUMPRODUCT( (FRACAS!$K$5:$K$9999=NV$2) * IFERROR(FRACAS!$AN$5:$AN$9999,0) ) ) / IFERROR($ND79/FRACAS!$AY$1*60,0), 1 )))</f>
        <v>1</v>
      </c>
      <c r="NW79" s="347" cm="1">
        <f t="array" ref="NW79">IF($ND79=0,"",(IFERROR( (IFERROR($ND79/FRACAS!$AY$1*60,0) - SUMPRODUCT( (FRACAS!$K$5:$K$9999=NW$2) * IFERROR(FRACAS!$AN$5:$AN$9999,0) ) ) / IFERROR($ND79/FRACAS!$AY$1*60,0), 1 )))</f>
        <v>1</v>
      </c>
      <c r="NX79" s="347" cm="1">
        <f t="array" ref="NX79">IF($ND79=0,"",(IFERROR( (IFERROR($ND79/FRACAS!$AY$1*60,0) - SUMPRODUCT( (FRACAS!$K$5:$K$9999=NX$2) * IFERROR(FRACAS!$AN$5:$AN$9999,0) ) ) / IFERROR($ND79/FRACAS!$AY$1*60,0), 1 )))</f>
        <v>1</v>
      </c>
      <c r="NY79" s="347" cm="1">
        <f t="array" ref="NY79">IF($ND79=0,"",(IFERROR( (IFERROR($ND79/FRACAS!$AY$1*60,0) - SUMPRODUCT( (FRACAS!$K$5:$K$9999=NY$2) * IFERROR(FRACAS!$AN$5:$AN$9999,0) ) ) / IFERROR($ND79/FRACAS!$AY$1*60,0), 1 )))</f>
        <v>1</v>
      </c>
      <c r="NZ79" s="347" cm="1">
        <f t="array" ref="NZ79">IF($ND79=0,"",(IFERROR( (IFERROR($ND79/FRACAS!$AY$1*60,0) - SUMPRODUCT( (FRACAS!$K$5:$K$9999=NZ$2) * IFERROR(FRACAS!$AN$5:$AN$9999,0) ) ) / IFERROR($ND79/FRACAS!$AY$1*60,0), 1 )))</f>
        <v>1</v>
      </c>
      <c r="OA79" s="347" cm="1">
        <f t="array" ref="OA79">IF($ND79=0,"",(IFERROR( (IFERROR($ND79/FRACAS!$AY$1*60,0) - SUMPRODUCT( (FRACAS!$K$5:$K$9999=OA$2) * IFERROR(FRACAS!$AN$5:$AN$9999,0) ) ) / IFERROR($ND79/FRACAS!$AY$1*60,0), 1 )))</f>
        <v>1</v>
      </c>
      <c r="OB79" s="347" cm="1">
        <f t="array" ref="OB79">IF($ND79=0,"",(IFERROR( (IFERROR($ND79/FRACAS!$AY$1*60,0) - SUMPRODUCT( (FRACAS!$K$5:$K$9999=OB$2) * IFERROR(FRACAS!$AN$5:$AN$9999,0) ) ) / IFERROR($ND79/FRACAS!$AY$1*60,0), 1 )))</f>
        <v>1</v>
      </c>
      <c r="OC79" s="347" cm="1">
        <f t="array" ref="OC79">IF($ND79=0,"",(IFERROR( (IFERROR($ND79/FRACAS!$AY$1*60,0) - SUMPRODUCT( (FRACAS!$K$5:$K$9999=OC$2) * IFERROR(FRACAS!$AN$5:$AN$9999,0) ) ) / IFERROR($ND79/FRACAS!$AY$1*60,0), 1 )))</f>
        <v>1</v>
      </c>
      <c r="OD79" s="347" cm="1">
        <f t="array" ref="OD79">IF($ND79=0,"",(IFERROR( (IFERROR($ND79/FRACAS!$AY$1*60,0) - SUMPRODUCT( (FRACAS!$K$5:$K$9999=OD$2) * IFERROR(FRACAS!$AN$5:$AN$9999,0) ) ) / IFERROR($ND79/FRACAS!$AY$1*60,0), 1 )))</f>
        <v>1</v>
      </c>
      <c r="OE79" s="347" cm="1">
        <f t="array" ref="OE79">IF($ND79=0,"",(IFERROR( (IFERROR($ND79/FRACAS!$AY$1*60,0) - SUMPRODUCT( (FRACAS!$K$5:$K$9999=OE$2) * IFERROR(FRACAS!$AN$5:$AN$9999,0) ) ) / IFERROR($ND79/FRACAS!$AY$1*60,0), 1 )))</f>
        <v>1</v>
      </c>
      <c r="OF79" s="347" cm="1">
        <f t="array" ref="OF79">IF($ND79=0,"",(IFERROR( (IFERROR($ND79/FRACAS!$AY$1*60,0) - SUMPRODUCT( (FRACAS!$K$5:$K$9999=OF$2) * IFERROR(FRACAS!$AN$5:$AN$9999,0) ) ) / IFERROR($ND79/FRACAS!$AY$1*60,0), 1 )))</f>
        <v>1</v>
      </c>
      <c r="OG79" s="347" cm="1">
        <f t="array" ref="OG79">IF($ND79=0,"",(IFERROR( (IFERROR($ND79/FRACAS!$AY$1*60,0) - SUMPRODUCT( (FRACAS!$K$5:$K$9999=OG$2) * IFERROR(FRACAS!$AN$5:$AN$9999,0) ) ) / IFERROR($ND79/FRACAS!$AY$1*60,0), 1 )))</f>
        <v>1</v>
      </c>
      <c r="OH79" s="347" cm="1">
        <f t="array" ref="OH79">IF($ND79=0,"",(IFERROR( (IFERROR($ND79/FRACAS!$AY$1*60,0) - SUMPRODUCT( (FRACAS!$K$5:$K$9999=OH$2) * IFERROR(FRACAS!$AN$5:$AN$9999,0) ) ) / IFERROR($ND79/FRACAS!$AY$1*60,0), 1 )))</f>
        <v>1</v>
      </c>
      <c r="OI79" s="347" cm="1">
        <f t="array" ref="OI79">IF($ND79=0,"",(IFERROR( (IFERROR($ND79/FRACAS!$AY$1*60,0) - SUMPRODUCT( (FRACAS!$K$5:$K$9999=OI$2) * IFERROR(FRACAS!$AN$5:$AN$9999,0) ) ) / IFERROR($ND79/FRACAS!$AY$1*60,0), 1 )))</f>
        <v>1</v>
      </c>
      <c r="OJ79" s="347" cm="1">
        <f t="array" ref="OJ79">IF($ND79=0,"",(IFERROR( (IFERROR($ND79/FRACAS!$AY$1*60,0) - SUMPRODUCT( (FRACAS!$K$5:$K$9999=OJ$2) * IFERROR(FRACAS!$AN$5:$AN$9999,0) ) ) / IFERROR($ND79/FRACAS!$AY$1*60,0), 1 )))</f>
        <v>1</v>
      </c>
      <c r="OK79" s="347" cm="1">
        <f t="array" ref="OK79">IF($ND79=0,"",(IFERROR( (IFERROR($ND79/FRACAS!$AY$1*60,0) - SUMPRODUCT( (FRACAS!$K$5:$K$9999=OK$2) * IFERROR(FRACAS!$AN$5:$AN$9999,0) ) ) / IFERROR($ND79/FRACAS!$AY$1*60,0), 1 )))</f>
        <v>1</v>
      </c>
      <c r="OL79" s="347" cm="1">
        <f t="array" ref="OL79">IF($ND79=0,"",(IFERROR( (IFERROR($ND79/FRACAS!$AY$1*60,0) - SUMPRODUCT( (FRACAS!$K$5:$K$9999=OL$2) * IFERROR(FRACAS!$AN$5:$AN$9999,0) ) ) / IFERROR($ND79/FRACAS!$AY$1*60,0), 1 )))</f>
        <v>1</v>
      </c>
      <c r="OM79" s="347" cm="1">
        <f t="array" ref="OM79">IF($ND79=0,"",(IFERROR( (IFERROR($ND79/FRACAS!$AY$1*60,0) - SUMPRODUCT( (FRACAS!$K$5:$K$9999=OM$2) * IFERROR(FRACAS!$AN$5:$AN$9999,0) ) ) / IFERROR($ND79/FRACAS!$AY$1*60,0), 1 )))</f>
        <v>1</v>
      </c>
      <c r="ON79" s="347" cm="1">
        <f t="array" ref="ON79">IF($ND79=0,"",(IFERROR( (IFERROR($ND79/FRACAS!$AY$1*60,0) - SUMPRODUCT( (FRACAS!$K$5:$K$9999=ON$2) * IFERROR(FRACAS!$AN$5:$AN$9999,0) ) ) / IFERROR($ND79/FRACAS!$AY$1*60,0), 1 )))</f>
        <v>1</v>
      </c>
    </row>
    <row r="80" spans="2:404" ht="15" customHeight="1">
      <c r="B80" s="301" t="s">
        <v>239</v>
      </c>
      <c r="C80" s="302">
        <v>45786</v>
      </c>
      <c r="D80" s="307">
        <v>26550</v>
      </c>
      <c r="E80" s="307">
        <v>10001</v>
      </c>
      <c r="F80" s="307">
        <v>29549</v>
      </c>
      <c r="G80" s="307">
        <v>27921.035714285699</v>
      </c>
      <c r="H80" s="307">
        <v>27460.369047618999</v>
      </c>
      <c r="I80" s="303"/>
      <c r="J80" s="303"/>
      <c r="K80" s="304"/>
      <c r="L80" s="304"/>
      <c r="M80" s="317"/>
      <c r="N80" s="305"/>
      <c r="O80" s="279"/>
      <c r="P80" s="279"/>
      <c r="Q80" s="279"/>
      <c r="R80" s="279"/>
      <c r="S80" s="279"/>
      <c r="T80" s="279"/>
      <c r="U80" s="279"/>
      <c r="V80" s="279"/>
      <c r="W80" s="279"/>
      <c r="X80" s="279"/>
      <c r="Y80" s="279"/>
      <c r="Z80" s="279"/>
      <c r="AA80" s="279"/>
      <c r="AB80" s="279"/>
      <c r="AC80" s="279"/>
      <c r="AD80" s="279"/>
      <c r="AE80" s="279"/>
      <c r="AF80" s="279"/>
      <c r="AG80" s="279"/>
      <c r="AH80" s="279"/>
      <c r="AI80" s="279"/>
      <c r="AJ80" s="279"/>
      <c r="AK80" s="279"/>
      <c r="AL80" s="279"/>
      <c r="AM80" s="279"/>
      <c r="AN80" s="279"/>
      <c r="AO80" s="279"/>
      <c r="AP80" s="279"/>
      <c r="AQ80" s="279"/>
      <c r="AR80" s="279"/>
      <c r="AS80" s="279"/>
      <c r="AT80" s="279"/>
      <c r="AU80" s="279"/>
      <c r="AV80" s="279"/>
      <c r="AW80" s="279"/>
      <c r="AX80" s="279"/>
      <c r="AY80" s="279"/>
      <c r="AZ80" s="279"/>
      <c r="BA80" s="280"/>
      <c r="BB80" s="266"/>
      <c r="BC80" s="266"/>
      <c r="BD80" s="352"/>
      <c r="BE80" s="352"/>
      <c r="BF80" s="352"/>
      <c r="BG80" s="352"/>
      <c r="BH80" s="352"/>
      <c r="BI80" s="352"/>
      <c r="BJ80" s="352"/>
      <c r="BK80" s="352"/>
      <c r="BL80" s="352"/>
      <c r="BM80" s="352"/>
      <c r="BN80" s="352"/>
      <c r="BO80" s="352"/>
      <c r="BP80" s="352"/>
      <c r="BQ80" s="352"/>
      <c r="BR80" s="352"/>
      <c r="BS80" s="352"/>
      <c r="BT80" s="352"/>
      <c r="BU80" s="352"/>
      <c r="BV80" s="352"/>
      <c r="BW80" s="352"/>
      <c r="BX80" s="352"/>
      <c r="BY80" s="352"/>
      <c r="BZ80" s="352"/>
      <c r="CA80" s="352"/>
      <c r="CB80" s="352"/>
      <c r="CC80" s="352"/>
      <c r="CD80" s="352"/>
      <c r="CE80" s="352"/>
      <c r="CF80" s="352"/>
      <c r="CG80" s="352"/>
      <c r="CH80" s="352"/>
      <c r="CI80" s="352"/>
      <c r="CJ80" s="352"/>
      <c r="CK80" s="352"/>
      <c r="CL80" s="352"/>
      <c r="CM80" s="352"/>
      <c r="CN80" s="352"/>
      <c r="CO80" s="352"/>
      <c r="CP80" s="352"/>
      <c r="CQ80" s="352"/>
      <c r="CR80" s="352"/>
      <c r="CS80" s="352"/>
      <c r="CT80" s="352"/>
      <c r="CU80" s="352"/>
      <c r="CV80" s="352"/>
      <c r="CW80" s="352"/>
      <c r="CX80" s="352"/>
      <c r="CY80" s="352"/>
      <c r="CZ80" s="352"/>
      <c r="DA80" s="352"/>
      <c r="DB80" s="266"/>
      <c r="DC80" s="266">
        <f t="shared" si="8"/>
        <v>92</v>
      </c>
      <c r="DD80" s="302">
        <f t="shared" si="9"/>
        <v>45786</v>
      </c>
      <c r="DE80" s="328">
        <f>IF(D80&gt; 0,(COUNTIFS(FRACAS!$B$5:$B$9997, D$4, FRACAS!$D$5:$D$9997, "&lt;="&amp;D80)), "" )</f>
        <v>44</v>
      </c>
      <c r="DF80" s="282">
        <f>IF(E80&gt; 0,(COUNTIFS(FRACAS!$B$5:$B$9997, E$4, FRACAS!$D$5:$D$9997, "&lt;="&amp;E80)), "" )</f>
        <v>14</v>
      </c>
      <c r="DG80" s="282">
        <f>IF(F80&gt; 0,(COUNTIFS(FRACAS!$B$5:$B$9997, F$4, FRACAS!$D$5:$D$9997, "&lt;="&amp;F80)), "" )</f>
        <v>9</v>
      </c>
      <c r="DH80" s="282">
        <f>IF(G80&gt; 0,(COUNTIFS(FRACAS!$B$5:$B$9997, G$4, FRACAS!$D$5:$D$9997, "&lt;="&amp;G80)), "" )</f>
        <v>13</v>
      </c>
      <c r="DI80" s="282">
        <f>IF(H80&gt; 0,(COUNTIFS(FRACAS!$B$5:$B$9997, H$4, FRACAS!$D$5:$D$9997, "&lt;="&amp;H80)), "" )</f>
        <v>12</v>
      </c>
      <c r="DJ80" s="282" t="str">
        <f>IF(I80&gt; 0,(COUNTIFS(FRACAS!$B$5:$B$9997, I$4, FRACAS!$D$5:$D$9997, "&lt;="&amp;I80)), "" )</f>
        <v/>
      </c>
      <c r="DK80" s="282" t="str">
        <f>IF(J80&gt; 0,(COUNTIFS(FRACAS!$B$5:$B$9997, J$4, FRACAS!$D$5:$D$9997, "&lt;="&amp;J80)), "" )</f>
        <v/>
      </c>
      <c r="DL80" s="282" t="str">
        <f>IF(K80&gt; 0,(COUNTIFS(FRACAS!$B$5:$B$9997, K$4, FRACAS!$D$5:$D$9997, "&lt;="&amp;K80)), "" )</f>
        <v/>
      </c>
      <c r="DM80" s="282" t="str">
        <f>IF(L80&gt; 0,(COUNTIFS(FRACAS!$B$5:$B$9997, L$4, FRACAS!$D$5:$D$9997, "&lt;="&amp;L80)), "" )</f>
        <v/>
      </c>
      <c r="DN80" s="282" t="str">
        <f>IF(M80&gt; 0,(COUNTIFS(FRACAS!$B$5:$B$9997, M$4, FRACAS!$D$5:$D$9997, "&lt;="&amp;M80)), "" )</f>
        <v/>
      </c>
      <c r="DO80" s="284"/>
      <c r="DP80" s="282"/>
      <c r="DQ80" s="282"/>
      <c r="DR80" s="282"/>
      <c r="DS80" s="282"/>
      <c r="DT80" s="282"/>
      <c r="DU80" s="282"/>
      <c r="DV80" s="282"/>
      <c r="DW80" s="282"/>
      <c r="DX80" s="282"/>
      <c r="DY80" s="282"/>
      <c r="DZ80" s="282"/>
      <c r="EA80" s="282"/>
      <c r="EB80" s="282"/>
      <c r="EC80" s="282"/>
      <c r="ED80" s="282"/>
      <c r="EE80" s="282"/>
      <c r="EF80" s="282"/>
      <c r="EG80" s="282"/>
      <c r="EH80" s="282"/>
      <c r="EI80" s="282"/>
      <c r="EJ80" s="282"/>
      <c r="EK80" s="282"/>
      <c r="EL80" s="282"/>
      <c r="EM80" s="282"/>
      <c r="EN80" s="282"/>
      <c r="EO80" s="282"/>
      <c r="EP80" s="282"/>
      <c r="EQ80" s="282"/>
      <c r="ER80" s="282"/>
      <c r="ES80" s="282"/>
      <c r="ET80" s="282"/>
      <c r="EU80" s="282"/>
      <c r="EV80" s="282"/>
      <c r="EW80" s="282"/>
      <c r="EX80" s="282"/>
      <c r="EY80" s="282"/>
      <c r="EZ80" s="282"/>
      <c r="FA80" s="282"/>
      <c r="FB80" s="283"/>
      <c r="FC80" s="285"/>
      <c r="FD80" s="285"/>
      <c r="JN80" s="306"/>
      <c r="JO80" s="274"/>
      <c r="JP80" s="274"/>
      <c r="JQ80" s="274"/>
      <c r="JR80" s="274"/>
      <c r="JS80" s="274"/>
      <c r="JT80" s="274"/>
      <c r="JU80" s="274"/>
      <c r="JV80" s="274"/>
      <c r="JW80" s="274"/>
      <c r="JX80" s="274"/>
      <c r="JY80" s="274"/>
      <c r="JZ80" s="274"/>
      <c r="KA80" s="274"/>
      <c r="KB80" s="274"/>
      <c r="KC80" s="274"/>
      <c r="KD80" s="274"/>
      <c r="KE80" s="274"/>
      <c r="KF80" s="274"/>
      <c r="KG80" s="274"/>
      <c r="KH80" s="274"/>
      <c r="KI80" s="274"/>
      <c r="KJ80" s="274"/>
      <c r="KK80" s="274"/>
      <c r="KL80" s="274"/>
      <c r="KM80" s="274"/>
      <c r="KN80" s="274"/>
      <c r="KO80" s="274"/>
      <c r="KP80" s="274"/>
      <c r="KQ80" s="274"/>
      <c r="KR80" s="274"/>
      <c r="KS80" s="274"/>
      <c r="KT80" s="274"/>
      <c r="KU80" s="274"/>
      <c r="KV80" s="274"/>
      <c r="KW80" s="274"/>
      <c r="KX80" s="274"/>
      <c r="KY80" s="274"/>
      <c r="KZ80" s="274"/>
      <c r="LA80" s="274"/>
      <c r="LB80" s="275"/>
      <c r="LC80" s="302">
        <f t="shared" si="11"/>
        <v>45786</v>
      </c>
      <c r="LD80" s="354" cm="1">
        <f t="array" ref="LD80">IFERROR(
    (((D80/FRACAS!$AY$1)*60))
    /
    (((D80/FRACAS!$AY$1)*60) + SUMPRODUCT((FRACAS!$B$5:$B$9997=D$4)*(FRACAS!$D$5:$D$9997&lt;=D80)*(IFERROR(FRACAS!$AM$5:$AM$9997,0)))
    ),"")</f>
        <v>0.49679267778104946</v>
      </c>
      <c r="LE80" s="354" cm="1">
        <f t="array" ref="LE80">IFERROR(
    (((E80/FRACAS!$AY$1)*60))
    /
    (((E80/FRACAS!$AY$1)*60) + SUMPRODUCT((FRACAS!$B$5:$B$9997=E$4)*(FRACAS!$D$5:$D$9997&lt;=E80)*(IFERROR(FRACAS!$AM$5:$AM$9997,0)))
    ),"")</f>
        <v>0.27323585455243798</v>
      </c>
      <c r="LF80" s="354" cm="1">
        <f t="array" ref="LF80">IFERROR(
    (((F80/FRACAS!$AY$1)*60))
    /
    (((F80/FRACAS!$AY$1)*60) + SUMPRODUCT((FRACAS!$B$5:$B$9997=F$4)*(FRACAS!$D$5:$D$9997&lt;=F80)*(IFERROR(FRACAS!$AM$5:$AM$9997,0)))
    ),"")</f>
        <v>0.7942967592533513</v>
      </c>
      <c r="LG80" s="354" cm="1">
        <f t="array" ref="LG80">IFERROR(
    (((G80/FRACAS!$AY$1)*60))
    /
    (((G80/FRACAS!$AY$1)*60) + SUMPRODUCT((FRACAS!$B$5:$B$9997=G$4)*(FRACAS!$D$5:$D$9997&lt;=G80)*(IFERROR(FRACAS!$AM$5:$AM$9997,0)))
    ),"")</f>
        <v>0.80516888575647561</v>
      </c>
      <c r="LH80" s="354" cm="1">
        <f t="array" ref="LH80">IFERROR(
    (((H80/FRACAS!$AY$1)*60))
    /
    (((H80/FRACAS!$AY$1)*60) + SUMPRODUCT((FRACAS!$B$5:$B$9997=H$4)*(FRACAS!$D$5:$D$9997&lt;=H80)*(IFERROR(FRACAS!$AM$5:$AM$9997,0)))
    ),"")</f>
        <v>0.80451643049719301</v>
      </c>
      <c r="LI80" s="354" t="str" cm="1">
        <f t="array" ref="LI80">IFERROR(
    (((I80/FRACAS!$AY$1)*60))
    /
    (((I80/FRACAS!$AY$1)*60) + SUMPRODUCT((FRACAS!$B$5:$B$9997=I$4)*(FRACAS!$D$5:$D$9997&lt;=I80)*(IFERROR(FRACAS!$AM$5:$AM$9997,0)))
    ),"")</f>
        <v/>
      </c>
      <c r="LJ80" s="354" t="str" cm="1">
        <f t="array" ref="LJ80">IFERROR(
    (((J80/FRACAS!$AY$1)*60))
    /
    (((J80/FRACAS!$AY$1)*60) + SUMPRODUCT((FRACAS!$B$5:$B$9997=J$4)*(FRACAS!$D$5:$D$9997&lt;=J80)*(IFERROR(FRACAS!$AM$5:$AM$9997,0)))
    ),"")</f>
        <v/>
      </c>
      <c r="LK80" s="354" t="str" cm="1">
        <f t="array" ref="LK80">IFERROR(
    (((K80/FRACAS!$AY$1)*60))
    /
    (((K80/FRACAS!$AY$1)*60) + SUMPRODUCT((FRACAS!$B$5:$B$9997=K$4)*(FRACAS!$D$5:$D$9997&lt;=K80)*(IFERROR(FRACAS!$AM$5:$AM$9997,0)))
    ),"")</f>
        <v/>
      </c>
      <c r="LL80" s="354" t="str" cm="1">
        <f t="array" ref="LL80">IFERROR(
    (((L80/FRACAS!$AY$1)*60))
    /
    (((L80/FRACAS!$AY$1)*60) + SUMPRODUCT((FRACAS!$B$5:$B$9997=L$4)*(FRACAS!$D$5:$D$9997&lt;=L80)*(IFERROR(FRACAS!$AM$5:$AM$9997,0)))
    ),"")</f>
        <v/>
      </c>
      <c r="LM80" s="354" t="str" cm="1">
        <f t="array" ref="LM80">IFERROR(
    (((M80/FRACAS!$AY$1)*60))
    /
    (((M80/FRACAS!$AY$1)*60) + SUMPRODUCT((FRACAS!$B$5:$B$9997=M$4)*(FRACAS!$D$5:$D$9997&lt;=M80)*(IFERROR(FRACAS!$AM$5:$AM$9997,0)))
    ),"")</f>
        <v/>
      </c>
      <c r="LN80" s="308"/>
      <c r="LO80" s="276"/>
      <c r="LP80" s="276"/>
      <c r="LQ80" s="276"/>
      <c r="LR80" s="276"/>
      <c r="LS80" s="276"/>
      <c r="LT80" s="276"/>
      <c r="LU80" s="276"/>
      <c r="LV80" s="276"/>
      <c r="LW80" s="276"/>
      <c r="LX80" s="276"/>
      <c r="LY80" s="276"/>
      <c r="LZ80" s="276"/>
      <c r="MA80" s="276"/>
      <c r="MB80" s="276"/>
      <c r="MC80" s="276"/>
      <c r="MD80" s="276"/>
      <c r="ME80" s="276"/>
      <c r="MF80" s="276"/>
      <c r="MG80" s="276"/>
      <c r="MH80" s="276"/>
      <c r="MI80" s="276"/>
      <c r="MJ80" s="276"/>
      <c r="MK80" s="276"/>
      <c r="ML80" s="276"/>
      <c r="MM80" s="276"/>
      <c r="MN80" s="276"/>
      <c r="MO80" s="276"/>
      <c r="MP80" s="276"/>
      <c r="MQ80" s="276"/>
      <c r="MR80" s="276"/>
      <c r="MS80" s="276"/>
      <c r="MT80" s="276"/>
      <c r="MU80" s="276"/>
      <c r="MV80" s="276"/>
      <c r="MW80" s="276"/>
      <c r="MX80" s="276"/>
      <c r="MY80" s="276"/>
      <c r="MZ80" s="276"/>
      <c r="NA80" s="277"/>
      <c r="ND80" s="345">
        <f t="shared" si="12"/>
        <v>121481.40476190469</v>
      </c>
      <c r="NE80" s="346">
        <f t="shared" si="10"/>
        <v>45786</v>
      </c>
      <c r="NF80" s="347" cm="1">
        <f t="array" ref="NF80">IF($ND80=0,"",(IFERROR( (IFERROR($ND80/FRACAS!$AY$1*60,0) - SUMPRODUCT( (FRACAS!$K$5:$K$9999=NF$2) * IFERROR(FRACAS!$AN$5:$AN$9999,0) ) ) / IFERROR($ND80/FRACAS!$AY$1*60,0), 1 )))</f>
        <v>1</v>
      </c>
      <c r="NG80" s="347" cm="1">
        <f t="array" ref="NG80">IF($ND80=0,"",(IFERROR( (IFERROR($ND80/FRACAS!$AY$1*60,0) - SUMPRODUCT( (FRACAS!$K$5:$K$9999=NG$2) * IFERROR(FRACAS!$AN$5:$AN$9999,0) ) ) / IFERROR($ND80/FRACAS!$AY$1*60,0), 1 )))</f>
        <v>1</v>
      </c>
      <c r="NH80" s="347" cm="1">
        <f t="array" ref="NH80">IF($ND80=0,"",(IFERROR( (IFERROR($ND80/FRACAS!$AY$1*60,0) - SUMPRODUCT( (FRACAS!$K$5:$K$9999=NH$2) * IFERROR(FRACAS!$AN$5:$AN$9999,0) ) ) / IFERROR($ND80/FRACAS!$AY$1*60,0), 1 )))</f>
        <v>1</v>
      </c>
      <c r="NI80" s="347" cm="1">
        <f t="array" ref="NI80">IF($ND80=0,"",(IFERROR( (IFERROR($ND80/FRACAS!$AY$1*60,0) - SUMPRODUCT( (FRACAS!$K$5:$K$9999=NI$2) * IFERROR(FRACAS!$AN$5:$AN$9999,0) ) ) / IFERROR($ND80/FRACAS!$AY$1*60,0), 1 )))</f>
        <v>1</v>
      </c>
      <c r="NJ80" s="347" cm="1">
        <f t="array" ref="NJ80">IF($ND80=0,"",(IFERROR( (IFERROR($ND80/FRACAS!$AY$1*60,0) - SUMPRODUCT( (FRACAS!$K$5:$K$9999=NJ$2) * IFERROR(FRACAS!$AN$5:$AN$9999,0) ) ) / IFERROR($ND80/FRACAS!$AY$1*60,0), 1 )))</f>
        <v>1</v>
      </c>
      <c r="NK80" s="347" cm="1">
        <f t="array" ref="NK80">IF($ND80=0,"",(IFERROR( (IFERROR($ND80/FRACAS!$AY$1*60,0) - SUMPRODUCT( (FRACAS!$K$5:$K$9999=NK$2) * IFERROR(FRACAS!$AN$5:$AN$9999,0) ) ) / IFERROR($ND80/FRACAS!$AY$1*60,0), 1 )))</f>
        <v>1</v>
      </c>
      <c r="NL80" s="347" cm="1">
        <f t="array" ref="NL80">IF($ND80=0,"",(IFERROR( (IFERROR($ND80/FRACAS!$AY$1*60,0) - SUMPRODUCT( (FRACAS!$K$5:$K$9999=NL$2) * IFERROR(FRACAS!$AN$5:$AN$9999,0) ) ) / IFERROR($ND80/FRACAS!$AY$1*60,0), 1 )))</f>
        <v>1</v>
      </c>
      <c r="NM80" s="347" cm="1">
        <f t="array" ref="NM80">IF($ND80=0,"",(IFERROR( (IFERROR($ND80/FRACAS!$AY$1*60,0) - SUMPRODUCT( (FRACAS!$K$5:$K$9999=NM$2) * IFERROR(FRACAS!$AN$5:$AN$9999,0) ) ) / IFERROR($ND80/FRACAS!$AY$1*60,0), 1 )))</f>
        <v>1</v>
      </c>
      <c r="NN80" s="347" cm="1">
        <f t="array" ref="NN80">IF($ND80=0,"",(IFERROR( (IFERROR($ND80/FRACAS!$AY$1*60,0) - SUMPRODUCT( (FRACAS!$K$5:$K$9999=NN$2) * IFERROR(FRACAS!$AN$5:$AN$9999,0) ) ) / IFERROR($ND80/FRACAS!$AY$1*60,0), 1 )))</f>
        <v>1</v>
      </c>
      <c r="NO80" s="347" cm="1">
        <f t="array" ref="NO80">IF($ND80=0,"",(IFERROR( (IFERROR($ND80/FRACAS!$AY$1*60,0) - SUMPRODUCT( (FRACAS!$K$5:$K$9999=NO$2) * IFERROR(FRACAS!$AN$5:$AN$9999,0) ) ) / IFERROR($ND80/FRACAS!$AY$1*60,0), 1 )))</f>
        <v>1</v>
      </c>
      <c r="NP80" s="347" cm="1">
        <f t="array" ref="NP80">IF($ND80=0,"",(IFERROR( (IFERROR($ND80/FRACAS!$AY$1*60,0) - SUMPRODUCT( (FRACAS!$K$5:$K$9999=NP$2) * IFERROR(FRACAS!$AN$5:$AN$9999,0) ) ) / IFERROR($ND80/FRACAS!$AY$1*60,0), 1 )))</f>
        <v>1</v>
      </c>
      <c r="NQ80" s="347" cm="1">
        <f t="array" ref="NQ80">IF($ND80=0,"",(IFERROR( (IFERROR($ND80/FRACAS!$AY$1*60,0) - SUMPRODUCT( (FRACAS!$K$5:$K$9999=NQ$2) * IFERROR(FRACAS!$AN$5:$AN$9999,0) ) ) / IFERROR($ND80/FRACAS!$AY$1*60,0), 1 )))</f>
        <v>1</v>
      </c>
      <c r="NR80" s="347" cm="1">
        <f t="array" ref="NR80">IF($ND80=0,"",(IFERROR( (IFERROR($ND80/FRACAS!$AY$1*60,0) - SUMPRODUCT( (FRACAS!$K$5:$K$9999=NR$2) * IFERROR(FRACAS!$AN$5:$AN$9999,0) ) ) / IFERROR($ND80/FRACAS!$AY$1*60,0), 1 )))</f>
        <v>1</v>
      </c>
      <c r="NS80" s="347" cm="1">
        <f t="array" ref="NS80">IF($ND80=0,"",(IFERROR( (IFERROR($ND80/FRACAS!$AY$1*60,0) - SUMPRODUCT( (FRACAS!$K$5:$K$9999=NS$2) * IFERROR(FRACAS!$AN$5:$AN$9999,0) ) ) / IFERROR($ND80/FRACAS!$AY$1*60,0), 1 )))</f>
        <v>1</v>
      </c>
      <c r="NT80" s="347" cm="1">
        <f t="array" ref="NT80">IF($ND80=0,"",(IFERROR( (IFERROR($ND80/FRACAS!$AY$1*60,0) - SUMPRODUCT( (FRACAS!$K$5:$K$9999=NT$2) * IFERROR(FRACAS!$AN$5:$AN$9999,0) ) ) / IFERROR($ND80/FRACAS!$AY$1*60,0), 1 )))</f>
        <v>1</v>
      </c>
      <c r="NU80" s="347" cm="1">
        <f t="array" ref="NU80">IF($ND80=0,"",(IFERROR( (IFERROR($ND80/FRACAS!$AY$1*60,0) - SUMPRODUCT( (FRACAS!$K$5:$K$9999=NU$2) * IFERROR(FRACAS!$AN$5:$AN$9999,0) ) ) / IFERROR($ND80/FRACAS!$AY$1*60,0), 1 )))</f>
        <v>1</v>
      </c>
      <c r="NV80" s="347" cm="1">
        <f t="array" ref="NV80">IF($ND80=0,"",(IFERROR( (IFERROR($ND80/FRACAS!$AY$1*60,0) - SUMPRODUCT( (FRACAS!$K$5:$K$9999=NV$2) * IFERROR(FRACAS!$AN$5:$AN$9999,0) ) ) / IFERROR($ND80/FRACAS!$AY$1*60,0), 1 )))</f>
        <v>1</v>
      </c>
      <c r="NW80" s="347" cm="1">
        <f t="array" ref="NW80">IF($ND80=0,"",(IFERROR( (IFERROR($ND80/FRACAS!$AY$1*60,0) - SUMPRODUCT( (FRACAS!$K$5:$K$9999=NW$2) * IFERROR(FRACAS!$AN$5:$AN$9999,0) ) ) / IFERROR($ND80/FRACAS!$AY$1*60,0), 1 )))</f>
        <v>1</v>
      </c>
      <c r="NX80" s="347" cm="1">
        <f t="array" ref="NX80">IF($ND80=0,"",(IFERROR( (IFERROR($ND80/FRACAS!$AY$1*60,0) - SUMPRODUCT( (FRACAS!$K$5:$K$9999=NX$2) * IFERROR(FRACAS!$AN$5:$AN$9999,0) ) ) / IFERROR($ND80/FRACAS!$AY$1*60,0), 1 )))</f>
        <v>1</v>
      </c>
      <c r="NY80" s="347" cm="1">
        <f t="array" ref="NY80">IF($ND80=0,"",(IFERROR( (IFERROR($ND80/FRACAS!$AY$1*60,0) - SUMPRODUCT( (FRACAS!$K$5:$K$9999=NY$2) * IFERROR(FRACAS!$AN$5:$AN$9999,0) ) ) / IFERROR($ND80/FRACAS!$AY$1*60,0), 1 )))</f>
        <v>1</v>
      </c>
      <c r="NZ80" s="347" cm="1">
        <f t="array" ref="NZ80">IF($ND80=0,"",(IFERROR( (IFERROR($ND80/FRACAS!$AY$1*60,0) - SUMPRODUCT( (FRACAS!$K$5:$K$9999=NZ$2) * IFERROR(FRACAS!$AN$5:$AN$9999,0) ) ) / IFERROR($ND80/FRACAS!$AY$1*60,0), 1 )))</f>
        <v>1</v>
      </c>
      <c r="OA80" s="347" cm="1">
        <f t="array" ref="OA80">IF($ND80=0,"",(IFERROR( (IFERROR($ND80/FRACAS!$AY$1*60,0) - SUMPRODUCT( (FRACAS!$K$5:$K$9999=OA$2) * IFERROR(FRACAS!$AN$5:$AN$9999,0) ) ) / IFERROR($ND80/FRACAS!$AY$1*60,0), 1 )))</f>
        <v>1</v>
      </c>
      <c r="OB80" s="347" cm="1">
        <f t="array" ref="OB80">IF($ND80=0,"",(IFERROR( (IFERROR($ND80/FRACAS!$AY$1*60,0) - SUMPRODUCT( (FRACAS!$K$5:$K$9999=OB$2) * IFERROR(FRACAS!$AN$5:$AN$9999,0) ) ) / IFERROR($ND80/FRACAS!$AY$1*60,0), 1 )))</f>
        <v>1</v>
      </c>
      <c r="OC80" s="347" cm="1">
        <f t="array" ref="OC80">IF($ND80=0,"",(IFERROR( (IFERROR($ND80/FRACAS!$AY$1*60,0) - SUMPRODUCT( (FRACAS!$K$5:$K$9999=OC$2) * IFERROR(FRACAS!$AN$5:$AN$9999,0) ) ) / IFERROR($ND80/FRACAS!$AY$1*60,0), 1 )))</f>
        <v>1</v>
      </c>
      <c r="OD80" s="347" cm="1">
        <f t="array" ref="OD80">IF($ND80=0,"",(IFERROR( (IFERROR($ND80/FRACAS!$AY$1*60,0) - SUMPRODUCT( (FRACAS!$K$5:$K$9999=OD$2) * IFERROR(FRACAS!$AN$5:$AN$9999,0) ) ) / IFERROR($ND80/FRACAS!$AY$1*60,0), 1 )))</f>
        <v>1</v>
      </c>
      <c r="OE80" s="347" cm="1">
        <f t="array" ref="OE80">IF($ND80=0,"",(IFERROR( (IFERROR($ND80/FRACAS!$AY$1*60,0) - SUMPRODUCT( (FRACAS!$K$5:$K$9999=OE$2) * IFERROR(FRACAS!$AN$5:$AN$9999,0) ) ) / IFERROR($ND80/FRACAS!$AY$1*60,0), 1 )))</f>
        <v>1</v>
      </c>
      <c r="OF80" s="347" cm="1">
        <f t="array" ref="OF80">IF($ND80=0,"",(IFERROR( (IFERROR($ND80/FRACAS!$AY$1*60,0) - SUMPRODUCT( (FRACAS!$K$5:$K$9999=OF$2) * IFERROR(FRACAS!$AN$5:$AN$9999,0) ) ) / IFERROR($ND80/FRACAS!$AY$1*60,0), 1 )))</f>
        <v>1</v>
      </c>
      <c r="OG80" s="347" cm="1">
        <f t="array" ref="OG80">IF($ND80=0,"",(IFERROR( (IFERROR($ND80/FRACAS!$AY$1*60,0) - SUMPRODUCT( (FRACAS!$K$5:$K$9999=OG$2) * IFERROR(FRACAS!$AN$5:$AN$9999,0) ) ) / IFERROR($ND80/FRACAS!$AY$1*60,0), 1 )))</f>
        <v>1</v>
      </c>
      <c r="OH80" s="347" cm="1">
        <f t="array" ref="OH80">IF($ND80=0,"",(IFERROR( (IFERROR($ND80/FRACAS!$AY$1*60,0) - SUMPRODUCT( (FRACAS!$K$5:$K$9999=OH$2) * IFERROR(FRACAS!$AN$5:$AN$9999,0) ) ) / IFERROR($ND80/FRACAS!$AY$1*60,0), 1 )))</f>
        <v>1</v>
      </c>
      <c r="OI80" s="347" cm="1">
        <f t="array" ref="OI80">IF($ND80=0,"",(IFERROR( (IFERROR($ND80/FRACAS!$AY$1*60,0) - SUMPRODUCT( (FRACAS!$K$5:$K$9999=OI$2) * IFERROR(FRACAS!$AN$5:$AN$9999,0) ) ) / IFERROR($ND80/FRACAS!$AY$1*60,0), 1 )))</f>
        <v>1</v>
      </c>
      <c r="OJ80" s="347" cm="1">
        <f t="array" ref="OJ80">IF($ND80=0,"",(IFERROR( (IFERROR($ND80/FRACAS!$AY$1*60,0) - SUMPRODUCT( (FRACAS!$K$5:$K$9999=OJ$2) * IFERROR(FRACAS!$AN$5:$AN$9999,0) ) ) / IFERROR($ND80/FRACAS!$AY$1*60,0), 1 )))</f>
        <v>1</v>
      </c>
      <c r="OK80" s="347" cm="1">
        <f t="array" ref="OK80">IF($ND80=0,"",(IFERROR( (IFERROR($ND80/FRACAS!$AY$1*60,0) - SUMPRODUCT( (FRACAS!$K$5:$K$9999=OK$2) * IFERROR(FRACAS!$AN$5:$AN$9999,0) ) ) / IFERROR($ND80/FRACAS!$AY$1*60,0), 1 )))</f>
        <v>1</v>
      </c>
      <c r="OL80" s="347" cm="1">
        <f t="array" ref="OL80">IF($ND80=0,"",(IFERROR( (IFERROR($ND80/FRACAS!$AY$1*60,0) - SUMPRODUCT( (FRACAS!$K$5:$K$9999=OL$2) * IFERROR(FRACAS!$AN$5:$AN$9999,0) ) ) / IFERROR($ND80/FRACAS!$AY$1*60,0), 1 )))</f>
        <v>1</v>
      </c>
      <c r="OM80" s="347" cm="1">
        <f t="array" ref="OM80">IF($ND80=0,"",(IFERROR( (IFERROR($ND80/FRACAS!$AY$1*60,0) - SUMPRODUCT( (FRACAS!$K$5:$K$9999=OM$2) * IFERROR(FRACAS!$AN$5:$AN$9999,0) ) ) / IFERROR($ND80/FRACAS!$AY$1*60,0), 1 )))</f>
        <v>1</v>
      </c>
      <c r="ON80" s="347" cm="1">
        <f t="array" ref="ON80">IF($ND80=0,"",(IFERROR( (IFERROR($ND80/FRACAS!$AY$1*60,0) - SUMPRODUCT( (FRACAS!$K$5:$K$9999=ON$2) * IFERROR(FRACAS!$AN$5:$AN$9999,0) ) ) / IFERROR($ND80/FRACAS!$AY$1*60,0), 1 )))</f>
        <v>1</v>
      </c>
    </row>
    <row r="81" spans="2:404" ht="15" customHeight="1">
      <c r="B81" s="301" t="s">
        <v>240</v>
      </c>
      <c r="C81" s="302">
        <v>45793</v>
      </c>
      <c r="D81" s="307">
        <v>27332</v>
      </c>
      <c r="E81" s="307">
        <v>10802</v>
      </c>
      <c r="F81" s="307">
        <v>30817</v>
      </c>
      <c r="G81" s="307">
        <v>29035.428571428602</v>
      </c>
      <c r="H81" s="307">
        <v>28742.5952380952</v>
      </c>
      <c r="I81" s="303"/>
      <c r="J81" s="303"/>
      <c r="K81" s="304"/>
      <c r="L81" s="304"/>
      <c r="M81" s="317"/>
      <c r="N81" s="305"/>
      <c r="O81" s="279"/>
      <c r="P81" s="279"/>
      <c r="Q81" s="279"/>
      <c r="R81" s="279"/>
      <c r="S81" s="279"/>
      <c r="T81" s="279"/>
      <c r="U81" s="279"/>
      <c r="V81" s="279"/>
      <c r="W81" s="279"/>
      <c r="X81" s="279"/>
      <c r="Y81" s="279"/>
      <c r="Z81" s="279"/>
      <c r="AA81" s="279"/>
      <c r="AB81" s="279"/>
      <c r="AC81" s="279"/>
      <c r="AD81" s="279"/>
      <c r="AE81" s="279"/>
      <c r="AF81" s="279"/>
      <c r="AG81" s="279"/>
      <c r="AH81" s="279"/>
      <c r="AI81" s="279"/>
      <c r="AJ81" s="279"/>
      <c r="AK81" s="279"/>
      <c r="AL81" s="279"/>
      <c r="AM81" s="279"/>
      <c r="AN81" s="279"/>
      <c r="AO81" s="279"/>
      <c r="AP81" s="279"/>
      <c r="AQ81" s="279"/>
      <c r="AR81" s="279"/>
      <c r="AS81" s="279"/>
      <c r="AT81" s="279"/>
      <c r="AU81" s="279"/>
      <c r="AV81" s="279"/>
      <c r="AW81" s="279"/>
      <c r="AX81" s="279"/>
      <c r="AY81" s="279"/>
      <c r="AZ81" s="279"/>
      <c r="BA81" s="280"/>
      <c r="BB81" s="266"/>
      <c r="BC81" s="266"/>
      <c r="BD81" s="352"/>
      <c r="BE81" s="352"/>
      <c r="BF81" s="352"/>
      <c r="BG81" s="352"/>
      <c r="BH81" s="352"/>
      <c r="BI81" s="352"/>
      <c r="BJ81" s="352"/>
      <c r="BK81" s="352"/>
      <c r="BL81" s="352"/>
      <c r="BM81" s="352"/>
      <c r="BN81" s="352"/>
      <c r="BO81" s="352"/>
      <c r="BP81" s="352"/>
      <c r="BQ81" s="352"/>
      <c r="BR81" s="352"/>
      <c r="BS81" s="352"/>
      <c r="BT81" s="352"/>
      <c r="BU81" s="352"/>
      <c r="BV81" s="352"/>
      <c r="BW81" s="352"/>
      <c r="BX81" s="352"/>
      <c r="BY81" s="352"/>
      <c r="BZ81" s="352"/>
      <c r="CA81" s="352"/>
      <c r="CB81" s="352"/>
      <c r="CC81" s="352"/>
      <c r="CD81" s="352"/>
      <c r="CE81" s="352"/>
      <c r="CF81" s="352"/>
      <c r="CG81" s="352"/>
      <c r="CH81" s="352"/>
      <c r="CI81" s="352"/>
      <c r="CJ81" s="352"/>
      <c r="CK81" s="352"/>
      <c r="CL81" s="352"/>
      <c r="CM81" s="352"/>
      <c r="CN81" s="352"/>
      <c r="CO81" s="352"/>
      <c r="CP81" s="352"/>
      <c r="CQ81" s="352"/>
      <c r="CR81" s="352"/>
      <c r="CS81" s="352"/>
      <c r="CT81" s="352"/>
      <c r="CU81" s="352"/>
      <c r="CV81" s="352"/>
      <c r="CW81" s="352"/>
      <c r="CX81" s="352"/>
      <c r="CY81" s="352"/>
      <c r="CZ81" s="352"/>
      <c r="DA81" s="352"/>
      <c r="DB81" s="266"/>
      <c r="DC81" s="266">
        <f t="shared" si="8"/>
        <v>92</v>
      </c>
      <c r="DD81" s="302">
        <f t="shared" si="9"/>
        <v>45793</v>
      </c>
      <c r="DE81" s="328">
        <f>IF(D81&gt; 0,(COUNTIFS(FRACAS!$B$5:$B$9997, D$4, FRACAS!$D$5:$D$9997, "&lt;="&amp;D81)), "" )</f>
        <v>44</v>
      </c>
      <c r="DF81" s="282">
        <f>IF(E81&gt; 0,(COUNTIFS(FRACAS!$B$5:$B$9997, E$4, FRACAS!$D$5:$D$9997, "&lt;="&amp;E81)), "" )</f>
        <v>14</v>
      </c>
      <c r="DG81" s="282">
        <f>IF(F81&gt; 0,(COUNTIFS(FRACAS!$B$5:$B$9997, F$4, FRACAS!$D$5:$D$9997, "&lt;="&amp;F81)), "" )</f>
        <v>9</v>
      </c>
      <c r="DH81" s="282">
        <f>IF(G81&gt; 0,(COUNTIFS(FRACAS!$B$5:$B$9997, G$4, FRACAS!$D$5:$D$9997, "&lt;="&amp;G81)), "" )</f>
        <v>13</v>
      </c>
      <c r="DI81" s="282">
        <f>IF(H81&gt; 0,(COUNTIFS(FRACAS!$B$5:$B$9997, H$4, FRACAS!$D$5:$D$9997, "&lt;="&amp;H81)), "" )</f>
        <v>12</v>
      </c>
      <c r="DJ81" s="282" t="str">
        <f>IF(I81&gt; 0,(COUNTIFS(FRACAS!$B$5:$B$9997, I$4, FRACAS!$D$5:$D$9997, "&lt;="&amp;I81)), "" )</f>
        <v/>
      </c>
      <c r="DK81" s="282" t="str">
        <f>IF(J81&gt; 0,(COUNTIFS(FRACAS!$B$5:$B$9997, J$4, FRACAS!$D$5:$D$9997, "&lt;="&amp;J81)), "" )</f>
        <v/>
      </c>
      <c r="DL81" s="282" t="str">
        <f>IF(K81&gt; 0,(COUNTIFS(FRACAS!$B$5:$B$9997, K$4, FRACAS!$D$5:$D$9997, "&lt;="&amp;K81)), "" )</f>
        <v/>
      </c>
      <c r="DM81" s="282" t="str">
        <f>IF(L81&gt; 0,(COUNTIFS(FRACAS!$B$5:$B$9997, L$4, FRACAS!$D$5:$D$9997, "&lt;="&amp;L81)), "" )</f>
        <v/>
      </c>
      <c r="DN81" s="282" t="str">
        <f>IF(M81&gt; 0,(COUNTIFS(FRACAS!$B$5:$B$9997, M$4, FRACAS!$D$5:$D$9997, "&lt;="&amp;M81)), "" )</f>
        <v/>
      </c>
      <c r="DO81" s="284"/>
      <c r="DP81" s="282"/>
      <c r="DQ81" s="282"/>
      <c r="DR81" s="282"/>
      <c r="DS81" s="282"/>
      <c r="DT81" s="282"/>
      <c r="DU81" s="282"/>
      <c r="DV81" s="282"/>
      <c r="DW81" s="282"/>
      <c r="DX81" s="282"/>
      <c r="DY81" s="282"/>
      <c r="DZ81" s="282"/>
      <c r="EA81" s="282"/>
      <c r="EB81" s="282"/>
      <c r="EC81" s="282"/>
      <c r="ED81" s="282"/>
      <c r="EE81" s="282"/>
      <c r="EF81" s="282"/>
      <c r="EG81" s="282"/>
      <c r="EH81" s="282"/>
      <c r="EI81" s="282"/>
      <c r="EJ81" s="282"/>
      <c r="EK81" s="282"/>
      <c r="EL81" s="282"/>
      <c r="EM81" s="282"/>
      <c r="EN81" s="282"/>
      <c r="EO81" s="282"/>
      <c r="EP81" s="282"/>
      <c r="EQ81" s="282"/>
      <c r="ER81" s="282"/>
      <c r="ES81" s="282"/>
      <c r="ET81" s="282"/>
      <c r="EU81" s="282"/>
      <c r="EV81" s="282"/>
      <c r="EW81" s="282"/>
      <c r="EX81" s="282"/>
      <c r="EY81" s="282"/>
      <c r="EZ81" s="282"/>
      <c r="FA81" s="282"/>
      <c r="FB81" s="283"/>
      <c r="FC81" s="285"/>
      <c r="FD81" s="285"/>
      <c r="JN81" s="306"/>
      <c r="JO81" s="274"/>
      <c r="JP81" s="274"/>
      <c r="JQ81" s="274"/>
      <c r="JR81" s="274"/>
      <c r="JS81" s="274"/>
      <c r="JT81" s="274"/>
      <c r="JU81" s="274"/>
      <c r="JV81" s="274"/>
      <c r="JW81" s="274"/>
      <c r="JX81" s="274"/>
      <c r="JY81" s="274"/>
      <c r="JZ81" s="274"/>
      <c r="KA81" s="274"/>
      <c r="KB81" s="274"/>
      <c r="KC81" s="274"/>
      <c r="KD81" s="274"/>
      <c r="KE81" s="274"/>
      <c r="KF81" s="274"/>
      <c r="KG81" s="274"/>
      <c r="KH81" s="274"/>
      <c r="KI81" s="274"/>
      <c r="KJ81" s="274"/>
      <c r="KK81" s="274"/>
      <c r="KL81" s="274"/>
      <c r="KM81" s="274"/>
      <c r="KN81" s="274"/>
      <c r="KO81" s="274"/>
      <c r="KP81" s="274"/>
      <c r="KQ81" s="274"/>
      <c r="KR81" s="274"/>
      <c r="KS81" s="274"/>
      <c r="KT81" s="274"/>
      <c r="KU81" s="274"/>
      <c r="KV81" s="274"/>
      <c r="KW81" s="274"/>
      <c r="KX81" s="274"/>
      <c r="KY81" s="274"/>
      <c r="KZ81" s="274"/>
      <c r="LA81" s="274"/>
      <c r="LB81" s="275"/>
      <c r="LC81" s="302">
        <f t="shared" si="11"/>
        <v>45793</v>
      </c>
      <c r="LD81" s="354" cm="1">
        <f t="array" ref="LD81">IFERROR(
    (((D81/FRACAS!$AY$1)*60))
    /
    (((D81/FRACAS!$AY$1)*60) + SUMPRODUCT((FRACAS!$B$5:$B$9997=D$4)*(FRACAS!$D$5:$D$9997&lt;=D81)*(IFERROR(FRACAS!$AM$5:$AM$9997,0)))
    ),"")</f>
        <v>0.50404965254214706</v>
      </c>
      <c r="LE81" s="354" cm="1">
        <f t="array" ref="LE81">IFERROR(
    (((E81/FRACAS!$AY$1)*60))
    /
    (((E81/FRACAS!$AY$1)*60) + SUMPRODUCT((FRACAS!$B$5:$B$9997=E$4)*(FRACAS!$D$5:$D$9997&lt;=E81)*(IFERROR(FRACAS!$AM$5:$AM$9997,0)))
    ),"")</f>
        <v>0.28879976306185207</v>
      </c>
      <c r="LF81" s="354" cm="1">
        <f t="array" ref="LF81">IFERROR(
    (((F81/FRACAS!$AY$1)*60))
    /
    (((F81/FRACAS!$AY$1)*60) + SUMPRODUCT((FRACAS!$B$5:$B$9997=F$4)*(FRACAS!$D$5:$D$9997&lt;=F81)*(IFERROR(FRACAS!$AM$5:$AM$9997,0)))
    ),"")</f>
        <v>0.80107698704270813</v>
      </c>
      <c r="LG81" s="354" cm="1">
        <f t="array" ref="LG81">IFERROR(
    (((G81/FRACAS!$AY$1)*60))
    /
    (((G81/FRACAS!$AY$1)*60) + SUMPRODUCT((FRACAS!$B$5:$B$9997=G$4)*(FRACAS!$D$5:$D$9997&lt;=G81)*(IFERROR(FRACAS!$AM$5:$AM$9997,0)))
    ),"")</f>
        <v>0.81123506315682359</v>
      </c>
      <c r="LH81" s="354" cm="1">
        <f t="array" ref="LH81">IFERROR(
    (((H81/FRACAS!$AY$1)*60))
    /
    (((H81/FRACAS!$AY$1)*60) + SUMPRODUCT((FRACAS!$B$5:$B$9997=H$4)*(FRACAS!$D$5:$D$9997&lt;=H81)*(IFERROR(FRACAS!$AM$5:$AM$9997,0)))
    ),"")</f>
        <v>0.81159405934507134</v>
      </c>
      <c r="LI81" s="354" t="str" cm="1">
        <f t="array" ref="LI81">IFERROR(
    (((I81/FRACAS!$AY$1)*60))
    /
    (((I81/FRACAS!$AY$1)*60) + SUMPRODUCT((FRACAS!$B$5:$B$9997=I$4)*(FRACAS!$D$5:$D$9997&lt;=I81)*(IFERROR(FRACAS!$AM$5:$AM$9997,0)))
    ),"")</f>
        <v/>
      </c>
      <c r="LJ81" s="354" t="str" cm="1">
        <f t="array" ref="LJ81">IFERROR(
    (((J81/FRACAS!$AY$1)*60))
    /
    (((J81/FRACAS!$AY$1)*60) + SUMPRODUCT((FRACAS!$B$5:$B$9997=J$4)*(FRACAS!$D$5:$D$9997&lt;=J81)*(IFERROR(FRACAS!$AM$5:$AM$9997,0)))
    ),"")</f>
        <v/>
      </c>
      <c r="LK81" s="354" t="str" cm="1">
        <f t="array" ref="LK81">IFERROR(
    (((K81/FRACAS!$AY$1)*60))
    /
    (((K81/FRACAS!$AY$1)*60) + SUMPRODUCT((FRACAS!$B$5:$B$9997=K$4)*(FRACAS!$D$5:$D$9997&lt;=K81)*(IFERROR(FRACAS!$AM$5:$AM$9997,0)))
    ),"")</f>
        <v/>
      </c>
      <c r="LL81" s="354" t="str" cm="1">
        <f t="array" ref="LL81">IFERROR(
    (((L81/FRACAS!$AY$1)*60))
    /
    (((L81/FRACAS!$AY$1)*60) + SUMPRODUCT((FRACAS!$B$5:$B$9997=L$4)*(FRACAS!$D$5:$D$9997&lt;=L81)*(IFERROR(FRACAS!$AM$5:$AM$9997,0)))
    ),"")</f>
        <v/>
      </c>
      <c r="LM81" s="354" t="str" cm="1">
        <f t="array" ref="LM81">IFERROR(
    (((M81/FRACAS!$AY$1)*60))
    /
    (((M81/FRACAS!$AY$1)*60) + SUMPRODUCT((FRACAS!$B$5:$B$9997=M$4)*(FRACAS!$D$5:$D$9997&lt;=M81)*(IFERROR(FRACAS!$AM$5:$AM$9997,0)))
    ),"")</f>
        <v/>
      </c>
      <c r="LN81" s="308"/>
      <c r="LO81" s="276"/>
      <c r="LP81" s="276"/>
      <c r="LQ81" s="276"/>
      <c r="LR81" s="276"/>
      <c r="LS81" s="276"/>
      <c r="LT81" s="276"/>
      <c r="LU81" s="276"/>
      <c r="LV81" s="276"/>
      <c r="LW81" s="276"/>
      <c r="LX81" s="276"/>
      <c r="LY81" s="276"/>
      <c r="LZ81" s="276"/>
      <c r="MA81" s="276"/>
      <c r="MB81" s="276"/>
      <c r="MC81" s="276"/>
      <c r="MD81" s="276"/>
      <c r="ME81" s="276"/>
      <c r="MF81" s="276"/>
      <c r="MG81" s="276"/>
      <c r="MH81" s="276"/>
      <c r="MI81" s="276"/>
      <c r="MJ81" s="276"/>
      <c r="MK81" s="276"/>
      <c r="ML81" s="276"/>
      <c r="MM81" s="276"/>
      <c r="MN81" s="276"/>
      <c r="MO81" s="276"/>
      <c r="MP81" s="276"/>
      <c r="MQ81" s="276"/>
      <c r="MR81" s="276"/>
      <c r="MS81" s="276"/>
      <c r="MT81" s="276"/>
      <c r="MU81" s="276"/>
      <c r="MV81" s="276"/>
      <c r="MW81" s="276"/>
      <c r="MX81" s="276"/>
      <c r="MY81" s="276"/>
      <c r="MZ81" s="276"/>
      <c r="NA81" s="277"/>
      <c r="ND81" s="345">
        <f t="shared" si="12"/>
        <v>126729.02380952382</v>
      </c>
      <c r="NE81" s="346">
        <f t="shared" si="10"/>
        <v>45793</v>
      </c>
      <c r="NF81" s="347" cm="1">
        <f t="array" ref="NF81">IF($ND81=0,"",(IFERROR( (IFERROR($ND81/FRACAS!$AY$1*60,0) - SUMPRODUCT( (FRACAS!$K$5:$K$9999=NF$2) * IFERROR(FRACAS!$AN$5:$AN$9999,0) ) ) / IFERROR($ND81/FRACAS!$AY$1*60,0), 1 )))</f>
        <v>1</v>
      </c>
      <c r="NG81" s="347" cm="1">
        <f t="array" ref="NG81">IF($ND81=0,"",(IFERROR( (IFERROR($ND81/FRACAS!$AY$1*60,0) - SUMPRODUCT( (FRACAS!$K$5:$K$9999=NG$2) * IFERROR(FRACAS!$AN$5:$AN$9999,0) ) ) / IFERROR($ND81/FRACAS!$AY$1*60,0), 1 )))</f>
        <v>1</v>
      </c>
      <c r="NH81" s="347" cm="1">
        <f t="array" ref="NH81">IF($ND81=0,"",(IFERROR( (IFERROR($ND81/FRACAS!$AY$1*60,0) - SUMPRODUCT( (FRACAS!$K$5:$K$9999=NH$2) * IFERROR(FRACAS!$AN$5:$AN$9999,0) ) ) / IFERROR($ND81/FRACAS!$AY$1*60,0), 1 )))</f>
        <v>1</v>
      </c>
      <c r="NI81" s="347" cm="1">
        <f t="array" ref="NI81">IF($ND81=0,"",(IFERROR( (IFERROR($ND81/FRACAS!$AY$1*60,0) - SUMPRODUCT( (FRACAS!$K$5:$K$9999=NI$2) * IFERROR(FRACAS!$AN$5:$AN$9999,0) ) ) / IFERROR($ND81/FRACAS!$AY$1*60,0), 1 )))</f>
        <v>1</v>
      </c>
      <c r="NJ81" s="347" cm="1">
        <f t="array" ref="NJ81">IF($ND81=0,"",(IFERROR( (IFERROR($ND81/FRACAS!$AY$1*60,0) - SUMPRODUCT( (FRACAS!$K$5:$K$9999=NJ$2) * IFERROR(FRACAS!$AN$5:$AN$9999,0) ) ) / IFERROR($ND81/FRACAS!$AY$1*60,0), 1 )))</f>
        <v>1</v>
      </c>
      <c r="NK81" s="347" cm="1">
        <f t="array" ref="NK81">IF($ND81=0,"",(IFERROR( (IFERROR($ND81/FRACAS!$AY$1*60,0) - SUMPRODUCT( (FRACAS!$K$5:$K$9999=NK$2) * IFERROR(FRACAS!$AN$5:$AN$9999,0) ) ) / IFERROR($ND81/FRACAS!$AY$1*60,0), 1 )))</f>
        <v>1</v>
      </c>
      <c r="NL81" s="347" cm="1">
        <f t="array" ref="NL81">IF($ND81=0,"",(IFERROR( (IFERROR($ND81/FRACAS!$AY$1*60,0) - SUMPRODUCT( (FRACAS!$K$5:$K$9999=NL$2) * IFERROR(FRACAS!$AN$5:$AN$9999,0) ) ) / IFERROR($ND81/FRACAS!$AY$1*60,0), 1 )))</f>
        <v>1</v>
      </c>
      <c r="NM81" s="347" cm="1">
        <f t="array" ref="NM81">IF($ND81=0,"",(IFERROR( (IFERROR($ND81/FRACAS!$AY$1*60,0) - SUMPRODUCT( (FRACAS!$K$5:$K$9999=NM$2) * IFERROR(FRACAS!$AN$5:$AN$9999,0) ) ) / IFERROR($ND81/FRACAS!$AY$1*60,0), 1 )))</f>
        <v>1</v>
      </c>
      <c r="NN81" s="347" cm="1">
        <f t="array" ref="NN81">IF($ND81=0,"",(IFERROR( (IFERROR($ND81/FRACAS!$AY$1*60,0) - SUMPRODUCT( (FRACAS!$K$5:$K$9999=NN$2) * IFERROR(FRACAS!$AN$5:$AN$9999,0) ) ) / IFERROR($ND81/FRACAS!$AY$1*60,0), 1 )))</f>
        <v>1</v>
      </c>
      <c r="NO81" s="347" cm="1">
        <f t="array" ref="NO81">IF($ND81=0,"",(IFERROR( (IFERROR($ND81/FRACAS!$AY$1*60,0) - SUMPRODUCT( (FRACAS!$K$5:$K$9999=NO$2) * IFERROR(FRACAS!$AN$5:$AN$9999,0) ) ) / IFERROR($ND81/FRACAS!$AY$1*60,0), 1 )))</f>
        <v>1</v>
      </c>
      <c r="NP81" s="347" cm="1">
        <f t="array" ref="NP81">IF($ND81=0,"",(IFERROR( (IFERROR($ND81/FRACAS!$AY$1*60,0) - SUMPRODUCT( (FRACAS!$K$5:$K$9999=NP$2) * IFERROR(FRACAS!$AN$5:$AN$9999,0) ) ) / IFERROR($ND81/FRACAS!$AY$1*60,0), 1 )))</f>
        <v>1</v>
      </c>
      <c r="NQ81" s="347" cm="1">
        <f t="array" ref="NQ81">IF($ND81=0,"",(IFERROR( (IFERROR($ND81/FRACAS!$AY$1*60,0) - SUMPRODUCT( (FRACAS!$K$5:$K$9999=NQ$2) * IFERROR(FRACAS!$AN$5:$AN$9999,0) ) ) / IFERROR($ND81/FRACAS!$AY$1*60,0), 1 )))</f>
        <v>1</v>
      </c>
      <c r="NR81" s="347" cm="1">
        <f t="array" ref="NR81">IF($ND81=0,"",(IFERROR( (IFERROR($ND81/FRACAS!$AY$1*60,0) - SUMPRODUCT( (FRACAS!$K$5:$K$9999=NR$2) * IFERROR(FRACAS!$AN$5:$AN$9999,0) ) ) / IFERROR($ND81/FRACAS!$AY$1*60,0), 1 )))</f>
        <v>1</v>
      </c>
      <c r="NS81" s="347" cm="1">
        <f t="array" ref="NS81">IF($ND81=0,"",(IFERROR( (IFERROR($ND81/FRACAS!$AY$1*60,0) - SUMPRODUCT( (FRACAS!$K$5:$K$9999=NS$2) * IFERROR(FRACAS!$AN$5:$AN$9999,0) ) ) / IFERROR($ND81/FRACAS!$AY$1*60,0), 1 )))</f>
        <v>1</v>
      </c>
      <c r="NT81" s="347" cm="1">
        <f t="array" ref="NT81">IF($ND81=0,"",(IFERROR( (IFERROR($ND81/FRACAS!$AY$1*60,0) - SUMPRODUCT( (FRACAS!$K$5:$K$9999=NT$2) * IFERROR(FRACAS!$AN$5:$AN$9999,0) ) ) / IFERROR($ND81/FRACAS!$AY$1*60,0), 1 )))</f>
        <v>1</v>
      </c>
      <c r="NU81" s="347" cm="1">
        <f t="array" ref="NU81">IF($ND81=0,"",(IFERROR( (IFERROR($ND81/FRACAS!$AY$1*60,0) - SUMPRODUCT( (FRACAS!$K$5:$K$9999=NU$2) * IFERROR(FRACAS!$AN$5:$AN$9999,0) ) ) / IFERROR($ND81/FRACAS!$AY$1*60,0), 1 )))</f>
        <v>1</v>
      </c>
      <c r="NV81" s="347" cm="1">
        <f t="array" ref="NV81">IF($ND81=0,"",(IFERROR( (IFERROR($ND81/FRACAS!$AY$1*60,0) - SUMPRODUCT( (FRACAS!$K$5:$K$9999=NV$2) * IFERROR(FRACAS!$AN$5:$AN$9999,0) ) ) / IFERROR($ND81/FRACAS!$AY$1*60,0), 1 )))</f>
        <v>1</v>
      </c>
      <c r="NW81" s="347" cm="1">
        <f t="array" ref="NW81">IF($ND81=0,"",(IFERROR( (IFERROR($ND81/FRACAS!$AY$1*60,0) - SUMPRODUCT( (FRACAS!$K$5:$K$9999=NW$2) * IFERROR(FRACAS!$AN$5:$AN$9999,0) ) ) / IFERROR($ND81/FRACAS!$AY$1*60,0), 1 )))</f>
        <v>1</v>
      </c>
      <c r="NX81" s="347" cm="1">
        <f t="array" ref="NX81">IF($ND81=0,"",(IFERROR( (IFERROR($ND81/FRACAS!$AY$1*60,0) - SUMPRODUCT( (FRACAS!$K$5:$K$9999=NX$2) * IFERROR(FRACAS!$AN$5:$AN$9999,0) ) ) / IFERROR($ND81/FRACAS!$AY$1*60,0), 1 )))</f>
        <v>1</v>
      </c>
      <c r="NY81" s="347" cm="1">
        <f t="array" ref="NY81">IF($ND81=0,"",(IFERROR( (IFERROR($ND81/FRACAS!$AY$1*60,0) - SUMPRODUCT( (FRACAS!$K$5:$K$9999=NY$2) * IFERROR(FRACAS!$AN$5:$AN$9999,0) ) ) / IFERROR($ND81/FRACAS!$AY$1*60,0), 1 )))</f>
        <v>1</v>
      </c>
      <c r="NZ81" s="347" cm="1">
        <f t="array" ref="NZ81">IF($ND81=0,"",(IFERROR( (IFERROR($ND81/FRACAS!$AY$1*60,0) - SUMPRODUCT( (FRACAS!$K$5:$K$9999=NZ$2) * IFERROR(FRACAS!$AN$5:$AN$9999,0) ) ) / IFERROR($ND81/FRACAS!$AY$1*60,0), 1 )))</f>
        <v>1</v>
      </c>
      <c r="OA81" s="347" cm="1">
        <f t="array" ref="OA81">IF($ND81=0,"",(IFERROR( (IFERROR($ND81/FRACAS!$AY$1*60,0) - SUMPRODUCT( (FRACAS!$K$5:$K$9999=OA$2) * IFERROR(FRACAS!$AN$5:$AN$9999,0) ) ) / IFERROR($ND81/FRACAS!$AY$1*60,0), 1 )))</f>
        <v>1</v>
      </c>
      <c r="OB81" s="347" cm="1">
        <f t="array" ref="OB81">IF($ND81=0,"",(IFERROR( (IFERROR($ND81/FRACAS!$AY$1*60,0) - SUMPRODUCT( (FRACAS!$K$5:$K$9999=OB$2) * IFERROR(FRACAS!$AN$5:$AN$9999,0) ) ) / IFERROR($ND81/FRACAS!$AY$1*60,0), 1 )))</f>
        <v>1</v>
      </c>
      <c r="OC81" s="347" cm="1">
        <f t="array" ref="OC81">IF($ND81=0,"",(IFERROR( (IFERROR($ND81/FRACAS!$AY$1*60,0) - SUMPRODUCT( (FRACAS!$K$5:$K$9999=OC$2) * IFERROR(FRACAS!$AN$5:$AN$9999,0) ) ) / IFERROR($ND81/FRACAS!$AY$1*60,0), 1 )))</f>
        <v>1</v>
      </c>
      <c r="OD81" s="347" cm="1">
        <f t="array" ref="OD81">IF($ND81=0,"",(IFERROR( (IFERROR($ND81/FRACAS!$AY$1*60,0) - SUMPRODUCT( (FRACAS!$K$5:$K$9999=OD$2) * IFERROR(FRACAS!$AN$5:$AN$9999,0) ) ) / IFERROR($ND81/FRACAS!$AY$1*60,0), 1 )))</f>
        <v>1</v>
      </c>
      <c r="OE81" s="347" cm="1">
        <f t="array" ref="OE81">IF($ND81=0,"",(IFERROR( (IFERROR($ND81/FRACAS!$AY$1*60,0) - SUMPRODUCT( (FRACAS!$K$5:$K$9999=OE$2) * IFERROR(FRACAS!$AN$5:$AN$9999,0) ) ) / IFERROR($ND81/FRACAS!$AY$1*60,0), 1 )))</f>
        <v>1</v>
      </c>
      <c r="OF81" s="347" cm="1">
        <f t="array" ref="OF81">IF($ND81=0,"",(IFERROR( (IFERROR($ND81/FRACAS!$AY$1*60,0) - SUMPRODUCT( (FRACAS!$K$5:$K$9999=OF$2) * IFERROR(FRACAS!$AN$5:$AN$9999,0) ) ) / IFERROR($ND81/FRACAS!$AY$1*60,0), 1 )))</f>
        <v>1</v>
      </c>
      <c r="OG81" s="347" cm="1">
        <f t="array" ref="OG81">IF($ND81=0,"",(IFERROR( (IFERROR($ND81/FRACAS!$AY$1*60,0) - SUMPRODUCT( (FRACAS!$K$5:$K$9999=OG$2) * IFERROR(FRACAS!$AN$5:$AN$9999,0) ) ) / IFERROR($ND81/FRACAS!$AY$1*60,0), 1 )))</f>
        <v>1</v>
      </c>
      <c r="OH81" s="347" cm="1">
        <f t="array" ref="OH81">IF($ND81=0,"",(IFERROR( (IFERROR($ND81/FRACAS!$AY$1*60,0) - SUMPRODUCT( (FRACAS!$K$5:$K$9999=OH$2) * IFERROR(FRACAS!$AN$5:$AN$9999,0) ) ) / IFERROR($ND81/FRACAS!$AY$1*60,0), 1 )))</f>
        <v>1</v>
      </c>
      <c r="OI81" s="347" cm="1">
        <f t="array" ref="OI81">IF($ND81=0,"",(IFERROR( (IFERROR($ND81/FRACAS!$AY$1*60,0) - SUMPRODUCT( (FRACAS!$K$5:$K$9999=OI$2) * IFERROR(FRACAS!$AN$5:$AN$9999,0) ) ) / IFERROR($ND81/FRACAS!$AY$1*60,0), 1 )))</f>
        <v>1</v>
      </c>
      <c r="OJ81" s="347" cm="1">
        <f t="array" ref="OJ81">IF($ND81=0,"",(IFERROR( (IFERROR($ND81/FRACAS!$AY$1*60,0) - SUMPRODUCT( (FRACAS!$K$5:$K$9999=OJ$2) * IFERROR(FRACAS!$AN$5:$AN$9999,0) ) ) / IFERROR($ND81/FRACAS!$AY$1*60,0), 1 )))</f>
        <v>1</v>
      </c>
      <c r="OK81" s="347" cm="1">
        <f t="array" ref="OK81">IF($ND81=0,"",(IFERROR( (IFERROR($ND81/FRACAS!$AY$1*60,0) - SUMPRODUCT( (FRACAS!$K$5:$K$9999=OK$2) * IFERROR(FRACAS!$AN$5:$AN$9999,0) ) ) / IFERROR($ND81/FRACAS!$AY$1*60,0), 1 )))</f>
        <v>1</v>
      </c>
      <c r="OL81" s="347" cm="1">
        <f t="array" ref="OL81">IF($ND81=0,"",(IFERROR( (IFERROR($ND81/FRACAS!$AY$1*60,0) - SUMPRODUCT( (FRACAS!$K$5:$K$9999=OL$2) * IFERROR(FRACAS!$AN$5:$AN$9999,0) ) ) / IFERROR($ND81/FRACAS!$AY$1*60,0), 1 )))</f>
        <v>1</v>
      </c>
      <c r="OM81" s="347" cm="1">
        <f t="array" ref="OM81">IF($ND81=0,"",(IFERROR( (IFERROR($ND81/FRACAS!$AY$1*60,0) - SUMPRODUCT( (FRACAS!$K$5:$K$9999=OM$2) * IFERROR(FRACAS!$AN$5:$AN$9999,0) ) ) / IFERROR($ND81/FRACAS!$AY$1*60,0), 1 )))</f>
        <v>1</v>
      </c>
      <c r="ON81" s="347" cm="1">
        <f t="array" ref="ON81">IF($ND81=0,"",(IFERROR( (IFERROR($ND81/FRACAS!$AY$1*60,0) - SUMPRODUCT( (FRACAS!$K$5:$K$9999=ON$2) * IFERROR(FRACAS!$AN$5:$AN$9999,0) ) ) / IFERROR($ND81/FRACAS!$AY$1*60,0), 1 )))</f>
        <v>1</v>
      </c>
    </row>
    <row r="82" spans="2:404" ht="15" customHeight="1">
      <c r="B82" s="301" t="s">
        <v>241</v>
      </c>
      <c r="C82" s="302">
        <v>45800</v>
      </c>
      <c r="D82" s="307">
        <v>28114</v>
      </c>
      <c r="E82" s="307">
        <v>11603</v>
      </c>
      <c r="F82" s="307">
        <v>32085</v>
      </c>
      <c r="G82" s="307">
        <v>30149.821428571398</v>
      </c>
      <c r="H82" s="307">
        <v>30024.821428571398</v>
      </c>
      <c r="I82" s="303"/>
      <c r="J82" s="303"/>
      <c r="K82" s="304"/>
      <c r="L82" s="304"/>
      <c r="M82" s="317"/>
      <c r="N82" s="305"/>
      <c r="O82" s="279"/>
      <c r="P82" s="279"/>
      <c r="Q82" s="279"/>
      <c r="R82" s="279"/>
      <c r="S82" s="279"/>
      <c r="T82" s="279"/>
      <c r="U82" s="279"/>
      <c r="V82" s="279"/>
      <c r="W82" s="279"/>
      <c r="X82" s="279"/>
      <c r="Y82" s="279"/>
      <c r="Z82" s="279"/>
      <c r="AA82" s="279"/>
      <c r="AB82" s="279"/>
      <c r="AC82" s="279"/>
      <c r="AD82" s="279"/>
      <c r="AE82" s="279"/>
      <c r="AF82" s="279"/>
      <c r="AG82" s="279"/>
      <c r="AH82" s="279"/>
      <c r="AI82" s="279"/>
      <c r="AJ82" s="279"/>
      <c r="AK82" s="279"/>
      <c r="AL82" s="279"/>
      <c r="AM82" s="279"/>
      <c r="AN82" s="279"/>
      <c r="AO82" s="279"/>
      <c r="AP82" s="279"/>
      <c r="AQ82" s="279"/>
      <c r="AR82" s="279"/>
      <c r="AS82" s="279"/>
      <c r="AT82" s="279"/>
      <c r="AU82" s="279"/>
      <c r="AV82" s="279"/>
      <c r="AW82" s="279"/>
      <c r="AX82" s="279"/>
      <c r="AY82" s="279"/>
      <c r="AZ82" s="279"/>
      <c r="BA82" s="280"/>
      <c r="BB82" s="266"/>
      <c r="BC82" s="266"/>
      <c r="BD82" s="352"/>
      <c r="BE82" s="352"/>
      <c r="BF82" s="352"/>
      <c r="BG82" s="352"/>
      <c r="BH82" s="352"/>
      <c r="BI82" s="352"/>
      <c r="BJ82" s="352"/>
      <c r="BK82" s="352"/>
      <c r="BL82" s="352"/>
      <c r="BM82" s="352"/>
      <c r="BN82" s="352"/>
      <c r="BO82" s="352"/>
      <c r="BP82" s="352"/>
      <c r="BQ82" s="352"/>
      <c r="BR82" s="352"/>
      <c r="BS82" s="352"/>
      <c r="BT82" s="352"/>
      <c r="BU82" s="352"/>
      <c r="BV82" s="352"/>
      <c r="BW82" s="352"/>
      <c r="BX82" s="352"/>
      <c r="BY82" s="352"/>
      <c r="BZ82" s="352"/>
      <c r="CA82" s="352"/>
      <c r="CB82" s="352"/>
      <c r="CC82" s="352"/>
      <c r="CD82" s="352"/>
      <c r="CE82" s="352"/>
      <c r="CF82" s="352"/>
      <c r="CG82" s="352"/>
      <c r="CH82" s="352"/>
      <c r="CI82" s="352"/>
      <c r="CJ82" s="352"/>
      <c r="CK82" s="352"/>
      <c r="CL82" s="352"/>
      <c r="CM82" s="352"/>
      <c r="CN82" s="352"/>
      <c r="CO82" s="352"/>
      <c r="CP82" s="352"/>
      <c r="CQ82" s="352"/>
      <c r="CR82" s="352"/>
      <c r="CS82" s="352"/>
      <c r="CT82" s="352"/>
      <c r="CU82" s="352"/>
      <c r="CV82" s="352"/>
      <c r="CW82" s="352"/>
      <c r="CX82" s="352"/>
      <c r="CY82" s="352"/>
      <c r="CZ82" s="352"/>
      <c r="DA82" s="352"/>
      <c r="DB82" s="266"/>
      <c r="DC82" s="266">
        <f t="shared" si="8"/>
        <v>93</v>
      </c>
      <c r="DD82" s="302">
        <f t="shared" si="9"/>
        <v>45800</v>
      </c>
      <c r="DE82" s="328">
        <f>IF(D82&gt; 0,(COUNTIFS(FRACAS!$B$5:$B$9997, D$4, FRACAS!$D$5:$D$9997, "&lt;="&amp;D82)), "" )</f>
        <v>44</v>
      </c>
      <c r="DF82" s="282">
        <f>IF(E82&gt; 0,(COUNTIFS(FRACAS!$B$5:$B$9997, E$4, FRACAS!$D$5:$D$9997, "&lt;="&amp;E82)), "" )</f>
        <v>14</v>
      </c>
      <c r="DG82" s="282">
        <f>IF(F82&gt; 0,(COUNTIFS(FRACAS!$B$5:$B$9997, F$4, FRACAS!$D$5:$D$9997, "&lt;="&amp;F82)), "" )</f>
        <v>9</v>
      </c>
      <c r="DH82" s="282">
        <f>IF(G82&gt; 0,(COUNTIFS(FRACAS!$B$5:$B$9997, G$4, FRACAS!$D$5:$D$9997, "&lt;="&amp;G82)), "" )</f>
        <v>13</v>
      </c>
      <c r="DI82" s="282">
        <f>IF(H82&gt; 0,(COUNTIFS(FRACAS!$B$5:$B$9997, H$4, FRACAS!$D$5:$D$9997, "&lt;="&amp;H82)), "" )</f>
        <v>13</v>
      </c>
      <c r="DJ82" s="282" t="str">
        <f>IF(I82&gt; 0,(COUNTIFS(FRACAS!$B$5:$B$9997, I$4, FRACAS!$D$5:$D$9997, "&lt;="&amp;I82)), "" )</f>
        <v/>
      </c>
      <c r="DK82" s="282" t="str">
        <f>IF(J82&gt; 0,(COUNTIFS(FRACAS!$B$5:$B$9997, J$4, FRACAS!$D$5:$D$9997, "&lt;="&amp;J82)), "" )</f>
        <v/>
      </c>
      <c r="DL82" s="282" t="str">
        <f>IF(K82&gt; 0,(COUNTIFS(FRACAS!$B$5:$B$9997, K$4, FRACAS!$D$5:$D$9997, "&lt;="&amp;K82)), "" )</f>
        <v/>
      </c>
      <c r="DM82" s="282" t="str">
        <f>IF(L82&gt; 0,(COUNTIFS(FRACAS!$B$5:$B$9997, L$4, FRACAS!$D$5:$D$9997, "&lt;="&amp;L82)), "" )</f>
        <v/>
      </c>
      <c r="DN82" s="282" t="str">
        <f>IF(M82&gt; 0,(COUNTIFS(FRACAS!$B$5:$B$9997, M$4, FRACAS!$D$5:$D$9997, "&lt;="&amp;M82)), "" )</f>
        <v/>
      </c>
      <c r="DO82" s="284"/>
      <c r="DP82" s="282"/>
      <c r="DQ82" s="282"/>
      <c r="DR82" s="282"/>
      <c r="DS82" s="282"/>
      <c r="DT82" s="282"/>
      <c r="DU82" s="282"/>
      <c r="DV82" s="282"/>
      <c r="DW82" s="282"/>
      <c r="DX82" s="282"/>
      <c r="DY82" s="282"/>
      <c r="DZ82" s="282"/>
      <c r="EA82" s="282"/>
      <c r="EB82" s="282"/>
      <c r="EC82" s="282"/>
      <c r="ED82" s="282"/>
      <c r="EE82" s="282"/>
      <c r="EF82" s="282"/>
      <c r="EG82" s="282"/>
      <c r="EH82" s="282"/>
      <c r="EI82" s="282"/>
      <c r="EJ82" s="282"/>
      <c r="EK82" s="282"/>
      <c r="EL82" s="282"/>
      <c r="EM82" s="282"/>
      <c r="EN82" s="282"/>
      <c r="EO82" s="282"/>
      <c r="EP82" s="282"/>
      <c r="EQ82" s="282"/>
      <c r="ER82" s="282"/>
      <c r="ES82" s="282"/>
      <c r="ET82" s="282"/>
      <c r="EU82" s="282"/>
      <c r="EV82" s="282"/>
      <c r="EW82" s="282"/>
      <c r="EX82" s="282"/>
      <c r="EY82" s="282"/>
      <c r="EZ82" s="282"/>
      <c r="FA82" s="282"/>
      <c r="FB82" s="283"/>
      <c r="FC82" s="285"/>
      <c r="FD82" s="285"/>
      <c r="JN82" s="306"/>
      <c r="JO82" s="274"/>
      <c r="JP82" s="274"/>
      <c r="JQ82" s="274"/>
      <c r="JR82" s="274"/>
      <c r="JS82" s="274"/>
      <c r="JT82" s="274"/>
      <c r="JU82" s="274"/>
      <c r="JV82" s="274"/>
      <c r="JW82" s="274"/>
      <c r="JX82" s="274"/>
      <c r="JY82" s="274"/>
      <c r="JZ82" s="274"/>
      <c r="KA82" s="274"/>
      <c r="KB82" s="274"/>
      <c r="KC82" s="274"/>
      <c r="KD82" s="274"/>
      <c r="KE82" s="274"/>
      <c r="KF82" s="274"/>
      <c r="KG82" s="274"/>
      <c r="KH82" s="274"/>
      <c r="KI82" s="274"/>
      <c r="KJ82" s="274"/>
      <c r="KK82" s="274"/>
      <c r="KL82" s="274"/>
      <c r="KM82" s="274"/>
      <c r="KN82" s="274"/>
      <c r="KO82" s="274"/>
      <c r="KP82" s="274"/>
      <c r="KQ82" s="274"/>
      <c r="KR82" s="274"/>
      <c r="KS82" s="274"/>
      <c r="KT82" s="274"/>
      <c r="KU82" s="274"/>
      <c r="KV82" s="274"/>
      <c r="KW82" s="274"/>
      <c r="KX82" s="274"/>
      <c r="KY82" s="274"/>
      <c r="KZ82" s="274"/>
      <c r="LA82" s="274"/>
      <c r="LB82" s="275"/>
      <c r="LC82" s="302">
        <f t="shared" si="11"/>
        <v>45800</v>
      </c>
      <c r="LD82" s="354" cm="1">
        <f t="array" ref="LD82">IFERROR(
    (((D82/FRACAS!$AY$1)*60))
    /
    (((D82/FRACAS!$AY$1)*60) + SUMPRODUCT((FRACAS!$B$5:$B$9997=D$4)*(FRACAS!$D$5:$D$9997&lt;=D82)*(IFERROR(FRACAS!$AM$5:$AM$9997,0)))
    ),"")</f>
        <v>0.51110029090324671</v>
      </c>
      <c r="LE82" s="354" cm="1">
        <f t="array" ref="LE82">IFERROR(
    (((E82/FRACAS!$AY$1)*60))
    /
    (((E82/FRACAS!$AY$1)*60) + SUMPRODUCT((FRACAS!$B$5:$B$9997=E$4)*(FRACAS!$D$5:$D$9997&lt;=E82)*(IFERROR(FRACAS!$AM$5:$AM$9997,0)))
    ),"")</f>
        <v>0.30371103491878304</v>
      </c>
      <c r="LF82" s="354" cm="1">
        <f t="array" ref="LF82">IFERROR(
    (((F82/FRACAS!$AY$1)*60))
    /
    (((F82/FRACAS!$AY$1)*60) + SUMPRODUCT((FRACAS!$B$5:$B$9997=F$4)*(FRACAS!$D$5:$D$9997&lt;=F82)*(IFERROR(FRACAS!$AM$5:$AM$9997,0)))
    ),"")</f>
        <v>0.80742450833313295</v>
      </c>
      <c r="LG82" s="354" cm="1">
        <f t="array" ref="LG82">IFERROR(
    (((G82/FRACAS!$AY$1)*60))
    /
    (((G82/FRACAS!$AY$1)*60) + SUMPRODUCT((FRACAS!$B$5:$B$9997=G$4)*(FRACAS!$D$5:$D$9997&lt;=G82)*(IFERROR(FRACAS!$AM$5:$AM$9997,0)))
    ),"")</f>
        <v>0.81693489905050987</v>
      </c>
      <c r="LH82" s="354" cm="1">
        <f t="array" ref="LH82">IFERROR(
    (((H82/FRACAS!$AY$1)*60))
    /
    (((H82/FRACAS!$AY$1)*60) + SUMPRODUCT((FRACAS!$B$5:$B$9997=H$4)*(FRACAS!$D$5:$D$9997&lt;=H82)*(IFERROR(FRACAS!$AM$5:$AM$9997,0)))
    ),"")</f>
        <v>0.79731920516479249</v>
      </c>
      <c r="LI82" s="354" t="str" cm="1">
        <f t="array" ref="LI82">IFERROR(
    (((I82/FRACAS!$AY$1)*60))
    /
    (((I82/FRACAS!$AY$1)*60) + SUMPRODUCT((FRACAS!$B$5:$B$9997=I$4)*(FRACAS!$D$5:$D$9997&lt;=I82)*(IFERROR(FRACAS!$AM$5:$AM$9997,0)))
    ),"")</f>
        <v/>
      </c>
      <c r="LJ82" s="354" t="str" cm="1">
        <f t="array" ref="LJ82">IFERROR(
    (((J82/FRACAS!$AY$1)*60))
    /
    (((J82/FRACAS!$AY$1)*60) + SUMPRODUCT((FRACAS!$B$5:$B$9997=J$4)*(FRACAS!$D$5:$D$9997&lt;=J82)*(IFERROR(FRACAS!$AM$5:$AM$9997,0)))
    ),"")</f>
        <v/>
      </c>
      <c r="LK82" s="354" t="str" cm="1">
        <f t="array" ref="LK82">IFERROR(
    (((K82/FRACAS!$AY$1)*60))
    /
    (((K82/FRACAS!$AY$1)*60) + SUMPRODUCT((FRACAS!$B$5:$B$9997=K$4)*(FRACAS!$D$5:$D$9997&lt;=K82)*(IFERROR(FRACAS!$AM$5:$AM$9997,0)))
    ),"")</f>
        <v/>
      </c>
      <c r="LL82" s="354" t="str" cm="1">
        <f t="array" ref="LL82">IFERROR(
    (((L82/FRACAS!$AY$1)*60))
    /
    (((L82/FRACAS!$AY$1)*60) + SUMPRODUCT((FRACAS!$B$5:$B$9997=L$4)*(FRACAS!$D$5:$D$9997&lt;=L82)*(IFERROR(FRACAS!$AM$5:$AM$9997,0)))
    ),"")</f>
        <v/>
      </c>
      <c r="LM82" s="354" t="str" cm="1">
        <f t="array" ref="LM82">IFERROR(
    (((M82/FRACAS!$AY$1)*60))
    /
    (((M82/FRACAS!$AY$1)*60) + SUMPRODUCT((FRACAS!$B$5:$B$9997=M$4)*(FRACAS!$D$5:$D$9997&lt;=M82)*(IFERROR(FRACAS!$AM$5:$AM$9997,0)))
    ),"")</f>
        <v/>
      </c>
      <c r="LN82" s="308"/>
      <c r="LO82" s="276"/>
      <c r="LP82" s="276"/>
      <c r="LQ82" s="276"/>
      <c r="LR82" s="276"/>
      <c r="LS82" s="276"/>
      <c r="LT82" s="276"/>
      <c r="LU82" s="276"/>
      <c r="LV82" s="276"/>
      <c r="LW82" s="276"/>
      <c r="LX82" s="276"/>
      <c r="LY82" s="276"/>
      <c r="LZ82" s="276"/>
      <c r="MA82" s="276"/>
      <c r="MB82" s="276"/>
      <c r="MC82" s="276"/>
      <c r="MD82" s="276"/>
      <c r="ME82" s="276"/>
      <c r="MF82" s="276"/>
      <c r="MG82" s="276"/>
      <c r="MH82" s="276"/>
      <c r="MI82" s="276"/>
      <c r="MJ82" s="276"/>
      <c r="MK82" s="276"/>
      <c r="ML82" s="276"/>
      <c r="MM82" s="276"/>
      <c r="MN82" s="276"/>
      <c r="MO82" s="276"/>
      <c r="MP82" s="276"/>
      <c r="MQ82" s="276"/>
      <c r="MR82" s="276"/>
      <c r="MS82" s="276"/>
      <c r="MT82" s="276"/>
      <c r="MU82" s="276"/>
      <c r="MV82" s="276"/>
      <c r="MW82" s="276"/>
      <c r="MX82" s="276"/>
      <c r="MY82" s="276"/>
      <c r="MZ82" s="276"/>
      <c r="NA82" s="277"/>
      <c r="ND82" s="345">
        <f t="shared" si="12"/>
        <v>131976.64285714278</v>
      </c>
      <c r="NE82" s="346">
        <f t="shared" si="10"/>
        <v>45800</v>
      </c>
      <c r="NF82" s="347" cm="1">
        <f t="array" ref="NF82">IF($ND82=0,"",(IFERROR( (IFERROR($ND82/FRACAS!$AY$1*60,0) - SUMPRODUCT( (FRACAS!$K$5:$K$9999=NF$2) * IFERROR(FRACAS!$AN$5:$AN$9999,0) ) ) / IFERROR($ND82/FRACAS!$AY$1*60,0), 1 )))</f>
        <v>1</v>
      </c>
      <c r="NG82" s="347" cm="1">
        <f t="array" ref="NG82">IF($ND82=0,"",(IFERROR( (IFERROR($ND82/FRACAS!$AY$1*60,0) - SUMPRODUCT( (FRACAS!$K$5:$K$9999=NG$2) * IFERROR(FRACAS!$AN$5:$AN$9999,0) ) ) / IFERROR($ND82/FRACAS!$AY$1*60,0), 1 )))</f>
        <v>1</v>
      </c>
      <c r="NH82" s="347" cm="1">
        <f t="array" ref="NH82">IF($ND82=0,"",(IFERROR( (IFERROR($ND82/FRACAS!$AY$1*60,0) - SUMPRODUCT( (FRACAS!$K$5:$K$9999=NH$2) * IFERROR(FRACAS!$AN$5:$AN$9999,0) ) ) / IFERROR($ND82/FRACAS!$AY$1*60,0), 1 )))</f>
        <v>1</v>
      </c>
      <c r="NI82" s="347" cm="1">
        <f t="array" ref="NI82">IF($ND82=0,"",(IFERROR( (IFERROR($ND82/FRACAS!$AY$1*60,0) - SUMPRODUCT( (FRACAS!$K$5:$K$9999=NI$2) * IFERROR(FRACAS!$AN$5:$AN$9999,0) ) ) / IFERROR($ND82/FRACAS!$AY$1*60,0), 1 )))</f>
        <v>1</v>
      </c>
      <c r="NJ82" s="347" cm="1">
        <f t="array" ref="NJ82">IF($ND82=0,"",(IFERROR( (IFERROR($ND82/FRACAS!$AY$1*60,0) - SUMPRODUCT( (FRACAS!$K$5:$K$9999=NJ$2) * IFERROR(FRACAS!$AN$5:$AN$9999,0) ) ) / IFERROR($ND82/FRACAS!$AY$1*60,0), 1 )))</f>
        <v>1</v>
      </c>
      <c r="NK82" s="347" cm="1">
        <f t="array" ref="NK82">IF($ND82=0,"",(IFERROR( (IFERROR($ND82/FRACAS!$AY$1*60,0) - SUMPRODUCT( (FRACAS!$K$5:$K$9999=NK$2) * IFERROR(FRACAS!$AN$5:$AN$9999,0) ) ) / IFERROR($ND82/FRACAS!$AY$1*60,0), 1 )))</f>
        <v>1</v>
      </c>
      <c r="NL82" s="347" cm="1">
        <f t="array" ref="NL82">IF($ND82=0,"",(IFERROR( (IFERROR($ND82/FRACAS!$AY$1*60,0) - SUMPRODUCT( (FRACAS!$K$5:$K$9999=NL$2) * IFERROR(FRACAS!$AN$5:$AN$9999,0) ) ) / IFERROR($ND82/FRACAS!$AY$1*60,0), 1 )))</f>
        <v>1</v>
      </c>
      <c r="NM82" s="347" cm="1">
        <f t="array" ref="NM82">IF($ND82=0,"",(IFERROR( (IFERROR($ND82/FRACAS!$AY$1*60,0) - SUMPRODUCT( (FRACAS!$K$5:$K$9999=NM$2) * IFERROR(FRACAS!$AN$5:$AN$9999,0) ) ) / IFERROR($ND82/FRACAS!$AY$1*60,0), 1 )))</f>
        <v>1</v>
      </c>
      <c r="NN82" s="347" cm="1">
        <f t="array" ref="NN82">IF($ND82=0,"",(IFERROR( (IFERROR($ND82/FRACAS!$AY$1*60,0) - SUMPRODUCT( (FRACAS!$K$5:$K$9999=NN$2) * IFERROR(FRACAS!$AN$5:$AN$9999,0) ) ) / IFERROR($ND82/FRACAS!$AY$1*60,0), 1 )))</f>
        <v>1</v>
      </c>
      <c r="NO82" s="347" cm="1">
        <f t="array" ref="NO82">IF($ND82=0,"",(IFERROR( (IFERROR($ND82/FRACAS!$AY$1*60,0) - SUMPRODUCT( (FRACAS!$K$5:$K$9999=NO$2) * IFERROR(FRACAS!$AN$5:$AN$9999,0) ) ) / IFERROR($ND82/FRACAS!$AY$1*60,0), 1 )))</f>
        <v>1</v>
      </c>
      <c r="NP82" s="347" cm="1">
        <f t="array" ref="NP82">IF($ND82=0,"",(IFERROR( (IFERROR($ND82/FRACAS!$AY$1*60,0) - SUMPRODUCT( (FRACAS!$K$5:$K$9999=NP$2) * IFERROR(FRACAS!$AN$5:$AN$9999,0) ) ) / IFERROR($ND82/FRACAS!$AY$1*60,0), 1 )))</f>
        <v>1</v>
      </c>
      <c r="NQ82" s="347" cm="1">
        <f t="array" ref="NQ82">IF($ND82=0,"",(IFERROR( (IFERROR($ND82/FRACAS!$AY$1*60,0) - SUMPRODUCT( (FRACAS!$K$5:$K$9999=NQ$2) * IFERROR(FRACAS!$AN$5:$AN$9999,0) ) ) / IFERROR($ND82/FRACAS!$AY$1*60,0), 1 )))</f>
        <v>1</v>
      </c>
      <c r="NR82" s="347" cm="1">
        <f t="array" ref="NR82">IF($ND82=0,"",(IFERROR( (IFERROR($ND82/FRACAS!$AY$1*60,0) - SUMPRODUCT( (FRACAS!$K$5:$K$9999=NR$2) * IFERROR(FRACAS!$AN$5:$AN$9999,0) ) ) / IFERROR($ND82/FRACAS!$AY$1*60,0), 1 )))</f>
        <v>1</v>
      </c>
      <c r="NS82" s="347" cm="1">
        <f t="array" ref="NS82">IF($ND82=0,"",(IFERROR( (IFERROR($ND82/FRACAS!$AY$1*60,0) - SUMPRODUCT( (FRACAS!$K$5:$K$9999=NS$2) * IFERROR(FRACAS!$AN$5:$AN$9999,0) ) ) / IFERROR($ND82/FRACAS!$AY$1*60,0), 1 )))</f>
        <v>1</v>
      </c>
      <c r="NT82" s="347" cm="1">
        <f t="array" ref="NT82">IF($ND82=0,"",(IFERROR( (IFERROR($ND82/FRACAS!$AY$1*60,0) - SUMPRODUCT( (FRACAS!$K$5:$K$9999=NT$2) * IFERROR(FRACAS!$AN$5:$AN$9999,0) ) ) / IFERROR($ND82/FRACAS!$AY$1*60,0), 1 )))</f>
        <v>1</v>
      </c>
      <c r="NU82" s="347" cm="1">
        <f t="array" ref="NU82">IF($ND82=0,"",(IFERROR( (IFERROR($ND82/FRACAS!$AY$1*60,0) - SUMPRODUCT( (FRACAS!$K$5:$K$9999=NU$2) * IFERROR(FRACAS!$AN$5:$AN$9999,0) ) ) / IFERROR($ND82/FRACAS!$AY$1*60,0), 1 )))</f>
        <v>1</v>
      </c>
      <c r="NV82" s="347" cm="1">
        <f t="array" ref="NV82">IF($ND82=0,"",(IFERROR( (IFERROR($ND82/FRACAS!$AY$1*60,0) - SUMPRODUCT( (FRACAS!$K$5:$K$9999=NV$2) * IFERROR(FRACAS!$AN$5:$AN$9999,0) ) ) / IFERROR($ND82/FRACAS!$AY$1*60,0), 1 )))</f>
        <v>1</v>
      </c>
      <c r="NW82" s="347" cm="1">
        <f t="array" ref="NW82">IF($ND82=0,"",(IFERROR( (IFERROR($ND82/FRACAS!$AY$1*60,0) - SUMPRODUCT( (FRACAS!$K$5:$K$9999=NW$2) * IFERROR(FRACAS!$AN$5:$AN$9999,0) ) ) / IFERROR($ND82/FRACAS!$AY$1*60,0), 1 )))</f>
        <v>1</v>
      </c>
      <c r="NX82" s="347" cm="1">
        <f t="array" ref="NX82">IF($ND82=0,"",(IFERROR( (IFERROR($ND82/FRACAS!$AY$1*60,0) - SUMPRODUCT( (FRACAS!$K$5:$K$9999=NX$2) * IFERROR(FRACAS!$AN$5:$AN$9999,0) ) ) / IFERROR($ND82/FRACAS!$AY$1*60,0), 1 )))</f>
        <v>1</v>
      </c>
      <c r="NY82" s="347" cm="1">
        <f t="array" ref="NY82">IF($ND82=0,"",(IFERROR( (IFERROR($ND82/FRACAS!$AY$1*60,0) - SUMPRODUCT( (FRACAS!$K$5:$K$9999=NY$2) * IFERROR(FRACAS!$AN$5:$AN$9999,0) ) ) / IFERROR($ND82/FRACAS!$AY$1*60,0), 1 )))</f>
        <v>1</v>
      </c>
      <c r="NZ82" s="347" cm="1">
        <f t="array" ref="NZ82">IF($ND82=0,"",(IFERROR( (IFERROR($ND82/FRACAS!$AY$1*60,0) - SUMPRODUCT( (FRACAS!$K$5:$K$9999=NZ$2) * IFERROR(FRACAS!$AN$5:$AN$9999,0) ) ) / IFERROR($ND82/FRACAS!$AY$1*60,0), 1 )))</f>
        <v>1</v>
      </c>
      <c r="OA82" s="347" cm="1">
        <f t="array" ref="OA82">IF($ND82=0,"",(IFERROR( (IFERROR($ND82/FRACAS!$AY$1*60,0) - SUMPRODUCT( (FRACAS!$K$5:$K$9999=OA$2) * IFERROR(FRACAS!$AN$5:$AN$9999,0) ) ) / IFERROR($ND82/FRACAS!$AY$1*60,0), 1 )))</f>
        <v>1</v>
      </c>
      <c r="OB82" s="347" cm="1">
        <f t="array" ref="OB82">IF($ND82=0,"",(IFERROR( (IFERROR($ND82/FRACAS!$AY$1*60,0) - SUMPRODUCT( (FRACAS!$K$5:$K$9999=OB$2) * IFERROR(FRACAS!$AN$5:$AN$9999,0) ) ) / IFERROR($ND82/FRACAS!$AY$1*60,0), 1 )))</f>
        <v>1</v>
      </c>
      <c r="OC82" s="347" cm="1">
        <f t="array" ref="OC82">IF($ND82=0,"",(IFERROR( (IFERROR($ND82/FRACAS!$AY$1*60,0) - SUMPRODUCT( (FRACAS!$K$5:$K$9999=OC$2) * IFERROR(FRACAS!$AN$5:$AN$9999,0) ) ) / IFERROR($ND82/FRACAS!$AY$1*60,0), 1 )))</f>
        <v>1</v>
      </c>
      <c r="OD82" s="347" cm="1">
        <f t="array" ref="OD82">IF($ND82=0,"",(IFERROR( (IFERROR($ND82/FRACAS!$AY$1*60,0) - SUMPRODUCT( (FRACAS!$K$5:$K$9999=OD$2) * IFERROR(FRACAS!$AN$5:$AN$9999,0) ) ) / IFERROR($ND82/FRACAS!$AY$1*60,0), 1 )))</f>
        <v>1</v>
      </c>
      <c r="OE82" s="347" cm="1">
        <f t="array" ref="OE82">IF($ND82=0,"",(IFERROR( (IFERROR($ND82/FRACAS!$AY$1*60,0) - SUMPRODUCT( (FRACAS!$K$5:$K$9999=OE$2) * IFERROR(FRACAS!$AN$5:$AN$9999,0) ) ) / IFERROR($ND82/FRACAS!$AY$1*60,0), 1 )))</f>
        <v>1</v>
      </c>
      <c r="OF82" s="347" cm="1">
        <f t="array" ref="OF82">IF($ND82=0,"",(IFERROR( (IFERROR($ND82/FRACAS!$AY$1*60,0) - SUMPRODUCT( (FRACAS!$K$5:$K$9999=OF$2) * IFERROR(FRACAS!$AN$5:$AN$9999,0) ) ) / IFERROR($ND82/FRACAS!$AY$1*60,0), 1 )))</f>
        <v>1</v>
      </c>
      <c r="OG82" s="347" cm="1">
        <f t="array" ref="OG82">IF($ND82=0,"",(IFERROR( (IFERROR($ND82/FRACAS!$AY$1*60,0) - SUMPRODUCT( (FRACAS!$K$5:$K$9999=OG$2) * IFERROR(FRACAS!$AN$5:$AN$9999,0) ) ) / IFERROR($ND82/FRACAS!$AY$1*60,0), 1 )))</f>
        <v>1</v>
      </c>
      <c r="OH82" s="347" cm="1">
        <f t="array" ref="OH82">IF($ND82=0,"",(IFERROR( (IFERROR($ND82/FRACAS!$AY$1*60,0) - SUMPRODUCT( (FRACAS!$K$5:$K$9999=OH$2) * IFERROR(FRACAS!$AN$5:$AN$9999,0) ) ) / IFERROR($ND82/FRACAS!$AY$1*60,0), 1 )))</f>
        <v>1</v>
      </c>
      <c r="OI82" s="347" cm="1">
        <f t="array" ref="OI82">IF($ND82=0,"",(IFERROR( (IFERROR($ND82/FRACAS!$AY$1*60,0) - SUMPRODUCT( (FRACAS!$K$5:$K$9999=OI$2) * IFERROR(FRACAS!$AN$5:$AN$9999,0) ) ) / IFERROR($ND82/FRACAS!$AY$1*60,0), 1 )))</f>
        <v>1</v>
      </c>
      <c r="OJ82" s="347" cm="1">
        <f t="array" ref="OJ82">IF($ND82=0,"",(IFERROR( (IFERROR($ND82/FRACAS!$AY$1*60,0) - SUMPRODUCT( (FRACAS!$K$5:$K$9999=OJ$2) * IFERROR(FRACAS!$AN$5:$AN$9999,0) ) ) / IFERROR($ND82/FRACAS!$AY$1*60,0), 1 )))</f>
        <v>1</v>
      </c>
      <c r="OK82" s="347" cm="1">
        <f t="array" ref="OK82">IF($ND82=0,"",(IFERROR( (IFERROR($ND82/FRACAS!$AY$1*60,0) - SUMPRODUCT( (FRACAS!$K$5:$K$9999=OK$2) * IFERROR(FRACAS!$AN$5:$AN$9999,0) ) ) / IFERROR($ND82/FRACAS!$AY$1*60,0), 1 )))</f>
        <v>1</v>
      </c>
      <c r="OL82" s="347" cm="1">
        <f t="array" ref="OL82">IF($ND82=0,"",(IFERROR( (IFERROR($ND82/FRACAS!$AY$1*60,0) - SUMPRODUCT( (FRACAS!$K$5:$K$9999=OL$2) * IFERROR(FRACAS!$AN$5:$AN$9999,0) ) ) / IFERROR($ND82/FRACAS!$AY$1*60,0), 1 )))</f>
        <v>1</v>
      </c>
      <c r="OM82" s="347" cm="1">
        <f t="array" ref="OM82">IF($ND82=0,"",(IFERROR( (IFERROR($ND82/FRACAS!$AY$1*60,0) - SUMPRODUCT( (FRACAS!$K$5:$K$9999=OM$2) * IFERROR(FRACAS!$AN$5:$AN$9999,0) ) ) / IFERROR($ND82/FRACAS!$AY$1*60,0), 1 )))</f>
        <v>1</v>
      </c>
      <c r="ON82" s="347" cm="1">
        <f t="array" ref="ON82">IF($ND82=0,"",(IFERROR( (IFERROR($ND82/FRACAS!$AY$1*60,0) - SUMPRODUCT( (FRACAS!$K$5:$K$9999=ON$2) * IFERROR(FRACAS!$AN$5:$AN$9999,0) ) ) / IFERROR($ND82/FRACAS!$AY$1*60,0), 1 )))</f>
        <v>1</v>
      </c>
    </row>
    <row r="83" spans="2:404" ht="15" customHeight="1">
      <c r="B83" s="301" t="s">
        <v>242</v>
      </c>
      <c r="C83" s="302">
        <v>45807</v>
      </c>
      <c r="D83" s="307">
        <v>28896</v>
      </c>
      <c r="E83" s="307">
        <v>12404</v>
      </c>
      <c r="F83" s="307">
        <v>33353</v>
      </c>
      <c r="G83" s="307">
        <v>31264.214285714301</v>
      </c>
      <c r="H83" s="307">
        <v>31307.0476190476</v>
      </c>
      <c r="I83" s="303"/>
      <c r="J83" s="303"/>
      <c r="K83" s="304"/>
      <c r="L83" s="304"/>
      <c r="M83" s="317"/>
      <c r="N83" s="305"/>
      <c r="O83" s="279"/>
      <c r="P83" s="279"/>
      <c r="Q83" s="279"/>
      <c r="R83" s="279"/>
      <c r="S83" s="279"/>
      <c r="T83" s="279"/>
      <c r="U83" s="279"/>
      <c r="V83" s="279"/>
      <c r="W83" s="279"/>
      <c r="X83" s="279"/>
      <c r="Y83" s="279"/>
      <c r="Z83" s="279"/>
      <c r="AA83" s="279"/>
      <c r="AB83" s="279"/>
      <c r="AC83" s="279"/>
      <c r="AD83" s="279"/>
      <c r="AE83" s="279"/>
      <c r="AF83" s="279"/>
      <c r="AG83" s="279"/>
      <c r="AH83" s="279"/>
      <c r="AI83" s="279"/>
      <c r="AJ83" s="279"/>
      <c r="AK83" s="279"/>
      <c r="AL83" s="279"/>
      <c r="AM83" s="279"/>
      <c r="AN83" s="279"/>
      <c r="AO83" s="279"/>
      <c r="AP83" s="279"/>
      <c r="AQ83" s="279"/>
      <c r="AR83" s="279"/>
      <c r="AS83" s="279"/>
      <c r="AT83" s="279"/>
      <c r="AU83" s="279"/>
      <c r="AV83" s="279"/>
      <c r="AW83" s="279"/>
      <c r="AX83" s="279"/>
      <c r="AY83" s="279"/>
      <c r="AZ83" s="279"/>
      <c r="BA83" s="280"/>
      <c r="BB83" s="266"/>
      <c r="BC83" s="266"/>
      <c r="BD83" s="352"/>
      <c r="BE83" s="352"/>
      <c r="BF83" s="352"/>
      <c r="BG83" s="352"/>
      <c r="BH83" s="352"/>
      <c r="BI83" s="352"/>
      <c r="BJ83" s="352"/>
      <c r="BK83" s="352"/>
      <c r="BL83" s="352"/>
      <c r="BM83" s="352"/>
      <c r="BN83" s="352"/>
      <c r="BO83" s="352"/>
      <c r="BP83" s="352"/>
      <c r="BQ83" s="352"/>
      <c r="BR83" s="352"/>
      <c r="BS83" s="352"/>
      <c r="BT83" s="352"/>
      <c r="BU83" s="352"/>
      <c r="BV83" s="352"/>
      <c r="BW83" s="352"/>
      <c r="BX83" s="352"/>
      <c r="BY83" s="352"/>
      <c r="BZ83" s="352"/>
      <c r="CA83" s="352"/>
      <c r="CB83" s="352"/>
      <c r="CC83" s="352"/>
      <c r="CD83" s="352"/>
      <c r="CE83" s="352"/>
      <c r="CF83" s="352"/>
      <c r="CG83" s="352"/>
      <c r="CH83" s="352"/>
      <c r="CI83" s="352"/>
      <c r="CJ83" s="352"/>
      <c r="CK83" s="352"/>
      <c r="CL83" s="352"/>
      <c r="CM83" s="352"/>
      <c r="CN83" s="352"/>
      <c r="CO83" s="352"/>
      <c r="CP83" s="352"/>
      <c r="CQ83" s="352"/>
      <c r="CR83" s="352"/>
      <c r="CS83" s="352"/>
      <c r="CT83" s="352"/>
      <c r="CU83" s="352"/>
      <c r="CV83" s="352"/>
      <c r="CW83" s="352"/>
      <c r="CX83" s="352"/>
      <c r="CY83" s="352"/>
      <c r="CZ83" s="352"/>
      <c r="DA83" s="352"/>
      <c r="DB83" s="266"/>
      <c r="DC83" s="266">
        <f t="shared" si="8"/>
        <v>94</v>
      </c>
      <c r="DD83" s="302">
        <f t="shared" si="9"/>
        <v>45807</v>
      </c>
      <c r="DE83" s="328">
        <f>IF(D83&gt; 0,(COUNTIFS(FRACAS!$B$5:$B$9997, D$4, FRACAS!$D$5:$D$9997, "&lt;="&amp;D83)), "" )</f>
        <v>44</v>
      </c>
      <c r="DF83" s="282">
        <f>IF(E83&gt; 0,(COUNTIFS(FRACAS!$B$5:$B$9997, E$4, FRACAS!$D$5:$D$9997, "&lt;="&amp;E83)), "" )</f>
        <v>15</v>
      </c>
      <c r="DG83" s="282">
        <f>IF(F83&gt; 0,(COUNTIFS(FRACAS!$B$5:$B$9997, F$4, FRACAS!$D$5:$D$9997, "&lt;="&amp;F83)), "" )</f>
        <v>9</v>
      </c>
      <c r="DH83" s="282">
        <f>IF(G83&gt; 0,(COUNTIFS(FRACAS!$B$5:$B$9997, G$4, FRACAS!$D$5:$D$9997, "&lt;="&amp;G83)), "" )</f>
        <v>13</v>
      </c>
      <c r="DI83" s="282">
        <f>IF(H83&gt; 0,(COUNTIFS(FRACAS!$B$5:$B$9997, H$4, FRACAS!$D$5:$D$9997, "&lt;="&amp;H83)), "" )</f>
        <v>13</v>
      </c>
      <c r="DJ83" s="282" t="str">
        <f>IF(I83&gt; 0,(COUNTIFS(FRACAS!$B$5:$B$9997, I$4, FRACAS!$D$5:$D$9997, "&lt;="&amp;I83)), "" )</f>
        <v/>
      </c>
      <c r="DK83" s="282" t="str">
        <f>IF(J83&gt; 0,(COUNTIFS(FRACAS!$B$5:$B$9997, J$4, FRACAS!$D$5:$D$9997, "&lt;="&amp;J83)), "" )</f>
        <v/>
      </c>
      <c r="DL83" s="282" t="str">
        <f>IF(K83&gt; 0,(COUNTIFS(FRACAS!$B$5:$B$9997, K$4, FRACAS!$D$5:$D$9997, "&lt;="&amp;K83)), "" )</f>
        <v/>
      </c>
      <c r="DM83" s="282" t="str">
        <f>IF(L83&gt; 0,(COUNTIFS(FRACAS!$B$5:$B$9997, L$4, FRACAS!$D$5:$D$9997, "&lt;="&amp;L83)), "" )</f>
        <v/>
      </c>
      <c r="DN83" s="282" t="str">
        <f>IF(M83&gt; 0,(COUNTIFS(FRACAS!$B$5:$B$9997, M$4, FRACAS!$D$5:$D$9997, "&lt;="&amp;M83)), "" )</f>
        <v/>
      </c>
      <c r="DO83" s="284"/>
      <c r="DP83" s="282"/>
      <c r="DQ83" s="282"/>
      <c r="DR83" s="282"/>
      <c r="DS83" s="282"/>
      <c r="DT83" s="282"/>
      <c r="DU83" s="282"/>
      <c r="DV83" s="282"/>
      <c r="DW83" s="282"/>
      <c r="DX83" s="282"/>
      <c r="DY83" s="282"/>
      <c r="DZ83" s="282"/>
      <c r="EA83" s="282"/>
      <c r="EB83" s="282"/>
      <c r="EC83" s="282"/>
      <c r="ED83" s="282"/>
      <c r="EE83" s="282"/>
      <c r="EF83" s="282"/>
      <c r="EG83" s="282"/>
      <c r="EH83" s="282"/>
      <c r="EI83" s="282"/>
      <c r="EJ83" s="282"/>
      <c r="EK83" s="282"/>
      <c r="EL83" s="282"/>
      <c r="EM83" s="282"/>
      <c r="EN83" s="282"/>
      <c r="EO83" s="282"/>
      <c r="EP83" s="282"/>
      <c r="EQ83" s="282"/>
      <c r="ER83" s="282"/>
      <c r="ES83" s="282"/>
      <c r="ET83" s="282"/>
      <c r="EU83" s="282"/>
      <c r="EV83" s="282"/>
      <c r="EW83" s="282"/>
      <c r="EX83" s="282"/>
      <c r="EY83" s="282"/>
      <c r="EZ83" s="282"/>
      <c r="FA83" s="282"/>
      <c r="FB83" s="283"/>
      <c r="FC83" s="285"/>
      <c r="FD83" s="285"/>
      <c r="JN83" s="306"/>
      <c r="JO83" s="274"/>
      <c r="JP83" s="274"/>
      <c r="JQ83" s="274"/>
      <c r="JR83" s="274"/>
      <c r="JS83" s="274"/>
      <c r="JT83" s="274"/>
      <c r="JU83" s="274"/>
      <c r="JV83" s="274"/>
      <c r="JW83" s="274"/>
      <c r="JX83" s="274"/>
      <c r="JY83" s="274"/>
      <c r="JZ83" s="274"/>
      <c r="KA83" s="274"/>
      <c r="KB83" s="274"/>
      <c r="KC83" s="274"/>
      <c r="KD83" s="274"/>
      <c r="KE83" s="274"/>
      <c r="KF83" s="274"/>
      <c r="KG83" s="274"/>
      <c r="KH83" s="274"/>
      <c r="KI83" s="274"/>
      <c r="KJ83" s="274"/>
      <c r="KK83" s="274"/>
      <c r="KL83" s="274"/>
      <c r="KM83" s="274"/>
      <c r="KN83" s="274"/>
      <c r="KO83" s="274"/>
      <c r="KP83" s="274"/>
      <c r="KQ83" s="274"/>
      <c r="KR83" s="274"/>
      <c r="KS83" s="274"/>
      <c r="KT83" s="274"/>
      <c r="KU83" s="274"/>
      <c r="KV83" s="274"/>
      <c r="KW83" s="274"/>
      <c r="KX83" s="274"/>
      <c r="KY83" s="274"/>
      <c r="KZ83" s="274"/>
      <c r="LA83" s="274"/>
      <c r="LB83" s="275"/>
      <c r="LC83" s="302">
        <f t="shared" si="11"/>
        <v>45807</v>
      </c>
      <c r="LD83" s="354" cm="1">
        <f t="array" ref="LD83">IFERROR(
    (((D83/FRACAS!$AY$1)*60))
    /
    (((D83/FRACAS!$AY$1)*60) + SUMPRODUCT((FRACAS!$B$5:$B$9997=D$4)*(FRACAS!$D$5:$D$9997&lt;=D83)*(IFERROR(FRACAS!$AM$5:$AM$9997,0)))
    ),"")</f>
        <v>0.51795326960680865</v>
      </c>
      <c r="LE83" s="354" cm="1">
        <f t="array" ref="LE83">IFERROR(
    (((E83/FRACAS!$AY$1)*60))
    /
    (((E83/FRACAS!$AY$1)*60) + SUMPRODUCT((FRACAS!$B$5:$B$9997=E$4)*(FRACAS!$D$5:$D$9997&lt;=E83)*(IFERROR(FRACAS!$AM$5:$AM$9997,0)))
    ),"")</f>
        <v>0.30990570633927655</v>
      </c>
      <c r="LF83" s="354" cm="1">
        <f t="array" ref="LF83">IFERROR(
    (((F83/FRACAS!$AY$1)*60))
    /
    (((F83/FRACAS!$AY$1)*60) + SUMPRODUCT((FRACAS!$B$5:$B$9997=F$4)*(FRACAS!$D$5:$D$9997&lt;=F83)*(IFERROR(FRACAS!$AM$5:$AM$9997,0)))
    ),"")</f>
        <v>0.81337946449792919</v>
      </c>
      <c r="LG83" s="354" cm="1">
        <f t="array" ref="LG83">IFERROR(
    (((G83/FRACAS!$AY$1)*60))
    /
    (((G83/FRACAS!$AY$1)*60) + SUMPRODUCT((FRACAS!$B$5:$B$9997=G$4)*(FRACAS!$D$5:$D$9997&lt;=G83)*(IFERROR(FRACAS!$AM$5:$AM$9997,0)))
    ),"")</f>
        <v>0.8223006062610656</v>
      </c>
      <c r="LH83" s="354" cm="1">
        <f t="array" ref="LH83">IFERROR(
    (((H83/FRACAS!$AY$1)*60))
    /
    (((H83/FRACAS!$AY$1)*60) + SUMPRODUCT((FRACAS!$B$5:$B$9997=H$4)*(FRACAS!$D$5:$D$9997&lt;=H83)*(IFERROR(FRACAS!$AM$5:$AM$9997,0)))
    ),"")</f>
        <v>0.80399322537855578</v>
      </c>
      <c r="LI83" s="354" t="str" cm="1">
        <f t="array" ref="LI83">IFERROR(
    (((I83/FRACAS!$AY$1)*60))
    /
    (((I83/FRACAS!$AY$1)*60) + SUMPRODUCT((FRACAS!$B$5:$B$9997=I$4)*(FRACAS!$D$5:$D$9997&lt;=I83)*(IFERROR(FRACAS!$AM$5:$AM$9997,0)))
    ),"")</f>
        <v/>
      </c>
      <c r="LJ83" s="354" t="str" cm="1">
        <f t="array" ref="LJ83">IFERROR(
    (((J83/FRACAS!$AY$1)*60))
    /
    (((J83/FRACAS!$AY$1)*60) + SUMPRODUCT((FRACAS!$B$5:$B$9997=J$4)*(FRACAS!$D$5:$D$9997&lt;=J83)*(IFERROR(FRACAS!$AM$5:$AM$9997,0)))
    ),"")</f>
        <v/>
      </c>
      <c r="LK83" s="354" t="str" cm="1">
        <f t="array" ref="LK83">IFERROR(
    (((K83/FRACAS!$AY$1)*60))
    /
    (((K83/FRACAS!$AY$1)*60) + SUMPRODUCT((FRACAS!$B$5:$B$9997=K$4)*(FRACAS!$D$5:$D$9997&lt;=K83)*(IFERROR(FRACAS!$AM$5:$AM$9997,0)))
    ),"")</f>
        <v/>
      </c>
      <c r="LL83" s="354" t="str" cm="1">
        <f t="array" ref="LL83">IFERROR(
    (((L83/FRACAS!$AY$1)*60))
    /
    (((L83/FRACAS!$AY$1)*60) + SUMPRODUCT((FRACAS!$B$5:$B$9997=L$4)*(FRACAS!$D$5:$D$9997&lt;=L83)*(IFERROR(FRACAS!$AM$5:$AM$9997,0)))
    ),"")</f>
        <v/>
      </c>
      <c r="LM83" s="354" t="str" cm="1">
        <f t="array" ref="LM83">IFERROR(
    (((M83/FRACAS!$AY$1)*60))
    /
    (((M83/FRACAS!$AY$1)*60) + SUMPRODUCT((FRACAS!$B$5:$B$9997=M$4)*(FRACAS!$D$5:$D$9997&lt;=M83)*(IFERROR(FRACAS!$AM$5:$AM$9997,0)))
    ),"")</f>
        <v/>
      </c>
      <c r="LN83" s="308"/>
      <c r="LO83" s="276"/>
      <c r="LP83" s="276"/>
      <c r="LQ83" s="276"/>
      <c r="LR83" s="276"/>
      <c r="LS83" s="276"/>
      <c r="LT83" s="276"/>
      <c r="LU83" s="276"/>
      <c r="LV83" s="276"/>
      <c r="LW83" s="276"/>
      <c r="LX83" s="276"/>
      <c r="LY83" s="276"/>
      <c r="LZ83" s="276"/>
      <c r="MA83" s="276"/>
      <c r="MB83" s="276"/>
      <c r="MC83" s="276"/>
      <c r="MD83" s="276"/>
      <c r="ME83" s="276"/>
      <c r="MF83" s="276"/>
      <c r="MG83" s="276"/>
      <c r="MH83" s="276"/>
      <c r="MI83" s="276"/>
      <c r="MJ83" s="276"/>
      <c r="MK83" s="276"/>
      <c r="ML83" s="276"/>
      <c r="MM83" s="276"/>
      <c r="MN83" s="276"/>
      <c r="MO83" s="276"/>
      <c r="MP83" s="276"/>
      <c r="MQ83" s="276"/>
      <c r="MR83" s="276"/>
      <c r="MS83" s="276"/>
      <c r="MT83" s="276"/>
      <c r="MU83" s="276"/>
      <c r="MV83" s="276"/>
      <c r="MW83" s="276"/>
      <c r="MX83" s="276"/>
      <c r="MY83" s="276"/>
      <c r="MZ83" s="276"/>
      <c r="NA83" s="277"/>
      <c r="ND83" s="345">
        <f t="shared" si="12"/>
        <v>137224.26190476189</v>
      </c>
      <c r="NE83" s="346">
        <f t="shared" si="10"/>
        <v>45807</v>
      </c>
      <c r="NF83" s="347" cm="1">
        <f t="array" ref="NF83">IF($ND83=0,"",(IFERROR( (IFERROR($ND83/FRACAS!$AY$1*60,0) - SUMPRODUCT( (FRACAS!$K$5:$K$9999=NF$2) * IFERROR(FRACAS!$AN$5:$AN$9999,0) ) ) / IFERROR($ND83/FRACAS!$AY$1*60,0), 1 )))</f>
        <v>1</v>
      </c>
      <c r="NG83" s="347" cm="1">
        <f t="array" ref="NG83">IF($ND83=0,"",(IFERROR( (IFERROR($ND83/FRACAS!$AY$1*60,0) - SUMPRODUCT( (FRACAS!$K$5:$K$9999=NG$2) * IFERROR(FRACAS!$AN$5:$AN$9999,0) ) ) / IFERROR($ND83/FRACAS!$AY$1*60,0), 1 )))</f>
        <v>1</v>
      </c>
      <c r="NH83" s="347" cm="1">
        <f t="array" ref="NH83">IF($ND83=0,"",(IFERROR( (IFERROR($ND83/FRACAS!$AY$1*60,0) - SUMPRODUCT( (FRACAS!$K$5:$K$9999=NH$2) * IFERROR(FRACAS!$AN$5:$AN$9999,0) ) ) / IFERROR($ND83/FRACAS!$AY$1*60,0), 1 )))</f>
        <v>1</v>
      </c>
      <c r="NI83" s="347" cm="1">
        <f t="array" ref="NI83">IF($ND83=0,"",(IFERROR( (IFERROR($ND83/FRACAS!$AY$1*60,0) - SUMPRODUCT( (FRACAS!$K$5:$K$9999=NI$2) * IFERROR(FRACAS!$AN$5:$AN$9999,0) ) ) / IFERROR($ND83/FRACAS!$AY$1*60,0), 1 )))</f>
        <v>1</v>
      </c>
      <c r="NJ83" s="347" cm="1">
        <f t="array" ref="NJ83">IF($ND83=0,"",(IFERROR( (IFERROR($ND83/FRACAS!$AY$1*60,0) - SUMPRODUCT( (FRACAS!$K$5:$K$9999=NJ$2) * IFERROR(FRACAS!$AN$5:$AN$9999,0) ) ) / IFERROR($ND83/FRACAS!$AY$1*60,0), 1 )))</f>
        <v>1</v>
      </c>
      <c r="NK83" s="347" cm="1">
        <f t="array" ref="NK83">IF($ND83=0,"",(IFERROR( (IFERROR($ND83/FRACAS!$AY$1*60,0) - SUMPRODUCT( (FRACAS!$K$5:$K$9999=NK$2) * IFERROR(FRACAS!$AN$5:$AN$9999,0) ) ) / IFERROR($ND83/FRACAS!$AY$1*60,0), 1 )))</f>
        <v>1</v>
      </c>
      <c r="NL83" s="347" cm="1">
        <f t="array" ref="NL83">IF($ND83=0,"",(IFERROR( (IFERROR($ND83/FRACAS!$AY$1*60,0) - SUMPRODUCT( (FRACAS!$K$5:$K$9999=NL$2) * IFERROR(FRACAS!$AN$5:$AN$9999,0) ) ) / IFERROR($ND83/FRACAS!$AY$1*60,0), 1 )))</f>
        <v>1</v>
      </c>
      <c r="NM83" s="347" cm="1">
        <f t="array" ref="NM83">IF($ND83=0,"",(IFERROR( (IFERROR($ND83/FRACAS!$AY$1*60,0) - SUMPRODUCT( (FRACAS!$K$5:$K$9999=NM$2) * IFERROR(FRACAS!$AN$5:$AN$9999,0) ) ) / IFERROR($ND83/FRACAS!$AY$1*60,0), 1 )))</f>
        <v>1</v>
      </c>
      <c r="NN83" s="347" cm="1">
        <f t="array" ref="NN83">IF($ND83=0,"",(IFERROR( (IFERROR($ND83/FRACAS!$AY$1*60,0) - SUMPRODUCT( (FRACAS!$K$5:$K$9999=NN$2) * IFERROR(FRACAS!$AN$5:$AN$9999,0) ) ) / IFERROR($ND83/FRACAS!$AY$1*60,0), 1 )))</f>
        <v>1</v>
      </c>
      <c r="NO83" s="347" cm="1">
        <f t="array" ref="NO83">IF($ND83=0,"",(IFERROR( (IFERROR($ND83/FRACAS!$AY$1*60,0) - SUMPRODUCT( (FRACAS!$K$5:$K$9999=NO$2) * IFERROR(FRACAS!$AN$5:$AN$9999,0) ) ) / IFERROR($ND83/FRACAS!$AY$1*60,0), 1 )))</f>
        <v>1</v>
      </c>
      <c r="NP83" s="347" cm="1">
        <f t="array" ref="NP83">IF($ND83=0,"",(IFERROR( (IFERROR($ND83/FRACAS!$AY$1*60,0) - SUMPRODUCT( (FRACAS!$K$5:$K$9999=NP$2) * IFERROR(FRACAS!$AN$5:$AN$9999,0) ) ) / IFERROR($ND83/FRACAS!$AY$1*60,0), 1 )))</f>
        <v>1</v>
      </c>
      <c r="NQ83" s="347" cm="1">
        <f t="array" ref="NQ83">IF($ND83=0,"",(IFERROR( (IFERROR($ND83/FRACAS!$AY$1*60,0) - SUMPRODUCT( (FRACAS!$K$5:$K$9999=NQ$2) * IFERROR(FRACAS!$AN$5:$AN$9999,0) ) ) / IFERROR($ND83/FRACAS!$AY$1*60,0), 1 )))</f>
        <v>1</v>
      </c>
      <c r="NR83" s="347" cm="1">
        <f t="array" ref="NR83">IF($ND83=0,"",(IFERROR( (IFERROR($ND83/FRACAS!$AY$1*60,0) - SUMPRODUCT( (FRACAS!$K$5:$K$9999=NR$2) * IFERROR(FRACAS!$AN$5:$AN$9999,0) ) ) / IFERROR($ND83/FRACAS!$AY$1*60,0), 1 )))</f>
        <v>1</v>
      </c>
      <c r="NS83" s="347" cm="1">
        <f t="array" ref="NS83">IF($ND83=0,"",(IFERROR( (IFERROR($ND83/FRACAS!$AY$1*60,0) - SUMPRODUCT( (FRACAS!$K$5:$K$9999=NS$2) * IFERROR(FRACAS!$AN$5:$AN$9999,0) ) ) / IFERROR($ND83/FRACAS!$AY$1*60,0), 1 )))</f>
        <v>1</v>
      </c>
      <c r="NT83" s="347" cm="1">
        <f t="array" ref="NT83">IF($ND83=0,"",(IFERROR( (IFERROR($ND83/FRACAS!$AY$1*60,0) - SUMPRODUCT( (FRACAS!$K$5:$K$9999=NT$2) * IFERROR(FRACAS!$AN$5:$AN$9999,0) ) ) / IFERROR($ND83/FRACAS!$AY$1*60,0), 1 )))</f>
        <v>1</v>
      </c>
      <c r="NU83" s="347" cm="1">
        <f t="array" ref="NU83">IF($ND83=0,"",(IFERROR( (IFERROR($ND83/FRACAS!$AY$1*60,0) - SUMPRODUCT( (FRACAS!$K$5:$K$9999=NU$2) * IFERROR(FRACAS!$AN$5:$AN$9999,0) ) ) / IFERROR($ND83/FRACAS!$AY$1*60,0), 1 )))</f>
        <v>1</v>
      </c>
      <c r="NV83" s="347" cm="1">
        <f t="array" ref="NV83">IF($ND83=0,"",(IFERROR( (IFERROR($ND83/FRACAS!$AY$1*60,0) - SUMPRODUCT( (FRACAS!$K$5:$K$9999=NV$2) * IFERROR(FRACAS!$AN$5:$AN$9999,0) ) ) / IFERROR($ND83/FRACAS!$AY$1*60,0), 1 )))</f>
        <v>1</v>
      </c>
      <c r="NW83" s="347" cm="1">
        <f t="array" ref="NW83">IF($ND83=0,"",(IFERROR( (IFERROR($ND83/FRACAS!$AY$1*60,0) - SUMPRODUCT( (FRACAS!$K$5:$K$9999=NW$2) * IFERROR(FRACAS!$AN$5:$AN$9999,0) ) ) / IFERROR($ND83/FRACAS!$AY$1*60,0), 1 )))</f>
        <v>1</v>
      </c>
      <c r="NX83" s="347" cm="1">
        <f t="array" ref="NX83">IF($ND83=0,"",(IFERROR( (IFERROR($ND83/FRACAS!$AY$1*60,0) - SUMPRODUCT( (FRACAS!$K$5:$K$9999=NX$2) * IFERROR(FRACAS!$AN$5:$AN$9999,0) ) ) / IFERROR($ND83/FRACAS!$AY$1*60,0), 1 )))</f>
        <v>1</v>
      </c>
      <c r="NY83" s="347" cm="1">
        <f t="array" ref="NY83">IF($ND83=0,"",(IFERROR( (IFERROR($ND83/FRACAS!$AY$1*60,0) - SUMPRODUCT( (FRACAS!$K$5:$K$9999=NY$2) * IFERROR(FRACAS!$AN$5:$AN$9999,0) ) ) / IFERROR($ND83/FRACAS!$AY$1*60,0), 1 )))</f>
        <v>1</v>
      </c>
      <c r="NZ83" s="347" cm="1">
        <f t="array" ref="NZ83">IF($ND83=0,"",(IFERROR( (IFERROR($ND83/FRACAS!$AY$1*60,0) - SUMPRODUCT( (FRACAS!$K$5:$K$9999=NZ$2) * IFERROR(FRACAS!$AN$5:$AN$9999,0) ) ) / IFERROR($ND83/FRACAS!$AY$1*60,0), 1 )))</f>
        <v>1</v>
      </c>
      <c r="OA83" s="347" cm="1">
        <f t="array" ref="OA83">IF($ND83=0,"",(IFERROR( (IFERROR($ND83/FRACAS!$AY$1*60,0) - SUMPRODUCT( (FRACAS!$K$5:$K$9999=OA$2) * IFERROR(FRACAS!$AN$5:$AN$9999,0) ) ) / IFERROR($ND83/FRACAS!$AY$1*60,0), 1 )))</f>
        <v>1</v>
      </c>
      <c r="OB83" s="347" cm="1">
        <f t="array" ref="OB83">IF($ND83=0,"",(IFERROR( (IFERROR($ND83/FRACAS!$AY$1*60,0) - SUMPRODUCT( (FRACAS!$K$5:$K$9999=OB$2) * IFERROR(FRACAS!$AN$5:$AN$9999,0) ) ) / IFERROR($ND83/FRACAS!$AY$1*60,0), 1 )))</f>
        <v>1</v>
      </c>
      <c r="OC83" s="347" cm="1">
        <f t="array" ref="OC83">IF($ND83=0,"",(IFERROR( (IFERROR($ND83/FRACAS!$AY$1*60,0) - SUMPRODUCT( (FRACAS!$K$5:$K$9999=OC$2) * IFERROR(FRACAS!$AN$5:$AN$9999,0) ) ) / IFERROR($ND83/FRACAS!$AY$1*60,0), 1 )))</f>
        <v>1</v>
      </c>
      <c r="OD83" s="347" cm="1">
        <f t="array" ref="OD83">IF($ND83=0,"",(IFERROR( (IFERROR($ND83/FRACAS!$AY$1*60,0) - SUMPRODUCT( (FRACAS!$K$5:$K$9999=OD$2) * IFERROR(FRACAS!$AN$5:$AN$9999,0) ) ) / IFERROR($ND83/FRACAS!$AY$1*60,0), 1 )))</f>
        <v>1</v>
      </c>
      <c r="OE83" s="347" cm="1">
        <f t="array" ref="OE83">IF($ND83=0,"",(IFERROR( (IFERROR($ND83/FRACAS!$AY$1*60,0) - SUMPRODUCT( (FRACAS!$K$5:$K$9999=OE$2) * IFERROR(FRACAS!$AN$5:$AN$9999,0) ) ) / IFERROR($ND83/FRACAS!$AY$1*60,0), 1 )))</f>
        <v>1</v>
      </c>
      <c r="OF83" s="347" cm="1">
        <f t="array" ref="OF83">IF($ND83=0,"",(IFERROR( (IFERROR($ND83/FRACAS!$AY$1*60,0) - SUMPRODUCT( (FRACAS!$K$5:$K$9999=OF$2) * IFERROR(FRACAS!$AN$5:$AN$9999,0) ) ) / IFERROR($ND83/FRACAS!$AY$1*60,0), 1 )))</f>
        <v>1</v>
      </c>
      <c r="OG83" s="347" cm="1">
        <f t="array" ref="OG83">IF($ND83=0,"",(IFERROR( (IFERROR($ND83/FRACAS!$AY$1*60,0) - SUMPRODUCT( (FRACAS!$K$5:$K$9999=OG$2) * IFERROR(FRACAS!$AN$5:$AN$9999,0) ) ) / IFERROR($ND83/FRACAS!$AY$1*60,0), 1 )))</f>
        <v>1</v>
      </c>
      <c r="OH83" s="347" cm="1">
        <f t="array" ref="OH83">IF($ND83=0,"",(IFERROR( (IFERROR($ND83/FRACAS!$AY$1*60,0) - SUMPRODUCT( (FRACAS!$K$5:$K$9999=OH$2) * IFERROR(FRACAS!$AN$5:$AN$9999,0) ) ) / IFERROR($ND83/FRACAS!$AY$1*60,0), 1 )))</f>
        <v>1</v>
      </c>
      <c r="OI83" s="347" cm="1">
        <f t="array" ref="OI83">IF($ND83=0,"",(IFERROR( (IFERROR($ND83/FRACAS!$AY$1*60,0) - SUMPRODUCT( (FRACAS!$K$5:$K$9999=OI$2) * IFERROR(FRACAS!$AN$5:$AN$9999,0) ) ) / IFERROR($ND83/FRACAS!$AY$1*60,0), 1 )))</f>
        <v>1</v>
      </c>
      <c r="OJ83" s="347" cm="1">
        <f t="array" ref="OJ83">IF($ND83=0,"",(IFERROR( (IFERROR($ND83/FRACAS!$AY$1*60,0) - SUMPRODUCT( (FRACAS!$K$5:$K$9999=OJ$2) * IFERROR(FRACAS!$AN$5:$AN$9999,0) ) ) / IFERROR($ND83/FRACAS!$AY$1*60,0), 1 )))</f>
        <v>1</v>
      </c>
      <c r="OK83" s="347" cm="1">
        <f t="array" ref="OK83">IF($ND83=0,"",(IFERROR( (IFERROR($ND83/FRACAS!$AY$1*60,0) - SUMPRODUCT( (FRACAS!$K$5:$K$9999=OK$2) * IFERROR(FRACAS!$AN$5:$AN$9999,0) ) ) / IFERROR($ND83/FRACAS!$AY$1*60,0), 1 )))</f>
        <v>1</v>
      </c>
      <c r="OL83" s="347" cm="1">
        <f t="array" ref="OL83">IF($ND83=0,"",(IFERROR( (IFERROR($ND83/FRACAS!$AY$1*60,0) - SUMPRODUCT( (FRACAS!$K$5:$K$9999=OL$2) * IFERROR(FRACAS!$AN$5:$AN$9999,0) ) ) / IFERROR($ND83/FRACAS!$AY$1*60,0), 1 )))</f>
        <v>1</v>
      </c>
      <c r="OM83" s="347" cm="1">
        <f t="array" ref="OM83">IF($ND83=0,"",(IFERROR( (IFERROR($ND83/FRACAS!$AY$1*60,0) - SUMPRODUCT( (FRACAS!$K$5:$K$9999=OM$2) * IFERROR(FRACAS!$AN$5:$AN$9999,0) ) ) / IFERROR($ND83/FRACAS!$AY$1*60,0), 1 )))</f>
        <v>1</v>
      </c>
      <c r="ON83" s="347" cm="1">
        <f t="array" ref="ON83">IF($ND83=0,"",(IFERROR( (IFERROR($ND83/FRACAS!$AY$1*60,0) - SUMPRODUCT( (FRACAS!$K$5:$K$9999=ON$2) * IFERROR(FRACAS!$AN$5:$AN$9999,0) ) ) / IFERROR($ND83/FRACAS!$AY$1*60,0), 1 )))</f>
        <v>1</v>
      </c>
    </row>
    <row r="84" spans="2:404" ht="15" customHeight="1">
      <c r="B84" s="301" t="s">
        <v>243</v>
      </c>
      <c r="C84" s="302">
        <v>45814</v>
      </c>
      <c r="D84" s="307">
        <v>29678</v>
      </c>
      <c r="E84" s="307">
        <v>13205</v>
      </c>
      <c r="F84" s="307">
        <v>34621</v>
      </c>
      <c r="G84" s="307">
        <v>32378.607142857101</v>
      </c>
      <c r="H84" s="307">
        <v>32589.273809523798</v>
      </c>
      <c r="I84" s="303"/>
      <c r="J84" s="303"/>
      <c r="K84" s="303"/>
      <c r="L84" s="303"/>
      <c r="M84" s="318"/>
      <c r="N84" s="305"/>
      <c r="O84" s="279"/>
      <c r="P84" s="279"/>
      <c r="Q84" s="279"/>
      <c r="R84" s="279"/>
      <c r="S84" s="279"/>
      <c r="T84" s="279"/>
      <c r="U84" s="279"/>
      <c r="V84" s="279"/>
      <c r="W84" s="279"/>
      <c r="X84" s="279"/>
      <c r="Y84" s="279"/>
      <c r="Z84" s="279"/>
      <c r="AA84" s="279"/>
      <c r="AB84" s="279"/>
      <c r="AC84" s="279"/>
      <c r="AD84" s="279"/>
      <c r="AE84" s="279"/>
      <c r="AF84" s="279"/>
      <c r="AG84" s="279"/>
      <c r="AH84" s="279"/>
      <c r="AI84" s="279"/>
      <c r="AJ84" s="279"/>
      <c r="AK84" s="279"/>
      <c r="AL84" s="279"/>
      <c r="AM84" s="279"/>
      <c r="AN84" s="279"/>
      <c r="AO84" s="279"/>
      <c r="AP84" s="279"/>
      <c r="AQ84" s="279"/>
      <c r="AR84" s="279"/>
      <c r="AS84" s="279"/>
      <c r="AT84" s="279"/>
      <c r="AU84" s="279"/>
      <c r="AV84" s="279"/>
      <c r="AW84" s="279"/>
      <c r="AX84" s="279"/>
      <c r="AY84" s="279"/>
      <c r="AZ84" s="279"/>
      <c r="BA84" s="280"/>
      <c r="BB84" s="266"/>
      <c r="BC84" s="266"/>
      <c r="BD84" s="352"/>
      <c r="BE84" s="352"/>
      <c r="BF84" s="352"/>
      <c r="BG84" s="352"/>
      <c r="BH84" s="352"/>
      <c r="BI84" s="352"/>
      <c r="BJ84" s="352"/>
      <c r="BK84" s="352"/>
      <c r="BL84" s="352"/>
      <c r="BM84" s="352"/>
      <c r="BN84" s="352"/>
      <c r="BO84" s="352"/>
      <c r="BP84" s="352"/>
      <c r="BQ84" s="352"/>
      <c r="BR84" s="352"/>
      <c r="BS84" s="352"/>
      <c r="BT84" s="352"/>
      <c r="BU84" s="352"/>
      <c r="BV84" s="352"/>
      <c r="BW84" s="352"/>
      <c r="BX84" s="352"/>
      <c r="BY84" s="352"/>
      <c r="BZ84" s="352"/>
      <c r="CA84" s="352"/>
      <c r="CB84" s="352"/>
      <c r="CC84" s="352"/>
      <c r="CD84" s="352"/>
      <c r="CE84" s="352"/>
      <c r="CF84" s="352"/>
      <c r="CG84" s="352"/>
      <c r="CH84" s="352"/>
      <c r="CI84" s="352"/>
      <c r="CJ84" s="352"/>
      <c r="CK84" s="352"/>
      <c r="CL84" s="352"/>
      <c r="CM84" s="352"/>
      <c r="CN84" s="352"/>
      <c r="CO84" s="352"/>
      <c r="CP84" s="352"/>
      <c r="CQ84" s="352"/>
      <c r="CR84" s="352"/>
      <c r="CS84" s="352"/>
      <c r="CT84" s="352"/>
      <c r="CU84" s="352"/>
      <c r="CV84" s="352"/>
      <c r="CW84" s="352"/>
      <c r="CX84" s="352"/>
      <c r="CY84" s="352"/>
      <c r="CZ84" s="352"/>
      <c r="DA84" s="352"/>
      <c r="DB84" s="266"/>
      <c r="DC84" s="266">
        <f t="shared" si="8"/>
        <v>94</v>
      </c>
      <c r="DD84" s="302">
        <f t="shared" si="9"/>
        <v>45814</v>
      </c>
      <c r="DE84" s="328">
        <f>IF(D84&gt; 0,(COUNTIFS(FRACAS!$B$5:$B$9997, D$4, FRACAS!$D$5:$D$9997, "&lt;="&amp;D84)), "" )</f>
        <v>44</v>
      </c>
      <c r="DF84" s="282">
        <f>IF(E84&gt; 0,(COUNTIFS(FRACAS!$B$5:$B$9997, E$4, FRACAS!$D$5:$D$9997, "&lt;="&amp;E84)), "" )</f>
        <v>15</v>
      </c>
      <c r="DG84" s="282">
        <f>IF(F84&gt; 0,(COUNTIFS(FRACAS!$B$5:$B$9997, F$4, FRACAS!$D$5:$D$9997, "&lt;="&amp;F84)), "" )</f>
        <v>9</v>
      </c>
      <c r="DH84" s="282">
        <f>IF(G84&gt; 0,(COUNTIFS(FRACAS!$B$5:$B$9997, G$4, FRACAS!$D$5:$D$9997, "&lt;="&amp;G84)), "" )</f>
        <v>13</v>
      </c>
      <c r="DI84" s="282">
        <f>IF(H84&gt; 0,(COUNTIFS(FRACAS!$B$5:$B$9997, H$4, FRACAS!$D$5:$D$9997, "&lt;="&amp;H84)), "" )</f>
        <v>13</v>
      </c>
      <c r="DJ84" s="282" t="str">
        <f>IF(I84&gt; 0,(COUNTIFS(FRACAS!$B$5:$B$9997, I$4, FRACAS!$D$5:$D$9997, "&lt;="&amp;I84)), "" )</f>
        <v/>
      </c>
      <c r="DK84" s="282" t="str">
        <f>IF(J84&gt; 0,(COUNTIFS(FRACAS!$B$5:$B$9997, J$4, FRACAS!$D$5:$D$9997, "&lt;="&amp;J84)), "" )</f>
        <v/>
      </c>
      <c r="DL84" s="282" t="str">
        <f>IF(K84&gt; 0,(COUNTIFS(FRACAS!$B$5:$B$9997, K$4, FRACAS!$D$5:$D$9997, "&lt;="&amp;K84)), "" )</f>
        <v/>
      </c>
      <c r="DM84" s="282" t="str">
        <f>IF(L84&gt; 0,(COUNTIFS(FRACAS!$B$5:$B$9997, L$4, FRACAS!$D$5:$D$9997, "&lt;="&amp;L84)), "" )</f>
        <v/>
      </c>
      <c r="DN84" s="282" t="str">
        <f>IF(M84&gt; 0,(COUNTIFS(FRACAS!$B$5:$B$9997, M$4, FRACAS!$D$5:$D$9997, "&lt;="&amp;M84)), "" )</f>
        <v/>
      </c>
      <c r="DO84" s="284"/>
      <c r="DP84" s="282"/>
      <c r="DQ84" s="282"/>
      <c r="DR84" s="282"/>
      <c r="DS84" s="282"/>
      <c r="DT84" s="282"/>
      <c r="DU84" s="282"/>
      <c r="DV84" s="282"/>
      <c r="DW84" s="282"/>
      <c r="DX84" s="282"/>
      <c r="DY84" s="282"/>
      <c r="DZ84" s="282"/>
      <c r="EA84" s="282"/>
      <c r="EB84" s="282"/>
      <c r="EC84" s="282"/>
      <c r="ED84" s="282"/>
      <c r="EE84" s="282"/>
      <c r="EF84" s="282"/>
      <c r="EG84" s="282"/>
      <c r="EH84" s="282"/>
      <c r="EI84" s="282"/>
      <c r="EJ84" s="282"/>
      <c r="EK84" s="282"/>
      <c r="EL84" s="282"/>
      <c r="EM84" s="282"/>
      <c r="EN84" s="282"/>
      <c r="EO84" s="282"/>
      <c r="EP84" s="282"/>
      <c r="EQ84" s="282"/>
      <c r="ER84" s="282"/>
      <c r="ES84" s="282"/>
      <c r="ET84" s="282"/>
      <c r="EU84" s="282"/>
      <c r="EV84" s="282"/>
      <c r="EW84" s="282"/>
      <c r="EX84" s="282"/>
      <c r="EY84" s="282"/>
      <c r="EZ84" s="282"/>
      <c r="FA84" s="282"/>
      <c r="FB84" s="283"/>
      <c r="FC84" s="285"/>
      <c r="FD84" s="285"/>
      <c r="JN84" s="306"/>
      <c r="JO84" s="274"/>
      <c r="JP84" s="274"/>
      <c r="JQ84" s="274"/>
      <c r="JR84" s="274"/>
      <c r="JS84" s="274"/>
      <c r="JT84" s="274"/>
      <c r="JU84" s="274"/>
      <c r="JV84" s="274"/>
      <c r="JW84" s="274"/>
      <c r="JX84" s="274"/>
      <c r="JY84" s="274"/>
      <c r="JZ84" s="274"/>
      <c r="KA84" s="274"/>
      <c r="KB84" s="274"/>
      <c r="KC84" s="274"/>
      <c r="KD84" s="274"/>
      <c r="KE84" s="274"/>
      <c r="KF84" s="274"/>
      <c r="KG84" s="274"/>
      <c r="KH84" s="274"/>
      <c r="KI84" s="274"/>
      <c r="KJ84" s="274"/>
      <c r="KK84" s="274"/>
      <c r="KL84" s="274"/>
      <c r="KM84" s="274"/>
      <c r="KN84" s="274"/>
      <c r="KO84" s="274"/>
      <c r="KP84" s="274"/>
      <c r="KQ84" s="274"/>
      <c r="KR84" s="274"/>
      <c r="KS84" s="274"/>
      <c r="KT84" s="274"/>
      <c r="KU84" s="274"/>
      <c r="KV84" s="274"/>
      <c r="KW84" s="274"/>
      <c r="KX84" s="274"/>
      <c r="KY84" s="274"/>
      <c r="KZ84" s="274"/>
      <c r="LA84" s="274"/>
      <c r="LB84" s="275"/>
      <c r="LC84" s="302">
        <f t="shared" si="11"/>
        <v>45814</v>
      </c>
      <c r="LD84" s="354" cm="1">
        <f t="array" ref="LD84">IFERROR(
    (((D84/FRACAS!$AY$1)*60))
    /
    (((D84/FRACAS!$AY$1)*60) + SUMPRODUCT((FRACAS!$B$5:$B$9997=D$4)*(FRACAS!$D$5:$D$9997&lt;=D84)*(IFERROR(FRACAS!$AM$5:$AM$9997,0)))
    ),"")</f>
        <v>0.52461678562759695</v>
      </c>
      <c r="LE84" s="354" cm="1">
        <f t="array" ref="LE84">IFERROR(
    (((E84/FRACAS!$AY$1)*60))
    /
    (((E84/FRACAS!$AY$1)*60) + SUMPRODUCT((FRACAS!$B$5:$B$9997=E$4)*(FRACAS!$D$5:$D$9997&lt;=E84)*(IFERROR(FRACAS!$AM$5:$AM$9997,0)))
    ),"")</f>
        <v>0.32344522713849011</v>
      </c>
      <c r="LF84" s="354" cm="1">
        <f t="array" ref="LF84">IFERROR(
    (((F84/FRACAS!$AY$1)*60))
    /
    (((F84/FRACAS!$AY$1)*60) + SUMPRODUCT((FRACAS!$B$5:$B$9997=F$4)*(FRACAS!$D$5:$D$9997&lt;=F84)*(IFERROR(FRACAS!$AM$5:$AM$9997,0)))
    ),"")</f>
        <v>0.8189771807198154</v>
      </c>
      <c r="LG84" s="354" cm="1">
        <f t="array" ref="LG84">IFERROR(
    (((G84/FRACAS!$AY$1)*60))
    /
    (((G84/FRACAS!$AY$1)*60) + SUMPRODUCT((FRACAS!$B$5:$B$9997=G$4)*(FRACAS!$D$5:$D$9997&lt;=G84)*(IFERROR(FRACAS!$AM$5:$AM$9997,0)))
    ),"")</f>
        <v>0.82736072847572206</v>
      </c>
      <c r="LH84" s="354" cm="1">
        <f t="array" ref="LH84">IFERROR(
    (((H84/FRACAS!$AY$1)*60))
    /
    (((H84/FRACAS!$AY$1)*60) + SUMPRODUCT((FRACAS!$B$5:$B$9997=H$4)*(FRACAS!$D$5:$D$9997&lt;=H84)*(IFERROR(FRACAS!$AM$5:$AM$9997,0)))
    ),"")</f>
        <v>0.81024172353491331</v>
      </c>
      <c r="LI84" s="354" t="str" cm="1">
        <f t="array" ref="LI84">IFERROR(
    (((I84/FRACAS!$AY$1)*60))
    /
    (((I84/FRACAS!$AY$1)*60) + SUMPRODUCT((FRACAS!$B$5:$B$9997=I$4)*(FRACAS!$D$5:$D$9997&lt;=I84)*(IFERROR(FRACAS!$AM$5:$AM$9997,0)))
    ),"")</f>
        <v/>
      </c>
      <c r="LJ84" s="354" t="str" cm="1">
        <f t="array" ref="LJ84">IFERROR(
    (((J84/FRACAS!$AY$1)*60))
    /
    (((J84/FRACAS!$AY$1)*60) + SUMPRODUCT((FRACAS!$B$5:$B$9997=J$4)*(FRACAS!$D$5:$D$9997&lt;=J84)*(IFERROR(FRACAS!$AM$5:$AM$9997,0)))
    ),"")</f>
        <v/>
      </c>
      <c r="LK84" s="354" t="str" cm="1">
        <f t="array" ref="LK84">IFERROR(
    (((K84/FRACAS!$AY$1)*60))
    /
    (((K84/FRACAS!$AY$1)*60) + SUMPRODUCT((FRACAS!$B$5:$B$9997=K$4)*(FRACAS!$D$5:$D$9997&lt;=K84)*(IFERROR(FRACAS!$AM$5:$AM$9997,0)))
    ),"")</f>
        <v/>
      </c>
      <c r="LL84" s="354" t="str" cm="1">
        <f t="array" ref="LL84">IFERROR(
    (((L84/FRACAS!$AY$1)*60))
    /
    (((L84/FRACAS!$AY$1)*60) + SUMPRODUCT((FRACAS!$B$5:$B$9997=L$4)*(FRACAS!$D$5:$D$9997&lt;=L84)*(IFERROR(FRACAS!$AM$5:$AM$9997,0)))
    ),"")</f>
        <v/>
      </c>
      <c r="LM84" s="354" t="str" cm="1">
        <f t="array" ref="LM84">IFERROR(
    (((M84/FRACAS!$AY$1)*60))
    /
    (((M84/FRACAS!$AY$1)*60) + SUMPRODUCT((FRACAS!$B$5:$B$9997=M$4)*(FRACAS!$D$5:$D$9997&lt;=M84)*(IFERROR(FRACAS!$AM$5:$AM$9997,0)))
    ),"")</f>
        <v/>
      </c>
      <c r="LN84" s="308"/>
      <c r="LO84" s="276"/>
      <c r="LP84" s="276"/>
      <c r="LQ84" s="276"/>
      <c r="LR84" s="276"/>
      <c r="LS84" s="276"/>
      <c r="LT84" s="276"/>
      <c r="LU84" s="276"/>
      <c r="LV84" s="276"/>
      <c r="LW84" s="276"/>
      <c r="LX84" s="276"/>
      <c r="LY84" s="276"/>
      <c r="LZ84" s="276"/>
      <c r="MA84" s="276"/>
      <c r="MB84" s="276"/>
      <c r="MC84" s="276"/>
      <c r="MD84" s="276"/>
      <c r="ME84" s="276"/>
      <c r="MF84" s="276"/>
      <c r="MG84" s="276"/>
      <c r="MH84" s="276"/>
      <c r="MI84" s="276"/>
      <c r="MJ84" s="276"/>
      <c r="MK84" s="276"/>
      <c r="ML84" s="276"/>
      <c r="MM84" s="276"/>
      <c r="MN84" s="276"/>
      <c r="MO84" s="276"/>
      <c r="MP84" s="276"/>
      <c r="MQ84" s="276"/>
      <c r="MR84" s="276"/>
      <c r="MS84" s="276"/>
      <c r="MT84" s="276"/>
      <c r="MU84" s="276"/>
      <c r="MV84" s="276"/>
      <c r="MW84" s="276"/>
      <c r="MX84" s="276"/>
      <c r="MY84" s="276"/>
      <c r="MZ84" s="276"/>
      <c r="NA84" s="277"/>
      <c r="ND84" s="345">
        <f t="shared" si="12"/>
        <v>142471.88095238089</v>
      </c>
      <c r="NE84" s="346">
        <f t="shared" si="10"/>
        <v>45814</v>
      </c>
      <c r="NF84" s="347" cm="1">
        <f t="array" ref="NF84">IF($ND84=0,"",(IFERROR( (IFERROR($ND84/FRACAS!$AY$1*60,0) - SUMPRODUCT( (FRACAS!$K$5:$K$9999=NF$2) * IFERROR(FRACAS!$AN$5:$AN$9999,0) ) ) / IFERROR($ND84/FRACAS!$AY$1*60,0), 1 )))</f>
        <v>1</v>
      </c>
      <c r="NG84" s="347" cm="1">
        <f t="array" ref="NG84">IF($ND84=0,"",(IFERROR( (IFERROR($ND84/FRACAS!$AY$1*60,0) - SUMPRODUCT( (FRACAS!$K$5:$K$9999=NG$2) * IFERROR(FRACAS!$AN$5:$AN$9999,0) ) ) / IFERROR($ND84/FRACAS!$AY$1*60,0), 1 )))</f>
        <v>1</v>
      </c>
      <c r="NH84" s="347" cm="1">
        <f t="array" ref="NH84">IF($ND84=0,"",(IFERROR( (IFERROR($ND84/FRACAS!$AY$1*60,0) - SUMPRODUCT( (FRACAS!$K$5:$K$9999=NH$2) * IFERROR(FRACAS!$AN$5:$AN$9999,0) ) ) / IFERROR($ND84/FRACAS!$AY$1*60,0), 1 )))</f>
        <v>1</v>
      </c>
      <c r="NI84" s="347" cm="1">
        <f t="array" ref="NI84">IF($ND84=0,"",(IFERROR( (IFERROR($ND84/FRACAS!$AY$1*60,0) - SUMPRODUCT( (FRACAS!$K$5:$K$9999=NI$2) * IFERROR(FRACAS!$AN$5:$AN$9999,0) ) ) / IFERROR($ND84/FRACAS!$AY$1*60,0), 1 )))</f>
        <v>1</v>
      </c>
      <c r="NJ84" s="347" cm="1">
        <f t="array" ref="NJ84">IF($ND84=0,"",(IFERROR( (IFERROR($ND84/FRACAS!$AY$1*60,0) - SUMPRODUCT( (FRACAS!$K$5:$K$9999=NJ$2) * IFERROR(FRACAS!$AN$5:$AN$9999,0) ) ) / IFERROR($ND84/FRACAS!$AY$1*60,0), 1 )))</f>
        <v>1</v>
      </c>
      <c r="NK84" s="347" cm="1">
        <f t="array" ref="NK84">IF($ND84=0,"",(IFERROR( (IFERROR($ND84/FRACAS!$AY$1*60,0) - SUMPRODUCT( (FRACAS!$K$5:$K$9999=NK$2) * IFERROR(FRACAS!$AN$5:$AN$9999,0) ) ) / IFERROR($ND84/FRACAS!$AY$1*60,0), 1 )))</f>
        <v>1</v>
      </c>
      <c r="NL84" s="347" cm="1">
        <f t="array" ref="NL84">IF($ND84=0,"",(IFERROR( (IFERROR($ND84/FRACAS!$AY$1*60,0) - SUMPRODUCT( (FRACAS!$K$5:$K$9999=NL$2) * IFERROR(FRACAS!$AN$5:$AN$9999,0) ) ) / IFERROR($ND84/FRACAS!$AY$1*60,0), 1 )))</f>
        <v>1</v>
      </c>
      <c r="NM84" s="347" cm="1">
        <f t="array" ref="NM84">IF($ND84=0,"",(IFERROR( (IFERROR($ND84/FRACAS!$AY$1*60,0) - SUMPRODUCT( (FRACAS!$K$5:$K$9999=NM$2) * IFERROR(FRACAS!$AN$5:$AN$9999,0) ) ) / IFERROR($ND84/FRACAS!$AY$1*60,0), 1 )))</f>
        <v>1</v>
      </c>
      <c r="NN84" s="347" cm="1">
        <f t="array" ref="NN84">IF($ND84=0,"",(IFERROR( (IFERROR($ND84/FRACAS!$AY$1*60,0) - SUMPRODUCT( (FRACAS!$K$5:$K$9999=NN$2) * IFERROR(FRACAS!$AN$5:$AN$9999,0) ) ) / IFERROR($ND84/FRACAS!$AY$1*60,0), 1 )))</f>
        <v>1</v>
      </c>
      <c r="NO84" s="347" cm="1">
        <f t="array" ref="NO84">IF($ND84=0,"",(IFERROR( (IFERROR($ND84/FRACAS!$AY$1*60,0) - SUMPRODUCT( (FRACAS!$K$5:$K$9999=NO$2) * IFERROR(FRACAS!$AN$5:$AN$9999,0) ) ) / IFERROR($ND84/FRACAS!$AY$1*60,0), 1 )))</f>
        <v>1</v>
      </c>
      <c r="NP84" s="347" cm="1">
        <f t="array" ref="NP84">IF($ND84=0,"",(IFERROR( (IFERROR($ND84/FRACAS!$AY$1*60,0) - SUMPRODUCT( (FRACAS!$K$5:$K$9999=NP$2) * IFERROR(FRACAS!$AN$5:$AN$9999,0) ) ) / IFERROR($ND84/FRACAS!$AY$1*60,0), 1 )))</f>
        <v>1</v>
      </c>
      <c r="NQ84" s="347" cm="1">
        <f t="array" ref="NQ84">IF($ND84=0,"",(IFERROR( (IFERROR($ND84/FRACAS!$AY$1*60,0) - SUMPRODUCT( (FRACAS!$K$5:$K$9999=NQ$2) * IFERROR(FRACAS!$AN$5:$AN$9999,0) ) ) / IFERROR($ND84/FRACAS!$AY$1*60,0), 1 )))</f>
        <v>1</v>
      </c>
      <c r="NR84" s="347" cm="1">
        <f t="array" ref="NR84">IF($ND84=0,"",(IFERROR( (IFERROR($ND84/FRACAS!$AY$1*60,0) - SUMPRODUCT( (FRACAS!$K$5:$K$9999=NR$2) * IFERROR(FRACAS!$AN$5:$AN$9999,0) ) ) / IFERROR($ND84/FRACAS!$AY$1*60,0), 1 )))</f>
        <v>1</v>
      </c>
      <c r="NS84" s="347" cm="1">
        <f t="array" ref="NS84">IF($ND84=0,"",(IFERROR( (IFERROR($ND84/FRACAS!$AY$1*60,0) - SUMPRODUCT( (FRACAS!$K$5:$K$9999=NS$2) * IFERROR(FRACAS!$AN$5:$AN$9999,0) ) ) / IFERROR($ND84/FRACAS!$AY$1*60,0), 1 )))</f>
        <v>1</v>
      </c>
      <c r="NT84" s="347" cm="1">
        <f t="array" ref="NT84">IF($ND84=0,"",(IFERROR( (IFERROR($ND84/FRACAS!$AY$1*60,0) - SUMPRODUCT( (FRACAS!$K$5:$K$9999=NT$2) * IFERROR(FRACAS!$AN$5:$AN$9999,0) ) ) / IFERROR($ND84/FRACAS!$AY$1*60,0), 1 )))</f>
        <v>1</v>
      </c>
      <c r="NU84" s="347" cm="1">
        <f t="array" ref="NU84">IF($ND84=0,"",(IFERROR( (IFERROR($ND84/FRACAS!$AY$1*60,0) - SUMPRODUCT( (FRACAS!$K$5:$K$9999=NU$2) * IFERROR(FRACAS!$AN$5:$AN$9999,0) ) ) / IFERROR($ND84/FRACAS!$AY$1*60,0), 1 )))</f>
        <v>1</v>
      </c>
      <c r="NV84" s="347" cm="1">
        <f t="array" ref="NV84">IF($ND84=0,"",(IFERROR( (IFERROR($ND84/FRACAS!$AY$1*60,0) - SUMPRODUCT( (FRACAS!$K$5:$K$9999=NV$2) * IFERROR(FRACAS!$AN$5:$AN$9999,0) ) ) / IFERROR($ND84/FRACAS!$AY$1*60,0), 1 )))</f>
        <v>1</v>
      </c>
      <c r="NW84" s="347" cm="1">
        <f t="array" ref="NW84">IF($ND84=0,"",(IFERROR( (IFERROR($ND84/FRACAS!$AY$1*60,0) - SUMPRODUCT( (FRACAS!$K$5:$K$9999=NW$2) * IFERROR(FRACAS!$AN$5:$AN$9999,0) ) ) / IFERROR($ND84/FRACAS!$AY$1*60,0), 1 )))</f>
        <v>1</v>
      </c>
      <c r="NX84" s="347" cm="1">
        <f t="array" ref="NX84">IF($ND84=0,"",(IFERROR( (IFERROR($ND84/FRACAS!$AY$1*60,0) - SUMPRODUCT( (FRACAS!$K$5:$K$9999=NX$2) * IFERROR(FRACAS!$AN$5:$AN$9999,0) ) ) / IFERROR($ND84/FRACAS!$AY$1*60,0), 1 )))</f>
        <v>1</v>
      </c>
      <c r="NY84" s="347" cm="1">
        <f t="array" ref="NY84">IF($ND84=0,"",(IFERROR( (IFERROR($ND84/FRACAS!$AY$1*60,0) - SUMPRODUCT( (FRACAS!$K$5:$K$9999=NY$2) * IFERROR(FRACAS!$AN$5:$AN$9999,0) ) ) / IFERROR($ND84/FRACAS!$AY$1*60,0), 1 )))</f>
        <v>1</v>
      </c>
      <c r="NZ84" s="347" cm="1">
        <f t="array" ref="NZ84">IF($ND84=0,"",(IFERROR( (IFERROR($ND84/FRACAS!$AY$1*60,0) - SUMPRODUCT( (FRACAS!$K$5:$K$9999=NZ$2) * IFERROR(FRACAS!$AN$5:$AN$9999,0) ) ) / IFERROR($ND84/FRACAS!$AY$1*60,0), 1 )))</f>
        <v>1</v>
      </c>
      <c r="OA84" s="347" cm="1">
        <f t="array" ref="OA84">IF($ND84=0,"",(IFERROR( (IFERROR($ND84/FRACAS!$AY$1*60,0) - SUMPRODUCT( (FRACAS!$K$5:$K$9999=OA$2) * IFERROR(FRACAS!$AN$5:$AN$9999,0) ) ) / IFERROR($ND84/FRACAS!$AY$1*60,0), 1 )))</f>
        <v>1</v>
      </c>
      <c r="OB84" s="347" cm="1">
        <f t="array" ref="OB84">IF($ND84=0,"",(IFERROR( (IFERROR($ND84/FRACAS!$AY$1*60,0) - SUMPRODUCT( (FRACAS!$K$5:$K$9999=OB$2) * IFERROR(FRACAS!$AN$5:$AN$9999,0) ) ) / IFERROR($ND84/FRACAS!$AY$1*60,0), 1 )))</f>
        <v>1</v>
      </c>
      <c r="OC84" s="347" cm="1">
        <f t="array" ref="OC84">IF($ND84=0,"",(IFERROR( (IFERROR($ND84/FRACAS!$AY$1*60,0) - SUMPRODUCT( (FRACAS!$K$5:$K$9999=OC$2) * IFERROR(FRACAS!$AN$5:$AN$9999,0) ) ) / IFERROR($ND84/FRACAS!$AY$1*60,0), 1 )))</f>
        <v>1</v>
      </c>
      <c r="OD84" s="347" cm="1">
        <f t="array" ref="OD84">IF($ND84=0,"",(IFERROR( (IFERROR($ND84/FRACAS!$AY$1*60,0) - SUMPRODUCT( (FRACAS!$K$5:$K$9999=OD$2) * IFERROR(FRACAS!$AN$5:$AN$9999,0) ) ) / IFERROR($ND84/FRACAS!$AY$1*60,0), 1 )))</f>
        <v>1</v>
      </c>
      <c r="OE84" s="347" cm="1">
        <f t="array" ref="OE84">IF($ND84=0,"",(IFERROR( (IFERROR($ND84/FRACAS!$AY$1*60,0) - SUMPRODUCT( (FRACAS!$K$5:$K$9999=OE$2) * IFERROR(FRACAS!$AN$5:$AN$9999,0) ) ) / IFERROR($ND84/FRACAS!$AY$1*60,0), 1 )))</f>
        <v>1</v>
      </c>
      <c r="OF84" s="347" cm="1">
        <f t="array" ref="OF84">IF($ND84=0,"",(IFERROR( (IFERROR($ND84/FRACAS!$AY$1*60,0) - SUMPRODUCT( (FRACAS!$K$5:$K$9999=OF$2) * IFERROR(FRACAS!$AN$5:$AN$9999,0) ) ) / IFERROR($ND84/FRACAS!$AY$1*60,0), 1 )))</f>
        <v>1</v>
      </c>
      <c r="OG84" s="347" cm="1">
        <f t="array" ref="OG84">IF($ND84=0,"",(IFERROR( (IFERROR($ND84/FRACAS!$AY$1*60,0) - SUMPRODUCT( (FRACAS!$K$5:$K$9999=OG$2) * IFERROR(FRACAS!$AN$5:$AN$9999,0) ) ) / IFERROR($ND84/FRACAS!$AY$1*60,0), 1 )))</f>
        <v>1</v>
      </c>
      <c r="OH84" s="347" cm="1">
        <f t="array" ref="OH84">IF($ND84=0,"",(IFERROR( (IFERROR($ND84/FRACAS!$AY$1*60,0) - SUMPRODUCT( (FRACAS!$K$5:$K$9999=OH$2) * IFERROR(FRACAS!$AN$5:$AN$9999,0) ) ) / IFERROR($ND84/FRACAS!$AY$1*60,0), 1 )))</f>
        <v>1</v>
      </c>
      <c r="OI84" s="347" cm="1">
        <f t="array" ref="OI84">IF($ND84=0,"",(IFERROR( (IFERROR($ND84/FRACAS!$AY$1*60,0) - SUMPRODUCT( (FRACAS!$K$5:$K$9999=OI$2) * IFERROR(FRACAS!$AN$5:$AN$9999,0) ) ) / IFERROR($ND84/FRACAS!$AY$1*60,0), 1 )))</f>
        <v>1</v>
      </c>
      <c r="OJ84" s="347" cm="1">
        <f t="array" ref="OJ84">IF($ND84=0,"",(IFERROR( (IFERROR($ND84/FRACAS!$AY$1*60,0) - SUMPRODUCT( (FRACAS!$K$5:$K$9999=OJ$2) * IFERROR(FRACAS!$AN$5:$AN$9999,0) ) ) / IFERROR($ND84/FRACAS!$AY$1*60,0), 1 )))</f>
        <v>1</v>
      </c>
      <c r="OK84" s="347" cm="1">
        <f t="array" ref="OK84">IF($ND84=0,"",(IFERROR( (IFERROR($ND84/FRACAS!$AY$1*60,0) - SUMPRODUCT( (FRACAS!$K$5:$K$9999=OK$2) * IFERROR(FRACAS!$AN$5:$AN$9999,0) ) ) / IFERROR($ND84/FRACAS!$AY$1*60,0), 1 )))</f>
        <v>1</v>
      </c>
      <c r="OL84" s="347" cm="1">
        <f t="array" ref="OL84">IF($ND84=0,"",(IFERROR( (IFERROR($ND84/FRACAS!$AY$1*60,0) - SUMPRODUCT( (FRACAS!$K$5:$K$9999=OL$2) * IFERROR(FRACAS!$AN$5:$AN$9999,0) ) ) / IFERROR($ND84/FRACAS!$AY$1*60,0), 1 )))</f>
        <v>1</v>
      </c>
      <c r="OM84" s="347" cm="1">
        <f t="array" ref="OM84">IF($ND84=0,"",(IFERROR( (IFERROR($ND84/FRACAS!$AY$1*60,0) - SUMPRODUCT( (FRACAS!$K$5:$K$9999=OM$2) * IFERROR(FRACAS!$AN$5:$AN$9999,0) ) ) / IFERROR($ND84/FRACAS!$AY$1*60,0), 1 )))</f>
        <v>1</v>
      </c>
      <c r="ON84" s="347" cm="1">
        <f t="array" ref="ON84">IF($ND84=0,"",(IFERROR( (IFERROR($ND84/FRACAS!$AY$1*60,0) - SUMPRODUCT( (FRACAS!$K$5:$K$9999=ON$2) * IFERROR(FRACAS!$AN$5:$AN$9999,0) ) ) / IFERROR($ND84/FRACAS!$AY$1*60,0), 1 )))</f>
        <v>1</v>
      </c>
    </row>
    <row r="85" spans="2:404" ht="15" customHeight="1">
      <c r="B85" s="301" t="s">
        <v>244</v>
      </c>
      <c r="C85" s="302">
        <v>45821</v>
      </c>
      <c r="D85" s="307">
        <v>30460</v>
      </c>
      <c r="E85" s="307">
        <v>14006</v>
      </c>
      <c r="F85" s="307">
        <v>35889</v>
      </c>
      <c r="G85" s="307">
        <v>33493</v>
      </c>
      <c r="H85" s="307">
        <v>33871.5</v>
      </c>
      <c r="I85" s="303">
        <v>0</v>
      </c>
      <c r="J85" s="303"/>
      <c r="K85" s="303"/>
      <c r="L85" s="303"/>
      <c r="M85" s="318"/>
      <c r="N85" s="305"/>
      <c r="O85" s="279"/>
      <c r="P85" s="279"/>
      <c r="Q85" s="279"/>
      <c r="R85" s="279"/>
      <c r="S85" s="279"/>
      <c r="T85" s="279"/>
      <c r="U85" s="279"/>
      <c r="V85" s="279"/>
      <c r="W85" s="279"/>
      <c r="X85" s="279"/>
      <c r="Y85" s="279"/>
      <c r="Z85" s="279"/>
      <c r="AA85" s="279"/>
      <c r="AB85" s="279"/>
      <c r="AC85" s="279"/>
      <c r="AD85" s="279"/>
      <c r="AE85" s="279"/>
      <c r="AF85" s="279"/>
      <c r="AG85" s="279"/>
      <c r="AH85" s="279"/>
      <c r="AI85" s="279"/>
      <c r="AJ85" s="279"/>
      <c r="AK85" s="279"/>
      <c r="AL85" s="279"/>
      <c r="AM85" s="279"/>
      <c r="AN85" s="279"/>
      <c r="AO85" s="279"/>
      <c r="AP85" s="279"/>
      <c r="AQ85" s="279"/>
      <c r="AR85" s="279"/>
      <c r="AS85" s="279"/>
      <c r="AT85" s="279"/>
      <c r="AU85" s="279"/>
      <c r="AV85" s="279"/>
      <c r="AW85" s="279"/>
      <c r="AX85" s="279"/>
      <c r="AY85" s="279"/>
      <c r="AZ85" s="279"/>
      <c r="BA85" s="280"/>
      <c r="BB85" s="266"/>
      <c r="BC85" s="266"/>
      <c r="BD85" s="352"/>
      <c r="BE85" s="352"/>
      <c r="BF85" s="352"/>
      <c r="BG85" s="352"/>
      <c r="BH85" s="352"/>
      <c r="BI85" s="352"/>
      <c r="BJ85" s="352"/>
      <c r="BK85" s="352"/>
      <c r="BL85" s="352"/>
      <c r="BM85" s="352"/>
      <c r="BN85" s="352"/>
      <c r="BO85" s="352"/>
      <c r="BP85" s="352"/>
      <c r="BQ85" s="352"/>
      <c r="BR85" s="352"/>
      <c r="BS85" s="352"/>
      <c r="BT85" s="352"/>
      <c r="BU85" s="352"/>
      <c r="BV85" s="352"/>
      <c r="BW85" s="352"/>
      <c r="BX85" s="352"/>
      <c r="BY85" s="352"/>
      <c r="BZ85" s="352"/>
      <c r="CA85" s="352"/>
      <c r="CB85" s="352"/>
      <c r="CC85" s="352"/>
      <c r="CD85" s="352"/>
      <c r="CE85" s="352"/>
      <c r="CF85" s="352"/>
      <c r="CG85" s="352"/>
      <c r="CH85" s="352"/>
      <c r="CI85" s="352"/>
      <c r="CJ85" s="352"/>
      <c r="CK85" s="352"/>
      <c r="CL85" s="352"/>
      <c r="CM85" s="352"/>
      <c r="CN85" s="352"/>
      <c r="CO85" s="352"/>
      <c r="CP85" s="352"/>
      <c r="CQ85" s="352"/>
      <c r="CR85" s="352"/>
      <c r="CS85" s="352"/>
      <c r="CT85" s="352"/>
      <c r="CU85" s="352"/>
      <c r="CV85" s="352"/>
      <c r="CW85" s="352"/>
      <c r="CX85" s="352"/>
      <c r="CY85" s="352"/>
      <c r="CZ85" s="352"/>
      <c r="DA85" s="352"/>
      <c r="DB85" s="266"/>
      <c r="DC85" s="266">
        <f t="shared" si="8"/>
        <v>94</v>
      </c>
      <c r="DD85" s="302">
        <f t="shared" si="9"/>
        <v>45821</v>
      </c>
      <c r="DE85" s="328">
        <f>IF(D85&gt; 0,(COUNTIFS(FRACAS!$B$5:$B$9997, D$4, FRACAS!$D$5:$D$9997, "&lt;="&amp;D85)), "" )</f>
        <v>44</v>
      </c>
      <c r="DF85" s="282">
        <f>IF(E85&gt; 0,(COUNTIFS(FRACAS!$B$5:$B$9997, E$4, FRACAS!$D$5:$D$9997, "&lt;="&amp;E85)), "" )</f>
        <v>15</v>
      </c>
      <c r="DG85" s="282">
        <f>IF(F85&gt; 0,(COUNTIFS(FRACAS!$B$5:$B$9997, F$4, FRACAS!$D$5:$D$9997, "&lt;="&amp;F85)), "" )</f>
        <v>9</v>
      </c>
      <c r="DH85" s="282">
        <f>IF(G85&gt; 0,(COUNTIFS(FRACAS!$B$5:$B$9997, G$4, FRACAS!$D$5:$D$9997, "&lt;="&amp;G85)), "" )</f>
        <v>13</v>
      </c>
      <c r="DI85" s="282">
        <f>IF(H85&gt; 0,(COUNTIFS(FRACAS!$B$5:$B$9997, H$4, FRACAS!$D$5:$D$9997, "&lt;="&amp;H85)), "" )</f>
        <v>13</v>
      </c>
      <c r="DJ85" s="282" t="str">
        <f>IF(I85&gt; 0,(COUNTIFS(FRACAS!$B$5:$B$9997, I$4, FRACAS!$D$5:$D$9997, "&lt;="&amp;I85)), "" )</f>
        <v/>
      </c>
      <c r="DK85" s="282" t="str">
        <f>IF(J85&gt; 0,(COUNTIFS(FRACAS!$B$5:$B$9997, J$4, FRACAS!$D$5:$D$9997, "&lt;="&amp;J85)), "" )</f>
        <v/>
      </c>
      <c r="DL85" s="282" t="str">
        <f>IF(K85&gt; 0,(COUNTIFS(FRACAS!$B$5:$B$9997, K$4, FRACAS!$D$5:$D$9997, "&lt;="&amp;K85)), "" )</f>
        <v/>
      </c>
      <c r="DM85" s="282" t="str">
        <f>IF(L85&gt; 0,(COUNTIFS(FRACAS!$B$5:$B$9997, L$4, FRACAS!$D$5:$D$9997, "&lt;="&amp;L85)), "" )</f>
        <v/>
      </c>
      <c r="DN85" s="282" t="str">
        <f>IF(M85&gt; 0,(COUNTIFS(FRACAS!$B$5:$B$9997, M$4, FRACAS!$D$5:$D$9997, "&lt;="&amp;M85)), "" )</f>
        <v/>
      </c>
      <c r="DO85" s="284"/>
      <c r="DP85" s="282"/>
      <c r="DQ85" s="282"/>
      <c r="DR85" s="282"/>
      <c r="DS85" s="282"/>
      <c r="DT85" s="282"/>
      <c r="DU85" s="282"/>
      <c r="DV85" s="282"/>
      <c r="DW85" s="282"/>
      <c r="DX85" s="282"/>
      <c r="DY85" s="282"/>
      <c r="DZ85" s="282"/>
      <c r="EA85" s="282"/>
      <c r="EB85" s="282"/>
      <c r="EC85" s="282"/>
      <c r="ED85" s="282"/>
      <c r="EE85" s="282"/>
      <c r="EF85" s="282"/>
      <c r="EG85" s="282"/>
      <c r="EH85" s="282"/>
      <c r="EI85" s="282"/>
      <c r="EJ85" s="282"/>
      <c r="EK85" s="282"/>
      <c r="EL85" s="282"/>
      <c r="EM85" s="282"/>
      <c r="EN85" s="282"/>
      <c r="EO85" s="282"/>
      <c r="EP85" s="282"/>
      <c r="EQ85" s="282"/>
      <c r="ER85" s="282"/>
      <c r="ES85" s="282"/>
      <c r="ET85" s="282"/>
      <c r="EU85" s="282"/>
      <c r="EV85" s="282"/>
      <c r="EW85" s="282"/>
      <c r="EX85" s="282"/>
      <c r="EY85" s="282"/>
      <c r="EZ85" s="282"/>
      <c r="FA85" s="282"/>
      <c r="FB85" s="283"/>
      <c r="FC85" s="285"/>
      <c r="FD85" s="285"/>
      <c r="JN85" s="306"/>
      <c r="JO85" s="274"/>
      <c r="JP85" s="274"/>
      <c r="JQ85" s="274"/>
      <c r="JR85" s="274"/>
      <c r="JS85" s="274"/>
      <c r="JT85" s="274"/>
      <c r="JU85" s="274"/>
      <c r="JV85" s="274"/>
      <c r="JW85" s="274"/>
      <c r="JX85" s="274"/>
      <c r="JY85" s="274"/>
      <c r="JZ85" s="274"/>
      <c r="KA85" s="274"/>
      <c r="KB85" s="274"/>
      <c r="KC85" s="274"/>
      <c r="KD85" s="274"/>
      <c r="KE85" s="274"/>
      <c r="KF85" s="274"/>
      <c r="KG85" s="274"/>
      <c r="KH85" s="274"/>
      <c r="KI85" s="274"/>
      <c r="KJ85" s="274"/>
      <c r="KK85" s="274"/>
      <c r="KL85" s="274"/>
      <c r="KM85" s="274"/>
      <c r="KN85" s="274"/>
      <c r="KO85" s="274"/>
      <c r="KP85" s="274"/>
      <c r="KQ85" s="274"/>
      <c r="KR85" s="274"/>
      <c r="KS85" s="274"/>
      <c r="KT85" s="274"/>
      <c r="KU85" s="274"/>
      <c r="KV85" s="274"/>
      <c r="KW85" s="274"/>
      <c r="KX85" s="274"/>
      <c r="KY85" s="274"/>
      <c r="KZ85" s="274"/>
      <c r="LA85" s="274"/>
      <c r="LB85" s="275"/>
      <c r="LC85" s="302">
        <f t="shared" si="11"/>
        <v>45821</v>
      </c>
      <c r="LD85" s="354" cm="1">
        <f t="array" ref="LD85">IFERROR(
    (((D85/FRACAS!$AY$1)*60))
    /
    (((D85/FRACAS!$AY$1)*60) + SUMPRODUCT((FRACAS!$B$5:$B$9997=D$4)*(FRACAS!$D$5:$D$9997&lt;=D85)*(IFERROR(FRACAS!$AM$5:$AM$9997,0)))
    ),"")</f>
        <v>0.53109858888060468</v>
      </c>
      <c r="LE85" s="354" cm="1">
        <f t="array" ref="LE85">IFERROR(
    (((E85/FRACAS!$AY$1)*60))
    /
    (((E85/FRACAS!$AY$1)*60) + SUMPRODUCT((FRACAS!$B$5:$B$9997=E$4)*(FRACAS!$D$5:$D$9997&lt;=E85)*(IFERROR(FRACAS!$AM$5:$AM$9997,0)))
    ),"")</f>
        <v>0.33646368536309434</v>
      </c>
      <c r="LF85" s="354" cm="1">
        <f t="array" ref="LF85">IFERROR(
    (((F85/FRACAS!$AY$1)*60))
    /
    (((F85/FRACAS!$AY$1)*60) + SUMPRODUCT((FRACAS!$B$5:$B$9997=F$4)*(FRACAS!$D$5:$D$9997&lt;=F85)*(IFERROR(FRACAS!$AM$5:$AM$9997,0)))
    ),"")</f>
        <v>0.82424886726845537</v>
      </c>
      <c r="LG85" s="354" cm="1">
        <f t="array" ref="LG85">IFERROR(
    (((G85/FRACAS!$AY$1)*60))
    /
    (((G85/FRACAS!$AY$1)*60) + SUMPRODUCT((FRACAS!$B$5:$B$9997=G$4)*(FRACAS!$D$5:$D$9997&lt;=G85)*(IFERROR(FRACAS!$AM$5:$AM$9997,0)))
    ),"")</f>
        <v>0.83214064818826938</v>
      </c>
      <c r="LH85" s="354" cm="1">
        <f t="array" ref="LH85">IFERROR(
    (((H85/FRACAS!$AY$1)*60))
    /
    (((H85/FRACAS!$AY$1)*60) + SUMPRODUCT((FRACAS!$B$5:$B$9997=H$4)*(FRACAS!$D$5:$D$9997&lt;=H85)*(IFERROR(FRACAS!$AM$5:$AM$9997,0)))
    ),"")</f>
        <v>0.81610413801914916</v>
      </c>
      <c r="LI85" s="354" t="str" cm="1">
        <f t="array" ref="LI85">IFERROR(
    (((I85/FRACAS!$AY$1)*60))
    /
    (((I85/FRACAS!$AY$1)*60) + SUMPRODUCT((FRACAS!$B$5:$B$9997=I$4)*(FRACAS!$D$5:$D$9997&lt;=I85)*(IFERROR(FRACAS!$AM$5:$AM$9997,0)))
    ),"")</f>
        <v/>
      </c>
      <c r="LJ85" s="354" t="str" cm="1">
        <f t="array" ref="LJ85">IFERROR(
    (((J85/FRACAS!$AY$1)*60))
    /
    (((J85/FRACAS!$AY$1)*60) + SUMPRODUCT((FRACAS!$B$5:$B$9997=J$4)*(FRACAS!$D$5:$D$9997&lt;=J85)*(IFERROR(FRACAS!$AM$5:$AM$9997,0)))
    ),"")</f>
        <v/>
      </c>
      <c r="LK85" s="354" t="str" cm="1">
        <f t="array" ref="LK85">IFERROR(
    (((K85/FRACAS!$AY$1)*60))
    /
    (((K85/FRACAS!$AY$1)*60) + SUMPRODUCT((FRACAS!$B$5:$B$9997=K$4)*(FRACAS!$D$5:$D$9997&lt;=K85)*(IFERROR(FRACAS!$AM$5:$AM$9997,0)))
    ),"")</f>
        <v/>
      </c>
      <c r="LL85" s="354" t="str" cm="1">
        <f t="array" ref="LL85">IFERROR(
    (((L85/FRACAS!$AY$1)*60))
    /
    (((L85/FRACAS!$AY$1)*60) + SUMPRODUCT((FRACAS!$B$5:$B$9997=L$4)*(FRACAS!$D$5:$D$9997&lt;=L85)*(IFERROR(FRACAS!$AM$5:$AM$9997,0)))
    ),"")</f>
        <v/>
      </c>
      <c r="LM85" s="354" t="str" cm="1">
        <f t="array" ref="LM85">IFERROR(
    (((M85/FRACAS!$AY$1)*60))
    /
    (((M85/FRACAS!$AY$1)*60) + SUMPRODUCT((FRACAS!$B$5:$B$9997=M$4)*(FRACAS!$D$5:$D$9997&lt;=M85)*(IFERROR(FRACAS!$AM$5:$AM$9997,0)))
    ),"")</f>
        <v/>
      </c>
      <c r="LN85" s="308"/>
      <c r="LO85" s="276"/>
      <c r="LP85" s="276"/>
      <c r="LQ85" s="276"/>
      <c r="LR85" s="276"/>
      <c r="LS85" s="276"/>
      <c r="LT85" s="276"/>
      <c r="LU85" s="276"/>
      <c r="LV85" s="276"/>
      <c r="LW85" s="276"/>
      <c r="LX85" s="276"/>
      <c r="LY85" s="276"/>
      <c r="LZ85" s="276"/>
      <c r="MA85" s="276"/>
      <c r="MB85" s="276"/>
      <c r="MC85" s="276"/>
      <c r="MD85" s="276"/>
      <c r="ME85" s="276"/>
      <c r="MF85" s="276"/>
      <c r="MG85" s="276"/>
      <c r="MH85" s="276"/>
      <c r="MI85" s="276"/>
      <c r="MJ85" s="276"/>
      <c r="MK85" s="276"/>
      <c r="ML85" s="276"/>
      <c r="MM85" s="276"/>
      <c r="MN85" s="276"/>
      <c r="MO85" s="276"/>
      <c r="MP85" s="276"/>
      <c r="MQ85" s="276"/>
      <c r="MR85" s="276"/>
      <c r="MS85" s="276"/>
      <c r="MT85" s="276"/>
      <c r="MU85" s="276"/>
      <c r="MV85" s="276"/>
      <c r="MW85" s="276"/>
      <c r="MX85" s="276"/>
      <c r="MY85" s="276"/>
      <c r="MZ85" s="276"/>
      <c r="NA85" s="277"/>
      <c r="ND85" s="345">
        <f t="shared" si="12"/>
        <v>147719.5</v>
      </c>
      <c r="NE85" s="346">
        <f t="shared" si="10"/>
        <v>45821</v>
      </c>
      <c r="NF85" s="347" cm="1">
        <f t="array" ref="NF85">IF($ND85=0,"",(IFERROR( (IFERROR($ND85/FRACAS!$AY$1*60,0) - SUMPRODUCT( (FRACAS!$K$5:$K$9999=NF$2) * IFERROR(FRACAS!$AN$5:$AN$9999,0) ) ) / IFERROR($ND85/FRACAS!$AY$1*60,0), 1 )))</f>
        <v>1</v>
      </c>
      <c r="NG85" s="347" cm="1">
        <f t="array" ref="NG85">IF($ND85=0,"",(IFERROR( (IFERROR($ND85/FRACAS!$AY$1*60,0) - SUMPRODUCT( (FRACAS!$K$5:$K$9999=NG$2) * IFERROR(FRACAS!$AN$5:$AN$9999,0) ) ) / IFERROR($ND85/FRACAS!$AY$1*60,0), 1 )))</f>
        <v>1</v>
      </c>
      <c r="NH85" s="347" cm="1">
        <f t="array" ref="NH85">IF($ND85=0,"",(IFERROR( (IFERROR($ND85/FRACAS!$AY$1*60,0) - SUMPRODUCT( (FRACAS!$K$5:$K$9999=NH$2) * IFERROR(FRACAS!$AN$5:$AN$9999,0) ) ) / IFERROR($ND85/FRACAS!$AY$1*60,0), 1 )))</f>
        <v>1</v>
      </c>
      <c r="NI85" s="347" cm="1">
        <f t="array" ref="NI85">IF($ND85=0,"",(IFERROR( (IFERROR($ND85/FRACAS!$AY$1*60,0) - SUMPRODUCT( (FRACAS!$K$5:$K$9999=NI$2) * IFERROR(FRACAS!$AN$5:$AN$9999,0) ) ) / IFERROR($ND85/FRACAS!$AY$1*60,0), 1 )))</f>
        <v>1</v>
      </c>
      <c r="NJ85" s="347" cm="1">
        <f t="array" ref="NJ85">IF($ND85=0,"",(IFERROR( (IFERROR($ND85/FRACAS!$AY$1*60,0) - SUMPRODUCT( (FRACAS!$K$5:$K$9999=NJ$2) * IFERROR(FRACAS!$AN$5:$AN$9999,0) ) ) / IFERROR($ND85/FRACAS!$AY$1*60,0), 1 )))</f>
        <v>1</v>
      </c>
      <c r="NK85" s="347" cm="1">
        <f t="array" ref="NK85">IF($ND85=0,"",(IFERROR( (IFERROR($ND85/FRACAS!$AY$1*60,0) - SUMPRODUCT( (FRACAS!$K$5:$K$9999=NK$2) * IFERROR(FRACAS!$AN$5:$AN$9999,0) ) ) / IFERROR($ND85/FRACAS!$AY$1*60,0), 1 )))</f>
        <v>1</v>
      </c>
      <c r="NL85" s="347" cm="1">
        <f t="array" ref="NL85">IF($ND85=0,"",(IFERROR( (IFERROR($ND85/FRACAS!$AY$1*60,0) - SUMPRODUCT( (FRACAS!$K$5:$K$9999=NL$2) * IFERROR(FRACAS!$AN$5:$AN$9999,0) ) ) / IFERROR($ND85/FRACAS!$AY$1*60,0), 1 )))</f>
        <v>1</v>
      </c>
      <c r="NM85" s="347" cm="1">
        <f t="array" ref="NM85">IF($ND85=0,"",(IFERROR( (IFERROR($ND85/FRACAS!$AY$1*60,0) - SUMPRODUCT( (FRACAS!$K$5:$K$9999=NM$2) * IFERROR(FRACAS!$AN$5:$AN$9999,0) ) ) / IFERROR($ND85/FRACAS!$AY$1*60,0), 1 )))</f>
        <v>1</v>
      </c>
      <c r="NN85" s="347" cm="1">
        <f t="array" ref="NN85">IF($ND85=0,"",(IFERROR( (IFERROR($ND85/FRACAS!$AY$1*60,0) - SUMPRODUCT( (FRACAS!$K$5:$K$9999=NN$2) * IFERROR(FRACAS!$AN$5:$AN$9999,0) ) ) / IFERROR($ND85/FRACAS!$AY$1*60,0), 1 )))</f>
        <v>1</v>
      </c>
      <c r="NO85" s="347" cm="1">
        <f t="array" ref="NO85">IF($ND85=0,"",(IFERROR( (IFERROR($ND85/FRACAS!$AY$1*60,0) - SUMPRODUCT( (FRACAS!$K$5:$K$9999=NO$2) * IFERROR(FRACAS!$AN$5:$AN$9999,0) ) ) / IFERROR($ND85/FRACAS!$AY$1*60,0), 1 )))</f>
        <v>1</v>
      </c>
      <c r="NP85" s="347" cm="1">
        <f t="array" ref="NP85">IF($ND85=0,"",(IFERROR( (IFERROR($ND85/FRACAS!$AY$1*60,0) - SUMPRODUCT( (FRACAS!$K$5:$K$9999=NP$2) * IFERROR(FRACAS!$AN$5:$AN$9999,0) ) ) / IFERROR($ND85/FRACAS!$AY$1*60,0), 1 )))</f>
        <v>1</v>
      </c>
      <c r="NQ85" s="347" cm="1">
        <f t="array" ref="NQ85">IF($ND85=0,"",(IFERROR( (IFERROR($ND85/FRACAS!$AY$1*60,0) - SUMPRODUCT( (FRACAS!$K$5:$K$9999=NQ$2) * IFERROR(FRACAS!$AN$5:$AN$9999,0) ) ) / IFERROR($ND85/FRACAS!$AY$1*60,0), 1 )))</f>
        <v>1</v>
      </c>
      <c r="NR85" s="347" cm="1">
        <f t="array" ref="NR85">IF($ND85=0,"",(IFERROR( (IFERROR($ND85/FRACAS!$AY$1*60,0) - SUMPRODUCT( (FRACAS!$K$5:$K$9999=NR$2) * IFERROR(FRACAS!$AN$5:$AN$9999,0) ) ) / IFERROR($ND85/FRACAS!$AY$1*60,0), 1 )))</f>
        <v>1</v>
      </c>
      <c r="NS85" s="347" cm="1">
        <f t="array" ref="NS85">IF($ND85=0,"",(IFERROR( (IFERROR($ND85/FRACAS!$AY$1*60,0) - SUMPRODUCT( (FRACAS!$K$5:$K$9999=NS$2) * IFERROR(FRACAS!$AN$5:$AN$9999,0) ) ) / IFERROR($ND85/FRACAS!$AY$1*60,0), 1 )))</f>
        <v>1</v>
      </c>
      <c r="NT85" s="347" cm="1">
        <f t="array" ref="NT85">IF($ND85=0,"",(IFERROR( (IFERROR($ND85/FRACAS!$AY$1*60,0) - SUMPRODUCT( (FRACAS!$K$5:$K$9999=NT$2) * IFERROR(FRACAS!$AN$5:$AN$9999,0) ) ) / IFERROR($ND85/FRACAS!$AY$1*60,0), 1 )))</f>
        <v>1</v>
      </c>
      <c r="NU85" s="347" cm="1">
        <f t="array" ref="NU85">IF($ND85=0,"",(IFERROR( (IFERROR($ND85/FRACAS!$AY$1*60,0) - SUMPRODUCT( (FRACAS!$K$5:$K$9999=NU$2) * IFERROR(FRACAS!$AN$5:$AN$9999,0) ) ) / IFERROR($ND85/FRACAS!$AY$1*60,0), 1 )))</f>
        <v>1</v>
      </c>
      <c r="NV85" s="347" cm="1">
        <f t="array" ref="NV85">IF($ND85=0,"",(IFERROR( (IFERROR($ND85/FRACAS!$AY$1*60,0) - SUMPRODUCT( (FRACAS!$K$5:$K$9999=NV$2) * IFERROR(FRACAS!$AN$5:$AN$9999,0) ) ) / IFERROR($ND85/FRACAS!$AY$1*60,0), 1 )))</f>
        <v>1</v>
      </c>
      <c r="NW85" s="347" cm="1">
        <f t="array" ref="NW85">IF($ND85=0,"",(IFERROR( (IFERROR($ND85/FRACAS!$AY$1*60,0) - SUMPRODUCT( (FRACAS!$K$5:$K$9999=NW$2) * IFERROR(FRACAS!$AN$5:$AN$9999,0) ) ) / IFERROR($ND85/FRACAS!$AY$1*60,0), 1 )))</f>
        <v>1</v>
      </c>
      <c r="NX85" s="347" cm="1">
        <f t="array" ref="NX85">IF($ND85=0,"",(IFERROR( (IFERROR($ND85/FRACAS!$AY$1*60,0) - SUMPRODUCT( (FRACAS!$K$5:$K$9999=NX$2) * IFERROR(FRACAS!$AN$5:$AN$9999,0) ) ) / IFERROR($ND85/FRACAS!$AY$1*60,0), 1 )))</f>
        <v>1</v>
      </c>
      <c r="NY85" s="347" cm="1">
        <f t="array" ref="NY85">IF($ND85=0,"",(IFERROR( (IFERROR($ND85/FRACAS!$AY$1*60,0) - SUMPRODUCT( (FRACAS!$K$5:$K$9999=NY$2) * IFERROR(FRACAS!$AN$5:$AN$9999,0) ) ) / IFERROR($ND85/FRACAS!$AY$1*60,0), 1 )))</f>
        <v>1</v>
      </c>
      <c r="NZ85" s="347" cm="1">
        <f t="array" ref="NZ85">IF($ND85=0,"",(IFERROR( (IFERROR($ND85/FRACAS!$AY$1*60,0) - SUMPRODUCT( (FRACAS!$K$5:$K$9999=NZ$2) * IFERROR(FRACAS!$AN$5:$AN$9999,0) ) ) / IFERROR($ND85/FRACAS!$AY$1*60,0), 1 )))</f>
        <v>1</v>
      </c>
      <c r="OA85" s="347" cm="1">
        <f t="array" ref="OA85">IF($ND85=0,"",(IFERROR( (IFERROR($ND85/FRACAS!$AY$1*60,0) - SUMPRODUCT( (FRACAS!$K$5:$K$9999=OA$2) * IFERROR(FRACAS!$AN$5:$AN$9999,0) ) ) / IFERROR($ND85/FRACAS!$AY$1*60,0), 1 )))</f>
        <v>1</v>
      </c>
      <c r="OB85" s="347" cm="1">
        <f t="array" ref="OB85">IF($ND85=0,"",(IFERROR( (IFERROR($ND85/FRACAS!$AY$1*60,0) - SUMPRODUCT( (FRACAS!$K$5:$K$9999=OB$2) * IFERROR(FRACAS!$AN$5:$AN$9999,0) ) ) / IFERROR($ND85/FRACAS!$AY$1*60,0), 1 )))</f>
        <v>1</v>
      </c>
      <c r="OC85" s="347" cm="1">
        <f t="array" ref="OC85">IF($ND85=0,"",(IFERROR( (IFERROR($ND85/FRACAS!$AY$1*60,0) - SUMPRODUCT( (FRACAS!$K$5:$K$9999=OC$2) * IFERROR(FRACAS!$AN$5:$AN$9999,0) ) ) / IFERROR($ND85/FRACAS!$AY$1*60,0), 1 )))</f>
        <v>1</v>
      </c>
      <c r="OD85" s="347" cm="1">
        <f t="array" ref="OD85">IF($ND85=0,"",(IFERROR( (IFERROR($ND85/FRACAS!$AY$1*60,0) - SUMPRODUCT( (FRACAS!$K$5:$K$9999=OD$2) * IFERROR(FRACAS!$AN$5:$AN$9999,0) ) ) / IFERROR($ND85/FRACAS!$AY$1*60,0), 1 )))</f>
        <v>1</v>
      </c>
      <c r="OE85" s="347" cm="1">
        <f t="array" ref="OE85">IF($ND85=0,"",(IFERROR( (IFERROR($ND85/FRACAS!$AY$1*60,0) - SUMPRODUCT( (FRACAS!$K$5:$K$9999=OE$2) * IFERROR(FRACAS!$AN$5:$AN$9999,0) ) ) / IFERROR($ND85/FRACAS!$AY$1*60,0), 1 )))</f>
        <v>1</v>
      </c>
      <c r="OF85" s="347" cm="1">
        <f t="array" ref="OF85">IF($ND85=0,"",(IFERROR( (IFERROR($ND85/FRACAS!$AY$1*60,0) - SUMPRODUCT( (FRACAS!$K$5:$K$9999=OF$2) * IFERROR(FRACAS!$AN$5:$AN$9999,0) ) ) / IFERROR($ND85/FRACAS!$AY$1*60,0), 1 )))</f>
        <v>1</v>
      </c>
      <c r="OG85" s="347" cm="1">
        <f t="array" ref="OG85">IF($ND85=0,"",(IFERROR( (IFERROR($ND85/FRACAS!$AY$1*60,0) - SUMPRODUCT( (FRACAS!$K$5:$K$9999=OG$2) * IFERROR(FRACAS!$AN$5:$AN$9999,0) ) ) / IFERROR($ND85/FRACAS!$AY$1*60,0), 1 )))</f>
        <v>1</v>
      </c>
      <c r="OH85" s="347" cm="1">
        <f t="array" ref="OH85">IF($ND85=0,"",(IFERROR( (IFERROR($ND85/FRACAS!$AY$1*60,0) - SUMPRODUCT( (FRACAS!$K$5:$K$9999=OH$2) * IFERROR(FRACAS!$AN$5:$AN$9999,0) ) ) / IFERROR($ND85/FRACAS!$AY$1*60,0), 1 )))</f>
        <v>1</v>
      </c>
      <c r="OI85" s="347" cm="1">
        <f t="array" ref="OI85">IF($ND85=0,"",(IFERROR( (IFERROR($ND85/FRACAS!$AY$1*60,0) - SUMPRODUCT( (FRACAS!$K$5:$K$9999=OI$2) * IFERROR(FRACAS!$AN$5:$AN$9999,0) ) ) / IFERROR($ND85/FRACAS!$AY$1*60,0), 1 )))</f>
        <v>1</v>
      </c>
      <c r="OJ85" s="347" cm="1">
        <f t="array" ref="OJ85">IF($ND85=0,"",(IFERROR( (IFERROR($ND85/FRACAS!$AY$1*60,0) - SUMPRODUCT( (FRACAS!$K$5:$K$9999=OJ$2) * IFERROR(FRACAS!$AN$5:$AN$9999,0) ) ) / IFERROR($ND85/FRACAS!$AY$1*60,0), 1 )))</f>
        <v>1</v>
      </c>
      <c r="OK85" s="347" cm="1">
        <f t="array" ref="OK85">IF($ND85=0,"",(IFERROR( (IFERROR($ND85/FRACAS!$AY$1*60,0) - SUMPRODUCT( (FRACAS!$K$5:$K$9999=OK$2) * IFERROR(FRACAS!$AN$5:$AN$9999,0) ) ) / IFERROR($ND85/FRACAS!$AY$1*60,0), 1 )))</f>
        <v>1</v>
      </c>
      <c r="OL85" s="347" cm="1">
        <f t="array" ref="OL85">IF($ND85=0,"",(IFERROR( (IFERROR($ND85/FRACAS!$AY$1*60,0) - SUMPRODUCT( (FRACAS!$K$5:$K$9999=OL$2) * IFERROR(FRACAS!$AN$5:$AN$9999,0) ) ) / IFERROR($ND85/FRACAS!$AY$1*60,0), 1 )))</f>
        <v>1</v>
      </c>
      <c r="OM85" s="347" cm="1">
        <f t="array" ref="OM85">IF($ND85=0,"",(IFERROR( (IFERROR($ND85/FRACAS!$AY$1*60,0) - SUMPRODUCT( (FRACAS!$K$5:$K$9999=OM$2) * IFERROR(FRACAS!$AN$5:$AN$9999,0) ) ) / IFERROR($ND85/FRACAS!$AY$1*60,0), 1 )))</f>
        <v>1</v>
      </c>
      <c r="ON85" s="347" cm="1">
        <f t="array" ref="ON85">IF($ND85=0,"",(IFERROR( (IFERROR($ND85/FRACAS!$AY$1*60,0) - SUMPRODUCT( (FRACAS!$K$5:$K$9999=ON$2) * IFERROR(FRACAS!$AN$5:$AN$9999,0) ) ) / IFERROR($ND85/FRACAS!$AY$1*60,0), 1 )))</f>
        <v>1</v>
      </c>
    </row>
    <row r="86" spans="2:404" ht="15" customHeight="1">
      <c r="B86" s="301" t="s">
        <v>245</v>
      </c>
      <c r="C86" s="302">
        <v>45828</v>
      </c>
      <c r="D86" s="307">
        <v>31242</v>
      </c>
      <c r="E86" s="307">
        <v>14807</v>
      </c>
      <c r="F86" s="307">
        <v>36157</v>
      </c>
      <c r="G86" s="307">
        <v>34607.392857142899</v>
      </c>
      <c r="H86" s="307">
        <v>35153.726190476198</v>
      </c>
      <c r="I86" s="279">
        <v>562</v>
      </c>
      <c r="J86" s="303">
        <v>0</v>
      </c>
      <c r="K86" s="303"/>
      <c r="L86" s="303"/>
      <c r="M86" s="318"/>
      <c r="N86" s="305"/>
      <c r="O86" s="279"/>
      <c r="P86" s="279"/>
      <c r="Q86" s="279"/>
      <c r="R86" s="279"/>
      <c r="S86" s="279"/>
      <c r="T86" s="279"/>
      <c r="U86" s="279"/>
      <c r="V86" s="279"/>
      <c r="W86" s="279"/>
      <c r="X86" s="279"/>
      <c r="Y86" s="279"/>
      <c r="Z86" s="279"/>
      <c r="AA86" s="279"/>
      <c r="AB86" s="279"/>
      <c r="AC86" s="279"/>
      <c r="AD86" s="279"/>
      <c r="AE86" s="279"/>
      <c r="AF86" s="279"/>
      <c r="AG86" s="279"/>
      <c r="AH86" s="279"/>
      <c r="AI86" s="279"/>
      <c r="AJ86" s="279"/>
      <c r="AK86" s="279"/>
      <c r="AL86" s="279"/>
      <c r="AM86" s="279"/>
      <c r="AN86" s="279"/>
      <c r="AO86" s="279"/>
      <c r="AP86" s="279"/>
      <c r="AQ86" s="279"/>
      <c r="AR86" s="279"/>
      <c r="AS86" s="279"/>
      <c r="AT86" s="279"/>
      <c r="AU86" s="279"/>
      <c r="AV86" s="279"/>
      <c r="AW86" s="279"/>
      <c r="AX86" s="279"/>
      <c r="AY86" s="279"/>
      <c r="AZ86" s="279"/>
      <c r="BA86" s="280"/>
      <c r="BB86" s="266"/>
      <c r="BC86" s="266"/>
      <c r="BD86" s="352"/>
      <c r="BE86" s="352"/>
      <c r="BF86" s="352"/>
      <c r="BG86" s="352"/>
      <c r="BH86" s="352"/>
      <c r="BI86" s="352"/>
      <c r="BJ86" s="352"/>
      <c r="BK86" s="352"/>
      <c r="BL86" s="352"/>
      <c r="BM86" s="352"/>
      <c r="BN86" s="352"/>
      <c r="BO86" s="352"/>
      <c r="BP86" s="352"/>
      <c r="BQ86" s="352"/>
      <c r="BR86" s="352"/>
      <c r="BS86" s="352"/>
      <c r="BT86" s="352"/>
      <c r="BU86" s="352"/>
      <c r="BV86" s="352"/>
      <c r="BW86" s="352"/>
      <c r="BX86" s="352"/>
      <c r="BY86" s="352"/>
      <c r="BZ86" s="352"/>
      <c r="CA86" s="352"/>
      <c r="CB86" s="352"/>
      <c r="CC86" s="352"/>
      <c r="CD86" s="352"/>
      <c r="CE86" s="352"/>
      <c r="CF86" s="352"/>
      <c r="CG86" s="352"/>
      <c r="CH86" s="352"/>
      <c r="CI86" s="352"/>
      <c r="CJ86" s="352"/>
      <c r="CK86" s="352"/>
      <c r="CL86" s="352"/>
      <c r="CM86" s="352"/>
      <c r="CN86" s="352"/>
      <c r="CO86" s="352"/>
      <c r="CP86" s="352"/>
      <c r="CQ86" s="352"/>
      <c r="CR86" s="352"/>
      <c r="CS86" s="352"/>
      <c r="CT86" s="352"/>
      <c r="CU86" s="352"/>
      <c r="CV86" s="352"/>
      <c r="CW86" s="352"/>
      <c r="CX86" s="352"/>
      <c r="CY86" s="352"/>
      <c r="CZ86" s="352"/>
      <c r="DA86" s="352"/>
      <c r="DB86" s="266"/>
      <c r="DC86" s="266">
        <f t="shared" si="8"/>
        <v>94</v>
      </c>
      <c r="DD86" s="302">
        <f t="shared" si="9"/>
        <v>45828</v>
      </c>
      <c r="DE86" s="328">
        <f>IF(D86&gt; 0,(COUNTIFS(FRACAS!$B$5:$B$9997, D$4, FRACAS!$D$5:$D$9997, "&lt;="&amp;D86)), "" )</f>
        <v>44</v>
      </c>
      <c r="DF86" s="282">
        <f>IF(E86&gt; 0,(COUNTIFS(FRACAS!$B$5:$B$9997, E$4, FRACAS!$D$5:$D$9997, "&lt;="&amp;E86)), "" )</f>
        <v>15</v>
      </c>
      <c r="DG86" s="282">
        <f>IF(F86&gt; 0,(COUNTIFS(FRACAS!$B$5:$B$9997, F$4, FRACAS!$D$5:$D$9997, "&lt;="&amp;F86)), "" )</f>
        <v>9</v>
      </c>
      <c r="DH86" s="282">
        <f>IF(G86&gt; 0,(COUNTIFS(FRACAS!$B$5:$B$9997, G$4, FRACAS!$D$5:$D$9997, "&lt;="&amp;G86)), "" )</f>
        <v>13</v>
      </c>
      <c r="DI86" s="282">
        <f>IF(H86&gt; 0,(COUNTIFS(FRACAS!$B$5:$B$9997, H$4, FRACAS!$D$5:$D$9997, "&lt;="&amp;H86)), "" )</f>
        <v>13</v>
      </c>
      <c r="DJ86" s="282">
        <f>IF(I86&gt; 0,(COUNTIFS(FRACAS!$B$5:$B$9997, I$4, FRACAS!$D$5:$D$9997, "&lt;="&amp;I86)), "" )</f>
        <v>0</v>
      </c>
      <c r="DK86" s="282" t="str">
        <f>IF(J86&gt; 0,(COUNTIFS(FRACAS!$B$5:$B$9997, J$4, FRACAS!$D$5:$D$9997, "&lt;="&amp;J86)), "" )</f>
        <v/>
      </c>
      <c r="DL86" s="282" t="str">
        <f>IF(K86&gt; 0,(COUNTIFS(FRACAS!$B$5:$B$9997, K$4, FRACAS!$D$5:$D$9997, "&lt;="&amp;K86)), "" )</f>
        <v/>
      </c>
      <c r="DM86" s="282" t="str">
        <f>IF(L86&gt; 0,(COUNTIFS(FRACAS!$B$5:$B$9997, L$4, FRACAS!$D$5:$D$9997, "&lt;="&amp;L86)), "" )</f>
        <v/>
      </c>
      <c r="DN86" s="282" t="str">
        <f>IF(M86&gt; 0,(COUNTIFS(FRACAS!$B$5:$B$9997, M$4, FRACAS!$D$5:$D$9997, "&lt;="&amp;M86)), "" )</f>
        <v/>
      </c>
      <c r="DO86" s="284"/>
      <c r="DP86" s="282"/>
      <c r="DQ86" s="282"/>
      <c r="DR86" s="282"/>
      <c r="DS86" s="282"/>
      <c r="DT86" s="282"/>
      <c r="DU86" s="282"/>
      <c r="DV86" s="282"/>
      <c r="DW86" s="282"/>
      <c r="DX86" s="282"/>
      <c r="DY86" s="282"/>
      <c r="DZ86" s="282"/>
      <c r="EA86" s="282"/>
      <c r="EB86" s="282"/>
      <c r="EC86" s="282"/>
      <c r="ED86" s="282"/>
      <c r="EE86" s="282"/>
      <c r="EF86" s="282"/>
      <c r="EG86" s="282"/>
      <c r="EH86" s="282"/>
      <c r="EI86" s="282"/>
      <c r="EJ86" s="282"/>
      <c r="EK86" s="282"/>
      <c r="EL86" s="282"/>
      <c r="EM86" s="282"/>
      <c r="EN86" s="282"/>
      <c r="EO86" s="282"/>
      <c r="EP86" s="282"/>
      <c r="EQ86" s="282"/>
      <c r="ER86" s="282"/>
      <c r="ES86" s="282"/>
      <c r="ET86" s="282"/>
      <c r="EU86" s="282"/>
      <c r="EV86" s="282"/>
      <c r="EW86" s="282"/>
      <c r="EX86" s="282"/>
      <c r="EY86" s="282"/>
      <c r="EZ86" s="282"/>
      <c r="FA86" s="282"/>
      <c r="FB86" s="283"/>
      <c r="FC86" s="285"/>
      <c r="FD86" s="285"/>
      <c r="JN86" s="306"/>
      <c r="JO86" s="274"/>
      <c r="JP86" s="274"/>
      <c r="JQ86" s="274"/>
      <c r="JR86" s="274"/>
      <c r="JS86" s="274"/>
      <c r="JT86" s="274"/>
      <c r="JU86" s="274"/>
      <c r="JV86" s="274"/>
      <c r="JW86" s="274"/>
      <c r="JX86" s="274"/>
      <c r="JY86" s="274"/>
      <c r="JZ86" s="274"/>
      <c r="KA86" s="274"/>
      <c r="KB86" s="274"/>
      <c r="KC86" s="274"/>
      <c r="KD86" s="274"/>
      <c r="KE86" s="274"/>
      <c r="KF86" s="274"/>
      <c r="KG86" s="274"/>
      <c r="KH86" s="274"/>
      <c r="KI86" s="274"/>
      <c r="KJ86" s="274"/>
      <c r="KK86" s="274"/>
      <c r="KL86" s="274"/>
      <c r="KM86" s="274"/>
      <c r="KN86" s="274"/>
      <c r="KO86" s="274"/>
      <c r="KP86" s="274"/>
      <c r="KQ86" s="274"/>
      <c r="KR86" s="274"/>
      <c r="KS86" s="274"/>
      <c r="KT86" s="274"/>
      <c r="KU86" s="274"/>
      <c r="KV86" s="274"/>
      <c r="KW86" s="274"/>
      <c r="KX86" s="274"/>
      <c r="KY86" s="274"/>
      <c r="KZ86" s="274"/>
      <c r="LA86" s="274"/>
      <c r="LB86" s="275"/>
      <c r="LC86" s="302">
        <f t="shared" si="11"/>
        <v>45828</v>
      </c>
      <c r="LD86" s="354" cm="1">
        <f t="array" ref="LD86">IFERROR(
    (((D86/FRACAS!$AY$1)*60))
    /
    (((D86/FRACAS!$AY$1)*60) + SUMPRODUCT((FRACAS!$B$5:$B$9997=D$4)*(FRACAS!$D$5:$D$9997&lt;=D86)*(IFERROR(FRACAS!$AM$5:$AM$9997,0)))
    ),"")</f>
        <v>0.53740601228915819</v>
      </c>
      <c r="LE86" s="354" cm="1">
        <f t="array" ref="LE86">IFERROR(
    (((E86/FRACAS!$AY$1)*60))
    /
    (((E86/FRACAS!$AY$1)*60) + SUMPRODUCT((FRACAS!$B$5:$B$9997=E$4)*(FRACAS!$D$5:$D$9997&lt;=E86)*(IFERROR(FRACAS!$AM$5:$AM$9997,0)))
    ),"")</f>
        <v>0.34899059244590375</v>
      </c>
      <c r="LF86" s="354" cm="1">
        <f t="array" ref="LF86">IFERROR(
    (((F86/FRACAS!$AY$1)*60))
    /
    (((F86/FRACAS!$AY$1)*60) + SUMPRODUCT((FRACAS!$B$5:$B$9997=F$4)*(FRACAS!$D$5:$D$9997&lt;=F86)*(IFERROR(FRACAS!$AM$5:$AM$9997,0)))
    ),"")</f>
        <v>0.82532400725825472</v>
      </c>
      <c r="LG86" s="354" cm="1">
        <f t="array" ref="LG86">IFERROR(
    (((G86/FRACAS!$AY$1)*60))
    /
    (((G86/FRACAS!$AY$1)*60) + SUMPRODUCT((FRACAS!$B$5:$B$9997=G$4)*(FRACAS!$D$5:$D$9997&lt;=G86)*(IFERROR(FRACAS!$AM$5:$AM$9997,0)))
    ),"")</f>
        <v>0.83666301253378883</v>
      </c>
      <c r="LH86" s="354" cm="1">
        <f t="array" ref="LH86">IFERROR(
    (((H86/FRACAS!$AY$1)*60))
    /
    (((H86/FRACAS!$AY$1)*60) + SUMPRODUCT((FRACAS!$B$5:$B$9997=H$4)*(FRACAS!$D$5:$D$9997&lt;=H86)*(IFERROR(FRACAS!$AM$5:$AM$9997,0)))
    ),"")</f>
        <v>0.82161517961518804</v>
      </c>
      <c r="LI86" s="354" cm="1">
        <f t="array" ref="LI86">IFERROR(
    (((I86/FRACAS!$AY$1)*60))
    /
    (((I86/FRACAS!$AY$1)*60) + SUMPRODUCT((FRACAS!$B$5:$B$9997=I$4)*(FRACAS!$D$5:$D$9997&lt;=I86)*(IFERROR(FRACAS!$AM$5:$AM$9997,0)))
    ),"")</f>
        <v>1</v>
      </c>
      <c r="LJ86" s="354" t="str" cm="1">
        <f t="array" ref="LJ86">IFERROR(
    (((J86/FRACAS!$AY$1)*60))
    /
    (((J86/FRACAS!$AY$1)*60) + SUMPRODUCT((FRACAS!$B$5:$B$9997=J$4)*(FRACAS!$D$5:$D$9997&lt;=J86)*(IFERROR(FRACAS!$AM$5:$AM$9997,0)))
    ),"")</f>
        <v/>
      </c>
      <c r="LK86" s="354" t="str" cm="1">
        <f t="array" ref="LK86">IFERROR(
    (((K86/FRACAS!$AY$1)*60))
    /
    (((K86/FRACAS!$AY$1)*60) + SUMPRODUCT((FRACAS!$B$5:$B$9997=K$4)*(FRACAS!$D$5:$D$9997&lt;=K86)*(IFERROR(FRACAS!$AM$5:$AM$9997,0)))
    ),"")</f>
        <v/>
      </c>
      <c r="LL86" s="354" t="str" cm="1">
        <f t="array" ref="LL86">IFERROR(
    (((L86/FRACAS!$AY$1)*60))
    /
    (((L86/FRACAS!$AY$1)*60) + SUMPRODUCT((FRACAS!$B$5:$B$9997=L$4)*(FRACAS!$D$5:$D$9997&lt;=L86)*(IFERROR(FRACAS!$AM$5:$AM$9997,0)))
    ),"")</f>
        <v/>
      </c>
      <c r="LM86" s="354" t="str" cm="1">
        <f t="array" ref="LM86">IFERROR(
    (((M86/FRACAS!$AY$1)*60))
    /
    (((M86/FRACAS!$AY$1)*60) + SUMPRODUCT((FRACAS!$B$5:$B$9997=M$4)*(FRACAS!$D$5:$D$9997&lt;=M86)*(IFERROR(FRACAS!$AM$5:$AM$9997,0)))
    ),"")</f>
        <v/>
      </c>
      <c r="LN86" s="308"/>
      <c r="LO86" s="276"/>
      <c r="LP86" s="276"/>
      <c r="LQ86" s="276"/>
      <c r="LR86" s="276"/>
      <c r="LS86" s="276"/>
      <c r="LT86" s="276"/>
      <c r="LU86" s="276"/>
      <c r="LV86" s="276"/>
      <c r="LW86" s="276"/>
      <c r="LX86" s="276"/>
      <c r="LY86" s="276"/>
      <c r="LZ86" s="276"/>
      <c r="MA86" s="276"/>
      <c r="MB86" s="276"/>
      <c r="MC86" s="276"/>
      <c r="MD86" s="276"/>
      <c r="ME86" s="276"/>
      <c r="MF86" s="276"/>
      <c r="MG86" s="276"/>
      <c r="MH86" s="276"/>
      <c r="MI86" s="276"/>
      <c r="MJ86" s="276"/>
      <c r="MK86" s="276"/>
      <c r="ML86" s="276"/>
      <c r="MM86" s="276"/>
      <c r="MN86" s="276"/>
      <c r="MO86" s="276"/>
      <c r="MP86" s="276"/>
      <c r="MQ86" s="276"/>
      <c r="MR86" s="276"/>
      <c r="MS86" s="276"/>
      <c r="MT86" s="276"/>
      <c r="MU86" s="276"/>
      <c r="MV86" s="276"/>
      <c r="MW86" s="276"/>
      <c r="MX86" s="276"/>
      <c r="MY86" s="276"/>
      <c r="MZ86" s="276"/>
      <c r="NA86" s="277"/>
      <c r="ND86" s="345">
        <f t="shared" si="12"/>
        <v>152529.11904761911</v>
      </c>
      <c r="NE86" s="346">
        <f t="shared" si="10"/>
        <v>45828</v>
      </c>
      <c r="NF86" s="347" cm="1">
        <f t="array" ref="NF86">IF($ND86=0,"",(IFERROR( (IFERROR($ND86/FRACAS!$AY$1*60,0) - SUMPRODUCT( (FRACAS!$K$5:$K$9999=NF$2) * IFERROR(FRACAS!$AN$5:$AN$9999,0) ) ) / IFERROR($ND86/FRACAS!$AY$1*60,0), 1 )))</f>
        <v>1</v>
      </c>
      <c r="NG86" s="347" cm="1">
        <f t="array" ref="NG86">IF($ND86=0,"",(IFERROR( (IFERROR($ND86/FRACAS!$AY$1*60,0) - SUMPRODUCT( (FRACAS!$K$5:$K$9999=NG$2) * IFERROR(FRACAS!$AN$5:$AN$9999,0) ) ) / IFERROR($ND86/FRACAS!$AY$1*60,0), 1 )))</f>
        <v>1</v>
      </c>
      <c r="NH86" s="347" cm="1">
        <f t="array" ref="NH86">IF($ND86=0,"",(IFERROR( (IFERROR($ND86/FRACAS!$AY$1*60,0) - SUMPRODUCT( (FRACAS!$K$5:$K$9999=NH$2) * IFERROR(FRACAS!$AN$5:$AN$9999,0) ) ) / IFERROR($ND86/FRACAS!$AY$1*60,0), 1 )))</f>
        <v>1</v>
      </c>
      <c r="NI86" s="347" cm="1">
        <f t="array" ref="NI86">IF($ND86=0,"",(IFERROR( (IFERROR($ND86/FRACAS!$AY$1*60,0) - SUMPRODUCT( (FRACAS!$K$5:$K$9999=NI$2) * IFERROR(FRACAS!$AN$5:$AN$9999,0) ) ) / IFERROR($ND86/FRACAS!$AY$1*60,0), 1 )))</f>
        <v>1</v>
      </c>
      <c r="NJ86" s="347" cm="1">
        <f t="array" ref="NJ86">IF($ND86=0,"",(IFERROR( (IFERROR($ND86/FRACAS!$AY$1*60,0) - SUMPRODUCT( (FRACAS!$K$5:$K$9999=NJ$2) * IFERROR(FRACAS!$AN$5:$AN$9999,0) ) ) / IFERROR($ND86/FRACAS!$AY$1*60,0), 1 )))</f>
        <v>1</v>
      </c>
      <c r="NK86" s="347" cm="1">
        <f t="array" ref="NK86">IF($ND86=0,"",(IFERROR( (IFERROR($ND86/FRACAS!$AY$1*60,0) - SUMPRODUCT( (FRACAS!$K$5:$K$9999=NK$2) * IFERROR(FRACAS!$AN$5:$AN$9999,0) ) ) / IFERROR($ND86/FRACAS!$AY$1*60,0), 1 )))</f>
        <v>1</v>
      </c>
      <c r="NL86" s="347" cm="1">
        <f t="array" ref="NL86">IF($ND86=0,"",(IFERROR( (IFERROR($ND86/FRACAS!$AY$1*60,0) - SUMPRODUCT( (FRACAS!$K$5:$K$9999=NL$2) * IFERROR(FRACAS!$AN$5:$AN$9999,0) ) ) / IFERROR($ND86/FRACAS!$AY$1*60,0), 1 )))</f>
        <v>1</v>
      </c>
      <c r="NM86" s="347" cm="1">
        <f t="array" ref="NM86">IF($ND86=0,"",(IFERROR( (IFERROR($ND86/FRACAS!$AY$1*60,0) - SUMPRODUCT( (FRACAS!$K$5:$K$9999=NM$2) * IFERROR(FRACAS!$AN$5:$AN$9999,0) ) ) / IFERROR($ND86/FRACAS!$AY$1*60,0), 1 )))</f>
        <v>1</v>
      </c>
      <c r="NN86" s="347" cm="1">
        <f t="array" ref="NN86">IF($ND86=0,"",(IFERROR( (IFERROR($ND86/FRACAS!$AY$1*60,0) - SUMPRODUCT( (FRACAS!$K$5:$K$9999=NN$2) * IFERROR(FRACAS!$AN$5:$AN$9999,0) ) ) / IFERROR($ND86/FRACAS!$AY$1*60,0), 1 )))</f>
        <v>1</v>
      </c>
      <c r="NO86" s="347" cm="1">
        <f t="array" ref="NO86">IF($ND86=0,"",(IFERROR( (IFERROR($ND86/FRACAS!$AY$1*60,0) - SUMPRODUCT( (FRACAS!$K$5:$K$9999=NO$2) * IFERROR(FRACAS!$AN$5:$AN$9999,0) ) ) / IFERROR($ND86/FRACAS!$AY$1*60,0), 1 )))</f>
        <v>1</v>
      </c>
      <c r="NP86" s="347" cm="1">
        <f t="array" ref="NP86">IF($ND86=0,"",(IFERROR( (IFERROR($ND86/FRACAS!$AY$1*60,0) - SUMPRODUCT( (FRACAS!$K$5:$K$9999=NP$2) * IFERROR(FRACAS!$AN$5:$AN$9999,0) ) ) / IFERROR($ND86/FRACAS!$AY$1*60,0), 1 )))</f>
        <v>1</v>
      </c>
      <c r="NQ86" s="347" cm="1">
        <f t="array" ref="NQ86">IF($ND86=0,"",(IFERROR( (IFERROR($ND86/FRACAS!$AY$1*60,0) - SUMPRODUCT( (FRACAS!$K$5:$K$9999=NQ$2) * IFERROR(FRACAS!$AN$5:$AN$9999,0) ) ) / IFERROR($ND86/FRACAS!$AY$1*60,0), 1 )))</f>
        <v>1</v>
      </c>
      <c r="NR86" s="347" cm="1">
        <f t="array" ref="NR86">IF($ND86=0,"",(IFERROR( (IFERROR($ND86/FRACAS!$AY$1*60,0) - SUMPRODUCT( (FRACAS!$K$5:$K$9999=NR$2) * IFERROR(FRACAS!$AN$5:$AN$9999,0) ) ) / IFERROR($ND86/FRACAS!$AY$1*60,0), 1 )))</f>
        <v>1</v>
      </c>
      <c r="NS86" s="347" cm="1">
        <f t="array" ref="NS86">IF($ND86=0,"",(IFERROR( (IFERROR($ND86/FRACAS!$AY$1*60,0) - SUMPRODUCT( (FRACAS!$K$5:$K$9999=NS$2) * IFERROR(FRACAS!$AN$5:$AN$9999,0) ) ) / IFERROR($ND86/FRACAS!$AY$1*60,0), 1 )))</f>
        <v>1</v>
      </c>
      <c r="NT86" s="347" cm="1">
        <f t="array" ref="NT86">IF($ND86=0,"",(IFERROR( (IFERROR($ND86/FRACAS!$AY$1*60,0) - SUMPRODUCT( (FRACAS!$K$5:$K$9999=NT$2) * IFERROR(FRACAS!$AN$5:$AN$9999,0) ) ) / IFERROR($ND86/FRACAS!$AY$1*60,0), 1 )))</f>
        <v>1</v>
      </c>
      <c r="NU86" s="347" cm="1">
        <f t="array" ref="NU86">IF($ND86=0,"",(IFERROR( (IFERROR($ND86/FRACAS!$AY$1*60,0) - SUMPRODUCT( (FRACAS!$K$5:$K$9999=NU$2) * IFERROR(FRACAS!$AN$5:$AN$9999,0) ) ) / IFERROR($ND86/FRACAS!$AY$1*60,0), 1 )))</f>
        <v>1</v>
      </c>
      <c r="NV86" s="347" cm="1">
        <f t="array" ref="NV86">IF($ND86=0,"",(IFERROR( (IFERROR($ND86/FRACAS!$AY$1*60,0) - SUMPRODUCT( (FRACAS!$K$5:$K$9999=NV$2) * IFERROR(FRACAS!$AN$5:$AN$9999,0) ) ) / IFERROR($ND86/FRACAS!$AY$1*60,0), 1 )))</f>
        <v>1</v>
      </c>
      <c r="NW86" s="347" cm="1">
        <f t="array" ref="NW86">IF($ND86=0,"",(IFERROR( (IFERROR($ND86/FRACAS!$AY$1*60,0) - SUMPRODUCT( (FRACAS!$K$5:$K$9999=NW$2) * IFERROR(FRACAS!$AN$5:$AN$9999,0) ) ) / IFERROR($ND86/FRACAS!$AY$1*60,0), 1 )))</f>
        <v>1</v>
      </c>
      <c r="NX86" s="347" cm="1">
        <f t="array" ref="NX86">IF($ND86=0,"",(IFERROR( (IFERROR($ND86/FRACAS!$AY$1*60,0) - SUMPRODUCT( (FRACAS!$K$5:$K$9999=NX$2) * IFERROR(FRACAS!$AN$5:$AN$9999,0) ) ) / IFERROR($ND86/FRACAS!$AY$1*60,0), 1 )))</f>
        <v>1</v>
      </c>
      <c r="NY86" s="347" cm="1">
        <f t="array" ref="NY86">IF($ND86=0,"",(IFERROR( (IFERROR($ND86/FRACAS!$AY$1*60,0) - SUMPRODUCT( (FRACAS!$K$5:$K$9999=NY$2) * IFERROR(FRACAS!$AN$5:$AN$9999,0) ) ) / IFERROR($ND86/FRACAS!$AY$1*60,0), 1 )))</f>
        <v>1</v>
      </c>
      <c r="NZ86" s="347" cm="1">
        <f t="array" ref="NZ86">IF($ND86=0,"",(IFERROR( (IFERROR($ND86/FRACAS!$AY$1*60,0) - SUMPRODUCT( (FRACAS!$K$5:$K$9999=NZ$2) * IFERROR(FRACAS!$AN$5:$AN$9999,0) ) ) / IFERROR($ND86/FRACAS!$AY$1*60,0), 1 )))</f>
        <v>1</v>
      </c>
      <c r="OA86" s="347" cm="1">
        <f t="array" ref="OA86">IF($ND86=0,"",(IFERROR( (IFERROR($ND86/FRACAS!$AY$1*60,0) - SUMPRODUCT( (FRACAS!$K$5:$K$9999=OA$2) * IFERROR(FRACAS!$AN$5:$AN$9999,0) ) ) / IFERROR($ND86/FRACAS!$AY$1*60,0), 1 )))</f>
        <v>1</v>
      </c>
      <c r="OB86" s="347" cm="1">
        <f t="array" ref="OB86">IF($ND86=0,"",(IFERROR( (IFERROR($ND86/FRACAS!$AY$1*60,0) - SUMPRODUCT( (FRACAS!$K$5:$K$9999=OB$2) * IFERROR(FRACAS!$AN$5:$AN$9999,0) ) ) / IFERROR($ND86/FRACAS!$AY$1*60,0), 1 )))</f>
        <v>1</v>
      </c>
      <c r="OC86" s="347" cm="1">
        <f t="array" ref="OC86">IF($ND86=0,"",(IFERROR( (IFERROR($ND86/FRACAS!$AY$1*60,0) - SUMPRODUCT( (FRACAS!$K$5:$K$9999=OC$2) * IFERROR(FRACAS!$AN$5:$AN$9999,0) ) ) / IFERROR($ND86/FRACAS!$AY$1*60,0), 1 )))</f>
        <v>1</v>
      </c>
      <c r="OD86" s="347" cm="1">
        <f t="array" ref="OD86">IF($ND86=0,"",(IFERROR( (IFERROR($ND86/FRACAS!$AY$1*60,0) - SUMPRODUCT( (FRACAS!$K$5:$K$9999=OD$2) * IFERROR(FRACAS!$AN$5:$AN$9999,0) ) ) / IFERROR($ND86/FRACAS!$AY$1*60,0), 1 )))</f>
        <v>1</v>
      </c>
      <c r="OE86" s="347" cm="1">
        <f t="array" ref="OE86">IF($ND86=0,"",(IFERROR( (IFERROR($ND86/FRACAS!$AY$1*60,0) - SUMPRODUCT( (FRACAS!$K$5:$K$9999=OE$2) * IFERROR(FRACAS!$AN$5:$AN$9999,0) ) ) / IFERROR($ND86/FRACAS!$AY$1*60,0), 1 )))</f>
        <v>1</v>
      </c>
      <c r="OF86" s="347" cm="1">
        <f t="array" ref="OF86">IF($ND86=0,"",(IFERROR( (IFERROR($ND86/FRACAS!$AY$1*60,0) - SUMPRODUCT( (FRACAS!$K$5:$K$9999=OF$2) * IFERROR(FRACAS!$AN$5:$AN$9999,0) ) ) / IFERROR($ND86/FRACAS!$AY$1*60,0), 1 )))</f>
        <v>1</v>
      </c>
      <c r="OG86" s="347" cm="1">
        <f t="array" ref="OG86">IF($ND86=0,"",(IFERROR( (IFERROR($ND86/FRACAS!$AY$1*60,0) - SUMPRODUCT( (FRACAS!$K$5:$K$9999=OG$2) * IFERROR(FRACAS!$AN$5:$AN$9999,0) ) ) / IFERROR($ND86/FRACAS!$AY$1*60,0), 1 )))</f>
        <v>1</v>
      </c>
      <c r="OH86" s="347" cm="1">
        <f t="array" ref="OH86">IF($ND86=0,"",(IFERROR( (IFERROR($ND86/FRACAS!$AY$1*60,0) - SUMPRODUCT( (FRACAS!$K$5:$K$9999=OH$2) * IFERROR(FRACAS!$AN$5:$AN$9999,0) ) ) / IFERROR($ND86/FRACAS!$AY$1*60,0), 1 )))</f>
        <v>1</v>
      </c>
      <c r="OI86" s="347" cm="1">
        <f t="array" ref="OI86">IF($ND86=0,"",(IFERROR( (IFERROR($ND86/FRACAS!$AY$1*60,0) - SUMPRODUCT( (FRACAS!$K$5:$K$9999=OI$2) * IFERROR(FRACAS!$AN$5:$AN$9999,0) ) ) / IFERROR($ND86/FRACAS!$AY$1*60,0), 1 )))</f>
        <v>1</v>
      </c>
      <c r="OJ86" s="347" cm="1">
        <f t="array" ref="OJ86">IF($ND86=0,"",(IFERROR( (IFERROR($ND86/FRACAS!$AY$1*60,0) - SUMPRODUCT( (FRACAS!$K$5:$K$9999=OJ$2) * IFERROR(FRACAS!$AN$5:$AN$9999,0) ) ) / IFERROR($ND86/FRACAS!$AY$1*60,0), 1 )))</f>
        <v>1</v>
      </c>
      <c r="OK86" s="347" cm="1">
        <f t="array" ref="OK86">IF($ND86=0,"",(IFERROR( (IFERROR($ND86/FRACAS!$AY$1*60,0) - SUMPRODUCT( (FRACAS!$K$5:$K$9999=OK$2) * IFERROR(FRACAS!$AN$5:$AN$9999,0) ) ) / IFERROR($ND86/FRACAS!$AY$1*60,0), 1 )))</f>
        <v>1</v>
      </c>
      <c r="OL86" s="347" cm="1">
        <f t="array" ref="OL86">IF($ND86=0,"",(IFERROR( (IFERROR($ND86/FRACAS!$AY$1*60,0) - SUMPRODUCT( (FRACAS!$K$5:$K$9999=OL$2) * IFERROR(FRACAS!$AN$5:$AN$9999,0) ) ) / IFERROR($ND86/FRACAS!$AY$1*60,0), 1 )))</f>
        <v>1</v>
      </c>
      <c r="OM86" s="347" cm="1">
        <f t="array" ref="OM86">IF($ND86=0,"",(IFERROR( (IFERROR($ND86/FRACAS!$AY$1*60,0) - SUMPRODUCT( (FRACAS!$K$5:$K$9999=OM$2) * IFERROR(FRACAS!$AN$5:$AN$9999,0) ) ) / IFERROR($ND86/FRACAS!$AY$1*60,0), 1 )))</f>
        <v>1</v>
      </c>
      <c r="ON86" s="347" cm="1">
        <f t="array" ref="ON86">IF($ND86=0,"",(IFERROR( (IFERROR($ND86/FRACAS!$AY$1*60,0) - SUMPRODUCT( (FRACAS!$K$5:$K$9999=ON$2) * IFERROR(FRACAS!$AN$5:$AN$9999,0) ) ) / IFERROR($ND86/FRACAS!$AY$1*60,0), 1 )))</f>
        <v>1</v>
      </c>
    </row>
    <row r="87" spans="2:404" ht="15" customHeight="1">
      <c r="B87" s="301" t="s">
        <v>246</v>
      </c>
      <c r="C87" s="302">
        <v>45835</v>
      </c>
      <c r="D87" s="307">
        <v>32024</v>
      </c>
      <c r="E87" s="307">
        <v>15608</v>
      </c>
      <c r="F87" s="307">
        <v>36425</v>
      </c>
      <c r="G87" s="307">
        <v>35721.785714285703</v>
      </c>
      <c r="H87" s="307">
        <v>36435.952380952302</v>
      </c>
      <c r="I87" s="307">
        <v>885</v>
      </c>
      <c r="J87" s="279">
        <v>0</v>
      </c>
      <c r="K87" s="303"/>
      <c r="L87" s="303"/>
      <c r="M87" s="318"/>
      <c r="N87" s="305"/>
      <c r="O87" s="279"/>
      <c r="P87" s="279"/>
      <c r="Q87" s="279"/>
      <c r="R87" s="279"/>
      <c r="S87" s="279"/>
      <c r="T87" s="279"/>
      <c r="U87" s="279"/>
      <c r="V87" s="279"/>
      <c r="W87" s="279"/>
      <c r="X87" s="279"/>
      <c r="Y87" s="279"/>
      <c r="Z87" s="279"/>
      <c r="AA87" s="279"/>
      <c r="AB87" s="279"/>
      <c r="AC87" s="279"/>
      <c r="AD87" s="279"/>
      <c r="AE87" s="279"/>
      <c r="AF87" s="279"/>
      <c r="AG87" s="279"/>
      <c r="AH87" s="279"/>
      <c r="AI87" s="279"/>
      <c r="AJ87" s="279"/>
      <c r="AK87" s="279"/>
      <c r="AL87" s="279"/>
      <c r="AM87" s="279"/>
      <c r="AN87" s="279"/>
      <c r="AO87" s="279"/>
      <c r="AP87" s="279"/>
      <c r="AQ87" s="279"/>
      <c r="AR87" s="279"/>
      <c r="AS87" s="279"/>
      <c r="AT87" s="279"/>
      <c r="AU87" s="279"/>
      <c r="AV87" s="279"/>
      <c r="AW87" s="279"/>
      <c r="AX87" s="279"/>
      <c r="AY87" s="279"/>
      <c r="AZ87" s="279"/>
      <c r="BA87" s="280"/>
      <c r="BB87" s="266"/>
      <c r="BC87" s="266"/>
      <c r="BD87" s="352"/>
      <c r="BE87" s="352"/>
      <c r="BF87" s="352"/>
      <c r="BG87" s="352"/>
      <c r="BH87" s="352"/>
      <c r="BI87" s="352"/>
      <c r="BJ87" s="352"/>
      <c r="BK87" s="352"/>
      <c r="BL87" s="352"/>
      <c r="BM87" s="352"/>
      <c r="BN87" s="352"/>
      <c r="BO87" s="352"/>
      <c r="BP87" s="352"/>
      <c r="BQ87" s="352"/>
      <c r="BR87" s="352"/>
      <c r="BS87" s="352"/>
      <c r="BT87" s="352"/>
      <c r="BU87" s="352"/>
      <c r="BV87" s="352"/>
      <c r="BW87" s="352"/>
      <c r="BX87" s="352"/>
      <c r="BY87" s="352"/>
      <c r="BZ87" s="352"/>
      <c r="CA87" s="352"/>
      <c r="CB87" s="352"/>
      <c r="CC87" s="352"/>
      <c r="CD87" s="352"/>
      <c r="CE87" s="352"/>
      <c r="CF87" s="352"/>
      <c r="CG87" s="352"/>
      <c r="CH87" s="352"/>
      <c r="CI87" s="352"/>
      <c r="CJ87" s="352"/>
      <c r="CK87" s="352"/>
      <c r="CL87" s="352"/>
      <c r="CM87" s="352"/>
      <c r="CN87" s="352"/>
      <c r="CO87" s="352"/>
      <c r="CP87" s="352"/>
      <c r="CQ87" s="352"/>
      <c r="CR87" s="352"/>
      <c r="CS87" s="352"/>
      <c r="CT87" s="352"/>
      <c r="CU87" s="352"/>
      <c r="CV87" s="352"/>
      <c r="CW87" s="352"/>
      <c r="CX87" s="352"/>
      <c r="CY87" s="352"/>
      <c r="CZ87" s="352"/>
      <c r="DA87" s="352"/>
      <c r="DB87" s="266"/>
      <c r="DC87" s="266">
        <f t="shared" si="8"/>
        <v>94</v>
      </c>
      <c r="DD87" s="302">
        <f t="shared" si="9"/>
        <v>45835</v>
      </c>
      <c r="DE87" s="328">
        <f>IF(D87&gt; 0,(COUNTIFS(FRACAS!$B$5:$B$9997, D$4, FRACAS!$D$5:$D$9997, "&lt;="&amp;D87)), "" )</f>
        <v>44</v>
      </c>
      <c r="DF87" s="282">
        <f>IF(E87&gt; 0,(COUNTIFS(FRACAS!$B$5:$B$9997, E$4, FRACAS!$D$5:$D$9997, "&lt;="&amp;E87)), "" )</f>
        <v>15</v>
      </c>
      <c r="DG87" s="282">
        <f>IF(F87&gt; 0,(COUNTIFS(FRACAS!$B$5:$B$9997, F$4, FRACAS!$D$5:$D$9997, "&lt;="&amp;F87)), "" )</f>
        <v>9</v>
      </c>
      <c r="DH87" s="282">
        <f>IF(G87&gt; 0,(COUNTIFS(FRACAS!$B$5:$B$9997, G$4, FRACAS!$D$5:$D$9997, "&lt;="&amp;G87)), "" )</f>
        <v>13</v>
      </c>
      <c r="DI87" s="282">
        <f>IF(H87&gt; 0,(COUNTIFS(FRACAS!$B$5:$B$9997, H$4, FRACAS!$D$5:$D$9997, "&lt;="&amp;H87)), "" )</f>
        <v>13</v>
      </c>
      <c r="DJ87" s="282">
        <f>IF(I87&gt; 0,(COUNTIFS(FRACAS!$B$5:$B$9997, I$4, FRACAS!$D$5:$D$9997, "&lt;="&amp;I87)), "" )</f>
        <v>0</v>
      </c>
      <c r="DK87" s="282" t="str">
        <f>IF(J87&gt; 0,(COUNTIFS(FRACAS!$B$5:$B$9997, J$4, FRACAS!$D$5:$D$9997, "&lt;="&amp;J87)), "" )</f>
        <v/>
      </c>
      <c r="DL87" s="282" t="str">
        <f>IF(K87&gt; 0,(COUNTIFS(FRACAS!$B$5:$B$9997, K$4, FRACAS!$D$5:$D$9997, "&lt;="&amp;K87)), "" )</f>
        <v/>
      </c>
      <c r="DM87" s="282" t="str">
        <f>IF(L87&gt; 0,(COUNTIFS(FRACAS!$B$5:$B$9997, L$4, FRACAS!$D$5:$D$9997, "&lt;="&amp;L87)), "" )</f>
        <v/>
      </c>
      <c r="DN87" s="282" t="str">
        <f>IF(M87&gt; 0,(COUNTIFS(FRACAS!$B$5:$B$9997, M$4, FRACAS!$D$5:$D$9997, "&lt;="&amp;M87)), "" )</f>
        <v/>
      </c>
      <c r="DO87" s="284"/>
      <c r="DP87" s="282"/>
      <c r="DQ87" s="282"/>
      <c r="DR87" s="282"/>
      <c r="DS87" s="282"/>
      <c r="DT87" s="282"/>
      <c r="DU87" s="282"/>
      <c r="DV87" s="282"/>
      <c r="DW87" s="282"/>
      <c r="DX87" s="282"/>
      <c r="DY87" s="282"/>
      <c r="DZ87" s="282"/>
      <c r="EA87" s="282"/>
      <c r="EB87" s="282"/>
      <c r="EC87" s="282"/>
      <c r="ED87" s="282"/>
      <c r="EE87" s="282"/>
      <c r="EF87" s="282"/>
      <c r="EG87" s="282"/>
      <c r="EH87" s="282"/>
      <c r="EI87" s="282"/>
      <c r="EJ87" s="282"/>
      <c r="EK87" s="282"/>
      <c r="EL87" s="282"/>
      <c r="EM87" s="282"/>
      <c r="EN87" s="282"/>
      <c r="EO87" s="282"/>
      <c r="EP87" s="282"/>
      <c r="EQ87" s="282"/>
      <c r="ER87" s="282"/>
      <c r="ES87" s="282"/>
      <c r="ET87" s="282"/>
      <c r="EU87" s="282"/>
      <c r="EV87" s="282"/>
      <c r="EW87" s="282"/>
      <c r="EX87" s="282"/>
      <c r="EY87" s="282"/>
      <c r="EZ87" s="282"/>
      <c r="FA87" s="282"/>
      <c r="FB87" s="283"/>
      <c r="FC87" s="285"/>
      <c r="FD87" s="285"/>
      <c r="JN87" s="306"/>
      <c r="JO87" s="274"/>
      <c r="JP87" s="274"/>
      <c r="JQ87" s="274"/>
      <c r="JR87" s="274"/>
      <c r="JS87" s="274"/>
      <c r="JT87" s="274"/>
      <c r="JU87" s="274"/>
      <c r="JV87" s="274"/>
      <c r="JW87" s="274"/>
      <c r="JX87" s="274"/>
      <c r="JY87" s="274"/>
      <c r="JZ87" s="274"/>
      <c r="KA87" s="274"/>
      <c r="KB87" s="274"/>
      <c r="KC87" s="274"/>
      <c r="KD87" s="274"/>
      <c r="KE87" s="274"/>
      <c r="KF87" s="274"/>
      <c r="KG87" s="274"/>
      <c r="KH87" s="274"/>
      <c r="KI87" s="274"/>
      <c r="KJ87" s="274"/>
      <c r="KK87" s="274"/>
      <c r="KL87" s="274"/>
      <c r="KM87" s="274"/>
      <c r="KN87" s="274"/>
      <c r="KO87" s="274"/>
      <c r="KP87" s="274"/>
      <c r="KQ87" s="274"/>
      <c r="KR87" s="274"/>
      <c r="KS87" s="274"/>
      <c r="KT87" s="274"/>
      <c r="KU87" s="274"/>
      <c r="KV87" s="274"/>
      <c r="KW87" s="274"/>
      <c r="KX87" s="274"/>
      <c r="KY87" s="274"/>
      <c r="KZ87" s="274"/>
      <c r="LA87" s="274"/>
      <c r="LB87" s="275"/>
      <c r="LC87" s="302">
        <f t="shared" si="11"/>
        <v>45835</v>
      </c>
      <c r="LD87" s="354" cm="1">
        <f t="array" ref="LD87">IFERROR(
    (((D87/FRACAS!$AY$1)*60))
    /
    (((D87/FRACAS!$AY$1)*60) + SUMPRODUCT((FRACAS!$B$5:$B$9997=D$4)*(FRACAS!$D$5:$D$9997&lt;=D87)*(IFERROR(FRACAS!$AM$5:$AM$9997,0)))
    ),"")</f>
        <v>0.54354599945846649</v>
      </c>
      <c r="LE87" s="354" cm="1">
        <f t="array" ref="LE87">IFERROR(
    (((E87/FRACAS!$AY$1)*60))
    /
    (((E87/FRACAS!$AY$1)*60) + SUMPRODUCT((FRACAS!$B$5:$B$9997=E$4)*(FRACAS!$D$5:$D$9997&lt;=E87)*(IFERROR(FRACAS!$AM$5:$AM$9997,0)))
    ),"")</f>
        <v>0.36105327252739167</v>
      </c>
      <c r="LF87" s="354" cm="1">
        <f t="array" ref="LF87">IFERROR(
    (((F87/FRACAS!$AY$1)*60))
    /
    (((F87/FRACAS!$AY$1)*60) + SUMPRODUCT((FRACAS!$B$5:$B$9997=F$4)*(FRACAS!$D$5:$D$9997&lt;=F87)*(IFERROR(FRACAS!$AM$5:$AM$9997,0)))
    ),"")</f>
        <v>0.82638607310494316</v>
      </c>
      <c r="LG87" s="354" cm="1">
        <f t="array" ref="LG87">IFERROR(
    (((G87/FRACAS!$AY$1)*60))
    /
    (((G87/FRACAS!$AY$1)*60) + SUMPRODUCT((FRACAS!$B$5:$B$9997=G$4)*(FRACAS!$D$5:$D$9997&lt;=G87)*(IFERROR(FRACAS!$AM$5:$AM$9997,0)))
    ),"")</f>
        <v>0.8409480920937803</v>
      </c>
      <c r="LH87" s="354" cm="1">
        <f t="array" ref="LH87">IFERROR(
    (((H87/FRACAS!$AY$1)*60))
    /
    (((H87/FRACAS!$AY$1)*60) + SUMPRODUCT((FRACAS!$B$5:$B$9997=H$4)*(FRACAS!$D$5:$D$9997&lt;=H87)*(IFERROR(FRACAS!$AM$5:$AM$9997,0)))
    ),"")</f>
        <v>0.82680551928431978</v>
      </c>
      <c r="LI87" s="354" cm="1">
        <f t="array" ref="LI87">IFERROR(
    (((I87/FRACAS!$AY$1)*60))
    /
    (((I87/FRACAS!$AY$1)*60) + SUMPRODUCT((FRACAS!$B$5:$B$9997=I$4)*(FRACAS!$D$5:$D$9997&lt;=I87)*(IFERROR(FRACAS!$AM$5:$AM$9997,0)))
    ),"")</f>
        <v>1</v>
      </c>
      <c r="LJ87" s="354" t="str" cm="1">
        <f t="array" ref="LJ87">IFERROR(
    (((J87/FRACAS!$AY$1)*60))
    /
    (((J87/FRACAS!$AY$1)*60) + SUMPRODUCT((FRACAS!$B$5:$B$9997=J$4)*(FRACAS!$D$5:$D$9997&lt;=J87)*(IFERROR(FRACAS!$AM$5:$AM$9997,0)))
    ),"")</f>
        <v/>
      </c>
      <c r="LK87" s="354" t="str" cm="1">
        <f t="array" ref="LK87">IFERROR(
    (((K87/FRACAS!$AY$1)*60))
    /
    (((K87/FRACAS!$AY$1)*60) + SUMPRODUCT((FRACAS!$B$5:$B$9997=K$4)*(FRACAS!$D$5:$D$9997&lt;=K87)*(IFERROR(FRACAS!$AM$5:$AM$9997,0)))
    ),"")</f>
        <v/>
      </c>
      <c r="LL87" s="354" t="str" cm="1">
        <f t="array" ref="LL87">IFERROR(
    (((L87/FRACAS!$AY$1)*60))
    /
    (((L87/FRACAS!$AY$1)*60) + SUMPRODUCT((FRACAS!$B$5:$B$9997=L$4)*(FRACAS!$D$5:$D$9997&lt;=L87)*(IFERROR(FRACAS!$AM$5:$AM$9997,0)))
    ),"")</f>
        <v/>
      </c>
      <c r="LM87" s="354" t="str" cm="1">
        <f t="array" ref="LM87">IFERROR(
    (((M87/FRACAS!$AY$1)*60))
    /
    (((M87/FRACAS!$AY$1)*60) + SUMPRODUCT((FRACAS!$B$5:$B$9997=M$4)*(FRACAS!$D$5:$D$9997&lt;=M87)*(IFERROR(FRACAS!$AM$5:$AM$9997,0)))
    ),"")</f>
        <v/>
      </c>
      <c r="LN87" s="308"/>
      <c r="LO87" s="276"/>
      <c r="LP87" s="276"/>
      <c r="LQ87" s="276"/>
      <c r="LR87" s="276"/>
      <c r="LS87" s="276"/>
      <c r="LT87" s="276"/>
      <c r="LU87" s="276"/>
      <c r="LV87" s="276"/>
      <c r="LW87" s="276"/>
      <c r="LX87" s="276"/>
      <c r="LY87" s="276"/>
      <c r="LZ87" s="276"/>
      <c r="MA87" s="276"/>
      <c r="MB87" s="276"/>
      <c r="MC87" s="276"/>
      <c r="MD87" s="276"/>
      <c r="ME87" s="276"/>
      <c r="MF87" s="276"/>
      <c r="MG87" s="276"/>
      <c r="MH87" s="276"/>
      <c r="MI87" s="276"/>
      <c r="MJ87" s="276"/>
      <c r="MK87" s="276"/>
      <c r="ML87" s="276"/>
      <c r="MM87" s="276"/>
      <c r="MN87" s="276"/>
      <c r="MO87" s="276"/>
      <c r="MP87" s="276"/>
      <c r="MQ87" s="276"/>
      <c r="MR87" s="276"/>
      <c r="MS87" s="276"/>
      <c r="MT87" s="276"/>
      <c r="MU87" s="276"/>
      <c r="MV87" s="276"/>
      <c r="MW87" s="276"/>
      <c r="MX87" s="276"/>
      <c r="MY87" s="276"/>
      <c r="MZ87" s="276"/>
      <c r="NA87" s="277"/>
      <c r="ND87" s="345">
        <f t="shared" si="12"/>
        <v>157099.73809523802</v>
      </c>
      <c r="NE87" s="346">
        <f t="shared" si="10"/>
        <v>45835</v>
      </c>
      <c r="NF87" s="347" cm="1">
        <f t="array" ref="NF87">IF($ND87=0,"",(IFERROR( (IFERROR($ND87/FRACAS!$AY$1*60,0) - SUMPRODUCT( (FRACAS!$K$5:$K$9999=NF$2) * IFERROR(FRACAS!$AN$5:$AN$9999,0) ) ) / IFERROR($ND87/FRACAS!$AY$1*60,0), 1 )))</f>
        <v>1</v>
      </c>
      <c r="NG87" s="347" cm="1">
        <f t="array" ref="NG87">IF($ND87=0,"",(IFERROR( (IFERROR($ND87/FRACAS!$AY$1*60,0) - SUMPRODUCT( (FRACAS!$K$5:$K$9999=NG$2) * IFERROR(FRACAS!$AN$5:$AN$9999,0) ) ) / IFERROR($ND87/FRACAS!$AY$1*60,0), 1 )))</f>
        <v>1</v>
      </c>
      <c r="NH87" s="347" cm="1">
        <f t="array" ref="NH87">IF($ND87=0,"",(IFERROR( (IFERROR($ND87/FRACAS!$AY$1*60,0) - SUMPRODUCT( (FRACAS!$K$5:$K$9999=NH$2) * IFERROR(FRACAS!$AN$5:$AN$9999,0) ) ) / IFERROR($ND87/FRACAS!$AY$1*60,0), 1 )))</f>
        <v>1</v>
      </c>
      <c r="NI87" s="347" cm="1">
        <f t="array" ref="NI87">IF($ND87=0,"",(IFERROR( (IFERROR($ND87/FRACAS!$AY$1*60,0) - SUMPRODUCT( (FRACAS!$K$5:$K$9999=NI$2) * IFERROR(FRACAS!$AN$5:$AN$9999,0) ) ) / IFERROR($ND87/FRACAS!$AY$1*60,0), 1 )))</f>
        <v>1</v>
      </c>
      <c r="NJ87" s="347" cm="1">
        <f t="array" ref="NJ87">IF($ND87=0,"",(IFERROR( (IFERROR($ND87/FRACAS!$AY$1*60,0) - SUMPRODUCT( (FRACAS!$K$5:$K$9999=NJ$2) * IFERROR(FRACAS!$AN$5:$AN$9999,0) ) ) / IFERROR($ND87/FRACAS!$AY$1*60,0), 1 )))</f>
        <v>1</v>
      </c>
      <c r="NK87" s="347" cm="1">
        <f t="array" ref="NK87">IF($ND87=0,"",(IFERROR( (IFERROR($ND87/FRACAS!$AY$1*60,0) - SUMPRODUCT( (FRACAS!$K$5:$K$9999=NK$2) * IFERROR(FRACAS!$AN$5:$AN$9999,0) ) ) / IFERROR($ND87/FRACAS!$AY$1*60,0), 1 )))</f>
        <v>1</v>
      </c>
      <c r="NL87" s="347" cm="1">
        <f t="array" ref="NL87">IF($ND87=0,"",(IFERROR( (IFERROR($ND87/FRACAS!$AY$1*60,0) - SUMPRODUCT( (FRACAS!$K$5:$K$9999=NL$2) * IFERROR(FRACAS!$AN$5:$AN$9999,0) ) ) / IFERROR($ND87/FRACAS!$AY$1*60,0), 1 )))</f>
        <v>1</v>
      </c>
      <c r="NM87" s="347" cm="1">
        <f t="array" ref="NM87">IF($ND87=0,"",(IFERROR( (IFERROR($ND87/FRACAS!$AY$1*60,0) - SUMPRODUCT( (FRACAS!$K$5:$K$9999=NM$2) * IFERROR(FRACAS!$AN$5:$AN$9999,0) ) ) / IFERROR($ND87/FRACAS!$AY$1*60,0), 1 )))</f>
        <v>1</v>
      </c>
      <c r="NN87" s="347" cm="1">
        <f t="array" ref="NN87">IF($ND87=0,"",(IFERROR( (IFERROR($ND87/FRACAS!$AY$1*60,0) - SUMPRODUCT( (FRACAS!$K$5:$K$9999=NN$2) * IFERROR(FRACAS!$AN$5:$AN$9999,0) ) ) / IFERROR($ND87/FRACAS!$AY$1*60,0), 1 )))</f>
        <v>1</v>
      </c>
      <c r="NO87" s="347" cm="1">
        <f t="array" ref="NO87">IF($ND87=0,"",(IFERROR( (IFERROR($ND87/FRACAS!$AY$1*60,0) - SUMPRODUCT( (FRACAS!$K$5:$K$9999=NO$2) * IFERROR(FRACAS!$AN$5:$AN$9999,0) ) ) / IFERROR($ND87/FRACAS!$AY$1*60,0), 1 )))</f>
        <v>1</v>
      </c>
      <c r="NP87" s="347" cm="1">
        <f t="array" ref="NP87">IF($ND87=0,"",(IFERROR( (IFERROR($ND87/FRACAS!$AY$1*60,0) - SUMPRODUCT( (FRACAS!$K$5:$K$9999=NP$2) * IFERROR(FRACAS!$AN$5:$AN$9999,0) ) ) / IFERROR($ND87/FRACAS!$AY$1*60,0), 1 )))</f>
        <v>1</v>
      </c>
      <c r="NQ87" s="347" cm="1">
        <f t="array" ref="NQ87">IF($ND87=0,"",(IFERROR( (IFERROR($ND87/FRACAS!$AY$1*60,0) - SUMPRODUCT( (FRACAS!$K$5:$K$9999=NQ$2) * IFERROR(FRACAS!$AN$5:$AN$9999,0) ) ) / IFERROR($ND87/FRACAS!$AY$1*60,0), 1 )))</f>
        <v>1</v>
      </c>
      <c r="NR87" s="347" cm="1">
        <f t="array" ref="NR87">IF($ND87=0,"",(IFERROR( (IFERROR($ND87/FRACAS!$AY$1*60,0) - SUMPRODUCT( (FRACAS!$K$5:$K$9999=NR$2) * IFERROR(FRACAS!$AN$5:$AN$9999,0) ) ) / IFERROR($ND87/FRACAS!$AY$1*60,0), 1 )))</f>
        <v>1</v>
      </c>
      <c r="NS87" s="347" cm="1">
        <f t="array" ref="NS87">IF($ND87=0,"",(IFERROR( (IFERROR($ND87/FRACAS!$AY$1*60,0) - SUMPRODUCT( (FRACAS!$K$5:$K$9999=NS$2) * IFERROR(FRACAS!$AN$5:$AN$9999,0) ) ) / IFERROR($ND87/FRACAS!$AY$1*60,0), 1 )))</f>
        <v>1</v>
      </c>
      <c r="NT87" s="347" cm="1">
        <f t="array" ref="NT87">IF($ND87=0,"",(IFERROR( (IFERROR($ND87/FRACAS!$AY$1*60,0) - SUMPRODUCT( (FRACAS!$K$5:$K$9999=NT$2) * IFERROR(FRACAS!$AN$5:$AN$9999,0) ) ) / IFERROR($ND87/FRACAS!$AY$1*60,0), 1 )))</f>
        <v>1</v>
      </c>
      <c r="NU87" s="347" cm="1">
        <f t="array" ref="NU87">IF($ND87=0,"",(IFERROR( (IFERROR($ND87/FRACAS!$AY$1*60,0) - SUMPRODUCT( (FRACAS!$K$5:$K$9999=NU$2) * IFERROR(FRACAS!$AN$5:$AN$9999,0) ) ) / IFERROR($ND87/FRACAS!$AY$1*60,0), 1 )))</f>
        <v>1</v>
      </c>
      <c r="NV87" s="347" cm="1">
        <f t="array" ref="NV87">IF($ND87=0,"",(IFERROR( (IFERROR($ND87/FRACAS!$AY$1*60,0) - SUMPRODUCT( (FRACAS!$K$5:$K$9999=NV$2) * IFERROR(FRACAS!$AN$5:$AN$9999,0) ) ) / IFERROR($ND87/FRACAS!$AY$1*60,0), 1 )))</f>
        <v>1</v>
      </c>
      <c r="NW87" s="347" cm="1">
        <f t="array" ref="NW87">IF($ND87=0,"",(IFERROR( (IFERROR($ND87/FRACAS!$AY$1*60,0) - SUMPRODUCT( (FRACAS!$K$5:$K$9999=NW$2) * IFERROR(FRACAS!$AN$5:$AN$9999,0) ) ) / IFERROR($ND87/FRACAS!$AY$1*60,0), 1 )))</f>
        <v>1</v>
      </c>
      <c r="NX87" s="347" cm="1">
        <f t="array" ref="NX87">IF($ND87=0,"",(IFERROR( (IFERROR($ND87/FRACAS!$AY$1*60,0) - SUMPRODUCT( (FRACAS!$K$5:$K$9999=NX$2) * IFERROR(FRACAS!$AN$5:$AN$9999,0) ) ) / IFERROR($ND87/FRACAS!$AY$1*60,0), 1 )))</f>
        <v>1</v>
      </c>
      <c r="NY87" s="347" cm="1">
        <f t="array" ref="NY87">IF($ND87=0,"",(IFERROR( (IFERROR($ND87/FRACAS!$AY$1*60,0) - SUMPRODUCT( (FRACAS!$K$5:$K$9999=NY$2) * IFERROR(FRACAS!$AN$5:$AN$9999,0) ) ) / IFERROR($ND87/FRACAS!$AY$1*60,0), 1 )))</f>
        <v>1</v>
      </c>
      <c r="NZ87" s="347" cm="1">
        <f t="array" ref="NZ87">IF($ND87=0,"",(IFERROR( (IFERROR($ND87/FRACAS!$AY$1*60,0) - SUMPRODUCT( (FRACAS!$K$5:$K$9999=NZ$2) * IFERROR(FRACAS!$AN$5:$AN$9999,0) ) ) / IFERROR($ND87/FRACAS!$AY$1*60,0), 1 )))</f>
        <v>1</v>
      </c>
      <c r="OA87" s="347" cm="1">
        <f t="array" ref="OA87">IF($ND87=0,"",(IFERROR( (IFERROR($ND87/FRACAS!$AY$1*60,0) - SUMPRODUCT( (FRACAS!$K$5:$K$9999=OA$2) * IFERROR(FRACAS!$AN$5:$AN$9999,0) ) ) / IFERROR($ND87/FRACAS!$AY$1*60,0), 1 )))</f>
        <v>1</v>
      </c>
      <c r="OB87" s="347" cm="1">
        <f t="array" ref="OB87">IF($ND87=0,"",(IFERROR( (IFERROR($ND87/FRACAS!$AY$1*60,0) - SUMPRODUCT( (FRACAS!$K$5:$K$9999=OB$2) * IFERROR(FRACAS!$AN$5:$AN$9999,0) ) ) / IFERROR($ND87/FRACAS!$AY$1*60,0), 1 )))</f>
        <v>1</v>
      </c>
      <c r="OC87" s="347" cm="1">
        <f t="array" ref="OC87">IF($ND87=0,"",(IFERROR( (IFERROR($ND87/FRACAS!$AY$1*60,0) - SUMPRODUCT( (FRACAS!$K$5:$K$9999=OC$2) * IFERROR(FRACAS!$AN$5:$AN$9999,0) ) ) / IFERROR($ND87/FRACAS!$AY$1*60,0), 1 )))</f>
        <v>1</v>
      </c>
      <c r="OD87" s="347" cm="1">
        <f t="array" ref="OD87">IF($ND87=0,"",(IFERROR( (IFERROR($ND87/FRACAS!$AY$1*60,0) - SUMPRODUCT( (FRACAS!$K$5:$K$9999=OD$2) * IFERROR(FRACAS!$AN$5:$AN$9999,0) ) ) / IFERROR($ND87/FRACAS!$AY$1*60,0), 1 )))</f>
        <v>1</v>
      </c>
      <c r="OE87" s="347" cm="1">
        <f t="array" ref="OE87">IF($ND87=0,"",(IFERROR( (IFERROR($ND87/FRACAS!$AY$1*60,0) - SUMPRODUCT( (FRACAS!$K$5:$K$9999=OE$2) * IFERROR(FRACAS!$AN$5:$AN$9999,0) ) ) / IFERROR($ND87/FRACAS!$AY$1*60,0), 1 )))</f>
        <v>1</v>
      </c>
      <c r="OF87" s="347" cm="1">
        <f t="array" ref="OF87">IF($ND87=0,"",(IFERROR( (IFERROR($ND87/FRACAS!$AY$1*60,0) - SUMPRODUCT( (FRACAS!$K$5:$K$9999=OF$2) * IFERROR(FRACAS!$AN$5:$AN$9999,0) ) ) / IFERROR($ND87/FRACAS!$AY$1*60,0), 1 )))</f>
        <v>1</v>
      </c>
      <c r="OG87" s="347" cm="1">
        <f t="array" ref="OG87">IF($ND87=0,"",(IFERROR( (IFERROR($ND87/FRACAS!$AY$1*60,0) - SUMPRODUCT( (FRACAS!$K$5:$K$9999=OG$2) * IFERROR(FRACAS!$AN$5:$AN$9999,0) ) ) / IFERROR($ND87/FRACAS!$AY$1*60,0), 1 )))</f>
        <v>1</v>
      </c>
      <c r="OH87" s="347" cm="1">
        <f t="array" ref="OH87">IF($ND87=0,"",(IFERROR( (IFERROR($ND87/FRACAS!$AY$1*60,0) - SUMPRODUCT( (FRACAS!$K$5:$K$9999=OH$2) * IFERROR(FRACAS!$AN$5:$AN$9999,0) ) ) / IFERROR($ND87/FRACAS!$AY$1*60,0), 1 )))</f>
        <v>1</v>
      </c>
      <c r="OI87" s="347" cm="1">
        <f t="array" ref="OI87">IF($ND87=0,"",(IFERROR( (IFERROR($ND87/FRACAS!$AY$1*60,0) - SUMPRODUCT( (FRACAS!$K$5:$K$9999=OI$2) * IFERROR(FRACAS!$AN$5:$AN$9999,0) ) ) / IFERROR($ND87/FRACAS!$AY$1*60,0), 1 )))</f>
        <v>1</v>
      </c>
      <c r="OJ87" s="347" cm="1">
        <f t="array" ref="OJ87">IF($ND87=0,"",(IFERROR( (IFERROR($ND87/FRACAS!$AY$1*60,0) - SUMPRODUCT( (FRACAS!$K$5:$K$9999=OJ$2) * IFERROR(FRACAS!$AN$5:$AN$9999,0) ) ) / IFERROR($ND87/FRACAS!$AY$1*60,0), 1 )))</f>
        <v>1</v>
      </c>
      <c r="OK87" s="347" cm="1">
        <f t="array" ref="OK87">IF($ND87=0,"",(IFERROR( (IFERROR($ND87/FRACAS!$AY$1*60,0) - SUMPRODUCT( (FRACAS!$K$5:$K$9999=OK$2) * IFERROR(FRACAS!$AN$5:$AN$9999,0) ) ) / IFERROR($ND87/FRACAS!$AY$1*60,0), 1 )))</f>
        <v>1</v>
      </c>
      <c r="OL87" s="347" cm="1">
        <f t="array" ref="OL87">IF($ND87=0,"",(IFERROR( (IFERROR($ND87/FRACAS!$AY$1*60,0) - SUMPRODUCT( (FRACAS!$K$5:$K$9999=OL$2) * IFERROR(FRACAS!$AN$5:$AN$9999,0) ) ) / IFERROR($ND87/FRACAS!$AY$1*60,0), 1 )))</f>
        <v>1</v>
      </c>
      <c r="OM87" s="347" cm="1">
        <f t="array" ref="OM87">IF($ND87=0,"",(IFERROR( (IFERROR($ND87/FRACAS!$AY$1*60,0) - SUMPRODUCT( (FRACAS!$K$5:$K$9999=OM$2) * IFERROR(FRACAS!$AN$5:$AN$9999,0) ) ) / IFERROR($ND87/FRACAS!$AY$1*60,0), 1 )))</f>
        <v>1</v>
      </c>
      <c r="ON87" s="347" cm="1">
        <f t="array" ref="ON87">IF($ND87=0,"",(IFERROR( (IFERROR($ND87/FRACAS!$AY$1*60,0) - SUMPRODUCT( (FRACAS!$K$5:$K$9999=ON$2) * IFERROR(FRACAS!$AN$5:$AN$9999,0) ) ) / IFERROR($ND87/FRACAS!$AY$1*60,0), 1 )))</f>
        <v>1</v>
      </c>
    </row>
    <row r="88" spans="2:404" ht="15" customHeight="1">
      <c r="B88" s="301" t="s">
        <v>247</v>
      </c>
      <c r="C88" s="302">
        <v>45842</v>
      </c>
      <c r="D88" s="307">
        <v>32806</v>
      </c>
      <c r="E88" s="307">
        <v>16409</v>
      </c>
      <c r="F88" s="307">
        <v>36693</v>
      </c>
      <c r="G88" s="307">
        <v>36836.178571428602</v>
      </c>
      <c r="H88" s="307">
        <v>37718.1785714285</v>
      </c>
      <c r="I88" s="279">
        <v>1208</v>
      </c>
      <c r="J88" s="279">
        <v>0</v>
      </c>
      <c r="K88" s="303">
        <v>0</v>
      </c>
      <c r="L88" s="303">
        <v>0</v>
      </c>
      <c r="M88" s="318"/>
      <c r="N88" s="305"/>
      <c r="O88" s="279"/>
      <c r="P88" s="279"/>
      <c r="Q88" s="279"/>
      <c r="R88" s="279"/>
      <c r="S88" s="279"/>
      <c r="T88" s="279"/>
      <c r="U88" s="279"/>
      <c r="V88" s="279"/>
      <c r="W88" s="279"/>
      <c r="X88" s="279"/>
      <c r="Y88" s="279"/>
      <c r="Z88" s="279"/>
      <c r="AA88" s="279"/>
      <c r="AB88" s="279"/>
      <c r="AC88" s="279"/>
      <c r="AD88" s="279"/>
      <c r="AE88" s="279"/>
      <c r="AF88" s="279"/>
      <c r="AG88" s="279"/>
      <c r="AH88" s="279"/>
      <c r="AI88" s="279"/>
      <c r="AJ88" s="279"/>
      <c r="AK88" s="279"/>
      <c r="AL88" s="279"/>
      <c r="AM88" s="279"/>
      <c r="AN88" s="279"/>
      <c r="AO88" s="279"/>
      <c r="AP88" s="279"/>
      <c r="AQ88" s="279"/>
      <c r="AR88" s="279"/>
      <c r="AS88" s="279"/>
      <c r="AT88" s="279"/>
      <c r="AU88" s="279"/>
      <c r="AV88" s="279"/>
      <c r="AW88" s="279"/>
      <c r="AX88" s="279"/>
      <c r="AY88" s="279"/>
      <c r="AZ88" s="279"/>
      <c r="BA88" s="280"/>
      <c r="BB88" s="266"/>
      <c r="BC88" s="266"/>
      <c r="BD88" s="352"/>
      <c r="BE88" s="352"/>
      <c r="BF88" s="352"/>
      <c r="BG88" s="352"/>
      <c r="BH88" s="352"/>
      <c r="BI88" s="352"/>
      <c r="BJ88" s="352"/>
      <c r="BK88" s="352"/>
      <c r="BL88" s="352"/>
      <c r="BM88" s="352"/>
      <c r="BN88" s="352"/>
      <c r="BO88" s="352"/>
      <c r="BP88" s="352"/>
      <c r="BQ88" s="352"/>
      <c r="BR88" s="352"/>
      <c r="BS88" s="352"/>
      <c r="BT88" s="352"/>
      <c r="BU88" s="352"/>
      <c r="BV88" s="352"/>
      <c r="BW88" s="352"/>
      <c r="BX88" s="352"/>
      <c r="BY88" s="352"/>
      <c r="BZ88" s="352"/>
      <c r="CA88" s="352"/>
      <c r="CB88" s="352"/>
      <c r="CC88" s="352"/>
      <c r="CD88" s="352"/>
      <c r="CE88" s="352"/>
      <c r="CF88" s="352"/>
      <c r="CG88" s="352"/>
      <c r="CH88" s="352"/>
      <c r="CI88" s="352"/>
      <c r="CJ88" s="352"/>
      <c r="CK88" s="352"/>
      <c r="CL88" s="352"/>
      <c r="CM88" s="352"/>
      <c r="CN88" s="352"/>
      <c r="CO88" s="352"/>
      <c r="CP88" s="352"/>
      <c r="CQ88" s="352"/>
      <c r="CR88" s="352"/>
      <c r="CS88" s="352"/>
      <c r="CT88" s="352"/>
      <c r="CU88" s="352"/>
      <c r="CV88" s="352"/>
      <c r="CW88" s="352"/>
      <c r="CX88" s="352"/>
      <c r="CY88" s="352"/>
      <c r="CZ88" s="352"/>
      <c r="DA88" s="352"/>
      <c r="DB88" s="266"/>
      <c r="DC88" s="266">
        <f t="shared" si="8"/>
        <v>94</v>
      </c>
      <c r="DD88" s="302">
        <f t="shared" si="9"/>
        <v>45842</v>
      </c>
      <c r="DE88" s="328">
        <f>IF(D88&gt; 0,(COUNTIFS(FRACAS!$B$5:$B$9997, D$4, FRACAS!$D$5:$D$9997, "&lt;="&amp;D88)), "" )</f>
        <v>44</v>
      </c>
      <c r="DF88" s="282">
        <f>IF(E88&gt; 0,(COUNTIFS(FRACAS!$B$5:$B$9997, E$4, FRACAS!$D$5:$D$9997, "&lt;="&amp;E88)), "" )</f>
        <v>15</v>
      </c>
      <c r="DG88" s="282">
        <f>IF(F88&gt; 0,(COUNTIFS(FRACAS!$B$5:$B$9997, F$4, FRACAS!$D$5:$D$9997, "&lt;="&amp;F88)), "" )</f>
        <v>9</v>
      </c>
      <c r="DH88" s="282">
        <f>IF(G88&gt; 0,(COUNTIFS(FRACAS!$B$5:$B$9997, G$4, FRACAS!$D$5:$D$9997, "&lt;="&amp;G88)), "" )</f>
        <v>13</v>
      </c>
      <c r="DI88" s="282">
        <f>IF(H88&gt; 0,(COUNTIFS(FRACAS!$B$5:$B$9997, H$4, FRACAS!$D$5:$D$9997, "&lt;="&amp;H88)), "" )</f>
        <v>13</v>
      </c>
      <c r="DJ88" s="282">
        <f>IF(I88&gt; 0,(COUNTIFS(FRACAS!$B$5:$B$9997, I$4, FRACAS!$D$5:$D$9997, "&lt;="&amp;I88)), "" )</f>
        <v>0</v>
      </c>
      <c r="DK88" s="282" t="str">
        <f>IF(J88&gt; 0,(COUNTIFS(FRACAS!$B$5:$B$9997, J$4, FRACAS!$D$5:$D$9997, "&lt;="&amp;J88)), "" )</f>
        <v/>
      </c>
      <c r="DL88" s="282" t="str">
        <f>IF(K88&gt; 0,(COUNTIFS(FRACAS!$B$5:$B$9997, K$4, FRACAS!$D$5:$D$9997, "&lt;="&amp;K88)), "" )</f>
        <v/>
      </c>
      <c r="DM88" s="282" t="str">
        <f>IF(L88&gt; 0,(COUNTIFS(FRACAS!$B$5:$B$9997, L$4, FRACAS!$D$5:$D$9997, "&lt;="&amp;L88)), "" )</f>
        <v/>
      </c>
      <c r="DN88" s="282" t="str">
        <f>IF(M88&gt; 0,(COUNTIFS(FRACAS!$B$5:$B$9997, M$4, FRACAS!$D$5:$D$9997, "&lt;="&amp;M88)), "" )</f>
        <v/>
      </c>
      <c r="DO88" s="284"/>
      <c r="DP88" s="282"/>
      <c r="DQ88" s="282"/>
      <c r="DR88" s="282"/>
      <c r="DS88" s="282"/>
      <c r="DT88" s="282"/>
      <c r="DU88" s="282"/>
      <c r="DV88" s="282"/>
      <c r="DW88" s="282"/>
      <c r="DX88" s="282"/>
      <c r="DY88" s="282"/>
      <c r="DZ88" s="282"/>
      <c r="EA88" s="282"/>
      <c r="EB88" s="282"/>
      <c r="EC88" s="282"/>
      <c r="ED88" s="282"/>
      <c r="EE88" s="282"/>
      <c r="EF88" s="282"/>
      <c r="EG88" s="282"/>
      <c r="EH88" s="282"/>
      <c r="EI88" s="282"/>
      <c r="EJ88" s="282"/>
      <c r="EK88" s="282"/>
      <c r="EL88" s="282"/>
      <c r="EM88" s="282"/>
      <c r="EN88" s="282"/>
      <c r="EO88" s="282"/>
      <c r="EP88" s="282"/>
      <c r="EQ88" s="282"/>
      <c r="ER88" s="282"/>
      <c r="ES88" s="282"/>
      <c r="ET88" s="282"/>
      <c r="EU88" s="282"/>
      <c r="EV88" s="282"/>
      <c r="EW88" s="282"/>
      <c r="EX88" s="282"/>
      <c r="EY88" s="282"/>
      <c r="EZ88" s="282"/>
      <c r="FA88" s="282"/>
      <c r="FB88" s="283"/>
      <c r="FC88" s="285"/>
      <c r="FD88" s="285"/>
      <c r="JN88" s="306"/>
      <c r="JO88" s="274"/>
      <c r="JP88" s="274"/>
      <c r="JQ88" s="274"/>
      <c r="JR88" s="274"/>
      <c r="JS88" s="274"/>
      <c r="JT88" s="274"/>
      <c r="JU88" s="274"/>
      <c r="JV88" s="274"/>
      <c r="JW88" s="274"/>
      <c r="JX88" s="274"/>
      <c r="JY88" s="274"/>
      <c r="JZ88" s="274"/>
      <c r="KA88" s="274"/>
      <c r="KB88" s="274"/>
      <c r="KC88" s="274"/>
      <c r="KD88" s="274"/>
      <c r="KE88" s="274"/>
      <c r="KF88" s="274"/>
      <c r="KG88" s="274"/>
      <c r="KH88" s="274"/>
      <c r="KI88" s="274"/>
      <c r="KJ88" s="274"/>
      <c r="KK88" s="274"/>
      <c r="KL88" s="274"/>
      <c r="KM88" s="274"/>
      <c r="KN88" s="274"/>
      <c r="KO88" s="274"/>
      <c r="KP88" s="274"/>
      <c r="KQ88" s="274"/>
      <c r="KR88" s="274"/>
      <c r="KS88" s="274"/>
      <c r="KT88" s="274"/>
      <c r="KU88" s="274"/>
      <c r="KV88" s="274"/>
      <c r="KW88" s="274"/>
      <c r="KX88" s="274"/>
      <c r="KY88" s="274"/>
      <c r="KZ88" s="274"/>
      <c r="LA88" s="274"/>
      <c r="LB88" s="275"/>
      <c r="LC88" s="302">
        <f t="shared" si="11"/>
        <v>45842</v>
      </c>
      <c r="LD88" s="354" cm="1">
        <f t="array" ref="LD88">IFERROR(
    (((D88/FRACAS!$AY$1)*60))
    /
    (((D88/FRACAS!$AY$1)*60) + SUMPRODUCT((FRACAS!$B$5:$B$9997=D$4)*(FRACAS!$D$5:$D$9997&lt;=D88)*(IFERROR(FRACAS!$AM$5:$AM$9997,0)))
    ),"")</f>
        <v>0.54952513017418003</v>
      </c>
      <c r="LE88" s="354" cm="1">
        <f t="array" ref="LE88">IFERROR(
    (((E88/FRACAS!$AY$1)*60))
    /
    (((E88/FRACAS!$AY$1)*60) + SUMPRODUCT((FRACAS!$B$5:$B$9997=E$4)*(FRACAS!$D$5:$D$9997&lt;=E88)*(IFERROR(FRACAS!$AM$5:$AM$9997,0)))
    ),"")</f>
        <v>0.37267706141300017</v>
      </c>
      <c r="LF88" s="354" cm="1">
        <f t="array" ref="LF88">IFERROR(
    (((F88/FRACAS!$AY$1)*60))
    /
    (((F88/FRACAS!$AY$1)*60) + SUMPRODUCT((FRACAS!$B$5:$B$9997=F$4)*(FRACAS!$D$5:$D$9997&lt;=F88)*(IFERROR(FRACAS!$AM$5:$AM$9997,0)))
    ),"")</f>
        <v>0.82743530184768543</v>
      </c>
      <c r="LG88" s="354" cm="1">
        <f t="array" ref="LG88">IFERROR(
    (((G88/FRACAS!$AY$1)*60))
    /
    (((G88/FRACAS!$AY$1)*60) + SUMPRODUCT((FRACAS!$B$5:$B$9997=G$4)*(FRACAS!$D$5:$D$9997&lt;=G88)*(IFERROR(FRACAS!$AM$5:$AM$9997,0)))
    ),"")</f>
        <v>0.84501408466646533</v>
      </c>
      <c r="LH88" s="354" cm="1">
        <f t="array" ref="LH88">IFERROR(
    (((H88/FRACAS!$AY$1)*60))
    /
    (((H88/FRACAS!$AY$1)*60) + SUMPRODUCT((FRACAS!$B$5:$B$9997=H$4)*(FRACAS!$D$5:$D$9997&lt;=H88)*(IFERROR(FRACAS!$AM$5:$AM$9997,0)))
    ),"")</f>
        <v>0.83170235926784031</v>
      </c>
      <c r="LI88" s="354" cm="1">
        <f t="array" ref="LI88">IFERROR(
    (((I88/FRACAS!$AY$1)*60))
    /
    (((I88/FRACAS!$AY$1)*60) + SUMPRODUCT((FRACAS!$B$5:$B$9997=I$4)*(FRACAS!$D$5:$D$9997&lt;=I88)*(IFERROR(FRACAS!$AM$5:$AM$9997,0)))
    ),"")</f>
        <v>1</v>
      </c>
      <c r="LJ88" s="354" t="str" cm="1">
        <f t="array" ref="LJ88">IFERROR(
    (((J88/FRACAS!$AY$1)*60))
    /
    (((J88/FRACAS!$AY$1)*60) + SUMPRODUCT((FRACAS!$B$5:$B$9997=J$4)*(FRACAS!$D$5:$D$9997&lt;=J88)*(IFERROR(FRACAS!$AM$5:$AM$9997,0)))
    ),"")</f>
        <v/>
      </c>
      <c r="LK88" s="354" t="str" cm="1">
        <f t="array" ref="LK88">IFERROR(
    (((K88/FRACAS!$AY$1)*60))
    /
    (((K88/FRACAS!$AY$1)*60) + SUMPRODUCT((FRACAS!$B$5:$B$9997=K$4)*(FRACAS!$D$5:$D$9997&lt;=K88)*(IFERROR(FRACAS!$AM$5:$AM$9997,0)))
    ),"")</f>
        <v/>
      </c>
      <c r="LL88" s="354" t="str" cm="1">
        <f t="array" ref="LL88">IFERROR(
    (((L88/FRACAS!$AY$1)*60))
    /
    (((L88/FRACAS!$AY$1)*60) + SUMPRODUCT((FRACAS!$B$5:$B$9997=L$4)*(FRACAS!$D$5:$D$9997&lt;=L88)*(IFERROR(FRACAS!$AM$5:$AM$9997,0)))
    ),"")</f>
        <v/>
      </c>
      <c r="LM88" s="354" t="str" cm="1">
        <f t="array" ref="LM88">IFERROR(
    (((M88/FRACAS!$AY$1)*60))
    /
    (((M88/FRACAS!$AY$1)*60) + SUMPRODUCT((FRACAS!$B$5:$B$9997=M$4)*(FRACAS!$D$5:$D$9997&lt;=M88)*(IFERROR(FRACAS!$AM$5:$AM$9997,0)))
    ),"")</f>
        <v/>
      </c>
      <c r="LN88" s="308"/>
      <c r="LO88" s="276"/>
      <c r="LP88" s="276"/>
      <c r="LQ88" s="276"/>
      <c r="LR88" s="276"/>
      <c r="LS88" s="276"/>
      <c r="LT88" s="276"/>
      <c r="LU88" s="276"/>
      <c r="LV88" s="276"/>
      <c r="LW88" s="276"/>
      <c r="LX88" s="276"/>
      <c r="LY88" s="276"/>
      <c r="LZ88" s="276"/>
      <c r="MA88" s="276"/>
      <c r="MB88" s="276"/>
      <c r="MC88" s="276"/>
      <c r="MD88" s="276"/>
      <c r="ME88" s="276"/>
      <c r="MF88" s="276"/>
      <c r="MG88" s="276"/>
      <c r="MH88" s="276"/>
      <c r="MI88" s="276"/>
      <c r="MJ88" s="276"/>
      <c r="MK88" s="276"/>
      <c r="ML88" s="276"/>
      <c r="MM88" s="276"/>
      <c r="MN88" s="276"/>
      <c r="MO88" s="276"/>
      <c r="MP88" s="276"/>
      <c r="MQ88" s="276"/>
      <c r="MR88" s="276"/>
      <c r="MS88" s="276"/>
      <c r="MT88" s="276"/>
      <c r="MU88" s="276"/>
      <c r="MV88" s="276"/>
      <c r="MW88" s="276"/>
      <c r="MX88" s="276"/>
      <c r="MY88" s="276"/>
      <c r="MZ88" s="276"/>
      <c r="NA88" s="277"/>
      <c r="ND88" s="345">
        <f t="shared" si="12"/>
        <v>161670.3571428571</v>
      </c>
      <c r="NE88" s="346">
        <f t="shared" si="10"/>
        <v>45842</v>
      </c>
      <c r="NF88" s="347" cm="1">
        <f t="array" ref="NF88">IF($ND88=0,"",(IFERROR( (IFERROR($ND88/FRACAS!$AY$1*60,0) - SUMPRODUCT( (FRACAS!$K$5:$K$9999=NF$2) * IFERROR(FRACAS!$AN$5:$AN$9999,0) ) ) / IFERROR($ND88/FRACAS!$AY$1*60,0), 1 )))</f>
        <v>1</v>
      </c>
      <c r="NG88" s="347" cm="1">
        <f t="array" ref="NG88">IF($ND88=0,"",(IFERROR( (IFERROR($ND88/FRACAS!$AY$1*60,0) - SUMPRODUCT( (FRACAS!$K$5:$K$9999=NG$2) * IFERROR(FRACAS!$AN$5:$AN$9999,0) ) ) / IFERROR($ND88/FRACAS!$AY$1*60,0), 1 )))</f>
        <v>1</v>
      </c>
      <c r="NH88" s="347" cm="1">
        <f t="array" ref="NH88">IF($ND88=0,"",(IFERROR( (IFERROR($ND88/FRACAS!$AY$1*60,0) - SUMPRODUCT( (FRACAS!$K$5:$K$9999=NH$2) * IFERROR(FRACAS!$AN$5:$AN$9999,0) ) ) / IFERROR($ND88/FRACAS!$AY$1*60,0), 1 )))</f>
        <v>1</v>
      </c>
      <c r="NI88" s="347" cm="1">
        <f t="array" ref="NI88">IF($ND88=0,"",(IFERROR( (IFERROR($ND88/FRACAS!$AY$1*60,0) - SUMPRODUCT( (FRACAS!$K$5:$K$9999=NI$2) * IFERROR(FRACAS!$AN$5:$AN$9999,0) ) ) / IFERROR($ND88/FRACAS!$AY$1*60,0), 1 )))</f>
        <v>1</v>
      </c>
      <c r="NJ88" s="347" cm="1">
        <f t="array" ref="NJ88">IF($ND88=0,"",(IFERROR( (IFERROR($ND88/FRACAS!$AY$1*60,0) - SUMPRODUCT( (FRACAS!$K$5:$K$9999=NJ$2) * IFERROR(FRACAS!$AN$5:$AN$9999,0) ) ) / IFERROR($ND88/FRACAS!$AY$1*60,0), 1 )))</f>
        <v>1</v>
      </c>
      <c r="NK88" s="347" cm="1">
        <f t="array" ref="NK88">IF($ND88=0,"",(IFERROR( (IFERROR($ND88/FRACAS!$AY$1*60,0) - SUMPRODUCT( (FRACAS!$K$5:$K$9999=NK$2) * IFERROR(FRACAS!$AN$5:$AN$9999,0) ) ) / IFERROR($ND88/FRACAS!$AY$1*60,0), 1 )))</f>
        <v>1</v>
      </c>
      <c r="NL88" s="347" cm="1">
        <f t="array" ref="NL88">IF($ND88=0,"",(IFERROR( (IFERROR($ND88/FRACAS!$AY$1*60,0) - SUMPRODUCT( (FRACAS!$K$5:$K$9999=NL$2) * IFERROR(FRACAS!$AN$5:$AN$9999,0) ) ) / IFERROR($ND88/FRACAS!$AY$1*60,0), 1 )))</f>
        <v>1</v>
      </c>
      <c r="NM88" s="347" cm="1">
        <f t="array" ref="NM88">IF($ND88=0,"",(IFERROR( (IFERROR($ND88/FRACAS!$AY$1*60,0) - SUMPRODUCT( (FRACAS!$K$5:$K$9999=NM$2) * IFERROR(FRACAS!$AN$5:$AN$9999,0) ) ) / IFERROR($ND88/FRACAS!$AY$1*60,0), 1 )))</f>
        <v>1</v>
      </c>
      <c r="NN88" s="347" cm="1">
        <f t="array" ref="NN88">IF($ND88=0,"",(IFERROR( (IFERROR($ND88/FRACAS!$AY$1*60,0) - SUMPRODUCT( (FRACAS!$K$5:$K$9999=NN$2) * IFERROR(FRACAS!$AN$5:$AN$9999,0) ) ) / IFERROR($ND88/FRACAS!$AY$1*60,0), 1 )))</f>
        <v>1</v>
      </c>
      <c r="NO88" s="347" cm="1">
        <f t="array" ref="NO88">IF($ND88=0,"",(IFERROR( (IFERROR($ND88/FRACAS!$AY$1*60,0) - SUMPRODUCT( (FRACAS!$K$5:$K$9999=NO$2) * IFERROR(FRACAS!$AN$5:$AN$9999,0) ) ) / IFERROR($ND88/FRACAS!$AY$1*60,0), 1 )))</f>
        <v>1</v>
      </c>
      <c r="NP88" s="347" cm="1">
        <f t="array" ref="NP88">IF($ND88=0,"",(IFERROR( (IFERROR($ND88/FRACAS!$AY$1*60,0) - SUMPRODUCT( (FRACAS!$K$5:$K$9999=NP$2) * IFERROR(FRACAS!$AN$5:$AN$9999,0) ) ) / IFERROR($ND88/FRACAS!$AY$1*60,0), 1 )))</f>
        <v>1</v>
      </c>
      <c r="NQ88" s="347" cm="1">
        <f t="array" ref="NQ88">IF($ND88=0,"",(IFERROR( (IFERROR($ND88/FRACAS!$AY$1*60,0) - SUMPRODUCT( (FRACAS!$K$5:$K$9999=NQ$2) * IFERROR(FRACAS!$AN$5:$AN$9999,0) ) ) / IFERROR($ND88/FRACAS!$AY$1*60,0), 1 )))</f>
        <v>1</v>
      </c>
      <c r="NR88" s="347" cm="1">
        <f t="array" ref="NR88">IF($ND88=0,"",(IFERROR( (IFERROR($ND88/FRACAS!$AY$1*60,0) - SUMPRODUCT( (FRACAS!$K$5:$K$9999=NR$2) * IFERROR(FRACAS!$AN$5:$AN$9999,0) ) ) / IFERROR($ND88/FRACAS!$AY$1*60,0), 1 )))</f>
        <v>1</v>
      </c>
      <c r="NS88" s="347" cm="1">
        <f t="array" ref="NS88">IF($ND88=0,"",(IFERROR( (IFERROR($ND88/FRACAS!$AY$1*60,0) - SUMPRODUCT( (FRACAS!$K$5:$K$9999=NS$2) * IFERROR(FRACAS!$AN$5:$AN$9999,0) ) ) / IFERROR($ND88/FRACAS!$AY$1*60,0), 1 )))</f>
        <v>1</v>
      </c>
      <c r="NT88" s="347" cm="1">
        <f t="array" ref="NT88">IF($ND88=0,"",(IFERROR( (IFERROR($ND88/FRACAS!$AY$1*60,0) - SUMPRODUCT( (FRACAS!$K$5:$K$9999=NT$2) * IFERROR(FRACAS!$AN$5:$AN$9999,0) ) ) / IFERROR($ND88/FRACAS!$AY$1*60,0), 1 )))</f>
        <v>1</v>
      </c>
      <c r="NU88" s="347" cm="1">
        <f t="array" ref="NU88">IF($ND88=0,"",(IFERROR( (IFERROR($ND88/FRACAS!$AY$1*60,0) - SUMPRODUCT( (FRACAS!$K$5:$K$9999=NU$2) * IFERROR(FRACAS!$AN$5:$AN$9999,0) ) ) / IFERROR($ND88/FRACAS!$AY$1*60,0), 1 )))</f>
        <v>1</v>
      </c>
      <c r="NV88" s="347" cm="1">
        <f t="array" ref="NV88">IF($ND88=0,"",(IFERROR( (IFERROR($ND88/FRACAS!$AY$1*60,0) - SUMPRODUCT( (FRACAS!$K$5:$K$9999=NV$2) * IFERROR(FRACAS!$AN$5:$AN$9999,0) ) ) / IFERROR($ND88/FRACAS!$AY$1*60,0), 1 )))</f>
        <v>1</v>
      </c>
      <c r="NW88" s="347" cm="1">
        <f t="array" ref="NW88">IF($ND88=0,"",(IFERROR( (IFERROR($ND88/FRACAS!$AY$1*60,0) - SUMPRODUCT( (FRACAS!$K$5:$K$9999=NW$2) * IFERROR(FRACAS!$AN$5:$AN$9999,0) ) ) / IFERROR($ND88/FRACAS!$AY$1*60,0), 1 )))</f>
        <v>1</v>
      </c>
      <c r="NX88" s="347" cm="1">
        <f t="array" ref="NX88">IF($ND88=0,"",(IFERROR( (IFERROR($ND88/FRACAS!$AY$1*60,0) - SUMPRODUCT( (FRACAS!$K$5:$K$9999=NX$2) * IFERROR(FRACAS!$AN$5:$AN$9999,0) ) ) / IFERROR($ND88/FRACAS!$AY$1*60,0), 1 )))</f>
        <v>1</v>
      </c>
      <c r="NY88" s="347" cm="1">
        <f t="array" ref="NY88">IF($ND88=0,"",(IFERROR( (IFERROR($ND88/FRACAS!$AY$1*60,0) - SUMPRODUCT( (FRACAS!$K$5:$K$9999=NY$2) * IFERROR(FRACAS!$AN$5:$AN$9999,0) ) ) / IFERROR($ND88/FRACAS!$AY$1*60,0), 1 )))</f>
        <v>1</v>
      </c>
      <c r="NZ88" s="347" cm="1">
        <f t="array" ref="NZ88">IF($ND88=0,"",(IFERROR( (IFERROR($ND88/FRACAS!$AY$1*60,0) - SUMPRODUCT( (FRACAS!$K$5:$K$9999=NZ$2) * IFERROR(FRACAS!$AN$5:$AN$9999,0) ) ) / IFERROR($ND88/FRACAS!$AY$1*60,0), 1 )))</f>
        <v>1</v>
      </c>
      <c r="OA88" s="347" cm="1">
        <f t="array" ref="OA88">IF($ND88=0,"",(IFERROR( (IFERROR($ND88/FRACAS!$AY$1*60,0) - SUMPRODUCT( (FRACAS!$K$5:$K$9999=OA$2) * IFERROR(FRACAS!$AN$5:$AN$9999,0) ) ) / IFERROR($ND88/FRACAS!$AY$1*60,0), 1 )))</f>
        <v>1</v>
      </c>
      <c r="OB88" s="347" cm="1">
        <f t="array" ref="OB88">IF($ND88=0,"",(IFERROR( (IFERROR($ND88/FRACAS!$AY$1*60,0) - SUMPRODUCT( (FRACAS!$K$5:$K$9999=OB$2) * IFERROR(FRACAS!$AN$5:$AN$9999,0) ) ) / IFERROR($ND88/FRACAS!$AY$1*60,0), 1 )))</f>
        <v>1</v>
      </c>
      <c r="OC88" s="347" cm="1">
        <f t="array" ref="OC88">IF($ND88=0,"",(IFERROR( (IFERROR($ND88/FRACAS!$AY$1*60,0) - SUMPRODUCT( (FRACAS!$K$5:$K$9999=OC$2) * IFERROR(FRACAS!$AN$5:$AN$9999,0) ) ) / IFERROR($ND88/FRACAS!$AY$1*60,0), 1 )))</f>
        <v>1</v>
      </c>
      <c r="OD88" s="347" cm="1">
        <f t="array" ref="OD88">IF($ND88=0,"",(IFERROR( (IFERROR($ND88/FRACAS!$AY$1*60,0) - SUMPRODUCT( (FRACAS!$K$5:$K$9999=OD$2) * IFERROR(FRACAS!$AN$5:$AN$9999,0) ) ) / IFERROR($ND88/FRACAS!$AY$1*60,0), 1 )))</f>
        <v>1</v>
      </c>
      <c r="OE88" s="347" cm="1">
        <f t="array" ref="OE88">IF($ND88=0,"",(IFERROR( (IFERROR($ND88/FRACAS!$AY$1*60,0) - SUMPRODUCT( (FRACAS!$K$5:$K$9999=OE$2) * IFERROR(FRACAS!$AN$5:$AN$9999,0) ) ) / IFERROR($ND88/FRACAS!$AY$1*60,0), 1 )))</f>
        <v>1</v>
      </c>
      <c r="OF88" s="347" cm="1">
        <f t="array" ref="OF88">IF($ND88=0,"",(IFERROR( (IFERROR($ND88/FRACAS!$AY$1*60,0) - SUMPRODUCT( (FRACAS!$K$5:$K$9999=OF$2) * IFERROR(FRACAS!$AN$5:$AN$9999,0) ) ) / IFERROR($ND88/FRACAS!$AY$1*60,0), 1 )))</f>
        <v>1</v>
      </c>
      <c r="OG88" s="347" cm="1">
        <f t="array" ref="OG88">IF($ND88=0,"",(IFERROR( (IFERROR($ND88/FRACAS!$AY$1*60,0) - SUMPRODUCT( (FRACAS!$K$5:$K$9999=OG$2) * IFERROR(FRACAS!$AN$5:$AN$9999,0) ) ) / IFERROR($ND88/FRACAS!$AY$1*60,0), 1 )))</f>
        <v>1</v>
      </c>
      <c r="OH88" s="347" cm="1">
        <f t="array" ref="OH88">IF($ND88=0,"",(IFERROR( (IFERROR($ND88/FRACAS!$AY$1*60,0) - SUMPRODUCT( (FRACAS!$K$5:$K$9999=OH$2) * IFERROR(FRACAS!$AN$5:$AN$9999,0) ) ) / IFERROR($ND88/FRACAS!$AY$1*60,0), 1 )))</f>
        <v>1</v>
      </c>
      <c r="OI88" s="347" cm="1">
        <f t="array" ref="OI88">IF($ND88=0,"",(IFERROR( (IFERROR($ND88/FRACAS!$AY$1*60,0) - SUMPRODUCT( (FRACAS!$K$5:$K$9999=OI$2) * IFERROR(FRACAS!$AN$5:$AN$9999,0) ) ) / IFERROR($ND88/FRACAS!$AY$1*60,0), 1 )))</f>
        <v>1</v>
      </c>
      <c r="OJ88" s="347" cm="1">
        <f t="array" ref="OJ88">IF($ND88=0,"",(IFERROR( (IFERROR($ND88/FRACAS!$AY$1*60,0) - SUMPRODUCT( (FRACAS!$K$5:$K$9999=OJ$2) * IFERROR(FRACAS!$AN$5:$AN$9999,0) ) ) / IFERROR($ND88/FRACAS!$AY$1*60,0), 1 )))</f>
        <v>1</v>
      </c>
      <c r="OK88" s="347" cm="1">
        <f t="array" ref="OK88">IF($ND88=0,"",(IFERROR( (IFERROR($ND88/FRACAS!$AY$1*60,0) - SUMPRODUCT( (FRACAS!$K$5:$K$9999=OK$2) * IFERROR(FRACAS!$AN$5:$AN$9999,0) ) ) / IFERROR($ND88/FRACAS!$AY$1*60,0), 1 )))</f>
        <v>1</v>
      </c>
      <c r="OL88" s="347" cm="1">
        <f t="array" ref="OL88">IF($ND88=0,"",(IFERROR( (IFERROR($ND88/FRACAS!$AY$1*60,0) - SUMPRODUCT( (FRACAS!$K$5:$K$9999=OL$2) * IFERROR(FRACAS!$AN$5:$AN$9999,0) ) ) / IFERROR($ND88/FRACAS!$AY$1*60,0), 1 )))</f>
        <v>1</v>
      </c>
      <c r="OM88" s="347" cm="1">
        <f t="array" ref="OM88">IF($ND88=0,"",(IFERROR( (IFERROR($ND88/FRACAS!$AY$1*60,0) - SUMPRODUCT( (FRACAS!$K$5:$K$9999=OM$2) * IFERROR(FRACAS!$AN$5:$AN$9999,0) ) ) / IFERROR($ND88/FRACAS!$AY$1*60,0), 1 )))</f>
        <v>1</v>
      </c>
      <c r="ON88" s="347" cm="1">
        <f t="array" ref="ON88">IF($ND88=0,"",(IFERROR( (IFERROR($ND88/FRACAS!$AY$1*60,0) - SUMPRODUCT( (FRACAS!$K$5:$K$9999=ON$2) * IFERROR(FRACAS!$AN$5:$AN$9999,0) ) ) / IFERROR($ND88/FRACAS!$AY$1*60,0), 1 )))</f>
        <v>1</v>
      </c>
    </row>
    <row r="89" spans="2:404" ht="15" customHeight="1">
      <c r="B89" s="301" t="s">
        <v>248</v>
      </c>
      <c r="C89" s="302">
        <v>45849</v>
      </c>
      <c r="D89" s="307">
        <v>33588</v>
      </c>
      <c r="E89" s="307">
        <v>17210</v>
      </c>
      <c r="F89" s="307">
        <v>36961</v>
      </c>
      <c r="G89" s="307">
        <v>37950.571428571398</v>
      </c>
      <c r="H89" s="307">
        <v>39000.404761904698</v>
      </c>
      <c r="I89" s="307">
        <v>1531</v>
      </c>
      <c r="J89" s="279">
        <v>0</v>
      </c>
      <c r="K89" s="279">
        <v>0</v>
      </c>
      <c r="L89" s="279">
        <v>0</v>
      </c>
      <c r="M89" s="318"/>
      <c r="N89" s="305"/>
      <c r="O89" s="279"/>
      <c r="P89" s="279"/>
      <c r="Q89" s="279"/>
      <c r="R89" s="279"/>
      <c r="S89" s="279"/>
      <c r="T89" s="279"/>
      <c r="U89" s="279"/>
      <c r="V89" s="279"/>
      <c r="W89" s="279"/>
      <c r="X89" s="279"/>
      <c r="Y89" s="279"/>
      <c r="Z89" s="279"/>
      <c r="AA89" s="279"/>
      <c r="AB89" s="279"/>
      <c r="AC89" s="279"/>
      <c r="AD89" s="279"/>
      <c r="AE89" s="279"/>
      <c r="AF89" s="279"/>
      <c r="AG89" s="279"/>
      <c r="AH89" s="279"/>
      <c r="AI89" s="279"/>
      <c r="AJ89" s="279"/>
      <c r="AK89" s="279"/>
      <c r="AL89" s="279"/>
      <c r="AM89" s="279"/>
      <c r="AN89" s="279"/>
      <c r="AO89" s="279"/>
      <c r="AP89" s="279"/>
      <c r="AQ89" s="279"/>
      <c r="AR89" s="279"/>
      <c r="AS89" s="279"/>
      <c r="AT89" s="279"/>
      <c r="AU89" s="279"/>
      <c r="AV89" s="279"/>
      <c r="AW89" s="279"/>
      <c r="AX89" s="279"/>
      <c r="AY89" s="279"/>
      <c r="AZ89" s="279"/>
      <c r="BA89" s="280"/>
      <c r="BB89" s="266"/>
      <c r="BC89" s="266"/>
      <c r="BD89" s="352"/>
      <c r="BE89" s="352"/>
      <c r="BF89" s="352"/>
      <c r="BG89" s="352"/>
      <c r="BH89" s="352"/>
      <c r="BI89" s="352"/>
      <c r="BJ89" s="352"/>
      <c r="BK89" s="352"/>
      <c r="BL89" s="352"/>
      <c r="BM89" s="352"/>
      <c r="BN89" s="352"/>
      <c r="BO89" s="352"/>
      <c r="BP89" s="352"/>
      <c r="BQ89" s="352"/>
      <c r="BR89" s="352"/>
      <c r="BS89" s="352"/>
      <c r="BT89" s="352"/>
      <c r="BU89" s="352"/>
      <c r="BV89" s="352"/>
      <c r="BW89" s="352"/>
      <c r="BX89" s="352"/>
      <c r="BY89" s="352"/>
      <c r="BZ89" s="352"/>
      <c r="CA89" s="352"/>
      <c r="CB89" s="352"/>
      <c r="CC89" s="352"/>
      <c r="CD89" s="352"/>
      <c r="CE89" s="352"/>
      <c r="CF89" s="352"/>
      <c r="CG89" s="352"/>
      <c r="CH89" s="352"/>
      <c r="CI89" s="352"/>
      <c r="CJ89" s="352"/>
      <c r="CK89" s="352"/>
      <c r="CL89" s="352"/>
      <c r="CM89" s="352"/>
      <c r="CN89" s="352"/>
      <c r="CO89" s="352"/>
      <c r="CP89" s="352"/>
      <c r="CQ89" s="352"/>
      <c r="CR89" s="352"/>
      <c r="CS89" s="352"/>
      <c r="CT89" s="352"/>
      <c r="CU89" s="352"/>
      <c r="CV89" s="352"/>
      <c r="CW89" s="352"/>
      <c r="CX89" s="352"/>
      <c r="CY89" s="352"/>
      <c r="CZ89" s="352"/>
      <c r="DA89" s="352"/>
      <c r="DB89" s="266"/>
      <c r="DC89" s="266">
        <f t="shared" si="8"/>
        <v>94</v>
      </c>
      <c r="DD89" s="302">
        <f t="shared" si="9"/>
        <v>45849</v>
      </c>
      <c r="DE89" s="328">
        <f>IF(D89&gt; 0,(COUNTIFS(FRACAS!$B$5:$B$9997, D$4, FRACAS!$D$5:$D$9997, "&lt;="&amp;D89)), "" )</f>
        <v>44</v>
      </c>
      <c r="DF89" s="282">
        <f>IF(E89&gt; 0,(COUNTIFS(FRACAS!$B$5:$B$9997, E$4, FRACAS!$D$5:$D$9997, "&lt;="&amp;E89)), "" )</f>
        <v>15</v>
      </c>
      <c r="DG89" s="282">
        <f>IF(F89&gt; 0,(COUNTIFS(FRACAS!$B$5:$B$9997, F$4, FRACAS!$D$5:$D$9997, "&lt;="&amp;F89)), "" )</f>
        <v>9</v>
      </c>
      <c r="DH89" s="282">
        <f>IF(G89&gt; 0,(COUNTIFS(FRACAS!$B$5:$B$9997, G$4, FRACAS!$D$5:$D$9997, "&lt;="&amp;G89)), "" )</f>
        <v>13</v>
      </c>
      <c r="DI89" s="282">
        <f>IF(H89&gt; 0,(COUNTIFS(FRACAS!$B$5:$B$9997, H$4, FRACAS!$D$5:$D$9997, "&lt;="&amp;H89)), "" )</f>
        <v>13</v>
      </c>
      <c r="DJ89" s="282">
        <f>IF(I89&gt; 0,(COUNTIFS(FRACAS!$B$5:$B$9997, I$4, FRACAS!$D$5:$D$9997, "&lt;="&amp;I89)), "" )</f>
        <v>0</v>
      </c>
      <c r="DK89" s="282" t="str">
        <f>IF(J89&gt; 0,(COUNTIFS(FRACAS!$B$5:$B$9997, J$4, FRACAS!$D$5:$D$9997, "&lt;="&amp;J89)), "" )</f>
        <v/>
      </c>
      <c r="DL89" s="282" t="str">
        <f>IF(K89&gt; 0,(COUNTIFS(FRACAS!$B$5:$B$9997, K$4, FRACAS!$D$5:$D$9997, "&lt;="&amp;K89)), "" )</f>
        <v/>
      </c>
      <c r="DM89" s="282" t="str">
        <f>IF(L89&gt; 0,(COUNTIFS(FRACAS!$B$5:$B$9997, L$4, FRACAS!$D$5:$D$9997, "&lt;="&amp;L89)), "" )</f>
        <v/>
      </c>
      <c r="DN89" s="282" t="str">
        <f>IF(M89&gt; 0,(COUNTIFS(FRACAS!$B$5:$B$9997, M$4, FRACAS!$D$5:$D$9997, "&lt;="&amp;M89)), "" )</f>
        <v/>
      </c>
      <c r="DO89" s="284"/>
      <c r="DP89" s="282"/>
      <c r="DQ89" s="282"/>
      <c r="DR89" s="282"/>
      <c r="DS89" s="282"/>
      <c r="DT89" s="282"/>
      <c r="DU89" s="282"/>
      <c r="DV89" s="282"/>
      <c r="DW89" s="282"/>
      <c r="DX89" s="282"/>
      <c r="DY89" s="282"/>
      <c r="DZ89" s="282"/>
      <c r="EA89" s="282"/>
      <c r="EB89" s="282"/>
      <c r="EC89" s="282"/>
      <c r="ED89" s="282"/>
      <c r="EE89" s="282"/>
      <c r="EF89" s="282"/>
      <c r="EG89" s="282"/>
      <c r="EH89" s="282"/>
      <c r="EI89" s="282"/>
      <c r="EJ89" s="282"/>
      <c r="EK89" s="282"/>
      <c r="EL89" s="282"/>
      <c r="EM89" s="282"/>
      <c r="EN89" s="282"/>
      <c r="EO89" s="282"/>
      <c r="EP89" s="282"/>
      <c r="EQ89" s="282"/>
      <c r="ER89" s="282"/>
      <c r="ES89" s="282"/>
      <c r="ET89" s="282"/>
      <c r="EU89" s="282"/>
      <c r="EV89" s="282"/>
      <c r="EW89" s="282"/>
      <c r="EX89" s="282"/>
      <c r="EY89" s="282"/>
      <c r="EZ89" s="282"/>
      <c r="FA89" s="282"/>
      <c r="FB89" s="283"/>
      <c r="FC89" s="285"/>
      <c r="FD89" s="285"/>
      <c r="JN89" s="306"/>
      <c r="JO89" s="274"/>
      <c r="JP89" s="274"/>
      <c r="JQ89" s="274"/>
      <c r="JR89" s="274"/>
      <c r="JS89" s="274"/>
      <c r="JT89" s="274"/>
      <c r="JU89" s="274"/>
      <c r="JV89" s="274"/>
      <c r="JW89" s="274"/>
      <c r="JX89" s="274"/>
      <c r="JY89" s="274"/>
      <c r="JZ89" s="274"/>
      <c r="KA89" s="274"/>
      <c r="KB89" s="274"/>
      <c r="KC89" s="274"/>
      <c r="KD89" s="274"/>
      <c r="KE89" s="274"/>
      <c r="KF89" s="274"/>
      <c r="KG89" s="274"/>
      <c r="KH89" s="274"/>
      <c r="KI89" s="274"/>
      <c r="KJ89" s="274"/>
      <c r="KK89" s="274"/>
      <c r="KL89" s="274"/>
      <c r="KM89" s="274"/>
      <c r="KN89" s="274"/>
      <c r="KO89" s="274"/>
      <c r="KP89" s="274"/>
      <c r="KQ89" s="274"/>
      <c r="KR89" s="274"/>
      <c r="KS89" s="274"/>
      <c r="KT89" s="274"/>
      <c r="KU89" s="274"/>
      <c r="KV89" s="274"/>
      <c r="KW89" s="274"/>
      <c r="KX89" s="274"/>
      <c r="KY89" s="274"/>
      <c r="KZ89" s="274"/>
      <c r="LA89" s="274"/>
      <c r="LB89" s="275"/>
      <c r="LC89" s="302">
        <f t="shared" si="11"/>
        <v>45849</v>
      </c>
      <c r="LD89" s="354" cm="1">
        <f t="array" ref="LD89">IFERROR(
    (((D89/FRACAS!$AY$1)*60))
    /
    (((D89/FRACAS!$AY$1)*60) + SUMPRODUCT((FRACAS!$B$5:$B$9997=D$4)*(FRACAS!$D$5:$D$9997&lt;=D89)*(IFERROR(FRACAS!$AM$5:$AM$9997,0)))
    ),"")</f>
        <v>0.55534964392281605</v>
      </c>
      <c r="LE89" s="354" cm="1">
        <f t="array" ref="LE89">IFERROR(
    (((E89/FRACAS!$AY$1)*60))
    /
    (((E89/FRACAS!$AY$1)*60) + SUMPRODUCT((FRACAS!$B$5:$B$9997=E$4)*(FRACAS!$D$5:$D$9997&lt;=E89)*(IFERROR(FRACAS!$AM$5:$AM$9997,0)))
    ),"")</f>
        <v>0.38388548420174484</v>
      </c>
      <c r="LF89" s="354" cm="1">
        <f t="array" ref="LF89">IFERROR(
    (((F89/FRACAS!$AY$1)*60))
    /
    (((F89/FRACAS!$AY$1)*60) + SUMPRODUCT((FRACAS!$B$5:$B$9997=F$4)*(FRACAS!$D$5:$D$9997&lt;=F89)*(IFERROR(FRACAS!$AM$5:$AM$9997,0)))
    ),"")</f>
        <v>0.8284719248299216</v>
      </c>
      <c r="LG89" s="354" cm="1">
        <f t="array" ref="LG89">IFERROR(
    (((G89/FRACAS!$AY$1)*60))
    /
    (((G89/FRACAS!$AY$1)*60) + SUMPRODUCT((FRACAS!$B$5:$B$9997=G$4)*(FRACAS!$D$5:$D$9997&lt;=G89)*(IFERROR(FRACAS!$AM$5:$AM$9997,0)))
    ),"")</f>
        <v>0.84887737360512083</v>
      </c>
      <c r="LH89" s="354" cm="1">
        <f t="array" ref="LH89">IFERROR(
    (((H89/FRACAS!$AY$1)*60))
    /
    (((H89/FRACAS!$AY$1)*60) + SUMPRODUCT((FRACAS!$B$5:$B$9997=H$4)*(FRACAS!$D$5:$D$9997&lt;=H89)*(IFERROR(FRACAS!$AM$5:$AM$9997,0)))
    ),"")</f>
        <v>0.83632990997066992</v>
      </c>
      <c r="LI89" s="354" cm="1">
        <f t="array" ref="LI89">IFERROR(
    (((I89/FRACAS!$AY$1)*60))
    /
    (((I89/FRACAS!$AY$1)*60) + SUMPRODUCT((FRACAS!$B$5:$B$9997=I$4)*(FRACAS!$D$5:$D$9997&lt;=I89)*(IFERROR(FRACAS!$AM$5:$AM$9997,0)))
    ),"")</f>
        <v>1</v>
      </c>
      <c r="LJ89" s="354" t="str" cm="1">
        <f t="array" ref="LJ89">IFERROR(
    (((J89/FRACAS!$AY$1)*60))
    /
    (((J89/FRACAS!$AY$1)*60) + SUMPRODUCT((FRACAS!$B$5:$B$9997=J$4)*(FRACAS!$D$5:$D$9997&lt;=J89)*(IFERROR(FRACAS!$AM$5:$AM$9997,0)))
    ),"")</f>
        <v/>
      </c>
      <c r="LK89" s="354" t="str" cm="1">
        <f t="array" ref="LK89">IFERROR(
    (((K89/FRACAS!$AY$1)*60))
    /
    (((K89/FRACAS!$AY$1)*60) + SUMPRODUCT((FRACAS!$B$5:$B$9997=K$4)*(FRACAS!$D$5:$D$9997&lt;=K89)*(IFERROR(FRACAS!$AM$5:$AM$9997,0)))
    ),"")</f>
        <v/>
      </c>
      <c r="LL89" s="354" t="str" cm="1">
        <f t="array" ref="LL89">IFERROR(
    (((L89/FRACAS!$AY$1)*60))
    /
    (((L89/FRACAS!$AY$1)*60) + SUMPRODUCT((FRACAS!$B$5:$B$9997=L$4)*(FRACAS!$D$5:$D$9997&lt;=L89)*(IFERROR(FRACAS!$AM$5:$AM$9997,0)))
    ),"")</f>
        <v/>
      </c>
      <c r="LM89" s="354" t="str" cm="1">
        <f t="array" ref="LM89">IFERROR(
    (((M89/FRACAS!$AY$1)*60))
    /
    (((M89/FRACAS!$AY$1)*60) + SUMPRODUCT((FRACAS!$B$5:$B$9997=M$4)*(FRACAS!$D$5:$D$9997&lt;=M89)*(IFERROR(FRACAS!$AM$5:$AM$9997,0)))
    ),"")</f>
        <v/>
      </c>
      <c r="LN89" s="308"/>
      <c r="LO89" s="276"/>
      <c r="LP89" s="276"/>
      <c r="LQ89" s="276"/>
      <c r="LR89" s="276"/>
      <c r="LS89" s="276"/>
      <c r="LT89" s="276"/>
      <c r="LU89" s="276"/>
      <c r="LV89" s="276"/>
      <c r="LW89" s="276"/>
      <c r="LX89" s="276"/>
      <c r="LY89" s="276"/>
      <c r="LZ89" s="276"/>
      <c r="MA89" s="276"/>
      <c r="MB89" s="276"/>
      <c r="MC89" s="276"/>
      <c r="MD89" s="276"/>
      <c r="ME89" s="276"/>
      <c r="MF89" s="276"/>
      <c r="MG89" s="276"/>
      <c r="MH89" s="276"/>
      <c r="MI89" s="276"/>
      <c r="MJ89" s="276"/>
      <c r="MK89" s="276"/>
      <c r="ML89" s="276"/>
      <c r="MM89" s="276"/>
      <c r="MN89" s="276"/>
      <c r="MO89" s="276"/>
      <c r="MP89" s="276"/>
      <c r="MQ89" s="276"/>
      <c r="MR89" s="276"/>
      <c r="MS89" s="276"/>
      <c r="MT89" s="276"/>
      <c r="MU89" s="276"/>
      <c r="MV89" s="276"/>
      <c r="MW89" s="276"/>
      <c r="MX89" s="276"/>
      <c r="MY89" s="276"/>
      <c r="MZ89" s="276"/>
      <c r="NA89" s="277"/>
      <c r="ND89" s="345">
        <f t="shared" si="12"/>
        <v>166240.9761904761</v>
      </c>
      <c r="NE89" s="346">
        <f t="shared" si="10"/>
        <v>45849</v>
      </c>
      <c r="NF89" s="347" cm="1">
        <f t="array" ref="NF89">IF($ND89=0,"",(IFERROR( (IFERROR($ND89/FRACAS!$AY$1*60,0) - SUMPRODUCT( (FRACAS!$K$5:$K$9999=NF$2) * IFERROR(FRACAS!$AN$5:$AN$9999,0) ) ) / IFERROR($ND89/FRACAS!$AY$1*60,0), 1 )))</f>
        <v>1</v>
      </c>
      <c r="NG89" s="347" cm="1">
        <f t="array" ref="NG89">IF($ND89=0,"",(IFERROR( (IFERROR($ND89/FRACAS!$AY$1*60,0) - SUMPRODUCT( (FRACAS!$K$5:$K$9999=NG$2) * IFERROR(FRACAS!$AN$5:$AN$9999,0) ) ) / IFERROR($ND89/FRACAS!$AY$1*60,0), 1 )))</f>
        <v>1</v>
      </c>
      <c r="NH89" s="347" cm="1">
        <f t="array" ref="NH89">IF($ND89=0,"",(IFERROR( (IFERROR($ND89/FRACAS!$AY$1*60,0) - SUMPRODUCT( (FRACAS!$K$5:$K$9999=NH$2) * IFERROR(FRACAS!$AN$5:$AN$9999,0) ) ) / IFERROR($ND89/FRACAS!$AY$1*60,0), 1 )))</f>
        <v>1</v>
      </c>
      <c r="NI89" s="347" cm="1">
        <f t="array" ref="NI89">IF($ND89=0,"",(IFERROR( (IFERROR($ND89/FRACAS!$AY$1*60,0) - SUMPRODUCT( (FRACAS!$K$5:$K$9999=NI$2) * IFERROR(FRACAS!$AN$5:$AN$9999,0) ) ) / IFERROR($ND89/FRACAS!$AY$1*60,0), 1 )))</f>
        <v>1</v>
      </c>
      <c r="NJ89" s="347" cm="1">
        <f t="array" ref="NJ89">IF($ND89=0,"",(IFERROR( (IFERROR($ND89/FRACAS!$AY$1*60,0) - SUMPRODUCT( (FRACAS!$K$5:$K$9999=NJ$2) * IFERROR(FRACAS!$AN$5:$AN$9999,0) ) ) / IFERROR($ND89/FRACAS!$AY$1*60,0), 1 )))</f>
        <v>1</v>
      </c>
      <c r="NK89" s="347" cm="1">
        <f t="array" ref="NK89">IF($ND89=0,"",(IFERROR( (IFERROR($ND89/FRACAS!$AY$1*60,0) - SUMPRODUCT( (FRACAS!$K$5:$K$9999=NK$2) * IFERROR(FRACAS!$AN$5:$AN$9999,0) ) ) / IFERROR($ND89/FRACAS!$AY$1*60,0), 1 )))</f>
        <v>1</v>
      </c>
      <c r="NL89" s="347" cm="1">
        <f t="array" ref="NL89">IF($ND89=0,"",(IFERROR( (IFERROR($ND89/FRACAS!$AY$1*60,0) - SUMPRODUCT( (FRACAS!$K$5:$K$9999=NL$2) * IFERROR(FRACAS!$AN$5:$AN$9999,0) ) ) / IFERROR($ND89/FRACAS!$AY$1*60,0), 1 )))</f>
        <v>1</v>
      </c>
      <c r="NM89" s="347" cm="1">
        <f t="array" ref="NM89">IF($ND89=0,"",(IFERROR( (IFERROR($ND89/FRACAS!$AY$1*60,0) - SUMPRODUCT( (FRACAS!$K$5:$K$9999=NM$2) * IFERROR(FRACAS!$AN$5:$AN$9999,0) ) ) / IFERROR($ND89/FRACAS!$AY$1*60,0), 1 )))</f>
        <v>1</v>
      </c>
      <c r="NN89" s="347" cm="1">
        <f t="array" ref="NN89">IF($ND89=0,"",(IFERROR( (IFERROR($ND89/FRACAS!$AY$1*60,0) - SUMPRODUCT( (FRACAS!$K$5:$K$9999=NN$2) * IFERROR(FRACAS!$AN$5:$AN$9999,0) ) ) / IFERROR($ND89/FRACAS!$AY$1*60,0), 1 )))</f>
        <v>1</v>
      </c>
      <c r="NO89" s="347" cm="1">
        <f t="array" ref="NO89">IF($ND89=0,"",(IFERROR( (IFERROR($ND89/FRACAS!$AY$1*60,0) - SUMPRODUCT( (FRACAS!$K$5:$K$9999=NO$2) * IFERROR(FRACAS!$AN$5:$AN$9999,0) ) ) / IFERROR($ND89/FRACAS!$AY$1*60,0), 1 )))</f>
        <v>1</v>
      </c>
      <c r="NP89" s="347" cm="1">
        <f t="array" ref="NP89">IF($ND89=0,"",(IFERROR( (IFERROR($ND89/FRACAS!$AY$1*60,0) - SUMPRODUCT( (FRACAS!$K$5:$K$9999=NP$2) * IFERROR(FRACAS!$AN$5:$AN$9999,0) ) ) / IFERROR($ND89/FRACAS!$AY$1*60,0), 1 )))</f>
        <v>1</v>
      </c>
      <c r="NQ89" s="347" cm="1">
        <f t="array" ref="NQ89">IF($ND89=0,"",(IFERROR( (IFERROR($ND89/FRACAS!$AY$1*60,0) - SUMPRODUCT( (FRACAS!$K$5:$K$9999=NQ$2) * IFERROR(FRACAS!$AN$5:$AN$9999,0) ) ) / IFERROR($ND89/FRACAS!$AY$1*60,0), 1 )))</f>
        <v>1</v>
      </c>
      <c r="NR89" s="347" cm="1">
        <f t="array" ref="NR89">IF($ND89=0,"",(IFERROR( (IFERROR($ND89/FRACAS!$AY$1*60,0) - SUMPRODUCT( (FRACAS!$K$5:$K$9999=NR$2) * IFERROR(FRACAS!$AN$5:$AN$9999,0) ) ) / IFERROR($ND89/FRACAS!$AY$1*60,0), 1 )))</f>
        <v>1</v>
      </c>
      <c r="NS89" s="347" cm="1">
        <f t="array" ref="NS89">IF($ND89=0,"",(IFERROR( (IFERROR($ND89/FRACAS!$AY$1*60,0) - SUMPRODUCT( (FRACAS!$K$5:$K$9999=NS$2) * IFERROR(FRACAS!$AN$5:$AN$9999,0) ) ) / IFERROR($ND89/FRACAS!$AY$1*60,0), 1 )))</f>
        <v>1</v>
      </c>
      <c r="NT89" s="347" cm="1">
        <f t="array" ref="NT89">IF($ND89=0,"",(IFERROR( (IFERROR($ND89/FRACAS!$AY$1*60,0) - SUMPRODUCT( (FRACAS!$K$5:$K$9999=NT$2) * IFERROR(FRACAS!$AN$5:$AN$9999,0) ) ) / IFERROR($ND89/FRACAS!$AY$1*60,0), 1 )))</f>
        <v>1</v>
      </c>
      <c r="NU89" s="347" cm="1">
        <f t="array" ref="NU89">IF($ND89=0,"",(IFERROR( (IFERROR($ND89/FRACAS!$AY$1*60,0) - SUMPRODUCT( (FRACAS!$K$5:$K$9999=NU$2) * IFERROR(FRACAS!$AN$5:$AN$9999,0) ) ) / IFERROR($ND89/FRACAS!$AY$1*60,0), 1 )))</f>
        <v>1</v>
      </c>
      <c r="NV89" s="347" cm="1">
        <f t="array" ref="NV89">IF($ND89=0,"",(IFERROR( (IFERROR($ND89/FRACAS!$AY$1*60,0) - SUMPRODUCT( (FRACAS!$K$5:$K$9999=NV$2) * IFERROR(FRACAS!$AN$5:$AN$9999,0) ) ) / IFERROR($ND89/FRACAS!$AY$1*60,0), 1 )))</f>
        <v>1</v>
      </c>
      <c r="NW89" s="347" cm="1">
        <f t="array" ref="NW89">IF($ND89=0,"",(IFERROR( (IFERROR($ND89/FRACAS!$AY$1*60,0) - SUMPRODUCT( (FRACAS!$K$5:$K$9999=NW$2) * IFERROR(FRACAS!$AN$5:$AN$9999,0) ) ) / IFERROR($ND89/FRACAS!$AY$1*60,0), 1 )))</f>
        <v>1</v>
      </c>
      <c r="NX89" s="347" cm="1">
        <f t="array" ref="NX89">IF($ND89=0,"",(IFERROR( (IFERROR($ND89/FRACAS!$AY$1*60,0) - SUMPRODUCT( (FRACAS!$K$5:$K$9999=NX$2) * IFERROR(FRACAS!$AN$5:$AN$9999,0) ) ) / IFERROR($ND89/FRACAS!$AY$1*60,0), 1 )))</f>
        <v>1</v>
      </c>
      <c r="NY89" s="347" cm="1">
        <f t="array" ref="NY89">IF($ND89=0,"",(IFERROR( (IFERROR($ND89/FRACAS!$AY$1*60,0) - SUMPRODUCT( (FRACAS!$K$5:$K$9999=NY$2) * IFERROR(FRACAS!$AN$5:$AN$9999,0) ) ) / IFERROR($ND89/FRACAS!$AY$1*60,0), 1 )))</f>
        <v>1</v>
      </c>
      <c r="NZ89" s="347" cm="1">
        <f t="array" ref="NZ89">IF($ND89=0,"",(IFERROR( (IFERROR($ND89/FRACAS!$AY$1*60,0) - SUMPRODUCT( (FRACAS!$K$5:$K$9999=NZ$2) * IFERROR(FRACAS!$AN$5:$AN$9999,0) ) ) / IFERROR($ND89/FRACAS!$AY$1*60,0), 1 )))</f>
        <v>1</v>
      </c>
      <c r="OA89" s="347" cm="1">
        <f t="array" ref="OA89">IF($ND89=0,"",(IFERROR( (IFERROR($ND89/FRACAS!$AY$1*60,0) - SUMPRODUCT( (FRACAS!$K$5:$K$9999=OA$2) * IFERROR(FRACAS!$AN$5:$AN$9999,0) ) ) / IFERROR($ND89/FRACAS!$AY$1*60,0), 1 )))</f>
        <v>1</v>
      </c>
      <c r="OB89" s="347" cm="1">
        <f t="array" ref="OB89">IF($ND89=0,"",(IFERROR( (IFERROR($ND89/FRACAS!$AY$1*60,0) - SUMPRODUCT( (FRACAS!$K$5:$K$9999=OB$2) * IFERROR(FRACAS!$AN$5:$AN$9999,0) ) ) / IFERROR($ND89/FRACAS!$AY$1*60,0), 1 )))</f>
        <v>1</v>
      </c>
      <c r="OC89" s="347" cm="1">
        <f t="array" ref="OC89">IF($ND89=0,"",(IFERROR( (IFERROR($ND89/FRACAS!$AY$1*60,0) - SUMPRODUCT( (FRACAS!$K$5:$K$9999=OC$2) * IFERROR(FRACAS!$AN$5:$AN$9999,0) ) ) / IFERROR($ND89/FRACAS!$AY$1*60,0), 1 )))</f>
        <v>1</v>
      </c>
      <c r="OD89" s="347" cm="1">
        <f t="array" ref="OD89">IF($ND89=0,"",(IFERROR( (IFERROR($ND89/FRACAS!$AY$1*60,0) - SUMPRODUCT( (FRACAS!$K$5:$K$9999=OD$2) * IFERROR(FRACAS!$AN$5:$AN$9999,0) ) ) / IFERROR($ND89/FRACAS!$AY$1*60,0), 1 )))</f>
        <v>1</v>
      </c>
      <c r="OE89" s="347" cm="1">
        <f t="array" ref="OE89">IF($ND89=0,"",(IFERROR( (IFERROR($ND89/FRACAS!$AY$1*60,0) - SUMPRODUCT( (FRACAS!$K$5:$K$9999=OE$2) * IFERROR(FRACAS!$AN$5:$AN$9999,0) ) ) / IFERROR($ND89/FRACAS!$AY$1*60,0), 1 )))</f>
        <v>1</v>
      </c>
      <c r="OF89" s="347" cm="1">
        <f t="array" ref="OF89">IF($ND89=0,"",(IFERROR( (IFERROR($ND89/FRACAS!$AY$1*60,0) - SUMPRODUCT( (FRACAS!$K$5:$K$9999=OF$2) * IFERROR(FRACAS!$AN$5:$AN$9999,0) ) ) / IFERROR($ND89/FRACAS!$AY$1*60,0), 1 )))</f>
        <v>1</v>
      </c>
      <c r="OG89" s="347" cm="1">
        <f t="array" ref="OG89">IF($ND89=0,"",(IFERROR( (IFERROR($ND89/FRACAS!$AY$1*60,0) - SUMPRODUCT( (FRACAS!$K$5:$K$9999=OG$2) * IFERROR(FRACAS!$AN$5:$AN$9999,0) ) ) / IFERROR($ND89/FRACAS!$AY$1*60,0), 1 )))</f>
        <v>1</v>
      </c>
      <c r="OH89" s="347" cm="1">
        <f t="array" ref="OH89">IF($ND89=0,"",(IFERROR( (IFERROR($ND89/FRACAS!$AY$1*60,0) - SUMPRODUCT( (FRACAS!$K$5:$K$9999=OH$2) * IFERROR(FRACAS!$AN$5:$AN$9999,0) ) ) / IFERROR($ND89/FRACAS!$AY$1*60,0), 1 )))</f>
        <v>1</v>
      </c>
      <c r="OI89" s="347" cm="1">
        <f t="array" ref="OI89">IF($ND89=0,"",(IFERROR( (IFERROR($ND89/FRACAS!$AY$1*60,0) - SUMPRODUCT( (FRACAS!$K$5:$K$9999=OI$2) * IFERROR(FRACAS!$AN$5:$AN$9999,0) ) ) / IFERROR($ND89/FRACAS!$AY$1*60,0), 1 )))</f>
        <v>1</v>
      </c>
      <c r="OJ89" s="347" cm="1">
        <f t="array" ref="OJ89">IF($ND89=0,"",(IFERROR( (IFERROR($ND89/FRACAS!$AY$1*60,0) - SUMPRODUCT( (FRACAS!$K$5:$K$9999=OJ$2) * IFERROR(FRACAS!$AN$5:$AN$9999,0) ) ) / IFERROR($ND89/FRACAS!$AY$1*60,0), 1 )))</f>
        <v>1</v>
      </c>
      <c r="OK89" s="347" cm="1">
        <f t="array" ref="OK89">IF($ND89=0,"",(IFERROR( (IFERROR($ND89/FRACAS!$AY$1*60,0) - SUMPRODUCT( (FRACAS!$K$5:$K$9999=OK$2) * IFERROR(FRACAS!$AN$5:$AN$9999,0) ) ) / IFERROR($ND89/FRACAS!$AY$1*60,0), 1 )))</f>
        <v>1</v>
      </c>
      <c r="OL89" s="347" cm="1">
        <f t="array" ref="OL89">IF($ND89=0,"",(IFERROR( (IFERROR($ND89/FRACAS!$AY$1*60,0) - SUMPRODUCT( (FRACAS!$K$5:$K$9999=OL$2) * IFERROR(FRACAS!$AN$5:$AN$9999,0) ) ) / IFERROR($ND89/FRACAS!$AY$1*60,0), 1 )))</f>
        <v>1</v>
      </c>
      <c r="OM89" s="347" cm="1">
        <f t="array" ref="OM89">IF($ND89=0,"",(IFERROR( (IFERROR($ND89/FRACAS!$AY$1*60,0) - SUMPRODUCT( (FRACAS!$K$5:$K$9999=OM$2) * IFERROR(FRACAS!$AN$5:$AN$9999,0) ) ) / IFERROR($ND89/FRACAS!$AY$1*60,0), 1 )))</f>
        <v>1</v>
      </c>
      <c r="ON89" s="347" cm="1">
        <f t="array" ref="ON89">IF($ND89=0,"",(IFERROR( (IFERROR($ND89/FRACAS!$AY$1*60,0) - SUMPRODUCT( (FRACAS!$K$5:$K$9999=ON$2) * IFERROR(FRACAS!$AN$5:$AN$9999,0) ) ) / IFERROR($ND89/FRACAS!$AY$1*60,0), 1 )))</f>
        <v>1</v>
      </c>
    </row>
    <row r="90" spans="2:404" ht="15" customHeight="1">
      <c r="B90" s="301" t="s">
        <v>249</v>
      </c>
      <c r="C90" s="302">
        <v>45856</v>
      </c>
      <c r="D90" s="307">
        <v>34370</v>
      </c>
      <c r="E90" s="307">
        <v>18011</v>
      </c>
      <c r="F90" s="307">
        <v>37229</v>
      </c>
      <c r="G90" s="307">
        <v>39064.964285714297</v>
      </c>
      <c r="H90" s="307">
        <v>40282.630952380903</v>
      </c>
      <c r="I90" s="279">
        <v>1854</v>
      </c>
      <c r="J90" s="279">
        <v>0</v>
      </c>
      <c r="K90" s="279">
        <v>0</v>
      </c>
      <c r="L90" s="279">
        <v>0</v>
      </c>
      <c r="M90" s="318">
        <v>0</v>
      </c>
      <c r="N90" s="305"/>
      <c r="O90" s="279"/>
      <c r="P90" s="279"/>
      <c r="Q90" s="279"/>
      <c r="R90" s="279"/>
      <c r="S90" s="279"/>
      <c r="T90" s="279"/>
      <c r="U90" s="279"/>
      <c r="V90" s="279"/>
      <c r="W90" s="279"/>
      <c r="X90" s="279"/>
      <c r="Y90" s="279"/>
      <c r="Z90" s="279"/>
      <c r="AA90" s="279"/>
      <c r="AB90" s="279"/>
      <c r="AC90" s="279"/>
      <c r="AD90" s="279"/>
      <c r="AE90" s="279"/>
      <c r="AF90" s="279"/>
      <c r="AG90" s="279"/>
      <c r="AH90" s="279"/>
      <c r="AI90" s="279"/>
      <c r="AJ90" s="279"/>
      <c r="AK90" s="279"/>
      <c r="AL90" s="279"/>
      <c r="AM90" s="279"/>
      <c r="AN90" s="279"/>
      <c r="AO90" s="279"/>
      <c r="AP90" s="279"/>
      <c r="AQ90" s="279"/>
      <c r="AR90" s="279"/>
      <c r="AS90" s="279"/>
      <c r="AT90" s="279"/>
      <c r="AU90" s="279"/>
      <c r="AV90" s="279"/>
      <c r="AW90" s="279"/>
      <c r="AX90" s="279"/>
      <c r="AY90" s="279"/>
      <c r="AZ90" s="279"/>
      <c r="BA90" s="280"/>
      <c r="BB90" s="266"/>
      <c r="BC90" s="266"/>
      <c r="BD90" s="352"/>
      <c r="BE90" s="352"/>
      <c r="BF90" s="352"/>
      <c r="BG90" s="352"/>
      <c r="BH90" s="352"/>
      <c r="BI90" s="352"/>
      <c r="BJ90" s="352"/>
      <c r="BK90" s="352"/>
      <c r="BL90" s="352"/>
      <c r="BM90" s="352"/>
      <c r="BN90" s="352"/>
      <c r="BO90" s="352"/>
      <c r="BP90" s="352"/>
      <c r="BQ90" s="352"/>
      <c r="BR90" s="352"/>
      <c r="BS90" s="352"/>
      <c r="BT90" s="352"/>
      <c r="BU90" s="352"/>
      <c r="BV90" s="352"/>
      <c r="BW90" s="352"/>
      <c r="BX90" s="352"/>
      <c r="BY90" s="352"/>
      <c r="BZ90" s="352"/>
      <c r="CA90" s="352"/>
      <c r="CB90" s="352"/>
      <c r="CC90" s="352"/>
      <c r="CD90" s="352"/>
      <c r="CE90" s="352"/>
      <c r="CF90" s="352"/>
      <c r="CG90" s="352"/>
      <c r="CH90" s="352"/>
      <c r="CI90" s="352"/>
      <c r="CJ90" s="352"/>
      <c r="CK90" s="352"/>
      <c r="CL90" s="352"/>
      <c r="CM90" s="352"/>
      <c r="CN90" s="352"/>
      <c r="CO90" s="352"/>
      <c r="CP90" s="352"/>
      <c r="CQ90" s="352"/>
      <c r="CR90" s="352"/>
      <c r="CS90" s="352"/>
      <c r="CT90" s="352"/>
      <c r="CU90" s="352"/>
      <c r="CV90" s="352"/>
      <c r="CW90" s="352"/>
      <c r="CX90" s="352"/>
      <c r="CY90" s="352"/>
      <c r="CZ90" s="352"/>
      <c r="DA90" s="352"/>
      <c r="DB90" s="266"/>
      <c r="DC90" s="266">
        <f t="shared" si="8"/>
        <v>94</v>
      </c>
      <c r="DD90" s="302">
        <f t="shared" si="9"/>
        <v>45856</v>
      </c>
      <c r="DE90" s="328">
        <f>IF(D90&gt; 0,(COUNTIFS(FRACAS!$B$5:$B$9997, D$4, FRACAS!$D$5:$D$9997, "&lt;="&amp;D90)), "" )</f>
        <v>44</v>
      </c>
      <c r="DF90" s="282">
        <f>IF(E90&gt; 0,(COUNTIFS(FRACAS!$B$5:$B$9997, E$4, FRACAS!$D$5:$D$9997, "&lt;="&amp;E90)), "" )</f>
        <v>15</v>
      </c>
      <c r="DG90" s="282">
        <f>IF(F90&gt; 0,(COUNTIFS(FRACAS!$B$5:$B$9997, F$4, FRACAS!$D$5:$D$9997, "&lt;="&amp;F90)), "" )</f>
        <v>9</v>
      </c>
      <c r="DH90" s="282">
        <f>IF(G90&gt; 0,(COUNTIFS(FRACAS!$B$5:$B$9997, G$4, FRACAS!$D$5:$D$9997, "&lt;="&amp;G90)), "" )</f>
        <v>13</v>
      </c>
      <c r="DI90" s="282">
        <f>IF(H90&gt; 0,(COUNTIFS(FRACAS!$B$5:$B$9997, H$4, FRACAS!$D$5:$D$9997, "&lt;="&amp;H90)), "" )</f>
        <v>13</v>
      </c>
      <c r="DJ90" s="282">
        <f>IF(I90&gt; 0,(COUNTIFS(FRACAS!$B$5:$B$9997, I$4, FRACAS!$D$5:$D$9997, "&lt;="&amp;I90)), "" )</f>
        <v>0</v>
      </c>
      <c r="DK90" s="282" t="str">
        <f>IF(J90&gt; 0,(COUNTIFS(FRACAS!$B$5:$B$9997, J$4, FRACAS!$D$5:$D$9997, "&lt;="&amp;J90)), "" )</f>
        <v/>
      </c>
      <c r="DL90" s="282" t="str">
        <f>IF(K90&gt; 0,(COUNTIFS(FRACAS!$B$5:$B$9997, K$4, FRACAS!$D$5:$D$9997, "&lt;="&amp;K90)), "" )</f>
        <v/>
      </c>
      <c r="DM90" s="282" t="str">
        <f>IF(L90&gt; 0,(COUNTIFS(FRACAS!$B$5:$B$9997, L$4, FRACAS!$D$5:$D$9997, "&lt;="&amp;L90)), "" )</f>
        <v/>
      </c>
      <c r="DN90" s="282" t="str">
        <f>IF(M90&gt; 0,(COUNTIFS(FRACAS!$B$5:$B$9997, M$4, FRACAS!$D$5:$D$9997, "&lt;="&amp;M90)), "" )</f>
        <v/>
      </c>
      <c r="DO90" s="284"/>
      <c r="DP90" s="282"/>
      <c r="DQ90" s="282"/>
      <c r="DR90" s="282"/>
      <c r="DS90" s="282"/>
      <c r="DT90" s="282"/>
      <c r="DU90" s="282"/>
      <c r="DV90" s="282"/>
      <c r="DW90" s="282"/>
      <c r="DX90" s="282"/>
      <c r="DY90" s="282"/>
      <c r="DZ90" s="282"/>
      <c r="EA90" s="282"/>
      <c r="EB90" s="282"/>
      <c r="EC90" s="282"/>
      <c r="ED90" s="282"/>
      <c r="EE90" s="282"/>
      <c r="EF90" s="282"/>
      <c r="EG90" s="282"/>
      <c r="EH90" s="282"/>
      <c r="EI90" s="282"/>
      <c r="EJ90" s="282"/>
      <c r="EK90" s="282"/>
      <c r="EL90" s="282"/>
      <c r="EM90" s="282"/>
      <c r="EN90" s="282"/>
      <c r="EO90" s="282"/>
      <c r="EP90" s="282"/>
      <c r="EQ90" s="282"/>
      <c r="ER90" s="282"/>
      <c r="ES90" s="282"/>
      <c r="ET90" s="282"/>
      <c r="EU90" s="282"/>
      <c r="EV90" s="282"/>
      <c r="EW90" s="282"/>
      <c r="EX90" s="282"/>
      <c r="EY90" s="282"/>
      <c r="EZ90" s="282"/>
      <c r="FA90" s="282"/>
      <c r="FB90" s="283"/>
      <c r="FC90" s="285"/>
      <c r="FD90" s="285"/>
      <c r="JN90" s="306"/>
      <c r="JO90" s="274"/>
      <c r="JP90" s="274"/>
      <c r="JQ90" s="274"/>
      <c r="JR90" s="274"/>
      <c r="JS90" s="274"/>
      <c r="JT90" s="274"/>
      <c r="JU90" s="274"/>
      <c r="JV90" s="274"/>
      <c r="JW90" s="274"/>
      <c r="JX90" s="274"/>
      <c r="JY90" s="274"/>
      <c r="JZ90" s="274"/>
      <c r="KA90" s="274"/>
      <c r="KB90" s="274"/>
      <c r="KC90" s="274"/>
      <c r="KD90" s="274"/>
      <c r="KE90" s="274"/>
      <c r="KF90" s="274"/>
      <c r="KG90" s="274"/>
      <c r="KH90" s="274"/>
      <c r="KI90" s="274"/>
      <c r="KJ90" s="274"/>
      <c r="KK90" s="274"/>
      <c r="KL90" s="274"/>
      <c r="KM90" s="274"/>
      <c r="KN90" s="274"/>
      <c r="KO90" s="274"/>
      <c r="KP90" s="274"/>
      <c r="KQ90" s="274"/>
      <c r="KR90" s="274"/>
      <c r="KS90" s="274"/>
      <c r="KT90" s="274"/>
      <c r="KU90" s="274"/>
      <c r="KV90" s="274"/>
      <c r="KW90" s="274"/>
      <c r="KX90" s="274"/>
      <c r="KY90" s="274"/>
      <c r="KZ90" s="274"/>
      <c r="LA90" s="274"/>
      <c r="LB90" s="275"/>
      <c r="LC90" s="302">
        <f t="shared" si="11"/>
        <v>45856</v>
      </c>
      <c r="LD90" s="354" cm="1">
        <f t="array" ref="LD90">IFERROR(
    (((D90/FRACAS!$AY$1)*60))
    /
    (((D90/FRACAS!$AY$1)*60) + SUMPRODUCT((FRACAS!$B$5:$B$9997=D$4)*(FRACAS!$D$5:$D$9997&lt;=D90)*(IFERROR(FRACAS!$AM$5:$AM$9997,0)))
    ),"")</f>
        <v>0.56102546161079858</v>
      </c>
      <c r="LE90" s="354" cm="1">
        <f t="array" ref="LE90">IFERROR(
    (((E90/FRACAS!$AY$1)*60))
    /
    (((E90/FRACAS!$AY$1)*60) + SUMPRODUCT((FRACAS!$B$5:$B$9997=E$4)*(FRACAS!$D$5:$D$9997&lt;=E90)*(IFERROR(FRACAS!$AM$5:$AM$9997,0)))
    ),"")</f>
        <v>0.39470041420685997</v>
      </c>
      <c r="LF90" s="354" cm="1">
        <f t="array" ref="LF90">IFERROR(
    (((F90/FRACAS!$AY$1)*60))
    /
    (((F90/FRACAS!$AY$1)*60) + SUMPRODUCT((FRACAS!$B$5:$B$9997=F$4)*(FRACAS!$D$5:$D$9997&lt;=F90)*(IFERROR(FRACAS!$AM$5:$AM$9997,0)))
    ),"")</f>
        <v>0.82949616786942149</v>
      </c>
      <c r="LG90" s="354" cm="1">
        <f t="array" ref="LG90">IFERROR(
    (((G90/FRACAS!$AY$1)*60))
    /
    (((G90/FRACAS!$AY$1)*60) + SUMPRODUCT((FRACAS!$B$5:$B$9997=G$4)*(FRACAS!$D$5:$D$9997&lt;=G90)*(IFERROR(FRACAS!$AM$5:$AM$9997,0)))
    ),"")</f>
        <v>0.85255274845894491</v>
      </c>
      <c r="LH90" s="354" cm="1">
        <f t="array" ref="LH90">IFERROR(
    (((H90/FRACAS!$AY$1)*60))
    /
    (((H90/FRACAS!$AY$1)*60) + SUMPRODUCT((FRACAS!$B$5:$B$9997=H$4)*(FRACAS!$D$5:$D$9997&lt;=H90)*(IFERROR(FRACAS!$AM$5:$AM$9997,0)))
    ),"")</f>
        <v>0.84070979027533987</v>
      </c>
      <c r="LI90" s="354" cm="1">
        <f t="array" ref="LI90">IFERROR(
    (((I90/FRACAS!$AY$1)*60))
    /
    (((I90/FRACAS!$AY$1)*60) + SUMPRODUCT((FRACAS!$B$5:$B$9997=I$4)*(FRACAS!$D$5:$D$9997&lt;=I90)*(IFERROR(FRACAS!$AM$5:$AM$9997,0)))
    ),"")</f>
        <v>1</v>
      </c>
      <c r="LJ90" s="354" t="str" cm="1">
        <f t="array" ref="LJ90">IFERROR(
    (((J90/FRACAS!$AY$1)*60))
    /
    (((J90/FRACAS!$AY$1)*60) + SUMPRODUCT((FRACAS!$B$5:$B$9997=J$4)*(FRACAS!$D$5:$D$9997&lt;=J90)*(IFERROR(FRACAS!$AM$5:$AM$9997,0)))
    ),"")</f>
        <v/>
      </c>
      <c r="LK90" s="354" t="str" cm="1">
        <f t="array" ref="LK90">IFERROR(
    (((K90/FRACAS!$AY$1)*60))
    /
    (((K90/FRACAS!$AY$1)*60) + SUMPRODUCT((FRACAS!$B$5:$B$9997=K$4)*(FRACAS!$D$5:$D$9997&lt;=K90)*(IFERROR(FRACAS!$AM$5:$AM$9997,0)))
    ),"")</f>
        <v/>
      </c>
      <c r="LL90" s="354" t="str" cm="1">
        <f t="array" ref="LL90">IFERROR(
    (((L90/FRACAS!$AY$1)*60))
    /
    (((L90/FRACAS!$AY$1)*60) + SUMPRODUCT((FRACAS!$B$5:$B$9997=L$4)*(FRACAS!$D$5:$D$9997&lt;=L90)*(IFERROR(FRACAS!$AM$5:$AM$9997,0)))
    ),"")</f>
        <v/>
      </c>
      <c r="LM90" s="354" t="str" cm="1">
        <f t="array" ref="LM90">IFERROR(
    (((M90/FRACAS!$AY$1)*60))
    /
    (((M90/FRACAS!$AY$1)*60) + SUMPRODUCT((FRACAS!$B$5:$B$9997=M$4)*(FRACAS!$D$5:$D$9997&lt;=M90)*(IFERROR(FRACAS!$AM$5:$AM$9997,0)))
    ),"")</f>
        <v/>
      </c>
      <c r="LN90" s="308"/>
      <c r="LO90" s="276"/>
      <c r="LP90" s="276"/>
      <c r="LQ90" s="276"/>
      <c r="LR90" s="276"/>
      <c r="LS90" s="276"/>
      <c r="LT90" s="276"/>
      <c r="LU90" s="276"/>
      <c r="LV90" s="276"/>
      <c r="LW90" s="276"/>
      <c r="LX90" s="276"/>
      <c r="LY90" s="276"/>
      <c r="LZ90" s="276"/>
      <c r="MA90" s="276"/>
      <c r="MB90" s="276"/>
      <c r="MC90" s="276"/>
      <c r="MD90" s="276"/>
      <c r="ME90" s="276"/>
      <c r="MF90" s="276"/>
      <c r="MG90" s="276"/>
      <c r="MH90" s="276"/>
      <c r="MI90" s="276"/>
      <c r="MJ90" s="276"/>
      <c r="MK90" s="276"/>
      <c r="ML90" s="276"/>
      <c r="MM90" s="276"/>
      <c r="MN90" s="276"/>
      <c r="MO90" s="276"/>
      <c r="MP90" s="276"/>
      <c r="MQ90" s="276"/>
      <c r="MR90" s="276"/>
      <c r="MS90" s="276"/>
      <c r="MT90" s="276"/>
      <c r="MU90" s="276"/>
      <c r="MV90" s="276"/>
      <c r="MW90" s="276"/>
      <c r="MX90" s="276"/>
      <c r="MY90" s="276"/>
      <c r="MZ90" s="276"/>
      <c r="NA90" s="277"/>
      <c r="ND90" s="345">
        <f t="shared" si="12"/>
        <v>170811.59523809521</v>
      </c>
      <c r="NE90" s="346">
        <f t="shared" si="10"/>
        <v>45856</v>
      </c>
      <c r="NF90" s="347" cm="1">
        <f t="array" ref="NF90">IF($ND90=0,"",(IFERROR( (IFERROR($ND90/FRACAS!$AY$1*60,0) - SUMPRODUCT( (FRACAS!$K$5:$K$9999=NF$2) * IFERROR(FRACAS!$AN$5:$AN$9999,0) ) ) / IFERROR($ND90/FRACAS!$AY$1*60,0), 1 )))</f>
        <v>1</v>
      </c>
      <c r="NG90" s="347" cm="1">
        <f t="array" ref="NG90">IF($ND90=0,"",(IFERROR( (IFERROR($ND90/FRACAS!$AY$1*60,0) - SUMPRODUCT( (FRACAS!$K$5:$K$9999=NG$2) * IFERROR(FRACAS!$AN$5:$AN$9999,0) ) ) / IFERROR($ND90/FRACAS!$AY$1*60,0), 1 )))</f>
        <v>1</v>
      </c>
      <c r="NH90" s="347" cm="1">
        <f t="array" ref="NH90">IF($ND90=0,"",(IFERROR( (IFERROR($ND90/FRACAS!$AY$1*60,0) - SUMPRODUCT( (FRACAS!$K$5:$K$9999=NH$2) * IFERROR(FRACAS!$AN$5:$AN$9999,0) ) ) / IFERROR($ND90/FRACAS!$AY$1*60,0), 1 )))</f>
        <v>1</v>
      </c>
      <c r="NI90" s="347" cm="1">
        <f t="array" ref="NI90">IF($ND90=0,"",(IFERROR( (IFERROR($ND90/FRACAS!$AY$1*60,0) - SUMPRODUCT( (FRACAS!$K$5:$K$9999=NI$2) * IFERROR(FRACAS!$AN$5:$AN$9999,0) ) ) / IFERROR($ND90/FRACAS!$AY$1*60,0), 1 )))</f>
        <v>1</v>
      </c>
      <c r="NJ90" s="347" cm="1">
        <f t="array" ref="NJ90">IF($ND90=0,"",(IFERROR( (IFERROR($ND90/FRACAS!$AY$1*60,0) - SUMPRODUCT( (FRACAS!$K$5:$K$9999=NJ$2) * IFERROR(FRACAS!$AN$5:$AN$9999,0) ) ) / IFERROR($ND90/FRACAS!$AY$1*60,0), 1 )))</f>
        <v>1</v>
      </c>
      <c r="NK90" s="347" cm="1">
        <f t="array" ref="NK90">IF($ND90=0,"",(IFERROR( (IFERROR($ND90/FRACAS!$AY$1*60,0) - SUMPRODUCT( (FRACAS!$K$5:$K$9999=NK$2) * IFERROR(FRACAS!$AN$5:$AN$9999,0) ) ) / IFERROR($ND90/FRACAS!$AY$1*60,0), 1 )))</f>
        <v>1</v>
      </c>
      <c r="NL90" s="347" cm="1">
        <f t="array" ref="NL90">IF($ND90=0,"",(IFERROR( (IFERROR($ND90/FRACAS!$AY$1*60,0) - SUMPRODUCT( (FRACAS!$K$5:$K$9999=NL$2) * IFERROR(FRACAS!$AN$5:$AN$9999,0) ) ) / IFERROR($ND90/FRACAS!$AY$1*60,0), 1 )))</f>
        <v>1</v>
      </c>
      <c r="NM90" s="347" cm="1">
        <f t="array" ref="NM90">IF($ND90=0,"",(IFERROR( (IFERROR($ND90/FRACAS!$AY$1*60,0) - SUMPRODUCT( (FRACAS!$K$5:$K$9999=NM$2) * IFERROR(FRACAS!$AN$5:$AN$9999,0) ) ) / IFERROR($ND90/FRACAS!$AY$1*60,0), 1 )))</f>
        <v>1</v>
      </c>
      <c r="NN90" s="347" cm="1">
        <f t="array" ref="NN90">IF($ND90=0,"",(IFERROR( (IFERROR($ND90/FRACAS!$AY$1*60,0) - SUMPRODUCT( (FRACAS!$K$5:$K$9999=NN$2) * IFERROR(FRACAS!$AN$5:$AN$9999,0) ) ) / IFERROR($ND90/FRACAS!$AY$1*60,0), 1 )))</f>
        <v>1</v>
      </c>
      <c r="NO90" s="347" cm="1">
        <f t="array" ref="NO90">IF($ND90=0,"",(IFERROR( (IFERROR($ND90/FRACAS!$AY$1*60,0) - SUMPRODUCT( (FRACAS!$K$5:$K$9999=NO$2) * IFERROR(FRACAS!$AN$5:$AN$9999,0) ) ) / IFERROR($ND90/FRACAS!$AY$1*60,0), 1 )))</f>
        <v>1</v>
      </c>
      <c r="NP90" s="347" cm="1">
        <f t="array" ref="NP90">IF($ND90=0,"",(IFERROR( (IFERROR($ND90/FRACAS!$AY$1*60,0) - SUMPRODUCT( (FRACAS!$K$5:$K$9999=NP$2) * IFERROR(FRACAS!$AN$5:$AN$9999,0) ) ) / IFERROR($ND90/FRACAS!$AY$1*60,0), 1 )))</f>
        <v>1</v>
      </c>
      <c r="NQ90" s="347" cm="1">
        <f t="array" ref="NQ90">IF($ND90=0,"",(IFERROR( (IFERROR($ND90/FRACAS!$AY$1*60,0) - SUMPRODUCT( (FRACAS!$K$5:$K$9999=NQ$2) * IFERROR(FRACAS!$AN$5:$AN$9999,0) ) ) / IFERROR($ND90/FRACAS!$AY$1*60,0), 1 )))</f>
        <v>1</v>
      </c>
      <c r="NR90" s="347" cm="1">
        <f t="array" ref="NR90">IF($ND90=0,"",(IFERROR( (IFERROR($ND90/FRACAS!$AY$1*60,0) - SUMPRODUCT( (FRACAS!$K$5:$K$9999=NR$2) * IFERROR(FRACAS!$AN$5:$AN$9999,0) ) ) / IFERROR($ND90/FRACAS!$AY$1*60,0), 1 )))</f>
        <v>1</v>
      </c>
      <c r="NS90" s="347" cm="1">
        <f t="array" ref="NS90">IF($ND90=0,"",(IFERROR( (IFERROR($ND90/FRACAS!$AY$1*60,0) - SUMPRODUCT( (FRACAS!$K$5:$K$9999=NS$2) * IFERROR(FRACAS!$AN$5:$AN$9999,0) ) ) / IFERROR($ND90/FRACAS!$AY$1*60,0), 1 )))</f>
        <v>1</v>
      </c>
      <c r="NT90" s="347" cm="1">
        <f t="array" ref="NT90">IF($ND90=0,"",(IFERROR( (IFERROR($ND90/FRACAS!$AY$1*60,0) - SUMPRODUCT( (FRACAS!$K$5:$K$9999=NT$2) * IFERROR(FRACAS!$AN$5:$AN$9999,0) ) ) / IFERROR($ND90/FRACAS!$AY$1*60,0), 1 )))</f>
        <v>1</v>
      </c>
      <c r="NU90" s="347" cm="1">
        <f t="array" ref="NU90">IF($ND90=0,"",(IFERROR( (IFERROR($ND90/FRACAS!$AY$1*60,0) - SUMPRODUCT( (FRACAS!$K$5:$K$9999=NU$2) * IFERROR(FRACAS!$AN$5:$AN$9999,0) ) ) / IFERROR($ND90/FRACAS!$AY$1*60,0), 1 )))</f>
        <v>1</v>
      </c>
      <c r="NV90" s="347" cm="1">
        <f t="array" ref="NV90">IF($ND90=0,"",(IFERROR( (IFERROR($ND90/FRACAS!$AY$1*60,0) - SUMPRODUCT( (FRACAS!$K$5:$K$9999=NV$2) * IFERROR(FRACAS!$AN$5:$AN$9999,0) ) ) / IFERROR($ND90/FRACAS!$AY$1*60,0), 1 )))</f>
        <v>1</v>
      </c>
      <c r="NW90" s="347" cm="1">
        <f t="array" ref="NW90">IF($ND90=0,"",(IFERROR( (IFERROR($ND90/FRACAS!$AY$1*60,0) - SUMPRODUCT( (FRACAS!$K$5:$K$9999=NW$2) * IFERROR(FRACAS!$AN$5:$AN$9999,0) ) ) / IFERROR($ND90/FRACAS!$AY$1*60,0), 1 )))</f>
        <v>1</v>
      </c>
      <c r="NX90" s="347" cm="1">
        <f t="array" ref="NX90">IF($ND90=0,"",(IFERROR( (IFERROR($ND90/FRACAS!$AY$1*60,0) - SUMPRODUCT( (FRACAS!$K$5:$K$9999=NX$2) * IFERROR(FRACAS!$AN$5:$AN$9999,0) ) ) / IFERROR($ND90/FRACAS!$AY$1*60,0), 1 )))</f>
        <v>1</v>
      </c>
      <c r="NY90" s="347" cm="1">
        <f t="array" ref="NY90">IF($ND90=0,"",(IFERROR( (IFERROR($ND90/FRACAS!$AY$1*60,0) - SUMPRODUCT( (FRACAS!$K$5:$K$9999=NY$2) * IFERROR(FRACAS!$AN$5:$AN$9999,0) ) ) / IFERROR($ND90/FRACAS!$AY$1*60,0), 1 )))</f>
        <v>1</v>
      </c>
      <c r="NZ90" s="347" cm="1">
        <f t="array" ref="NZ90">IF($ND90=0,"",(IFERROR( (IFERROR($ND90/FRACAS!$AY$1*60,0) - SUMPRODUCT( (FRACAS!$K$5:$K$9999=NZ$2) * IFERROR(FRACAS!$AN$5:$AN$9999,0) ) ) / IFERROR($ND90/FRACAS!$AY$1*60,0), 1 )))</f>
        <v>1</v>
      </c>
      <c r="OA90" s="347" cm="1">
        <f t="array" ref="OA90">IF($ND90=0,"",(IFERROR( (IFERROR($ND90/FRACAS!$AY$1*60,0) - SUMPRODUCT( (FRACAS!$K$5:$K$9999=OA$2) * IFERROR(FRACAS!$AN$5:$AN$9999,0) ) ) / IFERROR($ND90/FRACAS!$AY$1*60,0), 1 )))</f>
        <v>1</v>
      </c>
      <c r="OB90" s="347" cm="1">
        <f t="array" ref="OB90">IF($ND90=0,"",(IFERROR( (IFERROR($ND90/FRACAS!$AY$1*60,0) - SUMPRODUCT( (FRACAS!$K$5:$K$9999=OB$2) * IFERROR(FRACAS!$AN$5:$AN$9999,0) ) ) / IFERROR($ND90/FRACAS!$AY$1*60,0), 1 )))</f>
        <v>1</v>
      </c>
      <c r="OC90" s="347" cm="1">
        <f t="array" ref="OC90">IF($ND90=0,"",(IFERROR( (IFERROR($ND90/FRACAS!$AY$1*60,0) - SUMPRODUCT( (FRACAS!$K$5:$K$9999=OC$2) * IFERROR(FRACAS!$AN$5:$AN$9999,0) ) ) / IFERROR($ND90/FRACAS!$AY$1*60,0), 1 )))</f>
        <v>1</v>
      </c>
      <c r="OD90" s="347" cm="1">
        <f t="array" ref="OD90">IF($ND90=0,"",(IFERROR( (IFERROR($ND90/FRACAS!$AY$1*60,0) - SUMPRODUCT( (FRACAS!$K$5:$K$9999=OD$2) * IFERROR(FRACAS!$AN$5:$AN$9999,0) ) ) / IFERROR($ND90/FRACAS!$AY$1*60,0), 1 )))</f>
        <v>1</v>
      </c>
      <c r="OE90" s="347" cm="1">
        <f t="array" ref="OE90">IF($ND90=0,"",(IFERROR( (IFERROR($ND90/FRACAS!$AY$1*60,0) - SUMPRODUCT( (FRACAS!$K$5:$K$9999=OE$2) * IFERROR(FRACAS!$AN$5:$AN$9999,0) ) ) / IFERROR($ND90/FRACAS!$AY$1*60,0), 1 )))</f>
        <v>1</v>
      </c>
      <c r="OF90" s="347" cm="1">
        <f t="array" ref="OF90">IF($ND90=0,"",(IFERROR( (IFERROR($ND90/FRACAS!$AY$1*60,0) - SUMPRODUCT( (FRACAS!$K$5:$K$9999=OF$2) * IFERROR(FRACAS!$AN$5:$AN$9999,0) ) ) / IFERROR($ND90/FRACAS!$AY$1*60,0), 1 )))</f>
        <v>1</v>
      </c>
      <c r="OG90" s="347" cm="1">
        <f t="array" ref="OG90">IF($ND90=0,"",(IFERROR( (IFERROR($ND90/FRACAS!$AY$1*60,0) - SUMPRODUCT( (FRACAS!$K$5:$K$9999=OG$2) * IFERROR(FRACAS!$AN$5:$AN$9999,0) ) ) / IFERROR($ND90/FRACAS!$AY$1*60,0), 1 )))</f>
        <v>1</v>
      </c>
      <c r="OH90" s="347" cm="1">
        <f t="array" ref="OH90">IF($ND90=0,"",(IFERROR( (IFERROR($ND90/FRACAS!$AY$1*60,0) - SUMPRODUCT( (FRACAS!$K$5:$K$9999=OH$2) * IFERROR(FRACAS!$AN$5:$AN$9999,0) ) ) / IFERROR($ND90/FRACAS!$AY$1*60,0), 1 )))</f>
        <v>1</v>
      </c>
      <c r="OI90" s="347" cm="1">
        <f t="array" ref="OI90">IF($ND90=0,"",(IFERROR( (IFERROR($ND90/FRACAS!$AY$1*60,0) - SUMPRODUCT( (FRACAS!$K$5:$K$9999=OI$2) * IFERROR(FRACAS!$AN$5:$AN$9999,0) ) ) / IFERROR($ND90/FRACAS!$AY$1*60,0), 1 )))</f>
        <v>1</v>
      </c>
      <c r="OJ90" s="347" cm="1">
        <f t="array" ref="OJ90">IF($ND90=0,"",(IFERROR( (IFERROR($ND90/FRACAS!$AY$1*60,0) - SUMPRODUCT( (FRACAS!$K$5:$K$9999=OJ$2) * IFERROR(FRACAS!$AN$5:$AN$9999,0) ) ) / IFERROR($ND90/FRACAS!$AY$1*60,0), 1 )))</f>
        <v>1</v>
      </c>
      <c r="OK90" s="347" cm="1">
        <f t="array" ref="OK90">IF($ND90=0,"",(IFERROR( (IFERROR($ND90/FRACAS!$AY$1*60,0) - SUMPRODUCT( (FRACAS!$K$5:$K$9999=OK$2) * IFERROR(FRACAS!$AN$5:$AN$9999,0) ) ) / IFERROR($ND90/FRACAS!$AY$1*60,0), 1 )))</f>
        <v>1</v>
      </c>
      <c r="OL90" s="347" cm="1">
        <f t="array" ref="OL90">IF($ND90=0,"",(IFERROR( (IFERROR($ND90/FRACAS!$AY$1*60,0) - SUMPRODUCT( (FRACAS!$K$5:$K$9999=OL$2) * IFERROR(FRACAS!$AN$5:$AN$9999,0) ) ) / IFERROR($ND90/FRACAS!$AY$1*60,0), 1 )))</f>
        <v>1</v>
      </c>
      <c r="OM90" s="347" cm="1">
        <f t="array" ref="OM90">IF($ND90=0,"",(IFERROR( (IFERROR($ND90/FRACAS!$AY$1*60,0) - SUMPRODUCT( (FRACAS!$K$5:$K$9999=OM$2) * IFERROR(FRACAS!$AN$5:$AN$9999,0) ) ) / IFERROR($ND90/FRACAS!$AY$1*60,0), 1 )))</f>
        <v>1</v>
      </c>
      <c r="ON90" s="347" cm="1">
        <f t="array" ref="ON90">IF($ND90=0,"",(IFERROR( (IFERROR($ND90/FRACAS!$AY$1*60,0) - SUMPRODUCT( (FRACAS!$K$5:$K$9999=ON$2) * IFERROR(FRACAS!$AN$5:$AN$9999,0) ) ) / IFERROR($ND90/FRACAS!$AY$1*60,0), 1 )))</f>
        <v>1</v>
      </c>
    </row>
    <row r="91" spans="2:404" ht="15" customHeight="1">
      <c r="B91" s="301" t="s">
        <v>250</v>
      </c>
      <c r="C91" s="302">
        <v>45863</v>
      </c>
      <c r="D91" s="307">
        <v>35152</v>
      </c>
      <c r="E91" s="307">
        <v>18812</v>
      </c>
      <c r="F91" s="307">
        <v>37497</v>
      </c>
      <c r="G91" s="307">
        <v>40179.357142857101</v>
      </c>
      <c r="H91" s="307">
        <v>41564.857142857101</v>
      </c>
      <c r="I91" s="307">
        <v>2177</v>
      </c>
      <c r="J91" s="279">
        <v>0</v>
      </c>
      <c r="K91" s="279">
        <v>0</v>
      </c>
      <c r="L91" s="279">
        <v>0</v>
      </c>
      <c r="M91" s="280">
        <v>0</v>
      </c>
      <c r="N91" s="305"/>
      <c r="O91" s="279"/>
      <c r="P91" s="279"/>
      <c r="Q91" s="279"/>
      <c r="R91" s="279"/>
      <c r="S91" s="279"/>
      <c r="T91" s="279"/>
      <c r="U91" s="279"/>
      <c r="V91" s="279"/>
      <c r="W91" s="279"/>
      <c r="X91" s="279"/>
      <c r="Y91" s="279"/>
      <c r="Z91" s="279"/>
      <c r="AA91" s="279"/>
      <c r="AB91" s="279"/>
      <c r="AC91" s="279"/>
      <c r="AD91" s="279"/>
      <c r="AE91" s="279"/>
      <c r="AF91" s="279"/>
      <c r="AG91" s="279"/>
      <c r="AH91" s="279"/>
      <c r="AI91" s="279"/>
      <c r="AJ91" s="279"/>
      <c r="AK91" s="279"/>
      <c r="AL91" s="279"/>
      <c r="AM91" s="279"/>
      <c r="AN91" s="279"/>
      <c r="AO91" s="279"/>
      <c r="AP91" s="279"/>
      <c r="AQ91" s="279"/>
      <c r="AR91" s="279"/>
      <c r="AS91" s="279"/>
      <c r="AT91" s="279"/>
      <c r="AU91" s="279"/>
      <c r="AV91" s="279"/>
      <c r="AW91" s="279"/>
      <c r="AX91" s="279"/>
      <c r="AY91" s="279"/>
      <c r="AZ91" s="279"/>
      <c r="BA91" s="280"/>
      <c r="BB91" s="266"/>
      <c r="BC91" s="266"/>
      <c r="BD91" s="352"/>
      <c r="BE91" s="352"/>
      <c r="BF91" s="352"/>
      <c r="BG91" s="352"/>
      <c r="BH91" s="352"/>
      <c r="BI91" s="352"/>
      <c r="BJ91" s="352"/>
      <c r="BK91" s="352"/>
      <c r="BL91" s="352"/>
      <c r="BM91" s="352"/>
      <c r="BN91" s="352"/>
      <c r="BO91" s="352"/>
      <c r="BP91" s="352"/>
      <c r="BQ91" s="352"/>
      <c r="BR91" s="352"/>
      <c r="BS91" s="352"/>
      <c r="BT91" s="352"/>
      <c r="BU91" s="352"/>
      <c r="BV91" s="352"/>
      <c r="BW91" s="352"/>
      <c r="BX91" s="352"/>
      <c r="BY91" s="352"/>
      <c r="BZ91" s="352"/>
      <c r="CA91" s="352"/>
      <c r="CB91" s="352"/>
      <c r="CC91" s="352"/>
      <c r="CD91" s="352"/>
      <c r="CE91" s="352"/>
      <c r="CF91" s="352"/>
      <c r="CG91" s="352"/>
      <c r="CH91" s="352"/>
      <c r="CI91" s="352"/>
      <c r="CJ91" s="352"/>
      <c r="CK91" s="352"/>
      <c r="CL91" s="352"/>
      <c r="CM91" s="352"/>
      <c r="CN91" s="352"/>
      <c r="CO91" s="352"/>
      <c r="CP91" s="352"/>
      <c r="CQ91" s="352"/>
      <c r="CR91" s="352"/>
      <c r="CS91" s="352"/>
      <c r="CT91" s="352"/>
      <c r="CU91" s="352"/>
      <c r="CV91" s="352"/>
      <c r="CW91" s="352"/>
      <c r="CX91" s="352"/>
      <c r="CY91" s="352"/>
      <c r="CZ91" s="352"/>
      <c r="DA91" s="352"/>
      <c r="DB91" s="266"/>
      <c r="DC91" s="266">
        <f t="shared" si="8"/>
        <v>94</v>
      </c>
      <c r="DD91" s="302">
        <f t="shared" si="9"/>
        <v>45863</v>
      </c>
      <c r="DE91" s="328">
        <f>IF(D91&gt; 0,(COUNTIFS(FRACAS!$B$5:$B$9997, D$4, FRACAS!$D$5:$D$9997, "&lt;="&amp;D91)), "" )</f>
        <v>44</v>
      </c>
      <c r="DF91" s="282">
        <f>IF(E91&gt; 0,(COUNTIFS(FRACAS!$B$5:$B$9997, E$4, FRACAS!$D$5:$D$9997, "&lt;="&amp;E91)), "" )</f>
        <v>15</v>
      </c>
      <c r="DG91" s="282">
        <f>IF(F91&gt; 0,(COUNTIFS(FRACAS!$B$5:$B$9997, F$4, FRACAS!$D$5:$D$9997, "&lt;="&amp;F91)), "" )</f>
        <v>9</v>
      </c>
      <c r="DH91" s="282">
        <f>IF(G91&gt; 0,(COUNTIFS(FRACAS!$B$5:$B$9997, G$4, FRACAS!$D$5:$D$9997, "&lt;="&amp;G91)), "" )</f>
        <v>13</v>
      </c>
      <c r="DI91" s="282">
        <f>IF(H91&gt; 0,(COUNTIFS(FRACAS!$B$5:$B$9997, H$4, FRACAS!$D$5:$D$9997, "&lt;="&amp;H91)), "" )</f>
        <v>13</v>
      </c>
      <c r="DJ91" s="282">
        <f>IF(I91&gt; 0,(COUNTIFS(FRACAS!$B$5:$B$9997, I$4, FRACAS!$D$5:$D$9997, "&lt;="&amp;I91)), "" )</f>
        <v>0</v>
      </c>
      <c r="DK91" s="282" t="str">
        <f>IF(J91&gt; 0,(COUNTIFS(FRACAS!$B$5:$B$9997, J$4, FRACAS!$D$5:$D$9997, "&lt;="&amp;J91)), "" )</f>
        <v/>
      </c>
      <c r="DL91" s="282" t="str">
        <f>IF(K91&gt; 0,(COUNTIFS(FRACAS!$B$5:$B$9997, K$4, FRACAS!$D$5:$D$9997, "&lt;="&amp;K91)), "" )</f>
        <v/>
      </c>
      <c r="DM91" s="282" t="str">
        <f>IF(L91&gt; 0,(COUNTIFS(FRACAS!$B$5:$B$9997, L$4, FRACAS!$D$5:$D$9997, "&lt;="&amp;L91)), "" )</f>
        <v/>
      </c>
      <c r="DN91" s="282" t="str">
        <f>IF(M91&gt; 0,(COUNTIFS(FRACAS!$B$5:$B$9997, M$4, FRACAS!$D$5:$D$9997, "&lt;="&amp;M91)), "" )</f>
        <v/>
      </c>
      <c r="DO91" s="284"/>
      <c r="DP91" s="282"/>
      <c r="DQ91" s="282"/>
      <c r="DR91" s="282"/>
      <c r="DS91" s="282"/>
      <c r="DT91" s="282"/>
      <c r="DU91" s="282"/>
      <c r="DV91" s="282"/>
      <c r="DW91" s="282"/>
      <c r="DX91" s="282"/>
      <c r="DY91" s="282"/>
      <c r="DZ91" s="282"/>
      <c r="EA91" s="282"/>
      <c r="EB91" s="282"/>
      <c r="EC91" s="282"/>
      <c r="ED91" s="282"/>
      <c r="EE91" s="282"/>
      <c r="EF91" s="282"/>
      <c r="EG91" s="282"/>
      <c r="EH91" s="282"/>
      <c r="EI91" s="282"/>
      <c r="EJ91" s="282"/>
      <c r="EK91" s="282"/>
      <c r="EL91" s="282"/>
      <c r="EM91" s="282"/>
      <c r="EN91" s="282"/>
      <c r="EO91" s="282"/>
      <c r="EP91" s="282"/>
      <c r="EQ91" s="282"/>
      <c r="ER91" s="282"/>
      <c r="ES91" s="282"/>
      <c r="ET91" s="282"/>
      <c r="EU91" s="282"/>
      <c r="EV91" s="282"/>
      <c r="EW91" s="282"/>
      <c r="EX91" s="282"/>
      <c r="EY91" s="282"/>
      <c r="EZ91" s="282"/>
      <c r="FA91" s="282"/>
      <c r="FB91" s="283"/>
      <c r="FC91" s="285"/>
      <c r="FD91" s="285"/>
      <c r="JN91" s="306"/>
      <c r="JO91" s="274"/>
      <c r="JP91" s="274"/>
      <c r="JQ91" s="274"/>
      <c r="JR91" s="274"/>
      <c r="JS91" s="274"/>
      <c r="JT91" s="274"/>
      <c r="JU91" s="274"/>
      <c r="JV91" s="274"/>
      <c r="JW91" s="274"/>
      <c r="JX91" s="274"/>
      <c r="JY91" s="274"/>
      <c r="JZ91" s="274"/>
      <c r="KA91" s="274"/>
      <c r="KB91" s="274"/>
      <c r="KC91" s="274"/>
      <c r="KD91" s="274"/>
      <c r="KE91" s="274"/>
      <c r="KF91" s="274"/>
      <c r="KG91" s="274"/>
      <c r="KH91" s="274"/>
      <c r="KI91" s="274"/>
      <c r="KJ91" s="274"/>
      <c r="KK91" s="274"/>
      <c r="KL91" s="274"/>
      <c r="KM91" s="274"/>
      <c r="KN91" s="274"/>
      <c r="KO91" s="274"/>
      <c r="KP91" s="274"/>
      <c r="KQ91" s="274"/>
      <c r="KR91" s="274"/>
      <c r="KS91" s="274"/>
      <c r="KT91" s="274"/>
      <c r="KU91" s="274"/>
      <c r="KV91" s="274"/>
      <c r="KW91" s="274"/>
      <c r="KX91" s="274"/>
      <c r="KY91" s="274"/>
      <c r="KZ91" s="274"/>
      <c r="LA91" s="274"/>
      <c r="LB91" s="275"/>
      <c r="LC91" s="302">
        <f t="shared" si="11"/>
        <v>45863</v>
      </c>
      <c r="LD91" s="354" cm="1">
        <f t="array" ref="LD91">IFERROR(
    (((D91/FRACAS!$AY$1)*60))
    /
    (((D91/FRACAS!$AY$1)*60) + SUMPRODUCT((FRACAS!$B$5:$B$9997=D$4)*(FRACAS!$D$5:$D$9997&lt;=D91)*(IFERROR(FRACAS!$AM$5:$AM$9997,0)))
    ),"")</f>
        <v>0.56655820564104609</v>
      </c>
      <c r="LE91" s="354" cm="1">
        <f t="array" ref="LE91">IFERROR(
    (((E91/FRACAS!$AY$1)*60))
    /
    (((E91/FRACAS!$AY$1)*60) + SUMPRODUCT((FRACAS!$B$5:$B$9997=E$4)*(FRACAS!$D$5:$D$9997&lt;=E91)*(IFERROR(FRACAS!$AM$5:$AM$9997,0)))
    ),"")</f>
        <v>0.40514221542755291</v>
      </c>
      <c r="LF91" s="354" cm="1">
        <f t="array" ref="LF91">IFERROR(
    (((F91/FRACAS!$AY$1)*60))
    /
    (((F91/FRACAS!$AY$1)*60) + SUMPRODUCT((FRACAS!$B$5:$B$9997=F$4)*(FRACAS!$D$5:$D$9997&lt;=F91)*(IFERROR(FRACAS!$AM$5:$AM$9997,0)))
    ),"")</f>
        <v>0.83050825142228157</v>
      </c>
      <c r="LG91" s="354" cm="1">
        <f t="array" ref="LG91">IFERROR(
    (((G91/FRACAS!$AY$1)*60))
    /
    (((G91/FRACAS!$AY$1)*60) + SUMPRODUCT((FRACAS!$B$5:$B$9997=G$4)*(FRACAS!$D$5:$D$9997&lt;=G91)*(IFERROR(FRACAS!$AM$5:$AM$9997,0)))
    ),"")</f>
        <v>0.85605359418180904</v>
      </c>
      <c r="LH91" s="354" cm="1">
        <f t="array" ref="LH91">IFERROR(
    (((H91/FRACAS!$AY$1)*60))
    /
    (((H91/FRACAS!$AY$1)*60) + SUMPRODUCT((FRACAS!$B$5:$B$9997=H$4)*(FRACAS!$D$5:$D$9997&lt;=H91)*(IFERROR(FRACAS!$AM$5:$AM$9997,0)))
    ),"")</f>
        <v>0.84486136525576494</v>
      </c>
      <c r="LI91" s="354" cm="1">
        <f t="array" ref="LI91">IFERROR(
    (((I91/FRACAS!$AY$1)*60))
    /
    (((I91/FRACAS!$AY$1)*60) + SUMPRODUCT((FRACAS!$B$5:$B$9997=I$4)*(FRACAS!$D$5:$D$9997&lt;=I91)*(IFERROR(FRACAS!$AM$5:$AM$9997,0)))
    ),"")</f>
        <v>1</v>
      </c>
      <c r="LJ91" s="354" t="str" cm="1">
        <f t="array" ref="LJ91">IFERROR(
    (((J91/FRACAS!$AY$1)*60))
    /
    (((J91/FRACAS!$AY$1)*60) + SUMPRODUCT((FRACAS!$B$5:$B$9997=J$4)*(FRACAS!$D$5:$D$9997&lt;=J91)*(IFERROR(FRACAS!$AM$5:$AM$9997,0)))
    ),"")</f>
        <v/>
      </c>
      <c r="LK91" s="354" t="str" cm="1">
        <f t="array" ref="LK91">IFERROR(
    (((K91/FRACAS!$AY$1)*60))
    /
    (((K91/FRACAS!$AY$1)*60) + SUMPRODUCT((FRACAS!$B$5:$B$9997=K$4)*(FRACAS!$D$5:$D$9997&lt;=K91)*(IFERROR(FRACAS!$AM$5:$AM$9997,0)))
    ),"")</f>
        <v/>
      </c>
      <c r="LL91" s="354" t="str" cm="1">
        <f t="array" ref="LL91">IFERROR(
    (((L91/FRACAS!$AY$1)*60))
    /
    (((L91/FRACAS!$AY$1)*60) + SUMPRODUCT((FRACAS!$B$5:$B$9997=L$4)*(FRACAS!$D$5:$D$9997&lt;=L91)*(IFERROR(FRACAS!$AM$5:$AM$9997,0)))
    ),"")</f>
        <v/>
      </c>
      <c r="LM91" s="354" t="str" cm="1">
        <f t="array" ref="LM91">IFERROR(
    (((M91/FRACAS!$AY$1)*60))
    /
    (((M91/FRACAS!$AY$1)*60) + SUMPRODUCT((FRACAS!$B$5:$B$9997=M$4)*(FRACAS!$D$5:$D$9997&lt;=M91)*(IFERROR(FRACAS!$AM$5:$AM$9997,0)))
    ),"")</f>
        <v/>
      </c>
      <c r="LN91" s="308"/>
      <c r="LO91" s="276"/>
      <c r="LP91" s="276"/>
      <c r="LQ91" s="276"/>
      <c r="LR91" s="276"/>
      <c r="LS91" s="276"/>
      <c r="LT91" s="276"/>
      <c r="LU91" s="276"/>
      <c r="LV91" s="276"/>
      <c r="LW91" s="276"/>
      <c r="LX91" s="276"/>
      <c r="LY91" s="276"/>
      <c r="LZ91" s="276"/>
      <c r="MA91" s="276"/>
      <c r="MB91" s="276"/>
      <c r="MC91" s="276"/>
      <c r="MD91" s="276"/>
      <c r="ME91" s="276"/>
      <c r="MF91" s="276"/>
      <c r="MG91" s="276"/>
      <c r="MH91" s="276"/>
      <c r="MI91" s="276"/>
      <c r="MJ91" s="276"/>
      <c r="MK91" s="276"/>
      <c r="ML91" s="276"/>
      <c r="MM91" s="276"/>
      <c r="MN91" s="276"/>
      <c r="MO91" s="276"/>
      <c r="MP91" s="276"/>
      <c r="MQ91" s="276"/>
      <c r="MR91" s="276"/>
      <c r="MS91" s="276"/>
      <c r="MT91" s="276"/>
      <c r="MU91" s="276"/>
      <c r="MV91" s="276"/>
      <c r="MW91" s="276"/>
      <c r="MX91" s="276"/>
      <c r="MY91" s="276"/>
      <c r="MZ91" s="276"/>
      <c r="NA91" s="277"/>
      <c r="ND91" s="345">
        <f t="shared" si="12"/>
        <v>175382.2142857142</v>
      </c>
      <c r="NE91" s="346">
        <f t="shared" si="10"/>
        <v>45863</v>
      </c>
      <c r="NF91" s="347" cm="1">
        <f t="array" ref="NF91">IF($ND91=0,"",(IFERROR( (IFERROR($ND91/FRACAS!$AY$1*60,0) - SUMPRODUCT( (FRACAS!$K$5:$K$9999=NF$2) * IFERROR(FRACAS!$AN$5:$AN$9999,0) ) ) / IFERROR($ND91/FRACAS!$AY$1*60,0), 1 )))</f>
        <v>1</v>
      </c>
      <c r="NG91" s="347" cm="1">
        <f t="array" ref="NG91">IF($ND91=0,"",(IFERROR( (IFERROR($ND91/FRACAS!$AY$1*60,0) - SUMPRODUCT( (FRACAS!$K$5:$K$9999=NG$2) * IFERROR(FRACAS!$AN$5:$AN$9999,0) ) ) / IFERROR($ND91/FRACAS!$AY$1*60,0), 1 )))</f>
        <v>1</v>
      </c>
      <c r="NH91" s="347" cm="1">
        <f t="array" ref="NH91">IF($ND91=0,"",(IFERROR( (IFERROR($ND91/FRACAS!$AY$1*60,0) - SUMPRODUCT( (FRACAS!$K$5:$K$9999=NH$2) * IFERROR(FRACAS!$AN$5:$AN$9999,0) ) ) / IFERROR($ND91/FRACAS!$AY$1*60,0), 1 )))</f>
        <v>1</v>
      </c>
      <c r="NI91" s="347" cm="1">
        <f t="array" ref="NI91">IF($ND91=0,"",(IFERROR( (IFERROR($ND91/FRACAS!$AY$1*60,0) - SUMPRODUCT( (FRACAS!$K$5:$K$9999=NI$2) * IFERROR(FRACAS!$AN$5:$AN$9999,0) ) ) / IFERROR($ND91/FRACAS!$AY$1*60,0), 1 )))</f>
        <v>1</v>
      </c>
      <c r="NJ91" s="347" cm="1">
        <f t="array" ref="NJ91">IF($ND91=0,"",(IFERROR( (IFERROR($ND91/FRACAS!$AY$1*60,0) - SUMPRODUCT( (FRACAS!$K$5:$K$9999=NJ$2) * IFERROR(FRACAS!$AN$5:$AN$9999,0) ) ) / IFERROR($ND91/FRACAS!$AY$1*60,0), 1 )))</f>
        <v>1</v>
      </c>
      <c r="NK91" s="347" cm="1">
        <f t="array" ref="NK91">IF($ND91=0,"",(IFERROR( (IFERROR($ND91/FRACAS!$AY$1*60,0) - SUMPRODUCT( (FRACAS!$K$5:$K$9999=NK$2) * IFERROR(FRACAS!$AN$5:$AN$9999,0) ) ) / IFERROR($ND91/FRACAS!$AY$1*60,0), 1 )))</f>
        <v>1</v>
      </c>
      <c r="NL91" s="347" cm="1">
        <f t="array" ref="NL91">IF($ND91=0,"",(IFERROR( (IFERROR($ND91/FRACAS!$AY$1*60,0) - SUMPRODUCT( (FRACAS!$K$5:$K$9999=NL$2) * IFERROR(FRACAS!$AN$5:$AN$9999,0) ) ) / IFERROR($ND91/FRACAS!$AY$1*60,0), 1 )))</f>
        <v>1</v>
      </c>
      <c r="NM91" s="347" cm="1">
        <f t="array" ref="NM91">IF($ND91=0,"",(IFERROR( (IFERROR($ND91/FRACAS!$AY$1*60,0) - SUMPRODUCT( (FRACAS!$K$5:$K$9999=NM$2) * IFERROR(FRACAS!$AN$5:$AN$9999,0) ) ) / IFERROR($ND91/FRACAS!$AY$1*60,0), 1 )))</f>
        <v>1</v>
      </c>
      <c r="NN91" s="347" cm="1">
        <f t="array" ref="NN91">IF($ND91=0,"",(IFERROR( (IFERROR($ND91/FRACAS!$AY$1*60,0) - SUMPRODUCT( (FRACAS!$K$5:$K$9999=NN$2) * IFERROR(FRACAS!$AN$5:$AN$9999,0) ) ) / IFERROR($ND91/FRACAS!$AY$1*60,0), 1 )))</f>
        <v>1</v>
      </c>
      <c r="NO91" s="347" cm="1">
        <f t="array" ref="NO91">IF($ND91=0,"",(IFERROR( (IFERROR($ND91/FRACAS!$AY$1*60,0) - SUMPRODUCT( (FRACAS!$K$5:$K$9999=NO$2) * IFERROR(FRACAS!$AN$5:$AN$9999,0) ) ) / IFERROR($ND91/FRACAS!$AY$1*60,0), 1 )))</f>
        <v>1</v>
      </c>
      <c r="NP91" s="347" cm="1">
        <f t="array" ref="NP91">IF($ND91=0,"",(IFERROR( (IFERROR($ND91/FRACAS!$AY$1*60,0) - SUMPRODUCT( (FRACAS!$K$5:$K$9999=NP$2) * IFERROR(FRACAS!$AN$5:$AN$9999,0) ) ) / IFERROR($ND91/FRACAS!$AY$1*60,0), 1 )))</f>
        <v>1</v>
      </c>
      <c r="NQ91" s="347" cm="1">
        <f t="array" ref="NQ91">IF($ND91=0,"",(IFERROR( (IFERROR($ND91/FRACAS!$AY$1*60,0) - SUMPRODUCT( (FRACAS!$K$5:$K$9999=NQ$2) * IFERROR(FRACAS!$AN$5:$AN$9999,0) ) ) / IFERROR($ND91/FRACAS!$AY$1*60,0), 1 )))</f>
        <v>1</v>
      </c>
      <c r="NR91" s="347" cm="1">
        <f t="array" ref="NR91">IF($ND91=0,"",(IFERROR( (IFERROR($ND91/FRACAS!$AY$1*60,0) - SUMPRODUCT( (FRACAS!$K$5:$K$9999=NR$2) * IFERROR(FRACAS!$AN$5:$AN$9999,0) ) ) / IFERROR($ND91/FRACAS!$AY$1*60,0), 1 )))</f>
        <v>1</v>
      </c>
      <c r="NS91" s="347" cm="1">
        <f t="array" ref="NS91">IF($ND91=0,"",(IFERROR( (IFERROR($ND91/FRACAS!$AY$1*60,0) - SUMPRODUCT( (FRACAS!$K$5:$K$9999=NS$2) * IFERROR(FRACAS!$AN$5:$AN$9999,0) ) ) / IFERROR($ND91/FRACAS!$AY$1*60,0), 1 )))</f>
        <v>1</v>
      </c>
      <c r="NT91" s="347" cm="1">
        <f t="array" ref="NT91">IF($ND91=0,"",(IFERROR( (IFERROR($ND91/FRACAS!$AY$1*60,0) - SUMPRODUCT( (FRACAS!$K$5:$K$9999=NT$2) * IFERROR(FRACAS!$AN$5:$AN$9999,0) ) ) / IFERROR($ND91/FRACAS!$AY$1*60,0), 1 )))</f>
        <v>1</v>
      </c>
      <c r="NU91" s="347" cm="1">
        <f t="array" ref="NU91">IF($ND91=0,"",(IFERROR( (IFERROR($ND91/FRACAS!$AY$1*60,0) - SUMPRODUCT( (FRACAS!$K$5:$K$9999=NU$2) * IFERROR(FRACAS!$AN$5:$AN$9999,0) ) ) / IFERROR($ND91/FRACAS!$AY$1*60,0), 1 )))</f>
        <v>1</v>
      </c>
      <c r="NV91" s="347" cm="1">
        <f t="array" ref="NV91">IF($ND91=0,"",(IFERROR( (IFERROR($ND91/FRACAS!$AY$1*60,0) - SUMPRODUCT( (FRACAS!$K$5:$K$9999=NV$2) * IFERROR(FRACAS!$AN$5:$AN$9999,0) ) ) / IFERROR($ND91/FRACAS!$AY$1*60,0), 1 )))</f>
        <v>1</v>
      </c>
      <c r="NW91" s="347" cm="1">
        <f t="array" ref="NW91">IF($ND91=0,"",(IFERROR( (IFERROR($ND91/FRACAS!$AY$1*60,0) - SUMPRODUCT( (FRACAS!$K$5:$K$9999=NW$2) * IFERROR(FRACAS!$AN$5:$AN$9999,0) ) ) / IFERROR($ND91/FRACAS!$AY$1*60,0), 1 )))</f>
        <v>1</v>
      </c>
      <c r="NX91" s="347" cm="1">
        <f t="array" ref="NX91">IF($ND91=0,"",(IFERROR( (IFERROR($ND91/FRACAS!$AY$1*60,0) - SUMPRODUCT( (FRACAS!$K$5:$K$9999=NX$2) * IFERROR(FRACAS!$AN$5:$AN$9999,0) ) ) / IFERROR($ND91/FRACAS!$AY$1*60,0), 1 )))</f>
        <v>1</v>
      </c>
      <c r="NY91" s="347" cm="1">
        <f t="array" ref="NY91">IF($ND91=0,"",(IFERROR( (IFERROR($ND91/FRACAS!$AY$1*60,0) - SUMPRODUCT( (FRACAS!$K$5:$K$9999=NY$2) * IFERROR(FRACAS!$AN$5:$AN$9999,0) ) ) / IFERROR($ND91/FRACAS!$AY$1*60,0), 1 )))</f>
        <v>1</v>
      </c>
      <c r="NZ91" s="347" cm="1">
        <f t="array" ref="NZ91">IF($ND91=0,"",(IFERROR( (IFERROR($ND91/FRACAS!$AY$1*60,0) - SUMPRODUCT( (FRACAS!$K$5:$K$9999=NZ$2) * IFERROR(FRACAS!$AN$5:$AN$9999,0) ) ) / IFERROR($ND91/FRACAS!$AY$1*60,0), 1 )))</f>
        <v>1</v>
      </c>
      <c r="OA91" s="347" cm="1">
        <f t="array" ref="OA91">IF($ND91=0,"",(IFERROR( (IFERROR($ND91/FRACAS!$AY$1*60,0) - SUMPRODUCT( (FRACAS!$K$5:$K$9999=OA$2) * IFERROR(FRACAS!$AN$5:$AN$9999,0) ) ) / IFERROR($ND91/FRACAS!$AY$1*60,0), 1 )))</f>
        <v>1</v>
      </c>
      <c r="OB91" s="347" cm="1">
        <f t="array" ref="OB91">IF($ND91=0,"",(IFERROR( (IFERROR($ND91/FRACAS!$AY$1*60,0) - SUMPRODUCT( (FRACAS!$K$5:$K$9999=OB$2) * IFERROR(FRACAS!$AN$5:$AN$9999,0) ) ) / IFERROR($ND91/FRACAS!$AY$1*60,0), 1 )))</f>
        <v>1</v>
      </c>
      <c r="OC91" s="347" cm="1">
        <f t="array" ref="OC91">IF($ND91=0,"",(IFERROR( (IFERROR($ND91/FRACAS!$AY$1*60,0) - SUMPRODUCT( (FRACAS!$K$5:$K$9999=OC$2) * IFERROR(FRACAS!$AN$5:$AN$9999,0) ) ) / IFERROR($ND91/FRACAS!$AY$1*60,0), 1 )))</f>
        <v>1</v>
      </c>
      <c r="OD91" s="347" cm="1">
        <f t="array" ref="OD91">IF($ND91=0,"",(IFERROR( (IFERROR($ND91/FRACAS!$AY$1*60,0) - SUMPRODUCT( (FRACAS!$K$5:$K$9999=OD$2) * IFERROR(FRACAS!$AN$5:$AN$9999,0) ) ) / IFERROR($ND91/FRACAS!$AY$1*60,0), 1 )))</f>
        <v>1</v>
      </c>
      <c r="OE91" s="347" cm="1">
        <f t="array" ref="OE91">IF($ND91=0,"",(IFERROR( (IFERROR($ND91/FRACAS!$AY$1*60,0) - SUMPRODUCT( (FRACAS!$K$5:$K$9999=OE$2) * IFERROR(FRACAS!$AN$5:$AN$9999,0) ) ) / IFERROR($ND91/FRACAS!$AY$1*60,0), 1 )))</f>
        <v>1</v>
      </c>
      <c r="OF91" s="347" cm="1">
        <f t="array" ref="OF91">IF($ND91=0,"",(IFERROR( (IFERROR($ND91/FRACAS!$AY$1*60,0) - SUMPRODUCT( (FRACAS!$K$5:$K$9999=OF$2) * IFERROR(FRACAS!$AN$5:$AN$9999,0) ) ) / IFERROR($ND91/FRACAS!$AY$1*60,0), 1 )))</f>
        <v>1</v>
      </c>
      <c r="OG91" s="347" cm="1">
        <f t="array" ref="OG91">IF($ND91=0,"",(IFERROR( (IFERROR($ND91/FRACAS!$AY$1*60,0) - SUMPRODUCT( (FRACAS!$K$5:$K$9999=OG$2) * IFERROR(FRACAS!$AN$5:$AN$9999,0) ) ) / IFERROR($ND91/FRACAS!$AY$1*60,0), 1 )))</f>
        <v>1</v>
      </c>
      <c r="OH91" s="347" cm="1">
        <f t="array" ref="OH91">IF($ND91=0,"",(IFERROR( (IFERROR($ND91/FRACAS!$AY$1*60,0) - SUMPRODUCT( (FRACAS!$K$5:$K$9999=OH$2) * IFERROR(FRACAS!$AN$5:$AN$9999,0) ) ) / IFERROR($ND91/FRACAS!$AY$1*60,0), 1 )))</f>
        <v>1</v>
      </c>
      <c r="OI91" s="347" cm="1">
        <f t="array" ref="OI91">IF($ND91=0,"",(IFERROR( (IFERROR($ND91/FRACAS!$AY$1*60,0) - SUMPRODUCT( (FRACAS!$K$5:$K$9999=OI$2) * IFERROR(FRACAS!$AN$5:$AN$9999,0) ) ) / IFERROR($ND91/FRACAS!$AY$1*60,0), 1 )))</f>
        <v>1</v>
      </c>
      <c r="OJ91" s="347" cm="1">
        <f t="array" ref="OJ91">IF($ND91=0,"",(IFERROR( (IFERROR($ND91/FRACAS!$AY$1*60,0) - SUMPRODUCT( (FRACAS!$K$5:$K$9999=OJ$2) * IFERROR(FRACAS!$AN$5:$AN$9999,0) ) ) / IFERROR($ND91/FRACAS!$AY$1*60,0), 1 )))</f>
        <v>1</v>
      </c>
      <c r="OK91" s="347" cm="1">
        <f t="array" ref="OK91">IF($ND91=0,"",(IFERROR( (IFERROR($ND91/FRACAS!$AY$1*60,0) - SUMPRODUCT( (FRACAS!$K$5:$K$9999=OK$2) * IFERROR(FRACAS!$AN$5:$AN$9999,0) ) ) / IFERROR($ND91/FRACAS!$AY$1*60,0), 1 )))</f>
        <v>1</v>
      </c>
      <c r="OL91" s="347" cm="1">
        <f t="array" ref="OL91">IF($ND91=0,"",(IFERROR( (IFERROR($ND91/FRACAS!$AY$1*60,0) - SUMPRODUCT( (FRACAS!$K$5:$K$9999=OL$2) * IFERROR(FRACAS!$AN$5:$AN$9999,0) ) ) / IFERROR($ND91/FRACAS!$AY$1*60,0), 1 )))</f>
        <v>1</v>
      </c>
      <c r="OM91" s="347" cm="1">
        <f t="array" ref="OM91">IF($ND91=0,"",(IFERROR( (IFERROR($ND91/FRACAS!$AY$1*60,0) - SUMPRODUCT( (FRACAS!$K$5:$K$9999=OM$2) * IFERROR(FRACAS!$AN$5:$AN$9999,0) ) ) / IFERROR($ND91/FRACAS!$AY$1*60,0), 1 )))</f>
        <v>1</v>
      </c>
      <c r="ON91" s="347" cm="1">
        <f t="array" ref="ON91">IF($ND91=0,"",(IFERROR( (IFERROR($ND91/FRACAS!$AY$1*60,0) - SUMPRODUCT( (FRACAS!$K$5:$K$9999=ON$2) * IFERROR(FRACAS!$AN$5:$AN$9999,0) ) ) / IFERROR($ND91/FRACAS!$AY$1*60,0), 1 )))</f>
        <v>1</v>
      </c>
    </row>
    <row r="92" spans="2:404" ht="15" customHeight="1">
      <c r="B92" s="301" t="s">
        <v>251</v>
      </c>
      <c r="C92" s="302">
        <v>45870</v>
      </c>
      <c r="D92" s="307">
        <v>35934</v>
      </c>
      <c r="E92" s="307">
        <v>19613</v>
      </c>
      <c r="F92" s="307">
        <v>37765</v>
      </c>
      <c r="G92" s="307">
        <v>41293.75</v>
      </c>
      <c r="H92" s="307">
        <v>41847.083333333299</v>
      </c>
      <c r="I92" s="279">
        <v>2500</v>
      </c>
      <c r="J92" s="279">
        <v>10</v>
      </c>
      <c r="K92" s="279">
        <v>5</v>
      </c>
      <c r="L92" s="279">
        <v>2</v>
      </c>
      <c r="M92" s="280">
        <v>1</v>
      </c>
      <c r="N92" s="305"/>
      <c r="O92" s="279"/>
      <c r="P92" s="279"/>
      <c r="Q92" s="279"/>
      <c r="R92" s="279"/>
      <c r="S92" s="279"/>
      <c r="T92" s="279"/>
      <c r="U92" s="279"/>
      <c r="V92" s="279"/>
      <c r="W92" s="279"/>
      <c r="X92" s="279"/>
      <c r="Y92" s="279"/>
      <c r="Z92" s="279"/>
      <c r="AA92" s="279"/>
      <c r="AB92" s="279"/>
      <c r="AC92" s="279"/>
      <c r="AD92" s="279"/>
      <c r="AE92" s="279"/>
      <c r="AF92" s="279"/>
      <c r="AG92" s="279"/>
      <c r="AH92" s="279"/>
      <c r="AI92" s="279"/>
      <c r="AJ92" s="279"/>
      <c r="AK92" s="279"/>
      <c r="AL92" s="279"/>
      <c r="AM92" s="279"/>
      <c r="AN92" s="279"/>
      <c r="AO92" s="279"/>
      <c r="AP92" s="279"/>
      <c r="AQ92" s="279"/>
      <c r="AR92" s="279"/>
      <c r="AS92" s="279"/>
      <c r="AT92" s="279"/>
      <c r="AU92" s="279"/>
      <c r="AV92" s="279"/>
      <c r="AW92" s="279"/>
      <c r="AX92" s="279"/>
      <c r="AY92" s="279"/>
      <c r="AZ92" s="279"/>
      <c r="BA92" s="280"/>
      <c r="BB92" s="266"/>
      <c r="BC92" s="266"/>
      <c r="BD92" s="352"/>
      <c r="BE92" s="352"/>
      <c r="BF92" s="352"/>
      <c r="BG92" s="352"/>
      <c r="BH92" s="352"/>
      <c r="BI92" s="352"/>
      <c r="BJ92" s="352"/>
      <c r="BK92" s="352"/>
      <c r="BL92" s="352"/>
      <c r="BM92" s="352"/>
      <c r="BN92" s="352"/>
      <c r="BO92" s="352"/>
      <c r="BP92" s="352"/>
      <c r="BQ92" s="352"/>
      <c r="BR92" s="352"/>
      <c r="BS92" s="352"/>
      <c r="BT92" s="352"/>
      <c r="BU92" s="352"/>
      <c r="BV92" s="352"/>
      <c r="BW92" s="352"/>
      <c r="BX92" s="352"/>
      <c r="BY92" s="352"/>
      <c r="BZ92" s="352"/>
      <c r="CA92" s="352"/>
      <c r="CB92" s="352"/>
      <c r="CC92" s="352"/>
      <c r="CD92" s="352"/>
      <c r="CE92" s="352"/>
      <c r="CF92" s="352"/>
      <c r="CG92" s="352"/>
      <c r="CH92" s="352"/>
      <c r="CI92" s="352"/>
      <c r="CJ92" s="352"/>
      <c r="CK92" s="352"/>
      <c r="CL92" s="352"/>
      <c r="CM92" s="352"/>
      <c r="CN92" s="352"/>
      <c r="CO92" s="352"/>
      <c r="CP92" s="352"/>
      <c r="CQ92" s="352"/>
      <c r="CR92" s="352"/>
      <c r="CS92" s="352"/>
      <c r="CT92" s="352"/>
      <c r="CU92" s="352"/>
      <c r="CV92" s="352"/>
      <c r="CW92" s="352"/>
      <c r="CX92" s="352"/>
      <c r="CY92" s="352"/>
      <c r="CZ92" s="352"/>
      <c r="DA92" s="352"/>
      <c r="DB92" s="266"/>
      <c r="DC92" s="266">
        <f t="shared" si="8"/>
        <v>94</v>
      </c>
      <c r="DD92" s="302">
        <f t="shared" si="9"/>
        <v>45870</v>
      </c>
      <c r="DE92" s="328">
        <f>IF(D92&gt; 0,(COUNTIFS(FRACAS!$B$5:$B$9997, D$4, FRACAS!$D$5:$D$9997, "&lt;="&amp;D92)), "" )</f>
        <v>44</v>
      </c>
      <c r="DF92" s="282">
        <f>IF(E92&gt; 0,(COUNTIFS(FRACAS!$B$5:$B$9997, E$4, FRACAS!$D$5:$D$9997, "&lt;="&amp;E92)), "" )</f>
        <v>15</v>
      </c>
      <c r="DG92" s="282">
        <f>IF(F92&gt; 0,(COUNTIFS(FRACAS!$B$5:$B$9997, F$4, FRACAS!$D$5:$D$9997, "&lt;="&amp;F92)), "" )</f>
        <v>9</v>
      </c>
      <c r="DH92" s="282">
        <f>IF(G92&gt; 0,(COUNTIFS(FRACAS!$B$5:$B$9997, G$4, FRACAS!$D$5:$D$9997, "&lt;="&amp;G92)), "" )</f>
        <v>13</v>
      </c>
      <c r="DI92" s="282">
        <f>IF(H92&gt; 0,(COUNTIFS(FRACAS!$B$5:$B$9997, H$4, FRACAS!$D$5:$D$9997, "&lt;="&amp;H92)), "" )</f>
        <v>13</v>
      </c>
      <c r="DJ92" s="282">
        <f>IF(I92&gt; 0,(COUNTIFS(FRACAS!$B$5:$B$9997, I$4, FRACAS!$D$5:$D$9997, "&lt;="&amp;I92)), "" )</f>
        <v>0</v>
      </c>
      <c r="DK92" s="282">
        <f>IF(J92&gt; 0,(COUNTIFS(FRACAS!$B$5:$B$9997, J$4, FRACAS!$D$5:$D$9997, "&lt;="&amp;J92)), "" )</f>
        <v>0</v>
      </c>
      <c r="DL92" s="282">
        <f>IF(K92&gt; 0,(COUNTIFS(FRACAS!$B$5:$B$9997, K$4, FRACAS!$D$5:$D$9997, "&lt;="&amp;K92)), "" )</f>
        <v>0</v>
      </c>
      <c r="DM92" s="282">
        <f>IF(L92&gt; 0,(COUNTIFS(FRACAS!$B$5:$B$9997, L$4, FRACAS!$D$5:$D$9997, "&lt;="&amp;L92)), "" )</f>
        <v>0</v>
      </c>
      <c r="DN92" s="282">
        <f>IF(M92&gt; 0,(COUNTIFS(FRACAS!$B$5:$B$9997, M$4, FRACAS!$D$5:$D$9997, "&lt;="&amp;M92)), "" )</f>
        <v>0</v>
      </c>
      <c r="DO92" s="284"/>
      <c r="DP92" s="282"/>
      <c r="DQ92" s="282"/>
      <c r="DR92" s="282"/>
      <c r="DS92" s="282"/>
      <c r="DT92" s="282"/>
      <c r="DU92" s="282"/>
      <c r="DV92" s="282"/>
      <c r="DW92" s="282"/>
      <c r="DX92" s="282"/>
      <c r="DY92" s="282"/>
      <c r="DZ92" s="282"/>
      <c r="EA92" s="282"/>
      <c r="EB92" s="282"/>
      <c r="EC92" s="282"/>
      <c r="ED92" s="282"/>
      <c r="EE92" s="282"/>
      <c r="EF92" s="282"/>
      <c r="EG92" s="282"/>
      <c r="EH92" s="282"/>
      <c r="EI92" s="282"/>
      <c r="EJ92" s="282"/>
      <c r="EK92" s="282"/>
      <c r="EL92" s="282"/>
      <c r="EM92" s="282"/>
      <c r="EN92" s="282"/>
      <c r="EO92" s="282"/>
      <c r="EP92" s="282"/>
      <c r="EQ92" s="282"/>
      <c r="ER92" s="282"/>
      <c r="ES92" s="282"/>
      <c r="ET92" s="282"/>
      <c r="EU92" s="282"/>
      <c r="EV92" s="282"/>
      <c r="EW92" s="282"/>
      <c r="EX92" s="282"/>
      <c r="EY92" s="282"/>
      <c r="EZ92" s="282"/>
      <c r="FA92" s="282"/>
      <c r="FB92" s="283"/>
      <c r="FC92" s="285"/>
      <c r="FD92" s="285"/>
      <c r="JN92" s="306"/>
      <c r="JO92" s="274"/>
      <c r="JP92" s="274"/>
      <c r="JQ92" s="274"/>
      <c r="JR92" s="274"/>
      <c r="JS92" s="274"/>
      <c r="JT92" s="274"/>
      <c r="JU92" s="274"/>
      <c r="JV92" s="274"/>
      <c r="JW92" s="274"/>
      <c r="JX92" s="274"/>
      <c r="JY92" s="274"/>
      <c r="JZ92" s="274"/>
      <c r="KA92" s="274"/>
      <c r="KB92" s="274"/>
      <c r="KC92" s="274"/>
      <c r="KD92" s="274"/>
      <c r="KE92" s="274"/>
      <c r="KF92" s="274"/>
      <c r="KG92" s="274"/>
      <c r="KH92" s="274"/>
      <c r="KI92" s="274"/>
      <c r="KJ92" s="274"/>
      <c r="KK92" s="274"/>
      <c r="KL92" s="274"/>
      <c r="KM92" s="274"/>
      <c r="KN92" s="274"/>
      <c r="KO92" s="274"/>
      <c r="KP92" s="274"/>
      <c r="KQ92" s="274"/>
      <c r="KR92" s="274"/>
      <c r="KS92" s="274"/>
      <c r="KT92" s="274"/>
      <c r="KU92" s="274"/>
      <c r="KV92" s="274"/>
      <c r="KW92" s="274"/>
      <c r="KX92" s="274"/>
      <c r="KY92" s="274"/>
      <c r="KZ92" s="274"/>
      <c r="LA92" s="274"/>
      <c r="LB92" s="275"/>
      <c r="LC92" s="302">
        <f t="shared" si="11"/>
        <v>45870</v>
      </c>
      <c r="LD92" s="354" cm="1">
        <f t="array" ref="LD92">IFERROR(
    (((D92/FRACAS!$AY$1)*60))
    /
    (((D92/FRACAS!$AY$1)*60) + SUMPRODUCT((FRACAS!$B$5:$B$9997=D$4)*(FRACAS!$D$5:$D$9997&lt;=D92)*(IFERROR(FRACAS!$AM$5:$AM$9997,0)))
    ),"")</f>
        <v>0.57195321849020864</v>
      </c>
      <c r="LE92" s="354" cm="1">
        <f t="array" ref="LE92">IFERROR(
    (((E92/FRACAS!$AY$1)*60))
    /
    (((E92/FRACAS!$AY$1)*60) + SUMPRODUCT((FRACAS!$B$5:$B$9997=E$4)*(FRACAS!$D$5:$D$9997&lt;=E92)*(IFERROR(FRACAS!$AM$5:$AM$9997,0)))
    ),"")</f>
        <v>0.41522987052446092</v>
      </c>
      <c r="LF92" s="354" cm="1">
        <f t="array" ref="LF92">IFERROR(
    (((F92/FRACAS!$AY$1)*60))
    /
    (((F92/FRACAS!$AY$1)*60) + SUMPRODUCT((FRACAS!$B$5:$B$9997=F$4)*(FRACAS!$D$5:$D$9997&lt;=F92)*(IFERROR(FRACAS!$AM$5:$AM$9997,0)))
    ),"")</f>
        <v>0.8315083907411166</v>
      </c>
      <c r="LG92" s="354" cm="1">
        <f t="array" ref="LG92">IFERROR(
    (((G92/FRACAS!$AY$1)*60))
    /
    (((G92/FRACAS!$AY$1)*60) + SUMPRODUCT((FRACAS!$B$5:$B$9997=G$4)*(FRACAS!$D$5:$D$9997&lt;=G92)*(IFERROR(FRACAS!$AM$5:$AM$9997,0)))
    ),"")</f>
        <v>0.85939205401180763</v>
      </c>
      <c r="LH92" s="354" cm="1">
        <f t="array" ref="LH92">IFERROR(
    (((H92/FRACAS!$AY$1)*60))
    /
    (((H92/FRACAS!$AY$1)*60) + SUMPRODUCT((FRACAS!$B$5:$B$9997=H$4)*(FRACAS!$D$5:$D$9997&lt;=H92)*(IFERROR(FRACAS!$AM$5:$AM$9997,0)))
    ),"")</f>
        <v>0.84574626113272244</v>
      </c>
      <c r="LI92" s="354" cm="1">
        <f t="array" ref="LI92">IFERROR(
    (((I92/FRACAS!$AY$1)*60))
    /
    (((I92/FRACAS!$AY$1)*60) + SUMPRODUCT((FRACAS!$B$5:$B$9997=I$4)*(FRACAS!$D$5:$D$9997&lt;=I92)*(IFERROR(FRACAS!$AM$5:$AM$9997,0)))
    ),"")</f>
        <v>1</v>
      </c>
      <c r="LJ92" s="354" cm="1">
        <f t="array" ref="LJ92">IFERROR(
    (((J92/FRACAS!$AY$1)*60))
    /
    (((J92/FRACAS!$AY$1)*60) + SUMPRODUCT((FRACAS!$B$5:$B$9997=J$4)*(FRACAS!$D$5:$D$9997&lt;=J92)*(IFERROR(FRACAS!$AM$5:$AM$9997,0)))
    ),"")</f>
        <v>1</v>
      </c>
      <c r="LK92" s="354" cm="1">
        <f t="array" ref="LK92">IFERROR(
    (((K92/FRACAS!$AY$1)*60))
    /
    (((K92/FRACAS!$AY$1)*60) + SUMPRODUCT((FRACAS!$B$5:$B$9997=K$4)*(FRACAS!$D$5:$D$9997&lt;=K92)*(IFERROR(FRACAS!$AM$5:$AM$9997,0)))
    ),"")</f>
        <v>1</v>
      </c>
      <c r="LL92" s="354" cm="1">
        <f t="array" ref="LL92">IFERROR(
    (((L92/FRACAS!$AY$1)*60))
    /
    (((L92/FRACAS!$AY$1)*60) + SUMPRODUCT((FRACAS!$B$5:$B$9997=L$4)*(FRACAS!$D$5:$D$9997&lt;=L92)*(IFERROR(FRACAS!$AM$5:$AM$9997,0)))
    ),"")</f>
        <v>1</v>
      </c>
      <c r="LM92" s="354" cm="1">
        <f t="array" ref="LM92">IFERROR(
    (((M92/FRACAS!$AY$1)*60))
    /
    (((M92/FRACAS!$AY$1)*60) + SUMPRODUCT((FRACAS!$B$5:$B$9997=M$4)*(FRACAS!$D$5:$D$9997&lt;=M92)*(IFERROR(FRACAS!$AM$5:$AM$9997,0)))
    ),"")</f>
        <v>1</v>
      </c>
      <c r="LN92" s="308"/>
      <c r="LO92" s="276"/>
      <c r="LP92" s="276"/>
      <c r="LQ92" s="276"/>
      <c r="LR92" s="276"/>
      <c r="LS92" s="276"/>
      <c r="LT92" s="276"/>
      <c r="LU92" s="276"/>
      <c r="LV92" s="276"/>
      <c r="LW92" s="276"/>
      <c r="LX92" s="276"/>
      <c r="LY92" s="276"/>
      <c r="LZ92" s="276"/>
      <c r="MA92" s="276"/>
      <c r="MB92" s="276"/>
      <c r="MC92" s="276"/>
      <c r="MD92" s="276"/>
      <c r="ME92" s="276"/>
      <c r="MF92" s="276"/>
      <c r="MG92" s="276"/>
      <c r="MH92" s="276"/>
      <c r="MI92" s="276"/>
      <c r="MJ92" s="276"/>
      <c r="MK92" s="276"/>
      <c r="ML92" s="276"/>
      <c r="MM92" s="276"/>
      <c r="MN92" s="276"/>
      <c r="MO92" s="276"/>
      <c r="MP92" s="276"/>
      <c r="MQ92" s="276"/>
      <c r="MR92" s="276"/>
      <c r="MS92" s="276"/>
      <c r="MT92" s="276"/>
      <c r="MU92" s="276"/>
      <c r="MV92" s="276"/>
      <c r="MW92" s="276"/>
      <c r="MX92" s="276"/>
      <c r="MY92" s="276"/>
      <c r="MZ92" s="276"/>
      <c r="NA92" s="277"/>
      <c r="ND92" s="345">
        <f t="shared" si="12"/>
        <v>178970.83333333331</v>
      </c>
      <c r="NE92" s="346">
        <f t="shared" si="10"/>
        <v>45870</v>
      </c>
      <c r="NF92" s="347" cm="1">
        <f t="array" ref="NF92">IF($ND92=0,"",(IFERROR( (IFERROR($ND92/FRACAS!$AY$1*60,0) - SUMPRODUCT( (FRACAS!$K$5:$K$9999=NF$2) * IFERROR(FRACAS!$AN$5:$AN$9999,0) ) ) / IFERROR($ND92/FRACAS!$AY$1*60,0), 1 )))</f>
        <v>1</v>
      </c>
      <c r="NG92" s="347" cm="1">
        <f t="array" ref="NG92">IF($ND92=0,"",(IFERROR( (IFERROR($ND92/FRACAS!$AY$1*60,0) - SUMPRODUCT( (FRACAS!$K$5:$K$9999=NG$2) * IFERROR(FRACAS!$AN$5:$AN$9999,0) ) ) / IFERROR($ND92/FRACAS!$AY$1*60,0), 1 )))</f>
        <v>1</v>
      </c>
      <c r="NH92" s="347" cm="1">
        <f t="array" ref="NH92">IF($ND92=0,"",(IFERROR( (IFERROR($ND92/FRACAS!$AY$1*60,0) - SUMPRODUCT( (FRACAS!$K$5:$K$9999=NH$2) * IFERROR(FRACAS!$AN$5:$AN$9999,0) ) ) / IFERROR($ND92/FRACAS!$AY$1*60,0), 1 )))</f>
        <v>1</v>
      </c>
      <c r="NI92" s="347" cm="1">
        <f t="array" ref="NI92">IF($ND92=0,"",(IFERROR( (IFERROR($ND92/FRACAS!$AY$1*60,0) - SUMPRODUCT( (FRACAS!$K$5:$K$9999=NI$2) * IFERROR(FRACAS!$AN$5:$AN$9999,0) ) ) / IFERROR($ND92/FRACAS!$AY$1*60,0), 1 )))</f>
        <v>1</v>
      </c>
      <c r="NJ92" s="347" cm="1">
        <f t="array" ref="NJ92">IF($ND92=0,"",(IFERROR( (IFERROR($ND92/FRACAS!$AY$1*60,0) - SUMPRODUCT( (FRACAS!$K$5:$K$9999=NJ$2) * IFERROR(FRACAS!$AN$5:$AN$9999,0) ) ) / IFERROR($ND92/FRACAS!$AY$1*60,0), 1 )))</f>
        <v>1</v>
      </c>
      <c r="NK92" s="347" cm="1">
        <f t="array" ref="NK92">IF($ND92=0,"",(IFERROR( (IFERROR($ND92/FRACAS!$AY$1*60,0) - SUMPRODUCT( (FRACAS!$K$5:$K$9999=NK$2) * IFERROR(FRACAS!$AN$5:$AN$9999,0) ) ) / IFERROR($ND92/FRACAS!$AY$1*60,0), 1 )))</f>
        <v>1</v>
      </c>
      <c r="NL92" s="347" cm="1">
        <f t="array" ref="NL92">IF($ND92=0,"",(IFERROR( (IFERROR($ND92/FRACAS!$AY$1*60,0) - SUMPRODUCT( (FRACAS!$K$5:$K$9999=NL$2) * IFERROR(FRACAS!$AN$5:$AN$9999,0) ) ) / IFERROR($ND92/FRACAS!$AY$1*60,0), 1 )))</f>
        <v>1</v>
      </c>
      <c r="NM92" s="347" cm="1">
        <f t="array" ref="NM92">IF($ND92=0,"",(IFERROR( (IFERROR($ND92/FRACAS!$AY$1*60,0) - SUMPRODUCT( (FRACAS!$K$5:$K$9999=NM$2) * IFERROR(FRACAS!$AN$5:$AN$9999,0) ) ) / IFERROR($ND92/FRACAS!$AY$1*60,0), 1 )))</f>
        <v>1</v>
      </c>
      <c r="NN92" s="347" cm="1">
        <f t="array" ref="NN92">IF($ND92=0,"",(IFERROR( (IFERROR($ND92/FRACAS!$AY$1*60,0) - SUMPRODUCT( (FRACAS!$K$5:$K$9999=NN$2) * IFERROR(FRACAS!$AN$5:$AN$9999,0) ) ) / IFERROR($ND92/FRACAS!$AY$1*60,0), 1 )))</f>
        <v>1</v>
      </c>
      <c r="NO92" s="347" cm="1">
        <f t="array" ref="NO92">IF($ND92=0,"",(IFERROR( (IFERROR($ND92/FRACAS!$AY$1*60,0) - SUMPRODUCT( (FRACAS!$K$5:$K$9999=NO$2) * IFERROR(FRACAS!$AN$5:$AN$9999,0) ) ) / IFERROR($ND92/FRACAS!$AY$1*60,0), 1 )))</f>
        <v>1</v>
      </c>
      <c r="NP92" s="347" cm="1">
        <f t="array" ref="NP92">IF($ND92=0,"",(IFERROR( (IFERROR($ND92/FRACAS!$AY$1*60,0) - SUMPRODUCT( (FRACAS!$K$5:$K$9999=NP$2) * IFERROR(FRACAS!$AN$5:$AN$9999,0) ) ) / IFERROR($ND92/FRACAS!$AY$1*60,0), 1 )))</f>
        <v>1</v>
      </c>
      <c r="NQ92" s="347" cm="1">
        <f t="array" ref="NQ92">IF($ND92=0,"",(IFERROR( (IFERROR($ND92/FRACAS!$AY$1*60,0) - SUMPRODUCT( (FRACAS!$K$5:$K$9999=NQ$2) * IFERROR(FRACAS!$AN$5:$AN$9999,0) ) ) / IFERROR($ND92/FRACAS!$AY$1*60,0), 1 )))</f>
        <v>1</v>
      </c>
      <c r="NR92" s="347" cm="1">
        <f t="array" ref="NR92">IF($ND92=0,"",(IFERROR( (IFERROR($ND92/FRACAS!$AY$1*60,0) - SUMPRODUCT( (FRACAS!$K$5:$K$9999=NR$2) * IFERROR(FRACAS!$AN$5:$AN$9999,0) ) ) / IFERROR($ND92/FRACAS!$AY$1*60,0), 1 )))</f>
        <v>1</v>
      </c>
      <c r="NS92" s="347" cm="1">
        <f t="array" ref="NS92">IF($ND92=0,"",(IFERROR( (IFERROR($ND92/FRACAS!$AY$1*60,0) - SUMPRODUCT( (FRACAS!$K$5:$K$9999=NS$2) * IFERROR(FRACAS!$AN$5:$AN$9999,0) ) ) / IFERROR($ND92/FRACAS!$AY$1*60,0), 1 )))</f>
        <v>1</v>
      </c>
      <c r="NT92" s="347" cm="1">
        <f t="array" ref="NT92">IF($ND92=0,"",(IFERROR( (IFERROR($ND92/FRACAS!$AY$1*60,0) - SUMPRODUCT( (FRACAS!$K$5:$K$9999=NT$2) * IFERROR(FRACAS!$AN$5:$AN$9999,0) ) ) / IFERROR($ND92/FRACAS!$AY$1*60,0), 1 )))</f>
        <v>1</v>
      </c>
      <c r="NU92" s="347" cm="1">
        <f t="array" ref="NU92">IF($ND92=0,"",(IFERROR( (IFERROR($ND92/FRACAS!$AY$1*60,0) - SUMPRODUCT( (FRACAS!$K$5:$K$9999=NU$2) * IFERROR(FRACAS!$AN$5:$AN$9999,0) ) ) / IFERROR($ND92/FRACAS!$AY$1*60,0), 1 )))</f>
        <v>1</v>
      </c>
      <c r="NV92" s="347" cm="1">
        <f t="array" ref="NV92">IF($ND92=0,"",(IFERROR( (IFERROR($ND92/FRACAS!$AY$1*60,0) - SUMPRODUCT( (FRACAS!$K$5:$K$9999=NV$2) * IFERROR(FRACAS!$AN$5:$AN$9999,0) ) ) / IFERROR($ND92/FRACAS!$AY$1*60,0), 1 )))</f>
        <v>1</v>
      </c>
      <c r="NW92" s="347" cm="1">
        <f t="array" ref="NW92">IF($ND92=0,"",(IFERROR( (IFERROR($ND92/FRACAS!$AY$1*60,0) - SUMPRODUCT( (FRACAS!$K$5:$K$9999=NW$2) * IFERROR(FRACAS!$AN$5:$AN$9999,0) ) ) / IFERROR($ND92/FRACAS!$AY$1*60,0), 1 )))</f>
        <v>1</v>
      </c>
      <c r="NX92" s="347" cm="1">
        <f t="array" ref="NX92">IF($ND92=0,"",(IFERROR( (IFERROR($ND92/FRACAS!$AY$1*60,0) - SUMPRODUCT( (FRACAS!$K$5:$K$9999=NX$2) * IFERROR(FRACAS!$AN$5:$AN$9999,0) ) ) / IFERROR($ND92/FRACAS!$AY$1*60,0), 1 )))</f>
        <v>1</v>
      </c>
      <c r="NY92" s="347" cm="1">
        <f t="array" ref="NY92">IF($ND92=0,"",(IFERROR( (IFERROR($ND92/FRACAS!$AY$1*60,0) - SUMPRODUCT( (FRACAS!$K$5:$K$9999=NY$2) * IFERROR(FRACAS!$AN$5:$AN$9999,0) ) ) / IFERROR($ND92/FRACAS!$AY$1*60,0), 1 )))</f>
        <v>1</v>
      </c>
      <c r="NZ92" s="347" cm="1">
        <f t="array" ref="NZ92">IF($ND92=0,"",(IFERROR( (IFERROR($ND92/FRACAS!$AY$1*60,0) - SUMPRODUCT( (FRACAS!$K$5:$K$9999=NZ$2) * IFERROR(FRACAS!$AN$5:$AN$9999,0) ) ) / IFERROR($ND92/FRACAS!$AY$1*60,0), 1 )))</f>
        <v>1</v>
      </c>
      <c r="OA92" s="347" cm="1">
        <f t="array" ref="OA92">IF($ND92=0,"",(IFERROR( (IFERROR($ND92/FRACAS!$AY$1*60,0) - SUMPRODUCT( (FRACAS!$K$5:$K$9999=OA$2) * IFERROR(FRACAS!$AN$5:$AN$9999,0) ) ) / IFERROR($ND92/FRACAS!$AY$1*60,0), 1 )))</f>
        <v>1</v>
      </c>
      <c r="OB92" s="347" cm="1">
        <f t="array" ref="OB92">IF($ND92=0,"",(IFERROR( (IFERROR($ND92/FRACAS!$AY$1*60,0) - SUMPRODUCT( (FRACAS!$K$5:$K$9999=OB$2) * IFERROR(FRACAS!$AN$5:$AN$9999,0) ) ) / IFERROR($ND92/FRACAS!$AY$1*60,0), 1 )))</f>
        <v>1</v>
      </c>
      <c r="OC92" s="347" cm="1">
        <f t="array" ref="OC92">IF($ND92=0,"",(IFERROR( (IFERROR($ND92/FRACAS!$AY$1*60,0) - SUMPRODUCT( (FRACAS!$K$5:$K$9999=OC$2) * IFERROR(FRACAS!$AN$5:$AN$9999,0) ) ) / IFERROR($ND92/FRACAS!$AY$1*60,0), 1 )))</f>
        <v>1</v>
      </c>
      <c r="OD92" s="347" cm="1">
        <f t="array" ref="OD92">IF($ND92=0,"",(IFERROR( (IFERROR($ND92/FRACAS!$AY$1*60,0) - SUMPRODUCT( (FRACAS!$K$5:$K$9999=OD$2) * IFERROR(FRACAS!$AN$5:$AN$9999,0) ) ) / IFERROR($ND92/FRACAS!$AY$1*60,0), 1 )))</f>
        <v>1</v>
      </c>
      <c r="OE92" s="347" cm="1">
        <f t="array" ref="OE92">IF($ND92=0,"",(IFERROR( (IFERROR($ND92/FRACAS!$AY$1*60,0) - SUMPRODUCT( (FRACAS!$K$5:$K$9999=OE$2) * IFERROR(FRACAS!$AN$5:$AN$9999,0) ) ) / IFERROR($ND92/FRACAS!$AY$1*60,0), 1 )))</f>
        <v>1</v>
      </c>
      <c r="OF92" s="347" cm="1">
        <f t="array" ref="OF92">IF($ND92=0,"",(IFERROR( (IFERROR($ND92/FRACAS!$AY$1*60,0) - SUMPRODUCT( (FRACAS!$K$5:$K$9999=OF$2) * IFERROR(FRACAS!$AN$5:$AN$9999,0) ) ) / IFERROR($ND92/FRACAS!$AY$1*60,0), 1 )))</f>
        <v>1</v>
      </c>
      <c r="OG92" s="347" cm="1">
        <f t="array" ref="OG92">IF($ND92=0,"",(IFERROR( (IFERROR($ND92/FRACAS!$AY$1*60,0) - SUMPRODUCT( (FRACAS!$K$5:$K$9999=OG$2) * IFERROR(FRACAS!$AN$5:$AN$9999,0) ) ) / IFERROR($ND92/FRACAS!$AY$1*60,0), 1 )))</f>
        <v>1</v>
      </c>
      <c r="OH92" s="347" cm="1">
        <f t="array" ref="OH92">IF($ND92=0,"",(IFERROR( (IFERROR($ND92/FRACAS!$AY$1*60,0) - SUMPRODUCT( (FRACAS!$K$5:$K$9999=OH$2) * IFERROR(FRACAS!$AN$5:$AN$9999,0) ) ) / IFERROR($ND92/FRACAS!$AY$1*60,0), 1 )))</f>
        <v>1</v>
      </c>
      <c r="OI92" s="347" cm="1">
        <f t="array" ref="OI92">IF($ND92=0,"",(IFERROR( (IFERROR($ND92/FRACAS!$AY$1*60,0) - SUMPRODUCT( (FRACAS!$K$5:$K$9999=OI$2) * IFERROR(FRACAS!$AN$5:$AN$9999,0) ) ) / IFERROR($ND92/FRACAS!$AY$1*60,0), 1 )))</f>
        <v>1</v>
      </c>
      <c r="OJ92" s="347" cm="1">
        <f t="array" ref="OJ92">IF($ND92=0,"",(IFERROR( (IFERROR($ND92/FRACAS!$AY$1*60,0) - SUMPRODUCT( (FRACAS!$K$5:$K$9999=OJ$2) * IFERROR(FRACAS!$AN$5:$AN$9999,0) ) ) / IFERROR($ND92/FRACAS!$AY$1*60,0), 1 )))</f>
        <v>1</v>
      </c>
      <c r="OK92" s="347" cm="1">
        <f t="array" ref="OK92">IF($ND92=0,"",(IFERROR( (IFERROR($ND92/FRACAS!$AY$1*60,0) - SUMPRODUCT( (FRACAS!$K$5:$K$9999=OK$2) * IFERROR(FRACAS!$AN$5:$AN$9999,0) ) ) / IFERROR($ND92/FRACAS!$AY$1*60,0), 1 )))</f>
        <v>1</v>
      </c>
      <c r="OL92" s="347" cm="1">
        <f t="array" ref="OL92">IF($ND92=0,"",(IFERROR( (IFERROR($ND92/FRACAS!$AY$1*60,0) - SUMPRODUCT( (FRACAS!$K$5:$K$9999=OL$2) * IFERROR(FRACAS!$AN$5:$AN$9999,0) ) ) / IFERROR($ND92/FRACAS!$AY$1*60,0), 1 )))</f>
        <v>1</v>
      </c>
      <c r="OM92" s="347" cm="1">
        <f t="array" ref="OM92">IF($ND92=0,"",(IFERROR( (IFERROR($ND92/FRACAS!$AY$1*60,0) - SUMPRODUCT( (FRACAS!$K$5:$K$9999=OM$2) * IFERROR(FRACAS!$AN$5:$AN$9999,0) ) ) / IFERROR($ND92/FRACAS!$AY$1*60,0), 1 )))</f>
        <v>1</v>
      </c>
      <c r="ON92" s="347" cm="1">
        <f t="array" ref="ON92">IF($ND92=0,"",(IFERROR( (IFERROR($ND92/FRACAS!$AY$1*60,0) - SUMPRODUCT( (FRACAS!$K$5:$K$9999=ON$2) * IFERROR(FRACAS!$AN$5:$AN$9999,0) ) ) / IFERROR($ND92/FRACAS!$AY$1*60,0), 1 )))</f>
        <v>1</v>
      </c>
    </row>
    <row r="93" spans="2:404" ht="15" customHeight="1">
      <c r="B93" s="301" t="s">
        <v>252</v>
      </c>
      <c r="C93" s="302">
        <v>45877</v>
      </c>
      <c r="D93" s="307">
        <v>35940</v>
      </c>
      <c r="E93" s="307">
        <v>20810</v>
      </c>
      <c r="F93" s="307">
        <v>50375</v>
      </c>
      <c r="G93" s="307">
        <v>44696</v>
      </c>
      <c r="H93" s="307">
        <v>41983</v>
      </c>
      <c r="I93" s="307">
        <v>2823</v>
      </c>
      <c r="J93" s="307">
        <v>23</v>
      </c>
      <c r="K93" s="307">
        <v>11</v>
      </c>
      <c r="L93" s="307">
        <v>8</v>
      </c>
      <c r="M93" s="319">
        <v>6</v>
      </c>
      <c r="N93" s="305"/>
      <c r="O93" s="279"/>
      <c r="P93" s="279"/>
      <c r="Q93" s="279"/>
      <c r="R93" s="279"/>
      <c r="S93" s="279"/>
      <c r="T93" s="279"/>
      <c r="U93" s="279"/>
      <c r="V93" s="279"/>
      <c r="W93" s="279"/>
      <c r="X93" s="279"/>
      <c r="Y93" s="279"/>
      <c r="Z93" s="279"/>
      <c r="AA93" s="279"/>
      <c r="AB93" s="279"/>
      <c r="AC93" s="279"/>
      <c r="AD93" s="279"/>
      <c r="AE93" s="279"/>
      <c r="AF93" s="279"/>
      <c r="AG93" s="279"/>
      <c r="AH93" s="279"/>
      <c r="AI93" s="279"/>
      <c r="AJ93" s="279"/>
      <c r="AK93" s="279"/>
      <c r="AL93" s="279"/>
      <c r="AM93" s="279"/>
      <c r="AN93" s="279"/>
      <c r="AO93" s="279"/>
      <c r="AP93" s="279"/>
      <c r="AQ93" s="279"/>
      <c r="AR93" s="279"/>
      <c r="AS93" s="279"/>
      <c r="AT93" s="279"/>
      <c r="AU93" s="279"/>
      <c r="AV93" s="279"/>
      <c r="AW93" s="279"/>
      <c r="AX93" s="279"/>
      <c r="AY93" s="279"/>
      <c r="AZ93" s="279"/>
      <c r="BA93" s="280"/>
      <c r="BB93" s="266"/>
      <c r="BC93" s="266"/>
      <c r="BD93" s="352"/>
      <c r="BE93" s="352"/>
      <c r="BF93" s="352"/>
      <c r="BG93" s="352"/>
      <c r="BH93" s="352"/>
      <c r="BI93" s="352"/>
      <c r="BJ93" s="352"/>
      <c r="BK93" s="352"/>
      <c r="BL93" s="352"/>
      <c r="BM93" s="352"/>
      <c r="BN93" s="352"/>
      <c r="BO93" s="352"/>
      <c r="BP93" s="352"/>
      <c r="BQ93" s="352"/>
      <c r="BR93" s="352"/>
      <c r="BS93" s="352"/>
      <c r="BT93" s="352"/>
      <c r="BU93" s="352"/>
      <c r="BV93" s="352"/>
      <c r="BW93" s="352"/>
      <c r="BX93" s="352"/>
      <c r="BY93" s="352"/>
      <c r="BZ93" s="352"/>
      <c r="CA93" s="352"/>
      <c r="CB93" s="352"/>
      <c r="CC93" s="352"/>
      <c r="CD93" s="352"/>
      <c r="CE93" s="352"/>
      <c r="CF93" s="352"/>
      <c r="CG93" s="352"/>
      <c r="CH93" s="352"/>
      <c r="CI93" s="352"/>
      <c r="CJ93" s="352"/>
      <c r="CK93" s="352"/>
      <c r="CL93" s="352"/>
      <c r="CM93" s="352"/>
      <c r="CN93" s="352"/>
      <c r="CO93" s="352"/>
      <c r="CP93" s="352"/>
      <c r="CQ93" s="352"/>
      <c r="CR93" s="352"/>
      <c r="CS93" s="352"/>
      <c r="CT93" s="352"/>
      <c r="CU93" s="352"/>
      <c r="CV93" s="352"/>
      <c r="CW93" s="352"/>
      <c r="CX93" s="352"/>
      <c r="CY93" s="352"/>
      <c r="CZ93" s="352"/>
      <c r="DA93" s="352"/>
      <c r="DB93" s="266"/>
      <c r="DC93" s="266">
        <f t="shared" si="8"/>
        <v>94</v>
      </c>
      <c r="DD93" s="302">
        <f t="shared" si="9"/>
        <v>45877</v>
      </c>
      <c r="DE93" s="328">
        <f>IF(D93&gt; 0,(COUNTIFS(FRACAS!$B$5:$B$9997, D$4, FRACAS!$D$5:$D$9997, "&lt;="&amp;D93)), "" )</f>
        <v>44</v>
      </c>
      <c r="DF93" s="282">
        <f>IF(E93&gt; 0,(COUNTIFS(FRACAS!$B$5:$B$9997, E$4, FRACAS!$D$5:$D$9997, "&lt;="&amp;E93)), "" )</f>
        <v>15</v>
      </c>
      <c r="DG93" s="282">
        <f>IF(F93&gt; 0,(COUNTIFS(FRACAS!$B$5:$B$9997, F$4, FRACAS!$D$5:$D$9997, "&lt;="&amp;F93)), "" )</f>
        <v>9</v>
      </c>
      <c r="DH93" s="282">
        <f>IF(G93&gt; 0,(COUNTIFS(FRACAS!$B$5:$B$9997, G$4, FRACAS!$D$5:$D$9997, "&lt;="&amp;G93)), "" )</f>
        <v>13</v>
      </c>
      <c r="DI93" s="282">
        <f>IF(H93&gt; 0,(COUNTIFS(FRACAS!$B$5:$B$9997, H$4, FRACAS!$D$5:$D$9997, "&lt;="&amp;H93)), "" )</f>
        <v>13</v>
      </c>
      <c r="DJ93" s="282">
        <f>IF(I93&gt; 0,(COUNTIFS(FRACAS!$B$5:$B$9997, I$4, FRACAS!$D$5:$D$9997, "&lt;="&amp;I93)), "" )</f>
        <v>0</v>
      </c>
      <c r="DK93" s="282">
        <f>IF(J93&gt; 0,(COUNTIFS(FRACAS!$B$5:$B$9997, J$4, FRACAS!$D$5:$D$9997, "&lt;="&amp;J93)), "" )</f>
        <v>0</v>
      </c>
      <c r="DL93" s="282">
        <f>IF(K93&gt; 0,(COUNTIFS(FRACAS!$B$5:$B$9997, K$4, FRACAS!$D$5:$D$9997, "&lt;="&amp;K93)), "" )</f>
        <v>0</v>
      </c>
      <c r="DM93" s="282">
        <f>IF(L93&gt; 0,(COUNTIFS(FRACAS!$B$5:$B$9997, L$4, FRACAS!$D$5:$D$9997, "&lt;="&amp;L93)), "" )</f>
        <v>0</v>
      </c>
      <c r="DN93" s="282">
        <f>IF(M93&gt; 0,(COUNTIFS(FRACAS!$B$5:$B$9997, M$4, FRACAS!$D$5:$D$9997, "&lt;="&amp;M93)), "" )</f>
        <v>0</v>
      </c>
      <c r="DO93" s="284"/>
      <c r="DP93" s="282"/>
      <c r="DQ93" s="282"/>
      <c r="DR93" s="282"/>
      <c r="DS93" s="282"/>
      <c r="DT93" s="282"/>
      <c r="DU93" s="282"/>
      <c r="DV93" s="282"/>
      <c r="DW93" s="282"/>
      <c r="DX93" s="282"/>
      <c r="DY93" s="282"/>
      <c r="DZ93" s="282"/>
      <c r="EA93" s="282"/>
      <c r="EB93" s="282"/>
      <c r="EC93" s="282"/>
      <c r="ED93" s="282"/>
      <c r="EE93" s="282"/>
      <c r="EF93" s="282"/>
      <c r="EG93" s="282"/>
      <c r="EH93" s="282"/>
      <c r="EI93" s="282"/>
      <c r="EJ93" s="282"/>
      <c r="EK93" s="282"/>
      <c r="EL93" s="282"/>
      <c r="EM93" s="282"/>
      <c r="EN93" s="282"/>
      <c r="EO93" s="282"/>
      <c r="EP93" s="282"/>
      <c r="EQ93" s="282"/>
      <c r="ER93" s="282"/>
      <c r="ES93" s="282"/>
      <c r="ET93" s="282"/>
      <c r="EU93" s="282"/>
      <c r="EV93" s="282"/>
      <c r="EW93" s="282"/>
      <c r="EX93" s="282"/>
      <c r="EY93" s="282"/>
      <c r="EZ93" s="282"/>
      <c r="FA93" s="282"/>
      <c r="FB93" s="283"/>
      <c r="FC93" s="285"/>
      <c r="FD93" s="285"/>
      <c r="JN93" s="306"/>
      <c r="JO93" s="274"/>
      <c r="JP93" s="274"/>
      <c r="JQ93" s="274"/>
      <c r="JR93" s="274"/>
      <c r="JS93" s="274"/>
      <c r="JT93" s="274"/>
      <c r="JU93" s="274"/>
      <c r="JV93" s="274"/>
      <c r="JW93" s="274"/>
      <c r="JX93" s="274"/>
      <c r="JY93" s="274"/>
      <c r="JZ93" s="274"/>
      <c r="KA93" s="274"/>
      <c r="KB93" s="274"/>
      <c r="KC93" s="274"/>
      <c r="KD93" s="274"/>
      <c r="KE93" s="274"/>
      <c r="KF93" s="274"/>
      <c r="KG93" s="274"/>
      <c r="KH93" s="274"/>
      <c r="KI93" s="274"/>
      <c r="KJ93" s="274"/>
      <c r="KK93" s="274"/>
      <c r="KL93" s="274"/>
      <c r="KM93" s="274"/>
      <c r="KN93" s="274"/>
      <c r="KO93" s="274"/>
      <c r="KP93" s="274"/>
      <c r="KQ93" s="274"/>
      <c r="KR93" s="274"/>
      <c r="KS93" s="274"/>
      <c r="KT93" s="274"/>
      <c r="KU93" s="274"/>
      <c r="KV93" s="274"/>
      <c r="KW93" s="274"/>
      <c r="KX93" s="274"/>
      <c r="KY93" s="274"/>
      <c r="KZ93" s="274"/>
      <c r="LA93" s="274"/>
      <c r="LB93" s="275"/>
      <c r="LC93" s="302">
        <f t="shared" si="11"/>
        <v>45877</v>
      </c>
      <c r="LD93" s="354" cm="1">
        <f t="array" ref="LD93">IFERROR(
    (((D93/FRACAS!$AY$1)*60))
    /
    (((D93/FRACAS!$AY$1)*60) + SUMPRODUCT((FRACAS!$B$5:$B$9997=D$4)*(FRACAS!$D$5:$D$9997&lt;=D93)*(IFERROR(FRACAS!$AM$5:$AM$9997,0)))
    ),"")</f>
        <v>0.5719940933200397</v>
      </c>
      <c r="LE93" s="354" cm="1">
        <f t="array" ref="LE93">IFERROR(
    (((E93/FRACAS!$AY$1)*60))
    /
    (((E93/FRACAS!$AY$1)*60) + SUMPRODUCT((FRACAS!$B$5:$B$9997=E$4)*(FRACAS!$D$5:$D$9997&lt;=E93)*(IFERROR(FRACAS!$AM$5:$AM$9997,0)))
    ),"")</f>
        <v>0.42968277715177755</v>
      </c>
      <c r="LF93" s="354" cm="1">
        <f t="array" ref="LF93">IFERROR(
    (((F93/FRACAS!$AY$1)*60))
    /
    (((F93/FRACAS!$AY$1)*60) + SUMPRODUCT((FRACAS!$B$5:$B$9997=F$4)*(FRACAS!$D$5:$D$9997&lt;=F93)*(IFERROR(FRACAS!$AM$5:$AM$9997,0)))
    ),"")</f>
        <v>0.86812345457594919</v>
      </c>
      <c r="LG93" s="354" cm="1">
        <f t="array" ref="LG93">IFERROR(
    (((G93/FRACAS!$AY$1)*60))
    /
    (((G93/FRACAS!$AY$1)*60) + SUMPRODUCT((FRACAS!$B$5:$B$9997=G$4)*(FRACAS!$D$5:$D$9997&lt;=G93)*(IFERROR(FRACAS!$AM$5:$AM$9997,0)))
    ),"")</f>
        <v>0.86868968040262373</v>
      </c>
      <c r="LH93" s="354" cm="1">
        <f t="array" ref="LH93">IFERROR(
    (((H93/FRACAS!$AY$1)*60))
    /
    (((H93/FRACAS!$AY$1)*60) + SUMPRODUCT((FRACAS!$B$5:$B$9997=H$4)*(FRACAS!$D$5:$D$9997&lt;=H93)*(IFERROR(FRACAS!$AM$5:$AM$9997,0)))
    ),"")</f>
        <v>0.84616882461815845</v>
      </c>
      <c r="LI93" s="354" cm="1">
        <f t="array" ref="LI93">IFERROR(
    (((I93/FRACAS!$AY$1)*60))
    /
    (((I93/FRACAS!$AY$1)*60) + SUMPRODUCT((FRACAS!$B$5:$B$9997=I$4)*(FRACAS!$D$5:$D$9997&lt;=I93)*(IFERROR(FRACAS!$AM$5:$AM$9997,0)))
    ),"")</f>
        <v>1</v>
      </c>
      <c r="LJ93" s="354" cm="1">
        <f t="array" ref="LJ93">IFERROR(
    (((J93/FRACAS!$AY$1)*60))
    /
    (((J93/FRACAS!$AY$1)*60) + SUMPRODUCT((FRACAS!$B$5:$B$9997=J$4)*(FRACAS!$D$5:$D$9997&lt;=J93)*(IFERROR(FRACAS!$AM$5:$AM$9997,0)))
    ),"")</f>
        <v>1</v>
      </c>
      <c r="LK93" s="354" cm="1">
        <f t="array" ref="LK93">IFERROR(
    (((K93/FRACAS!$AY$1)*60))
    /
    (((K93/FRACAS!$AY$1)*60) + SUMPRODUCT((FRACAS!$B$5:$B$9997=K$4)*(FRACAS!$D$5:$D$9997&lt;=K93)*(IFERROR(FRACAS!$AM$5:$AM$9997,0)))
    ),"")</f>
        <v>1</v>
      </c>
      <c r="LL93" s="354" cm="1">
        <f t="array" ref="LL93">IFERROR(
    (((L93/FRACAS!$AY$1)*60))
    /
    (((L93/FRACAS!$AY$1)*60) + SUMPRODUCT((FRACAS!$B$5:$B$9997=L$4)*(FRACAS!$D$5:$D$9997&lt;=L93)*(IFERROR(FRACAS!$AM$5:$AM$9997,0)))
    ),"")</f>
        <v>1</v>
      </c>
      <c r="LM93" s="354" cm="1">
        <f t="array" ref="LM93">IFERROR(
    (((M93/FRACAS!$AY$1)*60))
    /
    (((M93/FRACAS!$AY$1)*60) + SUMPRODUCT((FRACAS!$B$5:$B$9997=M$4)*(FRACAS!$D$5:$D$9997&lt;=M93)*(IFERROR(FRACAS!$AM$5:$AM$9997,0)))
    ),"")</f>
        <v>1</v>
      </c>
      <c r="LN93" s="308"/>
      <c r="LO93" s="276"/>
      <c r="LP93" s="276"/>
      <c r="LQ93" s="276"/>
      <c r="LR93" s="276"/>
      <c r="LS93" s="276"/>
      <c r="LT93" s="276"/>
      <c r="LU93" s="276"/>
      <c r="LV93" s="276"/>
      <c r="LW93" s="276"/>
      <c r="LX93" s="276"/>
      <c r="LY93" s="276"/>
      <c r="LZ93" s="276"/>
      <c r="MA93" s="276"/>
      <c r="MB93" s="276"/>
      <c r="MC93" s="276"/>
      <c r="MD93" s="276"/>
      <c r="ME93" s="276"/>
      <c r="MF93" s="276"/>
      <c r="MG93" s="276"/>
      <c r="MH93" s="276"/>
      <c r="MI93" s="276"/>
      <c r="MJ93" s="276"/>
      <c r="MK93" s="276"/>
      <c r="ML93" s="276"/>
      <c r="MM93" s="276"/>
      <c r="MN93" s="276"/>
      <c r="MO93" s="276"/>
      <c r="MP93" s="276"/>
      <c r="MQ93" s="276"/>
      <c r="MR93" s="276"/>
      <c r="MS93" s="276"/>
      <c r="MT93" s="276"/>
      <c r="MU93" s="276"/>
      <c r="MV93" s="276"/>
      <c r="MW93" s="276"/>
      <c r="MX93" s="276"/>
      <c r="MY93" s="276"/>
      <c r="MZ93" s="276"/>
      <c r="NA93" s="277"/>
      <c r="ND93" s="345">
        <f t="shared" si="12"/>
        <v>196675</v>
      </c>
      <c r="NE93" s="346">
        <f t="shared" si="10"/>
        <v>45877</v>
      </c>
      <c r="NF93" s="347" cm="1">
        <f t="array" ref="NF93">IF($ND93=0,"",(IFERROR( (IFERROR($ND93/FRACAS!$AY$1*60,0) - SUMPRODUCT( (FRACAS!$K$5:$K$9999=NF$2) * IFERROR(FRACAS!$AN$5:$AN$9999,0) ) ) / IFERROR($ND93/FRACAS!$AY$1*60,0), 1 )))</f>
        <v>1</v>
      </c>
      <c r="NG93" s="347" cm="1">
        <f t="array" ref="NG93">IF($ND93=0,"",(IFERROR( (IFERROR($ND93/FRACAS!$AY$1*60,0) - SUMPRODUCT( (FRACAS!$K$5:$K$9999=NG$2) * IFERROR(FRACAS!$AN$5:$AN$9999,0) ) ) / IFERROR($ND93/FRACAS!$AY$1*60,0), 1 )))</f>
        <v>1</v>
      </c>
      <c r="NH93" s="347" cm="1">
        <f t="array" ref="NH93">IF($ND93=0,"",(IFERROR( (IFERROR($ND93/FRACAS!$AY$1*60,0) - SUMPRODUCT( (FRACAS!$K$5:$K$9999=NH$2) * IFERROR(FRACAS!$AN$5:$AN$9999,0) ) ) / IFERROR($ND93/FRACAS!$AY$1*60,0), 1 )))</f>
        <v>1</v>
      </c>
      <c r="NI93" s="347" cm="1">
        <f t="array" ref="NI93">IF($ND93=0,"",(IFERROR( (IFERROR($ND93/FRACAS!$AY$1*60,0) - SUMPRODUCT( (FRACAS!$K$5:$K$9999=NI$2) * IFERROR(FRACAS!$AN$5:$AN$9999,0) ) ) / IFERROR($ND93/FRACAS!$AY$1*60,0), 1 )))</f>
        <v>1</v>
      </c>
      <c r="NJ93" s="347" cm="1">
        <f t="array" ref="NJ93">IF($ND93=0,"",(IFERROR( (IFERROR($ND93/FRACAS!$AY$1*60,0) - SUMPRODUCT( (FRACAS!$K$5:$K$9999=NJ$2) * IFERROR(FRACAS!$AN$5:$AN$9999,0) ) ) / IFERROR($ND93/FRACAS!$AY$1*60,0), 1 )))</f>
        <v>1</v>
      </c>
      <c r="NK93" s="347" cm="1">
        <f t="array" ref="NK93">IF($ND93=0,"",(IFERROR( (IFERROR($ND93/FRACAS!$AY$1*60,0) - SUMPRODUCT( (FRACAS!$K$5:$K$9999=NK$2) * IFERROR(FRACAS!$AN$5:$AN$9999,0) ) ) / IFERROR($ND93/FRACAS!$AY$1*60,0), 1 )))</f>
        <v>1</v>
      </c>
      <c r="NL93" s="347" cm="1">
        <f t="array" ref="NL93">IF($ND93=0,"",(IFERROR( (IFERROR($ND93/FRACAS!$AY$1*60,0) - SUMPRODUCT( (FRACAS!$K$5:$K$9999=NL$2) * IFERROR(FRACAS!$AN$5:$AN$9999,0) ) ) / IFERROR($ND93/FRACAS!$AY$1*60,0), 1 )))</f>
        <v>1</v>
      </c>
      <c r="NM93" s="347" cm="1">
        <f t="array" ref="NM93">IF($ND93=0,"",(IFERROR( (IFERROR($ND93/FRACAS!$AY$1*60,0) - SUMPRODUCT( (FRACAS!$K$5:$K$9999=NM$2) * IFERROR(FRACAS!$AN$5:$AN$9999,0) ) ) / IFERROR($ND93/FRACAS!$AY$1*60,0), 1 )))</f>
        <v>1</v>
      </c>
      <c r="NN93" s="347" cm="1">
        <f t="array" ref="NN93">IF($ND93=0,"",(IFERROR( (IFERROR($ND93/FRACAS!$AY$1*60,0) - SUMPRODUCT( (FRACAS!$K$5:$K$9999=NN$2) * IFERROR(FRACAS!$AN$5:$AN$9999,0) ) ) / IFERROR($ND93/FRACAS!$AY$1*60,0), 1 )))</f>
        <v>1</v>
      </c>
      <c r="NO93" s="347" cm="1">
        <f t="array" ref="NO93">IF($ND93=0,"",(IFERROR( (IFERROR($ND93/FRACAS!$AY$1*60,0) - SUMPRODUCT( (FRACAS!$K$5:$K$9999=NO$2) * IFERROR(FRACAS!$AN$5:$AN$9999,0) ) ) / IFERROR($ND93/FRACAS!$AY$1*60,0), 1 )))</f>
        <v>1</v>
      </c>
      <c r="NP93" s="347" cm="1">
        <f t="array" ref="NP93">IF($ND93=0,"",(IFERROR( (IFERROR($ND93/FRACAS!$AY$1*60,0) - SUMPRODUCT( (FRACAS!$K$5:$K$9999=NP$2) * IFERROR(FRACAS!$AN$5:$AN$9999,0) ) ) / IFERROR($ND93/FRACAS!$AY$1*60,0), 1 )))</f>
        <v>1</v>
      </c>
      <c r="NQ93" s="347" cm="1">
        <f t="array" ref="NQ93">IF($ND93=0,"",(IFERROR( (IFERROR($ND93/FRACAS!$AY$1*60,0) - SUMPRODUCT( (FRACAS!$K$5:$K$9999=NQ$2) * IFERROR(FRACAS!$AN$5:$AN$9999,0) ) ) / IFERROR($ND93/FRACAS!$AY$1*60,0), 1 )))</f>
        <v>1</v>
      </c>
      <c r="NR93" s="347" cm="1">
        <f t="array" ref="NR93">IF($ND93=0,"",(IFERROR( (IFERROR($ND93/FRACAS!$AY$1*60,0) - SUMPRODUCT( (FRACAS!$K$5:$K$9999=NR$2) * IFERROR(FRACAS!$AN$5:$AN$9999,0) ) ) / IFERROR($ND93/FRACAS!$AY$1*60,0), 1 )))</f>
        <v>1</v>
      </c>
      <c r="NS93" s="347" cm="1">
        <f t="array" ref="NS93">IF($ND93=0,"",(IFERROR( (IFERROR($ND93/FRACAS!$AY$1*60,0) - SUMPRODUCT( (FRACAS!$K$5:$K$9999=NS$2) * IFERROR(FRACAS!$AN$5:$AN$9999,0) ) ) / IFERROR($ND93/FRACAS!$AY$1*60,0), 1 )))</f>
        <v>1</v>
      </c>
      <c r="NT93" s="347" cm="1">
        <f t="array" ref="NT93">IF($ND93=0,"",(IFERROR( (IFERROR($ND93/FRACAS!$AY$1*60,0) - SUMPRODUCT( (FRACAS!$K$5:$K$9999=NT$2) * IFERROR(FRACAS!$AN$5:$AN$9999,0) ) ) / IFERROR($ND93/FRACAS!$AY$1*60,0), 1 )))</f>
        <v>1</v>
      </c>
      <c r="NU93" s="347" cm="1">
        <f t="array" ref="NU93">IF($ND93=0,"",(IFERROR( (IFERROR($ND93/FRACAS!$AY$1*60,0) - SUMPRODUCT( (FRACAS!$K$5:$K$9999=NU$2) * IFERROR(FRACAS!$AN$5:$AN$9999,0) ) ) / IFERROR($ND93/FRACAS!$AY$1*60,0), 1 )))</f>
        <v>1</v>
      </c>
      <c r="NV93" s="347" cm="1">
        <f t="array" ref="NV93">IF($ND93=0,"",(IFERROR( (IFERROR($ND93/FRACAS!$AY$1*60,0) - SUMPRODUCT( (FRACAS!$K$5:$K$9999=NV$2) * IFERROR(FRACAS!$AN$5:$AN$9999,0) ) ) / IFERROR($ND93/FRACAS!$AY$1*60,0), 1 )))</f>
        <v>1</v>
      </c>
      <c r="NW93" s="347" cm="1">
        <f t="array" ref="NW93">IF($ND93=0,"",(IFERROR( (IFERROR($ND93/FRACAS!$AY$1*60,0) - SUMPRODUCT( (FRACAS!$K$5:$K$9999=NW$2) * IFERROR(FRACAS!$AN$5:$AN$9999,0) ) ) / IFERROR($ND93/FRACAS!$AY$1*60,0), 1 )))</f>
        <v>1</v>
      </c>
      <c r="NX93" s="347" cm="1">
        <f t="array" ref="NX93">IF($ND93=0,"",(IFERROR( (IFERROR($ND93/FRACAS!$AY$1*60,0) - SUMPRODUCT( (FRACAS!$K$5:$K$9999=NX$2) * IFERROR(FRACAS!$AN$5:$AN$9999,0) ) ) / IFERROR($ND93/FRACAS!$AY$1*60,0), 1 )))</f>
        <v>1</v>
      </c>
      <c r="NY93" s="347" cm="1">
        <f t="array" ref="NY93">IF($ND93=0,"",(IFERROR( (IFERROR($ND93/FRACAS!$AY$1*60,0) - SUMPRODUCT( (FRACAS!$K$5:$K$9999=NY$2) * IFERROR(FRACAS!$AN$5:$AN$9999,0) ) ) / IFERROR($ND93/FRACAS!$AY$1*60,0), 1 )))</f>
        <v>1</v>
      </c>
      <c r="NZ93" s="347" cm="1">
        <f t="array" ref="NZ93">IF($ND93=0,"",(IFERROR( (IFERROR($ND93/FRACAS!$AY$1*60,0) - SUMPRODUCT( (FRACAS!$K$5:$K$9999=NZ$2) * IFERROR(FRACAS!$AN$5:$AN$9999,0) ) ) / IFERROR($ND93/FRACAS!$AY$1*60,0), 1 )))</f>
        <v>1</v>
      </c>
      <c r="OA93" s="347" cm="1">
        <f t="array" ref="OA93">IF($ND93=0,"",(IFERROR( (IFERROR($ND93/FRACAS!$AY$1*60,0) - SUMPRODUCT( (FRACAS!$K$5:$K$9999=OA$2) * IFERROR(FRACAS!$AN$5:$AN$9999,0) ) ) / IFERROR($ND93/FRACAS!$AY$1*60,0), 1 )))</f>
        <v>1</v>
      </c>
      <c r="OB93" s="347" cm="1">
        <f t="array" ref="OB93">IF($ND93=0,"",(IFERROR( (IFERROR($ND93/FRACAS!$AY$1*60,0) - SUMPRODUCT( (FRACAS!$K$5:$K$9999=OB$2) * IFERROR(FRACAS!$AN$5:$AN$9999,0) ) ) / IFERROR($ND93/FRACAS!$AY$1*60,0), 1 )))</f>
        <v>1</v>
      </c>
      <c r="OC93" s="347" cm="1">
        <f t="array" ref="OC93">IF($ND93=0,"",(IFERROR( (IFERROR($ND93/FRACAS!$AY$1*60,0) - SUMPRODUCT( (FRACAS!$K$5:$K$9999=OC$2) * IFERROR(FRACAS!$AN$5:$AN$9999,0) ) ) / IFERROR($ND93/FRACAS!$AY$1*60,0), 1 )))</f>
        <v>1</v>
      </c>
      <c r="OD93" s="347" cm="1">
        <f t="array" ref="OD93">IF($ND93=0,"",(IFERROR( (IFERROR($ND93/FRACAS!$AY$1*60,0) - SUMPRODUCT( (FRACAS!$K$5:$K$9999=OD$2) * IFERROR(FRACAS!$AN$5:$AN$9999,0) ) ) / IFERROR($ND93/FRACAS!$AY$1*60,0), 1 )))</f>
        <v>1</v>
      </c>
      <c r="OE93" s="347" cm="1">
        <f t="array" ref="OE93">IF($ND93=0,"",(IFERROR( (IFERROR($ND93/FRACAS!$AY$1*60,0) - SUMPRODUCT( (FRACAS!$K$5:$K$9999=OE$2) * IFERROR(FRACAS!$AN$5:$AN$9999,0) ) ) / IFERROR($ND93/FRACAS!$AY$1*60,0), 1 )))</f>
        <v>1</v>
      </c>
      <c r="OF93" s="347" cm="1">
        <f t="array" ref="OF93">IF($ND93=0,"",(IFERROR( (IFERROR($ND93/FRACAS!$AY$1*60,0) - SUMPRODUCT( (FRACAS!$K$5:$K$9999=OF$2) * IFERROR(FRACAS!$AN$5:$AN$9999,0) ) ) / IFERROR($ND93/FRACAS!$AY$1*60,0), 1 )))</f>
        <v>1</v>
      </c>
      <c r="OG93" s="347" cm="1">
        <f t="array" ref="OG93">IF($ND93=0,"",(IFERROR( (IFERROR($ND93/FRACAS!$AY$1*60,0) - SUMPRODUCT( (FRACAS!$K$5:$K$9999=OG$2) * IFERROR(FRACAS!$AN$5:$AN$9999,0) ) ) / IFERROR($ND93/FRACAS!$AY$1*60,0), 1 )))</f>
        <v>1</v>
      </c>
      <c r="OH93" s="347" cm="1">
        <f t="array" ref="OH93">IF($ND93=0,"",(IFERROR( (IFERROR($ND93/FRACAS!$AY$1*60,0) - SUMPRODUCT( (FRACAS!$K$5:$K$9999=OH$2) * IFERROR(FRACAS!$AN$5:$AN$9999,0) ) ) / IFERROR($ND93/FRACAS!$AY$1*60,0), 1 )))</f>
        <v>1</v>
      </c>
      <c r="OI93" s="347" cm="1">
        <f t="array" ref="OI93">IF($ND93=0,"",(IFERROR( (IFERROR($ND93/FRACAS!$AY$1*60,0) - SUMPRODUCT( (FRACAS!$K$5:$K$9999=OI$2) * IFERROR(FRACAS!$AN$5:$AN$9999,0) ) ) / IFERROR($ND93/FRACAS!$AY$1*60,0), 1 )))</f>
        <v>1</v>
      </c>
      <c r="OJ93" s="347" cm="1">
        <f t="array" ref="OJ93">IF($ND93=0,"",(IFERROR( (IFERROR($ND93/FRACAS!$AY$1*60,0) - SUMPRODUCT( (FRACAS!$K$5:$K$9999=OJ$2) * IFERROR(FRACAS!$AN$5:$AN$9999,0) ) ) / IFERROR($ND93/FRACAS!$AY$1*60,0), 1 )))</f>
        <v>1</v>
      </c>
      <c r="OK93" s="347" cm="1">
        <f t="array" ref="OK93">IF($ND93=0,"",(IFERROR( (IFERROR($ND93/FRACAS!$AY$1*60,0) - SUMPRODUCT( (FRACAS!$K$5:$K$9999=OK$2) * IFERROR(FRACAS!$AN$5:$AN$9999,0) ) ) / IFERROR($ND93/FRACAS!$AY$1*60,0), 1 )))</f>
        <v>1</v>
      </c>
      <c r="OL93" s="347" cm="1">
        <f t="array" ref="OL93">IF($ND93=0,"",(IFERROR( (IFERROR($ND93/FRACAS!$AY$1*60,0) - SUMPRODUCT( (FRACAS!$K$5:$K$9999=OL$2) * IFERROR(FRACAS!$AN$5:$AN$9999,0) ) ) / IFERROR($ND93/FRACAS!$AY$1*60,0), 1 )))</f>
        <v>1</v>
      </c>
      <c r="OM93" s="347" cm="1">
        <f t="array" ref="OM93">IF($ND93=0,"",(IFERROR( (IFERROR($ND93/FRACAS!$AY$1*60,0) - SUMPRODUCT( (FRACAS!$K$5:$K$9999=OM$2) * IFERROR(FRACAS!$AN$5:$AN$9999,0) ) ) / IFERROR($ND93/FRACAS!$AY$1*60,0), 1 )))</f>
        <v>1</v>
      </c>
      <c r="ON93" s="347" cm="1">
        <f t="array" ref="ON93">IF($ND93=0,"",(IFERROR( (IFERROR($ND93/FRACAS!$AY$1*60,0) - SUMPRODUCT( (FRACAS!$K$5:$K$9999=ON$2) * IFERROR(FRACAS!$AN$5:$AN$9999,0) ) ) / IFERROR($ND93/FRACAS!$AY$1*60,0), 1 )))</f>
        <v>1</v>
      </c>
    </row>
    <row r="94" spans="2:404" ht="15" customHeight="1">
      <c r="B94" s="301" t="s">
        <v>253</v>
      </c>
      <c r="C94" s="302">
        <v>45884</v>
      </c>
      <c r="D94" s="279">
        <f>IF('[7]MİLLEAGE(KM)'!H95="","",'[7]MİLLEAGE(KM)'!H95)</f>
        <v>35942</v>
      </c>
      <c r="E94" s="279">
        <f>IF('[7]MİLLEAGE(KM)'!I95="","",'[7]MİLLEAGE(KM)'!I95)</f>
        <v>20924</v>
      </c>
      <c r="F94" s="279">
        <f>IF('[7]MİLLEAGE(KM)'!J95="","",'[7]MİLLEAGE(KM)'!J95)</f>
        <v>51350</v>
      </c>
      <c r="G94" s="279">
        <f>IF('[7]MİLLEAGE(KM)'!K95="","",'[7]MİLLEAGE(KM)'!K95)</f>
        <v>46680</v>
      </c>
      <c r="H94" s="279">
        <f>IF('[7]MİLLEAGE(KM)'!L95="","",'[7]MİLLEAGE(KM)'!L95)</f>
        <v>42006</v>
      </c>
      <c r="I94" s="279">
        <f>IF('[7]MİLLEAGE(KM)'!M95="","",'[7]MİLLEAGE(KM)'!M95)</f>
        <v>3057</v>
      </c>
      <c r="J94" s="279" t="str">
        <f>IF('[7]MİLLEAGE(KM)'!N95="","",'[7]MİLLEAGE(KM)'!N95)</f>
        <v/>
      </c>
      <c r="K94" s="279">
        <f>IF('[7]MİLLEAGE(KM)'!O95="","",'[7]MİLLEAGE(KM)'!O95)</f>
        <v>12</v>
      </c>
      <c r="L94" s="279">
        <f>IF('[7]MİLLEAGE(KM)'!P95="","",'[7]MİLLEAGE(KM)'!P95)</f>
        <v>8</v>
      </c>
      <c r="M94" s="279">
        <f>IF('[7]MİLLEAGE(KM)'!Q95="","",'[7]MİLLEAGE(KM)'!Q95)</f>
        <v>10</v>
      </c>
      <c r="N94" s="305"/>
      <c r="O94" s="279"/>
      <c r="P94" s="279"/>
      <c r="Q94" s="279"/>
      <c r="R94" s="279"/>
      <c r="S94" s="279"/>
      <c r="T94" s="279"/>
      <c r="U94" s="279"/>
      <c r="V94" s="279"/>
      <c r="W94" s="279"/>
      <c r="X94" s="279"/>
      <c r="Y94" s="279"/>
      <c r="Z94" s="279"/>
      <c r="AA94" s="279"/>
      <c r="AB94" s="279"/>
      <c r="AC94" s="279"/>
      <c r="AD94" s="279"/>
      <c r="AE94" s="279"/>
      <c r="AF94" s="279"/>
      <c r="AG94" s="279"/>
      <c r="AH94" s="279"/>
      <c r="AI94" s="279"/>
      <c r="AJ94" s="279"/>
      <c r="AK94" s="279"/>
      <c r="AL94" s="279"/>
      <c r="AM94" s="279"/>
      <c r="AN94" s="279"/>
      <c r="AO94" s="279"/>
      <c r="AP94" s="279"/>
      <c r="AQ94" s="279"/>
      <c r="AR94" s="279"/>
      <c r="AS94" s="279"/>
      <c r="AT94" s="279"/>
      <c r="AU94" s="279"/>
      <c r="AV94" s="279"/>
      <c r="AW94" s="279"/>
      <c r="AX94" s="279"/>
      <c r="AY94" s="279"/>
      <c r="AZ94" s="279"/>
      <c r="BA94" s="280"/>
      <c r="BB94" s="266"/>
      <c r="BC94" s="266"/>
      <c r="BD94" s="352"/>
      <c r="BE94" s="352"/>
      <c r="BF94" s="352"/>
      <c r="BG94" s="352"/>
      <c r="BH94" s="352"/>
      <c r="BI94" s="352"/>
      <c r="BJ94" s="352"/>
      <c r="BK94" s="352"/>
      <c r="BL94" s="352"/>
      <c r="BM94" s="352"/>
      <c r="BN94" s="352"/>
      <c r="BO94" s="352"/>
      <c r="BP94" s="352"/>
      <c r="BQ94" s="352"/>
      <c r="BR94" s="352"/>
      <c r="BS94" s="352"/>
      <c r="BT94" s="352"/>
      <c r="BU94" s="352"/>
      <c r="BV94" s="352"/>
      <c r="BW94" s="352"/>
      <c r="BX94" s="352"/>
      <c r="BY94" s="352"/>
      <c r="BZ94" s="352"/>
      <c r="CA94" s="352"/>
      <c r="CB94" s="352"/>
      <c r="CC94" s="352"/>
      <c r="CD94" s="352"/>
      <c r="CE94" s="352"/>
      <c r="CF94" s="352"/>
      <c r="CG94" s="352"/>
      <c r="CH94" s="352"/>
      <c r="CI94" s="352"/>
      <c r="CJ94" s="352"/>
      <c r="CK94" s="352"/>
      <c r="CL94" s="352"/>
      <c r="CM94" s="352"/>
      <c r="CN94" s="352"/>
      <c r="CO94" s="352"/>
      <c r="CP94" s="352"/>
      <c r="CQ94" s="352"/>
      <c r="CR94" s="352"/>
      <c r="CS94" s="352"/>
      <c r="CT94" s="352"/>
      <c r="CU94" s="352"/>
      <c r="CV94" s="352"/>
      <c r="CW94" s="352"/>
      <c r="CX94" s="352"/>
      <c r="CY94" s="352"/>
      <c r="CZ94" s="352"/>
      <c r="DA94" s="352"/>
      <c r="DB94" s="266"/>
      <c r="DC94" s="266">
        <f t="shared" si="8"/>
        <v>94</v>
      </c>
      <c r="DD94" s="302">
        <f t="shared" si="9"/>
        <v>45884</v>
      </c>
      <c r="DE94" s="328">
        <f>IF(D94&gt; 0,(COUNTIFS(FRACAS!$B$5:$B$9997, D$4, FRACAS!$D$5:$D$9997, "&lt;="&amp;D94)), "" )</f>
        <v>44</v>
      </c>
      <c r="DF94" s="282">
        <f>IF(E94&gt; 0,(COUNTIFS(FRACAS!$B$5:$B$9997, E$4, FRACAS!$D$5:$D$9997, "&lt;="&amp;E94)), "" )</f>
        <v>15</v>
      </c>
      <c r="DG94" s="282">
        <f>IF(F94&gt; 0,(COUNTIFS(FRACAS!$B$5:$B$9997, F$4, FRACAS!$D$5:$D$9997, "&lt;="&amp;F94)), "" )</f>
        <v>9</v>
      </c>
      <c r="DH94" s="282">
        <f>IF(G94&gt; 0,(COUNTIFS(FRACAS!$B$5:$B$9997, G$4, FRACAS!$D$5:$D$9997, "&lt;="&amp;G94)), "" )</f>
        <v>13</v>
      </c>
      <c r="DI94" s="282">
        <f>IF(H94&gt; 0,(COUNTIFS(FRACAS!$B$5:$B$9997, H$4, FRACAS!$D$5:$D$9997, "&lt;="&amp;H94)), "" )</f>
        <v>13</v>
      </c>
      <c r="DJ94" s="282">
        <f>IF(I94&gt; 0,(COUNTIFS(FRACAS!$B$5:$B$9997, I$4, FRACAS!$D$5:$D$9997, "&lt;="&amp;I94)), "" )</f>
        <v>0</v>
      </c>
      <c r="DK94" s="282">
        <f>IF(J94&gt; 0,(COUNTIFS(FRACAS!$B$5:$B$9997, J$4, FRACAS!$D$5:$D$9997, "&lt;="&amp;J94)), "" )</f>
        <v>0</v>
      </c>
      <c r="DL94" s="282">
        <f>IF(K94&gt; 0,(COUNTIFS(FRACAS!$B$5:$B$9997, K$4, FRACAS!$D$5:$D$9997, "&lt;="&amp;K94)), "" )</f>
        <v>0</v>
      </c>
      <c r="DM94" s="282">
        <f>IF(L94&gt; 0,(COUNTIFS(FRACAS!$B$5:$B$9997, L$4, FRACAS!$D$5:$D$9997, "&lt;="&amp;L94)), "" )</f>
        <v>0</v>
      </c>
      <c r="DN94" s="282">
        <f>IF(M94&gt; 0,(COUNTIFS(FRACAS!$B$5:$B$9997, M$4, FRACAS!$D$5:$D$9997, "&lt;="&amp;M94)), "" )</f>
        <v>0</v>
      </c>
      <c r="DO94" s="284"/>
      <c r="DP94" s="282"/>
      <c r="DQ94" s="282"/>
      <c r="DR94" s="282"/>
      <c r="DS94" s="282"/>
      <c r="DT94" s="282"/>
      <c r="DU94" s="282"/>
      <c r="DV94" s="282"/>
      <c r="DW94" s="282"/>
      <c r="DX94" s="282"/>
      <c r="DY94" s="282"/>
      <c r="DZ94" s="282"/>
      <c r="EA94" s="282"/>
      <c r="EB94" s="282"/>
      <c r="EC94" s="282"/>
      <c r="ED94" s="282"/>
      <c r="EE94" s="282"/>
      <c r="EF94" s="282"/>
      <c r="EG94" s="282"/>
      <c r="EH94" s="282"/>
      <c r="EI94" s="282"/>
      <c r="EJ94" s="282"/>
      <c r="EK94" s="282"/>
      <c r="EL94" s="282"/>
      <c r="EM94" s="282"/>
      <c r="EN94" s="282"/>
      <c r="EO94" s="282"/>
      <c r="EP94" s="282"/>
      <c r="EQ94" s="282"/>
      <c r="ER94" s="282"/>
      <c r="ES94" s="282"/>
      <c r="ET94" s="282"/>
      <c r="EU94" s="282"/>
      <c r="EV94" s="282"/>
      <c r="EW94" s="282"/>
      <c r="EX94" s="282"/>
      <c r="EY94" s="282"/>
      <c r="EZ94" s="282"/>
      <c r="FA94" s="282"/>
      <c r="FB94" s="283"/>
      <c r="FC94" s="285"/>
      <c r="FD94" s="285"/>
      <c r="JN94" s="306"/>
      <c r="JO94" s="274"/>
      <c r="JP94" s="274"/>
      <c r="JQ94" s="274"/>
      <c r="JR94" s="274"/>
      <c r="JS94" s="274"/>
      <c r="JT94" s="274"/>
      <c r="JU94" s="274"/>
      <c r="JV94" s="274"/>
      <c r="JW94" s="274"/>
      <c r="JX94" s="274"/>
      <c r="JY94" s="274"/>
      <c r="JZ94" s="274"/>
      <c r="KA94" s="274"/>
      <c r="KB94" s="274"/>
      <c r="KC94" s="274"/>
      <c r="KD94" s="274"/>
      <c r="KE94" s="274"/>
      <c r="KF94" s="274"/>
      <c r="KG94" s="274"/>
      <c r="KH94" s="274"/>
      <c r="KI94" s="274"/>
      <c r="KJ94" s="274"/>
      <c r="KK94" s="274"/>
      <c r="KL94" s="274"/>
      <c r="KM94" s="274"/>
      <c r="KN94" s="274"/>
      <c r="KO94" s="274"/>
      <c r="KP94" s="274"/>
      <c r="KQ94" s="274"/>
      <c r="KR94" s="274"/>
      <c r="KS94" s="274"/>
      <c r="KT94" s="274"/>
      <c r="KU94" s="274"/>
      <c r="KV94" s="274"/>
      <c r="KW94" s="274"/>
      <c r="KX94" s="274"/>
      <c r="KY94" s="274"/>
      <c r="KZ94" s="274"/>
      <c r="LA94" s="274"/>
      <c r="LB94" s="275"/>
      <c r="LC94" s="302">
        <f t="shared" si="11"/>
        <v>45884</v>
      </c>
      <c r="LD94" s="354" cm="1">
        <f t="array" ref="LD94">IFERROR(
    (((D94/FRACAS!$AY$1)*60))
    /
    (((D94/FRACAS!$AY$1)*60) + SUMPRODUCT((FRACAS!$B$5:$B$9997=D$4)*(FRACAS!$D$5:$D$9997&lt;=D94)*(IFERROR(FRACAS!$AM$5:$AM$9997,0)))
    ),"")</f>
        <v>0.57200771652861693</v>
      </c>
      <c r="LE94" s="354" cm="1">
        <f t="array" ref="LE94">IFERROR(
    (((E94/FRACAS!$AY$1)*60))
    /
    (((E94/FRACAS!$AY$1)*60) + SUMPRODUCT((FRACAS!$B$5:$B$9997=E$4)*(FRACAS!$D$5:$D$9997&lt;=E94)*(IFERROR(FRACAS!$AM$5:$AM$9997,0)))
    ),"")</f>
        <v>0.43102207181111146</v>
      </c>
      <c r="LF94" s="354" cm="1">
        <f t="array" ref="LF94">IFERROR(
    (((F94/FRACAS!$AY$1)*60))
    /
    (((F94/FRACAS!$AY$1)*60) + SUMPRODUCT((FRACAS!$B$5:$B$9997=F$4)*(FRACAS!$D$5:$D$9997&lt;=F94)*(IFERROR(FRACAS!$AM$5:$AM$9997,0)))
    ),"")</f>
        <v>0.87030267946533879</v>
      </c>
      <c r="LG94" s="354" cm="1">
        <f t="array" ref="LG94">IFERROR(
    (((G94/FRACAS!$AY$1)*60))
    /
    (((G94/FRACAS!$AY$1)*60) + SUMPRODUCT((FRACAS!$B$5:$B$9997=G$4)*(FRACAS!$D$5:$D$9997&lt;=G94)*(IFERROR(FRACAS!$AM$5:$AM$9997,0)))
    ),"")</f>
        <v>0.87356502047164697</v>
      </c>
      <c r="LH94" s="354" cm="1">
        <f t="array" ref="LH94">IFERROR(
    (((H94/FRACAS!$AY$1)*60))
    /
    (((H94/FRACAS!$AY$1)*60) + SUMPRODUCT((FRACAS!$B$5:$B$9997=H$4)*(FRACAS!$D$5:$D$9997&lt;=H94)*(IFERROR(FRACAS!$AM$5:$AM$9997,0)))
    ),"")</f>
        <v>0.8462401024480195</v>
      </c>
      <c r="LI94" s="354" cm="1">
        <f t="array" ref="LI94">IFERROR(
    (((I94/FRACAS!$AY$1)*60))
    /
    (((I94/FRACAS!$AY$1)*60) + SUMPRODUCT((FRACAS!$B$5:$B$9997=I$4)*(FRACAS!$D$5:$D$9997&lt;=I94)*(IFERROR(FRACAS!$AM$5:$AM$9997,0)))
    ),"")</f>
        <v>1</v>
      </c>
      <c r="LJ94" s="354" t="str" cm="1">
        <f t="array" ref="LJ94">IFERROR(
    (((J94/FRACAS!$AY$1)*60))
    /
    (((J94/FRACAS!$AY$1)*60) + SUMPRODUCT((FRACAS!$B$5:$B$9997=J$4)*(FRACAS!$D$5:$D$9997&lt;=J94)*(IFERROR(FRACAS!$AM$5:$AM$9997,0)))
    ),"")</f>
        <v/>
      </c>
      <c r="LK94" s="354" cm="1">
        <f t="array" ref="LK94">IFERROR(
    (((K94/FRACAS!$AY$1)*60))
    /
    (((K94/FRACAS!$AY$1)*60) + SUMPRODUCT((FRACAS!$B$5:$B$9997=K$4)*(FRACAS!$D$5:$D$9997&lt;=K94)*(IFERROR(FRACAS!$AM$5:$AM$9997,0)))
    ),"")</f>
        <v>1</v>
      </c>
      <c r="LL94" s="354" cm="1">
        <f t="array" ref="LL94">IFERROR(
    (((L94/FRACAS!$AY$1)*60))
    /
    (((L94/FRACAS!$AY$1)*60) + SUMPRODUCT((FRACAS!$B$5:$B$9997=L$4)*(FRACAS!$D$5:$D$9997&lt;=L94)*(IFERROR(FRACAS!$AM$5:$AM$9997,0)))
    ),"")</f>
        <v>1</v>
      </c>
      <c r="LM94" s="354" cm="1">
        <f t="array" ref="LM94">IFERROR(
    (((M94/FRACAS!$AY$1)*60))
    /
    (((M94/FRACAS!$AY$1)*60) + SUMPRODUCT((FRACAS!$B$5:$B$9997=M$4)*(FRACAS!$D$5:$D$9997&lt;=M94)*(IFERROR(FRACAS!$AM$5:$AM$9997,0)))
    ),"")</f>
        <v>1</v>
      </c>
      <c r="LN94" s="308"/>
      <c r="LO94" s="276"/>
      <c r="LP94" s="276"/>
      <c r="LQ94" s="276"/>
      <c r="LR94" s="276"/>
      <c r="LS94" s="276"/>
      <c r="LT94" s="276"/>
      <c r="LU94" s="276"/>
      <c r="LV94" s="276"/>
      <c r="LW94" s="276"/>
      <c r="LX94" s="276"/>
      <c r="LY94" s="276"/>
      <c r="LZ94" s="276"/>
      <c r="MA94" s="276"/>
      <c r="MB94" s="276"/>
      <c r="MC94" s="276"/>
      <c r="MD94" s="276"/>
      <c r="ME94" s="276"/>
      <c r="MF94" s="276"/>
      <c r="MG94" s="276"/>
      <c r="MH94" s="276"/>
      <c r="MI94" s="276"/>
      <c r="MJ94" s="276"/>
      <c r="MK94" s="276"/>
      <c r="ML94" s="276"/>
      <c r="MM94" s="276"/>
      <c r="MN94" s="276"/>
      <c r="MO94" s="276"/>
      <c r="MP94" s="276"/>
      <c r="MQ94" s="276"/>
      <c r="MR94" s="276"/>
      <c r="MS94" s="276"/>
      <c r="MT94" s="276"/>
      <c r="MU94" s="276"/>
      <c r="MV94" s="276"/>
      <c r="MW94" s="276"/>
      <c r="MX94" s="276"/>
      <c r="MY94" s="276"/>
      <c r="MZ94" s="276"/>
      <c r="NA94" s="277"/>
      <c r="ND94" s="345">
        <f t="shared" si="12"/>
        <v>199989</v>
      </c>
      <c r="NE94" s="346">
        <f t="shared" si="10"/>
        <v>45884</v>
      </c>
      <c r="NF94" s="347" cm="1">
        <f t="array" ref="NF94">IF($ND94=0,"",(IFERROR( (IFERROR($ND94/FRACAS!$AY$1*60,0) - SUMPRODUCT( (FRACAS!$K$5:$K$9999=NF$2) * IFERROR(FRACAS!$AN$5:$AN$9999,0) ) ) / IFERROR($ND94/FRACAS!$AY$1*60,0), 1 )))</f>
        <v>1</v>
      </c>
      <c r="NG94" s="347" cm="1">
        <f t="array" ref="NG94">IF($ND94=0,"",(IFERROR( (IFERROR($ND94/FRACAS!$AY$1*60,0) - SUMPRODUCT( (FRACAS!$K$5:$K$9999=NG$2) * IFERROR(FRACAS!$AN$5:$AN$9999,0) ) ) / IFERROR($ND94/FRACAS!$AY$1*60,0), 1 )))</f>
        <v>1</v>
      </c>
      <c r="NH94" s="347" cm="1">
        <f t="array" ref="NH94">IF($ND94=0,"",(IFERROR( (IFERROR($ND94/FRACAS!$AY$1*60,0) - SUMPRODUCT( (FRACAS!$K$5:$K$9999=NH$2) * IFERROR(FRACAS!$AN$5:$AN$9999,0) ) ) / IFERROR($ND94/FRACAS!$AY$1*60,0), 1 )))</f>
        <v>1</v>
      </c>
      <c r="NI94" s="347" cm="1">
        <f t="array" ref="NI94">IF($ND94=0,"",(IFERROR( (IFERROR($ND94/FRACAS!$AY$1*60,0) - SUMPRODUCT( (FRACAS!$K$5:$K$9999=NI$2) * IFERROR(FRACAS!$AN$5:$AN$9999,0) ) ) / IFERROR($ND94/FRACAS!$AY$1*60,0), 1 )))</f>
        <v>1</v>
      </c>
      <c r="NJ94" s="347" cm="1">
        <f t="array" ref="NJ94">IF($ND94=0,"",(IFERROR( (IFERROR($ND94/FRACAS!$AY$1*60,0) - SUMPRODUCT( (FRACAS!$K$5:$K$9999=NJ$2) * IFERROR(FRACAS!$AN$5:$AN$9999,0) ) ) / IFERROR($ND94/FRACAS!$AY$1*60,0), 1 )))</f>
        <v>1</v>
      </c>
      <c r="NK94" s="347" cm="1">
        <f t="array" ref="NK94">IF($ND94=0,"",(IFERROR( (IFERROR($ND94/FRACAS!$AY$1*60,0) - SUMPRODUCT( (FRACAS!$K$5:$K$9999=NK$2) * IFERROR(FRACAS!$AN$5:$AN$9999,0) ) ) / IFERROR($ND94/FRACAS!$AY$1*60,0), 1 )))</f>
        <v>1</v>
      </c>
      <c r="NL94" s="347" cm="1">
        <f t="array" ref="NL94">IF($ND94=0,"",(IFERROR( (IFERROR($ND94/FRACAS!$AY$1*60,0) - SUMPRODUCT( (FRACAS!$K$5:$K$9999=NL$2) * IFERROR(FRACAS!$AN$5:$AN$9999,0) ) ) / IFERROR($ND94/FRACAS!$AY$1*60,0), 1 )))</f>
        <v>1</v>
      </c>
      <c r="NM94" s="347" cm="1">
        <f t="array" ref="NM94">IF($ND94=0,"",(IFERROR( (IFERROR($ND94/FRACAS!$AY$1*60,0) - SUMPRODUCT( (FRACAS!$K$5:$K$9999=NM$2) * IFERROR(FRACAS!$AN$5:$AN$9999,0) ) ) / IFERROR($ND94/FRACAS!$AY$1*60,0), 1 )))</f>
        <v>1</v>
      </c>
      <c r="NN94" s="347" cm="1">
        <f t="array" ref="NN94">IF($ND94=0,"",(IFERROR( (IFERROR($ND94/FRACAS!$AY$1*60,0) - SUMPRODUCT( (FRACAS!$K$5:$K$9999=NN$2) * IFERROR(FRACAS!$AN$5:$AN$9999,0) ) ) / IFERROR($ND94/FRACAS!$AY$1*60,0), 1 )))</f>
        <v>1</v>
      </c>
      <c r="NO94" s="347" cm="1">
        <f t="array" ref="NO94">IF($ND94=0,"",(IFERROR( (IFERROR($ND94/FRACAS!$AY$1*60,0) - SUMPRODUCT( (FRACAS!$K$5:$K$9999=NO$2) * IFERROR(FRACAS!$AN$5:$AN$9999,0) ) ) / IFERROR($ND94/FRACAS!$AY$1*60,0), 1 )))</f>
        <v>1</v>
      </c>
      <c r="NP94" s="347" cm="1">
        <f t="array" ref="NP94">IF($ND94=0,"",(IFERROR( (IFERROR($ND94/FRACAS!$AY$1*60,0) - SUMPRODUCT( (FRACAS!$K$5:$K$9999=NP$2) * IFERROR(FRACAS!$AN$5:$AN$9999,0) ) ) / IFERROR($ND94/FRACAS!$AY$1*60,0), 1 )))</f>
        <v>1</v>
      </c>
      <c r="NQ94" s="347" cm="1">
        <f t="array" ref="NQ94">IF($ND94=0,"",(IFERROR( (IFERROR($ND94/FRACAS!$AY$1*60,0) - SUMPRODUCT( (FRACAS!$K$5:$K$9999=NQ$2) * IFERROR(FRACAS!$AN$5:$AN$9999,0) ) ) / IFERROR($ND94/FRACAS!$AY$1*60,0), 1 )))</f>
        <v>1</v>
      </c>
      <c r="NR94" s="347" cm="1">
        <f t="array" ref="NR94">IF($ND94=0,"",(IFERROR( (IFERROR($ND94/FRACAS!$AY$1*60,0) - SUMPRODUCT( (FRACAS!$K$5:$K$9999=NR$2) * IFERROR(FRACAS!$AN$5:$AN$9999,0) ) ) / IFERROR($ND94/FRACAS!$AY$1*60,0), 1 )))</f>
        <v>1</v>
      </c>
      <c r="NS94" s="347" cm="1">
        <f t="array" ref="NS94">IF($ND94=0,"",(IFERROR( (IFERROR($ND94/FRACAS!$AY$1*60,0) - SUMPRODUCT( (FRACAS!$K$5:$K$9999=NS$2) * IFERROR(FRACAS!$AN$5:$AN$9999,0) ) ) / IFERROR($ND94/FRACAS!$AY$1*60,0), 1 )))</f>
        <v>1</v>
      </c>
      <c r="NT94" s="347" cm="1">
        <f t="array" ref="NT94">IF($ND94=0,"",(IFERROR( (IFERROR($ND94/FRACAS!$AY$1*60,0) - SUMPRODUCT( (FRACAS!$K$5:$K$9999=NT$2) * IFERROR(FRACAS!$AN$5:$AN$9999,0) ) ) / IFERROR($ND94/FRACAS!$AY$1*60,0), 1 )))</f>
        <v>1</v>
      </c>
      <c r="NU94" s="347" cm="1">
        <f t="array" ref="NU94">IF($ND94=0,"",(IFERROR( (IFERROR($ND94/FRACAS!$AY$1*60,0) - SUMPRODUCT( (FRACAS!$K$5:$K$9999=NU$2) * IFERROR(FRACAS!$AN$5:$AN$9999,0) ) ) / IFERROR($ND94/FRACAS!$AY$1*60,0), 1 )))</f>
        <v>1</v>
      </c>
      <c r="NV94" s="347" cm="1">
        <f t="array" ref="NV94">IF($ND94=0,"",(IFERROR( (IFERROR($ND94/FRACAS!$AY$1*60,0) - SUMPRODUCT( (FRACAS!$K$5:$K$9999=NV$2) * IFERROR(FRACAS!$AN$5:$AN$9999,0) ) ) / IFERROR($ND94/FRACAS!$AY$1*60,0), 1 )))</f>
        <v>1</v>
      </c>
      <c r="NW94" s="347" cm="1">
        <f t="array" ref="NW94">IF($ND94=0,"",(IFERROR( (IFERROR($ND94/FRACAS!$AY$1*60,0) - SUMPRODUCT( (FRACAS!$K$5:$K$9999=NW$2) * IFERROR(FRACAS!$AN$5:$AN$9999,0) ) ) / IFERROR($ND94/FRACAS!$AY$1*60,0), 1 )))</f>
        <v>1</v>
      </c>
      <c r="NX94" s="347" cm="1">
        <f t="array" ref="NX94">IF($ND94=0,"",(IFERROR( (IFERROR($ND94/FRACAS!$AY$1*60,0) - SUMPRODUCT( (FRACAS!$K$5:$K$9999=NX$2) * IFERROR(FRACAS!$AN$5:$AN$9999,0) ) ) / IFERROR($ND94/FRACAS!$AY$1*60,0), 1 )))</f>
        <v>1</v>
      </c>
      <c r="NY94" s="347" cm="1">
        <f t="array" ref="NY94">IF($ND94=0,"",(IFERROR( (IFERROR($ND94/FRACAS!$AY$1*60,0) - SUMPRODUCT( (FRACAS!$K$5:$K$9999=NY$2) * IFERROR(FRACAS!$AN$5:$AN$9999,0) ) ) / IFERROR($ND94/FRACAS!$AY$1*60,0), 1 )))</f>
        <v>1</v>
      </c>
      <c r="NZ94" s="347" cm="1">
        <f t="array" ref="NZ94">IF($ND94=0,"",(IFERROR( (IFERROR($ND94/FRACAS!$AY$1*60,0) - SUMPRODUCT( (FRACAS!$K$5:$K$9999=NZ$2) * IFERROR(FRACAS!$AN$5:$AN$9999,0) ) ) / IFERROR($ND94/FRACAS!$AY$1*60,0), 1 )))</f>
        <v>1</v>
      </c>
      <c r="OA94" s="347" cm="1">
        <f t="array" ref="OA94">IF($ND94=0,"",(IFERROR( (IFERROR($ND94/FRACAS!$AY$1*60,0) - SUMPRODUCT( (FRACAS!$K$5:$K$9999=OA$2) * IFERROR(FRACAS!$AN$5:$AN$9999,0) ) ) / IFERROR($ND94/FRACAS!$AY$1*60,0), 1 )))</f>
        <v>1</v>
      </c>
      <c r="OB94" s="347" cm="1">
        <f t="array" ref="OB94">IF($ND94=0,"",(IFERROR( (IFERROR($ND94/FRACAS!$AY$1*60,0) - SUMPRODUCT( (FRACAS!$K$5:$K$9999=OB$2) * IFERROR(FRACAS!$AN$5:$AN$9999,0) ) ) / IFERROR($ND94/FRACAS!$AY$1*60,0), 1 )))</f>
        <v>1</v>
      </c>
      <c r="OC94" s="347" cm="1">
        <f t="array" ref="OC94">IF($ND94=0,"",(IFERROR( (IFERROR($ND94/FRACAS!$AY$1*60,0) - SUMPRODUCT( (FRACAS!$K$5:$K$9999=OC$2) * IFERROR(FRACAS!$AN$5:$AN$9999,0) ) ) / IFERROR($ND94/FRACAS!$AY$1*60,0), 1 )))</f>
        <v>1</v>
      </c>
      <c r="OD94" s="347" cm="1">
        <f t="array" ref="OD94">IF($ND94=0,"",(IFERROR( (IFERROR($ND94/FRACAS!$AY$1*60,0) - SUMPRODUCT( (FRACAS!$K$5:$K$9999=OD$2) * IFERROR(FRACAS!$AN$5:$AN$9999,0) ) ) / IFERROR($ND94/FRACAS!$AY$1*60,0), 1 )))</f>
        <v>1</v>
      </c>
      <c r="OE94" s="347" cm="1">
        <f t="array" ref="OE94">IF($ND94=0,"",(IFERROR( (IFERROR($ND94/FRACAS!$AY$1*60,0) - SUMPRODUCT( (FRACAS!$K$5:$K$9999=OE$2) * IFERROR(FRACAS!$AN$5:$AN$9999,0) ) ) / IFERROR($ND94/FRACAS!$AY$1*60,0), 1 )))</f>
        <v>1</v>
      </c>
      <c r="OF94" s="347" cm="1">
        <f t="array" ref="OF94">IF($ND94=0,"",(IFERROR( (IFERROR($ND94/FRACAS!$AY$1*60,0) - SUMPRODUCT( (FRACAS!$K$5:$K$9999=OF$2) * IFERROR(FRACAS!$AN$5:$AN$9999,0) ) ) / IFERROR($ND94/FRACAS!$AY$1*60,0), 1 )))</f>
        <v>1</v>
      </c>
      <c r="OG94" s="347" cm="1">
        <f t="array" ref="OG94">IF($ND94=0,"",(IFERROR( (IFERROR($ND94/FRACAS!$AY$1*60,0) - SUMPRODUCT( (FRACAS!$K$5:$K$9999=OG$2) * IFERROR(FRACAS!$AN$5:$AN$9999,0) ) ) / IFERROR($ND94/FRACAS!$AY$1*60,0), 1 )))</f>
        <v>1</v>
      </c>
      <c r="OH94" s="347" cm="1">
        <f t="array" ref="OH94">IF($ND94=0,"",(IFERROR( (IFERROR($ND94/FRACAS!$AY$1*60,0) - SUMPRODUCT( (FRACAS!$K$5:$K$9999=OH$2) * IFERROR(FRACAS!$AN$5:$AN$9999,0) ) ) / IFERROR($ND94/FRACAS!$AY$1*60,0), 1 )))</f>
        <v>1</v>
      </c>
      <c r="OI94" s="347" cm="1">
        <f t="array" ref="OI94">IF($ND94=0,"",(IFERROR( (IFERROR($ND94/FRACAS!$AY$1*60,0) - SUMPRODUCT( (FRACAS!$K$5:$K$9999=OI$2) * IFERROR(FRACAS!$AN$5:$AN$9999,0) ) ) / IFERROR($ND94/FRACAS!$AY$1*60,0), 1 )))</f>
        <v>1</v>
      </c>
      <c r="OJ94" s="347" cm="1">
        <f t="array" ref="OJ94">IF($ND94=0,"",(IFERROR( (IFERROR($ND94/FRACAS!$AY$1*60,0) - SUMPRODUCT( (FRACAS!$K$5:$K$9999=OJ$2) * IFERROR(FRACAS!$AN$5:$AN$9999,0) ) ) / IFERROR($ND94/FRACAS!$AY$1*60,0), 1 )))</f>
        <v>1</v>
      </c>
      <c r="OK94" s="347" cm="1">
        <f t="array" ref="OK94">IF($ND94=0,"",(IFERROR( (IFERROR($ND94/FRACAS!$AY$1*60,0) - SUMPRODUCT( (FRACAS!$K$5:$K$9999=OK$2) * IFERROR(FRACAS!$AN$5:$AN$9999,0) ) ) / IFERROR($ND94/FRACAS!$AY$1*60,0), 1 )))</f>
        <v>1</v>
      </c>
      <c r="OL94" s="347" cm="1">
        <f t="array" ref="OL94">IF($ND94=0,"",(IFERROR( (IFERROR($ND94/FRACAS!$AY$1*60,0) - SUMPRODUCT( (FRACAS!$K$5:$K$9999=OL$2) * IFERROR(FRACAS!$AN$5:$AN$9999,0) ) ) / IFERROR($ND94/FRACAS!$AY$1*60,0), 1 )))</f>
        <v>1</v>
      </c>
      <c r="OM94" s="347" cm="1">
        <f t="array" ref="OM94">IF($ND94=0,"",(IFERROR( (IFERROR($ND94/FRACAS!$AY$1*60,0) - SUMPRODUCT( (FRACAS!$K$5:$K$9999=OM$2) * IFERROR(FRACAS!$AN$5:$AN$9999,0) ) ) / IFERROR($ND94/FRACAS!$AY$1*60,0), 1 )))</f>
        <v>1</v>
      </c>
      <c r="ON94" s="347" cm="1">
        <f t="array" ref="ON94">IF($ND94=0,"",(IFERROR( (IFERROR($ND94/FRACAS!$AY$1*60,0) - SUMPRODUCT( (FRACAS!$K$5:$K$9999=ON$2) * IFERROR(FRACAS!$AN$5:$AN$9999,0) ) ) / IFERROR($ND94/FRACAS!$AY$1*60,0), 1 )))</f>
        <v>1</v>
      </c>
    </row>
    <row r="95" spans="2:404" ht="15" customHeight="1">
      <c r="B95" s="301" t="s">
        <v>254</v>
      </c>
      <c r="C95" s="302">
        <v>45891</v>
      </c>
      <c r="D95" s="279">
        <f>IF('[7]MİLLEAGE(KM)'!H96="","",'[7]MİLLEAGE(KM)'!H96)</f>
        <v>35944</v>
      </c>
      <c r="E95" s="279">
        <f>IF('[7]MİLLEAGE(KM)'!I96="","",'[7]MİLLEAGE(KM)'!I96)</f>
        <v>24073</v>
      </c>
      <c r="F95" s="279">
        <f>IF('[7]MİLLEAGE(KM)'!J96="","",'[7]MİLLEAGE(KM)'!J96)</f>
        <v>51800</v>
      </c>
      <c r="G95" s="279">
        <f>IF('[7]MİLLEAGE(KM)'!K96="","",'[7]MİLLEAGE(KM)'!K96)</f>
        <v>48421</v>
      </c>
      <c r="H95" s="279">
        <f>IF('[7]MİLLEAGE(KM)'!L96="","",'[7]MİLLEAGE(KM)'!L96)</f>
        <v>42028</v>
      </c>
      <c r="I95" s="279">
        <f>IF('[7]MİLLEAGE(KM)'!M96="","",'[7]MİLLEAGE(KM)'!M96)</f>
        <v>5156</v>
      </c>
      <c r="J95" s="279">
        <f>IF('[7]MİLLEAGE(KM)'!N96="","",'[7]MİLLEAGE(KM)'!N96)</f>
        <v>514</v>
      </c>
      <c r="K95" s="279">
        <f>IF('[7]MİLLEAGE(KM)'!O96="","",'[7]MİLLEAGE(KM)'!O96)</f>
        <v>13</v>
      </c>
      <c r="L95" s="279">
        <f>IF('[7]MİLLEAGE(KM)'!P96="","",'[7]MİLLEAGE(KM)'!P96)</f>
        <v>29</v>
      </c>
      <c r="M95" s="279">
        <f>IF('[7]MİLLEAGE(KM)'!Q96="","",'[7]MİLLEAGE(KM)'!Q96)</f>
        <v>12</v>
      </c>
      <c r="N95" s="305"/>
      <c r="O95" s="279"/>
      <c r="P95" s="279"/>
      <c r="Q95" s="279"/>
      <c r="R95" s="279"/>
      <c r="S95" s="279"/>
      <c r="T95" s="279"/>
      <c r="U95" s="279"/>
      <c r="V95" s="279"/>
      <c r="W95" s="279"/>
      <c r="X95" s="279"/>
      <c r="Y95" s="279"/>
      <c r="Z95" s="279"/>
      <c r="AA95" s="279"/>
      <c r="AB95" s="279"/>
      <c r="AC95" s="279"/>
      <c r="AD95" s="279"/>
      <c r="AE95" s="279"/>
      <c r="AF95" s="279"/>
      <c r="AG95" s="279"/>
      <c r="AH95" s="279"/>
      <c r="AI95" s="279"/>
      <c r="AJ95" s="279"/>
      <c r="AK95" s="279"/>
      <c r="AL95" s="279"/>
      <c r="AM95" s="279"/>
      <c r="AN95" s="279"/>
      <c r="AO95" s="279"/>
      <c r="AP95" s="279"/>
      <c r="AQ95" s="279"/>
      <c r="AR95" s="279"/>
      <c r="AS95" s="279"/>
      <c r="AT95" s="279"/>
      <c r="AU95" s="279"/>
      <c r="AV95" s="279"/>
      <c r="AW95" s="279"/>
      <c r="AX95" s="279"/>
      <c r="AY95" s="279"/>
      <c r="AZ95" s="279"/>
      <c r="BA95" s="280"/>
      <c r="BB95" s="266"/>
      <c r="BC95" s="266"/>
      <c r="BD95" s="352"/>
      <c r="BE95" s="352"/>
      <c r="BF95" s="352"/>
      <c r="BG95" s="352"/>
      <c r="BH95" s="352"/>
      <c r="BI95" s="352"/>
      <c r="BJ95" s="352"/>
      <c r="BK95" s="352"/>
      <c r="BL95" s="352"/>
      <c r="BM95" s="352"/>
      <c r="BN95" s="352"/>
      <c r="BO95" s="352"/>
      <c r="BP95" s="352"/>
      <c r="BQ95" s="352"/>
      <c r="BR95" s="352"/>
      <c r="BS95" s="352"/>
      <c r="BT95" s="352"/>
      <c r="BU95" s="352"/>
      <c r="BV95" s="352"/>
      <c r="BW95" s="352"/>
      <c r="BX95" s="352"/>
      <c r="BY95" s="352"/>
      <c r="BZ95" s="352"/>
      <c r="CA95" s="352"/>
      <c r="CB95" s="352"/>
      <c r="CC95" s="352"/>
      <c r="CD95" s="352"/>
      <c r="CE95" s="352"/>
      <c r="CF95" s="352"/>
      <c r="CG95" s="352"/>
      <c r="CH95" s="352"/>
      <c r="CI95" s="352"/>
      <c r="CJ95" s="352"/>
      <c r="CK95" s="352"/>
      <c r="CL95" s="352"/>
      <c r="CM95" s="352"/>
      <c r="CN95" s="352"/>
      <c r="CO95" s="352"/>
      <c r="CP95" s="352"/>
      <c r="CQ95" s="352"/>
      <c r="CR95" s="352"/>
      <c r="CS95" s="352"/>
      <c r="CT95" s="352"/>
      <c r="CU95" s="352"/>
      <c r="CV95" s="352"/>
      <c r="CW95" s="352"/>
      <c r="CX95" s="352"/>
      <c r="CY95" s="352"/>
      <c r="CZ95" s="352"/>
      <c r="DA95" s="352"/>
      <c r="DB95" s="266"/>
      <c r="DC95" s="266">
        <f t="shared" si="8"/>
        <v>94</v>
      </c>
      <c r="DD95" s="302">
        <f t="shared" si="9"/>
        <v>45891</v>
      </c>
      <c r="DE95" s="328">
        <f>IF(D95&gt; 0,(COUNTIFS(FRACAS!$B$5:$B$9997, D$4, FRACAS!$D$5:$D$9997, "&lt;="&amp;D95)), "" )</f>
        <v>44</v>
      </c>
      <c r="DF95" s="282">
        <f>IF(E95&gt; 0,(COUNTIFS(FRACAS!$B$5:$B$9997, E$4, FRACAS!$D$5:$D$9997, "&lt;="&amp;E95)), "" )</f>
        <v>15</v>
      </c>
      <c r="DG95" s="282">
        <f>IF(F95&gt; 0,(COUNTIFS(FRACAS!$B$5:$B$9997, F$4, FRACAS!$D$5:$D$9997, "&lt;="&amp;F95)), "" )</f>
        <v>9</v>
      </c>
      <c r="DH95" s="282">
        <f>IF(G95&gt; 0,(COUNTIFS(FRACAS!$B$5:$B$9997, G$4, FRACAS!$D$5:$D$9997, "&lt;="&amp;G95)), "" )</f>
        <v>13</v>
      </c>
      <c r="DI95" s="282">
        <f>IF(H95&gt; 0,(COUNTIFS(FRACAS!$B$5:$B$9997, H$4, FRACAS!$D$5:$D$9997, "&lt;="&amp;H95)), "" )</f>
        <v>13</v>
      </c>
      <c r="DJ95" s="282">
        <f>IF(I95&gt; 0,(COUNTIFS(FRACAS!$B$5:$B$9997, I$4, FRACAS!$D$5:$D$9997, "&lt;="&amp;I95)), "" )</f>
        <v>0</v>
      </c>
      <c r="DK95" s="282">
        <f>IF(J95&gt; 0,(COUNTIFS(FRACAS!$B$5:$B$9997, J$4, FRACAS!$D$5:$D$9997, "&lt;="&amp;J95)), "" )</f>
        <v>0</v>
      </c>
      <c r="DL95" s="282">
        <f>IF(K95&gt; 0,(COUNTIFS(FRACAS!$B$5:$B$9997, K$4, FRACAS!$D$5:$D$9997, "&lt;="&amp;K95)), "" )</f>
        <v>0</v>
      </c>
      <c r="DM95" s="282">
        <f>IF(L95&gt; 0,(COUNTIFS(FRACAS!$B$5:$B$9997, L$4, FRACAS!$D$5:$D$9997, "&lt;="&amp;L95)), "" )</f>
        <v>0</v>
      </c>
      <c r="DN95" s="282">
        <f>IF(M95&gt; 0,(COUNTIFS(FRACAS!$B$5:$B$9997, M$4, FRACAS!$D$5:$D$9997, "&lt;="&amp;M95)), "" )</f>
        <v>0</v>
      </c>
      <c r="DO95" s="284"/>
      <c r="DP95" s="282"/>
      <c r="DQ95" s="282"/>
      <c r="DR95" s="282"/>
      <c r="DS95" s="282"/>
      <c r="DT95" s="282"/>
      <c r="DU95" s="282"/>
      <c r="DV95" s="282"/>
      <c r="DW95" s="282"/>
      <c r="DX95" s="282"/>
      <c r="DY95" s="282"/>
      <c r="DZ95" s="282"/>
      <c r="EA95" s="282"/>
      <c r="EB95" s="282"/>
      <c r="EC95" s="282"/>
      <c r="ED95" s="282"/>
      <c r="EE95" s="282"/>
      <c r="EF95" s="282"/>
      <c r="EG95" s="282"/>
      <c r="EH95" s="282"/>
      <c r="EI95" s="282"/>
      <c r="EJ95" s="282"/>
      <c r="EK95" s="282"/>
      <c r="EL95" s="282"/>
      <c r="EM95" s="282"/>
      <c r="EN95" s="282"/>
      <c r="EO95" s="282"/>
      <c r="EP95" s="282"/>
      <c r="EQ95" s="282"/>
      <c r="ER95" s="282"/>
      <c r="ES95" s="282"/>
      <c r="ET95" s="282"/>
      <c r="EU95" s="282"/>
      <c r="EV95" s="282"/>
      <c r="EW95" s="282"/>
      <c r="EX95" s="282"/>
      <c r="EY95" s="282"/>
      <c r="EZ95" s="282"/>
      <c r="FA95" s="282"/>
      <c r="FB95" s="283"/>
      <c r="FC95" s="285"/>
      <c r="FD95" s="285"/>
      <c r="JN95" s="306"/>
      <c r="JO95" s="274"/>
      <c r="JP95" s="274"/>
      <c r="JQ95" s="274"/>
      <c r="JR95" s="274"/>
      <c r="JS95" s="274"/>
      <c r="JT95" s="274"/>
      <c r="JU95" s="274"/>
      <c r="JV95" s="274"/>
      <c r="JW95" s="274"/>
      <c r="JX95" s="274"/>
      <c r="JY95" s="274"/>
      <c r="JZ95" s="274"/>
      <c r="KA95" s="274"/>
      <c r="KB95" s="274"/>
      <c r="KC95" s="274"/>
      <c r="KD95" s="274"/>
      <c r="KE95" s="274"/>
      <c r="KF95" s="274"/>
      <c r="KG95" s="274"/>
      <c r="KH95" s="274"/>
      <c r="KI95" s="274"/>
      <c r="KJ95" s="274"/>
      <c r="KK95" s="274"/>
      <c r="KL95" s="274"/>
      <c r="KM95" s="274"/>
      <c r="KN95" s="274"/>
      <c r="KO95" s="274"/>
      <c r="KP95" s="274"/>
      <c r="KQ95" s="274"/>
      <c r="KR95" s="274"/>
      <c r="KS95" s="274"/>
      <c r="KT95" s="274"/>
      <c r="KU95" s="274"/>
      <c r="KV95" s="274"/>
      <c r="KW95" s="274"/>
      <c r="KX95" s="274"/>
      <c r="KY95" s="274"/>
      <c r="KZ95" s="274"/>
      <c r="LA95" s="274"/>
      <c r="LB95" s="275"/>
      <c r="LC95" s="302">
        <f t="shared" si="11"/>
        <v>45891</v>
      </c>
      <c r="LD95" s="354" cm="1">
        <f t="array" ref="LD95">IFERROR(
    (((D95/FRACAS!$AY$1)*60))
    /
    (((D95/FRACAS!$AY$1)*60) + SUMPRODUCT((FRACAS!$B$5:$B$9997=D$4)*(FRACAS!$D$5:$D$9997&lt;=D95)*(IFERROR(FRACAS!$AM$5:$AM$9997,0)))
    ),"")</f>
        <v>0.5720213388699823</v>
      </c>
      <c r="LE95" s="354" cm="1">
        <f t="array" ref="LE95">IFERROR(
    (((E95/FRACAS!$AY$1)*60))
    /
    (((E95/FRACAS!$AY$1)*60) + SUMPRODUCT((FRACAS!$B$5:$B$9997=E$4)*(FRACAS!$D$5:$D$9997&lt;=E95)*(IFERROR(FRACAS!$AM$5:$AM$9997,0)))
    ),"")</f>
        <v>0.46568197044727166</v>
      </c>
      <c r="LF95" s="354" cm="1">
        <f t="array" ref="LF95">IFERROR(
    (((F95/FRACAS!$AY$1)*60))
    /
    (((F95/FRACAS!$AY$1)*60) + SUMPRODUCT((FRACAS!$B$5:$B$9997=F$4)*(FRACAS!$D$5:$D$9997&lt;=F95)*(IFERROR(FRACAS!$AM$5:$AM$9997,0)))
    ),"")</f>
        <v>0.87128436791271147</v>
      </c>
      <c r="LG95" s="354" cm="1">
        <f t="array" ref="LG95">IFERROR(
    (((G95/FRACAS!$AY$1)*60))
    /
    (((G95/FRACAS!$AY$1)*60) + SUMPRODUCT((FRACAS!$B$5:$B$9997=G$4)*(FRACAS!$D$5:$D$9997&lt;=G95)*(IFERROR(FRACAS!$AM$5:$AM$9997,0)))
    ),"")</f>
        <v>0.87755440879138591</v>
      </c>
      <c r="LH95" s="354" cm="1">
        <f t="array" ref="LH95">IFERROR(
    (((H95/FRACAS!$AY$1)*60))
    /
    (((H95/FRACAS!$AY$1)*60) + SUMPRODUCT((FRACAS!$B$5:$B$9997=H$4)*(FRACAS!$D$5:$D$9997&lt;=H95)*(IFERROR(FRACAS!$AM$5:$AM$9997,0)))
    ),"")</f>
        <v>0.84630821946126489</v>
      </c>
      <c r="LI95" s="354" cm="1">
        <f t="array" ref="LI95">IFERROR(
    (((I95/FRACAS!$AY$1)*60))
    /
    (((I95/FRACAS!$AY$1)*60) + SUMPRODUCT((FRACAS!$B$5:$B$9997=I$4)*(FRACAS!$D$5:$D$9997&lt;=I95)*(IFERROR(FRACAS!$AM$5:$AM$9997,0)))
    ),"")</f>
        <v>1</v>
      </c>
      <c r="LJ95" s="354" cm="1">
        <f t="array" ref="LJ95">IFERROR(
    (((J95/FRACAS!$AY$1)*60))
    /
    (((J95/FRACAS!$AY$1)*60) + SUMPRODUCT((FRACAS!$B$5:$B$9997=J$4)*(FRACAS!$D$5:$D$9997&lt;=J95)*(IFERROR(FRACAS!$AM$5:$AM$9997,0)))
    ),"")</f>
        <v>1</v>
      </c>
      <c r="LK95" s="354" cm="1">
        <f t="array" ref="LK95">IFERROR(
    (((K95/FRACAS!$AY$1)*60))
    /
    (((K95/FRACAS!$AY$1)*60) + SUMPRODUCT((FRACAS!$B$5:$B$9997=K$4)*(FRACAS!$D$5:$D$9997&lt;=K95)*(IFERROR(FRACAS!$AM$5:$AM$9997,0)))
    ),"")</f>
        <v>1</v>
      </c>
      <c r="LL95" s="354" cm="1">
        <f t="array" ref="LL95">IFERROR(
    (((L95/FRACAS!$AY$1)*60))
    /
    (((L95/FRACAS!$AY$1)*60) + SUMPRODUCT((FRACAS!$B$5:$B$9997=L$4)*(FRACAS!$D$5:$D$9997&lt;=L95)*(IFERROR(FRACAS!$AM$5:$AM$9997,0)))
    ),"")</f>
        <v>1</v>
      </c>
      <c r="LM95" s="354" cm="1">
        <f t="array" ref="LM95">IFERROR(
    (((M95/FRACAS!$AY$1)*60))
    /
    (((M95/FRACAS!$AY$1)*60) + SUMPRODUCT((FRACAS!$B$5:$B$9997=M$4)*(FRACAS!$D$5:$D$9997&lt;=M95)*(IFERROR(FRACAS!$AM$5:$AM$9997,0)))
    ),"")</f>
        <v>1</v>
      </c>
      <c r="LN95" s="308"/>
      <c r="LO95" s="276"/>
      <c r="LP95" s="276"/>
      <c r="LQ95" s="276"/>
      <c r="LR95" s="276"/>
      <c r="LS95" s="276"/>
      <c r="LT95" s="276"/>
      <c r="LU95" s="276"/>
      <c r="LV95" s="276"/>
      <c r="LW95" s="276"/>
      <c r="LX95" s="276"/>
      <c r="LY95" s="276"/>
      <c r="LZ95" s="276"/>
      <c r="MA95" s="276"/>
      <c r="MB95" s="276"/>
      <c r="MC95" s="276"/>
      <c r="MD95" s="276"/>
      <c r="ME95" s="276"/>
      <c r="MF95" s="276"/>
      <c r="MG95" s="276"/>
      <c r="MH95" s="276"/>
      <c r="MI95" s="276"/>
      <c r="MJ95" s="276"/>
      <c r="MK95" s="276"/>
      <c r="ML95" s="276"/>
      <c r="MM95" s="276"/>
      <c r="MN95" s="276"/>
      <c r="MO95" s="276"/>
      <c r="MP95" s="276"/>
      <c r="MQ95" s="276"/>
      <c r="MR95" s="276"/>
      <c r="MS95" s="276"/>
      <c r="MT95" s="276"/>
      <c r="MU95" s="276"/>
      <c r="MV95" s="276"/>
      <c r="MW95" s="276"/>
      <c r="MX95" s="276"/>
      <c r="MY95" s="276"/>
      <c r="MZ95" s="276"/>
      <c r="NA95" s="277"/>
      <c r="ND95" s="345">
        <f t="shared" si="12"/>
        <v>207990</v>
      </c>
      <c r="NE95" s="346">
        <f t="shared" si="10"/>
        <v>45891</v>
      </c>
      <c r="NF95" s="347" cm="1">
        <f t="array" ref="NF95">IF($ND95=0,"",(IFERROR( (IFERROR($ND95/FRACAS!$AY$1*60,0) - SUMPRODUCT( (FRACAS!$K$5:$K$9999=NF$2) * IFERROR(FRACAS!$AN$5:$AN$9999,0) ) ) / IFERROR($ND95/FRACAS!$AY$1*60,0), 1 )))</f>
        <v>1</v>
      </c>
      <c r="NG95" s="347" cm="1">
        <f t="array" ref="NG95">IF($ND95=0,"",(IFERROR( (IFERROR($ND95/FRACAS!$AY$1*60,0) - SUMPRODUCT( (FRACAS!$K$5:$K$9999=NG$2) * IFERROR(FRACAS!$AN$5:$AN$9999,0) ) ) / IFERROR($ND95/FRACAS!$AY$1*60,0), 1 )))</f>
        <v>1</v>
      </c>
      <c r="NH95" s="347" cm="1">
        <f t="array" ref="NH95">IF($ND95=0,"",(IFERROR( (IFERROR($ND95/FRACAS!$AY$1*60,0) - SUMPRODUCT( (FRACAS!$K$5:$K$9999=NH$2) * IFERROR(FRACAS!$AN$5:$AN$9999,0) ) ) / IFERROR($ND95/FRACAS!$AY$1*60,0), 1 )))</f>
        <v>1</v>
      </c>
      <c r="NI95" s="347" cm="1">
        <f t="array" ref="NI95">IF($ND95=0,"",(IFERROR( (IFERROR($ND95/FRACAS!$AY$1*60,0) - SUMPRODUCT( (FRACAS!$K$5:$K$9999=NI$2) * IFERROR(FRACAS!$AN$5:$AN$9999,0) ) ) / IFERROR($ND95/FRACAS!$AY$1*60,0), 1 )))</f>
        <v>1</v>
      </c>
      <c r="NJ95" s="347" cm="1">
        <f t="array" ref="NJ95">IF($ND95=0,"",(IFERROR( (IFERROR($ND95/FRACAS!$AY$1*60,0) - SUMPRODUCT( (FRACAS!$K$5:$K$9999=NJ$2) * IFERROR(FRACAS!$AN$5:$AN$9999,0) ) ) / IFERROR($ND95/FRACAS!$AY$1*60,0), 1 )))</f>
        <v>1</v>
      </c>
      <c r="NK95" s="347" cm="1">
        <f t="array" ref="NK95">IF($ND95=0,"",(IFERROR( (IFERROR($ND95/FRACAS!$AY$1*60,0) - SUMPRODUCT( (FRACAS!$K$5:$K$9999=NK$2) * IFERROR(FRACAS!$AN$5:$AN$9999,0) ) ) / IFERROR($ND95/FRACAS!$AY$1*60,0), 1 )))</f>
        <v>1</v>
      </c>
      <c r="NL95" s="347" cm="1">
        <f t="array" ref="NL95">IF($ND95=0,"",(IFERROR( (IFERROR($ND95/FRACAS!$AY$1*60,0) - SUMPRODUCT( (FRACAS!$K$5:$K$9999=NL$2) * IFERROR(FRACAS!$AN$5:$AN$9999,0) ) ) / IFERROR($ND95/FRACAS!$AY$1*60,0), 1 )))</f>
        <v>1</v>
      </c>
      <c r="NM95" s="347" cm="1">
        <f t="array" ref="NM95">IF($ND95=0,"",(IFERROR( (IFERROR($ND95/FRACAS!$AY$1*60,0) - SUMPRODUCT( (FRACAS!$K$5:$K$9999=NM$2) * IFERROR(FRACAS!$AN$5:$AN$9999,0) ) ) / IFERROR($ND95/FRACAS!$AY$1*60,0), 1 )))</f>
        <v>1</v>
      </c>
      <c r="NN95" s="347" cm="1">
        <f t="array" ref="NN95">IF($ND95=0,"",(IFERROR( (IFERROR($ND95/FRACAS!$AY$1*60,0) - SUMPRODUCT( (FRACAS!$K$5:$K$9999=NN$2) * IFERROR(FRACAS!$AN$5:$AN$9999,0) ) ) / IFERROR($ND95/FRACAS!$AY$1*60,0), 1 )))</f>
        <v>1</v>
      </c>
      <c r="NO95" s="347" cm="1">
        <f t="array" ref="NO95">IF($ND95=0,"",(IFERROR( (IFERROR($ND95/FRACAS!$AY$1*60,0) - SUMPRODUCT( (FRACAS!$K$5:$K$9999=NO$2) * IFERROR(FRACAS!$AN$5:$AN$9999,0) ) ) / IFERROR($ND95/FRACAS!$AY$1*60,0), 1 )))</f>
        <v>1</v>
      </c>
      <c r="NP95" s="347" cm="1">
        <f t="array" ref="NP95">IF($ND95=0,"",(IFERROR( (IFERROR($ND95/FRACAS!$AY$1*60,0) - SUMPRODUCT( (FRACAS!$K$5:$K$9999=NP$2) * IFERROR(FRACAS!$AN$5:$AN$9999,0) ) ) / IFERROR($ND95/FRACAS!$AY$1*60,0), 1 )))</f>
        <v>1</v>
      </c>
      <c r="NQ95" s="347" cm="1">
        <f t="array" ref="NQ95">IF($ND95=0,"",(IFERROR( (IFERROR($ND95/FRACAS!$AY$1*60,0) - SUMPRODUCT( (FRACAS!$K$5:$K$9999=NQ$2) * IFERROR(FRACAS!$AN$5:$AN$9999,0) ) ) / IFERROR($ND95/FRACAS!$AY$1*60,0), 1 )))</f>
        <v>1</v>
      </c>
      <c r="NR95" s="347" cm="1">
        <f t="array" ref="NR95">IF($ND95=0,"",(IFERROR( (IFERROR($ND95/FRACAS!$AY$1*60,0) - SUMPRODUCT( (FRACAS!$K$5:$K$9999=NR$2) * IFERROR(FRACAS!$AN$5:$AN$9999,0) ) ) / IFERROR($ND95/FRACAS!$AY$1*60,0), 1 )))</f>
        <v>1</v>
      </c>
      <c r="NS95" s="347" cm="1">
        <f t="array" ref="NS95">IF($ND95=0,"",(IFERROR( (IFERROR($ND95/FRACAS!$AY$1*60,0) - SUMPRODUCT( (FRACAS!$K$5:$K$9999=NS$2) * IFERROR(FRACAS!$AN$5:$AN$9999,0) ) ) / IFERROR($ND95/FRACAS!$AY$1*60,0), 1 )))</f>
        <v>1</v>
      </c>
      <c r="NT95" s="347" cm="1">
        <f t="array" ref="NT95">IF($ND95=0,"",(IFERROR( (IFERROR($ND95/FRACAS!$AY$1*60,0) - SUMPRODUCT( (FRACAS!$K$5:$K$9999=NT$2) * IFERROR(FRACAS!$AN$5:$AN$9999,0) ) ) / IFERROR($ND95/FRACAS!$AY$1*60,0), 1 )))</f>
        <v>1</v>
      </c>
      <c r="NU95" s="347" cm="1">
        <f t="array" ref="NU95">IF($ND95=0,"",(IFERROR( (IFERROR($ND95/FRACAS!$AY$1*60,0) - SUMPRODUCT( (FRACAS!$K$5:$K$9999=NU$2) * IFERROR(FRACAS!$AN$5:$AN$9999,0) ) ) / IFERROR($ND95/FRACAS!$AY$1*60,0), 1 )))</f>
        <v>1</v>
      </c>
      <c r="NV95" s="347" cm="1">
        <f t="array" ref="NV95">IF($ND95=0,"",(IFERROR( (IFERROR($ND95/FRACAS!$AY$1*60,0) - SUMPRODUCT( (FRACAS!$K$5:$K$9999=NV$2) * IFERROR(FRACAS!$AN$5:$AN$9999,0) ) ) / IFERROR($ND95/FRACAS!$AY$1*60,0), 1 )))</f>
        <v>1</v>
      </c>
      <c r="NW95" s="347" cm="1">
        <f t="array" ref="NW95">IF($ND95=0,"",(IFERROR( (IFERROR($ND95/FRACAS!$AY$1*60,0) - SUMPRODUCT( (FRACAS!$K$5:$K$9999=NW$2) * IFERROR(FRACAS!$AN$5:$AN$9999,0) ) ) / IFERROR($ND95/FRACAS!$AY$1*60,0), 1 )))</f>
        <v>1</v>
      </c>
      <c r="NX95" s="347" cm="1">
        <f t="array" ref="NX95">IF($ND95=0,"",(IFERROR( (IFERROR($ND95/FRACAS!$AY$1*60,0) - SUMPRODUCT( (FRACAS!$K$5:$K$9999=NX$2) * IFERROR(FRACAS!$AN$5:$AN$9999,0) ) ) / IFERROR($ND95/FRACAS!$AY$1*60,0), 1 )))</f>
        <v>1</v>
      </c>
      <c r="NY95" s="347" cm="1">
        <f t="array" ref="NY95">IF($ND95=0,"",(IFERROR( (IFERROR($ND95/FRACAS!$AY$1*60,0) - SUMPRODUCT( (FRACAS!$K$5:$K$9999=NY$2) * IFERROR(FRACAS!$AN$5:$AN$9999,0) ) ) / IFERROR($ND95/FRACAS!$AY$1*60,0), 1 )))</f>
        <v>1</v>
      </c>
      <c r="NZ95" s="347" cm="1">
        <f t="array" ref="NZ95">IF($ND95=0,"",(IFERROR( (IFERROR($ND95/FRACAS!$AY$1*60,0) - SUMPRODUCT( (FRACAS!$K$5:$K$9999=NZ$2) * IFERROR(FRACAS!$AN$5:$AN$9999,0) ) ) / IFERROR($ND95/FRACAS!$AY$1*60,0), 1 )))</f>
        <v>1</v>
      </c>
      <c r="OA95" s="347" cm="1">
        <f t="array" ref="OA95">IF($ND95=0,"",(IFERROR( (IFERROR($ND95/FRACAS!$AY$1*60,0) - SUMPRODUCT( (FRACAS!$K$5:$K$9999=OA$2) * IFERROR(FRACAS!$AN$5:$AN$9999,0) ) ) / IFERROR($ND95/FRACAS!$AY$1*60,0), 1 )))</f>
        <v>1</v>
      </c>
      <c r="OB95" s="347" cm="1">
        <f t="array" ref="OB95">IF($ND95=0,"",(IFERROR( (IFERROR($ND95/FRACAS!$AY$1*60,0) - SUMPRODUCT( (FRACAS!$K$5:$K$9999=OB$2) * IFERROR(FRACAS!$AN$5:$AN$9999,0) ) ) / IFERROR($ND95/FRACAS!$AY$1*60,0), 1 )))</f>
        <v>1</v>
      </c>
      <c r="OC95" s="347" cm="1">
        <f t="array" ref="OC95">IF($ND95=0,"",(IFERROR( (IFERROR($ND95/FRACAS!$AY$1*60,0) - SUMPRODUCT( (FRACAS!$K$5:$K$9999=OC$2) * IFERROR(FRACAS!$AN$5:$AN$9999,0) ) ) / IFERROR($ND95/FRACAS!$AY$1*60,0), 1 )))</f>
        <v>1</v>
      </c>
      <c r="OD95" s="347" cm="1">
        <f t="array" ref="OD95">IF($ND95=0,"",(IFERROR( (IFERROR($ND95/FRACAS!$AY$1*60,0) - SUMPRODUCT( (FRACAS!$K$5:$K$9999=OD$2) * IFERROR(FRACAS!$AN$5:$AN$9999,0) ) ) / IFERROR($ND95/FRACAS!$AY$1*60,0), 1 )))</f>
        <v>1</v>
      </c>
      <c r="OE95" s="347" cm="1">
        <f t="array" ref="OE95">IF($ND95=0,"",(IFERROR( (IFERROR($ND95/FRACAS!$AY$1*60,0) - SUMPRODUCT( (FRACAS!$K$5:$K$9999=OE$2) * IFERROR(FRACAS!$AN$5:$AN$9999,0) ) ) / IFERROR($ND95/FRACAS!$AY$1*60,0), 1 )))</f>
        <v>1</v>
      </c>
      <c r="OF95" s="347" cm="1">
        <f t="array" ref="OF95">IF($ND95=0,"",(IFERROR( (IFERROR($ND95/FRACAS!$AY$1*60,0) - SUMPRODUCT( (FRACAS!$K$5:$K$9999=OF$2) * IFERROR(FRACAS!$AN$5:$AN$9999,0) ) ) / IFERROR($ND95/FRACAS!$AY$1*60,0), 1 )))</f>
        <v>1</v>
      </c>
      <c r="OG95" s="347" cm="1">
        <f t="array" ref="OG95">IF($ND95=0,"",(IFERROR( (IFERROR($ND95/FRACAS!$AY$1*60,0) - SUMPRODUCT( (FRACAS!$K$5:$K$9999=OG$2) * IFERROR(FRACAS!$AN$5:$AN$9999,0) ) ) / IFERROR($ND95/FRACAS!$AY$1*60,0), 1 )))</f>
        <v>1</v>
      </c>
      <c r="OH95" s="347" cm="1">
        <f t="array" ref="OH95">IF($ND95=0,"",(IFERROR( (IFERROR($ND95/FRACAS!$AY$1*60,0) - SUMPRODUCT( (FRACAS!$K$5:$K$9999=OH$2) * IFERROR(FRACAS!$AN$5:$AN$9999,0) ) ) / IFERROR($ND95/FRACAS!$AY$1*60,0), 1 )))</f>
        <v>1</v>
      </c>
      <c r="OI95" s="347" cm="1">
        <f t="array" ref="OI95">IF($ND95=0,"",(IFERROR( (IFERROR($ND95/FRACAS!$AY$1*60,0) - SUMPRODUCT( (FRACAS!$K$5:$K$9999=OI$2) * IFERROR(FRACAS!$AN$5:$AN$9999,0) ) ) / IFERROR($ND95/FRACAS!$AY$1*60,0), 1 )))</f>
        <v>1</v>
      </c>
      <c r="OJ95" s="347" cm="1">
        <f t="array" ref="OJ95">IF($ND95=0,"",(IFERROR( (IFERROR($ND95/FRACAS!$AY$1*60,0) - SUMPRODUCT( (FRACAS!$K$5:$K$9999=OJ$2) * IFERROR(FRACAS!$AN$5:$AN$9999,0) ) ) / IFERROR($ND95/FRACAS!$AY$1*60,0), 1 )))</f>
        <v>1</v>
      </c>
      <c r="OK95" s="347" cm="1">
        <f t="array" ref="OK95">IF($ND95=0,"",(IFERROR( (IFERROR($ND95/FRACAS!$AY$1*60,0) - SUMPRODUCT( (FRACAS!$K$5:$K$9999=OK$2) * IFERROR(FRACAS!$AN$5:$AN$9999,0) ) ) / IFERROR($ND95/FRACAS!$AY$1*60,0), 1 )))</f>
        <v>1</v>
      </c>
      <c r="OL95" s="347" cm="1">
        <f t="array" ref="OL95">IF($ND95=0,"",(IFERROR( (IFERROR($ND95/FRACAS!$AY$1*60,0) - SUMPRODUCT( (FRACAS!$K$5:$K$9999=OL$2) * IFERROR(FRACAS!$AN$5:$AN$9999,0) ) ) / IFERROR($ND95/FRACAS!$AY$1*60,0), 1 )))</f>
        <v>1</v>
      </c>
      <c r="OM95" s="347" cm="1">
        <f t="array" ref="OM95">IF($ND95=0,"",(IFERROR( (IFERROR($ND95/FRACAS!$AY$1*60,0) - SUMPRODUCT( (FRACAS!$K$5:$K$9999=OM$2) * IFERROR(FRACAS!$AN$5:$AN$9999,0) ) ) / IFERROR($ND95/FRACAS!$AY$1*60,0), 1 )))</f>
        <v>1</v>
      </c>
      <c r="ON95" s="347" cm="1">
        <f t="array" ref="ON95">IF($ND95=0,"",(IFERROR( (IFERROR($ND95/FRACAS!$AY$1*60,0) - SUMPRODUCT( (FRACAS!$K$5:$K$9999=ON$2) * IFERROR(FRACAS!$AN$5:$AN$9999,0) ) ) / IFERROR($ND95/FRACAS!$AY$1*60,0), 1 )))</f>
        <v>1</v>
      </c>
    </row>
    <row r="96" spans="2:404" ht="15" customHeight="1">
      <c r="B96" s="301" t="s">
        <v>255</v>
      </c>
      <c r="C96" s="302">
        <v>45898</v>
      </c>
      <c r="D96" s="279" t="str">
        <f>IF('[7]MİLLEAGE(KM)'!H97="","",'[7]MİLLEAGE(KM)'!H97)</f>
        <v/>
      </c>
      <c r="E96" s="279" t="str">
        <f>IF('[7]MİLLEAGE(KM)'!I97="","",'[7]MİLLEAGE(KM)'!I97)</f>
        <v/>
      </c>
      <c r="F96" s="279" t="str">
        <f>IF('[7]MİLLEAGE(KM)'!J97="","",'[7]MİLLEAGE(KM)'!J97)</f>
        <v/>
      </c>
      <c r="G96" s="279" t="str">
        <f>IF('[7]MİLLEAGE(KM)'!K97="","",'[7]MİLLEAGE(KM)'!K97)</f>
        <v/>
      </c>
      <c r="H96" s="279" t="str">
        <f>IF('[7]MİLLEAGE(KM)'!L97="","",'[7]MİLLEAGE(KM)'!L97)</f>
        <v/>
      </c>
      <c r="I96" s="279" t="str">
        <f>IF('[7]MİLLEAGE(KM)'!M97="","",'[7]MİLLEAGE(KM)'!M97)</f>
        <v/>
      </c>
      <c r="J96" s="279" t="str">
        <f>IF('[7]MİLLEAGE(KM)'!N97="","",'[7]MİLLEAGE(KM)'!N97)</f>
        <v/>
      </c>
      <c r="K96" s="279" t="str">
        <f>IF('[7]MİLLEAGE(KM)'!O97="","",'[7]MİLLEAGE(KM)'!O97)</f>
        <v/>
      </c>
      <c r="L96" s="279" t="str">
        <f>IF('[7]MİLLEAGE(KM)'!P97="","",'[7]MİLLEAGE(KM)'!P97)</f>
        <v/>
      </c>
      <c r="M96" s="279" t="str">
        <f>IF('[7]MİLLEAGE(KM)'!Q97="","",'[7]MİLLEAGE(KM)'!Q97)</f>
        <v/>
      </c>
      <c r="N96" s="305"/>
      <c r="O96" s="279"/>
      <c r="P96" s="279"/>
      <c r="Q96" s="279"/>
      <c r="R96" s="279"/>
      <c r="S96" s="279"/>
      <c r="T96" s="279"/>
      <c r="U96" s="279"/>
      <c r="V96" s="279"/>
      <c r="W96" s="279"/>
      <c r="X96" s="279"/>
      <c r="Y96" s="279"/>
      <c r="Z96" s="279"/>
      <c r="AA96" s="279"/>
      <c r="AB96" s="279"/>
      <c r="AC96" s="279"/>
      <c r="AD96" s="279"/>
      <c r="AE96" s="279"/>
      <c r="AF96" s="279"/>
      <c r="AG96" s="279"/>
      <c r="AH96" s="279"/>
      <c r="AI96" s="279"/>
      <c r="AJ96" s="279"/>
      <c r="AK96" s="279"/>
      <c r="AL96" s="279"/>
      <c r="AM96" s="279"/>
      <c r="AN96" s="279"/>
      <c r="AO96" s="279"/>
      <c r="AP96" s="279"/>
      <c r="AQ96" s="279"/>
      <c r="AR96" s="279"/>
      <c r="AS96" s="279"/>
      <c r="AT96" s="279"/>
      <c r="AU96" s="279"/>
      <c r="AV96" s="279"/>
      <c r="AW96" s="279"/>
      <c r="AX96" s="279"/>
      <c r="AY96" s="279"/>
      <c r="AZ96" s="279"/>
      <c r="BA96" s="280"/>
      <c r="BB96" s="266"/>
      <c r="BC96" s="266"/>
      <c r="BD96" s="352"/>
      <c r="BE96" s="352"/>
      <c r="BF96" s="352"/>
      <c r="BG96" s="352"/>
      <c r="BH96" s="352"/>
      <c r="BI96" s="352"/>
      <c r="BJ96" s="352"/>
      <c r="BK96" s="352"/>
      <c r="BL96" s="352"/>
      <c r="BM96" s="352"/>
      <c r="BN96" s="352"/>
      <c r="BO96" s="352"/>
      <c r="BP96" s="352"/>
      <c r="BQ96" s="352"/>
      <c r="BR96" s="352"/>
      <c r="BS96" s="352"/>
      <c r="BT96" s="352"/>
      <c r="BU96" s="352"/>
      <c r="BV96" s="352"/>
      <c r="BW96" s="352"/>
      <c r="BX96" s="352"/>
      <c r="BY96" s="352"/>
      <c r="BZ96" s="352"/>
      <c r="CA96" s="352"/>
      <c r="CB96" s="352"/>
      <c r="CC96" s="352"/>
      <c r="CD96" s="352"/>
      <c r="CE96" s="352"/>
      <c r="CF96" s="352"/>
      <c r="CG96" s="352"/>
      <c r="CH96" s="352"/>
      <c r="CI96" s="352"/>
      <c r="CJ96" s="352"/>
      <c r="CK96" s="352"/>
      <c r="CL96" s="352"/>
      <c r="CM96" s="352"/>
      <c r="CN96" s="352"/>
      <c r="CO96" s="352"/>
      <c r="CP96" s="352"/>
      <c r="CQ96" s="352"/>
      <c r="CR96" s="352"/>
      <c r="CS96" s="352"/>
      <c r="CT96" s="352"/>
      <c r="CU96" s="352"/>
      <c r="CV96" s="352"/>
      <c r="CW96" s="352"/>
      <c r="CX96" s="352"/>
      <c r="CY96" s="352"/>
      <c r="CZ96" s="352"/>
      <c r="DA96" s="352"/>
      <c r="DB96" s="266"/>
      <c r="DC96" s="266">
        <f t="shared" si="8"/>
        <v>0</v>
      </c>
      <c r="DD96" s="302" t="str">
        <f t="shared" si="9"/>
        <v/>
      </c>
      <c r="DE96" s="328">
        <f>IF(D96&gt; 0,(COUNTIFS(FRACAS!$B$5:$B$9997, D$4, FRACAS!$D$5:$D$9997, "&lt;="&amp;D96)), "" )</f>
        <v>0</v>
      </c>
      <c r="DF96" s="282">
        <f>IF(E96&gt; 0,(COUNTIFS(FRACAS!$B$5:$B$9997, E$4, FRACAS!$D$5:$D$9997, "&lt;="&amp;E96)), "" )</f>
        <v>0</v>
      </c>
      <c r="DG96" s="282">
        <f>IF(F96&gt; 0,(COUNTIFS(FRACAS!$B$5:$B$9997, F$4, FRACAS!$D$5:$D$9997, "&lt;="&amp;F96)), "" )</f>
        <v>0</v>
      </c>
      <c r="DH96" s="282">
        <f>IF(G96&gt; 0,(COUNTIFS(FRACAS!$B$5:$B$9997, G$4, FRACAS!$D$5:$D$9997, "&lt;="&amp;G96)), "" )</f>
        <v>0</v>
      </c>
      <c r="DI96" s="282">
        <f>IF(H96&gt; 0,(COUNTIFS(FRACAS!$B$5:$B$9997, H$4, FRACAS!$D$5:$D$9997, "&lt;="&amp;H96)), "" )</f>
        <v>0</v>
      </c>
      <c r="DJ96" s="282">
        <f>IF(I96&gt; 0,(COUNTIFS(FRACAS!$B$5:$B$9997, I$4, FRACAS!$D$5:$D$9997, "&lt;="&amp;I96)), "" )</f>
        <v>0</v>
      </c>
      <c r="DK96" s="282">
        <f>IF(J96&gt; 0,(COUNTIFS(FRACAS!$B$5:$B$9997, J$4, FRACAS!$D$5:$D$9997, "&lt;="&amp;J96)), "" )</f>
        <v>0</v>
      </c>
      <c r="DL96" s="282">
        <f>IF(K96&gt; 0,(COUNTIFS(FRACAS!$B$5:$B$9997, K$4, FRACAS!$D$5:$D$9997, "&lt;="&amp;K96)), "" )</f>
        <v>0</v>
      </c>
      <c r="DM96" s="282">
        <f>IF(L96&gt; 0,(COUNTIFS(FRACAS!$B$5:$B$9997, L$4, FRACAS!$D$5:$D$9997, "&lt;="&amp;L96)), "" )</f>
        <v>0</v>
      </c>
      <c r="DN96" s="282">
        <f>IF(M96&gt; 0,(COUNTIFS(FRACAS!$B$5:$B$9997, M$4, FRACAS!$D$5:$D$9997, "&lt;="&amp;M96)), "" )</f>
        <v>0</v>
      </c>
      <c r="DO96" s="284"/>
      <c r="DP96" s="282"/>
      <c r="DQ96" s="282"/>
      <c r="DR96" s="282"/>
      <c r="DS96" s="282"/>
      <c r="DT96" s="282"/>
      <c r="DU96" s="282"/>
      <c r="DV96" s="282"/>
      <c r="DW96" s="282"/>
      <c r="DX96" s="282"/>
      <c r="DY96" s="282"/>
      <c r="DZ96" s="282"/>
      <c r="EA96" s="282"/>
      <c r="EB96" s="282"/>
      <c r="EC96" s="282"/>
      <c r="ED96" s="282"/>
      <c r="EE96" s="282"/>
      <c r="EF96" s="282"/>
      <c r="EG96" s="282"/>
      <c r="EH96" s="282"/>
      <c r="EI96" s="282"/>
      <c r="EJ96" s="282"/>
      <c r="EK96" s="282"/>
      <c r="EL96" s="282"/>
      <c r="EM96" s="282"/>
      <c r="EN96" s="282"/>
      <c r="EO96" s="282"/>
      <c r="EP96" s="282"/>
      <c r="EQ96" s="282"/>
      <c r="ER96" s="282"/>
      <c r="ES96" s="282"/>
      <c r="ET96" s="282"/>
      <c r="EU96" s="282"/>
      <c r="EV96" s="282"/>
      <c r="EW96" s="282"/>
      <c r="EX96" s="282"/>
      <c r="EY96" s="282"/>
      <c r="EZ96" s="282"/>
      <c r="FA96" s="282"/>
      <c r="FB96" s="283"/>
      <c r="FC96" s="285"/>
      <c r="FD96" s="285"/>
      <c r="JN96" s="306"/>
      <c r="JO96" s="274"/>
      <c r="JP96" s="274"/>
      <c r="JQ96" s="274"/>
      <c r="JR96" s="274"/>
      <c r="JS96" s="274"/>
      <c r="JT96" s="274"/>
      <c r="JU96" s="274"/>
      <c r="JV96" s="274"/>
      <c r="JW96" s="274"/>
      <c r="JX96" s="274"/>
      <c r="JY96" s="274"/>
      <c r="JZ96" s="274"/>
      <c r="KA96" s="274"/>
      <c r="KB96" s="274"/>
      <c r="KC96" s="274"/>
      <c r="KD96" s="274"/>
      <c r="KE96" s="274"/>
      <c r="KF96" s="274"/>
      <c r="KG96" s="274"/>
      <c r="KH96" s="274"/>
      <c r="KI96" s="274"/>
      <c r="KJ96" s="274"/>
      <c r="KK96" s="274"/>
      <c r="KL96" s="274"/>
      <c r="KM96" s="274"/>
      <c r="KN96" s="274"/>
      <c r="KO96" s="274"/>
      <c r="KP96" s="274"/>
      <c r="KQ96" s="274"/>
      <c r="KR96" s="274"/>
      <c r="KS96" s="274"/>
      <c r="KT96" s="274"/>
      <c r="KU96" s="274"/>
      <c r="KV96" s="274"/>
      <c r="KW96" s="274"/>
      <c r="KX96" s="274"/>
      <c r="KY96" s="274"/>
      <c r="KZ96" s="274"/>
      <c r="LA96" s="274"/>
      <c r="LB96" s="275"/>
      <c r="LC96" s="302" t="str">
        <f t="shared" si="11"/>
        <v/>
      </c>
      <c r="LD96" s="354" t="str" cm="1">
        <f t="array" ref="LD96">IFERROR(
    (((D96/FRACAS!$AY$1)*60))
    /
    (((D96/FRACAS!$AY$1)*60) + SUMPRODUCT((FRACAS!$B$5:$B$9997=D$4)*(FRACAS!$D$5:$D$9997&lt;=D96)*(IFERROR(FRACAS!$AM$5:$AM$9997,0)))
    ),"")</f>
        <v/>
      </c>
      <c r="LE96" s="354" t="str" cm="1">
        <f t="array" ref="LE96">IFERROR(
    (((E96/FRACAS!$AY$1)*60))
    /
    (((E96/FRACAS!$AY$1)*60) + SUMPRODUCT((FRACAS!$B$5:$B$9997=E$4)*(FRACAS!$D$5:$D$9997&lt;=E96)*(IFERROR(FRACAS!$AM$5:$AM$9997,0)))
    ),"")</f>
        <v/>
      </c>
      <c r="LF96" s="354" t="str" cm="1">
        <f t="array" ref="LF96">IFERROR(
    (((F96/FRACAS!$AY$1)*60))
    /
    (((F96/FRACAS!$AY$1)*60) + SUMPRODUCT((FRACAS!$B$5:$B$9997=F$4)*(FRACAS!$D$5:$D$9997&lt;=F96)*(IFERROR(FRACAS!$AM$5:$AM$9997,0)))
    ),"")</f>
        <v/>
      </c>
      <c r="LG96" s="354" t="str" cm="1">
        <f t="array" ref="LG96">IFERROR(
    (((G96/FRACAS!$AY$1)*60))
    /
    (((G96/FRACAS!$AY$1)*60) + SUMPRODUCT((FRACAS!$B$5:$B$9997=G$4)*(FRACAS!$D$5:$D$9997&lt;=G96)*(IFERROR(FRACAS!$AM$5:$AM$9997,0)))
    ),"")</f>
        <v/>
      </c>
      <c r="LH96" s="354" t="str" cm="1">
        <f t="array" ref="LH96">IFERROR(
    (((H96/FRACAS!$AY$1)*60))
    /
    (((H96/FRACAS!$AY$1)*60) + SUMPRODUCT((FRACAS!$B$5:$B$9997=H$4)*(FRACAS!$D$5:$D$9997&lt;=H96)*(IFERROR(FRACAS!$AM$5:$AM$9997,0)))
    ),"")</f>
        <v/>
      </c>
      <c r="LI96" s="354" t="str" cm="1">
        <f t="array" ref="LI96">IFERROR(
    (((I96/FRACAS!$AY$1)*60))
    /
    (((I96/FRACAS!$AY$1)*60) + SUMPRODUCT((FRACAS!$B$5:$B$9997=I$4)*(FRACAS!$D$5:$D$9997&lt;=I96)*(IFERROR(FRACAS!$AM$5:$AM$9997,0)))
    ),"")</f>
        <v/>
      </c>
      <c r="LJ96" s="354" t="str" cm="1">
        <f t="array" ref="LJ96">IFERROR(
    (((J96/FRACAS!$AY$1)*60))
    /
    (((J96/FRACAS!$AY$1)*60) + SUMPRODUCT((FRACAS!$B$5:$B$9997=J$4)*(FRACAS!$D$5:$D$9997&lt;=J96)*(IFERROR(FRACAS!$AM$5:$AM$9997,0)))
    ),"")</f>
        <v/>
      </c>
      <c r="LK96" s="354" t="str" cm="1">
        <f t="array" ref="LK96">IFERROR(
    (((K96/FRACAS!$AY$1)*60))
    /
    (((K96/FRACAS!$AY$1)*60) + SUMPRODUCT((FRACAS!$B$5:$B$9997=K$4)*(FRACAS!$D$5:$D$9997&lt;=K96)*(IFERROR(FRACAS!$AM$5:$AM$9997,0)))
    ),"")</f>
        <v/>
      </c>
      <c r="LL96" s="354" t="str" cm="1">
        <f t="array" ref="LL96">IFERROR(
    (((L96/FRACAS!$AY$1)*60))
    /
    (((L96/FRACAS!$AY$1)*60) + SUMPRODUCT((FRACAS!$B$5:$B$9997=L$4)*(FRACAS!$D$5:$D$9997&lt;=L96)*(IFERROR(FRACAS!$AM$5:$AM$9997,0)))
    ),"")</f>
        <v/>
      </c>
      <c r="LM96" s="354" t="str" cm="1">
        <f t="array" ref="LM96">IFERROR(
    (((M96/FRACAS!$AY$1)*60))
    /
    (((M96/FRACAS!$AY$1)*60) + SUMPRODUCT((FRACAS!$B$5:$B$9997=M$4)*(FRACAS!$D$5:$D$9997&lt;=M96)*(IFERROR(FRACAS!$AM$5:$AM$9997,0)))
    ),"")</f>
        <v/>
      </c>
      <c r="LN96" s="308"/>
      <c r="LO96" s="276"/>
      <c r="LP96" s="276"/>
      <c r="LQ96" s="276"/>
      <c r="LR96" s="276"/>
      <c r="LS96" s="276"/>
      <c r="LT96" s="276"/>
      <c r="LU96" s="276"/>
      <c r="LV96" s="276"/>
      <c r="LW96" s="276"/>
      <c r="LX96" s="276"/>
      <c r="LY96" s="276"/>
      <c r="LZ96" s="276"/>
      <c r="MA96" s="276"/>
      <c r="MB96" s="276"/>
      <c r="MC96" s="276"/>
      <c r="MD96" s="276"/>
      <c r="ME96" s="276"/>
      <c r="MF96" s="276"/>
      <c r="MG96" s="276"/>
      <c r="MH96" s="276"/>
      <c r="MI96" s="276"/>
      <c r="MJ96" s="276"/>
      <c r="MK96" s="276"/>
      <c r="ML96" s="276"/>
      <c r="MM96" s="276"/>
      <c r="MN96" s="276"/>
      <c r="MO96" s="276"/>
      <c r="MP96" s="276"/>
      <c r="MQ96" s="276"/>
      <c r="MR96" s="276"/>
      <c r="MS96" s="276"/>
      <c r="MT96" s="276"/>
      <c r="MU96" s="276"/>
      <c r="MV96" s="276"/>
      <c r="MW96" s="276"/>
      <c r="MX96" s="276"/>
      <c r="MY96" s="276"/>
      <c r="MZ96" s="276"/>
      <c r="NA96" s="277"/>
      <c r="ND96" s="345">
        <f t="shared" si="12"/>
        <v>0</v>
      </c>
      <c r="NE96" s="346" t="str">
        <f t="shared" si="10"/>
        <v/>
      </c>
      <c r="NF96" s="347" t="str" cm="1">
        <f t="array" ref="NF96">IF($ND96=0,"",(IFERROR( (IFERROR($ND96/FRACAS!$AY$1*60,0) - SUMPRODUCT( (FRACAS!$K$5:$K$9999=NF$2) * IFERROR(FRACAS!$AN$5:$AN$9999,0) ) ) / IFERROR($ND96/FRACAS!$AY$1*60,0), 1 )))</f>
        <v/>
      </c>
      <c r="NG96" s="347" t="str" cm="1">
        <f t="array" ref="NG96">IF($ND96=0,"",(IFERROR( (IFERROR($ND96/FRACAS!$AY$1*60,0) - SUMPRODUCT( (FRACAS!$K$5:$K$9999=NG$2) * IFERROR(FRACAS!$AN$5:$AN$9999,0) ) ) / IFERROR($ND96/FRACAS!$AY$1*60,0), 1 )))</f>
        <v/>
      </c>
      <c r="NH96" s="347" t="str" cm="1">
        <f t="array" ref="NH96">IF($ND96=0,"",(IFERROR( (IFERROR($ND96/FRACAS!$AY$1*60,0) - SUMPRODUCT( (FRACAS!$K$5:$K$9999=NH$2) * IFERROR(FRACAS!$AN$5:$AN$9999,0) ) ) / IFERROR($ND96/FRACAS!$AY$1*60,0), 1 )))</f>
        <v/>
      </c>
      <c r="NI96" s="347" t="str" cm="1">
        <f t="array" ref="NI96">IF($ND96=0,"",(IFERROR( (IFERROR($ND96/FRACAS!$AY$1*60,0) - SUMPRODUCT( (FRACAS!$K$5:$K$9999=NI$2) * IFERROR(FRACAS!$AN$5:$AN$9999,0) ) ) / IFERROR($ND96/FRACAS!$AY$1*60,0), 1 )))</f>
        <v/>
      </c>
      <c r="NJ96" s="347" t="str" cm="1">
        <f t="array" ref="NJ96">IF($ND96=0,"",(IFERROR( (IFERROR($ND96/FRACAS!$AY$1*60,0) - SUMPRODUCT( (FRACAS!$K$5:$K$9999=NJ$2) * IFERROR(FRACAS!$AN$5:$AN$9999,0) ) ) / IFERROR($ND96/FRACAS!$AY$1*60,0), 1 )))</f>
        <v/>
      </c>
      <c r="NK96" s="347" t="str" cm="1">
        <f t="array" ref="NK96">IF($ND96=0,"",(IFERROR( (IFERROR($ND96/FRACAS!$AY$1*60,0) - SUMPRODUCT( (FRACAS!$K$5:$K$9999=NK$2) * IFERROR(FRACAS!$AN$5:$AN$9999,0) ) ) / IFERROR($ND96/FRACAS!$AY$1*60,0), 1 )))</f>
        <v/>
      </c>
      <c r="NL96" s="347" t="str" cm="1">
        <f t="array" ref="NL96">IF($ND96=0,"",(IFERROR( (IFERROR($ND96/FRACAS!$AY$1*60,0) - SUMPRODUCT( (FRACAS!$K$5:$K$9999=NL$2) * IFERROR(FRACAS!$AN$5:$AN$9999,0) ) ) / IFERROR($ND96/FRACAS!$AY$1*60,0), 1 )))</f>
        <v/>
      </c>
      <c r="NM96" s="347" t="str" cm="1">
        <f t="array" ref="NM96">IF($ND96=0,"",(IFERROR( (IFERROR($ND96/FRACAS!$AY$1*60,0) - SUMPRODUCT( (FRACAS!$K$5:$K$9999=NM$2) * IFERROR(FRACAS!$AN$5:$AN$9999,0) ) ) / IFERROR($ND96/FRACAS!$AY$1*60,0), 1 )))</f>
        <v/>
      </c>
      <c r="NN96" s="347" t="str" cm="1">
        <f t="array" ref="NN96">IF($ND96=0,"",(IFERROR( (IFERROR($ND96/FRACAS!$AY$1*60,0) - SUMPRODUCT( (FRACAS!$K$5:$K$9999=NN$2) * IFERROR(FRACAS!$AN$5:$AN$9999,0) ) ) / IFERROR($ND96/FRACAS!$AY$1*60,0), 1 )))</f>
        <v/>
      </c>
      <c r="NO96" s="347" t="str" cm="1">
        <f t="array" ref="NO96">IF($ND96=0,"",(IFERROR( (IFERROR($ND96/FRACAS!$AY$1*60,0) - SUMPRODUCT( (FRACAS!$K$5:$K$9999=NO$2) * IFERROR(FRACAS!$AN$5:$AN$9999,0) ) ) / IFERROR($ND96/FRACAS!$AY$1*60,0), 1 )))</f>
        <v/>
      </c>
      <c r="NP96" s="347" t="str" cm="1">
        <f t="array" ref="NP96">IF($ND96=0,"",(IFERROR( (IFERROR($ND96/FRACAS!$AY$1*60,0) - SUMPRODUCT( (FRACAS!$K$5:$K$9999=NP$2) * IFERROR(FRACAS!$AN$5:$AN$9999,0) ) ) / IFERROR($ND96/FRACAS!$AY$1*60,0), 1 )))</f>
        <v/>
      </c>
      <c r="NQ96" s="347" t="str" cm="1">
        <f t="array" ref="NQ96">IF($ND96=0,"",(IFERROR( (IFERROR($ND96/FRACAS!$AY$1*60,0) - SUMPRODUCT( (FRACAS!$K$5:$K$9999=NQ$2) * IFERROR(FRACAS!$AN$5:$AN$9999,0) ) ) / IFERROR($ND96/FRACAS!$AY$1*60,0), 1 )))</f>
        <v/>
      </c>
      <c r="NR96" s="347" t="str" cm="1">
        <f t="array" ref="NR96">IF($ND96=0,"",(IFERROR( (IFERROR($ND96/FRACAS!$AY$1*60,0) - SUMPRODUCT( (FRACAS!$K$5:$K$9999=NR$2) * IFERROR(FRACAS!$AN$5:$AN$9999,0) ) ) / IFERROR($ND96/FRACAS!$AY$1*60,0), 1 )))</f>
        <v/>
      </c>
      <c r="NS96" s="347" t="str" cm="1">
        <f t="array" ref="NS96">IF($ND96=0,"",(IFERROR( (IFERROR($ND96/FRACAS!$AY$1*60,0) - SUMPRODUCT( (FRACAS!$K$5:$K$9999=NS$2) * IFERROR(FRACAS!$AN$5:$AN$9999,0) ) ) / IFERROR($ND96/FRACAS!$AY$1*60,0), 1 )))</f>
        <v/>
      </c>
      <c r="NT96" s="347" t="str" cm="1">
        <f t="array" ref="NT96">IF($ND96=0,"",(IFERROR( (IFERROR($ND96/FRACAS!$AY$1*60,0) - SUMPRODUCT( (FRACAS!$K$5:$K$9999=NT$2) * IFERROR(FRACAS!$AN$5:$AN$9999,0) ) ) / IFERROR($ND96/FRACAS!$AY$1*60,0), 1 )))</f>
        <v/>
      </c>
      <c r="NU96" s="347" t="str" cm="1">
        <f t="array" ref="NU96">IF($ND96=0,"",(IFERROR( (IFERROR($ND96/FRACAS!$AY$1*60,0) - SUMPRODUCT( (FRACAS!$K$5:$K$9999=NU$2) * IFERROR(FRACAS!$AN$5:$AN$9999,0) ) ) / IFERROR($ND96/FRACAS!$AY$1*60,0), 1 )))</f>
        <v/>
      </c>
      <c r="NV96" s="347" t="str" cm="1">
        <f t="array" ref="NV96">IF($ND96=0,"",(IFERROR( (IFERROR($ND96/FRACAS!$AY$1*60,0) - SUMPRODUCT( (FRACAS!$K$5:$K$9999=NV$2) * IFERROR(FRACAS!$AN$5:$AN$9999,0) ) ) / IFERROR($ND96/FRACAS!$AY$1*60,0), 1 )))</f>
        <v/>
      </c>
      <c r="NW96" s="347" t="str" cm="1">
        <f t="array" ref="NW96">IF($ND96=0,"",(IFERROR( (IFERROR($ND96/FRACAS!$AY$1*60,0) - SUMPRODUCT( (FRACAS!$K$5:$K$9999=NW$2) * IFERROR(FRACAS!$AN$5:$AN$9999,0) ) ) / IFERROR($ND96/FRACAS!$AY$1*60,0), 1 )))</f>
        <v/>
      </c>
      <c r="NX96" s="347" t="str" cm="1">
        <f t="array" ref="NX96">IF($ND96=0,"",(IFERROR( (IFERROR($ND96/FRACAS!$AY$1*60,0) - SUMPRODUCT( (FRACAS!$K$5:$K$9999=NX$2) * IFERROR(FRACAS!$AN$5:$AN$9999,0) ) ) / IFERROR($ND96/FRACAS!$AY$1*60,0), 1 )))</f>
        <v/>
      </c>
      <c r="NY96" s="347" t="str" cm="1">
        <f t="array" ref="NY96">IF($ND96=0,"",(IFERROR( (IFERROR($ND96/FRACAS!$AY$1*60,0) - SUMPRODUCT( (FRACAS!$K$5:$K$9999=NY$2) * IFERROR(FRACAS!$AN$5:$AN$9999,0) ) ) / IFERROR($ND96/FRACAS!$AY$1*60,0), 1 )))</f>
        <v/>
      </c>
      <c r="NZ96" s="347" t="str" cm="1">
        <f t="array" ref="NZ96">IF($ND96=0,"",(IFERROR( (IFERROR($ND96/FRACAS!$AY$1*60,0) - SUMPRODUCT( (FRACAS!$K$5:$K$9999=NZ$2) * IFERROR(FRACAS!$AN$5:$AN$9999,0) ) ) / IFERROR($ND96/FRACAS!$AY$1*60,0), 1 )))</f>
        <v/>
      </c>
      <c r="OA96" s="347" t="str" cm="1">
        <f t="array" ref="OA96">IF($ND96=0,"",(IFERROR( (IFERROR($ND96/FRACAS!$AY$1*60,0) - SUMPRODUCT( (FRACAS!$K$5:$K$9999=OA$2) * IFERROR(FRACAS!$AN$5:$AN$9999,0) ) ) / IFERROR($ND96/FRACAS!$AY$1*60,0), 1 )))</f>
        <v/>
      </c>
      <c r="OB96" s="347" t="str" cm="1">
        <f t="array" ref="OB96">IF($ND96=0,"",(IFERROR( (IFERROR($ND96/FRACAS!$AY$1*60,0) - SUMPRODUCT( (FRACAS!$K$5:$K$9999=OB$2) * IFERROR(FRACAS!$AN$5:$AN$9999,0) ) ) / IFERROR($ND96/FRACAS!$AY$1*60,0), 1 )))</f>
        <v/>
      </c>
      <c r="OC96" s="347" t="str" cm="1">
        <f t="array" ref="OC96">IF($ND96=0,"",(IFERROR( (IFERROR($ND96/FRACAS!$AY$1*60,0) - SUMPRODUCT( (FRACAS!$K$5:$K$9999=OC$2) * IFERROR(FRACAS!$AN$5:$AN$9999,0) ) ) / IFERROR($ND96/FRACAS!$AY$1*60,0), 1 )))</f>
        <v/>
      </c>
      <c r="OD96" s="347" t="str" cm="1">
        <f t="array" ref="OD96">IF($ND96=0,"",(IFERROR( (IFERROR($ND96/FRACAS!$AY$1*60,0) - SUMPRODUCT( (FRACAS!$K$5:$K$9999=OD$2) * IFERROR(FRACAS!$AN$5:$AN$9999,0) ) ) / IFERROR($ND96/FRACAS!$AY$1*60,0), 1 )))</f>
        <v/>
      </c>
      <c r="OE96" s="347" t="str" cm="1">
        <f t="array" ref="OE96">IF($ND96=0,"",(IFERROR( (IFERROR($ND96/FRACAS!$AY$1*60,0) - SUMPRODUCT( (FRACAS!$K$5:$K$9999=OE$2) * IFERROR(FRACAS!$AN$5:$AN$9999,0) ) ) / IFERROR($ND96/FRACAS!$AY$1*60,0), 1 )))</f>
        <v/>
      </c>
      <c r="OF96" s="347" t="str" cm="1">
        <f t="array" ref="OF96">IF($ND96=0,"",(IFERROR( (IFERROR($ND96/FRACAS!$AY$1*60,0) - SUMPRODUCT( (FRACAS!$K$5:$K$9999=OF$2) * IFERROR(FRACAS!$AN$5:$AN$9999,0) ) ) / IFERROR($ND96/FRACAS!$AY$1*60,0), 1 )))</f>
        <v/>
      </c>
      <c r="OG96" s="347" t="str" cm="1">
        <f t="array" ref="OG96">IF($ND96=0,"",(IFERROR( (IFERROR($ND96/FRACAS!$AY$1*60,0) - SUMPRODUCT( (FRACAS!$K$5:$K$9999=OG$2) * IFERROR(FRACAS!$AN$5:$AN$9999,0) ) ) / IFERROR($ND96/FRACAS!$AY$1*60,0), 1 )))</f>
        <v/>
      </c>
      <c r="OH96" s="347" t="str" cm="1">
        <f t="array" ref="OH96">IF($ND96=0,"",(IFERROR( (IFERROR($ND96/FRACAS!$AY$1*60,0) - SUMPRODUCT( (FRACAS!$K$5:$K$9999=OH$2) * IFERROR(FRACAS!$AN$5:$AN$9999,0) ) ) / IFERROR($ND96/FRACAS!$AY$1*60,0), 1 )))</f>
        <v/>
      </c>
      <c r="OI96" s="347" t="str" cm="1">
        <f t="array" ref="OI96">IF($ND96=0,"",(IFERROR( (IFERROR($ND96/FRACAS!$AY$1*60,0) - SUMPRODUCT( (FRACAS!$K$5:$K$9999=OI$2) * IFERROR(FRACAS!$AN$5:$AN$9999,0) ) ) / IFERROR($ND96/FRACAS!$AY$1*60,0), 1 )))</f>
        <v/>
      </c>
      <c r="OJ96" s="347" t="str" cm="1">
        <f t="array" ref="OJ96">IF($ND96=0,"",(IFERROR( (IFERROR($ND96/FRACAS!$AY$1*60,0) - SUMPRODUCT( (FRACAS!$K$5:$K$9999=OJ$2) * IFERROR(FRACAS!$AN$5:$AN$9999,0) ) ) / IFERROR($ND96/FRACAS!$AY$1*60,0), 1 )))</f>
        <v/>
      </c>
      <c r="OK96" s="347" t="str" cm="1">
        <f t="array" ref="OK96">IF($ND96=0,"",(IFERROR( (IFERROR($ND96/FRACAS!$AY$1*60,0) - SUMPRODUCT( (FRACAS!$K$5:$K$9999=OK$2) * IFERROR(FRACAS!$AN$5:$AN$9999,0) ) ) / IFERROR($ND96/FRACAS!$AY$1*60,0), 1 )))</f>
        <v/>
      </c>
      <c r="OL96" s="347" t="str" cm="1">
        <f t="array" ref="OL96">IF($ND96=0,"",(IFERROR( (IFERROR($ND96/FRACAS!$AY$1*60,0) - SUMPRODUCT( (FRACAS!$K$5:$K$9999=OL$2) * IFERROR(FRACAS!$AN$5:$AN$9999,0) ) ) / IFERROR($ND96/FRACAS!$AY$1*60,0), 1 )))</f>
        <v/>
      </c>
      <c r="OM96" s="347" t="str" cm="1">
        <f t="array" ref="OM96">IF($ND96=0,"",(IFERROR( (IFERROR($ND96/FRACAS!$AY$1*60,0) - SUMPRODUCT( (FRACAS!$K$5:$K$9999=OM$2) * IFERROR(FRACAS!$AN$5:$AN$9999,0) ) ) / IFERROR($ND96/FRACAS!$AY$1*60,0), 1 )))</f>
        <v/>
      </c>
      <c r="ON96" s="347" t="str" cm="1">
        <f t="array" ref="ON96">IF($ND96=0,"",(IFERROR( (IFERROR($ND96/FRACAS!$AY$1*60,0) - SUMPRODUCT( (FRACAS!$K$5:$K$9999=ON$2) * IFERROR(FRACAS!$AN$5:$AN$9999,0) ) ) / IFERROR($ND96/FRACAS!$AY$1*60,0), 1 )))</f>
        <v/>
      </c>
    </row>
    <row r="97" spans="2:404" ht="15" customHeight="1">
      <c r="B97" s="301" t="s">
        <v>256</v>
      </c>
      <c r="C97" s="302">
        <v>45905</v>
      </c>
      <c r="D97" s="279">
        <f>IF('[7]MİLLEAGE(KM)'!H98="","",'[7]MİLLEAGE(KM)'!H98)</f>
        <v>36010</v>
      </c>
      <c r="E97" s="279">
        <f>IF('[7]MİLLEAGE(KM)'!I98="","",'[7]MİLLEAGE(KM)'!I98)</f>
        <v>25715</v>
      </c>
      <c r="F97" s="279">
        <f>IF('[7]MİLLEAGE(KM)'!J98="","",'[7]MİLLEAGE(KM)'!J98)</f>
        <v>54297</v>
      </c>
      <c r="G97" s="279">
        <f>IF('[7]MİLLEAGE(KM)'!K98="","",'[7]MİLLEAGE(KM)'!K98)</f>
        <v>50605</v>
      </c>
      <c r="H97" s="279">
        <f>IF('[7]MİLLEAGE(KM)'!L98="","",'[7]MİLLEAGE(KM)'!L98)</f>
        <v>42464</v>
      </c>
      <c r="I97" s="279">
        <f>IF('[7]MİLLEAGE(KM)'!M98="","",'[7]MİLLEAGE(KM)'!M98)</f>
        <v>6144</v>
      </c>
      <c r="J97" s="279">
        <f>IF('[7]MİLLEAGE(KM)'!N98="","",'[7]MİLLEAGE(KM)'!N98)</f>
        <v>1640</v>
      </c>
      <c r="K97" s="279">
        <f>IF('[7]MİLLEAGE(KM)'!O98="","",'[7]MİLLEAGE(KM)'!O98)</f>
        <v>1240</v>
      </c>
      <c r="L97" s="279">
        <f>IF('[7]MİLLEAGE(KM)'!P98="","",'[7]MİLLEAGE(KM)'!P98)</f>
        <v>152</v>
      </c>
      <c r="M97" s="279">
        <f>IF('[7]MİLLEAGE(KM)'!Q98="","",'[7]MİLLEAGE(KM)'!Q98)</f>
        <v>28</v>
      </c>
      <c r="N97" s="305"/>
      <c r="O97" s="279"/>
      <c r="P97" s="279"/>
      <c r="Q97" s="279"/>
      <c r="R97" s="279"/>
      <c r="S97" s="279"/>
      <c r="T97" s="279"/>
      <c r="U97" s="279"/>
      <c r="V97" s="279"/>
      <c r="W97" s="279"/>
      <c r="X97" s="279"/>
      <c r="Y97" s="279"/>
      <c r="Z97" s="279"/>
      <c r="AA97" s="279"/>
      <c r="AB97" s="279"/>
      <c r="AC97" s="279"/>
      <c r="AD97" s="279"/>
      <c r="AE97" s="279"/>
      <c r="AF97" s="279"/>
      <c r="AG97" s="279"/>
      <c r="AH97" s="279"/>
      <c r="AI97" s="279"/>
      <c r="AJ97" s="279"/>
      <c r="AK97" s="279"/>
      <c r="AL97" s="279"/>
      <c r="AM97" s="279"/>
      <c r="AN97" s="279"/>
      <c r="AO97" s="279"/>
      <c r="AP97" s="279"/>
      <c r="AQ97" s="279"/>
      <c r="AR97" s="279"/>
      <c r="AS97" s="279"/>
      <c r="AT97" s="279"/>
      <c r="AU97" s="279"/>
      <c r="AV97" s="279"/>
      <c r="AW97" s="279"/>
      <c r="AX97" s="279"/>
      <c r="AY97" s="279"/>
      <c r="AZ97" s="279"/>
      <c r="BA97" s="280"/>
      <c r="BB97" s="266"/>
      <c r="BC97" s="266"/>
      <c r="BD97" s="352"/>
      <c r="BE97" s="352"/>
      <c r="BF97" s="352"/>
      <c r="BG97" s="352"/>
      <c r="BH97" s="352"/>
      <c r="BI97" s="352"/>
      <c r="BJ97" s="352"/>
      <c r="BK97" s="352"/>
      <c r="BL97" s="352"/>
      <c r="BM97" s="352"/>
      <c r="BN97" s="352"/>
      <c r="BO97" s="352"/>
      <c r="BP97" s="352"/>
      <c r="BQ97" s="352"/>
      <c r="BR97" s="352"/>
      <c r="BS97" s="352"/>
      <c r="BT97" s="352"/>
      <c r="BU97" s="352"/>
      <c r="BV97" s="352"/>
      <c r="BW97" s="352"/>
      <c r="BX97" s="352"/>
      <c r="BY97" s="352"/>
      <c r="BZ97" s="352"/>
      <c r="CA97" s="352"/>
      <c r="CB97" s="352"/>
      <c r="CC97" s="352"/>
      <c r="CD97" s="352"/>
      <c r="CE97" s="352"/>
      <c r="CF97" s="352"/>
      <c r="CG97" s="352"/>
      <c r="CH97" s="352"/>
      <c r="CI97" s="352"/>
      <c r="CJ97" s="352"/>
      <c r="CK97" s="352"/>
      <c r="CL97" s="352"/>
      <c r="CM97" s="352"/>
      <c r="CN97" s="352"/>
      <c r="CO97" s="352"/>
      <c r="CP97" s="352"/>
      <c r="CQ97" s="352"/>
      <c r="CR97" s="352"/>
      <c r="CS97" s="352"/>
      <c r="CT97" s="352"/>
      <c r="CU97" s="352"/>
      <c r="CV97" s="352"/>
      <c r="CW97" s="352"/>
      <c r="CX97" s="352"/>
      <c r="CY97" s="352"/>
      <c r="CZ97" s="352"/>
      <c r="DA97" s="352"/>
      <c r="DB97" s="266"/>
      <c r="DC97" s="266">
        <f t="shared" si="8"/>
        <v>94</v>
      </c>
      <c r="DD97" s="302">
        <f t="shared" si="9"/>
        <v>45905</v>
      </c>
      <c r="DE97" s="328">
        <f>IF(D97&gt; 0,(COUNTIFS(FRACAS!$B$5:$B$9997, D$4, FRACAS!$D$5:$D$9997, "&lt;="&amp;D97)), "" )</f>
        <v>44</v>
      </c>
      <c r="DF97" s="282">
        <f>IF(E97&gt; 0,(COUNTIFS(FRACAS!$B$5:$B$9997, E$4, FRACAS!$D$5:$D$9997, "&lt;="&amp;E97)), "" )</f>
        <v>15</v>
      </c>
      <c r="DG97" s="282">
        <f>IF(F97&gt; 0,(COUNTIFS(FRACAS!$B$5:$B$9997, F$4, FRACAS!$D$5:$D$9997, "&lt;="&amp;F97)), "" )</f>
        <v>9</v>
      </c>
      <c r="DH97" s="282">
        <f>IF(G97&gt; 0,(COUNTIFS(FRACAS!$B$5:$B$9997, G$4, FRACAS!$D$5:$D$9997, "&lt;="&amp;G97)), "" )</f>
        <v>13</v>
      </c>
      <c r="DI97" s="282">
        <f>IF(H97&gt; 0,(COUNTIFS(FRACAS!$B$5:$B$9997, H$4, FRACAS!$D$5:$D$9997, "&lt;="&amp;H97)), "" )</f>
        <v>13</v>
      </c>
      <c r="DJ97" s="282">
        <f>IF(I97&gt; 0,(COUNTIFS(FRACAS!$B$5:$B$9997, I$4, FRACAS!$D$5:$D$9997, "&lt;="&amp;I97)), "" )</f>
        <v>0</v>
      </c>
      <c r="DK97" s="282">
        <f>IF(J97&gt; 0,(COUNTIFS(FRACAS!$B$5:$B$9997, J$4, FRACAS!$D$5:$D$9997, "&lt;="&amp;J97)), "" )</f>
        <v>0</v>
      </c>
      <c r="DL97" s="282">
        <f>IF(K97&gt; 0,(COUNTIFS(FRACAS!$B$5:$B$9997, K$4, FRACAS!$D$5:$D$9997, "&lt;="&amp;K97)), "" )</f>
        <v>0</v>
      </c>
      <c r="DM97" s="282">
        <f>IF(L97&gt; 0,(COUNTIFS(FRACAS!$B$5:$B$9997, L$4, FRACAS!$D$5:$D$9997, "&lt;="&amp;L97)), "" )</f>
        <v>0</v>
      </c>
      <c r="DN97" s="282">
        <f>IF(M97&gt; 0,(COUNTIFS(FRACAS!$B$5:$B$9997, M$4, FRACAS!$D$5:$D$9997, "&lt;="&amp;M97)), "" )</f>
        <v>0</v>
      </c>
      <c r="DO97" s="284"/>
      <c r="DP97" s="282"/>
      <c r="DQ97" s="282"/>
      <c r="DR97" s="282"/>
      <c r="DS97" s="282"/>
      <c r="DT97" s="282"/>
      <c r="DU97" s="282"/>
      <c r="DV97" s="282"/>
      <c r="DW97" s="282"/>
      <c r="DX97" s="282"/>
      <c r="DY97" s="282"/>
      <c r="DZ97" s="282"/>
      <c r="EA97" s="282"/>
      <c r="EB97" s="282"/>
      <c r="EC97" s="282"/>
      <c r="ED97" s="282"/>
      <c r="EE97" s="282"/>
      <c r="EF97" s="282"/>
      <c r="EG97" s="282"/>
      <c r="EH97" s="282"/>
      <c r="EI97" s="282"/>
      <c r="EJ97" s="282"/>
      <c r="EK97" s="282"/>
      <c r="EL97" s="282"/>
      <c r="EM97" s="282"/>
      <c r="EN97" s="282"/>
      <c r="EO97" s="282"/>
      <c r="EP97" s="282"/>
      <c r="EQ97" s="282"/>
      <c r="ER97" s="282"/>
      <c r="ES97" s="282"/>
      <c r="ET97" s="282"/>
      <c r="EU97" s="282"/>
      <c r="EV97" s="282"/>
      <c r="EW97" s="282"/>
      <c r="EX97" s="282"/>
      <c r="EY97" s="282"/>
      <c r="EZ97" s="282"/>
      <c r="FA97" s="282"/>
      <c r="FB97" s="283"/>
      <c r="FC97" s="285"/>
      <c r="FD97" s="285"/>
      <c r="JN97" s="306"/>
      <c r="JO97" s="274"/>
      <c r="JP97" s="274"/>
      <c r="JQ97" s="274"/>
      <c r="JR97" s="274"/>
      <c r="JS97" s="274"/>
      <c r="JT97" s="274"/>
      <c r="JU97" s="274"/>
      <c r="JV97" s="274"/>
      <c r="JW97" s="274"/>
      <c r="JX97" s="274"/>
      <c r="JY97" s="274"/>
      <c r="JZ97" s="274"/>
      <c r="KA97" s="274"/>
      <c r="KB97" s="274"/>
      <c r="KC97" s="274"/>
      <c r="KD97" s="274"/>
      <c r="KE97" s="274"/>
      <c r="KF97" s="274"/>
      <c r="KG97" s="274"/>
      <c r="KH97" s="274"/>
      <c r="KI97" s="274"/>
      <c r="KJ97" s="274"/>
      <c r="KK97" s="274"/>
      <c r="KL97" s="274"/>
      <c r="KM97" s="274"/>
      <c r="KN97" s="274"/>
      <c r="KO97" s="274"/>
      <c r="KP97" s="274"/>
      <c r="KQ97" s="274"/>
      <c r="KR97" s="274"/>
      <c r="KS97" s="274"/>
      <c r="KT97" s="274"/>
      <c r="KU97" s="274"/>
      <c r="KV97" s="274"/>
      <c r="KW97" s="274"/>
      <c r="KX97" s="274"/>
      <c r="KY97" s="274"/>
      <c r="KZ97" s="274"/>
      <c r="LA97" s="274"/>
      <c r="LB97" s="275"/>
      <c r="LC97" s="302">
        <f t="shared" si="11"/>
        <v>45905</v>
      </c>
      <c r="LD97" s="354" cm="1">
        <f t="array" ref="LD97">IFERROR(
    (((D97/FRACAS!$AY$1)*60))
    /
    (((D97/FRACAS!$AY$1)*60) + SUMPRODUCT((FRACAS!$B$5:$B$9997=D$4)*(FRACAS!$D$5:$D$9997&lt;=D97)*(IFERROR(FRACAS!$AM$5:$AM$9997,0)))
    ),"")</f>
        <v>0.57247039017056645</v>
      </c>
      <c r="LE97" s="354" cm="1">
        <f t="array" ref="LE97">IFERROR(
    (((E97/FRACAS!$AY$1)*60))
    /
    (((E97/FRACAS!$AY$1)*60) + SUMPRODUCT((FRACAS!$B$5:$B$9997=E$4)*(FRACAS!$D$5:$D$9997&lt;=E97)*(IFERROR(FRACAS!$AM$5:$AM$9997,0)))
    ),"")</f>
        <v>0.48213144031982907</v>
      </c>
      <c r="LF97" s="354" cm="1">
        <f t="array" ref="LF97">IFERROR(
    (((F97/FRACAS!$AY$1)*60))
    /
    (((F97/FRACAS!$AY$1)*60) + SUMPRODUCT((FRACAS!$B$5:$B$9997=F$4)*(FRACAS!$D$5:$D$9997&lt;=F97)*(IFERROR(FRACAS!$AM$5:$AM$9997,0)))
    ),"")</f>
        <v>0.87647251527602421</v>
      </c>
      <c r="LG97" s="354" cm="1">
        <f t="array" ref="LG97">IFERROR(
    (((G97/FRACAS!$AY$1)*60))
    /
    (((G97/FRACAS!$AY$1)*60) + SUMPRODUCT((FRACAS!$B$5:$B$9997=G$4)*(FRACAS!$D$5:$D$9997&lt;=G97)*(IFERROR(FRACAS!$AM$5:$AM$9997,0)))
    ),"")</f>
        <v>0.88221646511690999</v>
      </c>
      <c r="LH97" s="354" cm="1">
        <f t="array" ref="LH97">IFERROR(
    (((H97/FRACAS!$AY$1)*60))
    /
    (((H97/FRACAS!$AY$1)*60) + SUMPRODUCT((FRACAS!$B$5:$B$9997=H$4)*(FRACAS!$D$5:$D$9997&lt;=H97)*(IFERROR(FRACAS!$AM$5:$AM$9997,0)))
    ),"")</f>
        <v>0.84764583301725105</v>
      </c>
      <c r="LI97" s="354" cm="1">
        <f t="array" ref="LI97">IFERROR(
    (((I97/FRACAS!$AY$1)*60))
    /
    (((I97/FRACAS!$AY$1)*60) + SUMPRODUCT((FRACAS!$B$5:$B$9997=I$4)*(FRACAS!$D$5:$D$9997&lt;=I97)*(IFERROR(FRACAS!$AM$5:$AM$9997,0)))
    ),"")</f>
        <v>1</v>
      </c>
      <c r="LJ97" s="354" cm="1">
        <f t="array" ref="LJ97">IFERROR(
    (((J97/FRACAS!$AY$1)*60))
    /
    (((J97/FRACAS!$AY$1)*60) + SUMPRODUCT((FRACAS!$B$5:$B$9997=J$4)*(FRACAS!$D$5:$D$9997&lt;=J97)*(IFERROR(FRACAS!$AM$5:$AM$9997,0)))
    ),"")</f>
        <v>1</v>
      </c>
      <c r="LK97" s="354" cm="1">
        <f t="array" ref="LK97">IFERROR(
    (((K97/FRACAS!$AY$1)*60))
    /
    (((K97/FRACAS!$AY$1)*60) + SUMPRODUCT((FRACAS!$B$5:$B$9997=K$4)*(FRACAS!$D$5:$D$9997&lt;=K97)*(IFERROR(FRACAS!$AM$5:$AM$9997,0)))
    ),"")</f>
        <v>1</v>
      </c>
      <c r="LL97" s="354" cm="1">
        <f t="array" ref="LL97">IFERROR(
    (((L97/FRACAS!$AY$1)*60))
    /
    (((L97/FRACAS!$AY$1)*60) + SUMPRODUCT((FRACAS!$B$5:$B$9997=L$4)*(FRACAS!$D$5:$D$9997&lt;=L97)*(IFERROR(FRACAS!$AM$5:$AM$9997,0)))
    ),"")</f>
        <v>1</v>
      </c>
      <c r="LM97" s="354" cm="1">
        <f t="array" ref="LM97">IFERROR(
    (((M97/FRACAS!$AY$1)*60))
    /
    (((M97/FRACAS!$AY$1)*60) + SUMPRODUCT((FRACAS!$B$5:$B$9997=M$4)*(FRACAS!$D$5:$D$9997&lt;=M97)*(IFERROR(FRACAS!$AM$5:$AM$9997,0)))
    ),"")</f>
        <v>1</v>
      </c>
      <c r="LN97" s="308"/>
      <c r="LO97" s="276"/>
      <c r="LP97" s="276"/>
      <c r="LQ97" s="276"/>
      <c r="LR97" s="276"/>
      <c r="LS97" s="276"/>
      <c r="LT97" s="276"/>
      <c r="LU97" s="276"/>
      <c r="LV97" s="276"/>
      <c r="LW97" s="276"/>
      <c r="LX97" s="276"/>
      <c r="LY97" s="276"/>
      <c r="LZ97" s="276"/>
      <c r="MA97" s="276"/>
      <c r="MB97" s="276"/>
      <c r="MC97" s="276"/>
      <c r="MD97" s="276"/>
      <c r="ME97" s="276"/>
      <c r="MF97" s="276"/>
      <c r="MG97" s="276"/>
      <c r="MH97" s="276"/>
      <c r="MI97" s="276"/>
      <c r="MJ97" s="276"/>
      <c r="MK97" s="276"/>
      <c r="ML97" s="276"/>
      <c r="MM97" s="276"/>
      <c r="MN97" s="276"/>
      <c r="MO97" s="276"/>
      <c r="MP97" s="276"/>
      <c r="MQ97" s="276"/>
      <c r="MR97" s="276"/>
      <c r="MS97" s="276"/>
      <c r="MT97" s="276"/>
      <c r="MU97" s="276"/>
      <c r="MV97" s="276"/>
      <c r="MW97" s="276"/>
      <c r="MX97" s="276"/>
      <c r="MY97" s="276"/>
      <c r="MZ97" s="276"/>
      <c r="NA97" s="277"/>
      <c r="ND97" s="345">
        <f t="shared" si="12"/>
        <v>218295</v>
      </c>
      <c r="NE97" s="346">
        <f t="shared" si="10"/>
        <v>45905</v>
      </c>
      <c r="NF97" s="347" cm="1">
        <f t="array" ref="NF97">IF($ND97=0,"",(IFERROR( (IFERROR($ND97/FRACAS!$AY$1*60,0) - SUMPRODUCT( (FRACAS!$K$5:$K$9999=NF$2) * IFERROR(FRACAS!$AN$5:$AN$9999,0) ) ) / IFERROR($ND97/FRACAS!$AY$1*60,0), 1 )))</f>
        <v>1</v>
      </c>
      <c r="NG97" s="347" cm="1">
        <f t="array" ref="NG97">IF($ND97=0,"",(IFERROR( (IFERROR($ND97/FRACAS!$AY$1*60,0) - SUMPRODUCT( (FRACAS!$K$5:$K$9999=NG$2) * IFERROR(FRACAS!$AN$5:$AN$9999,0) ) ) / IFERROR($ND97/FRACAS!$AY$1*60,0), 1 )))</f>
        <v>1</v>
      </c>
      <c r="NH97" s="347" cm="1">
        <f t="array" ref="NH97">IF($ND97=0,"",(IFERROR( (IFERROR($ND97/FRACAS!$AY$1*60,0) - SUMPRODUCT( (FRACAS!$K$5:$K$9999=NH$2) * IFERROR(FRACAS!$AN$5:$AN$9999,0) ) ) / IFERROR($ND97/FRACAS!$AY$1*60,0), 1 )))</f>
        <v>1</v>
      </c>
      <c r="NI97" s="347" cm="1">
        <f t="array" ref="NI97">IF($ND97=0,"",(IFERROR( (IFERROR($ND97/FRACAS!$AY$1*60,0) - SUMPRODUCT( (FRACAS!$K$5:$K$9999=NI$2) * IFERROR(FRACAS!$AN$5:$AN$9999,0) ) ) / IFERROR($ND97/FRACAS!$AY$1*60,0), 1 )))</f>
        <v>1</v>
      </c>
      <c r="NJ97" s="347" cm="1">
        <f t="array" ref="NJ97">IF($ND97=0,"",(IFERROR( (IFERROR($ND97/FRACAS!$AY$1*60,0) - SUMPRODUCT( (FRACAS!$K$5:$K$9999=NJ$2) * IFERROR(FRACAS!$AN$5:$AN$9999,0) ) ) / IFERROR($ND97/FRACAS!$AY$1*60,0), 1 )))</f>
        <v>1</v>
      </c>
      <c r="NK97" s="347" cm="1">
        <f t="array" ref="NK97">IF($ND97=0,"",(IFERROR( (IFERROR($ND97/FRACAS!$AY$1*60,0) - SUMPRODUCT( (FRACAS!$K$5:$K$9999=NK$2) * IFERROR(FRACAS!$AN$5:$AN$9999,0) ) ) / IFERROR($ND97/FRACAS!$AY$1*60,0), 1 )))</f>
        <v>1</v>
      </c>
      <c r="NL97" s="347" cm="1">
        <f t="array" ref="NL97">IF($ND97=0,"",(IFERROR( (IFERROR($ND97/FRACAS!$AY$1*60,0) - SUMPRODUCT( (FRACAS!$K$5:$K$9999=NL$2) * IFERROR(FRACAS!$AN$5:$AN$9999,0) ) ) / IFERROR($ND97/FRACAS!$AY$1*60,0), 1 )))</f>
        <v>1</v>
      </c>
      <c r="NM97" s="347" cm="1">
        <f t="array" ref="NM97">IF($ND97=0,"",(IFERROR( (IFERROR($ND97/FRACAS!$AY$1*60,0) - SUMPRODUCT( (FRACAS!$K$5:$K$9999=NM$2) * IFERROR(FRACAS!$AN$5:$AN$9999,0) ) ) / IFERROR($ND97/FRACAS!$AY$1*60,0), 1 )))</f>
        <v>1</v>
      </c>
      <c r="NN97" s="347" cm="1">
        <f t="array" ref="NN97">IF($ND97=0,"",(IFERROR( (IFERROR($ND97/FRACAS!$AY$1*60,0) - SUMPRODUCT( (FRACAS!$K$5:$K$9999=NN$2) * IFERROR(FRACAS!$AN$5:$AN$9999,0) ) ) / IFERROR($ND97/FRACAS!$AY$1*60,0), 1 )))</f>
        <v>1</v>
      </c>
      <c r="NO97" s="347" cm="1">
        <f t="array" ref="NO97">IF($ND97=0,"",(IFERROR( (IFERROR($ND97/FRACAS!$AY$1*60,0) - SUMPRODUCT( (FRACAS!$K$5:$K$9999=NO$2) * IFERROR(FRACAS!$AN$5:$AN$9999,0) ) ) / IFERROR($ND97/FRACAS!$AY$1*60,0), 1 )))</f>
        <v>1</v>
      </c>
      <c r="NP97" s="347" cm="1">
        <f t="array" ref="NP97">IF($ND97=0,"",(IFERROR( (IFERROR($ND97/FRACAS!$AY$1*60,0) - SUMPRODUCT( (FRACAS!$K$5:$K$9999=NP$2) * IFERROR(FRACAS!$AN$5:$AN$9999,0) ) ) / IFERROR($ND97/FRACAS!$AY$1*60,0), 1 )))</f>
        <v>1</v>
      </c>
      <c r="NQ97" s="347" cm="1">
        <f t="array" ref="NQ97">IF($ND97=0,"",(IFERROR( (IFERROR($ND97/FRACAS!$AY$1*60,0) - SUMPRODUCT( (FRACAS!$K$5:$K$9999=NQ$2) * IFERROR(FRACAS!$AN$5:$AN$9999,0) ) ) / IFERROR($ND97/FRACAS!$AY$1*60,0), 1 )))</f>
        <v>1</v>
      </c>
      <c r="NR97" s="347" cm="1">
        <f t="array" ref="NR97">IF($ND97=0,"",(IFERROR( (IFERROR($ND97/FRACAS!$AY$1*60,0) - SUMPRODUCT( (FRACAS!$K$5:$K$9999=NR$2) * IFERROR(FRACAS!$AN$5:$AN$9999,0) ) ) / IFERROR($ND97/FRACAS!$AY$1*60,0), 1 )))</f>
        <v>1</v>
      </c>
      <c r="NS97" s="347" cm="1">
        <f t="array" ref="NS97">IF($ND97=0,"",(IFERROR( (IFERROR($ND97/FRACAS!$AY$1*60,0) - SUMPRODUCT( (FRACAS!$K$5:$K$9999=NS$2) * IFERROR(FRACAS!$AN$5:$AN$9999,0) ) ) / IFERROR($ND97/FRACAS!$AY$1*60,0), 1 )))</f>
        <v>1</v>
      </c>
      <c r="NT97" s="347" cm="1">
        <f t="array" ref="NT97">IF($ND97=0,"",(IFERROR( (IFERROR($ND97/FRACAS!$AY$1*60,0) - SUMPRODUCT( (FRACAS!$K$5:$K$9999=NT$2) * IFERROR(FRACAS!$AN$5:$AN$9999,0) ) ) / IFERROR($ND97/FRACAS!$AY$1*60,0), 1 )))</f>
        <v>1</v>
      </c>
      <c r="NU97" s="347" cm="1">
        <f t="array" ref="NU97">IF($ND97=0,"",(IFERROR( (IFERROR($ND97/FRACAS!$AY$1*60,0) - SUMPRODUCT( (FRACAS!$K$5:$K$9999=NU$2) * IFERROR(FRACAS!$AN$5:$AN$9999,0) ) ) / IFERROR($ND97/FRACAS!$AY$1*60,0), 1 )))</f>
        <v>1</v>
      </c>
      <c r="NV97" s="347" cm="1">
        <f t="array" ref="NV97">IF($ND97=0,"",(IFERROR( (IFERROR($ND97/FRACAS!$AY$1*60,0) - SUMPRODUCT( (FRACAS!$K$5:$K$9999=NV$2) * IFERROR(FRACAS!$AN$5:$AN$9999,0) ) ) / IFERROR($ND97/FRACAS!$AY$1*60,0), 1 )))</f>
        <v>1</v>
      </c>
      <c r="NW97" s="347" cm="1">
        <f t="array" ref="NW97">IF($ND97=0,"",(IFERROR( (IFERROR($ND97/FRACAS!$AY$1*60,0) - SUMPRODUCT( (FRACAS!$K$5:$K$9999=NW$2) * IFERROR(FRACAS!$AN$5:$AN$9999,0) ) ) / IFERROR($ND97/FRACAS!$AY$1*60,0), 1 )))</f>
        <v>1</v>
      </c>
      <c r="NX97" s="347" cm="1">
        <f t="array" ref="NX97">IF($ND97=0,"",(IFERROR( (IFERROR($ND97/FRACAS!$AY$1*60,0) - SUMPRODUCT( (FRACAS!$K$5:$K$9999=NX$2) * IFERROR(FRACAS!$AN$5:$AN$9999,0) ) ) / IFERROR($ND97/FRACAS!$AY$1*60,0), 1 )))</f>
        <v>1</v>
      </c>
      <c r="NY97" s="347" cm="1">
        <f t="array" ref="NY97">IF($ND97=0,"",(IFERROR( (IFERROR($ND97/FRACAS!$AY$1*60,0) - SUMPRODUCT( (FRACAS!$K$5:$K$9999=NY$2) * IFERROR(FRACAS!$AN$5:$AN$9999,0) ) ) / IFERROR($ND97/FRACAS!$AY$1*60,0), 1 )))</f>
        <v>1</v>
      </c>
      <c r="NZ97" s="347" cm="1">
        <f t="array" ref="NZ97">IF($ND97=0,"",(IFERROR( (IFERROR($ND97/FRACAS!$AY$1*60,0) - SUMPRODUCT( (FRACAS!$K$5:$K$9999=NZ$2) * IFERROR(FRACAS!$AN$5:$AN$9999,0) ) ) / IFERROR($ND97/FRACAS!$AY$1*60,0), 1 )))</f>
        <v>1</v>
      </c>
      <c r="OA97" s="347" cm="1">
        <f t="array" ref="OA97">IF($ND97=0,"",(IFERROR( (IFERROR($ND97/FRACAS!$AY$1*60,0) - SUMPRODUCT( (FRACAS!$K$5:$K$9999=OA$2) * IFERROR(FRACAS!$AN$5:$AN$9999,0) ) ) / IFERROR($ND97/FRACAS!$AY$1*60,0), 1 )))</f>
        <v>1</v>
      </c>
      <c r="OB97" s="347" cm="1">
        <f t="array" ref="OB97">IF($ND97=0,"",(IFERROR( (IFERROR($ND97/FRACAS!$AY$1*60,0) - SUMPRODUCT( (FRACAS!$K$5:$K$9999=OB$2) * IFERROR(FRACAS!$AN$5:$AN$9999,0) ) ) / IFERROR($ND97/FRACAS!$AY$1*60,0), 1 )))</f>
        <v>1</v>
      </c>
      <c r="OC97" s="347" cm="1">
        <f t="array" ref="OC97">IF($ND97=0,"",(IFERROR( (IFERROR($ND97/FRACAS!$AY$1*60,0) - SUMPRODUCT( (FRACAS!$K$5:$K$9999=OC$2) * IFERROR(FRACAS!$AN$5:$AN$9999,0) ) ) / IFERROR($ND97/FRACAS!$AY$1*60,0), 1 )))</f>
        <v>1</v>
      </c>
      <c r="OD97" s="347" cm="1">
        <f t="array" ref="OD97">IF($ND97=0,"",(IFERROR( (IFERROR($ND97/FRACAS!$AY$1*60,0) - SUMPRODUCT( (FRACAS!$K$5:$K$9999=OD$2) * IFERROR(FRACAS!$AN$5:$AN$9999,0) ) ) / IFERROR($ND97/FRACAS!$AY$1*60,0), 1 )))</f>
        <v>1</v>
      </c>
      <c r="OE97" s="347" cm="1">
        <f t="array" ref="OE97">IF($ND97=0,"",(IFERROR( (IFERROR($ND97/FRACAS!$AY$1*60,0) - SUMPRODUCT( (FRACAS!$K$5:$K$9999=OE$2) * IFERROR(FRACAS!$AN$5:$AN$9999,0) ) ) / IFERROR($ND97/FRACAS!$AY$1*60,0), 1 )))</f>
        <v>1</v>
      </c>
      <c r="OF97" s="347" cm="1">
        <f t="array" ref="OF97">IF($ND97=0,"",(IFERROR( (IFERROR($ND97/FRACAS!$AY$1*60,0) - SUMPRODUCT( (FRACAS!$K$5:$K$9999=OF$2) * IFERROR(FRACAS!$AN$5:$AN$9999,0) ) ) / IFERROR($ND97/FRACAS!$AY$1*60,0), 1 )))</f>
        <v>1</v>
      </c>
      <c r="OG97" s="347" cm="1">
        <f t="array" ref="OG97">IF($ND97=0,"",(IFERROR( (IFERROR($ND97/FRACAS!$AY$1*60,0) - SUMPRODUCT( (FRACAS!$K$5:$K$9999=OG$2) * IFERROR(FRACAS!$AN$5:$AN$9999,0) ) ) / IFERROR($ND97/FRACAS!$AY$1*60,0), 1 )))</f>
        <v>1</v>
      </c>
      <c r="OH97" s="347" cm="1">
        <f t="array" ref="OH97">IF($ND97=0,"",(IFERROR( (IFERROR($ND97/FRACAS!$AY$1*60,0) - SUMPRODUCT( (FRACAS!$K$5:$K$9999=OH$2) * IFERROR(FRACAS!$AN$5:$AN$9999,0) ) ) / IFERROR($ND97/FRACAS!$AY$1*60,0), 1 )))</f>
        <v>1</v>
      </c>
      <c r="OI97" s="347" cm="1">
        <f t="array" ref="OI97">IF($ND97=0,"",(IFERROR( (IFERROR($ND97/FRACAS!$AY$1*60,0) - SUMPRODUCT( (FRACAS!$K$5:$K$9999=OI$2) * IFERROR(FRACAS!$AN$5:$AN$9999,0) ) ) / IFERROR($ND97/FRACAS!$AY$1*60,0), 1 )))</f>
        <v>1</v>
      </c>
      <c r="OJ97" s="347" cm="1">
        <f t="array" ref="OJ97">IF($ND97=0,"",(IFERROR( (IFERROR($ND97/FRACAS!$AY$1*60,0) - SUMPRODUCT( (FRACAS!$K$5:$K$9999=OJ$2) * IFERROR(FRACAS!$AN$5:$AN$9999,0) ) ) / IFERROR($ND97/FRACAS!$AY$1*60,0), 1 )))</f>
        <v>1</v>
      </c>
      <c r="OK97" s="347" cm="1">
        <f t="array" ref="OK97">IF($ND97=0,"",(IFERROR( (IFERROR($ND97/FRACAS!$AY$1*60,0) - SUMPRODUCT( (FRACAS!$K$5:$K$9999=OK$2) * IFERROR(FRACAS!$AN$5:$AN$9999,0) ) ) / IFERROR($ND97/FRACAS!$AY$1*60,0), 1 )))</f>
        <v>1</v>
      </c>
      <c r="OL97" s="347" cm="1">
        <f t="array" ref="OL97">IF($ND97=0,"",(IFERROR( (IFERROR($ND97/FRACAS!$AY$1*60,0) - SUMPRODUCT( (FRACAS!$K$5:$K$9999=OL$2) * IFERROR(FRACAS!$AN$5:$AN$9999,0) ) ) / IFERROR($ND97/FRACAS!$AY$1*60,0), 1 )))</f>
        <v>1</v>
      </c>
      <c r="OM97" s="347" cm="1">
        <f t="array" ref="OM97">IF($ND97=0,"",(IFERROR( (IFERROR($ND97/FRACAS!$AY$1*60,0) - SUMPRODUCT( (FRACAS!$K$5:$K$9999=OM$2) * IFERROR(FRACAS!$AN$5:$AN$9999,0) ) ) / IFERROR($ND97/FRACAS!$AY$1*60,0), 1 )))</f>
        <v>1</v>
      </c>
      <c r="ON97" s="347" cm="1">
        <f t="array" ref="ON97">IF($ND97=0,"",(IFERROR( (IFERROR($ND97/FRACAS!$AY$1*60,0) - SUMPRODUCT( (FRACAS!$K$5:$K$9999=ON$2) * IFERROR(FRACAS!$AN$5:$AN$9999,0) ) ) / IFERROR($ND97/FRACAS!$AY$1*60,0), 1 )))</f>
        <v>1</v>
      </c>
    </row>
    <row r="98" spans="2:404" ht="15" customHeight="1">
      <c r="B98" s="301" t="s">
        <v>257</v>
      </c>
      <c r="C98" s="302">
        <v>45912</v>
      </c>
      <c r="D98" s="279">
        <f>IF('[7]MİLLEAGE(KM)'!H99="","",'[7]MİLLEAGE(KM)'!H99)</f>
        <v>36053</v>
      </c>
      <c r="E98" s="279">
        <f>IF('[7]MİLLEAGE(KM)'!I99="","",'[7]MİLLEAGE(KM)'!I99)</f>
        <v>25732</v>
      </c>
      <c r="F98" s="279">
        <f>IF('[7]MİLLEAGE(KM)'!J99="","",'[7]MİLLEAGE(KM)'!J99)</f>
        <v>55939</v>
      </c>
      <c r="G98" s="279">
        <f>IF('[7]MİLLEAGE(KM)'!K99="","",'[7]MİLLEAGE(KM)'!K99)</f>
        <v>51587</v>
      </c>
      <c r="H98" s="279">
        <f>IF('[7]MİLLEAGE(KM)'!L99="","",'[7]MİLLEAGE(KM)'!L99)</f>
        <v>43540</v>
      </c>
      <c r="I98" s="279">
        <f>IF('[7]MİLLEAGE(KM)'!M99="","",'[7]MİLLEAGE(KM)'!M99)</f>
        <v>7935</v>
      </c>
      <c r="J98" s="279" t="str">
        <f>IF('[7]MİLLEAGE(KM)'!N99="","",'[7]MİLLEAGE(KM)'!N99)</f>
        <v/>
      </c>
      <c r="K98" s="279">
        <f>IF('[7]MİLLEAGE(KM)'!O99="","",'[7]MİLLEAGE(KM)'!O99)</f>
        <v>2374</v>
      </c>
      <c r="L98" s="279">
        <f>IF('[7]MİLLEAGE(KM)'!P99="","",'[7]MİLLEAGE(KM)'!P99)</f>
        <v>411</v>
      </c>
      <c r="M98" s="279" t="str">
        <f>IF('[7]MİLLEAGE(KM)'!Q99="","",'[7]MİLLEAGE(KM)'!Q99)</f>
        <v/>
      </c>
      <c r="N98" s="305"/>
      <c r="O98" s="279"/>
      <c r="P98" s="279"/>
      <c r="Q98" s="279"/>
      <c r="R98" s="279"/>
      <c r="S98" s="279"/>
      <c r="T98" s="279"/>
      <c r="U98" s="279"/>
      <c r="V98" s="279"/>
      <c r="W98" s="279"/>
      <c r="X98" s="279"/>
      <c r="Y98" s="279"/>
      <c r="Z98" s="279"/>
      <c r="AA98" s="279"/>
      <c r="AB98" s="279"/>
      <c r="AC98" s="279"/>
      <c r="AD98" s="279"/>
      <c r="AE98" s="279"/>
      <c r="AF98" s="279"/>
      <c r="AG98" s="279"/>
      <c r="AH98" s="279"/>
      <c r="AI98" s="279"/>
      <c r="AJ98" s="279"/>
      <c r="AK98" s="279"/>
      <c r="AL98" s="279"/>
      <c r="AM98" s="279"/>
      <c r="AN98" s="279"/>
      <c r="AO98" s="279"/>
      <c r="AP98" s="279"/>
      <c r="AQ98" s="279"/>
      <c r="AR98" s="279"/>
      <c r="AS98" s="279"/>
      <c r="AT98" s="279"/>
      <c r="AU98" s="279"/>
      <c r="AV98" s="279"/>
      <c r="AW98" s="279"/>
      <c r="AX98" s="279"/>
      <c r="AY98" s="279"/>
      <c r="AZ98" s="279"/>
      <c r="BA98" s="280"/>
      <c r="BB98" s="266"/>
      <c r="BC98" s="266"/>
      <c r="BD98" s="352"/>
      <c r="BE98" s="352"/>
      <c r="BF98" s="352"/>
      <c r="BG98" s="352"/>
      <c r="BH98" s="352"/>
      <c r="BI98" s="352"/>
      <c r="BJ98" s="352"/>
      <c r="BK98" s="352"/>
      <c r="BL98" s="352"/>
      <c r="BM98" s="352"/>
      <c r="BN98" s="352"/>
      <c r="BO98" s="352"/>
      <c r="BP98" s="352"/>
      <c r="BQ98" s="352"/>
      <c r="BR98" s="352"/>
      <c r="BS98" s="352"/>
      <c r="BT98" s="352"/>
      <c r="BU98" s="352"/>
      <c r="BV98" s="352"/>
      <c r="BW98" s="352"/>
      <c r="BX98" s="352"/>
      <c r="BY98" s="352"/>
      <c r="BZ98" s="352"/>
      <c r="CA98" s="352"/>
      <c r="CB98" s="352"/>
      <c r="CC98" s="352"/>
      <c r="CD98" s="352"/>
      <c r="CE98" s="352"/>
      <c r="CF98" s="352"/>
      <c r="CG98" s="352"/>
      <c r="CH98" s="352"/>
      <c r="CI98" s="352"/>
      <c r="CJ98" s="352"/>
      <c r="CK98" s="352"/>
      <c r="CL98" s="352"/>
      <c r="CM98" s="352"/>
      <c r="CN98" s="352"/>
      <c r="CO98" s="352"/>
      <c r="CP98" s="352"/>
      <c r="CQ98" s="352"/>
      <c r="CR98" s="352"/>
      <c r="CS98" s="352"/>
      <c r="CT98" s="352"/>
      <c r="CU98" s="352"/>
      <c r="CV98" s="352"/>
      <c r="CW98" s="352"/>
      <c r="CX98" s="352"/>
      <c r="CY98" s="352"/>
      <c r="CZ98" s="352"/>
      <c r="DA98" s="352"/>
      <c r="DB98" s="266"/>
      <c r="DC98" s="266">
        <f t="shared" si="8"/>
        <v>94</v>
      </c>
      <c r="DD98" s="302">
        <f t="shared" si="9"/>
        <v>45912</v>
      </c>
      <c r="DE98" s="328">
        <f>IF(D98&gt; 0,(COUNTIFS(FRACAS!$B$5:$B$9997, D$4, FRACAS!$D$5:$D$9997, "&lt;="&amp;D98)), "" )</f>
        <v>44</v>
      </c>
      <c r="DF98" s="282">
        <f>IF(E98&gt; 0,(COUNTIFS(FRACAS!$B$5:$B$9997, E$4, FRACAS!$D$5:$D$9997, "&lt;="&amp;E98)), "" )</f>
        <v>15</v>
      </c>
      <c r="DG98" s="282">
        <f>IF(F98&gt; 0,(COUNTIFS(FRACAS!$B$5:$B$9997, F$4, FRACAS!$D$5:$D$9997, "&lt;="&amp;F98)), "" )</f>
        <v>9</v>
      </c>
      <c r="DH98" s="282">
        <f>IF(G98&gt; 0,(COUNTIFS(FRACAS!$B$5:$B$9997, G$4, FRACAS!$D$5:$D$9997, "&lt;="&amp;G98)), "" )</f>
        <v>13</v>
      </c>
      <c r="DI98" s="282">
        <f>IF(H98&gt; 0,(COUNTIFS(FRACAS!$B$5:$B$9997, H$4, FRACAS!$D$5:$D$9997, "&lt;="&amp;H98)), "" )</f>
        <v>13</v>
      </c>
      <c r="DJ98" s="282">
        <f>IF(I98&gt; 0,(COUNTIFS(FRACAS!$B$5:$B$9997, I$4, FRACAS!$D$5:$D$9997, "&lt;="&amp;I98)), "" )</f>
        <v>0</v>
      </c>
      <c r="DK98" s="282">
        <f>IF(J98&gt; 0,(COUNTIFS(FRACAS!$B$5:$B$9997, J$4, FRACAS!$D$5:$D$9997, "&lt;="&amp;J98)), "" )</f>
        <v>0</v>
      </c>
      <c r="DL98" s="282">
        <f>IF(K98&gt; 0,(COUNTIFS(FRACAS!$B$5:$B$9997, K$4, FRACAS!$D$5:$D$9997, "&lt;="&amp;K98)), "" )</f>
        <v>0</v>
      </c>
      <c r="DM98" s="282">
        <f>IF(L98&gt; 0,(COUNTIFS(FRACAS!$B$5:$B$9997, L$4, FRACAS!$D$5:$D$9997, "&lt;="&amp;L98)), "" )</f>
        <v>0</v>
      </c>
      <c r="DN98" s="282">
        <f>IF(M98&gt; 0,(COUNTIFS(FRACAS!$B$5:$B$9997, M$4, FRACAS!$D$5:$D$9997, "&lt;="&amp;M98)), "" )</f>
        <v>0</v>
      </c>
      <c r="DO98" s="284"/>
      <c r="DP98" s="282"/>
      <c r="DQ98" s="282"/>
      <c r="DR98" s="282"/>
      <c r="DS98" s="282"/>
      <c r="DT98" s="282"/>
      <c r="DU98" s="282"/>
      <c r="DV98" s="282"/>
      <c r="DW98" s="282"/>
      <c r="DX98" s="282"/>
      <c r="DY98" s="282"/>
      <c r="DZ98" s="282"/>
      <c r="EA98" s="282"/>
      <c r="EB98" s="282"/>
      <c r="EC98" s="282"/>
      <c r="ED98" s="282"/>
      <c r="EE98" s="282"/>
      <c r="EF98" s="282"/>
      <c r="EG98" s="282"/>
      <c r="EH98" s="282"/>
      <c r="EI98" s="282"/>
      <c r="EJ98" s="282"/>
      <c r="EK98" s="282"/>
      <c r="EL98" s="282"/>
      <c r="EM98" s="282"/>
      <c r="EN98" s="282"/>
      <c r="EO98" s="282"/>
      <c r="EP98" s="282"/>
      <c r="EQ98" s="282"/>
      <c r="ER98" s="282"/>
      <c r="ES98" s="282"/>
      <c r="ET98" s="282"/>
      <c r="EU98" s="282"/>
      <c r="EV98" s="282"/>
      <c r="EW98" s="282"/>
      <c r="EX98" s="282"/>
      <c r="EY98" s="282"/>
      <c r="EZ98" s="282"/>
      <c r="FA98" s="282"/>
      <c r="FB98" s="283"/>
      <c r="FC98" s="285"/>
      <c r="FD98" s="285"/>
      <c r="JN98" s="306"/>
      <c r="JO98" s="274"/>
      <c r="JP98" s="274"/>
      <c r="JQ98" s="274"/>
      <c r="JR98" s="274"/>
      <c r="JS98" s="274"/>
      <c r="JT98" s="274"/>
      <c r="JU98" s="274"/>
      <c r="JV98" s="274"/>
      <c r="JW98" s="274"/>
      <c r="JX98" s="274"/>
      <c r="JY98" s="274"/>
      <c r="JZ98" s="274"/>
      <c r="KA98" s="274"/>
      <c r="KB98" s="274"/>
      <c r="KC98" s="274"/>
      <c r="KD98" s="274"/>
      <c r="KE98" s="274"/>
      <c r="KF98" s="274"/>
      <c r="KG98" s="274"/>
      <c r="KH98" s="274"/>
      <c r="KI98" s="274"/>
      <c r="KJ98" s="274"/>
      <c r="KK98" s="274"/>
      <c r="KL98" s="274"/>
      <c r="KM98" s="274"/>
      <c r="KN98" s="274"/>
      <c r="KO98" s="274"/>
      <c r="KP98" s="274"/>
      <c r="KQ98" s="274"/>
      <c r="KR98" s="274"/>
      <c r="KS98" s="274"/>
      <c r="KT98" s="274"/>
      <c r="KU98" s="274"/>
      <c r="KV98" s="274"/>
      <c r="KW98" s="274"/>
      <c r="KX98" s="274"/>
      <c r="KY98" s="274"/>
      <c r="KZ98" s="274"/>
      <c r="LA98" s="274"/>
      <c r="LB98" s="275"/>
      <c r="LC98" s="302">
        <f t="shared" si="11"/>
        <v>45912</v>
      </c>
      <c r="LD98" s="354" cm="1">
        <f t="array" ref="LD98">IFERROR(
    (((D98/FRACAS!$AY$1)*60))
    /
    (((D98/FRACAS!$AY$1)*60) + SUMPRODUCT((FRACAS!$B$5:$B$9997=D$4)*(FRACAS!$D$5:$D$9997&lt;=D98)*(IFERROR(FRACAS!$AM$5:$AM$9997,0)))
    ),"")</f>
        <v>0.57276244727930203</v>
      </c>
      <c r="LE98" s="354" cm="1">
        <f t="array" ref="LE98">IFERROR(
    (((E98/FRACAS!$AY$1)*60))
    /
    (((E98/FRACAS!$AY$1)*60) + SUMPRODUCT((FRACAS!$B$5:$B$9997=E$4)*(FRACAS!$D$5:$D$9997&lt;=E98)*(IFERROR(FRACAS!$AM$5:$AM$9997,0)))
    ),"")</f>
        <v>0.48229644983532949</v>
      </c>
      <c r="LF98" s="354" cm="1">
        <f t="array" ref="LF98">IFERROR(
    (((F98/FRACAS!$AY$1)*60))
    /
    (((F98/FRACAS!$AY$1)*60) + SUMPRODUCT((FRACAS!$B$5:$B$9997=F$4)*(FRACAS!$D$5:$D$9997&lt;=F98)*(IFERROR(FRACAS!$AM$5:$AM$9997,0)))
    ),"")</f>
        <v>0.87966212794371479</v>
      </c>
      <c r="LG98" s="354" cm="1">
        <f t="array" ref="LG98">IFERROR(
    (((G98/FRACAS!$AY$1)*60))
    /
    (((G98/FRACAS!$AY$1)*60) + SUMPRODUCT((FRACAS!$B$5:$B$9997=G$4)*(FRACAS!$D$5:$D$9997&lt;=G98)*(IFERROR(FRACAS!$AM$5:$AM$9997,0)))
    ),"")</f>
        <v>0.88419893128677451</v>
      </c>
      <c r="LH98" s="354" cm="1">
        <f t="array" ref="LH98">IFERROR(
    (((H98/FRACAS!$AY$1)*60))
    /
    (((H98/FRACAS!$AY$1)*60) + SUMPRODUCT((FRACAS!$B$5:$B$9997=H$4)*(FRACAS!$D$5:$D$9997&lt;=H98)*(IFERROR(FRACAS!$AM$5:$AM$9997,0)))
    ),"")</f>
        <v>0.85084937831649432</v>
      </c>
      <c r="LI98" s="354" cm="1">
        <f t="array" ref="LI98">IFERROR(
    (((I98/FRACAS!$AY$1)*60))
    /
    (((I98/FRACAS!$AY$1)*60) + SUMPRODUCT((FRACAS!$B$5:$B$9997=I$4)*(FRACAS!$D$5:$D$9997&lt;=I98)*(IFERROR(FRACAS!$AM$5:$AM$9997,0)))
    ),"")</f>
        <v>1</v>
      </c>
      <c r="LJ98" s="354" t="str" cm="1">
        <f t="array" ref="LJ98">IFERROR(
    (((J98/FRACAS!$AY$1)*60))
    /
    (((J98/FRACAS!$AY$1)*60) + SUMPRODUCT((FRACAS!$B$5:$B$9997=J$4)*(FRACAS!$D$5:$D$9997&lt;=J98)*(IFERROR(FRACAS!$AM$5:$AM$9997,0)))
    ),"")</f>
        <v/>
      </c>
      <c r="LK98" s="354" cm="1">
        <f t="array" ref="LK98">IFERROR(
    (((K98/FRACAS!$AY$1)*60))
    /
    (((K98/FRACAS!$AY$1)*60) + SUMPRODUCT((FRACAS!$B$5:$B$9997=K$4)*(FRACAS!$D$5:$D$9997&lt;=K98)*(IFERROR(FRACAS!$AM$5:$AM$9997,0)))
    ),"")</f>
        <v>1</v>
      </c>
      <c r="LL98" s="354" cm="1">
        <f t="array" ref="LL98">IFERROR(
    (((L98/FRACAS!$AY$1)*60))
    /
    (((L98/FRACAS!$AY$1)*60) + SUMPRODUCT((FRACAS!$B$5:$B$9997=L$4)*(FRACAS!$D$5:$D$9997&lt;=L98)*(IFERROR(FRACAS!$AM$5:$AM$9997,0)))
    ),"")</f>
        <v>1</v>
      </c>
      <c r="LM98" s="354" t="str" cm="1">
        <f t="array" ref="LM98">IFERROR(
    (((M98/FRACAS!$AY$1)*60))
    /
    (((M98/FRACAS!$AY$1)*60) + SUMPRODUCT((FRACAS!$B$5:$B$9997=M$4)*(FRACAS!$D$5:$D$9997&lt;=M98)*(IFERROR(FRACAS!$AM$5:$AM$9997,0)))
    ),"")</f>
        <v/>
      </c>
      <c r="LN98" s="308"/>
      <c r="LO98" s="276"/>
      <c r="LP98" s="276"/>
      <c r="LQ98" s="276"/>
      <c r="LR98" s="276"/>
      <c r="LS98" s="276"/>
      <c r="LT98" s="276"/>
      <c r="LU98" s="276"/>
      <c r="LV98" s="276"/>
      <c r="LW98" s="276"/>
      <c r="LX98" s="276"/>
      <c r="LY98" s="276"/>
      <c r="LZ98" s="276"/>
      <c r="MA98" s="276"/>
      <c r="MB98" s="276"/>
      <c r="MC98" s="276"/>
      <c r="MD98" s="276"/>
      <c r="ME98" s="276"/>
      <c r="MF98" s="276"/>
      <c r="MG98" s="276"/>
      <c r="MH98" s="276"/>
      <c r="MI98" s="276"/>
      <c r="MJ98" s="276"/>
      <c r="MK98" s="276"/>
      <c r="ML98" s="276"/>
      <c r="MM98" s="276"/>
      <c r="MN98" s="276"/>
      <c r="MO98" s="276"/>
      <c r="MP98" s="276"/>
      <c r="MQ98" s="276"/>
      <c r="MR98" s="276"/>
      <c r="MS98" s="276"/>
      <c r="MT98" s="276"/>
      <c r="MU98" s="276"/>
      <c r="MV98" s="276"/>
      <c r="MW98" s="276"/>
      <c r="MX98" s="276"/>
      <c r="MY98" s="276"/>
      <c r="MZ98" s="276"/>
      <c r="NA98" s="277"/>
      <c r="ND98" s="345">
        <f t="shared" si="12"/>
        <v>223571</v>
      </c>
      <c r="NE98" s="346">
        <f t="shared" si="10"/>
        <v>45912</v>
      </c>
      <c r="NF98" s="347" cm="1">
        <f t="array" ref="NF98">IF($ND98=0,"",(IFERROR( (IFERROR($ND98/FRACAS!$AY$1*60,0) - SUMPRODUCT( (FRACAS!$K$5:$K$9999=NF$2) * IFERROR(FRACAS!$AN$5:$AN$9999,0) ) ) / IFERROR($ND98/FRACAS!$AY$1*60,0), 1 )))</f>
        <v>1</v>
      </c>
      <c r="NG98" s="347" cm="1">
        <f t="array" ref="NG98">IF($ND98=0,"",(IFERROR( (IFERROR($ND98/FRACAS!$AY$1*60,0) - SUMPRODUCT( (FRACAS!$K$5:$K$9999=NG$2) * IFERROR(FRACAS!$AN$5:$AN$9999,0) ) ) / IFERROR($ND98/FRACAS!$AY$1*60,0), 1 )))</f>
        <v>1</v>
      </c>
      <c r="NH98" s="347" cm="1">
        <f t="array" ref="NH98">IF($ND98=0,"",(IFERROR( (IFERROR($ND98/FRACAS!$AY$1*60,0) - SUMPRODUCT( (FRACAS!$K$5:$K$9999=NH$2) * IFERROR(FRACAS!$AN$5:$AN$9999,0) ) ) / IFERROR($ND98/FRACAS!$AY$1*60,0), 1 )))</f>
        <v>1</v>
      </c>
      <c r="NI98" s="347" cm="1">
        <f t="array" ref="NI98">IF($ND98=0,"",(IFERROR( (IFERROR($ND98/FRACAS!$AY$1*60,0) - SUMPRODUCT( (FRACAS!$K$5:$K$9999=NI$2) * IFERROR(FRACAS!$AN$5:$AN$9999,0) ) ) / IFERROR($ND98/FRACAS!$AY$1*60,0), 1 )))</f>
        <v>1</v>
      </c>
      <c r="NJ98" s="347" cm="1">
        <f t="array" ref="NJ98">IF($ND98=0,"",(IFERROR( (IFERROR($ND98/FRACAS!$AY$1*60,0) - SUMPRODUCT( (FRACAS!$K$5:$K$9999=NJ$2) * IFERROR(FRACAS!$AN$5:$AN$9999,0) ) ) / IFERROR($ND98/FRACAS!$AY$1*60,0), 1 )))</f>
        <v>1</v>
      </c>
      <c r="NK98" s="347" cm="1">
        <f t="array" ref="NK98">IF($ND98=0,"",(IFERROR( (IFERROR($ND98/FRACAS!$AY$1*60,0) - SUMPRODUCT( (FRACAS!$K$5:$K$9999=NK$2) * IFERROR(FRACAS!$AN$5:$AN$9999,0) ) ) / IFERROR($ND98/FRACAS!$AY$1*60,0), 1 )))</f>
        <v>1</v>
      </c>
      <c r="NL98" s="347" cm="1">
        <f t="array" ref="NL98">IF($ND98=0,"",(IFERROR( (IFERROR($ND98/FRACAS!$AY$1*60,0) - SUMPRODUCT( (FRACAS!$K$5:$K$9999=NL$2) * IFERROR(FRACAS!$AN$5:$AN$9999,0) ) ) / IFERROR($ND98/FRACAS!$AY$1*60,0), 1 )))</f>
        <v>1</v>
      </c>
      <c r="NM98" s="347" cm="1">
        <f t="array" ref="NM98">IF($ND98=0,"",(IFERROR( (IFERROR($ND98/FRACAS!$AY$1*60,0) - SUMPRODUCT( (FRACAS!$K$5:$K$9999=NM$2) * IFERROR(FRACAS!$AN$5:$AN$9999,0) ) ) / IFERROR($ND98/FRACAS!$AY$1*60,0), 1 )))</f>
        <v>1</v>
      </c>
      <c r="NN98" s="347" cm="1">
        <f t="array" ref="NN98">IF($ND98=0,"",(IFERROR( (IFERROR($ND98/FRACAS!$AY$1*60,0) - SUMPRODUCT( (FRACAS!$K$5:$K$9999=NN$2) * IFERROR(FRACAS!$AN$5:$AN$9999,0) ) ) / IFERROR($ND98/FRACAS!$AY$1*60,0), 1 )))</f>
        <v>1</v>
      </c>
      <c r="NO98" s="347" cm="1">
        <f t="array" ref="NO98">IF($ND98=0,"",(IFERROR( (IFERROR($ND98/FRACAS!$AY$1*60,0) - SUMPRODUCT( (FRACAS!$K$5:$K$9999=NO$2) * IFERROR(FRACAS!$AN$5:$AN$9999,0) ) ) / IFERROR($ND98/FRACAS!$AY$1*60,0), 1 )))</f>
        <v>1</v>
      </c>
      <c r="NP98" s="347" cm="1">
        <f t="array" ref="NP98">IF($ND98=0,"",(IFERROR( (IFERROR($ND98/FRACAS!$AY$1*60,0) - SUMPRODUCT( (FRACAS!$K$5:$K$9999=NP$2) * IFERROR(FRACAS!$AN$5:$AN$9999,0) ) ) / IFERROR($ND98/FRACAS!$AY$1*60,0), 1 )))</f>
        <v>1</v>
      </c>
      <c r="NQ98" s="347" cm="1">
        <f t="array" ref="NQ98">IF($ND98=0,"",(IFERROR( (IFERROR($ND98/FRACAS!$AY$1*60,0) - SUMPRODUCT( (FRACAS!$K$5:$K$9999=NQ$2) * IFERROR(FRACAS!$AN$5:$AN$9999,0) ) ) / IFERROR($ND98/FRACAS!$AY$1*60,0), 1 )))</f>
        <v>1</v>
      </c>
      <c r="NR98" s="347" cm="1">
        <f t="array" ref="NR98">IF($ND98=0,"",(IFERROR( (IFERROR($ND98/FRACAS!$AY$1*60,0) - SUMPRODUCT( (FRACAS!$K$5:$K$9999=NR$2) * IFERROR(FRACAS!$AN$5:$AN$9999,0) ) ) / IFERROR($ND98/FRACAS!$AY$1*60,0), 1 )))</f>
        <v>1</v>
      </c>
      <c r="NS98" s="347" cm="1">
        <f t="array" ref="NS98">IF($ND98=0,"",(IFERROR( (IFERROR($ND98/FRACAS!$AY$1*60,0) - SUMPRODUCT( (FRACAS!$K$5:$K$9999=NS$2) * IFERROR(FRACAS!$AN$5:$AN$9999,0) ) ) / IFERROR($ND98/FRACAS!$AY$1*60,0), 1 )))</f>
        <v>1</v>
      </c>
      <c r="NT98" s="347" cm="1">
        <f t="array" ref="NT98">IF($ND98=0,"",(IFERROR( (IFERROR($ND98/FRACAS!$AY$1*60,0) - SUMPRODUCT( (FRACAS!$K$5:$K$9999=NT$2) * IFERROR(FRACAS!$AN$5:$AN$9999,0) ) ) / IFERROR($ND98/FRACAS!$AY$1*60,0), 1 )))</f>
        <v>1</v>
      </c>
      <c r="NU98" s="347" cm="1">
        <f t="array" ref="NU98">IF($ND98=0,"",(IFERROR( (IFERROR($ND98/FRACAS!$AY$1*60,0) - SUMPRODUCT( (FRACAS!$K$5:$K$9999=NU$2) * IFERROR(FRACAS!$AN$5:$AN$9999,0) ) ) / IFERROR($ND98/FRACAS!$AY$1*60,0), 1 )))</f>
        <v>1</v>
      </c>
      <c r="NV98" s="347" cm="1">
        <f t="array" ref="NV98">IF($ND98=0,"",(IFERROR( (IFERROR($ND98/FRACAS!$AY$1*60,0) - SUMPRODUCT( (FRACAS!$K$5:$K$9999=NV$2) * IFERROR(FRACAS!$AN$5:$AN$9999,0) ) ) / IFERROR($ND98/FRACAS!$AY$1*60,0), 1 )))</f>
        <v>1</v>
      </c>
      <c r="NW98" s="347" cm="1">
        <f t="array" ref="NW98">IF($ND98=0,"",(IFERROR( (IFERROR($ND98/FRACAS!$AY$1*60,0) - SUMPRODUCT( (FRACAS!$K$5:$K$9999=NW$2) * IFERROR(FRACAS!$AN$5:$AN$9999,0) ) ) / IFERROR($ND98/FRACAS!$AY$1*60,0), 1 )))</f>
        <v>1</v>
      </c>
      <c r="NX98" s="347" cm="1">
        <f t="array" ref="NX98">IF($ND98=0,"",(IFERROR( (IFERROR($ND98/FRACAS!$AY$1*60,0) - SUMPRODUCT( (FRACAS!$K$5:$K$9999=NX$2) * IFERROR(FRACAS!$AN$5:$AN$9999,0) ) ) / IFERROR($ND98/FRACAS!$AY$1*60,0), 1 )))</f>
        <v>1</v>
      </c>
      <c r="NY98" s="347" cm="1">
        <f t="array" ref="NY98">IF($ND98=0,"",(IFERROR( (IFERROR($ND98/FRACAS!$AY$1*60,0) - SUMPRODUCT( (FRACAS!$K$5:$K$9999=NY$2) * IFERROR(FRACAS!$AN$5:$AN$9999,0) ) ) / IFERROR($ND98/FRACAS!$AY$1*60,0), 1 )))</f>
        <v>1</v>
      </c>
      <c r="NZ98" s="347" cm="1">
        <f t="array" ref="NZ98">IF($ND98=0,"",(IFERROR( (IFERROR($ND98/FRACAS!$AY$1*60,0) - SUMPRODUCT( (FRACAS!$K$5:$K$9999=NZ$2) * IFERROR(FRACAS!$AN$5:$AN$9999,0) ) ) / IFERROR($ND98/FRACAS!$AY$1*60,0), 1 )))</f>
        <v>1</v>
      </c>
      <c r="OA98" s="347" cm="1">
        <f t="array" ref="OA98">IF($ND98=0,"",(IFERROR( (IFERROR($ND98/FRACAS!$AY$1*60,0) - SUMPRODUCT( (FRACAS!$K$5:$K$9999=OA$2) * IFERROR(FRACAS!$AN$5:$AN$9999,0) ) ) / IFERROR($ND98/FRACAS!$AY$1*60,0), 1 )))</f>
        <v>1</v>
      </c>
      <c r="OB98" s="347" cm="1">
        <f t="array" ref="OB98">IF($ND98=0,"",(IFERROR( (IFERROR($ND98/FRACAS!$AY$1*60,0) - SUMPRODUCT( (FRACAS!$K$5:$K$9999=OB$2) * IFERROR(FRACAS!$AN$5:$AN$9999,0) ) ) / IFERROR($ND98/FRACAS!$AY$1*60,0), 1 )))</f>
        <v>1</v>
      </c>
      <c r="OC98" s="347" cm="1">
        <f t="array" ref="OC98">IF($ND98=0,"",(IFERROR( (IFERROR($ND98/FRACAS!$AY$1*60,0) - SUMPRODUCT( (FRACAS!$K$5:$K$9999=OC$2) * IFERROR(FRACAS!$AN$5:$AN$9999,0) ) ) / IFERROR($ND98/FRACAS!$AY$1*60,0), 1 )))</f>
        <v>1</v>
      </c>
      <c r="OD98" s="347" cm="1">
        <f t="array" ref="OD98">IF($ND98=0,"",(IFERROR( (IFERROR($ND98/FRACAS!$AY$1*60,0) - SUMPRODUCT( (FRACAS!$K$5:$K$9999=OD$2) * IFERROR(FRACAS!$AN$5:$AN$9999,0) ) ) / IFERROR($ND98/FRACAS!$AY$1*60,0), 1 )))</f>
        <v>1</v>
      </c>
      <c r="OE98" s="347" cm="1">
        <f t="array" ref="OE98">IF($ND98=0,"",(IFERROR( (IFERROR($ND98/FRACAS!$AY$1*60,0) - SUMPRODUCT( (FRACAS!$K$5:$K$9999=OE$2) * IFERROR(FRACAS!$AN$5:$AN$9999,0) ) ) / IFERROR($ND98/FRACAS!$AY$1*60,0), 1 )))</f>
        <v>1</v>
      </c>
      <c r="OF98" s="347" cm="1">
        <f t="array" ref="OF98">IF($ND98=0,"",(IFERROR( (IFERROR($ND98/FRACAS!$AY$1*60,0) - SUMPRODUCT( (FRACAS!$K$5:$K$9999=OF$2) * IFERROR(FRACAS!$AN$5:$AN$9999,0) ) ) / IFERROR($ND98/FRACAS!$AY$1*60,0), 1 )))</f>
        <v>1</v>
      </c>
      <c r="OG98" s="347" cm="1">
        <f t="array" ref="OG98">IF($ND98=0,"",(IFERROR( (IFERROR($ND98/FRACAS!$AY$1*60,0) - SUMPRODUCT( (FRACAS!$K$5:$K$9999=OG$2) * IFERROR(FRACAS!$AN$5:$AN$9999,0) ) ) / IFERROR($ND98/FRACAS!$AY$1*60,0), 1 )))</f>
        <v>1</v>
      </c>
      <c r="OH98" s="347" cm="1">
        <f t="array" ref="OH98">IF($ND98=0,"",(IFERROR( (IFERROR($ND98/FRACAS!$AY$1*60,0) - SUMPRODUCT( (FRACAS!$K$5:$K$9999=OH$2) * IFERROR(FRACAS!$AN$5:$AN$9999,0) ) ) / IFERROR($ND98/FRACAS!$AY$1*60,0), 1 )))</f>
        <v>1</v>
      </c>
      <c r="OI98" s="347" cm="1">
        <f t="array" ref="OI98">IF($ND98=0,"",(IFERROR( (IFERROR($ND98/FRACAS!$AY$1*60,0) - SUMPRODUCT( (FRACAS!$K$5:$K$9999=OI$2) * IFERROR(FRACAS!$AN$5:$AN$9999,0) ) ) / IFERROR($ND98/FRACAS!$AY$1*60,0), 1 )))</f>
        <v>1</v>
      </c>
      <c r="OJ98" s="347" cm="1">
        <f t="array" ref="OJ98">IF($ND98=0,"",(IFERROR( (IFERROR($ND98/FRACAS!$AY$1*60,0) - SUMPRODUCT( (FRACAS!$K$5:$K$9999=OJ$2) * IFERROR(FRACAS!$AN$5:$AN$9999,0) ) ) / IFERROR($ND98/FRACAS!$AY$1*60,0), 1 )))</f>
        <v>1</v>
      </c>
      <c r="OK98" s="347" cm="1">
        <f t="array" ref="OK98">IF($ND98=0,"",(IFERROR( (IFERROR($ND98/FRACAS!$AY$1*60,0) - SUMPRODUCT( (FRACAS!$K$5:$K$9999=OK$2) * IFERROR(FRACAS!$AN$5:$AN$9999,0) ) ) / IFERROR($ND98/FRACAS!$AY$1*60,0), 1 )))</f>
        <v>1</v>
      </c>
      <c r="OL98" s="347" cm="1">
        <f t="array" ref="OL98">IF($ND98=0,"",(IFERROR( (IFERROR($ND98/FRACAS!$AY$1*60,0) - SUMPRODUCT( (FRACAS!$K$5:$K$9999=OL$2) * IFERROR(FRACAS!$AN$5:$AN$9999,0) ) ) / IFERROR($ND98/FRACAS!$AY$1*60,0), 1 )))</f>
        <v>1</v>
      </c>
      <c r="OM98" s="347" cm="1">
        <f t="array" ref="OM98">IF($ND98=0,"",(IFERROR( (IFERROR($ND98/FRACAS!$AY$1*60,0) - SUMPRODUCT( (FRACAS!$K$5:$K$9999=OM$2) * IFERROR(FRACAS!$AN$5:$AN$9999,0) ) ) / IFERROR($ND98/FRACAS!$AY$1*60,0), 1 )))</f>
        <v>1</v>
      </c>
      <c r="ON98" s="347" cm="1">
        <f t="array" ref="ON98">IF($ND98=0,"",(IFERROR( (IFERROR($ND98/FRACAS!$AY$1*60,0) - SUMPRODUCT( (FRACAS!$K$5:$K$9999=ON$2) * IFERROR(FRACAS!$AN$5:$AN$9999,0) ) ) / IFERROR($ND98/FRACAS!$AY$1*60,0), 1 )))</f>
        <v>1</v>
      </c>
    </row>
    <row r="99" spans="2:404" ht="15" customHeight="1">
      <c r="B99" s="301" t="s">
        <v>258</v>
      </c>
      <c r="C99" s="302">
        <v>45919</v>
      </c>
      <c r="D99" s="279" t="str">
        <f>IF('[7]MİLLEAGE(KM)'!H100="","",'[7]MİLLEAGE(KM)'!H100)</f>
        <v/>
      </c>
      <c r="E99" s="279" t="str">
        <f>IF('[7]MİLLEAGE(KM)'!I100="","",'[7]MİLLEAGE(KM)'!I100)</f>
        <v/>
      </c>
      <c r="F99" s="279" t="str">
        <f>IF('[7]MİLLEAGE(KM)'!J100="","",'[7]MİLLEAGE(KM)'!J100)</f>
        <v/>
      </c>
      <c r="G99" s="279" t="str">
        <f>IF('[7]MİLLEAGE(KM)'!K100="","",'[7]MİLLEAGE(KM)'!K100)</f>
        <v/>
      </c>
      <c r="H99" s="279" t="str">
        <f>IF('[7]MİLLEAGE(KM)'!L100="","",'[7]MİLLEAGE(KM)'!L100)</f>
        <v/>
      </c>
      <c r="I99" s="279" t="str">
        <f>IF('[7]MİLLEAGE(KM)'!M100="","",'[7]MİLLEAGE(KM)'!M100)</f>
        <v/>
      </c>
      <c r="J99" s="279" t="str">
        <f>IF('[7]MİLLEAGE(KM)'!N100="","",'[7]MİLLEAGE(KM)'!N100)</f>
        <v/>
      </c>
      <c r="K99" s="279" t="str">
        <f>IF('[7]MİLLEAGE(KM)'!O100="","",'[7]MİLLEAGE(KM)'!O100)</f>
        <v/>
      </c>
      <c r="L99" s="279" t="str">
        <f>IF('[7]MİLLEAGE(KM)'!P100="","",'[7]MİLLEAGE(KM)'!P100)</f>
        <v/>
      </c>
      <c r="M99" s="279" t="str">
        <f>IF('[7]MİLLEAGE(KM)'!Q100="","",'[7]MİLLEAGE(KM)'!Q100)</f>
        <v/>
      </c>
      <c r="N99" s="305"/>
      <c r="O99" s="279"/>
      <c r="P99" s="279"/>
      <c r="Q99" s="279"/>
      <c r="R99" s="279"/>
      <c r="S99" s="279"/>
      <c r="T99" s="279"/>
      <c r="U99" s="279"/>
      <c r="V99" s="279"/>
      <c r="W99" s="279"/>
      <c r="X99" s="279"/>
      <c r="Y99" s="279"/>
      <c r="Z99" s="279"/>
      <c r="AA99" s="279"/>
      <c r="AB99" s="279"/>
      <c r="AC99" s="279"/>
      <c r="AD99" s="279"/>
      <c r="AE99" s="279"/>
      <c r="AF99" s="279"/>
      <c r="AG99" s="279"/>
      <c r="AH99" s="279"/>
      <c r="AI99" s="279"/>
      <c r="AJ99" s="279"/>
      <c r="AK99" s="279"/>
      <c r="AL99" s="279"/>
      <c r="AM99" s="279"/>
      <c r="AN99" s="279"/>
      <c r="AO99" s="279"/>
      <c r="AP99" s="279"/>
      <c r="AQ99" s="279"/>
      <c r="AR99" s="279"/>
      <c r="AS99" s="279"/>
      <c r="AT99" s="279"/>
      <c r="AU99" s="279"/>
      <c r="AV99" s="279"/>
      <c r="AW99" s="279"/>
      <c r="AX99" s="279"/>
      <c r="AY99" s="279"/>
      <c r="AZ99" s="279"/>
      <c r="BA99" s="280"/>
      <c r="BB99" s="266"/>
      <c r="BC99" s="266"/>
      <c r="BD99" s="352"/>
      <c r="BE99" s="352"/>
      <c r="BF99" s="352"/>
      <c r="BG99" s="352"/>
      <c r="BH99" s="352"/>
      <c r="BI99" s="352"/>
      <c r="BJ99" s="352"/>
      <c r="BK99" s="352"/>
      <c r="BL99" s="352"/>
      <c r="BM99" s="352"/>
      <c r="BN99" s="352"/>
      <c r="BO99" s="352"/>
      <c r="BP99" s="352"/>
      <c r="BQ99" s="352"/>
      <c r="BR99" s="352"/>
      <c r="BS99" s="352"/>
      <c r="BT99" s="352"/>
      <c r="BU99" s="352"/>
      <c r="BV99" s="352"/>
      <c r="BW99" s="352"/>
      <c r="BX99" s="352"/>
      <c r="BY99" s="352"/>
      <c r="BZ99" s="352"/>
      <c r="CA99" s="352"/>
      <c r="CB99" s="352"/>
      <c r="CC99" s="352"/>
      <c r="CD99" s="352"/>
      <c r="CE99" s="352"/>
      <c r="CF99" s="352"/>
      <c r="CG99" s="352"/>
      <c r="CH99" s="352"/>
      <c r="CI99" s="352"/>
      <c r="CJ99" s="352"/>
      <c r="CK99" s="352"/>
      <c r="CL99" s="352"/>
      <c r="CM99" s="352"/>
      <c r="CN99" s="352"/>
      <c r="CO99" s="352"/>
      <c r="CP99" s="352"/>
      <c r="CQ99" s="352"/>
      <c r="CR99" s="352"/>
      <c r="CS99" s="352"/>
      <c r="CT99" s="352"/>
      <c r="CU99" s="352"/>
      <c r="CV99" s="352"/>
      <c r="CW99" s="352"/>
      <c r="CX99" s="352"/>
      <c r="CY99" s="352"/>
      <c r="CZ99" s="352"/>
      <c r="DA99" s="352"/>
      <c r="DB99" s="266"/>
      <c r="DC99" s="266">
        <f t="shared" si="8"/>
        <v>0</v>
      </c>
      <c r="DD99" s="302" t="str">
        <f t="shared" si="9"/>
        <v/>
      </c>
      <c r="DE99" s="328">
        <f>IF(D99&gt; 0,(COUNTIFS(FRACAS!$B$5:$B$9997, D$4, FRACAS!$D$5:$D$9997, "&lt;="&amp;D99)), "" )</f>
        <v>0</v>
      </c>
      <c r="DF99" s="282">
        <f>IF(E99&gt; 0,(COUNTIFS(FRACAS!$B$5:$B$9997, E$4, FRACAS!$D$5:$D$9997, "&lt;="&amp;E99)), "" )</f>
        <v>0</v>
      </c>
      <c r="DG99" s="282">
        <f>IF(F99&gt; 0,(COUNTIFS(FRACAS!$B$5:$B$9997, F$4, FRACAS!$D$5:$D$9997, "&lt;="&amp;F99)), "" )</f>
        <v>0</v>
      </c>
      <c r="DH99" s="282">
        <f>IF(G99&gt; 0,(COUNTIFS(FRACAS!$B$5:$B$9997, G$4, FRACAS!$D$5:$D$9997, "&lt;="&amp;G99)), "" )</f>
        <v>0</v>
      </c>
      <c r="DI99" s="282">
        <f>IF(H99&gt; 0,(COUNTIFS(FRACAS!$B$5:$B$9997, H$4, FRACAS!$D$5:$D$9997, "&lt;="&amp;H99)), "" )</f>
        <v>0</v>
      </c>
      <c r="DJ99" s="282">
        <f>IF(I99&gt; 0,(COUNTIFS(FRACAS!$B$5:$B$9997, I$4, FRACAS!$D$5:$D$9997, "&lt;="&amp;I99)), "" )</f>
        <v>0</v>
      </c>
      <c r="DK99" s="282">
        <f>IF(J99&gt; 0,(COUNTIFS(FRACAS!$B$5:$B$9997, J$4, FRACAS!$D$5:$D$9997, "&lt;="&amp;J99)), "" )</f>
        <v>0</v>
      </c>
      <c r="DL99" s="282">
        <f>IF(K99&gt; 0,(COUNTIFS(FRACAS!$B$5:$B$9997, K$4, FRACAS!$D$5:$D$9997, "&lt;="&amp;K99)), "" )</f>
        <v>0</v>
      </c>
      <c r="DM99" s="282">
        <f>IF(L99&gt; 0,(COUNTIFS(FRACAS!$B$5:$B$9997, L$4, FRACAS!$D$5:$D$9997, "&lt;="&amp;L99)), "" )</f>
        <v>0</v>
      </c>
      <c r="DN99" s="282">
        <f>IF(M99&gt; 0,(COUNTIFS(FRACAS!$B$5:$B$9997, M$4, FRACAS!$D$5:$D$9997, "&lt;="&amp;M99)), "" )</f>
        <v>0</v>
      </c>
      <c r="DO99" s="284"/>
      <c r="DP99" s="282"/>
      <c r="DQ99" s="282"/>
      <c r="DR99" s="282"/>
      <c r="DS99" s="282"/>
      <c r="DT99" s="282"/>
      <c r="DU99" s="282"/>
      <c r="DV99" s="282"/>
      <c r="DW99" s="282"/>
      <c r="DX99" s="282"/>
      <c r="DY99" s="282"/>
      <c r="DZ99" s="282"/>
      <c r="EA99" s="282"/>
      <c r="EB99" s="282"/>
      <c r="EC99" s="282"/>
      <c r="ED99" s="282"/>
      <c r="EE99" s="282"/>
      <c r="EF99" s="282"/>
      <c r="EG99" s="282"/>
      <c r="EH99" s="282"/>
      <c r="EI99" s="282"/>
      <c r="EJ99" s="282"/>
      <c r="EK99" s="282"/>
      <c r="EL99" s="282"/>
      <c r="EM99" s="282"/>
      <c r="EN99" s="282"/>
      <c r="EO99" s="282"/>
      <c r="EP99" s="282"/>
      <c r="EQ99" s="282"/>
      <c r="ER99" s="282"/>
      <c r="ES99" s="282"/>
      <c r="ET99" s="282"/>
      <c r="EU99" s="282"/>
      <c r="EV99" s="282"/>
      <c r="EW99" s="282"/>
      <c r="EX99" s="282"/>
      <c r="EY99" s="282"/>
      <c r="EZ99" s="282"/>
      <c r="FA99" s="282"/>
      <c r="FB99" s="283"/>
      <c r="FC99" s="285"/>
      <c r="FD99" s="285"/>
      <c r="JN99" s="306"/>
      <c r="JO99" s="274"/>
      <c r="JP99" s="274"/>
      <c r="JQ99" s="274"/>
      <c r="JR99" s="274"/>
      <c r="JS99" s="274"/>
      <c r="JT99" s="274"/>
      <c r="JU99" s="274"/>
      <c r="JV99" s="274"/>
      <c r="JW99" s="274"/>
      <c r="JX99" s="274"/>
      <c r="JY99" s="274"/>
      <c r="JZ99" s="274"/>
      <c r="KA99" s="274"/>
      <c r="KB99" s="274"/>
      <c r="KC99" s="274"/>
      <c r="KD99" s="274"/>
      <c r="KE99" s="274"/>
      <c r="KF99" s="274"/>
      <c r="KG99" s="274"/>
      <c r="KH99" s="274"/>
      <c r="KI99" s="274"/>
      <c r="KJ99" s="274"/>
      <c r="KK99" s="274"/>
      <c r="KL99" s="274"/>
      <c r="KM99" s="274"/>
      <c r="KN99" s="274"/>
      <c r="KO99" s="274"/>
      <c r="KP99" s="274"/>
      <c r="KQ99" s="274"/>
      <c r="KR99" s="274"/>
      <c r="KS99" s="274"/>
      <c r="KT99" s="274"/>
      <c r="KU99" s="274"/>
      <c r="KV99" s="274"/>
      <c r="KW99" s="274"/>
      <c r="KX99" s="274"/>
      <c r="KY99" s="274"/>
      <c r="KZ99" s="274"/>
      <c r="LA99" s="274"/>
      <c r="LB99" s="275"/>
      <c r="LC99" s="302" t="str">
        <f t="shared" si="11"/>
        <v/>
      </c>
      <c r="LD99" s="354" t="str" cm="1">
        <f t="array" ref="LD99">IFERROR(
    (((D99/FRACAS!$AY$1)*60))
    /
    (((D99/FRACAS!$AY$1)*60) + SUMPRODUCT((FRACAS!$B$5:$B$9997=D$4)*(FRACAS!$D$5:$D$9997&lt;=D99)*(IFERROR(FRACAS!$AM$5:$AM$9997,0)))
    ),"")</f>
        <v/>
      </c>
      <c r="LE99" s="354" t="str" cm="1">
        <f t="array" ref="LE99">IFERROR(
    (((E99/FRACAS!$AY$1)*60))
    /
    (((E99/FRACAS!$AY$1)*60) + SUMPRODUCT((FRACAS!$B$5:$B$9997=E$4)*(FRACAS!$D$5:$D$9997&lt;=E99)*(IFERROR(FRACAS!$AM$5:$AM$9997,0)))
    ),"")</f>
        <v/>
      </c>
      <c r="LF99" s="354" t="str" cm="1">
        <f t="array" ref="LF99">IFERROR(
    (((F99/FRACAS!$AY$1)*60))
    /
    (((F99/FRACAS!$AY$1)*60) + SUMPRODUCT((FRACAS!$B$5:$B$9997=F$4)*(FRACAS!$D$5:$D$9997&lt;=F99)*(IFERROR(FRACAS!$AM$5:$AM$9997,0)))
    ),"")</f>
        <v/>
      </c>
      <c r="LG99" s="354" t="str" cm="1">
        <f t="array" ref="LG99">IFERROR(
    (((G99/FRACAS!$AY$1)*60))
    /
    (((G99/FRACAS!$AY$1)*60) + SUMPRODUCT((FRACAS!$B$5:$B$9997=G$4)*(FRACAS!$D$5:$D$9997&lt;=G99)*(IFERROR(FRACAS!$AM$5:$AM$9997,0)))
    ),"")</f>
        <v/>
      </c>
      <c r="LH99" s="354" t="str" cm="1">
        <f t="array" ref="LH99">IFERROR(
    (((H99/FRACAS!$AY$1)*60))
    /
    (((H99/FRACAS!$AY$1)*60) + SUMPRODUCT((FRACAS!$B$5:$B$9997=H$4)*(FRACAS!$D$5:$D$9997&lt;=H99)*(IFERROR(FRACAS!$AM$5:$AM$9997,0)))
    ),"")</f>
        <v/>
      </c>
      <c r="LI99" s="354" t="str" cm="1">
        <f t="array" ref="LI99">IFERROR(
    (((I99/FRACAS!$AY$1)*60))
    /
    (((I99/FRACAS!$AY$1)*60) + SUMPRODUCT((FRACAS!$B$5:$B$9997=I$4)*(FRACAS!$D$5:$D$9997&lt;=I99)*(IFERROR(FRACAS!$AM$5:$AM$9997,0)))
    ),"")</f>
        <v/>
      </c>
      <c r="LJ99" s="354" t="str" cm="1">
        <f t="array" ref="LJ99">IFERROR(
    (((J99/FRACAS!$AY$1)*60))
    /
    (((J99/FRACAS!$AY$1)*60) + SUMPRODUCT((FRACAS!$B$5:$B$9997=J$4)*(FRACAS!$D$5:$D$9997&lt;=J99)*(IFERROR(FRACAS!$AM$5:$AM$9997,0)))
    ),"")</f>
        <v/>
      </c>
      <c r="LK99" s="354" t="str" cm="1">
        <f t="array" ref="LK99">IFERROR(
    (((K99/FRACAS!$AY$1)*60))
    /
    (((K99/FRACAS!$AY$1)*60) + SUMPRODUCT((FRACAS!$B$5:$B$9997=K$4)*(FRACAS!$D$5:$D$9997&lt;=K99)*(IFERROR(FRACAS!$AM$5:$AM$9997,0)))
    ),"")</f>
        <v/>
      </c>
      <c r="LL99" s="354" t="str" cm="1">
        <f t="array" ref="LL99">IFERROR(
    (((L99/FRACAS!$AY$1)*60))
    /
    (((L99/FRACAS!$AY$1)*60) + SUMPRODUCT((FRACAS!$B$5:$B$9997=L$4)*(FRACAS!$D$5:$D$9997&lt;=L99)*(IFERROR(FRACAS!$AM$5:$AM$9997,0)))
    ),"")</f>
        <v/>
      </c>
      <c r="LM99" s="354" t="str" cm="1">
        <f t="array" ref="LM99">IFERROR(
    (((M99/FRACAS!$AY$1)*60))
    /
    (((M99/FRACAS!$AY$1)*60) + SUMPRODUCT((FRACAS!$B$5:$B$9997=M$4)*(FRACAS!$D$5:$D$9997&lt;=M99)*(IFERROR(FRACAS!$AM$5:$AM$9997,0)))
    ),"")</f>
        <v/>
      </c>
      <c r="LN99" s="308"/>
      <c r="LO99" s="276"/>
      <c r="LP99" s="276"/>
      <c r="LQ99" s="276"/>
      <c r="LR99" s="276"/>
      <c r="LS99" s="276"/>
      <c r="LT99" s="276"/>
      <c r="LU99" s="276"/>
      <c r="LV99" s="276"/>
      <c r="LW99" s="276"/>
      <c r="LX99" s="276"/>
      <c r="LY99" s="276"/>
      <c r="LZ99" s="276"/>
      <c r="MA99" s="276"/>
      <c r="MB99" s="276"/>
      <c r="MC99" s="276"/>
      <c r="MD99" s="276"/>
      <c r="ME99" s="276"/>
      <c r="MF99" s="276"/>
      <c r="MG99" s="276"/>
      <c r="MH99" s="276"/>
      <c r="MI99" s="276"/>
      <c r="MJ99" s="276"/>
      <c r="MK99" s="276"/>
      <c r="ML99" s="276"/>
      <c r="MM99" s="276"/>
      <c r="MN99" s="276"/>
      <c r="MO99" s="276"/>
      <c r="MP99" s="276"/>
      <c r="MQ99" s="276"/>
      <c r="MR99" s="276"/>
      <c r="MS99" s="276"/>
      <c r="MT99" s="276"/>
      <c r="MU99" s="276"/>
      <c r="MV99" s="276"/>
      <c r="MW99" s="276"/>
      <c r="MX99" s="276"/>
      <c r="MY99" s="276"/>
      <c r="MZ99" s="276"/>
      <c r="NA99" s="277"/>
      <c r="ND99" s="345">
        <f t="shared" si="12"/>
        <v>0</v>
      </c>
      <c r="NE99" s="346" t="str">
        <f t="shared" si="10"/>
        <v/>
      </c>
      <c r="NF99" s="347" t="str" cm="1">
        <f t="array" ref="NF99">IF($ND99=0,"",(IFERROR( (IFERROR($ND99/FRACAS!$AY$1*60,0) - SUMPRODUCT( (FRACAS!$K$5:$K$9999=NF$2) * IFERROR(FRACAS!$AN$5:$AN$9999,0) ) ) / IFERROR($ND99/FRACAS!$AY$1*60,0), 1 )))</f>
        <v/>
      </c>
      <c r="NG99" s="347" t="str" cm="1">
        <f t="array" ref="NG99">IF($ND99=0,"",(IFERROR( (IFERROR($ND99/FRACAS!$AY$1*60,0) - SUMPRODUCT( (FRACAS!$K$5:$K$9999=NG$2) * IFERROR(FRACAS!$AN$5:$AN$9999,0) ) ) / IFERROR($ND99/FRACAS!$AY$1*60,0), 1 )))</f>
        <v/>
      </c>
      <c r="NH99" s="347" t="str" cm="1">
        <f t="array" ref="NH99">IF($ND99=0,"",(IFERROR( (IFERROR($ND99/FRACAS!$AY$1*60,0) - SUMPRODUCT( (FRACAS!$K$5:$K$9999=NH$2) * IFERROR(FRACAS!$AN$5:$AN$9999,0) ) ) / IFERROR($ND99/FRACAS!$AY$1*60,0), 1 )))</f>
        <v/>
      </c>
      <c r="NI99" s="347" t="str" cm="1">
        <f t="array" ref="NI99">IF($ND99=0,"",(IFERROR( (IFERROR($ND99/FRACAS!$AY$1*60,0) - SUMPRODUCT( (FRACAS!$K$5:$K$9999=NI$2) * IFERROR(FRACAS!$AN$5:$AN$9999,0) ) ) / IFERROR($ND99/FRACAS!$AY$1*60,0), 1 )))</f>
        <v/>
      </c>
      <c r="NJ99" s="347" t="str" cm="1">
        <f t="array" ref="NJ99">IF($ND99=0,"",(IFERROR( (IFERROR($ND99/FRACAS!$AY$1*60,0) - SUMPRODUCT( (FRACAS!$K$5:$K$9999=NJ$2) * IFERROR(FRACAS!$AN$5:$AN$9999,0) ) ) / IFERROR($ND99/FRACAS!$AY$1*60,0), 1 )))</f>
        <v/>
      </c>
      <c r="NK99" s="347" t="str" cm="1">
        <f t="array" ref="NK99">IF($ND99=0,"",(IFERROR( (IFERROR($ND99/FRACAS!$AY$1*60,0) - SUMPRODUCT( (FRACAS!$K$5:$K$9999=NK$2) * IFERROR(FRACAS!$AN$5:$AN$9999,0) ) ) / IFERROR($ND99/FRACAS!$AY$1*60,0), 1 )))</f>
        <v/>
      </c>
      <c r="NL99" s="347" t="str" cm="1">
        <f t="array" ref="NL99">IF($ND99=0,"",(IFERROR( (IFERROR($ND99/FRACAS!$AY$1*60,0) - SUMPRODUCT( (FRACAS!$K$5:$K$9999=NL$2) * IFERROR(FRACAS!$AN$5:$AN$9999,0) ) ) / IFERROR($ND99/FRACAS!$AY$1*60,0), 1 )))</f>
        <v/>
      </c>
      <c r="NM99" s="347" t="str" cm="1">
        <f t="array" ref="NM99">IF($ND99=0,"",(IFERROR( (IFERROR($ND99/FRACAS!$AY$1*60,0) - SUMPRODUCT( (FRACAS!$K$5:$K$9999=NM$2) * IFERROR(FRACAS!$AN$5:$AN$9999,0) ) ) / IFERROR($ND99/FRACAS!$AY$1*60,0), 1 )))</f>
        <v/>
      </c>
      <c r="NN99" s="347" t="str" cm="1">
        <f t="array" ref="NN99">IF($ND99=0,"",(IFERROR( (IFERROR($ND99/FRACAS!$AY$1*60,0) - SUMPRODUCT( (FRACAS!$K$5:$K$9999=NN$2) * IFERROR(FRACAS!$AN$5:$AN$9999,0) ) ) / IFERROR($ND99/FRACAS!$AY$1*60,0), 1 )))</f>
        <v/>
      </c>
      <c r="NO99" s="347" t="str" cm="1">
        <f t="array" ref="NO99">IF($ND99=0,"",(IFERROR( (IFERROR($ND99/FRACAS!$AY$1*60,0) - SUMPRODUCT( (FRACAS!$K$5:$K$9999=NO$2) * IFERROR(FRACAS!$AN$5:$AN$9999,0) ) ) / IFERROR($ND99/FRACAS!$AY$1*60,0), 1 )))</f>
        <v/>
      </c>
      <c r="NP99" s="347" t="str" cm="1">
        <f t="array" ref="NP99">IF($ND99=0,"",(IFERROR( (IFERROR($ND99/FRACAS!$AY$1*60,0) - SUMPRODUCT( (FRACAS!$K$5:$K$9999=NP$2) * IFERROR(FRACAS!$AN$5:$AN$9999,0) ) ) / IFERROR($ND99/FRACAS!$AY$1*60,0), 1 )))</f>
        <v/>
      </c>
      <c r="NQ99" s="347" t="str" cm="1">
        <f t="array" ref="NQ99">IF($ND99=0,"",(IFERROR( (IFERROR($ND99/FRACAS!$AY$1*60,0) - SUMPRODUCT( (FRACAS!$K$5:$K$9999=NQ$2) * IFERROR(FRACAS!$AN$5:$AN$9999,0) ) ) / IFERROR($ND99/FRACAS!$AY$1*60,0), 1 )))</f>
        <v/>
      </c>
      <c r="NR99" s="347" t="str" cm="1">
        <f t="array" ref="NR99">IF($ND99=0,"",(IFERROR( (IFERROR($ND99/FRACAS!$AY$1*60,0) - SUMPRODUCT( (FRACAS!$K$5:$K$9999=NR$2) * IFERROR(FRACAS!$AN$5:$AN$9999,0) ) ) / IFERROR($ND99/FRACAS!$AY$1*60,0), 1 )))</f>
        <v/>
      </c>
      <c r="NS99" s="347" t="str" cm="1">
        <f t="array" ref="NS99">IF($ND99=0,"",(IFERROR( (IFERROR($ND99/FRACAS!$AY$1*60,0) - SUMPRODUCT( (FRACAS!$K$5:$K$9999=NS$2) * IFERROR(FRACAS!$AN$5:$AN$9999,0) ) ) / IFERROR($ND99/FRACAS!$AY$1*60,0), 1 )))</f>
        <v/>
      </c>
      <c r="NT99" s="347" t="str" cm="1">
        <f t="array" ref="NT99">IF($ND99=0,"",(IFERROR( (IFERROR($ND99/FRACAS!$AY$1*60,0) - SUMPRODUCT( (FRACAS!$K$5:$K$9999=NT$2) * IFERROR(FRACAS!$AN$5:$AN$9999,0) ) ) / IFERROR($ND99/FRACAS!$AY$1*60,0), 1 )))</f>
        <v/>
      </c>
      <c r="NU99" s="347" t="str" cm="1">
        <f t="array" ref="NU99">IF($ND99=0,"",(IFERROR( (IFERROR($ND99/FRACAS!$AY$1*60,0) - SUMPRODUCT( (FRACAS!$K$5:$K$9999=NU$2) * IFERROR(FRACAS!$AN$5:$AN$9999,0) ) ) / IFERROR($ND99/FRACAS!$AY$1*60,0), 1 )))</f>
        <v/>
      </c>
      <c r="NV99" s="347" t="str" cm="1">
        <f t="array" ref="NV99">IF($ND99=0,"",(IFERROR( (IFERROR($ND99/FRACAS!$AY$1*60,0) - SUMPRODUCT( (FRACAS!$K$5:$K$9999=NV$2) * IFERROR(FRACAS!$AN$5:$AN$9999,0) ) ) / IFERROR($ND99/FRACAS!$AY$1*60,0), 1 )))</f>
        <v/>
      </c>
      <c r="NW99" s="347" t="str" cm="1">
        <f t="array" ref="NW99">IF($ND99=0,"",(IFERROR( (IFERROR($ND99/FRACAS!$AY$1*60,0) - SUMPRODUCT( (FRACAS!$K$5:$K$9999=NW$2) * IFERROR(FRACAS!$AN$5:$AN$9999,0) ) ) / IFERROR($ND99/FRACAS!$AY$1*60,0), 1 )))</f>
        <v/>
      </c>
      <c r="NX99" s="347" t="str" cm="1">
        <f t="array" ref="NX99">IF($ND99=0,"",(IFERROR( (IFERROR($ND99/FRACAS!$AY$1*60,0) - SUMPRODUCT( (FRACAS!$K$5:$K$9999=NX$2) * IFERROR(FRACAS!$AN$5:$AN$9999,0) ) ) / IFERROR($ND99/FRACAS!$AY$1*60,0), 1 )))</f>
        <v/>
      </c>
      <c r="NY99" s="347" t="str" cm="1">
        <f t="array" ref="NY99">IF($ND99=0,"",(IFERROR( (IFERROR($ND99/FRACAS!$AY$1*60,0) - SUMPRODUCT( (FRACAS!$K$5:$K$9999=NY$2) * IFERROR(FRACAS!$AN$5:$AN$9999,0) ) ) / IFERROR($ND99/FRACAS!$AY$1*60,0), 1 )))</f>
        <v/>
      </c>
      <c r="NZ99" s="347" t="str" cm="1">
        <f t="array" ref="NZ99">IF($ND99=0,"",(IFERROR( (IFERROR($ND99/FRACAS!$AY$1*60,0) - SUMPRODUCT( (FRACAS!$K$5:$K$9999=NZ$2) * IFERROR(FRACAS!$AN$5:$AN$9999,0) ) ) / IFERROR($ND99/FRACAS!$AY$1*60,0), 1 )))</f>
        <v/>
      </c>
      <c r="OA99" s="347" t="str" cm="1">
        <f t="array" ref="OA99">IF($ND99=0,"",(IFERROR( (IFERROR($ND99/FRACAS!$AY$1*60,0) - SUMPRODUCT( (FRACAS!$K$5:$K$9999=OA$2) * IFERROR(FRACAS!$AN$5:$AN$9999,0) ) ) / IFERROR($ND99/FRACAS!$AY$1*60,0), 1 )))</f>
        <v/>
      </c>
      <c r="OB99" s="347" t="str" cm="1">
        <f t="array" ref="OB99">IF($ND99=0,"",(IFERROR( (IFERROR($ND99/FRACAS!$AY$1*60,0) - SUMPRODUCT( (FRACAS!$K$5:$K$9999=OB$2) * IFERROR(FRACAS!$AN$5:$AN$9999,0) ) ) / IFERROR($ND99/FRACAS!$AY$1*60,0), 1 )))</f>
        <v/>
      </c>
      <c r="OC99" s="347" t="str" cm="1">
        <f t="array" ref="OC99">IF($ND99=0,"",(IFERROR( (IFERROR($ND99/FRACAS!$AY$1*60,0) - SUMPRODUCT( (FRACAS!$K$5:$K$9999=OC$2) * IFERROR(FRACAS!$AN$5:$AN$9999,0) ) ) / IFERROR($ND99/FRACAS!$AY$1*60,0), 1 )))</f>
        <v/>
      </c>
      <c r="OD99" s="347" t="str" cm="1">
        <f t="array" ref="OD99">IF($ND99=0,"",(IFERROR( (IFERROR($ND99/FRACAS!$AY$1*60,0) - SUMPRODUCT( (FRACAS!$K$5:$K$9999=OD$2) * IFERROR(FRACAS!$AN$5:$AN$9999,0) ) ) / IFERROR($ND99/FRACAS!$AY$1*60,0), 1 )))</f>
        <v/>
      </c>
      <c r="OE99" s="347" t="str" cm="1">
        <f t="array" ref="OE99">IF($ND99=0,"",(IFERROR( (IFERROR($ND99/FRACAS!$AY$1*60,0) - SUMPRODUCT( (FRACAS!$K$5:$K$9999=OE$2) * IFERROR(FRACAS!$AN$5:$AN$9999,0) ) ) / IFERROR($ND99/FRACAS!$AY$1*60,0), 1 )))</f>
        <v/>
      </c>
      <c r="OF99" s="347" t="str" cm="1">
        <f t="array" ref="OF99">IF($ND99=0,"",(IFERROR( (IFERROR($ND99/FRACAS!$AY$1*60,0) - SUMPRODUCT( (FRACAS!$K$5:$K$9999=OF$2) * IFERROR(FRACAS!$AN$5:$AN$9999,0) ) ) / IFERROR($ND99/FRACAS!$AY$1*60,0), 1 )))</f>
        <v/>
      </c>
      <c r="OG99" s="347" t="str" cm="1">
        <f t="array" ref="OG99">IF($ND99=0,"",(IFERROR( (IFERROR($ND99/FRACAS!$AY$1*60,0) - SUMPRODUCT( (FRACAS!$K$5:$K$9999=OG$2) * IFERROR(FRACAS!$AN$5:$AN$9999,0) ) ) / IFERROR($ND99/FRACAS!$AY$1*60,0), 1 )))</f>
        <v/>
      </c>
      <c r="OH99" s="347" t="str" cm="1">
        <f t="array" ref="OH99">IF($ND99=0,"",(IFERROR( (IFERROR($ND99/FRACAS!$AY$1*60,0) - SUMPRODUCT( (FRACAS!$K$5:$K$9999=OH$2) * IFERROR(FRACAS!$AN$5:$AN$9999,0) ) ) / IFERROR($ND99/FRACAS!$AY$1*60,0), 1 )))</f>
        <v/>
      </c>
      <c r="OI99" s="347" t="str" cm="1">
        <f t="array" ref="OI99">IF($ND99=0,"",(IFERROR( (IFERROR($ND99/FRACAS!$AY$1*60,0) - SUMPRODUCT( (FRACAS!$K$5:$K$9999=OI$2) * IFERROR(FRACAS!$AN$5:$AN$9999,0) ) ) / IFERROR($ND99/FRACAS!$AY$1*60,0), 1 )))</f>
        <v/>
      </c>
      <c r="OJ99" s="347" t="str" cm="1">
        <f t="array" ref="OJ99">IF($ND99=0,"",(IFERROR( (IFERROR($ND99/FRACAS!$AY$1*60,0) - SUMPRODUCT( (FRACAS!$K$5:$K$9999=OJ$2) * IFERROR(FRACAS!$AN$5:$AN$9999,0) ) ) / IFERROR($ND99/FRACAS!$AY$1*60,0), 1 )))</f>
        <v/>
      </c>
      <c r="OK99" s="347" t="str" cm="1">
        <f t="array" ref="OK99">IF($ND99=0,"",(IFERROR( (IFERROR($ND99/FRACAS!$AY$1*60,0) - SUMPRODUCT( (FRACAS!$K$5:$K$9999=OK$2) * IFERROR(FRACAS!$AN$5:$AN$9999,0) ) ) / IFERROR($ND99/FRACAS!$AY$1*60,0), 1 )))</f>
        <v/>
      </c>
      <c r="OL99" s="347" t="str" cm="1">
        <f t="array" ref="OL99">IF($ND99=0,"",(IFERROR( (IFERROR($ND99/FRACAS!$AY$1*60,0) - SUMPRODUCT( (FRACAS!$K$5:$K$9999=OL$2) * IFERROR(FRACAS!$AN$5:$AN$9999,0) ) ) / IFERROR($ND99/FRACAS!$AY$1*60,0), 1 )))</f>
        <v/>
      </c>
      <c r="OM99" s="347" t="str" cm="1">
        <f t="array" ref="OM99">IF($ND99=0,"",(IFERROR( (IFERROR($ND99/FRACAS!$AY$1*60,0) - SUMPRODUCT( (FRACAS!$K$5:$K$9999=OM$2) * IFERROR(FRACAS!$AN$5:$AN$9999,0) ) ) / IFERROR($ND99/FRACAS!$AY$1*60,0), 1 )))</f>
        <v/>
      </c>
      <c r="ON99" s="347" t="str" cm="1">
        <f t="array" ref="ON99">IF($ND99=0,"",(IFERROR( (IFERROR($ND99/FRACAS!$AY$1*60,0) - SUMPRODUCT( (FRACAS!$K$5:$K$9999=ON$2) * IFERROR(FRACAS!$AN$5:$AN$9999,0) ) ) / IFERROR($ND99/FRACAS!$AY$1*60,0), 1 )))</f>
        <v/>
      </c>
    </row>
    <row r="100" spans="2:404" ht="15" customHeight="1">
      <c r="B100" s="301" t="s">
        <v>259</v>
      </c>
      <c r="C100" s="302">
        <v>45926</v>
      </c>
      <c r="D100" s="279">
        <f>IF('[7]MİLLEAGE(KM)'!H101="","",'[7]MİLLEAGE(KM)'!H101)</f>
        <v>36288</v>
      </c>
      <c r="E100" s="279">
        <f>IF('[7]MİLLEAGE(KM)'!I101="","",'[7]MİLLEAGE(KM)'!I101)</f>
        <v>27402</v>
      </c>
      <c r="F100" s="279">
        <f>IF('[7]MİLLEAGE(KM)'!J101="","",'[7]MİLLEAGE(KM)'!J101)</f>
        <v>58005</v>
      </c>
      <c r="G100" s="279">
        <f>IF('[7]MİLLEAGE(KM)'!K101="","",'[7]MİLLEAGE(KM)'!K101)</f>
        <v>54522</v>
      </c>
      <c r="H100" s="279">
        <f>IF('[7]MİLLEAGE(KM)'!L101="","",'[7]MİLLEAGE(KM)'!L101)</f>
        <v>46510</v>
      </c>
      <c r="I100" s="279">
        <f>IF('[7]MİLLEAGE(KM)'!M101="","",'[7]MİLLEAGE(KM)'!M101)</f>
        <v>9508</v>
      </c>
      <c r="J100" s="279">
        <f>IF('[7]MİLLEAGE(KM)'!N101="","",'[7]MİLLEAGE(KM)'!N101)</f>
        <v>5204</v>
      </c>
      <c r="K100" s="279">
        <f>IF('[7]MİLLEAGE(KM)'!O101="","",'[7]MİLLEAGE(KM)'!O101)</f>
        <v>3927</v>
      </c>
      <c r="L100" s="279">
        <f>IF('[7]MİLLEAGE(KM)'!P101="","",'[7]MİLLEAGE(KM)'!P101)</f>
        <v>1459</v>
      </c>
      <c r="M100" s="279">
        <f>IF('[7]MİLLEAGE(KM)'!Q101="","",'[7]MİLLEAGE(KM)'!Q101)</f>
        <v>2392</v>
      </c>
      <c r="N100" s="305"/>
      <c r="O100" s="279"/>
      <c r="P100" s="279"/>
      <c r="Q100" s="279"/>
      <c r="R100" s="279"/>
      <c r="S100" s="279"/>
      <c r="T100" s="279"/>
      <c r="U100" s="279"/>
      <c r="V100" s="279"/>
      <c r="W100" s="279"/>
      <c r="X100" s="279"/>
      <c r="Y100" s="279"/>
      <c r="Z100" s="279"/>
      <c r="AA100" s="279"/>
      <c r="AB100" s="279"/>
      <c r="AC100" s="279"/>
      <c r="AD100" s="279"/>
      <c r="AE100" s="279"/>
      <c r="AF100" s="279"/>
      <c r="AG100" s="279"/>
      <c r="AH100" s="279"/>
      <c r="AI100" s="279"/>
      <c r="AJ100" s="279"/>
      <c r="AK100" s="279"/>
      <c r="AL100" s="279"/>
      <c r="AM100" s="279"/>
      <c r="AN100" s="279"/>
      <c r="AO100" s="279"/>
      <c r="AP100" s="279"/>
      <c r="AQ100" s="279"/>
      <c r="AR100" s="279"/>
      <c r="AS100" s="279"/>
      <c r="AT100" s="279"/>
      <c r="AU100" s="279"/>
      <c r="AV100" s="279"/>
      <c r="AW100" s="279"/>
      <c r="AX100" s="279"/>
      <c r="AY100" s="279"/>
      <c r="AZ100" s="279"/>
      <c r="BA100" s="280"/>
      <c r="BB100" s="266"/>
      <c r="BC100" s="266"/>
      <c r="BD100" s="352"/>
      <c r="BE100" s="352"/>
      <c r="BF100" s="352"/>
      <c r="BG100" s="352"/>
      <c r="BH100" s="352"/>
      <c r="BI100" s="352"/>
      <c r="BJ100" s="352"/>
      <c r="BK100" s="352"/>
      <c r="BL100" s="352"/>
      <c r="BM100" s="352"/>
      <c r="BN100" s="352"/>
      <c r="BO100" s="352"/>
      <c r="BP100" s="352"/>
      <c r="BQ100" s="352"/>
      <c r="BR100" s="352"/>
      <c r="BS100" s="352"/>
      <c r="BT100" s="352"/>
      <c r="BU100" s="352"/>
      <c r="BV100" s="352"/>
      <c r="BW100" s="352"/>
      <c r="BX100" s="352"/>
      <c r="BY100" s="352"/>
      <c r="BZ100" s="352"/>
      <c r="CA100" s="352"/>
      <c r="CB100" s="352"/>
      <c r="CC100" s="352"/>
      <c r="CD100" s="352"/>
      <c r="CE100" s="352"/>
      <c r="CF100" s="352"/>
      <c r="CG100" s="352"/>
      <c r="CH100" s="352"/>
      <c r="CI100" s="352"/>
      <c r="CJ100" s="352"/>
      <c r="CK100" s="352"/>
      <c r="CL100" s="352"/>
      <c r="CM100" s="352"/>
      <c r="CN100" s="352"/>
      <c r="CO100" s="352"/>
      <c r="CP100" s="352"/>
      <c r="CQ100" s="352"/>
      <c r="CR100" s="352"/>
      <c r="CS100" s="352"/>
      <c r="CT100" s="352"/>
      <c r="CU100" s="352"/>
      <c r="CV100" s="352"/>
      <c r="CW100" s="352"/>
      <c r="CX100" s="352"/>
      <c r="CY100" s="352"/>
      <c r="CZ100" s="352"/>
      <c r="DA100" s="352"/>
      <c r="DB100" s="266"/>
      <c r="DC100" s="266">
        <f t="shared" si="8"/>
        <v>94</v>
      </c>
      <c r="DD100" s="302">
        <f t="shared" si="9"/>
        <v>45926</v>
      </c>
      <c r="DE100" s="328">
        <f>IF(D100&gt; 0,(COUNTIFS(FRACAS!$B$5:$B$9997, D$4, FRACAS!$D$5:$D$9997, "&lt;="&amp;D100)), "" )</f>
        <v>44</v>
      </c>
      <c r="DF100" s="282">
        <f>IF(E100&gt; 0,(COUNTIFS(FRACAS!$B$5:$B$9997, E$4, FRACAS!$D$5:$D$9997, "&lt;="&amp;E100)), "" )</f>
        <v>15</v>
      </c>
      <c r="DG100" s="282">
        <f>IF(F100&gt; 0,(COUNTIFS(FRACAS!$B$5:$B$9997, F$4, FRACAS!$D$5:$D$9997, "&lt;="&amp;F100)), "" )</f>
        <v>9</v>
      </c>
      <c r="DH100" s="282">
        <f>IF(G100&gt; 0,(COUNTIFS(FRACAS!$B$5:$B$9997, G$4, FRACAS!$D$5:$D$9997, "&lt;="&amp;G100)), "" )</f>
        <v>13</v>
      </c>
      <c r="DI100" s="282">
        <f>IF(H100&gt; 0,(COUNTIFS(FRACAS!$B$5:$B$9997, H$4, FRACAS!$D$5:$D$9997, "&lt;="&amp;H100)), "" )</f>
        <v>13</v>
      </c>
      <c r="DJ100" s="282">
        <f>IF(I100&gt; 0,(COUNTIFS(FRACAS!$B$5:$B$9997, I$4, FRACAS!$D$5:$D$9997, "&lt;="&amp;I100)), "" )</f>
        <v>0</v>
      </c>
      <c r="DK100" s="282">
        <f>IF(J100&gt; 0,(COUNTIFS(FRACAS!$B$5:$B$9997, J$4, FRACAS!$D$5:$D$9997, "&lt;="&amp;J100)), "" )</f>
        <v>0</v>
      </c>
      <c r="DL100" s="282">
        <f>IF(K100&gt; 0,(COUNTIFS(FRACAS!$B$5:$B$9997, K$4, FRACAS!$D$5:$D$9997, "&lt;="&amp;K100)), "" )</f>
        <v>0</v>
      </c>
      <c r="DM100" s="282">
        <f>IF(L100&gt; 0,(COUNTIFS(FRACAS!$B$5:$B$9997, L$4, FRACAS!$D$5:$D$9997, "&lt;="&amp;L100)), "" )</f>
        <v>0</v>
      </c>
      <c r="DN100" s="282">
        <f>IF(M100&gt; 0,(COUNTIFS(FRACAS!$B$5:$B$9997, M$4, FRACAS!$D$5:$D$9997, "&lt;="&amp;M100)), "" )</f>
        <v>0</v>
      </c>
      <c r="DO100" s="284"/>
      <c r="DP100" s="282"/>
      <c r="DQ100" s="282"/>
      <c r="DR100" s="282"/>
      <c r="DS100" s="282"/>
      <c r="DT100" s="282"/>
      <c r="DU100" s="282"/>
      <c r="DV100" s="282"/>
      <c r="DW100" s="282"/>
      <c r="DX100" s="282"/>
      <c r="DY100" s="282"/>
      <c r="DZ100" s="282"/>
      <c r="EA100" s="282"/>
      <c r="EB100" s="282"/>
      <c r="EC100" s="282"/>
      <c r="ED100" s="282"/>
      <c r="EE100" s="282"/>
      <c r="EF100" s="282"/>
      <c r="EG100" s="282"/>
      <c r="EH100" s="282"/>
      <c r="EI100" s="282"/>
      <c r="EJ100" s="282"/>
      <c r="EK100" s="282"/>
      <c r="EL100" s="282"/>
      <c r="EM100" s="282"/>
      <c r="EN100" s="282"/>
      <c r="EO100" s="282"/>
      <c r="EP100" s="282"/>
      <c r="EQ100" s="282"/>
      <c r="ER100" s="282"/>
      <c r="ES100" s="282"/>
      <c r="ET100" s="282"/>
      <c r="EU100" s="282"/>
      <c r="EV100" s="282"/>
      <c r="EW100" s="282"/>
      <c r="EX100" s="282"/>
      <c r="EY100" s="282"/>
      <c r="EZ100" s="282"/>
      <c r="FA100" s="282"/>
      <c r="FB100" s="283"/>
      <c r="FC100" s="285"/>
      <c r="FD100" s="285"/>
      <c r="JN100" s="306"/>
      <c r="JO100" s="274"/>
      <c r="JP100" s="274"/>
      <c r="JQ100" s="274"/>
      <c r="JR100" s="274"/>
      <c r="JS100" s="274"/>
      <c r="JT100" s="274"/>
      <c r="JU100" s="274"/>
      <c r="JV100" s="274"/>
      <c r="JW100" s="274"/>
      <c r="JX100" s="274"/>
      <c r="JY100" s="274"/>
      <c r="JZ100" s="274"/>
      <c r="KA100" s="274"/>
      <c r="KB100" s="274"/>
      <c r="KC100" s="274"/>
      <c r="KD100" s="274"/>
      <c r="KE100" s="274"/>
      <c r="KF100" s="274"/>
      <c r="KG100" s="274"/>
      <c r="KH100" s="274"/>
      <c r="KI100" s="274"/>
      <c r="KJ100" s="274"/>
      <c r="KK100" s="274"/>
      <c r="KL100" s="274"/>
      <c r="KM100" s="274"/>
      <c r="KN100" s="274"/>
      <c r="KO100" s="274"/>
      <c r="KP100" s="274"/>
      <c r="KQ100" s="274"/>
      <c r="KR100" s="274"/>
      <c r="KS100" s="274"/>
      <c r="KT100" s="274"/>
      <c r="KU100" s="274"/>
      <c r="KV100" s="274"/>
      <c r="KW100" s="274"/>
      <c r="KX100" s="274"/>
      <c r="KY100" s="274"/>
      <c r="KZ100" s="274"/>
      <c r="LA100" s="274"/>
      <c r="LB100" s="275"/>
      <c r="LC100" s="302">
        <f t="shared" si="11"/>
        <v>45926</v>
      </c>
      <c r="LD100" s="354" cm="1">
        <f t="array" ref="LD100">IFERROR(
    (((D100/FRACAS!$AY$1)*60))
    /
    (((D100/FRACAS!$AY$1)*60) + SUMPRODUCT((FRACAS!$B$5:$B$9997=D$4)*(FRACAS!$D$5:$D$9997&lt;=D100)*(IFERROR(FRACAS!$AM$5:$AM$9997,0)))
    ),"")</f>
        <v>0.57435155027268447</v>
      </c>
      <c r="LE100" s="354" cm="1">
        <f t="array" ref="LE100">IFERROR(
    (((E100/FRACAS!$AY$1)*60))
    /
    (((E100/FRACAS!$AY$1)*60) + SUMPRODUCT((FRACAS!$B$5:$B$9997=E$4)*(FRACAS!$D$5:$D$9997&lt;=E100)*(IFERROR(FRACAS!$AM$5:$AM$9997,0)))
    ),"")</f>
        <v>0.49800921916217572</v>
      </c>
      <c r="LF100" s="354" cm="1">
        <f t="array" ref="LF100">IFERROR(
    (((F100/FRACAS!$AY$1)*60))
    /
    (((F100/FRACAS!$AY$1)*60) + SUMPRODUCT((FRACAS!$B$5:$B$9997=F$4)*(FRACAS!$D$5:$D$9997&lt;=F100)*(IFERROR(FRACAS!$AM$5:$AM$9997,0)))
    ),"")</f>
        <v>0.8834487203501401</v>
      </c>
      <c r="LG100" s="354" cm="1">
        <f t="array" ref="LG100">IFERROR(
    (((G100/FRACAS!$AY$1)*60))
    /
    (((G100/FRACAS!$AY$1)*60) + SUMPRODUCT((FRACAS!$B$5:$B$9997=G$4)*(FRACAS!$D$5:$D$9997&lt;=G100)*(IFERROR(FRACAS!$AM$5:$AM$9997,0)))
    ),"")</f>
        <v>0.88974537530536779</v>
      </c>
      <c r="LH100" s="354" cm="1">
        <f t="array" ref="LH100">IFERROR(
    (((H100/FRACAS!$AY$1)*60))
    /
    (((H100/FRACAS!$AY$1)*60) + SUMPRODUCT((FRACAS!$B$5:$B$9997=H$4)*(FRACAS!$D$5:$D$9997&lt;=H100)*(IFERROR(FRACAS!$AM$5:$AM$9997,0)))
    ),"")</f>
        <v>0.85903108787968629</v>
      </c>
      <c r="LI100" s="354" cm="1">
        <f t="array" ref="LI100">IFERROR(
    (((I100/FRACAS!$AY$1)*60))
    /
    (((I100/FRACAS!$AY$1)*60) + SUMPRODUCT((FRACAS!$B$5:$B$9997=I$4)*(FRACAS!$D$5:$D$9997&lt;=I100)*(IFERROR(FRACAS!$AM$5:$AM$9997,0)))
    ),"")</f>
        <v>1</v>
      </c>
      <c r="LJ100" s="354" cm="1">
        <f t="array" ref="LJ100">IFERROR(
    (((J100/FRACAS!$AY$1)*60))
    /
    (((J100/FRACAS!$AY$1)*60) + SUMPRODUCT((FRACAS!$B$5:$B$9997=J$4)*(FRACAS!$D$5:$D$9997&lt;=J100)*(IFERROR(FRACAS!$AM$5:$AM$9997,0)))
    ),"")</f>
        <v>1</v>
      </c>
      <c r="LK100" s="354" cm="1">
        <f t="array" ref="LK100">IFERROR(
    (((K100/FRACAS!$AY$1)*60))
    /
    (((K100/FRACAS!$AY$1)*60) + SUMPRODUCT((FRACAS!$B$5:$B$9997=K$4)*(FRACAS!$D$5:$D$9997&lt;=K100)*(IFERROR(FRACAS!$AM$5:$AM$9997,0)))
    ),"")</f>
        <v>1</v>
      </c>
      <c r="LL100" s="354" cm="1">
        <f t="array" ref="LL100">IFERROR(
    (((L100/FRACAS!$AY$1)*60))
    /
    (((L100/FRACAS!$AY$1)*60) + SUMPRODUCT((FRACAS!$B$5:$B$9997=L$4)*(FRACAS!$D$5:$D$9997&lt;=L100)*(IFERROR(FRACAS!$AM$5:$AM$9997,0)))
    ),"")</f>
        <v>1</v>
      </c>
      <c r="LM100" s="354" cm="1">
        <f t="array" ref="LM100">IFERROR(
    (((M100/FRACAS!$AY$1)*60))
    /
    (((M100/FRACAS!$AY$1)*60) + SUMPRODUCT((FRACAS!$B$5:$B$9997=M$4)*(FRACAS!$D$5:$D$9997&lt;=M100)*(IFERROR(FRACAS!$AM$5:$AM$9997,0)))
    ),"")</f>
        <v>1</v>
      </c>
      <c r="LN100" s="308"/>
      <c r="LO100" s="276"/>
      <c r="LP100" s="276"/>
      <c r="LQ100" s="276"/>
      <c r="LR100" s="276"/>
      <c r="LS100" s="276"/>
      <c r="LT100" s="276"/>
      <c r="LU100" s="276"/>
      <c r="LV100" s="276"/>
      <c r="LW100" s="276"/>
      <c r="LX100" s="276"/>
      <c r="LY100" s="276"/>
      <c r="LZ100" s="276"/>
      <c r="MA100" s="276"/>
      <c r="MB100" s="276"/>
      <c r="MC100" s="276"/>
      <c r="MD100" s="276"/>
      <c r="ME100" s="276"/>
      <c r="MF100" s="276"/>
      <c r="MG100" s="276"/>
      <c r="MH100" s="276"/>
      <c r="MI100" s="276"/>
      <c r="MJ100" s="276"/>
      <c r="MK100" s="276"/>
      <c r="ML100" s="276"/>
      <c r="MM100" s="276"/>
      <c r="MN100" s="276"/>
      <c r="MO100" s="276"/>
      <c r="MP100" s="276"/>
      <c r="MQ100" s="276"/>
      <c r="MR100" s="276"/>
      <c r="MS100" s="276"/>
      <c r="MT100" s="276"/>
      <c r="MU100" s="276"/>
      <c r="MV100" s="276"/>
      <c r="MW100" s="276"/>
      <c r="MX100" s="276"/>
      <c r="MY100" s="276"/>
      <c r="MZ100" s="276"/>
      <c r="NA100" s="277"/>
      <c r="ND100" s="345">
        <f t="shared" si="12"/>
        <v>245217</v>
      </c>
      <c r="NE100" s="346">
        <f t="shared" si="10"/>
        <v>45926</v>
      </c>
      <c r="NF100" s="347" cm="1">
        <f t="array" ref="NF100">IF($ND100=0,"",(IFERROR( (IFERROR($ND100/FRACAS!$AY$1*60,0) - SUMPRODUCT( (FRACAS!$K$5:$K$9999=NF$2) * IFERROR(FRACAS!$AN$5:$AN$9999,0) ) ) / IFERROR($ND100/FRACAS!$AY$1*60,0), 1 )))</f>
        <v>1</v>
      </c>
      <c r="NG100" s="347" cm="1">
        <f t="array" ref="NG100">IF($ND100=0,"",(IFERROR( (IFERROR($ND100/FRACAS!$AY$1*60,0) - SUMPRODUCT( (FRACAS!$K$5:$K$9999=NG$2) * IFERROR(FRACAS!$AN$5:$AN$9999,0) ) ) / IFERROR($ND100/FRACAS!$AY$1*60,0), 1 )))</f>
        <v>1</v>
      </c>
      <c r="NH100" s="347" cm="1">
        <f t="array" ref="NH100">IF($ND100=0,"",(IFERROR( (IFERROR($ND100/FRACAS!$AY$1*60,0) - SUMPRODUCT( (FRACAS!$K$5:$K$9999=NH$2) * IFERROR(FRACAS!$AN$5:$AN$9999,0) ) ) / IFERROR($ND100/FRACAS!$AY$1*60,0), 1 )))</f>
        <v>1</v>
      </c>
      <c r="NI100" s="347" cm="1">
        <f t="array" ref="NI100">IF($ND100=0,"",(IFERROR( (IFERROR($ND100/FRACAS!$AY$1*60,0) - SUMPRODUCT( (FRACAS!$K$5:$K$9999=NI$2) * IFERROR(FRACAS!$AN$5:$AN$9999,0) ) ) / IFERROR($ND100/FRACAS!$AY$1*60,0), 1 )))</f>
        <v>1</v>
      </c>
      <c r="NJ100" s="347" cm="1">
        <f t="array" ref="NJ100">IF($ND100=0,"",(IFERROR( (IFERROR($ND100/FRACAS!$AY$1*60,0) - SUMPRODUCT( (FRACAS!$K$5:$K$9999=NJ$2) * IFERROR(FRACAS!$AN$5:$AN$9999,0) ) ) / IFERROR($ND100/FRACAS!$AY$1*60,0), 1 )))</f>
        <v>1</v>
      </c>
      <c r="NK100" s="347" cm="1">
        <f t="array" ref="NK100">IF($ND100=0,"",(IFERROR( (IFERROR($ND100/FRACAS!$AY$1*60,0) - SUMPRODUCT( (FRACAS!$K$5:$K$9999=NK$2) * IFERROR(FRACAS!$AN$5:$AN$9999,0) ) ) / IFERROR($ND100/FRACAS!$AY$1*60,0), 1 )))</f>
        <v>1</v>
      </c>
      <c r="NL100" s="347" cm="1">
        <f t="array" ref="NL100">IF($ND100=0,"",(IFERROR( (IFERROR($ND100/FRACAS!$AY$1*60,0) - SUMPRODUCT( (FRACAS!$K$5:$K$9999=NL$2) * IFERROR(FRACAS!$AN$5:$AN$9999,0) ) ) / IFERROR($ND100/FRACAS!$AY$1*60,0), 1 )))</f>
        <v>1</v>
      </c>
      <c r="NM100" s="347" cm="1">
        <f t="array" ref="NM100">IF($ND100=0,"",(IFERROR( (IFERROR($ND100/FRACAS!$AY$1*60,0) - SUMPRODUCT( (FRACAS!$K$5:$K$9999=NM$2) * IFERROR(FRACAS!$AN$5:$AN$9999,0) ) ) / IFERROR($ND100/FRACAS!$AY$1*60,0), 1 )))</f>
        <v>1</v>
      </c>
      <c r="NN100" s="347" cm="1">
        <f t="array" ref="NN100">IF($ND100=0,"",(IFERROR( (IFERROR($ND100/FRACAS!$AY$1*60,0) - SUMPRODUCT( (FRACAS!$K$5:$K$9999=NN$2) * IFERROR(FRACAS!$AN$5:$AN$9999,0) ) ) / IFERROR($ND100/FRACAS!$AY$1*60,0), 1 )))</f>
        <v>1</v>
      </c>
      <c r="NO100" s="347" cm="1">
        <f t="array" ref="NO100">IF($ND100=0,"",(IFERROR( (IFERROR($ND100/FRACAS!$AY$1*60,0) - SUMPRODUCT( (FRACAS!$K$5:$K$9999=NO$2) * IFERROR(FRACAS!$AN$5:$AN$9999,0) ) ) / IFERROR($ND100/FRACAS!$AY$1*60,0), 1 )))</f>
        <v>1</v>
      </c>
      <c r="NP100" s="347" cm="1">
        <f t="array" ref="NP100">IF($ND100=0,"",(IFERROR( (IFERROR($ND100/FRACAS!$AY$1*60,0) - SUMPRODUCT( (FRACAS!$K$5:$K$9999=NP$2) * IFERROR(FRACAS!$AN$5:$AN$9999,0) ) ) / IFERROR($ND100/FRACAS!$AY$1*60,0), 1 )))</f>
        <v>1</v>
      </c>
      <c r="NQ100" s="347" cm="1">
        <f t="array" ref="NQ100">IF($ND100=0,"",(IFERROR( (IFERROR($ND100/FRACAS!$AY$1*60,0) - SUMPRODUCT( (FRACAS!$K$5:$K$9999=NQ$2) * IFERROR(FRACAS!$AN$5:$AN$9999,0) ) ) / IFERROR($ND100/FRACAS!$AY$1*60,0), 1 )))</f>
        <v>1</v>
      </c>
      <c r="NR100" s="347" cm="1">
        <f t="array" ref="NR100">IF($ND100=0,"",(IFERROR( (IFERROR($ND100/FRACAS!$AY$1*60,0) - SUMPRODUCT( (FRACAS!$K$5:$K$9999=NR$2) * IFERROR(FRACAS!$AN$5:$AN$9999,0) ) ) / IFERROR($ND100/FRACAS!$AY$1*60,0), 1 )))</f>
        <v>1</v>
      </c>
      <c r="NS100" s="347" cm="1">
        <f t="array" ref="NS100">IF($ND100=0,"",(IFERROR( (IFERROR($ND100/FRACAS!$AY$1*60,0) - SUMPRODUCT( (FRACAS!$K$5:$K$9999=NS$2) * IFERROR(FRACAS!$AN$5:$AN$9999,0) ) ) / IFERROR($ND100/FRACAS!$AY$1*60,0), 1 )))</f>
        <v>1</v>
      </c>
      <c r="NT100" s="347" cm="1">
        <f t="array" ref="NT100">IF($ND100=0,"",(IFERROR( (IFERROR($ND100/FRACAS!$AY$1*60,0) - SUMPRODUCT( (FRACAS!$K$5:$K$9999=NT$2) * IFERROR(FRACAS!$AN$5:$AN$9999,0) ) ) / IFERROR($ND100/FRACAS!$AY$1*60,0), 1 )))</f>
        <v>1</v>
      </c>
      <c r="NU100" s="347" cm="1">
        <f t="array" ref="NU100">IF($ND100=0,"",(IFERROR( (IFERROR($ND100/FRACAS!$AY$1*60,0) - SUMPRODUCT( (FRACAS!$K$5:$K$9999=NU$2) * IFERROR(FRACAS!$AN$5:$AN$9999,0) ) ) / IFERROR($ND100/FRACAS!$AY$1*60,0), 1 )))</f>
        <v>1</v>
      </c>
      <c r="NV100" s="347" cm="1">
        <f t="array" ref="NV100">IF($ND100=0,"",(IFERROR( (IFERROR($ND100/FRACAS!$AY$1*60,0) - SUMPRODUCT( (FRACAS!$K$5:$K$9999=NV$2) * IFERROR(FRACAS!$AN$5:$AN$9999,0) ) ) / IFERROR($ND100/FRACAS!$AY$1*60,0), 1 )))</f>
        <v>1</v>
      </c>
      <c r="NW100" s="347" cm="1">
        <f t="array" ref="NW100">IF($ND100=0,"",(IFERROR( (IFERROR($ND100/FRACAS!$AY$1*60,0) - SUMPRODUCT( (FRACAS!$K$5:$K$9999=NW$2) * IFERROR(FRACAS!$AN$5:$AN$9999,0) ) ) / IFERROR($ND100/FRACAS!$AY$1*60,0), 1 )))</f>
        <v>1</v>
      </c>
      <c r="NX100" s="347" cm="1">
        <f t="array" ref="NX100">IF($ND100=0,"",(IFERROR( (IFERROR($ND100/FRACAS!$AY$1*60,0) - SUMPRODUCT( (FRACAS!$K$5:$K$9999=NX$2) * IFERROR(FRACAS!$AN$5:$AN$9999,0) ) ) / IFERROR($ND100/FRACAS!$AY$1*60,0), 1 )))</f>
        <v>1</v>
      </c>
      <c r="NY100" s="347" cm="1">
        <f t="array" ref="NY100">IF($ND100=0,"",(IFERROR( (IFERROR($ND100/FRACAS!$AY$1*60,0) - SUMPRODUCT( (FRACAS!$K$5:$K$9999=NY$2) * IFERROR(FRACAS!$AN$5:$AN$9999,0) ) ) / IFERROR($ND100/FRACAS!$AY$1*60,0), 1 )))</f>
        <v>1</v>
      </c>
      <c r="NZ100" s="347" cm="1">
        <f t="array" ref="NZ100">IF($ND100=0,"",(IFERROR( (IFERROR($ND100/FRACAS!$AY$1*60,0) - SUMPRODUCT( (FRACAS!$K$5:$K$9999=NZ$2) * IFERROR(FRACAS!$AN$5:$AN$9999,0) ) ) / IFERROR($ND100/FRACAS!$AY$1*60,0), 1 )))</f>
        <v>1</v>
      </c>
      <c r="OA100" s="347" cm="1">
        <f t="array" ref="OA100">IF($ND100=0,"",(IFERROR( (IFERROR($ND100/FRACAS!$AY$1*60,0) - SUMPRODUCT( (FRACAS!$K$5:$K$9999=OA$2) * IFERROR(FRACAS!$AN$5:$AN$9999,0) ) ) / IFERROR($ND100/FRACAS!$AY$1*60,0), 1 )))</f>
        <v>1</v>
      </c>
      <c r="OB100" s="347" cm="1">
        <f t="array" ref="OB100">IF($ND100=0,"",(IFERROR( (IFERROR($ND100/FRACAS!$AY$1*60,0) - SUMPRODUCT( (FRACAS!$K$5:$K$9999=OB$2) * IFERROR(FRACAS!$AN$5:$AN$9999,0) ) ) / IFERROR($ND100/FRACAS!$AY$1*60,0), 1 )))</f>
        <v>1</v>
      </c>
      <c r="OC100" s="347" cm="1">
        <f t="array" ref="OC100">IF($ND100=0,"",(IFERROR( (IFERROR($ND100/FRACAS!$AY$1*60,0) - SUMPRODUCT( (FRACAS!$K$5:$K$9999=OC$2) * IFERROR(FRACAS!$AN$5:$AN$9999,0) ) ) / IFERROR($ND100/FRACAS!$AY$1*60,0), 1 )))</f>
        <v>1</v>
      </c>
      <c r="OD100" s="347" cm="1">
        <f t="array" ref="OD100">IF($ND100=0,"",(IFERROR( (IFERROR($ND100/FRACAS!$AY$1*60,0) - SUMPRODUCT( (FRACAS!$K$5:$K$9999=OD$2) * IFERROR(FRACAS!$AN$5:$AN$9999,0) ) ) / IFERROR($ND100/FRACAS!$AY$1*60,0), 1 )))</f>
        <v>1</v>
      </c>
      <c r="OE100" s="347" cm="1">
        <f t="array" ref="OE100">IF($ND100=0,"",(IFERROR( (IFERROR($ND100/FRACAS!$AY$1*60,0) - SUMPRODUCT( (FRACAS!$K$5:$K$9999=OE$2) * IFERROR(FRACAS!$AN$5:$AN$9999,0) ) ) / IFERROR($ND100/FRACAS!$AY$1*60,0), 1 )))</f>
        <v>1</v>
      </c>
      <c r="OF100" s="347" cm="1">
        <f t="array" ref="OF100">IF($ND100=0,"",(IFERROR( (IFERROR($ND100/FRACAS!$AY$1*60,0) - SUMPRODUCT( (FRACAS!$K$5:$K$9999=OF$2) * IFERROR(FRACAS!$AN$5:$AN$9999,0) ) ) / IFERROR($ND100/FRACAS!$AY$1*60,0), 1 )))</f>
        <v>1</v>
      </c>
      <c r="OG100" s="347" cm="1">
        <f t="array" ref="OG100">IF($ND100=0,"",(IFERROR( (IFERROR($ND100/FRACAS!$AY$1*60,0) - SUMPRODUCT( (FRACAS!$K$5:$K$9999=OG$2) * IFERROR(FRACAS!$AN$5:$AN$9999,0) ) ) / IFERROR($ND100/FRACAS!$AY$1*60,0), 1 )))</f>
        <v>1</v>
      </c>
      <c r="OH100" s="347" cm="1">
        <f t="array" ref="OH100">IF($ND100=0,"",(IFERROR( (IFERROR($ND100/FRACAS!$AY$1*60,0) - SUMPRODUCT( (FRACAS!$K$5:$K$9999=OH$2) * IFERROR(FRACAS!$AN$5:$AN$9999,0) ) ) / IFERROR($ND100/FRACAS!$AY$1*60,0), 1 )))</f>
        <v>1</v>
      </c>
      <c r="OI100" s="347" cm="1">
        <f t="array" ref="OI100">IF($ND100=0,"",(IFERROR( (IFERROR($ND100/FRACAS!$AY$1*60,0) - SUMPRODUCT( (FRACAS!$K$5:$K$9999=OI$2) * IFERROR(FRACAS!$AN$5:$AN$9999,0) ) ) / IFERROR($ND100/FRACAS!$AY$1*60,0), 1 )))</f>
        <v>1</v>
      </c>
      <c r="OJ100" s="347" cm="1">
        <f t="array" ref="OJ100">IF($ND100=0,"",(IFERROR( (IFERROR($ND100/FRACAS!$AY$1*60,0) - SUMPRODUCT( (FRACAS!$K$5:$K$9999=OJ$2) * IFERROR(FRACAS!$AN$5:$AN$9999,0) ) ) / IFERROR($ND100/FRACAS!$AY$1*60,0), 1 )))</f>
        <v>1</v>
      </c>
      <c r="OK100" s="347" cm="1">
        <f t="array" ref="OK100">IF($ND100=0,"",(IFERROR( (IFERROR($ND100/FRACAS!$AY$1*60,0) - SUMPRODUCT( (FRACAS!$K$5:$K$9999=OK$2) * IFERROR(FRACAS!$AN$5:$AN$9999,0) ) ) / IFERROR($ND100/FRACAS!$AY$1*60,0), 1 )))</f>
        <v>1</v>
      </c>
      <c r="OL100" s="347" cm="1">
        <f t="array" ref="OL100">IF($ND100=0,"",(IFERROR( (IFERROR($ND100/FRACAS!$AY$1*60,0) - SUMPRODUCT( (FRACAS!$K$5:$K$9999=OL$2) * IFERROR(FRACAS!$AN$5:$AN$9999,0) ) ) / IFERROR($ND100/FRACAS!$AY$1*60,0), 1 )))</f>
        <v>1</v>
      </c>
      <c r="OM100" s="347" cm="1">
        <f t="array" ref="OM100">IF($ND100=0,"",(IFERROR( (IFERROR($ND100/FRACAS!$AY$1*60,0) - SUMPRODUCT( (FRACAS!$K$5:$K$9999=OM$2) * IFERROR(FRACAS!$AN$5:$AN$9999,0) ) ) / IFERROR($ND100/FRACAS!$AY$1*60,0), 1 )))</f>
        <v>1</v>
      </c>
      <c r="ON100" s="347" cm="1">
        <f t="array" ref="ON100">IF($ND100=0,"",(IFERROR( (IFERROR($ND100/FRACAS!$AY$1*60,0) - SUMPRODUCT( (FRACAS!$K$5:$K$9999=ON$2) * IFERROR(FRACAS!$AN$5:$AN$9999,0) ) ) / IFERROR($ND100/FRACAS!$AY$1*60,0), 1 )))</f>
        <v>1</v>
      </c>
    </row>
    <row r="101" spans="2:404" ht="15" customHeight="1">
      <c r="B101" s="301" t="s">
        <v>260</v>
      </c>
      <c r="C101" s="302">
        <v>45933</v>
      </c>
      <c r="D101" s="279" t="str">
        <f>IF('[7]MİLLEAGE(KM)'!H102="","",'[7]MİLLEAGE(KM)'!H102)</f>
        <v/>
      </c>
      <c r="E101" s="279" t="str">
        <f>IF('[7]MİLLEAGE(KM)'!I102="","",'[7]MİLLEAGE(KM)'!I102)</f>
        <v/>
      </c>
      <c r="F101" s="279" t="str">
        <f>IF('[7]MİLLEAGE(KM)'!J102="","",'[7]MİLLEAGE(KM)'!J102)</f>
        <v/>
      </c>
      <c r="G101" s="279" t="str">
        <f>IF('[7]MİLLEAGE(KM)'!K102="","",'[7]MİLLEAGE(KM)'!K102)</f>
        <v/>
      </c>
      <c r="H101" s="279" t="str">
        <f>IF('[7]MİLLEAGE(KM)'!L102="","",'[7]MİLLEAGE(KM)'!L102)</f>
        <v/>
      </c>
      <c r="I101" s="279" t="str">
        <f>IF('[7]MİLLEAGE(KM)'!M102="","",'[7]MİLLEAGE(KM)'!M102)</f>
        <v/>
      </c>
      <c r="J101" s="279" t="str">
        <f>IF('[7]MİLLEAGE(KM)'!N102="","",'[7]MİLLEAGE(KM)'!N102)</f>
        <v/>
      </c>
      <c r="K101" s="279" t="str">
        <f>IF('[7]MİLLEAGE(KM)'!O102="","",'[7]MİLLEAGE(KM)'!O102)</f>
        <v/>
      </c>
      <c r="L101" s="279" t="str">
        <f>IF('[7]MİLLEAGE(KM)'!P102="","",'[7]MİLLEAGE(KM)'!P102)</f>
        <v/>
      </c>
      <c r="M101" s="279" t="str">
        <f>IF('[7]MİLLEAGE(KM)'!Q102="","",'[7]MİLLEAGE(KM)'!Q102)</f>
        <v/>
      </c>
      <c r="N101" s="305"/>
      <c r="O101" s="279"/>
      <c r="P101" s="279"/>
      <c r="Q101" s="279"/>
      <c r="R101" s="279"/>
      <c r="S101" s="279"/>
      <c r="T101" s="279"/>
      <c r="U101" s="279"/>
      <c r="V101" s="279"/>
      <c r="W101" s="279"/>
      <c r="X101" s="279"/>
      <c r="Y101" s="279"/>
      <c r="Z101" s="279"/>
      <c r="AA101" s="279"/>
      <c r="AB101" s="279"/>
      <c r="AC101" s="279"/>
      <c r="AD101" s="279"/>
      <c r="AE101" s="279"/>
      <c r="AF101" s="279"/>
      <c r="AG101" s="279"/>
      <c r="AH101" s="279"/>
      <c r="AI101" s="279"/>
      <c r="AJ101" s="279"/>
      <c r="AK101" s="279"/>
      <c r="AL101" s="279"/>
      <c r="AM101" s="279"/>
      <c r="AN101" s="279"/>
      <c r="AO101" s="279"/>
      <c r="AP101" s="279"/>
      <c r="AQ101" s="279"/>
      <c r="AR101" s="279"/>
      <c r="AS101" s="279"/>
      <c r="AT101" s="279"/>
      <c r="AU101" s="279"/>
      <c r="AV101" s="279"/>
      <c r="AW101" s="279"/>
      <c r="AX101" s="279"/>
      <c r="AY101" s="279"/>
      <c r="AZ101" s="279"/>
      <c r="BA101" s="280"/>
      <c r="BB101" s="266"/>
      <c r="BC101" s="266"/>
      <c r="BD101" s="352"/>
      <c r="BE101" s="352"/>
      <c r="BF101" s="352"/>
      <c r="BG101" s="352"/>
      <c r="BH101" s="352"/>
      <c r="BI101" s="352"/>
      <c r="BJ101" s="352"/>
      <c r="BK101" s="352"/>
      <c r="BL101" s="352"/>
      <c r="BM101" s="352"/>
      <c r="BN101" s="352"/>
      <c r="BO101" s="352"/>
      <c r="BP101" s="352"/>
      <c r="BQ101" s="352"/>
      <c r="BR101" s="352"/>
      <c r="BS101" s="352"/>
      <c r="BT101" s="352"/>
      <c r="BU101" s="352"/>
      <c r="BV101" s="352"/>
      <c r="BW101" s="352"/>
      <c r="BX101" s="352"/>
      <c r="BY101" s="352"/>
      <c r="BZ101" s="352"/>
      <c r="CA101" s="352"/>
      <c r="CB101" s="352"/>
      <c r="CC101" s="352"/>
      <c r="CD101" s="352"/>
      <c r="CE101" s="352"/>
      <c r="CF101" s="352"/>
      <c r="CG101" s="352"/>
      <c r="CH101" s="352"/>
      <c r="CI101" s="352"/>
      <c r="CJ101" s="352"/>
      <c r="CK101" s="352"/>
      <c r="CL101" s="352"/>
      <c r="CM101" s="352"/>
      <c r="CN101" s="352"/>
      <c r="CO101" s="352"/>
      <c r="CP101" s="352"/>
      <c r="CQ101" s="352"/>
      <c r="CR101" s="352"/>
      <c r="CS101" s="352"/>
      <c r="CT101" s="352"/>
      <c r="CU101" s="352"/>
      <c r="CV101" s="352"/>
      <c r="CW101" s="352"/>
      <c r="CX101" s="352"/>
      <c r="CY101" s="352"/>
      <c r="CZ101" s="352"/>
      <c r="DA101" s="352"/>
      <c r="DB101" s="266"/>
      <c r="DC101" s="266">
        <f t="shared" si="8"/>
        <v>0</v>
      </c>
      <c r="DD101" s="302" t="str">
        <f t="shared" si="9"/>
        <v/>
      </c>
      <c r="DE101" s="328">
        <f>IF(D101&gt; 0,(COUNTIFS(FRACAS!$B$5:$B$9997, D$4, FRACAS!$D$5:$D$9997, "&lt;="&amp;D101)), "" )</f>
        <v>0</v>
      </c>
      <c r="DF101" s="282">
        <f>IF(E101&gt; 0,(COUNTIFS(FRACAS!$B$5:$B$9997, E$4, FRACAS!$D$5:$D$9997, "&lt;="&amp;E101)), "" )</f>
        <v>0</v>
      </c>
      <c r="DG101" s="282">
        <f>IF(F101&gt; 0,(COUNTIFS(FRACAS!$B$5:$B$9997, F$4, FRACAS!$D$5:$D$9997, "&lt;="&amp;F101)), "" )</f>
        <v>0</v>
      </c>
      <c r="DH101" s="282">
        <f>IF(G101&gt; 0,(COUNTIFS(FRACAS!$B$5:$B$9997, G$4, FRACAS!$D$5:$D$9997, "&lt;="&amp;G101)), "" )</f>
        <v>0</v>
      </c>
      <c r="DI101" s="282">
        <f>IF(H101&gt; 0,(COUNTIFS(FRACAS!$B$5:$B$9997, H$4, FRACAS!$D$5:$D$9997, "&lt;="&amp;H101)), "" )</f>
        <v>0</v>
      </c>
      <c r="DJ101" s="282">
        <f>IF(I101&gt; 0,(COUNTIFS(FRACAS!$B$5:$B$9997, I$4, FRACAS!$D$5:$D$9997, "&lt;="&amp;I101)), "" )</f>
        <v>0</v>
      </c>
      <c r="DK101" s="282">
        <f>IF(J101&gt; 0,(COUNTIFS(FRACAS!$B$5:$B$9997, J$4, FRACAS!$D$5:$D$9997, "&lt;="&amp;J101)), "" )</f>
        <v>0</v>
      </c>
      <c r="DL101" s="282">
        <f>IF(K101&gt; 0,(COUNTIFS(FRACAS!$B$5:$B$9997, K$4, FRACAS!$D$5:$D$9997, "&lt;="&amp;K101)), "" )</f>
        <v>0</v>
      </c>
      <c r="DM101" s="282">
        <f>IF(L101&gt; 0,(COUNTIFS(FRACAS!$B$5:$B$9997, L$4, FRACAS!$D$5:$D$9997, "&lt;="&amp;L101)), "" )</f>
        <v>0</v>
      </c>
      <c r="DN101" s="282">
        <f>IF(M101&gt; 0,(COUNTIFS(FRACAS!$B$5:$B$9997, M$4, FRACAS!$D$5:$D$9997, "&lt;="&amp;M101)), "" )</f>
        <v>0</v>
      </c>
      <c r="DO101" s="284"/>
      <c r="DP101" s="282"/>
      <c r="DQ101" s="282"/>
      <c r="DR101" s="282"/>
      <c r="DS101" s="282"/>
      <c r="DT101" s="282"/>
      <c r="DU101" s="282"/>
      <c r="DV101" s="282"/>
      <c r="DW101" s="282"/>
      <c r="DX101" s="282"/>
      <c r="DY101" s="282"/>
      <c r="DZ101" s="282"/>
      <c r="EA101" s="282"/>
      <c r="EB101" s="282"/>
      <c r="EC101" s="282"/>
      <c r="ED101" s="282"/>
      <c r="EE101" s="282"/>
      <c r="EF101" s="282"/>
      <c r="EG101" s="282"/>
      <c r="EH101" s="282"/>
      <c r="EI101" s="282"/>
      <c r="EJ101" s="282"/>
      <c r="EK101" s="282"/>
      <c r="EL101" s="282"/>
      <c r="EM101" s="282"/>
      <c r="EN101" s="282"/>
      <c r="EO101" s="282"/>
      <c r="EP101" s="282"/>
      <c r="EQ101" s="282"/>
      <c r="ER101" s="282"/>
      <c r="ES101" s="282"/>
      <c r="ET101" s="282"/>
      <c r="EU101" s="282"/>
      <c r="EV101" s="282"/>
      <c r="EW101" s="282"/>
      <c r="EX101" s="282"/>
      <c r="EY101" s="282"/>
      <c r="EZ101" s="282"/>
      <c r="FA101" s="282"/>
      <c r="FB101" s="283"/>
      <c r="FC101" s="285"/>
      <c r="FD101" s="285"/>
      <c r="JN101" s="306"/>
      <c r="JO101" s="274"/>
      <c r="JP101" s="274"/>
      <c r="JQ101" s="274"/>
      <c r="JR101" s="274"/>
      <c r="JS101" s="274"/>
      <c r="JT101" s="274"/>
      <c r="JU101" s="274"/>
      <c r="JV101" s="274"/>
      <c r="JW101" s="274"/>
      <c r="JX101" s="274"/>
      <c r="JY101" s="274"/>
      <c r="JZ101" s="274"/>
      <c r="KA101" s="274"/>
      <c r="KB101" s="274"/>
      <c r="KC101" s="274"/>
      <c r="KD101" s="274"/>
      <c r="KE101" s="274"/>
      <c r="KF101" s="274"/>
      <c r="KG101" s="274"/>
      <c r="KH101" s="274"/>
      <c r="KI101" s="274"/>
      <c r="KJ101" s="274"/>
      <c r="KK101" s="274"/>
      <c r="KL101" s="274"/>
      <c r="KM101" s="274"/>
      <c r="KN101" s="274"/>
      <c r="KO101" s="274"/>
      <c r="KP101" s="274"/>
      <c r="KQ101" s="274"/>
      <c r="KR101" s="274"/>
      <c r="KS101" s="274"/>
      <c r="KT101" s="274"/>
      <c r="KU101" s="274"/>
      <c r="KV101" s="274"/>
      <c r="KW101" s="274"/>
      <c r="KX101" s="274"/>
      <c r="KY101" s="274"/>
      <c r="KZ101" s="274"/>
      <c r="LA101" s="274"/>
      <c r="LB101" s="275"/>
      <c r="LC101" s="302" t="str">
        <f t="shared" si="11"/>
        <v/>
      </c>
      <c r="LD101" s="354" t="str" cm="1">
        <f t="array" ref="LD101">IFERROR(
    (((D101/FRACAS!$AY$1)*60))
    /
    (((D101/FRACAS!$AY$1)*60) + SUMPRODUCT((FRACAS!$B$5:$B$9997=D$4)*(FRACAS!$D$5:$D$9997&lt;=D101)*(IFERROR(FRACAS!$AM$5:$AM$9997,0)))
    ),"")</f>
        <v/>
      </c>
      <c r="LE101" s="354" t="str" cm="1">
        <f t="array" ref="LE101">IFERROR(
    (((E101/FRACAS!$AY$1)*60))
    /
    (((E101/FRACAS!$AY$1)*60) + SUMPRODUCT((FRACAS!$B$5:$B$9997=E$4)*(FRACAS!$D$5:$D$9997&lt;=E101)*(IFERROR(FRACAS!$AM$5:$AM$9997,0)))
    ),"")</f>
        <v/>
      </c>
      <c r="LF101" s="354" t="str" cm="1">
        <f t="array" ref="LF101">IFERROR(
    (((F101/FRACAS!$AY$1)*60))
    /
    (((F101/FRACAS!$AY$1)*60) + SUMPRODUCT((FRACAS!$B$5:$B$9997=F$4)*(FRACAS!$D$5:$D$9997&lt;=F101)*(IFERROR(FRACAS!$AM$5:$AM$9997,0)))
    ),"")</f>
        <v/>
      </c>
      <c r="LG101" s="354" t="str" cm="1">
        <f t="array" ref="LG101">IFERROR(
    (((G101/FRACAS!$AY$1)*60))
    /
    (((G101/FRACAS!$AY$1)*60) + SUMPRODUCT((FRACAS!$B$5:$B$9997=G$4)*(FRACAS!$D$5:$D$9997&lt;=G101)*(IFERROR(FRACAS!$AM$5:$AM$9997,0)))
    ),"")</f>
        <v/>
      </c>
      <c r="LH101" s="354" t="str" cm="1">
        <f t="array" ref="LH101">IFERROR(
    (((H101/FRACAS!$AY$1)*60))
    /
    (((H101/FRACAS!$AY$1)*60) + SUMPRODUCT((FRACAS!$B$5:$B$9997=H$4)*(FRACAS!$D$5:$D$9997&lt;=H101)*(IFERROR(FRACAS!$AM$5:$AM$9997,0)))
    ),"")</f>
        <v/>
      </c>
      <c r="LI101" s="354" t="str" cm="1">
        <f t="array" ref="LI101">IFERROR(
    (((I101/FRACAS!$AY$1)*60))
    /
    (((I101/FRACAS!$AY$1)*60) + SUMPRODUCT((FRACAS!$B$5:$B$9997=I$4)*(FRACAS!$D$5:$D$9997&lt;=I101)*(IFERROR(FRACAS!$AM$5:$AM$9997,0)))
    ),"")</f>
        <v/>
      </c>
      <c r="LJ101" s="354" t="str" cm="1">
        <f t="array" ref="LJ101">IFERROR(
    (((J101/FRACAS!$AY$1)*60))
    /
    (((J101/FRACAS!$AY$1)*60) + SUMPRODUCT((FRACAS!$B$5:$B$9997=J$4)*(FRACAS!$D$5:$D$9997&lt;=J101)*(IFERROR(FRACAS!$AM$5:$AM$9997,0)))
    ),"")</f>
        <v/>
      </c>
      <c r="LK101" s="354" t="str" cm="1">
        <f t="array" ref="LK101">IFERROR(
    (((K101/FRACAS!$AY$1)*60))
    /
    (((K101/FRACAS!$AY$1)*60) + SUMPRODUCT((FRACAS!$B$5:$B$9997=K$4)*(FRACAS!$D$5:$D$9997&lt;=K101)*(IFERROR(FRACAS!$AM$5:$AM$9997,0)))
    ),"")</f>
        <v/>
      </c>
      <c r="LL101" s="354" t="str" cm="1">
        <f t="array" ref="LL101">IFERROR(
    (((L101/FRACAS!$AY$1)*60))
    /
    (((L101/FRACAS!$AY$1)*60) + SUMPRODUCT((FRACAS!$B$5:$B$9997=L$4)*(FRACAS!$D$5:$D$9997&lt;=L101)*(IFERROR(FRACAS!$AM$5:$AM$9997,0)))
    ),"")</f>
        <v/>
      </c>
      <c r="LM101" s="354" t="str" cm="1">
        <f t="array" ref="LM101">IFERROR(
    (((M101/FRACAS!$AY$1)*60))
    /
    (((M101/FRACAS!$AY$1)*60) + SUMPRODUCT((FRACAS!$B$5:$B$9997=M$4)*(FRACAS!$D$5:$D$9997&lt;=M101)*(IFERROR(FRACAS!$AM$5:$AM$9997,0)))
    ),"")</f>
        <v/>
      </c>
      <c r="LN101" s="308"/>
      <c r="LO101" s="276"/>
      <c r="LP101" s="276"/>
      <c r="LQ101" s="276"/>
      <c r="LR101" s="276"/>
      <c r="LS101" s="276"/>
      <c r="LT101" s="276"/>
      <c r="LU101" s="276"/>
      <c r="LV101" s="276"/>
      <c r="LW101" s="276"/>
      <c r="LX101" s="276"/>
      <c r="LY101" s="276"/>
      <c r="LZ101" s="276"/>
      <c r="MA101" s="276"/>
      <c r="MB101" s="276"/>
      <c r="MC101" s="276"/>
      <c r="MD101" s="276"/>
      <c r="ME101" s="276"/>
      <c r="MF101" s="276"/>
      <c r="MG101" s="276"/>
      <c r="MH101" s="276"/>
      <c r="MI101" s="276"/>
      <c r="MJ101" s="276"/>
      <c r="MK101" s="276"/>
      <c r="ML101" s="276"/>
      <c r="MM101" s="276"/>
      <c r="MN101" s="276"/>
      <c r="MO101" s="276"/>
      <c r="MP101" s="276"/>
      <c r="MQ101" s="276"/>
      <c r="MR101" s="276"/>
      <c r="MS101" s="276"/>
      <c r="MT101" s="276"/>
      <c r="MU101" s="276"/>
      <c r="MV101" s="276"/>
      <c r="MW101" s="276"/>
      <c r="MX101" s="276"/>
      <c r="MY101" s="276"/>
      <c r="MZ101" s="276"/>
      <c r="NA101" s="277"/>
      <c r="ND101" s="345">
        <f t="shared" si="12"/>
        <v>0</v>
      </c>
      <c r="NE101" s="346" t="str">
        <f t="shared" ref="NE101:NE132" si="13">IF(ND101=0,"",C101)</f>
        <v/>
      </c>
      <c r="NF101" s="347" t="str" cm="1">
        <f t="array" ref="NF101">IF($ND101=0,"",(IFERROR( (IFERROR($ND101/FRACAS!$AY$1*60,0) - SUMPRODUCT( (FRACAS!$K$5:$K$9999=NF$2) * IFERROR(FRACAS!$AN$5:$AN$9999,0) ) ) / IFERROR($ND101/FRACAS!$AY$1*60,0), 1 )))</f>
        <v/>
      </c>
      <c r="NG101" s="347" t="str" cm="1">
        <f t="array" ref="NG101">IF($ND101=0,"",(IFERROR( (IFERROR($ND101/FRACAS!$AY$1*60,0) - SUMPRODUCT( (FRACAS!$K$5:$K$9999=NG$2) * IFERROR(FRACAS!$AN$5:$AN$9999,0) ) ) / IFERROR($ND101/FRACAS!$AY$1*60,0), 1 )))</f>
        <v/>
      </c>
      <c r="NH101" s="347" t="str" cm="1">
        <f t="array" ref="NH101">IF($ND101=0,"",(IFERROR( (IFERROR($ND101/FRACAS!$AY$1*60,0) - SUMPRODUCT( (FRACAS!$K$5:$K$9999=NH$2) * IFERROR(FRACAS!$AN$5:$AN$9999,0) ) ) / IFERROR($ND101/FRACAS!$AY$1*60,0), 1 )))</f>
        <v/>
      </c>
      <c r="NI101" s="347" t="str" cm="1">
        <f t="array" ref="NI101">IF($ND101=0,"",(IFERROR( (IFERROR($ND101/FRACAS!$AY$1*60,0) - SUMPRODUCT( (FRACAS!$K$5:$K$9999=NI$2) * IFERROR(FRACAS!$AN$5:$AN$9999,0) ) ) / IFERROR($ND101/FRACAS!$AY$1*60,0), 1 )))</f>
        <v/>
      </c>
      <c r="NJ101" s="347" t="str" cm="1">
        <f t="array" ref="NJ101">IF($ND101=0,"",(IFERROR( (IFERROR($ND101/FRACAS!$AY$1*60,0) - SUMPRODUCT( (FRACAS!$K$5:$K$9999=NJ$2) * IFERROR(FRACAS!$AN$5:$AN$9999,0) ) ) / IFERROR($ND101/FRACAS!$AY$1*60,0), 1 )))</f>
        <v/>
      </c>
      <c r="NK101" s="347" t="str" cm="1">
        <f t="array" ref="NK101">IF($ND101=0,"",(IFERROR( (IFERROR($ND101/FRACAS!$AY$1*60,0) - SUMPRODUCT( (FRACAS!$K$5:$K$9999=NK$2) * IFERROR(FRACAS!$AN$5:$AN$9999,0) ) ) / IFERROR($ND101/FRACAS!$AY$1*60,0), 1 )))</f>
        <v/>
      </c>
      <c r="NL101" s="347" t="str" cm="1">
        <f t="array" ref="NL101">IF($ND101=0,"",(IFERROR( (IFERROR($ND101/FRACAS!$AY$1*60,0) - SUMPRODUCT( (FRACAS!$K$5:$K$9999=NL$2) * IFERROR(FRACAS!$AN$5:$AN$9999,0) ) ) / IFERROR($ND101/FRACAS!$AY$1*60,0), 1 )))</f>
        <v/>
      </c>
      <c r="NM101" s="347" t="str" cm="1">
        <f t="array" ref="NM101">IF($ND101=0,"",(IFERROR( (IFERROR($ND101/FRACAS!$AY$1*60,0) - SUMPRODUCT( (FRACAS!$K$5:$K$9999=NM$2) * IFERROR(FRACAS!$AN$5:$AN$9999,0) ) ) / IFERROR($ND101/FRACAS!$AY$1*60,0), 1 )))</f>
        <v/>
      </c>
      <c r="NN101" s="347" t="str" cm="1">
        <f t="array" ref="NN101">IF($ND101=0,"",(IFERROR( (IFERROR($ND101/FRACAS!$AY$1*60,0) - SUMPRODUCT( (FRACAS!$K$5:$K$9999=NN$2) * IFERROR(FRACAS!$AN$5:$AN$9999,0) ) ) / IFERROR($ND101/FRACAS!$AY$1*60,0), 1 )))</f>
        <v/>
      </c>
      <c r="NO101" s="347" t="str" cm="1">
        <f t="array" ref="NO101">IF($ND101=0,"",(IFERROR( (IFERROR($ND101/FRACAS!$AY$1*60,0) - SUMPRODUCT( (FRACAS!$K$5:$K$9999=NO$2) * IFERROR(FRACAS!$AN$5:$AN$9999,0) ) ) / IFERROR($ND101/FRACAS!$AY$1*60,0), 1 )))</f>
        <v/>
      </c>
      <c r="NP101" s="347" t="str" cm="1">
        <f t="array" ref="NP101">IF($ND101=0,"",(IFERROR( (IFERROR($ND101/FRACAS!$AY$1*60,0) - SUMPRODUCT( (FRACAS!$K$5:$K$9999=NP$2) * IFERROR(FRACAS!$AN$5:$AN$9999,0) ) ) / IFERROR($ND101/FRACAS!$AY$1*60,0), 1 )))</f>
        <v/>
      </c>
      <c r="NQ101" s="347" t="str" cm="1">
        <f t="array" ref="NQ101">IF($ND101=0,"",(IFERROR( (IFERROR($ND101/FRACAS!$AY$1*60,0) - SUMPRODUCT( (FRACAS!$K$5:$K$9999=NQ$2) * IFERROR(FRACAS!$AN$5:$AN$9999,0) ) ) / IFERROR($ND101/FRACAS!$AY$1*60,0), 1 )))</f>
        <v/>
      </c>
      <c r="NR101" s="347" t="str" cm="1">
        <f t="array" ref="NR101">IF($ND101=0,"",(IFERROR( (IFERROR($ND101/FRACAS!$AY$1*60,0) - SUMPRODUCT( (FRACAS!$K$5:$K$9999=NR$2) * IFERROR(FRACAS!$AN$5:$AN$9999,0) ) ) / IFERROR($ND101/FRACAS!$AY$1*60,0), 1 )))</f>
        <v/>
      </c>
      <c r="NS101" s="347" t="str" cm="1">
        <f t="array" ref="NS101">IF($ND101=0,"",(IFERROR( (IFERROR($ND101/FRACAS!$AY$1*60,0) - SUMPRODUCT( (FRACAS!$K$5:$K$9999=NS$2) * IFERROR(FRACAS!$AN$5:$AN$9999,0) ) ) / IFERROR($ND101/FRACAS!$AY$1*60,0), 1 )))</f>
        <v/>
      </c>
      <c r="NT101" s="347" t="str" cm="1">
        <f t="array" ref="NT101">IF($ND101=0,"",(IFERROR( (IFERROR($ND101/FRACAS!$AY$1*60,0) - SUMPRODUCT( (FRACAS!$K$5:$K$9999=NT$2) * IFERROR(FRACAS!$AN$5:$AN$9999,0) ) ) / IFERROR($ND101/FRACAS!$AY$1*60,0), 1 )))</f>
        <v/>
      </c>
      <c r="NU101" s="347" t="str" cm="1">
        <f t="array" ref="NU101">IF($ND101=0,"",(IFERROR( (IFERROR($ND101/FRACAS!$AY$1*60,0) - SUMPRODUCT( (FRACAS!$K$5:$K$9999=NU$2) * IFERROR(FRACAS!$AN$5:$AN$9999,0) ) ) / IFERROR($ND101/FRACAS!$AY$1*60,0), 1 )))</f>
        <v/>
      </c>
      <c r="NV101" s="347" t="str" cm="1">
        <f t="array" ref="NV101">IF($ND101=0,"",(IFERROR( (IFERROR($ND101/FRACAS!$AY$1*60,0) - SUMPRODUCT( (FRACAS!$K$5:$K$9999=NV$2) * IFERROR(FRACAS!$AN$5:$AN$9999,0) ) ) / IFERROR($ND101/FRACAS!$AY$1*60,0), 1 )))</f>
        <v/>
      </c>
      <c r="NW101" s="347" t="str" cm="1">
        <f t="array" ref="NW101">IF($ND101=0,"",(IFERROR( (IFERROR($ND101/FRACAS!$AY$1*60,0) - SUMPRODUCT( (FRACAS!$K$5:$K$9999=NW$2) * IFERROR(FRACAS!$AN$5:$AN$9999,0) ) ) / IFERROR($ND101/FRACAS!$AY$1*60,0), 1 )))</f>
        <v/>
      </c>
      <c r="NX101" s="347" t="str" cm="1">
        <f t="array" ref="NX101">IF($ND101=0,"",(IFERROR( (IFERROR($ND101/FRACAS!$AY$1*60,0) - SUMPRODUCT( (FRACAS!$K$5:$K$9999=NX$2) * IFERROR(FRACAS!$AN$5:$AN$9999,0) ) ) / IFERROR($ND101/FRACAS!$AY$1*60,0), 1 )))</f>
        <v/>
      </c>
      <c r="NY101" s="347" t="str" cm="1">
        <f t="array" ref="NY101">IF($ND101=0,"",(IFERROR( (IFERROR($ND101/FRACAS!$AY$1*60,0) - SUMPRODUCT( (FRACAS!$K$5:$K$9999=NY$2) * IFERROR(FRACAS!$AN$5:$AN$9999,0) ) ) / IFERROR($ND101/FRACAS!$AY$1*60,0), 1 )))</f>
        <v/>
      </c>
      <c r="NZ101" s="347" t="str" cm="1">
        <f t="array" ref="NZ101">IF($ND101=0,"",(IFERROR( (IFERROR($ND101/FRACAS!$AY$1*60,0) - SUMPRODUCT( (FRACAS!$K$5:$K$9999=NZ$2) * IFERROR(FRACAS!$AN$5:$AN$9999,0) ) ) / IFERROR($ND101/FRACAS!$AY$1*60,0), 1 )))</f>
        <v/>
      </c>
      <c r="OA101" s="347" t="str" cm="1">
        <f t="array" ref="OA101">IF($ND101=0,"",(IFERROR( (IFERROR($ND101/FRACAS!$AY$1*60,0) - SUMPRODUCT( (FRACAS!$K$5:$K$9999=OA$2) * IFERROR(FRACAS!$AN$5:$AN$9999,0) ) ) / IFERROR($ND101/FRACAS!$AY$1*60,0), 1 )))</f>
        <v/>
      </c>
      <c r="OB101" s="347" t="str" cm="1">
        <f t="array" ref="OB101">IF($ND101=0,"",(IFERROR( (IFERROR($ND101/FRACAS!$AY$1*60,0) - SUMPRODUCT( (FRACAS!$K$5:$K$9999=OB$2) * IFERROR(FRACAS!$AN$5:$AN$9999,0) ) ) / IFERROR($ND101/FRACAS!$AY$1*60,0), 1 )))</f>
        <v/>
      </c>
      <c r="OC101" s="347" t="str" cm="1">
        <f t="array" ref="OC101">IF($ND101=0,"",(IFERROR( (IFERROR($ND101/FRACAS!$AY$1*60,0) - SUMPRODUCT( (FRACAS!$K$5:$K$9999=OC$2) * IFERROR(FRACAS!$AN$5:$AN$9999,0) ) ) / IFERROR($ND101/FRACAS!$AY$1*60,0), 1 )))</f>
        <v/>
      </c>
      <c r="OD101" s="347" t="str" cm="1">
        <f t="array" ref="OD101">IF($ND101=0,"",(IFERROR( (IFERROR($ND101/FRACAS!$AY$1*60,0) - SUMPRODUCT( (FRACAS!$K$5:$K$9999=OD$2) * IFERROR(FRACAS!$AN$5:$AN$9999,0) ) ) / IFERROR($ND101/FRACAS!$AY$1*60,0), 1 )))</f>
        <v/>
      </c>
      <c r="OE101" s="347" t="str" cm="1">
        <f t="array" ref="OE101">IF($ND101=0,"",(IFERROR( (IFERROR($ND101/FRACAS!$AY$1*60,0) - SUMPRODUCT( (FRACAS!$K$5:$K$9999=OE$2) * IFERROR(FRACAS!$AN$5:$AN$9999,0) ) ) / IFERROR($ND101/FRACAS!$AY$1*60,0), 1 )))</f>
        <v/>
      </c>
      <c r="OF101" s="347" t="str" cm="1">
        <f t="array" ref="OF101">IF($ND101=0,"",(IFERROR( (IFERROR($ND101/FRACAS!$AY$1*60,0) - SUMPRODUCT( (FRACAS!$K$5:$K$9999=OF$2) * IFERROR(FRACAS!$AN$5:$AN$9999,0) ) ) / IFERROR($ND101/FRACAS!$AY$1*60,0), 1 )))</f>
        <v/>
      </c>
      <c r="OG101" s="347" t="str" cm="1">
        <f t="array" ref="OG101">IF($ND101=0,"",(IFERROR( (IFERROR($ND101/FRACAS!$AY$1*60,0) - SUMPRODUCT( (FRACAS!$K$5:$K$9999=OG$2) * IFERROR(FRACAS!$AN$5:$AN$9999,0) ) ) / IFERROR($ND101/FRACAS!$AY$1*60,0), 1 )))</f>
        <v/>
      </c>
      <c r="OH101" s="347" t="str" cm="1">
        <f t="array" ref="OH101">IF($ND101=0,"",(IFERROR( (IFERROR($ND101/FRACAS!$AY$1*60,0) - SUMPRODUCT( (FRACAS!$K$5:$K$9999=OH$2) * IFERROR(FRACAS!$AN$5:$AN$9999,0) ) ) / IFERROR($ND101/FRACAS!$AY$1*60,0), 1 )))</f>
        <v/>
      </c>
      <c r="OI101" s="347" t="str" cm="1">
        <f t="array" ref="OI101">IF($ND101=0,"",(IFERROR( (IFERROR($ND101/FRACAS!$AY$1*60,0) - SUMPRODUCT( (FRACAS!$K$5:$K$9999=OI$2) * IFERROR(FRACAS!$AN$5:$AN$9999,0) ) ) / IFERROR($ND101/FRACAS!$AY$1*60,0), 1 )))</f>
        <v/>
      </c>
      <c r="OJ101" s="347" t="str" cm="1">
        <f t="array" ref="OJ101">IF($ND101=0,"",(IFERROR( (IFERROR($ND101/FRACAS!$AY$1*60,0) - SUMPRODUCT( (FRACAS!$K$5:$K$9999=OJ$2) * IFERROR(FRACAS!$AN$5:$AN$9999,0) ) ) / IFERROR($ND101/FRACAS!$AY$1*60,0), 1 )))</f>
        <v/>
      </c>
      <c r="OK101" s="347" t="str" cm="1">
        <f t="array" ref="OK101">IF($ND101=0,"",(IFERROR( (IFERROR($ND101/FRACAS!$AY$1*60,0) - SUMPRODUCT( (FRACAS!$K$5:$K$9999=OK$2) * IFERROR(FRACAS!$AN$5:$AN$9999,0) ) ) / IFERROR($ND101/FRACAS!$AY$1*60,0), 1 )))</f>
        <v/>
      </c>
      <c r="OL101" s="347" t="str" cm="1">
        <f t="array" ref="OL101">IF($ND101=0,"",(IFERROR( (IFERROR($ND101/FRACAS!$AY$1*60,0) - SUMPRODUCT( (FRACAS!$K$5:$K$9999=OL$2) * IFERROR(FRACAS!$AN$5:$AN$9999,0) ) ) / IFERROR($ND101/FRACAS!$AY$1*60,0), 1 )))</f>
        <v/>
      </c>
      <c r="OM101" s="347" t="str" cm="1">
        <f t="array" ref="OM101">IF($ND101=0,"",(IFERROR( (IFERROR($ND101/FRACAS!$AY$1*60,0) - SUMPRODUCT( (FRACAS!$K$5:$K$9999=OM$2) * IFERROR(FRACAS!$AN$5:$AN$9999,0) ) ) / IFERROR($ND101/FRACAS!$AY$1*60,0), 1 )))</f>
        <v/>
      </c>
      <c r="ON101" s="347" t="str" cm="1">
        <f t="array" ref="ON101">IF($ND101=0,"",(IFERROR( (IFERROR($ND101/FRACAS!$AY$1*60,0) - SUMPRODUCT( (FRACAS!$K$5:$K$9999=ON$2) * IFERROR(FRACAS!$AN$5:$AN$9999,0) ) ) / IFERROR($ND101/FRACAS!$AY$1*60,0), 1 )))</f>
        <v/>
      </c>
    </row>
    <row r="102" spans="2:404" ht="15" customHeight="1">
      <c r="B102" s="301" t="s">
        <v>261</v>
      </c>
      <c r="C102" s="302">
        <v>45940</v>
      </c>
      <c r="D102" s="279" t="str">
        <f>IF('[7]MİLLEAGE(KM)'!H103="","",'[7]MİLLEAGE(KM)'!H103)</f>
        <v/>
      </c>
      <c r="E102" s="279" t="str">
        <f>IF('[7]MİLLEAGE(KM)'!I103="","",'[7]MİLLEAGE(KM)'!I103)</f>
        <v/>
      </c>
      <c r="F102" s="279" t="str">
        <f>IF('[7]MİLLEAGE(KM)'!J103="","",'[7]MİLLEAGE(KM)'!J103)</f>
        <v/>
      </c>
      <c r="G102" s="279" t="str">
        <f>IF('[7]MİLLEAGE(KM)'!K103="","",'[7]MİLLEAGE(KM)'!K103)</f>
        <v/>
      </c>
      <c r="H102" s="279" t="str">
        <f>IF('[7]MİLLEAGE(KM)'!L103="","",'[7]MİLLEAGE(KM)'!L103)</f>
        <v/>
      </c>
      <c r="I102" s="279" t="str">
        <f>IF('[7]MİLLEAGE(KM)'!M103="","",'[7]MİLLEAGE(KM)'!M103)</f>
        <v/>
      </c>
      <c r="J102" s="279" t="str">
        <f>IF('[7]MİLLEAGE(KM)'!N103="","",'[7]MİLLEAGE(KM)'!N103)</f>
        <v/>
      </c>
      <c r="K102" s="279" t="str">
        <f>IF('[7]MİLLEAGE(KM)'!O103="","",'[7]MİLLEAGE(KM)'!O103)</f>
        <v/>
      </c>
      <c r="L102" s="279" t="str">
        <f>IF('[7]MİLLEAGE(KM)'!P103="","",'[7]MİLLEAGE(KM)'!P103)</f>
        <v/>
      </c>
      <c r="M102" s="279" t="str">
        <f>IF('[7]MİLLEAGE(KM)'!Q103="","",'[7]MİLLEAGE(KM)'!Q103)</f>
        <v/>
      </c>
      <c r="N102" s="305"/>
      <c r="O102" s="279"/>
      <c r="P102" s="279"/>
      <c r="Q102" s="279"/>
      <c r="R102" s="279"/>
      <c r="S102" s="279"/>
      <c r="T102" s="279"/>
      <c r="U102" s="279"/>
      <c r="V102" s="279"/>
      <c r="W102" s="279"/>
      <c r="X102" s="279"/>
      <c r="Y102" s="279"/>
      <c r="Z102" s="279"/>
      <c r="AA102" s="279"/>
      <c r="AB102" s="279"/>
      <c r="AC102" s="279"/>
      <c r="AD102" s="279"/>
      <c r="AE102" s="279"/>
      <c r="AF102" s="279"/>
      <c r="AG102" s="279"/>
      <c r="AH102" s="279"/>
      <c r="AI102" s="279"/>
      <c r="AJ102" s="279"/>
      <c r="AK102" s="279"/>
      <c r="AL102" s="279"/>
      <c r="AM102" s="279"/>
      <c r="AN102" s="279"/>
      <c r="AO102" s="279"/>
      <c r="AP102" s="279"/>
      <c r="AQ102" s="279"/>
      <c r="AR102" s="279"/>
      <c r="AS102" s="279"/>
      <c r="AT102" s="279"/>
      <c r="AU102" s="279"/>
      <c r="AV102" s="279"/>
      <c r="AW102" s="279"/>
      <c r="AX102" s="279"/>
      <c r="AY102" s="279"/>
      <c r="AZ102" s="279"/>
      <c r="BA102" s="280"/>
      <c r="BB102" s="266"/>
      <c r="BC102" s="266"/>
      <c r="BD102" s="352"/>
      <c r="BE102" s="352"/>
      <c r="BF102" s="352"/>
      <c r="BG102" s="352"/>
      <c r="BH102" s="352"/>
      <c r="BI102" s="352"/>
      <c r="BJ102" s="352"/>
      <c r="BK102" s="352"/>
      <c r="BL102" s="352"/>
      <c r="BM102" s="352"/>
      <c r="BN102" s="352"/>
      <c r="BO102" s="352"/>
      <c r="BP102" s="352"/>
      <c r="BQ102" s="352"/>
      <c r="BR102" s="352"/>
      <c r="BS102" s="352"/>
      <c r="BT102" s="352"/>
      <c r="BU102" s="352"/>
      <c r="BV102" s="352"/>
      <c r="BW102" s="352"/>
      <c r="BX102" s="352"/>
      <c r="BY102" s="352"/>
      <c r="BZ102" s="352"/>
      <c r="CA102" s="352"/>
      <c r="CB102" s="352"/>
      <c r="CC102" s="352"/>
      <c r="CD102" s="352"/>
      <c r="CE102" s="352"/>
      <c r="CF102" s="352"/>
      <c r="CG102" s="352"/>
      <c r="CH102" s="352"/>
      <c r="CI102" s="352"/>
      <c r="CJ102" s="352"/>
      <c r="CK102" s="352"/>
      <c r="CL102" s="352"/>
      <c r="CM102" s="352"/>
      <c r="CN102" s="352"/>
      <c r="CO102" s="352"/>
      <c r="CP102" s="352"/>
      <c r="CQ102" s="352"/>
      <c r="CR102" s="352"/>
      <c r="CS102" s="352"/>
      <c r="CT102" s="352"/>
      <c r="CU102" s="352"/>
      <c r="CV102" s="352"/>
      <c r="CW102" s="352"/>
      <c r="CX102" s="352"/>
      <c r="CY102" s="352"/>
      <c r="CZ102" s="352"/>
      <c r="DA102" s="352"/>
      <c r="DB102" s="266"/>
      <c r="DC102" s="266">
        <f t="shared" si="8"/>
        <v>0</v>
      </c>
      <c r="DD102" s="302" t="str">
        <f t="shared" si="9"/>
        <v/>
      </c>
      <c r="DE102" s="328">
        <f>IF(D102&gt; 0,(COUNTIFS(FRACAS!$B$5:$B$9997, D$4, FRACAS!$D$5:$D$9997, "&lt;="&amp;D102)), "" )</f>
        <v>0</v>
      </c>
      <c r="DF102" s="282">
        <f>IF(E102&gt; 0,(COUNTIFS(FRACAS!$B$5:$B$9997, E$4, FRACAS!$D$5:$D$9997, "&lt;="&amp;E102)), "" )</f>
        <v>0</v>
      </c>
      <c r="DG102" s="282">
        <f>IF(F102&gt; 0,(COUNTIFS(FRACAS!$B$5:$B$9997, F$4, FRACAS!$D$5:$D$9997, "&lt;="&amp;F102)), "" )</f>
        <v>0</v>
      </c>
      <c r="DH102" s="282">
        <f>IF(G102&gt; 0,(COUNTIFS(FRACAS!$B$5:$B$9997, G$4, FRACAS!$D$5:$D$9997, "&lt;="&amp;G102)), "" )</f>
        <v>0</v>
      </c>
      <c r="DI102" s="282">
        <f>IF(H102&gt; 0,(COUNTIFS(FRACAS!$B$5:$B$9997, H$4, FRACAS!$D$5:$D$9997, "&lt;="&amp;H102)), "" )</f>
        <v>0</v>
      </c>
      <c r="DJ102" s="282">
        <f>IF(I102&gt; 0,(COUNTIFS(FRACAS!$B$5:$B$9997, I$4, FRACAS!$D$5:$D$9997, "&lt;="&amp;I102)), "" )</f>
        <v>0</v>
      </c>
      <c r="DK102" s="282">
        <f>IF(J102&gt; 0,(COUNTIFS(FRACAS!$B$5:$B$9997, J$4, FRACAS!$D$5:$D$9997, "&lt;="&amp;J102)), "" )</f>
        <v>0</v>
      </c>
      <c r="DL102" s="282">
        <f>IF(K102&gt; 0,(COUNTIFS(FRACAS!$B$5:$B$9997, K$4, FRACAS!$D$5:$D$9997, "&lt;="&amp;K102)), "" )</f>
        <v>0</v>
      </c>
      <c r="DM102" s="282">
        <f>IF(L102&gt; 0,(COUNTIFS(FRACAS!$B$5:$B$9997, L$4, FRACAS!$D$5:$D$9997, "&lt;="&amp;L102)), "" )</f>
        <v>0</v>
      </c>
      <c r="DN102" s="282">
        <f>IF(M102&gt; 0,(COUNTIFS(FRACAS!$B$5:$B$9997, M$4, FRACAS!$D$5:$D$9997, "&lt;="&amp;M102)), "" )</f>
        <v>0</v>
      </c>
      <c r="DO102" s="284"/>
      <c r="DP102" s="282"/>
      <c r="DQ102" s="282"/>
      <c r="DR102" s="282"/>
      <c r="DS102" s="282"/>
      <c r="DT102" s="282"/>
      <c r="DU102" s="282"/>
      <c r="DV102" s="282"/>
      <c r="DW102" s="282"/>
      <c r="DX102" s="282"/>
      <c r="DY102" s="282"/>
      <c r="DZ102" s="282"/>
      <c r="EA102" s="282"/>
      <c r="EB102" s="282"/>
      <c r="EC102" s="282"/>
      <c r="ED102" s="282"/>
      <c r="EE102" s="282"/>
      <c r="EF102" s="282"/>
      <c r="EG102" s="282"/>
      <c r="EH102" s="282"/>
      <c r="EI102" s="282"/>
      <c r="EJ102" s="282"/>
      <c r="EK102" s="282"/>
      <c r="EL102" s="282"/>
      <c r="EM102" s="282"/>
      <c r="EN102" s="282"/>
      <c r="EO102" s="282"/>
      <c r="EP102" s="282"/>
      <c r="EQ102" s="282"/>
      <c r="ER102" s="282"/>
      <c r="ES102" s="282"/>
      <c r="ET102" s="282"/>
      <c r="EU102" s="282"/>
      <c r="EV102" s="282"/>
      <c r="EW102" s="282"/>
      <c r="EX102" s="282"/>
      <c r="EY102" s="282"/>
      <c r="EZ102" s="282"/>
      <c r="FA102" s="282"/>
      <c r="FB102" s="283"/>
      <c r="FC102" s="285"/>
      <c r="FD102" s="285"/>
      <c r="JN102" s="306"/>
      <c r="JO102" s="274"/>
      <c r="JP102" s="274"/>
      <c r="JQ102" s="274"/>
      <c r="JR102" s="274"/>
      <c r="JS102" s="274"/>
      <c r="JT102" s="274"/>
      <c r="JU102" s="274"/>
      <c r="JV102" s="274"/>
      <c r="JW102" s="274"/>
      <c r="JX102" s="274"/>
      <c r="JY102" s="274"/>
      <c r="JZ102" s="274"/>
      <c r="KA102" s="274"/>
      <c r="KB102" s="274"/>
      <c r="KC102" s="274"/>
      <c r="KD102" s="274"/>
      <c r="KE102" s="274"/>
      <c r="KF102" s="274"/>
      <c r="KG102" s="274"/>
      <c r="KH102" s="274"/>
      <c r="KI102" s="274"/>
      <c r="KJ102" s="274"/>
      <c r="KK102" s="274"/>
      <c r="KL102" s="274"/>
      <c r="KM102" s="274"/>
      <c r="KN102" s="274"/>
      <c r="KO102" s="274"/>
      <c r="KP102" s="274"/>
      <c r="KQ102" s="274"/>
      <c r="KR102" s="274"/>
      <c r="KS102" s="274"/>
      <c r="KT102" s="274"/>
      <c r="KU102" s="274"/>
      <c r="KV102" s="274"/>
      <c r="KW102" s="274"/>
      <c r="KX102" s="274"/>
      <c r="KY102" s="274"/>
      <c r="KZ102" s="274"/>
      <c r="LA102" s="274"/>
      <c r="LB102" s="275"/>
      <c r="LC102" s="302" t="str">
        <f t="shared" si="11"/>
        <v/>
      </c>
      <c r="LD102" s="354" t="str" cm="1">
        <f t="array" ref="LD102">IFERROR(
    (((D102/FRACAS!$AY$1)*60))
    /
    (((D102/FRACAS!$AY$1)*60) + SUMPRODUCT((FRACAS!$B$5:$B$9997=D$4)*(FRACAS!$D$5:$D$9997&lt;=D102)*(IFERROR(FRACAS!$AM$5:$AM$9997,0)))
    ),"")</f>
        <v/>
      </c>
      <c r="LE102" s="354" t="str" cm="1">
        <f t="array" ref="LE102">IFERROR(
    (((E102/FRACAS!$AY$1)*60))
    /
    (((E102/FRACAS!$AY$1)*60) + SUMPRODUCT((FRACAS!$B$5:$B$9997=E$4)*(FRACAS!$D$5:$D$9997&lt;=E102)*(IFERROR(FRACAS!$AM$5:$AM$9997,0)))
    ),"")</f>
        <v/>
      </c>
      <c r="LF102" s="354" t="str" cm="1">
        <f t="array" ref="LF102">IFERROR(
    (((F102/FRACAS!$AY$1)*60))
    /
    (((F102/FRACAS!$AY$1)*60) + SUMPRODUCT((FRACAS!$B$5:$B$9997=F$4)*(FRACAS!$D$5:$D$9997&lt;=F102)*(IFERROR(FRACAS!$AM$5:$AM$9997,0)))
    ),"")</f>
        <v/>
      </c>
      <c r="LG102" s="354" t="str" cm="1">
        <f t="array" ref="LG102">IFERROR(
    (((G102/FRACAS!$AY$1)*60))
    /
    (((G102/FRACAS!$AY$1)*60) + SUMPRODUCT((FRACAS!$B$5:$B$9997=G$4)*(FRACAS!$D$5:$D$9997&lt;=G102)*(IFERROR(FRACAS!$AM$5:$AM$9997,0)))
    ),"")</f>
        <v/>
      </c>
      <c r="LH102" s="354" t="str" cm="1">
        <f t="array" ref="LH102">IFERROR(
    (((H102/FRACAS!$AY$1)*60))
    /
    (((H102/FRACAS!$AY$1)*60) + SUMPRODUCT((FRACAS!$B$5:$B$9997=H$4)*(FRACAS!$D$5:$D$9997&lt;=H102)*(IFERROR(FRACAS!$AM$5:$AM$9997,0)))
    ),"")</f>
        <v/>
      </c>
      <c r="LI102" s="354" t="str" cm="1">
        <f t="array" ref="LI102">IFERROR(
    (((I102/FRACAS!$AY$1)*60))
    /
    (((I102/FRACAS!$AY$1)*60) + SUMPRODUCT((FRACAS!$B$5:$B$9997=I$4)*(FRACAS!$D$5:$D$9997&lt;=I102)*(IFERROR(FRACAS!$AM$5:$AM$9997,0)))
    ),"")</f>
        <v/>
      </c>
      <c r="LJ102" s="354" t="str" cm="1">
        <f t="array" ref="LJ102">IFERROR(
    (((J102/FRACAS!$AY$1)*60))
    /
    (((J102/FRACAS!$AY$1)*60) + SUMPRODUCT((FRACAS!$B$5:$B$9997=J$4)*(FRACAS!$D$5:$D$9997&lt;=J102)*(IFERROR(FRACAS!$AM$5:$AM$9997,0)))
    ),"")</f>
        <v/>
      </c>
      <c r="LK102" s="354" t="str" cm="1">
        <f t="array" ref="LK102">IFERROR(
    (((K102/FRACAS!$AY$1)*60))
    /
    (((K102/FRACAS!$AY$1)*60) + SUMPRODUCT((FRACAS!$B$5:$B$9997=K$4)*(FRACAS!$D$5:$D$9997&lt;=K102)*(IFERROR(FRACAS!$AM$5:$AM$9997,0)))
    ),"")</f>
        <v/>
      </c>
      <c r="LL102" s="354" t="str" cm="1">
        <f t="array" ref="LL102">IFERROR(
    (((L102/FRACAS!$AY$1)*60))
    /
    (((L102/FRACAS!$AY$1)*60) + SUMPRODUCT((FRACAS!$B$5:$B$9997=L$4)*(FRACAS!$D$5:$D$9997&lt;=L102)*(IFERROR(FRACAS!$AM$5:$AM$9997,0)))
    ),"")</f>
        <v/>
      </c>
      <c r="LM102" s="354" t="str" cm="1">
        <f t="array" ref="LM102">IFERROR(
    (((M102/FRACAS!$AY$1)*60))
    /
    (((M102/FRACAS!$AY$1)*60) + SUMPRODUCT((FRACAS!$B$5:$B$9997=M$4)*(FRACAS!$D$5:$D$9997&lt;=M102)*(IFERROR(FRACAS!$AM$5:$AM$9997,0)))
    ),"")</f>
        <v/>
      </c>
      <c r="LN102" s="308"/>
      <c r="LO102" s="276"/>
      <c r="LP102" s="276"/>
      <c r="LQ102" s="276"/>
      <c r="LR102" s="276"/>
      <c r="LS102" s="276"/>
      <c r="LT102" s="276"/>
      <c r="LU102" s="276"/>
      <c r="LV102" s="276"/>
      <c r="LW102" s="276"/>
      <c r="LX102" s="276"/>
      <c r="LY102" s="276"/>
      <c r="LZ102" s="276"/>
      <c r="MA102" s="276"/>
      <c r="MB102" s="276"/>
      <c r="MC102" s="276"/>
      <c r="MD102" s="276"/>
      <c r="ME102" s="276"/>
      <c r="MF102" s="276"/>
      <c r="MG102" s="276"/>
      <c r="MH102" s="276"/>
      <c r="MI102" s="276"/>
      <c r="MJ102" s="276"/>
      <c r="MK102" s="276"/>
      <c r="ML102" s="276"/>
      <c r="MM102" s="276"/>
      <c r="MN102" s="276"/>
      <c r="MO102" s="276"/>
      <c r="MP102" s="276"/>
      <c r="MQ102" s="276"/>
      <c r="MR102" s="276"/>
      <c r="MS102" s="276"/>
      <c r="MT102" s="276"/>
      <c r="MU102" s="276"/>
      <c r="MV102" s="276"/>
      <c r="MW102" s="276"/>
      <c r="MX102" s="276"/>
      <c r="MY102" s="276"/>
      <c r="MZ102" s="276"/>
      <c r="NA102" s="277"/>
      <c r="ND102" s="345">
        <f t="shared" si="12"/>
        <v>0</v>
      </c>
      <c r="NE102" s="346" t="str">
        <f t="shared" si="13"/>
        <v/>
      </c>
      <c r="NF102" s="347" t="str" cm="1">
        <f t="array" ref="NF102">IF($ND102=0,"",(IFERROR( (IFERROR($ND102/FRACAS!$AY$1*60,0) - SUMPRODUCT( (FRACAS!$K$5:$K$9999=NF$2) * IFERROR(FRACAS!$AN$5:$AN$9999,0) ) ) / IFERROR($ND102/FRACAS!$AY$1*60,0), 1 )))</f>
        <v/>
      </c>
      <c r="NG102" s="347" t="str" cm="1">
        <f t="array" ref="NG102">IF($ND102=0,"",(IFERROR( (IFERROR($ND102/FRACAS!$AY$1*60,0) - SUMPRODUCT( (FRACAS!$K$5:$K$9999=NG$2) * IFERROR(FRACAS!$AN$5:$AN$9999,0) ) ) / IFERROR($ND102/FRACAS!$AY$1*60,0), 1 )))</f>
        <v/>
      </c>
      <c r="NH102" s="347" t="str" cm="1">
        <f t="array" ref="NH102">IF($ND102=0,"",(IFERROR( (IFERROR($ND102/FRACAS!$AY$1*60,0) - SUMPRODUCT( (FRACAS!$K$5:$K$9999=NH$2) * IFERROR(FRACAS!$AN$5:$AN$9999,0) ) ) / IFERROR($ND102/FRACAS!$AY$1*60,0), 1 )))</f>
        <v/>
      </c>
      <c r="NI102" s="347" t="str" cm="1">
        <f t="array" ref="NI102">IF($ND102=0,"",(IFERROR( (IFERROR($ND102/FRACAS!$AY$1*60,0) - SUMPRODUCT( (FRACAS!$K$5:$K$9999=NI$2) * IFERROR(FRACAS!$AN$5:$AN$9999,0) ) ) / IFERROR($ND102/FRACAS!$AY$1*60,0), 1 )))</f>
        <v/>
      </c>
      <c r="NJ102" s="347" t="str" cm="1">
        <f t="array" ref="NJ102">IF($ND102=0,"",(IFERROR( (IFERROR($ND102/FRACAS!$AY$1*60,0) - SUMPRODUCT( (FRACAS!$K$5:$K$9999=NJ$2) * IFERROR(FRACAS!$AN$5:$AN$9999,0) ) ) / IFERROR($ND102/FRACAS!$AY$1*60,0), 1 )))</f>
        <v/>
      </c>
      <c r="NK102" s="347" t="str" cm="1">
        <f t="array" ref="NK102">IF($ND102=0,"",(IFERROR( (IFERROR($ND102/FRACAS!$AY$1*60,0) - SUMPRODUCT( (FRACAS!$K$5:$K$9999=NK$2) * IFERROR(FRACAS!$AN$5:$AN$9999,0) ) ) / IFERROR($ND102/FRACAS!$AY$1*60,0), 1 )))</f>
        <v/>
      </c>
      <c r="NL102" s="347" t="str" cm="1">
        <f t="array" ref="NL102">IF($ND102=0,"",(IFERROR( (IFERROR($ND102/FRACAS!$AY$1*60,0) - SUMPRODUCT( (FRACAS!$K$5:$K$9999=NL$2) * IFERROR(FRACAS!$AN$5:$AN$9999,0) ) ) / IFERROR($ND102/FRACAS!$AY$1*60,0), 1 )))</f>
        <v/>
      </c>
      <c r="NM102" s="347" t="str" cm="1">
        <f t="array" ref="NM102">IF($ND102=0,"",(IFERROR( (IFERROR($ND102/FRACAS!$AY$1*60,0) - SUMPRODUCT( (FRACAS!$K$5:$K$9999=NM$2) * IFERROR(FRACAS!$AN$5:$AN$9999,0) ) ) / IFERROR($ND102/FRACAS!$AY$1*60,0), 1 )))</f>
        <v/>
      </c>
      <c r="NN102" s="347" t="str" cm="1">
        <f t="array" ref="NN102">IF($ND102=0,"",(IFERROR( (IFERROR($ND102/FRACAS!$AY$1*60,0) - SUMPRODUCT( (FRACAS!$K$5:$K$9999=NN$2) * IFERROR(FRACAS!$AN$5:$AN$9999,0) ) ) / IFERROR($ND102/FRACAS!$AY$1*60,0), 1 )))</f>
        <v/>
      </c>
      <c r="NO102" s="347" t="str" cm="1">
        <f t="array" ref="NO102">IF($ND102=0,"",(IFERROR( (IFERROR($ND102/FRACAS!$AY$1*60,0) - SUMPRODUCT( (FRACAS!$K$5:$K$9999=NO$2) * IFERROR(FRACAS!$AN$5:$AN$9999,0) ) ) / IFERROR($ND102/FRACAS!$AY$1*60,0), 1 )))</f>
        <v/>
      </c>
      <c r="NP102" s="347" t="str" cm="1">
        <f t="array" ref="NP102">IF($ND102=0,"",(IFERROR( (IFERROR($ND102/FRACAS!$AY$1*60,0) - SUMPRODUCT( (FRACAS!$K$5:$K$9999=NP$2) * IFERROR(FRACAS!$AN$5:$AN$9999,0) ) ) / IFERROR($ND102/FRACAS!$AY$1*60,0), 1 )))</f>
        <v/>
      </c>
      <c r="NQ102" s="347" t="str" cm="1">
        <f t="array" ref="NQ102">IF($ND102=0,"",(IFERROR( (IFERROR($ND102/FRACAS!$AY$1*60,0) - SUMPRODUCT( (FRACAS!$K$5:$K$9999=NQ$2) * IFERROR(FRACAS!$AN$5:$AN$9999,0) ) ) / IFERROR($ND102/FRACAS!$AY$1*60,0), 1 )))</f>
        <v/>
      </c>
      <c r="NR102" s="347" t="str" cm="1">
        <f t="array" ref="NR102">IF($ND102=0,"",(IFERROR( (IFERROR($ND102/FRACAS!$AY$1*60,0) - SUMPRODUCT( (FRACAS!$K$5:$K$9999=NR$2) * IFERROR(FRACAS!$AN$5:$AN$9999,0) ) ) / IFERROR($ND102/FRACAS!$AY$1*60,0), 1 )))</f>
        <v/>
      </c>
      <c r="NS102" s="347" t="str" cm="1">
        <f t="array" ref="NS102">IF($ND102=0,"",(IFERROR( (IFERROR($ND102/FRACAS!$AY$1*60,0) - SUMPRODUCT( (FRACAS!$K$5:$K$9999=NS$2) * IFERROR(FRACAS!$AN$5:$AN$9999,0) ) ) / IFERROR($ND102/FRACAS!$AY$1*60,0), 1 )))</f>
        <v/>
      </c>
      <c r="NT102" s="347" t="str" cm="1">
        <f t="array" ref="NT102">IF($ND102=0,"",(IFERROR( (IFERROR($ND102/FRACAS!$AY$1*60,0) - SUMPRODUCT( (FRACAS!$K$5:$K$9999=NT$2) * IFERROR(FRACAS!$AN$5:$AN$9999,0) ) ) / IFERROR($ND102/FRACAS!$AY$1*60,0), 1 )))</f>
        <v/>
      </c>
      <c r="NU102" s="347" t="str" cm="1">
        <f t="array" ref="NU102">IF($ND102=0,"",(IFERROR( (IFERROR($ND102/FRACAS!$AY$1*60,0) - SUMPRODUCT( (FRACAS!$K$5:$K$9999=NU$2) * IFERROR(FRACAS!$AN$5:$AN$9999,0) ) ) / IFERROR($ND102/FRACAS!$AY$1*60,0), 1 )))</f>
        <v/>
      </c>
      <c r="NV102" s="347" t="str" cm="1">
        <f t="array" ref="NV102">IF($ND102=0,"",(IFERROR( (IFERROR($ND102/FRACAS!$AY$1*60,0) - SUMPRODUCT( (FRACAS!$K$5:$K$9999=NV$2) * IFERROR(FRACAS!$AN$5:$AN$9999,0) ) ) / IFERROR($ND102/FRACAS!$AY$1*60,0), 1 )))</f>
        <v/>
      </c>
      <c r="NW102" s="347" t="str" cm="1">
        <f t="array" ref="NW102">IF($ND102=0,"",(IFERROR( (IFERROR($ND102/FRACAS!$AY$1*60,0) - SUMPRODUCT( (FRACAS!$K$5:$K$9999=NW$2) * IFERROR(FRACAS!$AN$5:$AN$9999,0) ) ) / IFERROR($ND102/FRACAS!$AY$1*60,0), 1 )))</f>
        <v/>
      </c>
      <c r="NX102" s="347" t="str" cm="1">
        <f t="array" ref="NX102">IF($ND102=0,"",(IFERROR( (IFERROR($ND102/FRACAS!$AY$1*60,0) - SUMPRODUCT( (FRACAS!$K$5:$K$9999=NX$2) * IFERROR(FRACAS!$AN$5:$AN$9999,0) ) ) / IFERROR($ND102/FRACAS!$AY$1*60,0), 1 )))</f>
        <v/>
      </c>
      <c r="NY102" s="347" t="str" cm="1">
        <f t="array" ref="NY102">IF($ND102=0,"",(IFERROR( (IFERROR($ND102/FRACAS!$AY$1*60,0) - SUMPRODUCT( (FRACAS!$K$5:$K$9999=NY$2) * IFERROR(FRACAS!$AN$5:$AN$9999,0) ) ) / IFERROR($ND102/FRACAS!$AY$1*60,0), 1 )))</f>
        <v/>
      </c>
      <c r="NZ102" s="347" t="str" cm="1">
        <f t="array" ref="NZ102">IF($ND102=0,"",(IFERROR( (IFERROR($ND102/FRACAS!$AY$1*60,0) - SUMPRODUCT( (FRACAS!$K$5:$K$9999=NZ$2) * IFERROR(FRACAS!$AN$5:$AN$9999,0) ) ) / IFERROR($ND102/FRACAS!$AY$1*60,0), 1 )))</f>
        <v/>
      </c>
      <c r="OA102" s="347" t="str" cm="1">
        <f t="array" ref="OA102">IF($ND102=0,"",(IFERROR( (IFERROR($ND102/FRACAS!$AY$1*60,0) - SUMPRODUCT( (FRACAS!$K$5:$K$9999=OA$2) * IFERROR(FRACAS!$AN$5:$AN$9999,0) ) ) / IFERROR($ND102/FRACAS!$AY$1*60,0), 1 )))</f>
        <v/>
      </c>
      <c r="OB102" s="347" t="str" cm="1">
        <f t="array" ref="OB102">IF($ND102=0,"",(IFERROR( (IFERROR($ND102/FRACAS!$AY$1*60,0) - SUMPRODUCT( (FRACAS!$K$5:$K$9999=OB$2) * IFERROR(FRACAS!$AN$5:$AN$9999,0) ) ) / IFERROR($ND102/FRACAS!$AY$1*60,0), 1 )))</f>
        <v/>
      </c>
      <c r="OC102" s="347" t="str" cm="1">
        <f t="array" ref="OC102">IF($ND102=0,"",(IFERROR( (IFERROR($ND102/FRACAS!$AY$1*60,0) - SUMPRODUCT( (FRACAS!$K$5:$K$9999=OC$2) * IFERROR(FRACAS!$AN$5:$AN$9999,0) ) ) / IFERROR($ND102/FRACAS!$AY$1*60,0), 1 )))</f>
        <v/>
      </c>
      <c r="OD102" s="347" t="str" cm="1">
        <f t="array" ref="OD102">IF($ND102=0,"",(IFERROR( (IFERROR($ND102/FRACAS!$AY$1*60,0) - SUMPRODUCT( (FRACAS!$K$5:$K$9999=OD$2) * IFERROR(FRACAS!$AN$5:$AN$9999,0) ) ) / IFERROR($ND102/FRACAS!$AY$1*60,0), 1 )))</f>
        <v/>
      </c>
      <c r="OE102" s="347" t="str" cm="1">
        <f t="array" ref="OE102">IF($ND102=0,"",(IFERROR( (IFERROR($ND102/FRACAS!$AY$1*60,0) - SUMPRODUCT( (FRACAS!$K$5:$K$9999=OE$2) * IFERROR(FRACAS!$AN$5:$AN$9999,0) ) ) / IFERROR($ND102/FRACAS!$AY$1*60,0), 1 )))</f>
        <v/>
      </c>
      <c r="OF102" s="347" t="str" cm="1">
        <f t="array" ref="OF102">IF($ND102=0,"",(IFERROR( (IFERROR($ND102/FRACAS!$AY$1*60,0) - SUMPRODUCT( (FRACAS!$K$5:$K$9999=OF$2) * IFERROR(FRACAS!$AN$5:$AN$9999,0) ) ) / IFERROR($ND102/FRACAS!$AY$1*60,0), 1 )))</f>
        <v/>
      </c>
      <c r="OG102" s="347" t="str" cm="1">
        <f t="array" ref="OG102">IF($ND102=0,"",(IFERROR( (IFERROR($ND102/FRACAS!$AY$1*60,0) - SUMPRODUCT( (FRACAS!$K$5:$K$9999=OG$2) * IFERROR(FRACAS!$AN$5:$AN$9999,0) ) ) / IFERROR($ND102/FRACAS!$AY$1*60,0), 1 )))</f>
        <v/>
      </c>
      <c r="OH102" s="347" t="str" cm="1">
        <f t="array" ref="OH102">IF($ND102=0,"",(IFERROR( (IFERROR($ND102/FRACAS!$AY$1*60,0) - SUMPRODUCT( (FRACAS!$K$5:$K$9999=OH$2) * IFERROR(FRACAS!$AN$5:$AN$9999,0) ) ) / IFERROR($ND102/FRACAS!$AY$1*60,0), 1 )))</f>
        <v/>
      </c>
      <c r="OI102" s="347" t="str" cm="1">
        <f t="array" ref="OI102">IF($ND102=0,"",(IFERROR( (IFERROR($ND102/FRACAS!$AY$1*60,0) - SUMPRODUCT( (FRACAS!$K$5:$K$9999=OI$2) * IFERROR(FRACAS!$AN$5:$AN$9999,0) ) ) / IFERROR($ND102/FRACAS!$AY$1*60,0), 1 )))</f>
        <v/>
      </c>
      <c r="OJ102" s="347" t="str" cm="1">
        <f t="array" ref="OJ102">IF($ND102=0,"",(IFERROR( (IFERROR($ND102/FRACAS!$AY$1*60,0) - SUMPRODUCT( (FRACAS!$K$5:$K$9999=OJ$2) * IFERROR(FRACAS!$AN$5:$AN$9999,0) ) ) / IFERROR($ND102/FRACAS!$AY$1*60,0), 1 )))</f>
        <v/>
      </c>
      <c r="OK102" s="347" t="str" cm="1">
        <f t="array" ref="OK102">IF($ND102=0,"",(IFERROR( (IFERROR($ND102/FRACAS!$AY$1*60,0) - SUMPRODUCT( (FRACAS!$K$5:$K$9999=OK$2) * IFERROR(FRACAS!$AN$5:$AN$9999,0) ) ) / IFERROR($ND102/FRACAS!$AY$1*60,0), 1 )))</f>
        <v/>
      </c>
      <c r="OL102" s="347" t="str" cm="1">
        <f t="array" ref="OL102">IF($ND102=0,"",(IFERROR( (IFERROR($ND102/FRACAS!$AY$1*60,0) - SUMPRODUCT( (FRACAS!$K$5:$K$9999=OL$2) * IFERROR(FRACAS!$AN$5:$AN$9999,0) ) ) / IFERROR($ND102/FRACAS!$AY$1*60,0), 1 )))</f>
        <v/>
      </c>
      <c r="OM102" s="347" t="str" cm="1">
        <f t="array" ref="OM102">IF($ND102=0,"",(IFERROR( (IFERROR($ND102/FRACAS!$AY$1*60,0) - SUMPRODUCT( (FRACAS!$K$5:$K$9999=OM$2) * IFERROR(FRACAS!$AN$5:$AN$9999,0) ) ) / IFERROR($ND102/FRACAS!$AY$1*60,0), 1 )))</f>
        <v/>
      </c>
      <c r="ON102" s="347" t="str" cm="1">
        <f t="array" ref="ON102">IF($ND102=0,"",(IFERROR( (IFERROR($ND102/FRACAS!$AY$1*60,0) - SUMPRODUCT( (FRACAS!$K$5:$K$9999=ON$2) * IFERROR(FRACAS!$AN$5:$AN$9999,0) ) ) / IFERROR($ND102/FRACAS!$AY$1*60,0), 1 )))</f>
        <v/>
      </c>
    </row>
    <row r="103" spans="2:404" ht="15" customHeight="1">
      <c r="B103" s="301" t="s">
        <v>262</v>
      </c>
      <c r="C103" s="302">
        <v>45947</v>
      </c>
      <c r="D103" s="279" t="str">
        <f>IF('[7]MİLLEAGE(KM)'!H104="","",'[7]MİLLEAGE(KM)'!H104)</f>
        <v/>
      </c>
      <c r="E103" s="279" t="str">
        <f>IF('[7]MİLLEAGE(KM)'!I104="","",'[7]MİLLEAGE(KM)'!I104)</f>
        <v/>
      </c>
      <c r="F103" s="279" t="str">
        <f>IF('[7]MİLLEAGE(KM)'!J104="","",'[7]MİLLEAGE(KM)'!J104)</f>
        <v/>
      </c>
      <c r="G103" s="279" t="str">
        <f>IF('[7]MİLLEAGE(KM)'!K104="","",'[7]MİLLEAGE(KM)'!K104)</f>
        <v/>
      </c>
      <c r="H103" s="279" t="str">
        <f>IF('[7]MİLLEAGE(KM)'!L104="","",'[7]MİLLEAGE(KM)'!L104)</f>
        <v/>
      </c>
      <c r="I103" s="279" t="str">
        <f>IF('[7]MİLLEAGE(KM)'!M104="","",'[7]MİLLEAGE(KM)'!M104)</f>
        <v/>
      </c>
      <c r="J103" s="279" t="str">
        <f>IF('[7]MİLLEAGE(KM)'!N104="","",'[7]MİLLEAGE(KM)'!N104)</f>
        <v/>
      </c>
      <c r="K103" s="279" t="str">
        <f>IF('[7]MİLLEAGE(KM)'!O104="","",'[7]MİLLEAGE(KM)'!O104)</f>
        <v/>
      </c>
      <c r="L103" s="279" t="str">
        <f>IF('[7]MİLLEAGE(KM)'!P104="","",'[7]MİLLEAGE(KM)'!P104)</f>
        <v/>
      </c>
      <c r="M103" s="279" t="str">
        <f>IF('[7]MİLLEAGE(KM)'!Q104="","",'[7]MİLLEAGE(KM)'!Q104)</f>
        <v/>
      </c>
      <c r="N103" s="305"/>
      <c r="O103" s="279"/>
      <c r="P103" s="279"/>
      <c r="Q103" s="279"/>
      <c r="R103" s="279"/>
      <c r="S103" s="279"/>
      <c r="T103" s="279"/>
      <c r="U103" s="279"/>
      <c r="V103" s="279"/>
      <c r="W103" s="279"/>
      <c r="X103" s="279"/>
      <c r="Y103" s="279"/>
      <c r="Z103" s="279"/>
      <c r="AA103" s="279"/>
      <c r="AB103" s="279"/>
      <c r="AC103" s="279"/>
      <c r="AD103" s="279"/>
      <c r="AE103" s="279"/>
      <c r="AF103" s="279"/>
      <c r="AG103" s="279"/>
      <c r="AH103" s="279"/>
      <c r="AI103" s="279"/>
      <c r="AJ103" s="279"/>
      <c r="AK103" s="279"/>
      <c r="AL103" s="279"/>
      <c r="AM103" s="279"/>
      <c r="AN103" s="279"/>
      <c r="AO103" s="279"/>
      <c r="AP103" s="279"/>
      <c r="AQ103" s="279"/>
      <c r="AR103" s="279"/>
      <c r="AS103" s="279"/>
      <c r="AT103" s="279"/>
      <c r="AU103" s="279"/>
      <c r="AV103" s="279"/>
      <c r="AW103" s="279"/>
      <c r="AX103" s="279"/>
      <c r="AY103" s="279"/>
      <c r="AZ103" s="279"/>
      <c r="BA103" s="280"/>
      <c r="BB103" s="266"/>
      <c r="BC103" s="266"/>
      <c r="BD103" s="352"/>
      <c r="BE103" s="352"/>
      <c r="BF103" s="352"/>
      <c r="BG103" s="352"/>
      <c r="BH103" s="352"/>
      <c r="BI103" s="352"/>
      <c r="BJ103" s="352"/>
      <c r="BK103" s="352"/>
      <c r="BL103" s="352"/>
      <c r="BM103" s="352"/>
      <c r="BN103" s="352"/>
      <c r="BO103" s="352"/>
      <c r="BP103" s="352"/>
      <c r="BQ103" s="352"/>
      <c r="BR103" s="352"/>
      <c r="BS103" s="352"/>
      <c r="BT103" s="352"/>
      <c r="BU103" s="352"/>
      <c r="BV103" s="352"/>
      <c r="BW103" s="352"/>
      <c r="BX103" s="352"/>
      <c r="BY103" s="352"/>
      <c r="BZ103" s="352"/>
      <c r="CA103" s="352"/>
      <c r="CB103" s="352"/>
      <c r="CC103" s="352"/>
      <c r="CD103" s="352"/>
      <c r="CE103" s="352"/>
      <c r="CF103" s="352"/>
      <c r="CG103" s="352"/>
      <c r="CH103" s="352"/>
      <c r="CI103" s="352"/>
      <c r="CJ103" s="352"/>
      <c r="CK103" s="352"/>
      <c r="CL103" s="352"/>
      <c r="CM103" s="352"/>
      <c r="CN103" s="352"/>
      <c r="CO103" s="352"/>
      <c r="CP103" s="352"/>
      <c r="CQ103" s="352"/>
      <c r="CR103" s="352"/>
      <c r="CS103" s="352"/>
      <c r="CT103" s="352"/>
      <c r="CU103" s="352"/>
      <c r="CV103" s="352"/>
      <c r="CW103" s="352"/>
      <c r="CX103" s="352"/>
      <c r="CY103" s="352"/>
      <c r="CZ103" s="352"/>
      <c r="DA103" s="352"/>
      <c r="DB103" s="266"/>
      <c r="DC103" s="266">
        <f t="shared" si="8"/>
        <v>0</v>
      </c>
      <c r="DD103" s="302" t="str">
        <f t="shared" si="9"/>
        <v/>
      </c>
      <c r="DE103" s="328">
        <f>IF(D103&gt; 0,(COUNTIFS(FRACAS!$B$5:$B$9997, D$4, FRACAS!$D$5:$D$9997, "&lt;="&amp;D103)), "" )</f>
        <v>0</v>
      </c>
      <c r="DF103" s="282">
        <f>IF(E103&gt; 0,(COUNTIFS(FRACAS!$B$5:$B$9997, E$4, FRACAS!$D$5:$D$9997, "&lt;="&amp;E103)), "" )</f>
        <v>0</v>
      </c>
      <c r="DG103" s="282">
        <f>IF(F103&gt; 0,(COUNTIFS(FRACAS!$B$5:$B$9997, F$4, FRACAS!$D$5:$D$9997, "&lt;="&amp;F103)), "" )</f>
        <v>0</v>
      </c>
      <c r="DH103" s="282">
        <f>IF(G103&gt; 0,(COUNTIFS(FRACAS!$B$5:$B$9997, G$4, FRACAS!$D$5:$D$9997, "&lt;="&amp;G103)), "" )</f>
        <v>0</v>
      </c>
      <c r="DI103" s="282">
        <f>IF(H103&gt; 0,(COUNTIFS(FRACAS!$B$5:$B$9997, H$4, FRACAS!$D$5:$D$9997, "&lt;="&amp;H103)), "" )</f>
        <v>0</v>
      </c>
      <c r="DJ103" s="282">
        <f>IF(I103&gt; 0,(COUNTIFS(FRACAS!$B$5:$B$9997, I$4, FRACAS!$D$5:$D$9997, "&lt;="&amp;I103)), "" )</f>
        <v>0</v>
      </c>
      <c r="DK103" s="282">
        <f>IF(J103&gt; 0,(COUNTIFS(FRACAS!$B$5:$B$9997, J$4, FRACAS!$D$5:$D$9997, "&lt;="&amp;J103)), "" )</f>
        <v>0</v>
      </c>
      <c r="DL103" s="282">
        <f>IF(K103&gt; 0,(COUNTIFS(FRACAS!$B$5:$B$9997, K$4, FRACAS!$D$5:$D$9997, "&lt;="&amp;K103)), "" )</f>
        <v>0</v>
      </c>
      <c r="DM103" s="282">
        <f>IF(L103&gt; 0,(COUNTIFS(FRACAS!$B$5:$B$9997, L$4, FRACAS!$D$5:$D$9997, "&lt;="&amp;L103)), "" )</f>
        <v>0</v>
      </c>
      <c r="DN103" s="282">
        <f>IF(M103&gt; 0,(COUNTIFS(FRACAS!$B$5:$B$9997, M$4, FRACAS!$D$5:$D$9997, "&lt;="&amp;M103)), "" )</f>
        <v>0</v>
      </c>
      <c r="DO103" s="284"/>
      <c r="DP103" s="282"/>
      <c r="DQ103" s="282"/>
      <c r="DR103" s="282"/>
      <c r="DS103" s="282"/>
      <c r="DT103" s="282"/>
      <c r="DU103" s="282"/>
      <c r="DV103" s="282"/>
      <c r="DW103" s="282"/>
      <c r="DX103" s="282"/>
      <c r="DY103" s="282"/>
      <c r="DZ103" s="282"/>
      <c r="EA103" s="282"/>
      <c r="EB103" s="282"/>
      <c r="EC103" s="282"/>
      <c r="ED103" s="282"/>
      <c r="EE103" s="282"/>
      <c r="EF103" s="282"/>
      <c r="EG103" s="282"/>
      <c r="EH103" s="282"/>
      <c r="EI103" s="282"/>
      <c r="EJ103" s="282"/>
      <c r="EK103" s="282"/>
      <c r="EL103" s="282"/>
      <c r="EM103" s="282"/>
      <c r="EN103" s="282"/>
      <c r="EO103" s="282"/>
      <c r="EP103" s="282"/>
      <c r="EQ103" s="282"/>
      <c r="ER103" s="282"/>
      <c r="ES103" s="282"/>
      <c r="ET103" s="282"/>
      <c r="EU103" s="282"/>
      <c r="EV103" s="282"/>
      <c r="EW103" s="282"/>
      <c r="EX103" s="282"/>
      <c r="EY103" s="282"/>
      <c r="EZ103" s="282"/>
      <c r="FA103" s="282"/>
      <c r="FB103" s="283"/>
      <c r="FC103" s="285"/>
      <c r="FD103" s="285"/>
      <c r="JN103" s="306"/>
      <c r="JO103" s="274"/>
      <c r="JP103" s="274"/>
      <c r="JQ103" s="274"/>
      <c r="JR103" s="274"/>
      <c r="JS103" s="274"/>
      <c r="JT103" s="274"/>
      <c r="JU103" s="274"/>
      <c r="JV103" s="274"/>
      <c r="JW103" s="274"/>
      <c r="JX103" s="274"/>
      <c r="JY103" s="274"/>
      <c r="JZ103" s="274"/>
      <c r="KA103" s="274"/>
      <c r="KB103" s="274"/>
      <c r="KC103" s="274"/>
      <c r="KD103" s="274"/>
      <c r="KE103" s="274"/>
      <c r="KF103" s="274"/>
      <c r="KG103" s="274"/>
      <c r="KH103" s="274"/>
      <c r="KI103" s="274"/>
      <c r="KJ103" s="274"/>
      <c r="KK103" s="274"/>
      <c r="KL103" s="274"/>
      <c r="KM103" s="274"/>
      <c r="KN103" s="274"/>
      <c r="KO103" s="274"/>
      <c r="KP103" s="274"/>
      <c r="KQ103" s="274"/>
      <c r="KR103" s="274"/>
      <c r="KS103" s="274"/>
      <c r="KT103" s="274"/>
      <c r="KU103" s="274"/>
      <c r="KV103" s="274"/>
      <c r="KW103" s="274"/>
      <c r="KX103" s="274"/>
      <c r="KY103" s="274"/>
      <c r="KZ103" s="274"/>
      <c r="LA103" s="274"/>
      <c r="LB103" s="275"/>
      <c r="LC103" s="302" t="str">
        <f t="shared" si="11"/>
        <v/>
      </c>
      <c r="LD103" s="354" t="str" cm="1">
        <f t="array" ref="LD103">IFERROR(
    (((D103/FRACAS!$AY$1)*60))
    /
    (((D103/FRACAS!$AY$1)*60) + SUMPRODUCT((FRACAS!$B$5:$B$9997=D$4)*(FRACAS!$D$5:$D$9997&lt;=D103)*(IFERROR(FRACAS!$AM$5:$AM$9997,0)))
    ),"")</f>
        <v/>
      </c>
      <c r="LE103" s="354" t="str" cm="1">
        <f t="array" ref="LE103">IFERROR(
    (((E103/FRACAS!$AY$1)*60))
    /
    (((E103/FRACAS!$AY$1)*60) + SUMPRODUCT((FRACAS!$B$5:$B$9997=E$4)*(FRACAS!$D$5:$D$9997&lt;=E103)*(IFERROR(FRACAS!$AM$5:$AM$9997,0)))
    ),"")</f>
        <v/>
      </c>
      <c r="LF103" s="354" t="str" cm="1">
        <f t="array" ref="LF103">IFERROR(
    (((F103/FRACAS!$AY$1)*60))
    /
    (((F103/FRACAS!$AY$1)*60) + SUMPRODUCT((FRACAS!$B$5:$B$9997=F$4)*(FRACAS!$D$5:$D$9997&lt;=F103)*(IFERROR(FRACAS!$AM$5:$AM$9997,0)))
    ),"")</f>
        <v/>
      </c>
      <c r="LG103" s="354" t="str" cm="1">
        <f t="array" ref="LG103">IFERROR(
    (((G103/FRACAS!$AY$1)*60))
    /
    (((G103/FRACAS!$AY$1)*60) + SUMPRODUCT((FRACAS!$B$5:$B$9997=G$4)*(FRACAS!$D$5:$D$9997&lt;=G103)*(IFERROR(FRACAS!$AM$5:$AM$9997,0)))
    ),"")</f>
        <v/>
      </c>
      <c r="LH103" s="354" t="str" cm="1">
        <f t="array" ref="LH103">IFERROR(
    (((H103/FRACAS!$AY$1)*60))
    /
    (((H103/FRACAS!$AY$1)*60) + SUMPRODUCT((FRACAS!$B$5:$B$9997=H$4)*(FRACAS!$D$5:$D$9997&lt;=H103)*(IFERROR(FRACAS!$AM$5:$AM$9997,0)))
    ),"")</f>
        <v/>
      </c>
      <c r="LI103" s="354" t="str" cm="1">
        <f t="array" ref="LI103">IFERROR(
    (((I103/FRACAS!$AY$1)*60))
    /
    (((I103/FRACAS!$AY$1)*60) + SUMPRODUCT((FRACAS!$B$5:$B$9997=I$4)*(FRACAS!$D$5:$D$9997&lt;=I103)*(IFERROR(FRACAS!$AM$5:$AM$9997,0)))
    ),"")</f>
        <v/>
      </c>
      <c r="LJ103" s="354" t="str" cm="1">
        <f t="array" ref="LJ103">IFERROR(
    (((J103/FRACAS!$AY$1)*60))
    /
    (((J103/FRACAS!$AY$1)*60) + SUMPRODUCT((FRACAS!$B$5:$B$9997=J$4)*(FRACAS!$D$5:$D$9997&lt;=J103)*(IFERROR(FRACAS!$AM$5:$AM$9997,0)))
    ),"")</f>
        <v/>
      </c>
      <c r="LK103" s="354" t="str" cm="1">
        <f t="array" ref="LK103">IFERROR(
    (((K103/FRACAS!$AY$1)*60))
    /
    (((K103/FRACAS!$AY$1)*60) + SUMPRODUCT((FRACAS!$B$5:$B$9997=K$4)*(FRACAS!$D$5:$D$9997&lt;=K103)*(IFERROR(FRACAS!$AM$5:$AM$9997,0)))
    ),"")</f>
        <v/>
      </c>
      <c r="LL103" s="354" t="str" cm="1">
        <f t="array" ref="LL103">IFERROR(
    (((L103/FRACAS!$AY$1)*60))
    /
    (((L103/FRACAS!$AY$1)*60) + SUMPRODUCT((FRACAS!$B$5:$B$9997=L$4)*(FRACAS!$D$5:$D$9997&lt;=L103)*(IFERROR(FRACAS!$AM$5:$AM$9997,0)))
    ),"")</f>
        <v/>
      </c>
      <c r="LM103" s="354" t="str" cm="1">
        <f t="array" ref="LM103">IFERROR(
    (((M103/FRACAS!$AY$1)*60))
    /
    (((M103/FRACAS!$AY$1)*60) + SUMPRODUCT((FRACAS!$B$5:$B$9997=M$4)*(FRACAS!$D$5:$D$9997&lt;=M103)*(IFERROR(FRACAS!$AM$5:$AM$9997,0)))
    ),"")</f>
        <v/>
      </c>
      <c r="LN103" s="308"/>
      <c r="LO103" s="276"/>
      <c r="LP103" s="276"/>
      <c r="LQ103" s="276"/>
      <c r="LR103" s="276"/>
      <c r="LS103" s="276"/>
      <c r="LT103" s="276"/>
      <c r="LU103" s="276"/>
      <c r="LV103" s="276"/>
      <c r="LW103" s="276"/>
      <c r="LX103" s="276"/>
      <c r="LY103" s="276"/>
      <c r="LZ103" s="276"/>
      <c r="MA103" s="276"/>
      <c r="MB103" s="276"/>
      <c r="MC103" s="276"/>
      <c r="MD103" s="276"/>
      <c r="ME103" s="276"/>
      <c r="MF103" s="276"/>
      <c r="MG103" s="276"/>
      <c r="MH103" s="276"/>
      <c r="MI103" s="276"/>
      <c r="MJ103" s="276"/>
      <c r="MK103" s="276"/>
      <c r="ML103" s="276"/>
      <c r="MM103" s="276"/>
      <c r="MN103" s="276"/>
      <c r="MO103" s="276"/>
      <c r="MP103" s="276"/>
      <c r="MQ103" s="276"/>
      <c r="MR103" s="276"/>
      <c r="MS103" s="276"/>
      <c r="MT103" s="276"/>
      <c r="MU103" s="276"/>
      <c r="MV103" s="276"/>
      <c r="MW103" s="276"/>
      <c r="MX103" s="276"/>
      <c r="MY103" s="276"/>
      <c r="MZ103" s="276"/>
      <c r="NA103" s="277"/>
      <c r="ND103" s="345">
        <f t="shared" si="12"/>
        <v>0</v>
      </c>
      <c r="NE103" s="346" t="str">
        <f t="shared" si="13"/>
        <v/>
      </c>
      <c r="NF103" s="347" t="str" cm="1">
        <f t="array" ref="NF103">IF($ND103=0,"",(IFERROR( (IFERROR($ND103/FRACAS!$AY$1*60,0) - SUMPRODUCT( (FRACAS!$K$5:$K$9999=NF$2) * IFERROR(FRACAS!$AN$5:$AN$9999,0) ) ) / IFERROR($ND103/FRACAS!$AY$1*60,0), 1 )))</f>
        <v/>
      </c>
      <c r="NG103" s="347" t="str" cm="1">
        <f t="array" ref="NG103">IF($ND103=0,"",(IFERROR( (IFERROR($ND103/FRACAS!$AY$1*60,0) - SUMPRODUCT( (FRACAS!$K$5:$K$9999=NG$2) * IFERROR(FRACAS!$AN$5:$AN$9999,0) ) ) / IFERROR($ND103/FRACAS!$AY$1*60,0), 1 )))</f>
        <v/>
      </c>
      <c r="NH103" s="347" t="str" cm="1">
        <f t="array" ref="NH103">IF($ND103=0,"",(IFERROR( (IFERROR($ND103/FRACAS!$AY$1*60,0) - SUMPRODUCT( (FRACAS!$K$5:$K$9999=NH$2) * IFERROR(FRACAS!$AN$5:$AN$9999,0) ) ) / IFERROR($ND103/FRACAS!$AY$1*60,0), 1 )))</f>
        <v/>
      </c>
      <c r="NI103" s="347" t="str" cm="1">
        <f t="array" ref="NI103">IF($ND103=0,"",(IFERROR( (IFERROR($ND103/FRACAS!$AY$1*60,0) - SUMPRODUCT( (FRACAS!$K$5:$K$9999=NI$2) * IFERROR(FRACAS!$AN$5:$AN$9999,0) ) ) / IFERROR($ND103/FRACAS!$AY$1*60,0), 1 )))</f>
        <v/>
      </c>
      <c r="NJ103" s="347" t="str" cm="1">
        <f t="array" ref="NJ103">IF($ND103=0,"",(IFERROR( (IFERROR($ND103/FRACAS!$AY$1*60,0) - SUMPRODUCT( (FRACAS!$K$5:$K$9999=NJ$2) * IFERROR(FRACAS!$AN$5:$AN$9999,0) ) ) / IFERROR($ND103/FRACAS!$AY$1*60,0), 1 )))</f>
        <v/>
      </c>
      <c r="NK103" s="347" t="str" cm="1">
        <f t="array" ref="NK103">IF($ND103=0,"",(IFERROR( (IFERROR($ND103/FRACAS!$AY$1*60,0) - SUMPRODUCT( (FRACAS!$K$5:$K$9999=NK$2) * IFERROR(FRACAS!$AN$5:$AN$9999,0) ) ) / IFERROR($ND103/FRACAS!$AY$1*60,0), 1 )))</f>
        <v/>
      </c>
      <c r="NL103" s="347" t="str" cm="1">
        <f t="array" ref="NL103">IF($ND103=0,"",(IFERROR( (IFERROR($ND103/FRACAS!$AY$1*60,0) - SUMPRODUCT( (FRACAS!$K$5:$K$9999=NL$2) * IFERROR(FRACAS!$AN$5:$AN$9999,0) ) ) / IFERROR($ND103/FRACAS!$AY$1*60,0), 1 )))</f>
        <v/>
      </c>
      <c r="NM103" s="347" t="str" cm="1">
        <f t="array" ref="NM103">IF($ND103=0,"",(IFERROR( (IFERROR($ND103/FRACAS!$AY$1*60,0) - SUMPRODUCT( (FRACAS!$K$5:$K$9999=NM$2) * IFERROR(FRACAS!$AN$5:$AN$9999,0) ) ) / IFERROR($ND103/FRACAS!$AY$1*60,0), 1 )))</f>
        <v/>
      </c>
      <c r="NN103" s="347" t="str" cm="1">
        <f t="array" ref="NN103">IF($ND103=0,"",(IFERROR( (IFERROR($ND103/FRACAS!$AY$1*60,0) - SUMPRODUCT( (FRACAS!$K$5:$K$9999=NN$2) * IFERROR(FRACAS!$AN$5:$AN$9999,0) ) ) / IFERROR($ND103/FRACAS!$AY$1*60,0), 1 )))</f>
        <v/>
      </c>
      <c r="NO103" s="347" t="str" cm="1">
        <f t="array" ref="NO103">IF($ND103=0,"",(IFERROR( (IFERROR($ND103/FRACAS!$AY$1*60,0) - SUMPRODUCT( (FRACAS!$K$5:$K$9999=NO$2) * IFERROR(FRACAS!$AN$5:$AN$9999,0) ) ) / IFERROR($ND103/FRACAS!$AY$1*60,0), 1 )))</f>
        <v/>
      </c>
      <c r="NP103" s="347" t="str" cm="1">
        <f t="array" ref="NP103">IF($ND103=0,"",(IFERROR( (IFERROR($ND103/FRACAS!$AY$1*60,0) - SUMPRODUCT( (FRACAS!$K$5:$K$9999=NP$2) * IFERROR(FRACAS!$AN$5:$AN$9999,0) ) ) / IFERROR($ND103/FRACAS!$AY$1*60,0), 1 )))</f>
        <v/>
      </c>
      <c r="NQ103" s="347" t="str" cm="1">
        <f t="array" ref="NQ103">IF($ND103=0,"",(IFERROR( (IFERROR($ND103/FRACAS!$AY$1*60,0) - SUMPRODUCT( (FRACAS!$K$5:$K$9999=NQ$2) * IFERROR(FRACAS!$AN$5:$AN$9999,0) ) ) / IFERROR($ND103/FRACAS!$AY$1*60,0), 1 )))</f>
        <v/>
      </c>
      <c r="NR103" s="347" t="str" cm="1">
        <f t="array" ref="NR103">IF($ND103=0,"",(IFERROR( (IFERROR($ND103/FRACAS!$AY$1*60,0) - SUMPRODUCT( (FRACAS!$K$5:$K$9999=NR$2) * IFERROR(FRACAS!$AN$5:$AN$9999,0) ) ) / IFERROR($ND103/FRACAS!$AY$1*60,0), 1 )))</f>
        <v/>
      </c>
      <c r="NS103" s="347" t="str" cm="1">
        <f t="array" ref="NS103">IF($ND103=0,"",(IFERROR( (IFERROR($ND103/FRACAS!$AY$1*60,0) - SUMPRODUCT( (FRACAS!$K$5:$K$9999=NS$2) * IFERROR(FRACAS!$AN$5:$AN$9999,0) ) ) / IFERROR($ND103/FRACAS!$AY$1*60,0), 1 )))</f>
        <v/>
      </c>
      <c r="NT103" s="347" t="str" cm="1">
        <f t="array" ref="NT103">IF($ND103=0,"",(IFERROR( (IFERROR($ND103/FRACAS!$AY$1*60,0) - SUMPRODUCT( (FRACAS!$K$5:$K$9999=NT$2) * IFERROR(FRACAS!$AN$5:$AN$9999,0) ) ) / IFERROR($ND103/FRACAS!$AY$1*60,0), 1 )))</f>
        <v/>
      </c>
      <c r="NU103" s="347" t="str" cm="1">
        <f t="array" ref="NU103">IF($ND103=0,"",(IFERROR( (IFERROR($ND103/FRACAS!$AY$1*60,0) - SUMPRODUCT( (FRACAS!$K$5:$K$9999=NU$2) * IFERROR(FRACAS!$AN$5:$AN$9999,0) ) ) / IFERROR($ND103/FRACAS!$AY$1*60,0), 1 )))</f>
        <v/>
      </c>
      <c r="NV103" s="347" t="str" cm="1">
        <f t="array" ref="NV103">IF($ND103=0,"",(IFERROR( (IFERROR($ND103/FRACAS!$AY$1*60,0) - SUMPRODUCT( (FRACAS!$K$5:$K$9999=NV$2) * IFERROR(FRACAS!$AN$5:$AN$9999,0) ) ) / IFERROR($ND103/FRACAS!$AY$1*60,0), 1 )))</f>
        <v/>
      </c>
      <c r="NW103" s="347" t="str" cm="1">
        <f t="array" ref="NW103">IF($ND103=0,"",(IFERROR( (IFERROR($ND103/FRACAS!$AY$1*60,0) - SUMPRODUCT( (FRACAS!$K$5:$K$9999=NW$2) * IFERROR(FRACAS!$AN$5:$AN$9999,0) ) ) / IFERROR($ND103/FRACAS!$AY$1*60,0), 1 )))</f>
        <v/>
      </c>
      <c r="NX103" s="347" t="str" cm="1">
        <f t="array" ref="NX103">IF($ND103=0,"",(IFERROR( (IFERROR($ND103/FRACAS!$AY$1*60,0) - SUMPRODUCT( (FRACAS!$K$5:$K$9999=NX$2) * IFERROR(FRACAS!$AN$5:$AN$9999,0) ) ) / IFERROR($ND103/FRACAS!$AY$1*60,0), 1 )))</f>
        <v/>
      </c>
      <c r="NY103" s="347" t="str" cm="1">
        <f t="array" ref="NY103">IF($ND103=0,"",(IFERROR( (IFERROR($ND103/FRACAS!$AY$1*60,0) - SUMPRODUCT( (FRACAS!$K$5:$K$9999=NY$2) * IFERROR(FRACAS!$AN$5:$AN$9999,0) ) ) / IFERROR($ND103/FRACAS!$AY$1*60,0), 1 )))</f>
        <v/>
      </c>
      <c r="NZ103" s="347" t="str" cm="1">
        <f t="array" ref="NZ103">IF($ND103=0,"",(IFERROR( (IFERROR($ND103/FRACAS!$AY$1*60,0) - SUMPRODUCT( (FRACAS!$K$5:$K$9999=NZ$2) * IFERROR(FRACAS!$AN$5:$AN$9999,0) ) ) / IFERROR($ND103/FRACAS!$AY$1*60,0), 1 )))</f>
        <v/>
      </c>
      <c r="OA103" s="347" t="str" cm="1">
        <f t="array" ref="OA103">IF($ND103=0,"",(IFERROR( (IFERROR($ND103/FRACAS!$AY$1*60,0) - SUMPRODUCT( (FRACAS!$K$5:$K$9999=OA$2) * IFERROR(FRACAS!$AN$5:$AN$9999,0) ) ) / IFERROR($ND103/FRACAS!$AY$1*60,0), 1 )))</f>
        <v/>
      </c>
      <c r="OB103" s="347" t="str" cm="1">
        <f t="array" ref="OB103">IF($ND103=0,"",(IFERROR( (IFERROR($ND103/FRACAS!$AY$1*60,0) - SUMPRODUCT( (FRACAS!$K$5:$K$9999=OB$2) * IFERROR(FRACAS!$AN$5:$AN$9999,0) ) ) / IFERROR($ND103/FRACAS!$AY$1*60,0), 1 )))</f>
        <v/>
      </c>
      <c r="OC103" s="347" t="str" cm="1">
        <f t="array" ref="OC103">IF($ND103=0,"",(IFERROR( (IFERROR($ND103/FRACAS!$AY$1*60,0) - SUMPRODUCT( (FRACAS!$K$5:$K$9999=OC$2) * IFERROR(FRACAS!$AN$5:$AN$9999,0) ) ) / IFERROR($ND103/FRACAS!$AY$1*60,0), 1 )))</f>
        <v/>
      </c>
      <c r="OD103" s="347" t="str" cm="1">
        <f t="array" ref="OD103">IF($ND103=0,"",(IFERROR( (IFERROR($ND103/FRACAS!$AY$1*60,0) - SUMPRODUCT( (FRACAS!$K$5:$K$9999=OD$2) * IFERROR(FRACAS!$AN$5:$AN$9999,0) ) ) / IFERROR($ND103/FRACAS!$AY$1*60,0), 1 )))</f>
        <v/>
      </c>
      <c r="OE103" s="347" t="str" cm="1">
        <f t="array" ref="OE103">IF($ND103=0,"",(IFERROR( (IFERROR($ND103/FRACAS!$AY$1*60,0) - SUMPRODUCT( (FRACAS!$K$5:$K$9999=OE$2) * IFERROR(FRACAS!$AN$5:$AN$9999,0) ) ) / IFERROR($ND103/FRACAS!$AY$1*60,0), 1 )))</f>
        <v/>
      </c>
      <c r="OF103" s="347" t="str" cm="1">
        <f t="array" ref="OF103">IF($ND103=0,"",(IFERROR( (IFERROR($ND103/FRACAS!$AY$1*60,0) - SUMPRODUCT( (FRACAS!$K$5:$K$9999=OF$2) * IFERROR(FRACAS!$AN$5:$AN$9999,0) ) ) / IFERROR($ND103/FRACAS!$AY$1*60,0), 1 )))</f>
        <v/>
      </c>
      <c r="OG103" s="347" t="str" cm="1">
        <f t="array" ref="OG103">IF($ND103=0,"",(IFERROR( (IFERROR($ND103/FRACAS!$AY$1*60,0) - SUMPRODUCT( (FRACAS!$K$5:$K$9999=OG$2) * IFERROR(FRACAS!$AN$5:$AN$9999,0) ) ) / IFERROR($ND103/FRACAS!$AY$1*60,0), 1 )))</f>
        <v/>
      </c>
      <c r="OH103" s="347" t="str" cm="1">
        <f t="array" ref="OH103">IF($ND103=0,"",(IFERROR( (IFERROR($ND103/FRACAS!$AY$1*60,0) - SUMPRODUCT( (FRACAS!$K$5:$K$9999=OH$2) * IFERROR(FRACAS!$AN$5:$AN$9999,0) ) ) / IFERROR($ND103/FRACAS!$AY$1*60,0), 1 )))</f>
        <v/>
      </c>
      <c r="OI103" s="347" t="str" cm="1">
        <f t="array" ref="OI103">IF($ND103=0,"",(IFERROR( (IFERROR($ND103/FRACAS!$AY$1*60,0) - SUMPRODUCT( (FRACAS!$K$5:$K$9999=OI$2) * IFERROR(FRACAS!$AN$5:$AN$9999,0) ) ) / IFERROR($ND103/FRACAS!$AY$1*60,0), 1 )))</f>
        <v/>
      </c>
      <c r="OJ103" s="347" t="str" cm="1">
        <f t="array" ref="OJ103">IF($ND103=0,"",(IFERROR( (IFERROR($ND103/FRACAS!$AY$1*60,0) - SUMPRODUCT( (FRACAS!$K$5:$K$9999=OJ$2) * IFERROR(FRACAS!$AN$5:$AN$9999,0) ) ) / IFERROR($ND103/FRACAS!$AY$1*60,0), 1 )))</f>
        <v/>
      </c>
      <c r="OK103" s="347" t="str" cm="1">
        <f t="array" ref="OK103">IF($ND103=0,"",(IFERROR( (IFERROR($ND103/FRACAS!$AY$1*60,0) - SUMPRODUCT( (FRACAS!$K$5:$K$9999=OK$2) * IFERROR(FRACAS!$AN$5:$AN$9999,0) ) ) / IFERROR($ND103/FRACAS!$AY$1*60,0), 1 )))</f>
        <v/>
      </c>
      <c r="OL103" s="347" t="str" cm="1">
        <f t="array" ref="OL103">IF($ND103=0,"",(IFERROR( (IFERROR($ND103/FRACAS!$AY$1*60,0) - SUMPRODUCT( (FRACAS!$K$5:$K$9999=OL$2) * IFERROR(FRACAS!$AN$5:$AN$9999,0) ) ) / IFERROR($ND103/FRACAS!$AY$1*60,0), 1 )))</f>
        <v/>
      </c>
      <c r="OM103" s="347" t="str" cm="1">
        <f t="array" ref="OM103">IF($ND103=0,"",(IFERROR( (IFERROR($ND103/FRACAS!$AY$1*60,0) - SUMPRODUCT( (FRACAS!$K$5:$K$9999=OM$2) * IFERROR(FRACAS!$AN$5:$AN$9999,0) ) ) / IFERROR($ND103/FRACAS!$AY$1*60,0), 1 )))</f>
        <v/>
      </c>
      <c r="ON103" s="347" t="str" cm="1">
        <f t="array" ref="ON103">IF($ND103=0,"",(IFERROR( (IFERROR($ND103/FRACAS!$AY$1*60,0) - SUMPRODUCT( (FRACAS!$K$5:$K$9999=ON$2) * IFERROR(FRACAS!$AN$5:$AN$9999,0) ) ) / IFERROR($ND103/FRACAS!$AY$1*60,0), 1 )))</f>
        <v/>
      </c>
    </row>
    <row r="104" spans="2:404" ht="15" customHeight="1">
      <c r="B104" s="301" t="s">
        <v>263</v>
      </c>
      <c r="C104" s="302">
        <v>45954</v>
      </c>
      <c r="D104" s="279">
        <f>IF('[7]MİLLEAGE(KM)'!H105="","",'[7]MİLLEAGE(KM)'!H105)</f>
        <v>40390</v>
      </c>
      <c r="E104" s="279">
        <f>IF('[7]MİLLEAGE(KM)'!I105="","",'[7]MİLLEAGE(KM)'!I105)</f>
        <v>29940</v>
      </c>
      <c r="F104" s="279">
        <f>IF('[7]MİLLEAGE(KM)'!J105="","",'[7]MİLLEAGE(KM)'!J105)</f>
        <v>61168</v>
      </c>
      <c r="G104" s="279">
        <f>IF('[7]MİLLEAGE(KM)'!K105="","",'[7]MİLLEAGE(KM)'!K105)</f>
        <v>57791</v>
      </c>
      <c r="H104" s="279">
        <f>IF('[7]MİLLEAGE(KM)'!L105="","",'[7]MİLLEAGE(KM)'!L105)</f>
        <v>49562</v>
      </c>
      <c r="I104" s="279">
        <f>IF('[7]MİLLEAGE(KM)'!M105="","",'[7]MİLLEAGE(KM)'!M105)</f>
        <v>37751</v>
      </c>
      <c r="J104" s="279">
        <f>IF('[7]MİLLEAGE(KM)'!N105="","",'[7]MİLLEAGE(KM)'!N105)</f>
        <v>7316</v>
      </c>
      <c r="K104" s="279">
        <f>IF('[7]MİLLEAGE(KM)'!O105="","",'[7]MİLLEAGE(KM)'!O105)</f>
        <v>7441</v>
      </c>
      <c r="L104" s="279">
        <f>IF('[7]MİLLEAGE(KM)'!P105="","",'[7]MİLLEAGE(KM)'!P105)</f>
        <v>5485</v>
      </c>
      <c r="M104" s="279" t="str">
        <f>IF('[7]MİLLEAGE(KM)'!Q105="","",'[7]MİLLEAGE(KM)'!Q105)</f>
        <v> 4.186 </v>
      </c>
      <c r="N104" s="305"/>
      <c r="O104" s="279"/>
      <c r="P104" s="279"/>
      <c r="Q104" s="279"/>
      <c r="R104" s="279"/>
      <c r="S104" s="279"/>
      <c r="T104" s="279"/>
      <c r="U104" s="279"/>
      <c r="V104" s="279"/>
      <c r="W104" s="279"/>
      <c r="X104" s="279"/>
      <c r="Y104" s="279"/>
      <c r="Z104" s="279"/>
      <c r="AA104" s="279"/>
      <c r="AB104" s="279"/>
      <c r="AC104" s="279"/>
      <c r="AD104" s="279"/>
      <c r="AE104" s="279"/>
      <c r="AF104" s="279"/>
      <c r="AG104" s="279"/>
      <c r="AH104" s="279"/>
      <c r="AI104" s="279"/>
      <c r="AJ104" s="279"/>
      <c r="AK104" s="279"/>
      <c r="AL104" s="279"/>
      <c r="AM104" s="279"/>
      <c r="AN104" s="279"/>
      <c r="AO104" s="279"/>
      <c r="AP104" s="279"/>
      <c r="AQ104" s="279"/>
      <c r="AR104" s="279"/>
      <c r="AS104" s="279"/>
      <c r="AT104" s="279"/>
      <c r="AU104" s="279"/>
      <c r="AV104" s="279"/>
      <c r="AW104" s="279"/>
      <c r="AX104" s="279"/>
      <c r="AY104" s="279"/>
      <c r="AZ104" s="279"/>
      <c r="BA104" s="280"/>
      <c r="BB104" s="266"/>
      <c r="BC104" s="266"/>
      <c r="BD104" s="352"/>
      <c r="BE104" s="352"/>
      <c r="BF104" s="352"/>
      <c r="BG104" s="352"/>
      <c r="BH104" s="352"/>
      <c r="BI104" s="352"/>
      <c r="BJ104" s="352"/>
      <c r="BK104" s="352"/>
      <c r="BL104" s="352"/>
      <c r="BM104" s="352"/>
      <c r="BN104" s="352"/>
      <c r="BO104" s="352"/>
      <c r="BP104" s="352"/>
      <c r="BQ104" s="352"/>
      <c r="BR104" s="352"/>
      <c r="BS104" s="352"/>
      <c r="BT104" s="352"/>
      <c r="BU104" s="352"/>
      <c r="BV104" s="352"/>
      <c r="BW104" s="352"/>
      <c r="BX104" s="352"/>
      <c r="BY104" s="352"/>
      <c r="BZ104" s="352"/>
      <c r="CA104" s="352"/>
      <c r="CB104" s="352"/>
      <c r="CC104" s="352"/>
      <c r="CD104" s="352"/>
      <c r="CE104" s="352"/>
      <c r="CF104" s="352"/>
      <c r="CG104" s="352"/>
      <c r="CH104" s="352"/>
      <c r="CI104" s="352"/>
      <c r="CJ104" s="352"/>
      <c r="CK104" s="352"/>
      <c r="CL104" s="352"/>
      <c r="CM104" s="352"/>
      <c r="CN104" s="352"/>
      <c r="CO104" s="352"/>
      <c r="CP104" s="352"/>
      <c r="CQ104" s="352"/>
      <c r="CR104" s="352"/>
      <c r="CS104" s="352"/>
      <c r="CT104" s="352"/>
      <c r="CU104" s="352"/>
      <c r="CV104" s="352"/>
      <c r="CW104" s="352"/>
      <c r="CX104" s="352"/>
      <c r="CY104" s="352"/>
      <c r="CZ104" s="352"/>
      <c r="DA104" s="352"/>
      <c r="DB104" s="266"/>
      <c r="DC104" s="266">
        <f t="shared" si="8"/>
        <v>94</v>
      </c>
      <c r="DD104" s="302">
        <f t="shared" si="9"/>
        <v>45954</v>
      </c>
      <c r="DE104" s="328">
        <f>IF(D104&gt; 0,(COUNTIFS(FRACAS!$B$5:$B$9997, D$4, FRACAS!$D$5:$D$9997, "&lt;="&amp;D104)), "" )</f>
        <v>44</v>
      </c>
      <c r="DF104" s="282">
        <f>IF(E104&gt; 0,(COUNTIFS(FRACAS!$B$5:$B$9997, E$4, FRACAS!$D$5:$D$9997, "&lt;="&amp;E104)), "" )</f>
        <v>15</v>
      </c>
      <c r="DG104" s="282">
        <f>IF(F104&gt; 0,(COUNTIFS(FRACAS!$B$5:$B$9997, F$4, FRACAS!$D$5:$D$9997, "&lt;="&amp;F104)), "" )</f>
        <v>9</v>
      </c>
      <c r="DH104" s="282">
        <f>IF(G104&gt; 0,(COUNTIFS(FRACAS!$B$5:$B$9997, G$4, FRACAS!$D$5:$D$9997, "&lt;="&amp;G104)), "" )</f>
        <v>13</v>
      </c>
      <c r="DI104" s="282">
        <f>IF(H104&gt; 0,(COUNTIFS(FRACAS!$B$5:$B$9997, H$4, FRACAS!$D$5:$D$9997, "&lt;="&amp;H104)), "" )</f>
        <v>13</v>
      </c>
      <c r="DJ104" s="282">
        <f>IF(I104&gt; 0,(COUNTIFS(FRACAS!$B$5:$B$9997, I$4, FRACAS!$D$5:$D$9997, "&lt;="&amp;I104)), "" )</f>
        <v>0</v>
      </c>
      <c r="DK104" s="282">
        <f>IF(J104&gt; 0,(COUNTIFS(FRACAS!$B$5:$B$9997, J$4, FRACAS!$D$5:$D$9997, "&lt;="&amp;J104)), "" )</f>
        <v>0</v>
      </c>
      <c r="DL104" s="282">
        <f>IF(K104&gt; 0,(COUNTIFS(FRACAS!$B$5:$B$9997, K$4, FRACAS!$D$5:$D$9997, "&lt;="&amp;K104)), "" )</f>
        <v>0</v>
      </c>
      <c r="DM104" s="282">
        <f>IF(L104&gt; 0,(COUNTIFS(FRACAS!$B$5:$B$9997, L$4, FRACAS!$D$5:$D$9997, "&lt;="&amp;L104)), "" )</f>
        <v>0</v>
      </c>
      <c r="DN104" s="282">
        <f>IF(M104&gt; 0,(COUNTIFS(FRACAS!$B$5:$B$9997, M$4, FRACAS!$D$5:$D$9997, "&lt;="&amp;M104)), "" )</f>
        <v>0</v>
      </c>
      <c r="DO104" s="284"/>
      <c r="DP104" s="282"/>
      <c r="DQ104" s="282"/>
      <c r="DR104" s="282"/>
      <c r="DS104" s="282"/>
      <c r="DT104" s="282"/>
      <c r="DU104" s="282"/>
      <c r="DV104" s="282"/>
      <c r="DW104" s="282"/>
      <c r="DX104" s="282"/>
      <c r="DY104" s="282"/>
      <c r="DZ104" s="282"/>
      <c r="EA104" s="282"/>
      <c r="EB104" s="282"/>
      <c r="EC104" s="282"/>
      <c r="ED104" s="282"/>
      <c r="EE104" s="282"/>
      <c r="EF104" s="282"/>
      <c r="EG104" s="282"/>
      <c r="EH104" s="282"/>
      <c r="EI104" s="282"/>
      <c r="EJ104" s="282"/>
      <c r="EK104" s="282"/>
      <c r="EL104" s="282"/>
      <c r="EM104" s="282"/>
      <c r="EN104" s="282"/>
      <c r="EO104" s="282"/>
      <c r="EP104" s="282"/>
      <c r="EQ104" s="282"/>
      <c r="ER104" s="282"/>
      <c r="ES104" s="282"/>
      <c r="ET104" s="282"/>
      <c r="EU104" s="282"/>
      <c r="EV104" s="282"/>
      <c r="EW104" s="282"/>
      <c r="EX104" s="282"/>
      <c r="EY104" s="282"/>
      <c r="EZ104" s="282"/>
      <c r="FA104" s="282"/>
      <c r="FB104" s="283"/>
      <c r="FC104" s="285"/>
      <c r="FD104" s="285"/>
      <c r="JN104" s="306"/>
      <c r="JO104" s="274"/>
      <c r="JP104" s="274"/>
      <c r="JQ104" s="274"/>
      <c r="JR104" s="274"/>
      <c r="JS104" s="274"/>
      <c r="JT104" s="274"/>
      <c r="JU104" s="274"/>
      <c r="JV104" s="274"/>
      <c r="JW104" s="274"/>
      <c r="JX104" s="274"/>
      <c r="JY104" s="274"/>
      <c r="JZ104" s="274"/>
      <c r="KA104" s="274"/>
      <c r="KB104" s="274"/>
      <c r="KC104" s="274"/>
      <c r="KD104" s="274"/>
      <c r="KE104" s="274"/>
      <c r="KF104" s="274"/>
      <c r="KG104" s="274"/>
      <c r="KH104" s="274"/>
      <c r="KI104" s="274"/>
      <c r="KJ104" s="274"/>
      <c r="KK104" s="274"/>
      <c r="KL104" s="274"/>
      <c r="KM104" s="274"/>
      <c r="KN104" s="274"/>
      <c r="KO104" s="274"/>
      <c r="KP104" s="274"/>
      <c r="KQ104" s="274"/>
      <c r="KR104" s="274"/>
      <c r="KS104" s="274"/>
      <c r="KT104" s="274"/>
      <c r="KU104" s="274"/>
      <c r="KV104" s="274"/>
      <c r="KW104" s="274"/>
      <c r="KX104" s="274"/>
      <c r="KY104" s="274"/>
      <c r="KZ104" s="274"/>
      <c r="LA104" s="274"/>
      <c r="LB104" s="275"/>
      <c r="LC104" s="302">
        <f t="shared" si="11"/>
        <v>45954</v>
      </c>
      <c r="LD104" s="354" cm="1">
        <f t="array" ref="LD104">IFERROR(
    (((D104/FRACAS!$AY$1)*60))
    /
    (((D104/FRACAS!$AY$1)*60) + SUMPRODUCT((FRACAS!$B$5:$B$9997=D$4)*(FRACAS!$D$5:$D$9997&lt;=D104)*(IFERROR(FRACAS!$AM$5:$AM$9997,0)))
    ),"")</f>
        <v>0.60030186013309494</v>
      </c>
      <c r="LE104" s="354" cm="1">
        <f t="array" ref="LE104">IFERROR(
    (((E104/FRACAS!$AY$1)*60))
    /
    (((E104/FRACAS!$AY$1)*60) + SUMPRODUCT((FRACAS!$B$5:$B$9997=E$4)*(FRACAS!$D$5:$D$9997&lt;=E104)*(IFERROR(FRACAS!$AM$5:$AM$9997,0)))
    ),"")</f>
        <v>0.52014314456721289</v>
      </c>
      <c r="LF104" s="354" cm="1">
        <f t="array" ref="LF104">IFERROR(
    (((F104/FRACAS!$AY$1)*60))
    /
    (((F104/FRACAS!$AY$1)*60) + SUMPRODUCT((FRACAS!$B$5:$B$9997=F$4)*(FRACAS!$D$5:$D$9997&lt;=F104)*(IFERROR(FRACAS!$AM$5:$AM$9997,0)))
    ),"")</f>
        <v>0.88880543682051683</v>
      </c>
      <c r="LG104" s="354" cm="1">
        <f t="array" ref="LG104">IFERROR(
    (((G104/FRACAS!$AY$1)*60))
    /
    (((G104/FRACAS!$AY$1)*60) + SUMPRODUCT((FRACAS!$B$5:$B$9997=G$4)*(FRACAS!$D$5:$D$9997&lt;=G104)*(IFERROR(FRACAS!$AM$5:$AM$9997,0)))
    ),"")</f>
        <v>0.89532923234495654</v>
      </c>
      <c r="LH104" s="354" cm="1">
        <f t="array" ref="LH104">IFERROR(
    (((H104/FRACAS!$AY$1)*60))
    /
    (((H104/FRACAS!$AY$1)*60) + SUMPRODUCT((FRACAS!$B$5:$B$9997=H$4)*(FRACAS!$D$5:$D$9997&lt;=H104)*(IFERROR(FRACAS!$AM$5:$AM$9997,0)))
    ),"")</f>
        <v>0.86655345303400755</v>
      </c>
      <c r="LI104" s="354" cm="1">
        <f t="array" ref="LI104">IFERROR(
    (((I104/FRACAS!$AY$1)*60))
    /
    (((I104/FRACAS!$AY$1)*60) + SUMPRODUCT((FRACAS!$B$5:$B$9997=I$4)*(FRACAS!$D$5:$D$9997&lt;=I104)*(IFERROR(FRACAS!$AM$5:$AM$9997,0)))
    ),"")</f>
        <v>1</v>
      </c>
      <c r="LJ104" s="354" cm="1">
        <f t="array" ref="LJ104">IFERROR(
    (((J104/FRACAS!$AY$1)*60))
    /
    (((J104/FRACAS!$AY$1)*60) + SUMPRODUCT((FRACAS!$B$5:$B$9997=J$4)*(FRACAS!$D$5:$D$9997&lt;=J104)*(IFERROR(FRACAS!$AM$5:$AM$9997,0)))
    ),"")</f>
        <v>1</v>
      </c>
      <c r="LK104" s="354" cm="1">
        <f t="array" ref="LK104">IFERROR(
    (((K104/FRACAS!$AY$1)*60))
    /
    (((K104/FRACAS!$AY$1)*60) + SUMPRODUCT((FRACAS!$B$5:$B$9997=K$4)*(FRACAS!$D$5:$D$9997&lt;=K104)*(IFERROR(FRACAS!$AM$5:$AM$9997,0)))
    ),"")</f>
        <v>1</v>
      </c>
      <c r="LL104" s="354" cm="1">
        <f t="array" ref="LL104">IFERROR(
    (((L104/FRACAS!$AY$1)*60))
    /
    (((L104/FRACAS!$AY$1)*60) + SUMPRODUCT((FRACAS!$B$5:$B$9997=L$4)*(FRACAS!$D$5:$D$9997&lt;=L104)*(IFERROR(FRACAS!$AM$5:$AM$9997,0)))
    ),"")</f>
        <v>1</v>
      </c>
      <c r="LM104" s="354" t="str" cm="1">
        <f t="array" ref="LM104">IFERROR(
    (((M104/FRACAS!$AY$1)*60))
    /
    (((M104/FRACAS!$AY$1)*60) + SUMPRODUCT((FRACAS!$B$5:$B$9997=M$4)*(FRACAS!$D$5:$D$9997&lt;=M104)*(IFERROR(FRACAS!$AM$5:$AM$9997,0)))
    ),"")</f>
        <v/>
      </c>
      <c r="LN104" s="308"/>
      <c r="LO104" s="276"/>
      <c r="LP104" s="276"/>
      <c r="LQ104" s="276"/>
      <c r="LR104" s="276"/>
      <c r="LS104" s="276"/>
      <c r="LT104" s="276"/>
      <c r="LU104" s="276"/>
      <c r="LV104" s="276"/>
      <c r="LW104" s="276"/>
      <c r="LX104" s="276"/>
      <c r="LY104" s="276"/>
      <c r="LZ104" s="276"/>
      <c r="MA104" s="276"/>
      <c r="MB104" s="276"/>
      <c r="MC104" s="276"/>
      <c r="MD104" s="276"/>
      <c r="ME104" s="276"/>
      <c r="MF104" s="276"/>
      <c r="MG104" s="276"/>
      <c r="MH104" s="276"/>
      <c r="MI104" s="276"/>
      <c r="MJ104" s="276"/>
      <c r="MK104" s="276"/>
      <c r="ML104" s="276"/>
      <c r="MM104" s="276"/>
      <c r="MN104" s="276"/>
      <c r="MO104" s="276"/>
      <c r="MP104" s="276"/>
      <c r="MQ104" s="276"/>
      <c r="MR104" s="276"/>
      <c r="MS104" s="276"/>
      <c r="MT104" s="276"/>
      <c r="MU104" s="276"/>
      <c r="MV104" s="276"/>
      <c r="MW104" s="276"/>
      <c r="MX104" s="276"/>
      <c r="MY104" s="276"/>
      <c r="MZ104" s="276"/>
      <c r="NA104" s="277"/>
      <c r="ND104" s="345">
        <f t="shared" si="12"/>
        <v>296844</v>
      </c>
      <c r="NE104" s="346">
        <f t="shared" si="13"/>
        <v>45954</v>
      </c>
      <c r="NF104" s="347" cm="1">
        <f t="array" ref="NF104">IF($ND104=0,"",(IFERROR( (IFERROR($ND104/FRACAS!$AY$1*60,0) - SUMPRODUCT( (FRACAS!$K$5:$K$9999=NF$2) * IFERROR(FRACAS!$AN$5:$AN$9999,0) ) ) / IFERROR($ND104/FRACAS!$AY$1*60,0), 1 )))</f>
        <v>1</v>
      </c>
      <c r="NG104" s="347" cm="1">
        <f t="array" ref="NG104">IF($ND104=0,"",(IFERROR( (IFERROR($ND104/FRACAS!$AY$1*60,0) - SUMPRODUCT( (FRACAS!$K$5:$K$9999=NG$2) * IFERROR(FRACAS!$AN$5:$AN$9999,0) ) ) / IFERROR($ND104/FRACAS!$AY$1*60,0), 1 )))</f>
        <v>1</v>
      </c>
      <c r="NH104" s="347" cm="1">
        <f t="array" ref="NH104">IF($ND104=0,"",(IFERROR( (IFERROR($ND104/FRACAS!$AY$1*60,0) - SUMPRODUCT( (FRACAS!$K$5:$K$9999=NH$2) * IFERROR(FRACAS!$AN$5:$AN$9999,0) ) ) / IFERROR($ND104/FRACAS!$AY$1*60,0), 1 )))</f>
        <v>1</v>
      </c>
      <c r="NI104" s="347" cm="1">
        <f t="array" ref="NI104">IF($ND104=0,"",(IFERROR( (IFERROR($ND104/FRACAS!$AY$1*60,0) - SUMPRODUCT( (FRACAS!$K$5:$K$9999=NI$2) * IFERROR(FRACAS!$AN$5:$AN$9999,0) ) ) / IFERROR($ND104/FRACAS!$AY$1*60,0), 1 )))</f>
        <v>1</v>
      </c>
      <c r="NJ104" s="347" cm="1">
        <f t="array" ref="NJ104">IF($ND104=0,"",(IFERROR( (IFERROR($ND104/FRACAS!$AY$1*60,0) - SUMPRODUCT( (FRACAS!$K$5:$K$9999=NJ$2) * IFERROR(FRACAS!$AN$5:$AN$9999,0) ) ) / IFERROR($ND104/FRACAS!$AY$1*60,0), 1 )))</f>
        <v>1</v>
      </c>
      <c r="NK104" s="347" cm="1">
        <f t="array" ref="NK104">IF($ND104=0,"",(IFERROR( (IFERROR($ND104/FRACAS!$AY$1*60,0) - SUMPRODUCT( (FRACAS!$K$5:$K$9999=NK$2) * IFERROR(FRACAS!$AN$5:$AN$9999,0) ) ) / IFERROR($ND104/FRACAS!$AY$1*60,0), 1 )))</f>
        <v>1</v>
      </c>
      <c r="NL104" s="347" cm="1">
        <f t="array" ref="NL104">IF($ND104=0,"",(IFERROR( (IFERROR($ND104/FRACAS!$AY$1*60,0) - SUMPRODUCT( (FRACAS!$K$5:$K$9999=NL$2) * IFERROR(FRACAS!$AN$5:$AN$9999,0) ) ) / IFERROR($ND104/FRACAS!$AY$1*60,0), 1 )))</f>
        <v>1</v>
      </c>
      <c r="NM104" s="347" cm="1">
        <f t="array" ref="NM104">IF($ND104=0,"",(IFERROR( (IFERROR($ND104/FRACAS!$AY$1*60,0) - SUMPRODUCT( (FRACAS!$K$5:$K$9999=NM$2) * IFERROR(FRACAS!$AN$5:$AN$9999,0) ) ) / IFERROR($ND104/FRACAS!$AY$1*60,0), 1 )))</f>
        <v>1</v>
      </c>
      <c r="NN104" s="347" cm="1">
        <f t="array" ref="NN104">IF($ND104=0,"",(IFERROR( (IFERROR($ND104/FRACAS!$AY$1*60,0) - SUMPRODUCT( (FRACAS!$K$5:$K$9999=NN$2) * IFERROR(FRACAS!$AN$5:$AN$9999,0) ) ) / IFERROR($ND104/FRACAS!$AY$1*60,0), 1 )))</f>
        <v>1</v>
      </c>
      <c r="NO104" s="347" cm="1">
        <f t="array" ref="NO104">IF($ND104=0,"",(IFERROR( (IFERROR($ND104/FRACAS!$AY$1*60,0) - SUMPRODUCT( (FRACAS!$K$5:$K$9999=NO$2) * IFERROR(FRACAS!$AN$5:$AN$9999,0) ) ) / IFERROR($ND104/FRACAS!$AY$1*60,0), 1 )))</f>
        <v>1</v>
      </c>
      <c r="NP104" s="347" cm="1">
        <f t="array" ref="NP104">IF($ND104=0,"",(IFERROR( (IFERROR($ND104/FRACAS!$AY$1*60,0) - SUMPRODUCT( (FRACAS!$K$5:$K$9999=NP$2) * IFERROR(FRACAS!$AN$5:$AN$9999,0) ) ) / IFERROR($ND104/FRACAS!$AY$1*60,0), 1 )))</f>
        <v>1</v>
      </c>
      <c r="NQ104" s="347" cm="1">
        <f t="array" ref="NQ104">IF($ND104=0,"",(IFERROR( (IFERROR($ND104/FRACAS!$AY$1*60,0) - SUMPRODUCT( (FRACAS!$K$5:$K$9999=NQ$2) * IFERROR(FRACAS!$AN$5:$AN$9999,0) ) ) / IFERROR($ND104/FRACAS!$AY$1*60,0), 1 )))</f>
        <v>1</v>
      </c>
      <c r="NR104" s="347" cm="1">
        <f t="array" ref="NR104">IF($ND104=0,"",(IFERROR( (IFERROR($ND104/FRACAS!$AY$1*60,0) - SUMPRODUCT( (FRACAS!$K$5:$K$9999=NR$2) * IFERROR(FRACAS!$AN$5:$AN$9999,0) ) ) / IFERROR($ND104/FRACAS!$AY$1*60,0), 1 )))</f>
        <v>1</v>
      </c>
      <c r="NS104" s="347" cm="1">
        <f t="array" ref="NS104">IF($ND104=0,"",(IFERROR( (IFERROR($ND104/FRACAS!$AY$1*60,0) - SUMPRODUCT( (FRACAS!$K$5:$K$9999=NS$2) * IFERROR(FRACAS!$AN$5:$AN$9999,0) ) ) / IFERROR($ND104/FRACAS!$AY$1*60,0), 1 )))</f>
        <v>1</v>
      </c>
      <c r="NT104" s="347" cm="1">
        <f t="array" ref="NT104">IF($ND104=0,"",(IFERROR( (IFERROR($ND104/FRACAS!$AY$1*60,0) - SUMPRODUCT( (FRACAS!$K$5:$K$9999=NT$2) * IFERROR(FRACAS!$AN$5:$AN$9999,0) ) ) / IFERROR($ND104/FRACAS!$AY$1*60,0), 1 )))</f>
        <v>1</v>
      </c>
      <c r="NU104" s="347" cm="1">
        <f t="array" ref="NU104">IF($ND104=0,"",(IFERROR( (IFERROR($ND104/FRACAS!$AY$1*60,0) - SUMPRODUCT( (FRACAS!$K$5:$K$9999=NU$2) * IFERROR(FRACAS!$AN$5:$AN$9999,0) ) ) / IFERROR($ND104/FRACAS!$AY$1*60,0), 1 )))</f>
        <v>1</v>
      </c>
      <c r="NV104" s="347" cm="1">
        <f t="array" ref="NV104">IF($ND104=0,"",(IFERROR( (IFERROR($ND104/FRACAS!$AY$1*60,0) - SUMPRODUCT( (FRACAS!$K$5:$K$9999=NV$2) * IFERROR(FRACAS!$AN$5:$AN$9999,0) ) ) / IFERROR($ND104/FRACAS!$AY$1*60,0), 1 )))</f>
        <v>1</v>
      </c>
      <c r="NW104" s="347" cm="1">
        <f t="array" ref="NW104">IF($ND104=0,"",(IFERROR( (IFERROR($ND104/FRACAS!$AY$1*60,0) - SUMPRODUCT( (FRACAS!$K$5:$K$9999=NW$2) * IFERROR(FRACAS!$AN$5:$AN$9999,0) ) ) / IFERROR($ND104/FRACAS!$AY$1*60,0), 1 )))</f>
        <v>1</v>
      </c>
      <c r="NX104" s="347" cm="1">
        <f t="array" ref="NX104">IF($ND104=0,"",(IFERROR( (IFERROR($ND104/FRACAS!$AY$1*60,0) - SUMPRODUCT( (FRACAS!$K$5:$K$9999=NX$2) * IFERROR(FRACAS!$AN$5:$AN$9999,0) ) ) / IFERROR($ND104/FRACAS!$AY$1*60,0), 1 )))</f>
        <v>1</v>
      </c>
      <c r="NY104" s="347" cm="1">
        <f t="array" ref="NY104">IF($ND104=0,"",(IFERROR( (IFERROR($ND104/FRACAS!$AY$1*60,0) - SUMPRODUCT( (FRACAS!$K$5:$K$9999=NY$2) * IFERROR(FRACAS!$AN$5:$AN$9999,0) ) ) / IFERROR($ND104/FRACAS!$AY$1*60,0), 1 )))</f>
        <v>1</v>
      </c>
      <c r="NZ104" s="347" cm="1">
        <f t="array" ref="NZ104">IF($ND104=0,"",(IFERROR( (IFERROR($ND104/FRACAS!$AY$1*60,0) - SUMPRODUCT( (FRACAS!$K$5:$K$9999=NZ$2) * IFERROR(FRACAS!$AN$5:$AN$9999,0) ) ) / IFERROR($ND104/FRACAS!$AY$1*60,0), 1 )))</f>
        <v>1</v>
      </c>
      <c r="OA104" s="347" cm="1">
        <f t="array" ref="OA104">IF($ND104=0,"",(IFERROR( (IFERROR($ND104/FRACAS!$AY$1*60,0) - SUMPRODUCT( (FRACAS!$K$5:$K$9999=OA$2) * IFERROR(FRACAS!$AN$5:$AN$9999,0) ) ) / IFERROR($ND104/FRACAS!$AY$1*60,0), 1 )))</f>
        <v>1</v>
      </c>
      <c r="OB104" s="347" cm="1">
        <f t="array" ref="OB104">IF($ND104=0,"",(IFERROR( (IFERROR($ND104/FRACAS!$AY$1*60,0) - SUMPRODUCT( (FRACAS!$K$5:$K$9999=OB$2) * IFERROR(FRACAS!$AN$5:$AN$9999,0) ) ) / IFERROR($ND104/FRACAS!$AY$1*60,0), 1 )))</f>
        <v>1</v>
      </c>
      <c r="OC104" s="347" cm="1">
        <f t="array" ref="OC104">IF($ND104=0,"",(IFERROR( (IFERROR($ND104/FRACAS!$AY$1*60,0) - SUMPRODUCT( (FRACAS!$K$5:$K$9999=OC$2) * IFERROR(FRACAS!$AN$5:$AN$9999,0) ) ) / IFERROR($ND104/FRACAS!$AY$1*60,0), 1 )))</f>
        <v>1</v>
      </c>
      <c r="OD104" s="347" cm="1">
        <f t="array" ref="OD104">IF($ND104=0,"",(IFERROR( (IFERROR($ND104/FRACAS!$AY$1*60,0) - SUMPRODUCT( (FRACAS!$K$5:$K$9999=OD$2) * IFERROR(FRACAS!$AN$5:$AN$9999,0) ) ) / IFERROR($ND104/FRACAS!$AY$1*60,0), 1 )))</f>
        <v>1</v>
      </c>
      <c r="OE104" s="347" cm="1">
        <f t="array" ref="OE104">IF($ND104=0,"",(IFERROR( (IFERROR($ND104/FRACAS!$AY$1*60,0) - SUMPRODUCT( (FRACAS!$K$5:$K$9999=OE$2) * IFERROR(FRACAS!$AN$5:$AN$9999,0) ) ) / IFERROR($ND104/FRACAS!$AY$1*60,0), 1 )))</f>
        <v>1</v>
      </c>
      <c r="OF104" s="347" cm="1">
        <f t="array" ref="OF104">IF($ND104=0,"",(IFERROR( (IFERROR($ND104/FRACAS!$AY$1*60,0) - SUMPRODUCT( (FRACAS!$K$5:$K$9999=OF$2) * IFERROR(FRACAS!$AN$5:$AN$9999,0) ) ) / IFERROR($ND104/FRACAS!$AY$1*60,0), 1 )))</f>
        <v>1</v>
      </c>
      <c r="OG104" s="347" cm="1">
        <f t="array" ref="OG104">IF($ND104=0,"",(IFERROR( (IFERROR($ND104/FRACAS!$AY$1*60,0) - SUMPRODUCT( (FRACAS!$K$5:$K$9999=OG$2) * IFERROR(FRACAS!$AN$5:$AN$9999,0) ) ) / IFERROR($ND104/FRACAS!$AY$1*60,0), 1 )))</f>
        <v>1</v>
      </c>
      <c r="OH104" s="347" cm="1">
        <f t="array" ref="OH104">IF($ND104=0,"",(IFERROR( (IFERROR($ND104/FRACAS!$AY$1*60,0) - SUMPRODUCT( (FRACAS!$K$5:$K$9999=OH$2) * IFERROR(FRACAS!$AN$5:$AN$9999,0) ) ) / IFERROR($ND104/FRACAS!$AY$1*60,0), 1 )))</f>
        <v>1</v>
      </c>
      <c r="OI104" s="347" cm="1">
        <f t="array" ref="OI104">IF($ND104=0,"",(IFERROR( (IFERROR($ND104/FRACAS!$AY$1*60,0) - SUMPRODUCT( (FRACAS!$K$5:$K$9999=OI$2) * IFERROR(FRACAS!$AN$5:$AN$9999,0) ) ) / IFERROR($ND104/FRACAS!$AY$1*60,0), 1 )))</f>
        <v>1</v>
      </c>
      <c r="OJ104" s="347" cm="1">
        <f t="array" ref="OJ104">IF($ND104=0,"",(IFERROR( (IFERROR($ND104/FRACAS!$AY$1*60,0) - SUMPRODUCT( (FRACAS!$K$5:$K$9999=OJ$2) * IFERROR(FRACAS!$AN$5:$AN$9999,0) ) ) / IFERROR($ND104/FRACAS!$AY$1*60,0), 1 )))</f>
        <v>1</v>
      </c>
      <c r="OK104" s="347" cm="1">
        <f t="array" ref="OK104">IF($ND104=0,"",(IFERROR( (IFERROR($ND104/FRACAS!$AY$1*60,0) - SUMPRODUCT( (FRACAS!$K$5:$K$9999=OK$2) * IFERROR(FRACAS!$AN$5:$AN$9999,0) ) ) / IFERROR($ND104/FRACAS!$AY$1*60,0), 1 )))</f>
        <v>1</v>
      </c>
      <c r="OL104" s="347" cm="1">
        <f t="array" ref="OL104">IF($ND104=0,"",(IFERROR( (IFERROR($ND104/FRACAS!$AY$1*60,0) - SUMPRODUCT( (FRACAS!$K$5:$K$9999=OL$2) * IFERROR(FRACAS!$AN$5:$AN$9999,0) ) ) / IFERROR($ND104/FRACAS!$AY$1*60,0), 1 )))</f>
        <v>1</v>
      </c>
      <c r="OM104" s="347" cm="1">
        <f t="array" ref="OM104">IF($ND104=0,"",(IFERROR( (IFERROR($ND104/FRACAS!$AY$1*60,0) - SUMPRODUCT( (FRACAS!$K$5:$K$9999=OM$2) * IFERROR(FRACAS!$AN$5:$AN$9999,0) ) ) / IFERROR($ND104/FRACAS!$AY$1*60,0), 1 )))</f>
        <v>1</v>
      </c>
      <c r="ON104" s="347" cm="1">
        <f t="array" ref="ON104">IF($ND104=0,"",(IFERROR( (IFERROR($ND104/FRACAS!$AY$1*60,0) - SUMPRODUCT( (FRACAS!$K$5:$K$9999=ON$2) * IFERROR(FRACAS!$AN$5:$AN$9999,0) ) ) / IFERROR($ND104/FRACAS!$AY$1*60,0), 1 )))</f>
        <v>1</v>
      </c>
    </row>
    <row r="105" spans="2:404" ht="15" customHeight="1">
      <c r="B105" s="301" t="s">
        <v>264</v>
      </c>
      <c r="C105" s="302">
        <v>45961</v>
      </c>
      <c r="D105" s="279" t="str">
        <f>IF('[7]MİLLEAGE(KM)'!H106="","",'[7]MİLLEAGE(KM)'!H106)</f>
        <v/>
      </c>
      <c r="E105" s="279" t="str">
        <f>IF('[7]MİLLEAGE(KM)'!I106="","",'[7]MİLLEAGE(KM)'!I106)</f>
        <v/>
      </c>
      <c r="F105" s="279" t="str">
        <f>IF('[7]MİLLEAGE(KM)'!J106="","",'[7]MİLLEAGE(KM)'!J106)</f>
        <v/>
      </c>
      <c r="G105" s="279" t="str">
        <f>IF('[7]MİLLEAGE(KM)'!K106="","",'[7]MİLLEAGE(KM)'!K106)</f>
        <v/>
      </c>
      <c r="H105" s="279" t="str">
        <f>IF('[7]MİLLEAGE(KM)'!L106="","",'[7]MİLLEAGE(KM)'!L106)</f>
        <v/>
      </c>
      <c r="I105" s="279" t="str">
        <f>IF('[7]MİLLEAGE(KM)'!M106="","",'[7]MİLLEAGE(KM)'!M106)</f>
        <v/>
      </c>
      <c r="J105" s="279" t="str">
        <f>IF('[7]MİLLEAGE(KM)'!N106="","",'[7]MİLLEAGE(KM)'!N106)</f>
        <v/>
      </c>
      <c r="K105" s="279" t="str">
        <f>IF('[7]MİLLEAGE(KM)'!O106="","",'[7]MİLLEAGE(KM)'!O106)</f>
        <v/>
      </c>
      <c r="L105" s="279" t="str">
        <f>IF('[7]MİLLEAGE(KM)'!P106="","",'[7]MİLLEAGE(KM)'!P106)</f>
        <v/>
      </c>
      <c r="M105" s="279" t="str">
        <f>IF('[7]MİLLEAGE(KM)'!Q106="","",'[7]MİLLEAGE(KM)'!Q106)</f>
        <v/>
      </c>
      <c r="N105" s="305"/>
      <c r="O105" s="279"/>
      <c r="P105" s="279"/>
      <c r="Q105" s="279"/>
      <c r="R105" s="279"/>
      <c r="S105" s="279"/>
      <c r="T105" s="279"/>
      <c r="U105" s="279"/>
      <c r="V105" s="279"/>
      <c r="W105" s="279"/>
      <c r="X105" s="279"/>
      <c r="Y105" s="279"/>
      <c r="Z105" s="279"/>
      <c r="AA105" s="279"/>
      <c r="AB105" s="279"/>
      <c r="AC105" s="279"/>
      <c r="AD105" s="279"/>
      <c r="AE105" s="279"/>
      <c r="AF105" s="279"/>
      <c r="AG105" s="279"/>
      <c r="AH105" s="279"/>
      <c r="AI105" s="279"/>
      <c r="AJ105" s="279"/>
      <c r="AK105" s="279"/>
      <c r="AL105" s="279"/>
      <c r="AM105" s="279"/>
      <c r="AN105" s="279"/>
      <c r="AO105" s="279"/>
      <c r="AP105" s="279"/>
      <c r="AQ105" s="279"/>
      <c r="AR105" s="279"/>
      <c r="AS105" s="279"/>
      <c r="AT105" s="279"/>
      <c r="AU105" s="279"/>
      <c r="AV105" s="279"/>
      <c r="AW105" s="279"/>
      <c r="AX105" s="279"/>
      <c r="AY105" s="279"/>
      <c r="AZ105" s="279"/>
      <c r="BA105" s="280"/>
      <c r="BB105" s="266"/>
      <c r="BC105" s="266"/>
      <c r="BD105" s="352"/>
      <c r="BE105" s="352"/>
      <c r="BF105" s="352"/>
      <c r="BG105" s="352"/>
      <c r="BH105" s="352"/>
      <c r="BI105" s="352"/>
      <c r="BJ105" s="352"/>
      <c r="BK105" s="352"/>
      <c r="BL105" s="352"/>
      <c r="BM105" s="352"/>
      <c r="BN105" s="352"/>
      <c r="BO105" s="352"/>
      <c r="BP105" s="352"/>
      <c r="BQ105" s="352"/>
      <c r="BR105" s="352"/>
      <c r="BS105" s="352"/>
      <c r="BT105" s="352"/>
      <c r="BU105" s="352"/>
      <c r="BV105" s="352"/>
      <c r="BW105" s="352"/>
      <c r="BX105" s="352"/>
      <c r="BY105" s="352"/>
      <c r="BZ105" s="352"/>
      <c r="CA105" s="352"/>
      <c r="CB105" s="352"/>
      <c r="CC105" s="352"/>
      <c r="CD105" s="352"/>
      <c r="CE105" s="352"/>
      <c r="CF105" s="352"/>
      <c r="CG105" s="352"/>
      <c r="CH105" s="352"/>
      <c r="CI105" s="352"/>
      <c r="CJ105" s="352"/>
      <c r="CK105" s="352"/>
      <c r="CL105" s="352"/>
      <c r="CM105" s="352"/>
      <c r="CN105" s="352"/>
      <c r="CO105" s="352"/>
      <c r="CP105" s="352"/>
      <c r="CQ105" s="352"/>
      <c r="CR105" s="352"/>
      <c r="CS105" s="352"/>
      <c r="CT105" s="352"/>
      <c r="CU105" s="352"/>
      <c r="CV105" s="352"/>
      <c r="CW105" s="352"/>
      <c r="CX105" s="352"/>
      <c r="CY105" s="352"/>
      <c r="CZ105" s="352"/>
      <c r="DA105" s="352"/>
      <c r="DB105" s="266"/>
      <c r="DC105" s="266">
        <f t="shared" si="8"/>
        <v>0</v>
      </c>
      <c r="DD105" s="302" t="str">
        <f t="shared" si="9"/>
        <v/>
      </c>
      <c r="DE105" s="328">
        <f>IF(D105&gt; 0,(COUNTIFS(FRACAS!$B$5:$B$9997, D$4, FRACAS!$D$5:$D$9997, "&lt;="&amp;D105)), "" )</f>
        <v>0</v>
      </c>
      <c r="DF105" s="282">
        <f>IF(E105&gt; 0,(COUNTIFS(FRACAS!$B$5:$B$9997, E$4, FRACAS!$D$5:$D$9997, "&lt;="&amp;E105)), "" )</f>
        <v>0</v>
      </c>
      <c r="DG105" s="282">
        <f>IF(F105&gt; 0,(COUNTIFS(FRACAS!$B$5:$B$9997, F$4, FRACAS!$D$5:$D$9997, "&lt;="&amp;F105)), "" )</f>
        <v>0</v>
      </c>
      <c r="DH105" s="282">
        <f>IF(G105&gt; 0,(COUNTIFS(FRACAS!$B$5:$B$9997, G$4, FRACAS!$D$5:$D$9997, "&lt;="&amp;G105)), "" )</f>
        <v>0</v>
      </c>
      <c r="DI105" s="282">
        <f>IF(H105&gt; 0,(COUNTIFS(FRACAS!$B$5:$B$9997, H$4, FRACAS!$D$5:$D$9997, "&lt;="&amp;H105)), "" )</f>
        <v>0</v>
      </c>
      <c r="DJ105" s="282">
        <f>IF(I105&gt; 0,(COUNTIFS(FRACAS!$B$5:$B$9997, I$4, FRACAS!$D$5:$D$9997, "&lt;="&amp;I105)), "" )</f>
        <v>0</v>
      </c>
      <c r="DK105" s="282">
        <f>IF(J105&gt; 0,(COUNTIFS(FRACAS!$B$5:$B$9997, J$4, FRACAS!$D$5:$D$9997, "&lt;="&amp;J105)), "" )</f>
        <v>0</v>
      </c>
      <c r="DL105" s="282">
        <f>IF(K105&gt; 0,(COUNTIFS(FRACAS!$B$5:$B$9997, K$4, FRACAS!$D$5:$D$9997, "&lt;="&amp;K105)), "" )</f>
        <v>0</v>
      </c>
      <c r="DM105" s="282">
        <f>IF(L105&gt; 0,(COUNTIFS(FRACAS!$B$5:$B$9997, L$4, FRACAS!$D$5:$D$9997, "&lt;="&amp;L105)), "" )</f>
        <v>0</v>
      </c>
      <c r="DN105" s="282">
        <f>IF(M105&gt; 0,(COUNTIFS(FRACAS!$B$5:$B$9997, M$4, FRACAS!$D$5:$D$9997, "&lt;="&amp;M105)), "" )</f>
        <v>0</v>
      </c>
      <c r="DO105" s="284"/>
      <c r="DP105" s="282"/>
      <c r="DQ105" s="282"/>
      <c r="DR105" s="282"/>
      <c r="DS105" s="282"/>
      <c r="DT105" s="282"/>
      <c r="DU105" s="282"/>
      <c r="DV105" s="282"/>
      <c r="DW105" s="282"/>
      <c r="DX105" s="282"/>
      <c r="DY105" s="282"/>
      <c r="DZ105" s="282"/>
      <c r="EA105" s="282"/>
      <c r="EB105" s="282"/>
      <c r="EC105" s="282"/>
      <c r="ED105" s="282"/>
      <c r="EE105" s="282"/>
      <c r="EF105" s="282"/>
      <c r="EG105" s="282"/>
      <c r="EH105" s="282"/>
      <c r="EI105" s="282"/>
      <c r="EJ105" s="282"/>
      <c r="EK105" s="282"/>
      <c r="EL105" s="282"/>
      <c r="EM105" s="282"/>
      <c r="EN105" s="282"/>
      <c r="EO105" s="282"/>
      <c r="EP105" s="282"/>
      <c r="EQ105" s="282"/>
      <c r="ER105" s="282"/>
      <c r="ES105" s="282"/>
      <c r="ET105" s="282"/>
      <c r="EU105" s="282"/>
      <c r="EV105" s="282"/>
      <c r="EW105" s="282"/>
      <c r="EX105" s="282"/>
      <c r="EY105" s="282"/>
      <c r="EZ105" s="282"/>
      <c r="FA105" s="282"/>
      <c r="FB105" s="283"/>
      <c r="FC105" s="285"/>
      <c r="FD105" s="285"/>
      <c r="JN105" s="306"/>
      <c r="JO105" s="274"/>
      <c r="JP105" s="274"/>
      <c r="JQ105" s="274"/>
      <c r="JR105" s="274"/>
      <c r="JS105" s="274"/>
      <c r="JT105" s="274"/>
      <c r="JU105" s="274"/>
      <c r="JV105" s="274"/>
      <c r="JW105" s="274"/>
      <c r="JX105" s="274"/>
      <c r="JY105" s="274"/>
      <c r="JZ105" s="274"/>
      <c r="KA105" s="274"/>
      <c r="KB105" s="274"/>
      <c r="KC105" s="274"/>
      <c r="KD105" s="274"/>
      <c r="KE105" s="274"/>
      <c r="KF105" s="274"/>
      <c r="KG105" s="274"/>
      <c r="KH105" s="274"/>
      <c r="KI105" s="274"/>
      <c r="KJ105" s="274"/>
      <c r="KK105" s="274"/>
      <c r="KL105" s="274"/>
      <c r="KM105" s="274"/>
      <c r="KN105" s="274"/>
      <c r="KO105" s="274"/>
      <c r="KP105" s="274"/>
      <c r="KQ105" s="274"/>
      <c r="KR105" s="274"/>
      <c r="KS105" s="274"/>
      <c r="KT105" s="274"/>
      <c r="KU105" s="274"/>
      <c r="KV105" s="274"/>
      <c r="KW105" s="274"/>
      <c r="KX105" s="274"/>
      <c r="KY105" s="274"/>
      <c r="KZ105" s="274"/>
      <c r="LA105" s="274"/>
      <c r="LB105" s="275"/>
      <c r="LC105" s="302" t="str">
        <f t="shared" si="11"/>
        <v/>
      </c>
      <c r="LD105" s="354" t="str" cm="1">
        <f t="array" ref="LD105">IFERROR(
    (((D105/FRACAS!$AY$1)*60))
    /
    (((D105/FRACAS!$AY$1)*60) + SUMPRODUCT((FRACAS!$B$5:$B$9997=D$4)*(FRACAS!$D$5:$D$9997&lt;=D105)*(IFERROR(FRACAS!$AM$5:$AM$9997,0)))
    ),"")</f>
        <v/>
      </c>
      <c r="LE105" s="354" t="str" cm="1">
        <f t="array" ref="LE105">IFERROR(
    (((E105/FRACAS!$AY$1)*60))
    /
    (((E105/FRACAS!$AY$1)*60) + SUMPRODUCT((FRACAS!$B$5:$B$9997=E$4)*(FRACAS!$D$5:$D$9997&lt;=E105)*(IFERROR(FRACAS!$AM$5:$AM$9997,0)))
    ),"")</f>
        <v/>
      </c>
      <c r="LF105" s="354" t="str" cm="1">
        <f t="array" ref="LF105">IFERROR(
    (((F105/FRACAS!$AY$1)*60))
    /
    (((F105/FRACAS!$AY$1)*60) + SUMPRODUCT((FRACAS!$B$5:$B$9997=F$4)*(FRACAS!$D$5:$D$9997&lt;=F105)*(IFERROR(FRACAS!$AM$5:$AM$9997,0)))
    ),"")</f>
        <v/>
      </c>
      <c r="LG105" s="354" t="str" cm="1">
        <f t="array" ref="LG105">IFERROR(
    (((G105/FRACAS!$AY$1)*60))
    /
    (((G105/FRACAS!$AY$1)*60) + SUMPRODUCT((FRACAS!$B$5:$B$9997=G$4)*(FRACAS!$D$5:$D$9997&lt;=G105)*(IFERROR(FRACAS!$AM$5:$AM$9997,0)))
    ),"")</f>
        <v/>
      </c>
      <c r="LH105" s="354" t="str" cm="1">
        <f t="array" ref="LH105">IFERROR(
    (((H105/FRACAS!$AY$1)*60))
    /
    (((H105/FRACAS!$AY$1)*60) + SUMPRODUCT((FRACAS!$B$5:$B$9997=H$4)*(FRACAS!$D$5:$D$9997&lt;=H105)*(IFERROR(FRACAS!$AM$5:$AM$9997,0)))
    ),"")</f>
        <v/>
      </c>
      <c r="LI105" s="354" t="str" cm="1">
        <f t="array" ref="LI105">IFERROR(
    (((I105/FRACAS!$AY$1)*60))
    /
    (((I105/FRACAS!$AY$1)*60) + SUMPRODUCT((FRACAS!$B$5:$B$9997=I$4)*(FRACAS!$D$5:$D$9997&lt;=I105)*(IFERROR(FRACAS!$AM$5:$AM$9997,0)))
    ),"")</f>
        <v/>
      </c>
      <c r="LJ105" s="354" t="str" cm="1">
        <f t="array" ref="LJ105">IFERROR(
    (((J105/FRACAS!$AY$1)*60))
    /
    (((J105/FRACAS!$AY$1)*60) + SUMPRODUCT((FRACAS!$B$5:$B$9997=J$4)*(FRACAS!$D$5:$D$9997&lt;=J105)*(IFERROR(FRACAS!$AM$5:$AM$9997,0)))
    ),"")</f>
        <v/>
      </c>
      <c r="LK105" s="354" t="str" cm="1">
        <f t="array" ref="LK105">IFERROR(
    (((K105/FRACAS!$AY$1)*60))
    /
    (((K105/FRACAS!$AY$1)*60) + SUMPRODUCT((FRACAS!$B$5:$B$9997=K$4)*(FRACAS!$D$5:$D$9997&lt;=K105)*(IFERROR(FRACAS!$AM$5:$AM$9997,0)))
    ),"")</f>
        <v/>
      </c>
      <c r="LL105" s="354" t="str" cm="1">
        <f t="array" ref="LL105">IFERROR(
    (((L105/FRACAS!$AY$1)*60))
    /
    (((L105/FRACAS!$AY$1)*60) + SUMPRODUCT((FRACAS!$B$5:$B$9997=L$4)*(FRACAS!$D$5:$D$9997&lt;=L105)*(IFERROR(FRACAS!$AM$5:$AM$9997,0)))
    ),"")</f>
        <v/>
      </c>
      <c r="LM105" s="354" t="str" cm="1">
        <f t="array" ref="LM105">IFERROR(
    (((M105/FRACAS!$AY$1)*60))
    /
    (((M105/FRACAS!$AY$1)*60) + SUMPRODUCT((FRACAS!$B$5:$B$9997=M$4)*(FRACAS!$D$5:$D$9997&lt;=M105)*(IFERROR(FRACAS!$AM$5:$AM$9997,0)))
    ),"")</f>
        <v/>
      </c>
      <c r="LN105" s="308"/>
      <c r="LO105" s="276"/>
      <c r="LP105" s="276"/>
      <c r="LQ105" s="276"/>
      <c r="LR105" s="276"/>
      <c r="LS105" s="276"/>
      <c r="LT105" s="276"/>
      <c r="LU105" s="276"/>
      <c r="LV105" s="276"/>
      <c r="LW105" s="276"/>
      <c r="LX105" s="276"/>
      <c r="LY105" s="276"/>
      <c r="LZ105" s="276"/>
      <c r="MA105" s="276"/>
      <c r="MB105" s="276"/>
      <c r="MC105" s="276"/>
      <c r="MD105" s="276"/>
      <c r="ME105" s="276"/>
      <c r="MF105" s="276"/>
      <c r="MG105" s="276"/>
      <c r="MH105" s="276"/>
      <c r="MI105" s="276"/>
      <c r="MJ105" s="276"/>
      <c r="MK105" s="276"/>
      <c r="ML105" s="276"/>
      <c r="MM105" s="276"/>
      <c r="MN105" s="276"/>
      <c r="MO105" s="276"/>
      <c r="MP105" s="276"/>
      <c r="MQ105" s="276"/>
      <c r="MR105" s="276"/>
      <c r="MS105" s="276"/>
      <c r="MT105" s="276"/>
      <c r="MU105" s="276"/>
      <c r="MV105" s="276"/>
      <c r="MW105" s="276"/>
      <c r="MX105" s="276"/>
      <c r="MY105" s="276"/>
      <c r="MZ105" s="276"/>
      <c r="NA105" s="277"/>
      <c r="ND105" s="345">
        <f t="shared" si="12"/>
        <v>0</v>
      </c>
      <c r="NE105" s="346" t="str">
        <f t="shared" si="13"/>
        <v/>
      </c>
      <c r="NF105" s="347" t="str" cm="1">
        <f t="array" ref="NF105">IF($ND105=0,"",(IFERROR( (IFERROR($ND105/FRACAS!$AY$1*60,0) - SUMPRODUCT( (FRACAS!$K$5:$K$9999=NF$2) * IFERROR(FRACAS!$AN$5:$AN$9999,0) ) ) / IFERROR($ND105/FRACAS!$AY$1*60,0), 1 )))</f>
        <v/>
      </c>
      <c r="NG105" s="347" t="str" cm="1">
        <f t="array" ref="NG105">IF($ND105=0,"",(IFERROR( (IFERROR($ND105/FRACAS!$AY$1*60,0) - SUMPRODUCT( (FRACAS!$K$5:$K$9999=NG$2) * IFERROR(FRACAS!$AN$5:$AN$9999,0) ) ) / IFERROR($ND105/FRACAS!$AY$1*60,0), 1 )))</f>
        <v/>
      </c>
      <c r="NH105" s="347" t="str" cm="1">
        <f t="array" ref="NH105">IF($ND105=0,"",(IFERROR( (IFERROR($ND105/FRACAS!$AY$1*60,0) - SUMPRODUCT( (FRACAS!$K$5:$K$9999=NH$2) * IFERROR(FRACAS!$AN$5:$AN$9999,0) ) ) / IFERROR($ND105/FRACAS!$AY$1*60,0), 1 )))</f>
        <v/>
      </c>
      <c r="NI105" s="347" t="str" cm="1">
        <f t="array" ref="NI105">IF($ND105=0,"",(IFERROR( (IFERROR($ND105/FRACAS!$AY$1*60,0) - SUMPRODUCT( (FRACAS!$K$5:$K$9999=NI$2) * IFERROR(FRACAS!$AN$5:$AN$9999,0) ) ) / IFERROR($ND105/FRACAS!$AY$1*60,0), 1 )))</f>
        <v/>
      </c>
      <c r="NJ105" s="347" t="str" cm="1">
        <f t="array" ref="NJ105">IF($ND105=0,"",(IFERROR( (IFERROR($ND105/FRACAS!$AY$1*60,0) - SUMPRODUCT( (FRACAS!$K$5:$K$9999=NJ$2) * IFERROR(FRACAS!$AN$5:$AN$9999,0) ) ) / IFERROR($ND105/FRACAS!$AY$1*60,0), 1 )))</f>
        <v/>
      </c>
      <c r="NK105" s="347" t="str" cm="1">
        <f t="array" ref="NK105">IF($ND105=0,"",(IFERROR( (IFERROR($ND105/FRACAS!$AY$1*60,0) - SUMPRODUCT( (FRACAS!$K$5:$K$9999=NK$2) * IFERROR(FRACAS!$AN$5:$AN$9999,0) ) ) / IFERROR($ND105/FRACAS!$AY$1*60,0), 1 )))</f>
        <v/>
      </c>
      <c r="NL105" s="347" t="str" cm="1">
        <f t="array" ref="NL105">IF($ND105=0,"",(IFERROR( (IFERROR($ND105/FRACAS!$AY$1*60,0) - SUMPRODUCT( (FRACAS!$K$5:$K$9999=NL$2) * IFERROR(FRACAS!$AN$5:$AN$9999,0) ) ) / IFERROR($ND105/FRACAS!$AY$1*60,0), 1 )))</f>
        <v/>
      </c>
      <c r="NM105" s="347" t="str" cm="1">
        <f t="array" ref="NM105">IF($ND105=0,"",(IFERROR( (IFERROR($ND105/FRACAS!$AY$1*60,0) - SUMPRODUCT( (FRACAS!$K$5:$K$9999=NM$2) * IFERROR(FRACAS!$AN$5:$AN$9999,0) ) ) / IFERROR($ND105/FRACAS!$AY$1*60,0), 1 )))</f>
        <v/>
      </c>
      <c r="NN105" s="347" t="str" cm="1">
        <f t="array" ref="NN105">IF($ND105=0,"",(IFERROR( (IFERROR($ND105/FRACAS!$AY$1*60,0) - SUMPRODUCT( (FRACAS!$K$5:$K$9999=NN$2) * IFERROR(FRACAS!$AN$5:$AN$9999,0) ) ) / IFERROR($ND105/FRACAS!$AY$1*60,0), 1 )))</f>
        <v/>
      </c>
      <c r="NO105" s="347" t="str" cm="1">
        <f t="array" ref="NO105">IF($ND105=0,"",(IFERROR( (IFERROR($ND105/FRACAS!$AY$1*60,0) - SUMPRODUCT( (FRACAS!$K$5:$K$9999=NO$2) * IFERROR(FRACAS!$AN$5:$AN$9999,0) ) ) / IFERROR($ND105/FRACAS!$AY$1*60,0), 1 )))</f>
        <v/>
      </c>
      <c r="NP105" s="347" t="str" cm="1">
        <f t="array" ref="NP105">IF($ND105=0,"",(IFERROR( (IFERROR($ND105/FRACAS!$AY$1*60,0) - SUMPRODUCT( (FRACAS!$K$5:$K$9999=NP$2) * IFERROR(FRACAS!$AN$5:$AN$9999,0) ) ) / IFERROR($ND105/FRACAS!$AY$1*60,0), 1 )))</f>
        <v/>
      </c>
      <c r="NQ105" s="347" t="str" cm="1">
        <f t="array" ref="NQ105">IF($ND105=0,"",(IFERROR( (IFERROR($ND105/FRACAS!$AY$1*60,0) - SUMPRODUCT( (FRACAS!$K$5:$K$9999=NQ$2) * IFERROR(FRACAS!$AN$5:$AN$9999,0) ) ) / IFERROR($ND105/FRACAS!$AY$1*60,0), 1 )))</f>
        <v/>
      </c>
      <c r="NR105" s="347" t="str" cm="1">
        <f t="array" ref="NR105">IF($ND105=0,"",(IFERROR( (IFERROR($ND105/FRACAS!$AY$1*60,0) - SUMPRODUCT( (FRACAS!$K$5:$K$9999=NR$2) * IFERROR(FRACAS!$AN$5:$AN$9999,0) ) ) / IFERROR($ND105/FRACAS!$AY$1*60,0), 1 )))</f>
        <v/>
      </c>
      <c r="NS105" s="347" t="str" cm="1">
        <f t="array" ref="NS105">IF($ND105=0,"",(IFERROR( (IFERROR($ND105/FRACAS!$AY$1*60,0) - SUMPRODUCT( (FRACAS!$K$5:$K$9999=NS$2) * IFERROR(FRACAS!$AN$5:$AN$9999,0) ) ) / IFERROR($ND105/FRACAS!$AY$1*60,0), 1 )))</f>
        <v/>
      </c>
      <c r="NT105" s="347" t="str" cm="1">
        <f t="array" ref="NT105">IF($ND105=0,"",(IFERROR( (IFERROR($ND105/FRACAS!$AY$1*60,0) - SUMPRODUCT( (FRACAS!$K$5:$K$9999=NT$2) * IFERROR(FRACAS!$AN$5:$AN$9999,0) ) ) / IFERROR($ND105/FRACAS!$AY$1*60,0), 1 )))</f>
        <v/>
      </c>
      <c r="NU105" s="347" t="str" cm="1">
        <f t="array" ref="NU105">IF($ND105=0,"",(IFERROR( (IFERROR($ND105/FRACAS!$AY$1*60,0) - SUMPRODUCT( (FRACAS!$K$5:$K$9999=NU$2) * IFERROR(FRACAS!$AN$5:$AN$9999,0) ) ) / IFERROR($ND105/FRACAS!$AY$1*60,0), 1 )))</f>
        <v/>
      </c>
      <c r="NV105" s="347" t="str" cm="1">
        <f t="array" ref="NV105">IF($ND105=0,"",(IFERROR( (IFERROR($ND105/FRACAS!$AY$1*60,0) - SUMPRODUCT( (FRACAS!$K$5:$K$9999=NV$2) * IFERROR(FRACAS!$AN$5:$AN$9999,0) ) ) / IFERROR($ND105/FRACAS!$AY$1*60,0), 1 )))</f>
        <v/>
      </c>
      <c r="NW105" s="347" t="str" cm="1">
        <f t="array" ref="NW105">IF($ND105=0,"",(IFERROR( (IFERROR($ND105/FRACAS!$AY$1*60,0) - SUMPRODUCT( (FRACAS!$K$5:$K$9999=NW$2) * IFERROR(FRACAS!$AN$5:$AN$9999,0) ) ) / IFERROR($ND105/FRACAS!$AY$1*60,0), 1 )))</f>
        <v/>
      </c>
      <c r="NX105" s="347" t="str" cm="1">
        <f t="array" ref="NX105">IF($ND105=0,"",(IFERROR( (IFERROR($ND105/FRACAS!$AY$1*60,0) - SUMPRODUCT( (FRACAS!$K$5:$K$9999=NX$2) * IFERROR(FRACAS!$AN$5:$AN$9999,0) ) ) / IFERROR($ND105/FRACAS!$AY$1*60,0), 1 )))</f>
        <v/>
      </c>
      <c r="NY105" s="347" t="str" cm="1">
        <f t="array" ref="NY105">IF($ND105=0,"",(IFERROR( (IFERROR($ND105/FRACAS!$AY$1*60,0) - SUMPRODUCT( (FRACAS!$K$5:$K$9999=NY$2) * IFERROR(FRACAS!$AN$5:$AN$9999,0) ) ) / IFERROR($ND105/FRACAS!$AY$1*60,0), 1 )))</f>
        <v/>
      </c>
      <c r="NZ105" s="347" t="str" cm="1">
        <f t="array" ref="NZ105">IF($ND105=0,"",(IFERROR( (IFERROR($ND105/FRACAS!$AY$1*60,0) - SUMPRODUCT( (FRACAS!$K$5:$K$9999=NZ$2) * IFERROR(FRACAS!$AN$5:$AN$9999,0) ) ) / IFERROR($ND105/FRACAS!$AY$1*60,0), 1 )))</f>
        <v/>
      </c>
      <c r="OA105" s="347" t="str" cm="1">
        <f t="array" ref="OA105">IF($ND105=0,"",(IFERROR( (IFERROR($ND105/FRACAS!$AY$1*60,0) - SUMPRODUCT( (FRACAS!$K$5:$K$9999=OA$2) * IFERROR(FRACAS!$AN$5:$AN$9999,0) ) ) / IFERROR($ND105/FRACAS!$AY$1*60,0), 1 )))</f>
        <v/>
      </c>
      <c r="OB105" s="347" t="str" cm="1">
        <f t="array" ref="OB105">IF($ND105=0,"",(IFERROR( (IFERROR($ND105/FRACAS!$AY$1*60,0) - SUMPRODUCT( (FRACAS!$K$5:$K$9999=OB$2) * IFERROR(FRACAS!$AN$5:$AN$9999,0) ) ) / IFERROR($ND105/FRACAS!$AY$1*60,0), 1 )))</f>
        <v/>
      </c>
      <c r="OC105" s="347" t="str" cm="1">
        <f t="array" ref="OC105">IF($ND105=0,"",(IFERROR( (IFERROR($ND105/FRACAS!$AY$1*60,0) - SUMPRODUCT( (FRACAS!$K$5:$K$9999=OC$2) * IFERROR(FRACAS!$AN$5:$AN$9999,0) ) ) / IFERROR($ND105/FRACAS!$AY$1*60,0), 1 )))</f>
        <v/>
      </c>
      <c r="OD105" s="347" t="str" cm="1">
        <f t="array" ref="OD105">IF($ND105=0,"",(IFERROR( (IFERROR($ND105/FRACAS!$AY$1*60,0) - SUMPRODUCT( (FRACAS!$K$5:$K$9999=OD$2) * IFERROR(FRACAS!$AN$5:$AN$9999,0) ) ) / IFERROR($ND105/FRACAS!$AY$1*60,0), 1 )))</f>
        <v/>
      </c>
      <c r="OE105" s="347" t="str" cm="1">
        <f t="array" ref="OE105">IF($ND105=0,"",(IFERROR( (IFERROR($ND105/FRACAS!$AY$1*60,0) - SUMPRODUCT( (FRACAS!$K$5:$K$9999=OE$2) * IFERROR(FRACAS!$AN$5:$AN$9999,0) ) ) / IFERROR($ND105/FRACAS!$AY$1*60,0), 1 )))</f>
        <v/>
      </c>
      <c r="OF105" s="347" t="str" cm="1">
        <f t="array" ref="OF105">IF($ND105=0,"",(IFERROR( (IFERROR($ND105/FRACAS!$AY$1*60,0) - SUMPRODUCT( (FRACAS!$K$5:$K$9999=OF$2) * IFERROR(FRACAS!$AN$5:$AN$9999,0) ) ) / IFERROR($ND105/FRACAS!$AY$1*60,0), 1 )))</f>
        <v/>
      </c>
      <c r="OG105" s="347" t="str" cm="1">
        <f t="array" ref="OG105">IF($ND105=0,"",(IFERROR( (IFERROR($ND105/FRACAS!$AY$1*60,0) - SUMPRODUCT( (FRACAS!$K$5:$K$9999=OG$2) * IFERROR(FRACAS!$AN$5:$AN$9999,0) ) ) / IFERROR($ND105/FRACAS!$AY$1*60,0), 1 )))</f>
        <v/>
      </c>
      <c r="OH105" s="347" t="str" cm="1">
        <f t="array" ref="OH105">IF($ND105=0,"",(IFERROR( (IFERROR($ND105/FRACAS!$AY$1*60,0) - SUMPRODUCT( (FRACAS!$K$5:$K$9999=OH$2) * IFERROR(FRACAS!$AN$5:$AN$9999,0) ) ) / IFERROR($ND105/FRACAS!$AY$1*60,0), 1 )))</f>
        <v/>
      </c>
      <c r="OI105" s="347" t="str" cm="1">
        <f t="array" ref="OI105">IF($ND105=0,"",(IFERROR( (IFERROR($ND105/FRACAS!$AY$1*60,0) - SUMPRODUCT( (FRACAS!$K$5:$K$9999=OI$2) * IFERROR(FRACAS!$AN$5:$AN$9999,0) ) ) / IFERROR($ND105/FRACAS!$AY$1*60,0), 1 )))</f>
        <v/>
      </c>
      <c r="OJ105" s="347" t="str" cm="1">
        <f t="array" ref="OJ105">IF($ND105=0,"",(IFERROR( (IFERROR($ND105/FRACAS!$AY$1*60,0) - SUMPRODUCT( (FRACAS!$K$5:$K$9999=OJ$2) * IFERROR(FRACAS!$AN$5:$AN$9999,0) ) ) / IFERROR($ND105/FRACAS!$AY$1*60,0), 1 )))</f>
        <v/>
      </c>
      <c r="OK105" s="347" t="str" cm="1">
        <f t="array" ref="OK105">IF($ND105=0,"",(IFERROR( (IFERROR($ND105/FRACAS!$AY$1*60,0) - SUMPRODUCT( (FRACAS!$K$5:$K$9999=OK$2) * IFERROR(FRACAS!$AN$5:$AN$9999,0) ) ) / IFERROR($ND105/FRACAS!$AY$1*60,0), 1 )))</f>
        <v/>
      </c>
      <c r="OL105" s="347" t="str" cm="1">
        <f t="array" ref="OL105">IF($ND105=0,"",(IFERROR( (IFERROR($ND105/FRACAS!$AY$1*60,0) - SUMPRODUCT( (FRACAS!$K$5:$K$9999=OL$2) * IFERROR(FRACAS!$AN$5:$AN$9999,0) ) ) / IFERROR($ND105/FRACAS!$AY$1*60,0), 1 )))</f>
        <v/>
      </c>
      <c r="OM105" s="347" t="str" cm="1">
        <f t="array" ref="OM105">IF($ND105=0,"",(IFERROR( (IFERROR($ND105/FRACAS!$AY$1*60,0) - SUMPRODUCT( (FRACAS!$K$5:$K$9999=OM$2) * IFERROR(FRACAS!$AN$5:$AN$9999,0) ) ) / IFERROR($ND105/FRACAS!$AY$1*60,0), 1 )))</f>
        <v/>
      </c>
      <c r="ON105" s="347" t="str" cm="1">
        <f t="array" ref="ON105">IF($ND105=0,"",(IFERROR( (IFERROR($ND105/FRACAS!$AY$1*60,0) - SUMPRODUCT( (FRACAS!$K$5:$K$9999=ON$2) * IFERROR(FRACAS!$AN$5:$AN$9999,0) ) ) / IFERROR($ND105/FRACAS!$AY$1*60,0), 1 )))</f>
        <v/>
      </c>
    </row>
    <row r="106" spans="2:404" ht="15" customHeight="1">
      <c r="B106" s="301" t="s">
        <v>265</v>
      </c>
      <c r="C106" s="302">
        <v>45968</v>
      </c>
      <c r="D106" s="279" t="str">
        <f>IF('[7]MİLLEAGE(KM)'!H107="","",'[7]MİLLEAGE(KM)'!H107)</f>
        <v/>
      </c>
      <c r="E106" s="279" t="str">
        <f>IF('[7]MİLLEAGE(KM)'!I107="","",'[7]MİLLEAGE(KM)'!I107)</f>
        <v/>
      </c>
      <c r="F106" s="279" t="str">
        <f>IF('[7]MİLLEAGE(KM)'!J107="","",'[7]MİLLEAGE(KM)'!J107)</f>
        <v/>
      </c>
      <c r="G106" s="279" t="str">
        <f>IF('[7]MİLLEAGE(KM)'!K107="","",'[7]MİLLEAGE(KM)'!K107)</f>
        <v/>
      </c>
      <c r="H106" s="279" t="str">
        <f>IF('[7]MİLLEAGE(KM)'!L107="","",'[7]MİLLEAGE(KM)'!L107)</f>
        <v/>
      </c>
      <c r="I106" s="279" t="str">
        <f>IF('[7]MİLLEAGE(KM)'!M107="","",'[7]MİLLEAGE(KM)'!M107)</f>
        <v/>
      </c>
      <c r="J106" s="279" t="str">
        <f>IF('[7]MİLLEAGE(KM)'!N107="","",'[7]MİLLEAGE(KM)'!N107)</f>
        <v/>
      </c>
      <c r="K106" s="279" t="str">
        <f>IF('[7]MİLLEAGE(KM)'!O107="","",'[7]MİLLEAGE(KM)'!O107)</f>
        <v/>
      </c>
      <c r="L106" s="279" t="str">
        <f>IF('[7]MİLLEAGE(KM)'!P107="","",'[7]MİLLEAGE(KM)'!P107)</f>
        <v/>
      </c>
      <c r="M106" s="279" t="str">
        <f>IF('[7]MİLLEAGE(KM)'!Q107="","",'[7]MİLLEAGE(KM)'!Q107)</f>
        <v/>
      </c>
      <c r="N106" s="305"/>
      <c r="O106" s="279"/>
      <c r="P106" s="279"/>
      <c r="Q106" s="279"/>
      <c r="R106" s="279"/>
      <c r="S106" s="279"/>
      <c r="T106" s="279"/>
      <c r="U106" s="279"/>
      <c r="V106" s="279"/>
      <c r="W106" s="279"/>
      <c r="X106" s="279"/>
      <c r="Y106" s="279"/>
      <c r="Z106" s="279"/>
      <c r="AA106" s="279"/>
      <c r="AB106" s="279"/>
      <c r="AC106" s="279"/>
      <c r="AD106" s="279"/>
      <c r="AE106" s="279"/>
      <c r="AF106" s="279"/>
      <c r="AG106" s="279"/>
      <c r="AH106" s="279"/>
      <c r="AI106" s="279"/>
      <c r="AJ106" s="279"/>
      <c r="AK106" s="279"/>
      <c r="AL106" s="279"/>
      <c r="AM106" s="279"/>
      <c r="AN106" s="279"/>
      <c r="AO106" s="279"/>
      <c r="AP106" s="279"/>
      <c r="AQ106" s="279"/>
      <c r="AR106" s="279"/>
      <c r="AS106" s="279"/>
      <c r="AT106" s="279"/>
      <c r="AU106" s="279"/>
      <c r="AV106" s="279"/>
      <c r="AW106" s="279"/>
      <c r="AX106" s="279"/>
      <c r="AY106" s="279"/>
      <c r="AZ106" s="279"/>
      <c r="BA106" s="280"/>
      <c r="BB106" s="266"/>
      <c r="BC106" s="266"/>
      <c r="BD106" s="352"/>
      <c r="BE106" s="352"/>
      <c r="BF106" s="352"/>
      <c r="BG106" s="352"/>
      <c r="BH106" s="352"/>
      <c r="BI106" s="352"/>
      <c r="BJ106" s="352"/>
      <c r="BK106" s="352"/>
      <c r="BL106" s="352"/>
      <c r="BM106" s="352"/>
      <c r="BN106" s="352"/>
      <c r="BO106" s="352"/>
      <c r="BP106" s="352"/>
      <c r="BQ106" s="352"/>
      <c r="BR106" s="352"/>
      <c r="BS106" s="352"/>
      <c r="BT106" s="352"/>
      <c r="BU106" s="352"/>
      <c r="BV106" s="352"/>
      <c r="BW106" s="352"/>
      <c r="BX106" s="352"/>
      <c r="BY106" s="352"/>
      <c r="BZ106" s="352"/>
      <c r="CA106" s="352"/>
      <c r="CB106" s="352"/>
      <c r="CC106" s="352"/>
      <c r="CD106" s="352"/>
      <c r="CE106" s="352"/>
      <c r="CF106" s="352"/>
      <c r="CG106" s="352"/>
      <c r="CH106" s="352"/>
      <c r="CI106" s="352"/>
      <c r="CJ106" s="352"/>
      <c r="CK106" s="352"/>
      <c r="CL106" s="352"/>
      <c r="CM106" s="352"/>
      <c r="CN106" s="352"/>
      <c r="CO106" s="352"/>
      <c r="CP106" s="352"/>
      <c r="CQ106" s="352"/>
      <c r="CR106" s="352"/>
      <c r="CS106" s="352"/>
      <c r="CT106" s="352"/>
      <c r="CU106" s="352"/>
      <c r="CV106" s="352"/>
      <c r="CW106" s="352"/>
      <c r="CX106" s="352"/>
      <c r="CY106" s="352"/>
      <c r="CZ106" s="352"/>
      <c r="DA106" s="352"/>
      <c r="DB106" s="266"/>
      <c r="DC106" s="266">
        <f t="shared" si="8"/>
        <v>0</v>
      </c>
      <c r="DD106" s="302" t="str">
        <f t="shared" si="9"/>
        <v/>
      </c>
      <c r="DE106" s="328">
        <f>IF(D106&gt; 0,(COUNTIFS(FRACAS!$B$5:$B$9997, D$4, FRACAS!$D$5:$D$9997, "&lt;="&amp;D106)), "" )</f>
        <v>0</v>
      </c>
      <c r="DF106" s="282">
        <f>IF(E106&gt; 0,(COUNTIFS(FRACAS!$B$5:$B$9997, E$4, FRACAS!$D$5:$D$9997, "&lt;="&amp;E106)), "" )</f>
        <v>0</v>
      </c>
      <c r="DG106" s="282">
        <f>IF(F106&gt; 0,(COUNTIFS(FRACAS!$B$5:$B$9997, F$4, FRACAS!$D$5:$D$9997, "&lt;="&amp;F106)), "" )</f>
        <v>0</v>
      </c>
      <c r="DH106" s="282">
        <f>IF(G106&gt; 0,(COUNTIFS(FRACAS!$B$5:$B$9997, G$4, FRACAS!$D$5:$D$9997, "&lt;="&amp;G106)), "" )</f>
        <v>0</v>
      </c>
      <c r="DI106" s="282">
        <f>IF(H106&gt; 0,(COUNTIFS(FRACAS!$B$5:$B$9997, H$4, FRACAS!$D$5:$D$9997, "&lt;="&amp;H106)), "" )</f>
        <v>0</v>
      </c>
      <c r="DJ106" s="282">
        <f>IF(I106&gt; 0,(COUNTIFS(FRACAS!$B$5:$B$9997, I$4, FRACAS!$D$5:$D$9997, "&lt;="&amp;I106)), "" )</f>
        <v>0</v>
      </c>
      <c r="DK106" s="282">
        <f>IF(J106&gt; 0,(COUNTIFS(FRACAS!$B$5:$B$9997, J$4, FRACAS!$D$5:$D$9997, "&lt;="&amp;J106)), "" )</f>
        <v>0</v>
      </c>
      <c r="DL106" s="282">
        <f>IF(K106&gt; 0,(COUNTIFS(FRACAS!$B$5:$B$9997, K$4, FRACAS!$D$5:$D$9997, "&lt;="&amp;K106)), "" )</f>
        <v>0</v>
      </c>
      <c r="DM106" s="282">
        <f>IF(L106&gt; 0,(COUNTIFS(FRACAS!$B$5:$B$9997, L$4, FRACAS!$D$5:$D$9997, "&lt;="&amp;L106)), "" )</f>
        <v>0</v>
      </c>
      <c r="DN106" s="282">
        <f>IF(M106&gt; 0,(COUNTIFS(FRACAS!$B$5:$B$9997, M$4, FRACAS!$D$5:$D$9997, "&lt;="&amp;M106)), "" )</f>
        <v>0</v>
      </c>
      <c r="DO106" s="284"/>
      <c r="DP106" s="282"/>
      <c r="DQ106" s="282"/>
      <c r="DR106" s="282"/>
      <c r="DS106" s="282"/>
      <c r="DT106" s="282"/>
      <c r="DU106" s="282"/>
      <c r="DV106" s="282"/>
      <c r="DW106" s="282"/>
      <c r="DX106" s="282"/>
      <c r="DY106" s="282"/>
      <c r="DZ106" s="282"/>
      <c r="EA106" s="282"/>
      <c r="EB106" s="282"/>
      <c r="EC106" s="282"/>
      <c r="ED106" s="282"/>
      <c r="EE106" s="282"/>
      <c r="EF106" s="282"/>
      <c r="EG106" s="282"/>
      <c r="EH106" s="282"/>
      <c r="EI106" s="282"/>
      <c r="EJ106" s="282"/>
      <c r="EK106" s="282"/>
      <c r="EL106" s="282"/>
      <c r="EM106" s="282"/>
      <c r="EN106" s="282"/>
      <c r="EO106" s="282"/>
      <c r="EP106" s="282"/>
      <c r="EQ106" s="282"/>
      <c r="ER106" s="282"/>
      <c r="ES106" s="282"/>
      <c r="ET106" s="282"/>
      <c r="EU106" s="282"/>
      <c r="EV106" s="282"/>
      <c r="EW106" s="282"/>
      <c r="EX106" s="282"/>
      <c r="EY106" s="282"/>
      <c r="EZ106" s="282"/>
      <c r="FA106" s="282"/>
      <c r="FB106" s="283"/>
      <c r="FC106" s="285"/>
      <c r="FD106" s="285"/>
      <c r="JN106" s="306"/>
      <c r="JO106" s="274"/>
      <c r="JP106" s="274"/>
      <c r="JQ106" s="274"/>
      <c r="JR106" s="274"/>
      <c r="JS106" s="274"/>
      <c r="JT106" s="274"/>
      <c r="JU106" s="274"/>
      <c r="JV106" s="274"/>
      <c r="JW106" s="274"/>
      <c r="JX106" s="274"/>
      <c r="JY106" s="274"/>
      <c r="JZ106" s="274"/>
      <c r="KA106" s="274"/>
      <c r="KB106" s="274"/>
      <c r="KC106" s="274"/>
      <c r="KD106" s="274"/>
      <c r="KE106" s="274"/>
      <c r="KF106" s="274"/>
      <c r="KG106" s="274"/>
      <c r="KH106" s="274"/>
      <c r="KI106" s="274"/>
      <c r="KJ106" s="274"/>
      <c r="KK106" s="274"/>
      <c r="KL106" s="274"/>
      <c r="KM106" s="274"/>
      <c r="KN106" s="274"/>
      <c r="KO106" s="274"/>
      <c r="KP106" s="274"/>
      <c r="KQ106" s="274"/>
      <c r="KR106" s="274"/>
      <c r="KS106" s="274"/>
      <c r="KT106" s="274"/>
      <c r="KU106" s="274"/>
      <c r="KV106" s="274"/>
      <c r="KW106" s="274"/>
      <c r="KX106" s="274"/>
      <c r="KY106" s="274"/>
      <c r="KZ106" s="274"/>
      <c r="LA106" s="274"/>
      <c r="LB106" s="275"/>
      <c r="LC106" s="302" t="str">
        <f t="shared" si="11"/>
        <v/>
      </c>
      <c r="LD106" s="354" t="str" cm="1">
        <f t="array" ref="LD106">IFERROR(
    (((D106/FRACAS!$AY$1)*60))
    /
    (((D106/FRACAS!$AY$1)*60) + SUMPRODUCT((FRACAS!$B$5:$B$9997=D$4)*(FRACAS!$D$5:$D$9997&lt;=D106)*(IFERROR(FRACAS!$AM$5:$AM$9997,0)))
    ),"")</f>
        <v/>
      </c>
      <c r="LE106" s="354" t="str" cm="1">
        <f t="array" ref="LE106">IFERROR(
    (((E106/FRACAS!$AY$1)*60))
    /
    (((E106/FRACAS!$AY$1)*60) + SUMPRODUCT((FRACAS!$B$5:$B$9997=E$4)*(FRACAS!$D$5:$D$9997&lt;=E106)*(IFERROR(FRACAS!$AM$5:$AM$9997,0)))
    ),"")</f>
        <v/>
      </c>
      <c r="LF106" s="354" t="str" cm="1">
        <f t="array" ref="LF106">IFERROR(
    (((F106/FRACAS!$AY$1)*60))
    /
    (((F106/FRACAS!$AY$1)*60) + SUMPRODUCT((FRACAS!$B$5:$B$9997=F$4)*(FRACAS!$D$5:$D$9997&lt;=F106)*(IFERROR(FRACAS!$AM$5:$AM$9997,0)))
    ),"")</f>
        <v/>
      </c>
      <c r="LG106" s="354" t="str" cm="1">
        <f t="array" ref="LG106">IFERROR(
    (((G106/FRACAS!$AY$1)*60))
    /
    (((G106/FRACAS!$AY$1)*60) + SUMPRODUCT((FRACAS!$B$5:$B$9997=G$4)*(FRACAS!$D$5:$D$9997&lt;=G106)*(IFERROR(FRACAS!$AM$5:$AM$9997,0)))
    ),"")</f>
        <v/>
      </c>
      <c r="LH106" s="354" t="str" cm="1">
        <f t="array" ref="LH106">IFERROR(
    (((H106/FRACAS!$AY$1)*60))
    /
    (((H106/FRACAS!$AY$1)*60) + SUMPRODUCT((FRACAS!$B$5:$B$9997=H$4)*(FRACAS!$D$5:$D$9997&lt;=H106)*(IFERROR(FRACAS!$AM$5:$AM$9997,0)))
    ),"")</f>
        <v/>
      </c>
      <c r="LI106" s="354" t="str" cm="1">
        <f t="array" ref="LI106">IFERROR(
    (((I106/FRACAS!$AY$1)*60))
    /
    (((I106/FRACAS!$AY$1)*60) + SUMPRODUCT((FRACAS!$B$5:$B$9997=I$4)*(FRACAS!$D$5:$D$9997&lt;=I106)*(IFERROR(FRACAS!$AM$5:$AM$9997,0)))
    ),"")</f>
        <v/>
      </c>
      <c r="LJ106" s="354" t="str" cm="1">
        <f t="array" ref="LJ106">IFERROR(
    (((J106/FRACAS!$AY$1)*60))
    /
    (((J106/FRACAS!$AY$1)*60) + SUMPRODUCT((FRACAS!$B$5:$B$9997=J$4)*(FRACAS!$D$5:$D$9997&lt;=J106)*(IFERROR(FRACAS!$AM$5:$AM$9997,0)))
    ),"")</f>
        <v/>
      </c>
      <c r="LK106" s="354" t="str" cm="1">
        <f t="array" ref="LK106">IFERROR(
    (((K106/FRACAS!$AY$1)*60))
    /
    (((K106/FRACAS!$AY$1)*60) + SUMPRODUCT((FRACAS!$B$5:$B$9997=K$4)*(FRACAS!$D$5:$D$9997&lt;=K106)*(IFERROR(FRACAS!$AM$5:$AM$9997,0)))
    ),"")</f>
        <v/>
      </c>
      <c r="LL106" s="354" t="str" cm="1">
        <f t="array" ref="LL106">IFERROR(
    (((L106/FRACAS!$AY$1)*60))
    /
    (((L106/FRACAS!$AY$1)*60) + SUMPRODUCT((FRACAS!$B$5:$B$9997=L$4)*(FRACAS!$D$5:$D$9997&lt;=L106)*(IFERROR(FRACAS!$AM$5:$AM$9997,0)))
    ),"")</f>
        <v/>
      </c>
      <c r="LM106" s="354" t="str" cm="1">
        <f t="array" ref="LM106">IFERROR(
    (((M106/FRACAS!$AY$1)*60))
    /
    (((M106/FRACAS!$AY$1)*60) + SUMPRODUCT((FRACAS!$B$5:$B$9997=M$4)*(FRACAS!$D$5:$D$9997&lt;=M106)*(IFERROR(FRACAS!$AM$5:$AM$9997,0)))
    ),"")</f>
        <v/>
      </c>
      <c r="LN106" s="308"/>
      <c r="LO106" s="276"/>
      <c r="LP106" s="276"/>
      <c r="LQ106" s="276"/>
      <c r="LR106" s="276"/>
      <c r="LS106" s="276"/>
      <c r="LT106" s="276"/>
      <c r="LU106" s="276"/>
      <c r="LV106" s="276"/>
      <c r="LW106" s="276"/>
      <c r="LX106" s="276"/>
      <c r="LY106" s="276"/>
      <c r="LZ106" s="276"/>
      <c r="MA106" s="276"/>
      <c r="MB106" s="276"/>
      <c r="MC106" s="276"/>
      <c r="MD106" s="276"/>
      <c r="ME106" s="276"/>
      <c r="MF106" s="276"/>
      <c r="MG106" s="276"/>
      <c r="MH106" s="276"/>
      <c r="MI106" s="276"/>
      <c r="MJ106" s="276"/>
      <c r="MK106" s="276"/>
      <c r="ML106" s="276"/>
      <c r="MM106" s="276"/>
      <c r="MN106" s="276"/>
      <c r="MO106" s="276"/>
      <c r="MP106" s="276"/>
      <c r="MQ106" s="276"/>
      <c r="MR106" s="276"/>
      <c r="MS106" s="276"/>
      <c r="MT106" s="276"/>
      <c r="MU106" s="276"/>
      <c r="MV106" s="276"/>
      <c r="MW106" s="276"/>
      <c r="MX106" s="276"/>
      <c r="MY106" s="276"/>
      <c r="MZ106" s="276"/>
      <c r="NA106" s="277"/>
      <c r="ND106" s="345">
        <f t="shared" si="12"/>
        <v>0</v>
      </c>
      <c r="NE106" s="346" t="str">
        <f t="shared" si="13"/>
        <v/>
      </c>
      <c r="NF106" s="347" t="str" cm="1">
        <f t="array" ref="NF106">IF($ND106=0,"",(IFERROR( (IFERROR($ND106/FRACAS!$AY$1*60,0) - SUMPRODUCT( (FRACAS!$K$5:$K$9999=NF$2) * IFERROR(FRACAS!$AN$5:$AN$9999,0) ) ) / IFERROR($ND106/FRACAS!$AY$1*60,0), 1 )))</f>
        <v/>
      </c>
      <c r="NG106" s="347" t="str" cm="1">
        <f t="array" ref="NG106">IF($ND106=0,"",(IFERROR( (IFERROR($ND106/FRACAS!$AY$1*60,0) - SUMPRODUCT( (FRACAS!$K$5:$K$9999=NG$2) * IFERROR(FRACAS!$AN$5:$AN$9999,0) ) ) / IFERROR($ND106/FRACAS!$AY$1*60,0), 1 )))</f>
        <v/>
      </c>
      <c r="NH106" s="347" t="str" cm="1">
        <f t="array" ref="NH106">IF($ND106=0,"",(IFERROR( (IFERROR($ND106/FRACAS!$AY$1*60,0) - SUMPRODUCT( (FRACAS!$K$5:$K$9999=NH$2) * IFERROR(FRACAS!$AN$5:$AN$9999,0) ) ) / IFERROR($ND106/FRACAS!$AY$1*60,0), 1 )))</f>
        <v/>
      </c>
      <c r="NI106" s="347" t="str" cm="1">
        <f t="array" ref="NI106">IF($ND106=0,"",(IFERROR( (IFERROR($ND106/FRACAS!$AY$1*60,0) - SUMPRODUCT( (FRACAS!$K$5:$K$9999=NI$2) * IFERROR(FRACAS!$AN$5:$AN$9999,0) ) ) / IFERROR($ND106/FRACAS!$AY$1*60,0), 1 )))</f>
        <v/>
      </c>
      <c r="NJ106" s="347" t="str" cm="1">
        <f t="array" ref="NJ106">IF($ND106=0,"",(IFERROR( (IFERROR($ND106/FRACAS!$AY$1*60,0) - SUMPRODUCT( (FRACAS!$K$5:$K$9999=NJ$2) * IFERROR(FRACAS!$AN$5:$AN$9999,0) ) ) / IFERROR($ND106/FRACAS!$AY$1*60,0), 1 )))</f>
        <v/>
      </c>
      <c r="NK106" s="347" t="str" cm="1">
        <f t="array" ref="NK106">IF($ND106=0,"",(IFERROR( (IFERROR($ND106/FRACAS!$AY$1*60,0) - SUMPRODUCT( (FRACAS!$K$5:$K$9999=NK$2) * IFERROR(FRACAS!$AN$5:$AN$9999,0) ) ) / IFERROR($ND106/FRACAS!$AY$1*60,0), 1 )))</f>
        <v/>
      </c>
      <c r="NL106" s="347" t="str" cm="1">
        <f t="array" ref="NL106">IF($ND106=0,"",(IFERROR( (IFERROR($ND106/FRACAS!$AY$1*60,0) - SUMPRODUCT( (FRACAS!$K$5:$K$9999=NL$2) * IFERROR(FRACAS!$AN$5:$AN$9999,0) ) ) / IFERROR($ND106/FRACAS!$AY$1*60,0), 1 )))</f>
        <v/>
      </c>
      <c r="NM106" s="347" t="str" cm="1">
        <f t="array" ref="NM106">IF($ND106=0,"",(IFERROR( (IFERROR($ND106/FRACAS!$AY$1*60,0) - SUMPRODUCT( (FRACAS!$K$5:$K$9999=NM$2) * IFERROR(FRACAS!$AN$5:$AN$9999,0) ) ) / IFERROR($ND106/FRACAS!$AY$1*60,0), 1 )))</f>
        <v/>
      </c>
      <c r="NN106" s="347" t="str" cm="1">
        <f t="array" ref="NN106">IF($ND106=0,"",(IFERROR( (IFERROR($ND106/FRACAS!$AY$1*60,0) - SUMPRODUCT( (FRACAS!$K$5:$K$9999=NN$2) * IFERROR(FRACAS!$AN$5:$AN$9999,0) ) ) / IFERROR($ND106/FRACAS!$AY$1*60,0), 1 )))</f>
        <v/>
      </c>
      <c r="NO106" s="347" t="str" cm="1">
        <f t="array" ref="NO106">IF($ND106=0,"",(IFERROR( (IFERROR($ND106/FRACAS!$AY$1*60,0) - SUMPRODUCT( (FRACAS!$K$5:$K$9999=NO$2) * IFERROR(FRACAS!$AN$5:$AN$9999,0) ) ) / IFERROR($ND106/FRACAS!$AY$1*60,0), 1 )))</f>
        <v/>
      </c>
      <c r="NP106" s="347" t="str" cm="1">
        <f t="array" ref="NP106">IF($ND106=0,"",(IFERROR( (IFERROR($ND106/FRACAS!$AY$1*60,0) - SUMPRODUCT( (FRACAS!$K$5:$K$9999=NP$2) * IFERROR(FRACAS!$AN$5:$AN$9999,0) ) ) / IFERROR($ND106/FRACAS!$AY$1*60,0), 1 )))</f>
        <v/>
      </c>
      <c r="NQ106" s="347" t="str" cm="1">
        <f t="array" ref="NQ106">IF($ND106=0,"",(IFERROR( (IFERROR($ND106/FRACAS!$AY$1*60,0) - SUMPRODUCT( (FRACAS!$K$5:$K$9999=NQ$2) * IFERROR(FRACAS!$AN$5:$AN$9999,0) ) ) / IFERROR($ND106/FRACAS!$AY$1*60,0), 1 )))</f>
        <v/>
      </c>
      <c r="NR106" s="347" t="str" cm="1">
        <f t="array" ref="NR106">IF($ND106=0,"",(IFERROR( (IFERROR($ND106/FRACAS!$AY$1*60,0) - SUMPRODUCT( (FRACAS!$K$5:$K$9999=NR$2) * IFERROR(FRACAS!$AN$5:$AN$9999,0) ) ) / IFERROR($ND106/FRACAS!$AY$1*60,0), 1 )))</f>
        <v/>
      </c>
      <c r="NS106" s="347" t="str" cm="1">
        <f t="array" ref="NS106">IF($ND106=0,"",(IFERROR( (IFERROR($ND106/FRACAS!$AY$1*60,0) - SUMPRODUCT( (FRACAS!$K$5:$K$9999=NS$2) * IFERROR(FRACAS!$AN$5:$AN$9999,0) ) ) / IFERROR($ND106/FRACAS!$AY$1*60,0), 1 )))</f>
        <v/>
      </c>
      <c r="NT106" s="347" t="str" cm="1">
        <f t="array" ref="NT106">IF($ND106=0,"",(IFERROR( (IFERROR($ND106/FRACAS!$AY$1*60,0) - SUMPRODUCT( (FRACAS!$K$5:$K$9999=NT$2) * IFERROR(FRACAS!$AN$5:$AN$9999,0) ) ) / IFERROR($ND106/FRACAS!$AY$1*60,0), 1 )))</f>
        <v/>
      </c>
      <c r="NU106" s="347" t="str" cm="1">
        <f t="array" ref="NU106">IF($ND106=0,"",(IFERROR( (IFERROR($ND106/FRACAS!$AY$1*60,0) - SUMPRODUCT( (FRACAS!$K$5:$K$9999=NU$2) * IFERROR(FRACAS!$AN$5:$AN$9999,0) ) ) / IFERROR($ND106/FRACAS!$AY$1*60,0), 1 )))</f>
        <v/>
      </c>
      <c r="NV106" s="347" t="str" cm="1">
        <f t="array" ref="NV106">IF($ND106=0,"",(IFERROR( (IFERROR($ND106/FRACAS!$AY$1*60,0) - SUMPRODUCT( (FRACAS!$K$5:$K$9999=NV$2) * IFERROR(FRACAS!$AN$5:$AN$9999,0) ) ) / IFERROR($ND106/FRACAS!$AY$1*60,0), 1 )))</f>
        <v/>
      </c>
      <c r="NW106" s="347" t="str" cm="1">
        <f t="array" ref="NW106">IF($ND106=0,"",(IFERROR( (IFERROR($ND106/FRACAS!$AY$1*60,0) - SUMPRODUCT( (FRACAS!$K$5:$K$9999=NW$2) * IFERROR(FRACAS!$AN$5:$AN$9999,0) ) ) / IFERROR($ND106/FRACAS!$AY$1*60,0), 1 )))</f>
        <v/>
      </c>
      <c r="NX106" s="347" t="str" cm="1">
        <f t="array" ref="NX106">IF($ND106=0,"",(IFERROR( (IFERROR($ND106/FRACAS!$AY$1*60,0) - SUMPRODUCT( (FRACAS!$K$5:$K$9999=NX$2) * IFERROR(FRACAS!$AN$5:$AN$9999,0) ) ) / IFERROR($ND106/FRACAS!$AY$1*60,0), 1 )))</f>
        <v/>
      </c>
      <c r="NY106" s="347" t="str" cm="1">
        <f t="array" ref="NY106">IF($ND106=0,"",(IFERROR( (IFERROR($ND106/FRACAS!$AY$1*60,0) - SUMPRODUCT( (FRACAS!$K$5:$K$9999=NY$2) * IFERROR(FRACAS!$AN$5:$AN$9999,0) ) ) / IFERROR($ND106/FRACAS!$AY$1*60,0), 1 )))</f>
        <v/>
      </c>
      <c r="NZ106" s="347" t="str" cm="1">
        <f t="array" ref="NZ106">IF($ND106=0,"",(IFERROR( (IFERROR($ND106/FRACAS!$AY$1*60,0) - SUMPRODUCT( (FRACAS!$K$5:$K$9999=NZ$2) * IFERROR(FRACAS!$AN$5:$AN$9999,0) ) ) / IFERROR($ND106/FRACAS!$AY$1*60,0), 1 )))</f>
        <v/>
      </c>
      <c r="OA106" s="347" t="str" cm="1">
        <f t="array" ref="OA106">IF($ND106=0,"",(IFERROR( (IFERROR($ND106/FRACAS!$AY$1*60,0) - SUMPRODUCT( (FRACAS!$K$5:$K$9999=OA$2) * IFERROR(FRACAS!$AN$5:$AN$9999,0) ) ) / IFERROR($ND106/FRACAS!$AY$1*60,0), 1 )))</f>
        <v/>
      </c>
      <c r="OB106" s="347" t="str" cm="1">
        <f t="array" ref="OB106">IF($ND106=0,"",(IFERROR( (IFERROR($ND106/FRACAS!$AY$1*60,0) - SUMPRODUCT( (FRACAS!$K$5:$K$9999=OB$2) * IFERROR(FRACAS!$AN$5:$AN$9999,0) ) ) / IFERROR($ND106/FRACAS!$AY$1*60,0), 1 )))</f>
        <v/>
      </c>
      <c r="OC106" s="347" t="str" cm="1">
        <f t="array" ref="OC106">IF($ND106=0,"",(IFERROR( (IFERROR($ND106/FRACAS!$AY$1*60,0) - SUMPRODUCT( (FRACAS!$K$5:$K$9999=OC$2) * IFERROR(FRACAS!$AN$5:$AN$9999,0) ) ) / IFERROR($ND106/FRACAS!$AY$1*60,0), 1 )))</f>
        <v/>
      </c>
      <c r="OD106" s="347" t="str" cm="1">
        <f t="array" ref="OD106">IF($ND106=0,"",(IFERROR( (IFERROR($ND106/FRACAS!$AY$1*60,0) - SUMPRODUCT( (FRACAS!$K$5:$K$9999=OD$2) * IFERROR(FRACAS!$AN$5:$AN$9999,0) ) ) / IFERROR($ND106/FRACAS!$AY$1*60,0), 1 )))</f>
        <v/>
      </c>
      <c r="OE106" s="347" t="str" cm="1">
        <f t="array" ref="OE106">IF($ND106=0,"",(IFERROR( (IFERROR($ND106/FRACAS!$AY$1*60,0) - SUMPRODUCT( (FRACAS!$K$5:$K$9999=OE$2) * IFERROR(FRACAS!$AN$5:$AN$9999,0) ) ) / IFERROR($ND106/FRACAS!$AY$1*60,0), 1 )))</f>
        <v/>
      </c>
      <c r="OF106" s="347" t="str" cm="1">
        <f t="array" ref="OF106">IF($ND106=0,"",(IFERROR( (IFERROR($ND106/FRACAS!$AY$1*60,0) - SUMPRODUCT( (FRACAS!$K$5:$K$9999=OF$2) * IFERROR(FRACAS!$AN$5:$AN$9999,0) ) ) / IFERROR($ND106/FRACAS!$AY$1*60,0), 1 )))</f>
        <v/>
      </c>
      <c r="OG106" s="347" t="str" cm="1">
        <f t="array" ref="OG106">IF($ND106=0,"",(IFERROR( (IFERROR($ND106/FRACAS!$AY$1*60,0) - SUMPRODUCT( (FRACAS!$K$5:$K$9999=OG$2) * IFERROR(FRACAS!$AN$5:$AN$9999,0) ) ) / IFERROR($ND106/FRACAS!$AY$1*60,0), 1 )))</f>
        <v/>
      </c>
      <c r="OH106" s="347" t="str" cm="1">
        <f t="array" ref="OH106">IF($ND106=0,"",(IFERROR( (IFERROR($ND106/FRACAS!$AY$1*60,0) - SUMPRODUCT( (FRACAS!$K$5:$K$9999=OH$2) * IFERROR(FRACAS!$AN$5:$AN$9999,0) ) ) / IFERROR($ND106/FRACAS!$AY$1*60,0), 1 )))</f>
        <v/>
      </c>
      <c r="OI106" s="347" t="str" cm="1">
        <f t="array" ref="OI106">IF($ND106=0,"",(IFERROR( (IFERROR($ND106/FRACAS!$AY$1*60,0) - SUMPRODUCT( (FRACAS!$K$5:$K$9999=OI$2) * IFERROR(FRACAS!$AN$5:$AN$9999,0) ) ) / IFERROR($ND106/FRACAS!$AY$1*60,0), 1 )))</f>
        <v/>
      </c>
      <c r="OJ106" s="347" t="str" cm="1">
        <f t="array" ref="OJ106">IF($ND106=0,"",(IFERROR( (IFERROR($ND106/FRACAS!$AY$1*60,0) - SUMPRODUCT( (FRACAS!$K$5:$K$9999=OJ$2) * IFERROR(FRACAS!$AN$5:$AN$9999,0) ) ) / IFERROR($ND106/FRACAS!$AY$1*60,0), 1 )))</f>
        <v/>
      </c>
      <c r="OK106" s="347" t="str" cm="1">
        <f t="array" ref="OK106">IF($ND106=0,"",(IFERROR( (IFERROR($ND106/FRACAS!$AY$1*60,0) - SUMPRODUCT( (FRACAS!$K$5:$K$9999=OK$2) * IFERROR(FRACAS!$AN$5:$AN$9999,0) ) ) / IFERROR($ND106/FRACAS!$AY$1*60,0), 1 )))</f>
        <v/>
      </c>
      <c r="OL106" s="347" t="str" cm="1">
        <f t="array" ref="OL106">IF($ND106=0,"",(IFERROR( (IFERROR($ND106/FRACAS!$AY$1*60,0) - SUMPRODUCT( (FRACAS!$K$5:$K$9999=OL$2) * IFERROR(FRACAS!$AN$5:$AN$9999,0) ) ) / IFERROR($ND106/FRACAS!$AY$1*60,0), 1 )))</f>
        <v/>
      </c>
      <c r="OM106" s="347" t="str" cm="1">
        <f t="array" ref="OM106">IF($ND106=0,"",(IFERROR( (IFERROR($ND106/FRACAS!$AY$1*60,0) - SUMPRODUCT( (FRACAS!$K$5:$K$9999=OM$2) * IFERROR(FRACAS!$AN$5:$AN$9999,0) ) ) / IFERROR($ND106/FRACAS!$AY$1*60,0), 1 )))</f>
        <v/>
      </c>
      <c r="ON106" s="347" t="str" cm="1">
        <f t="array" ref="ON106">IF($ND106=0,"",(IFERROR( (IFERROR($ND106/FRACAS!$AY$1*60,0) - SUMPRODUCT( (FRACAS!$K$5:$K$9999=ON$2) * IFERROR(FRACAS!$AN$5:$AN$9999,0) ) ) / IFERROR($ND106/FRACAS!$AY$1*60,0), 1 )))</f>
        <v/>
      </c>
    </row>
    <row r="107" spans="2:404" ht="15" customHeight="1">
      <c r="B107" s="301" t="s">
        <v>266</v>
      </c>
      <c r="C107" s="302">
        <v>45975</v>
      </c>
      <c r="D107" s="279">
        <f>IF('[7]MİLLEAGE(KM)'!H108="","",'[7]MİLLEAGE(KM)'!H108)</f>
        <v>42953</v>
      </c>
      <c r="E107" s="279">
        <f>IF('[7]MİLLEAGE(KM)'!I108="","",'[7]MİLLEAGE(KM)'!I108)</f>
        <v>33575</v>
      </c>
      <c r="F107" s="279">
        <f>IF('[7]MİLLEAGE(KM)'!J108="","",'[7]MİLLEAGE(KM)'!J108)</f>
        <v>65954</v>
      </c>
      <c r="G107" s="279">
        <f>IF('[7]MİLLEAGE(KM)'!K108="","",'[7]MİLLEAGE(KM)'!K108)</f>
        <v>61828</v>
      </c>
      <c r="H107" s="279">
        <f>IF('[7]MİLLEAGE(KM)'!L108="","",'[7]MİLLEAGE(KM)'!L108)</f>
        <v>50427</v>
      </c>
      <c r="I107" s="279">
        <f>IF('[7]MİLLEAGE(KM)'!M108="","",'[7]MİLLEAGE(KM)'!M108)</f>
        <v>15002</v>
      </c>
      <c r="J107" s="279">
        <f>IF('[7]MİLLEAGE(KM)'!N108="","",'[7]MİLLEAGE(KM)'!N108)</f>
        <v>10085</v>
      </c>
      <c r="K107" s="279">
        <f>IF('[7]MİLLEAGE(KM)'!O108="","",'[7]MİLLEAGE(KM)'!O108)</f>
        <v>10330</v>
      </c>
      <c r="L107" s="279">
        <f>IF('[7]MİLLEAGE(KM)'!P108="","",'[7]MİLLEAGE(KM)'!P108)</f>
        <v>7454</v>
      </c>
      <c r="M107" s="279">
        <f>IF('[7]MİLLEAGE(KM)'!Q108="","",'[7]MİLLEAGE(KM)'!Q108)</f>
        <v>5728</v>
      </c>
      <c r="N107" s="305"/>
      <c r="O107" s="279"/>
      <c r="P107" s="279"/>
      <c r="Q107" s="279"/>
      <c r="R107" s="279"/>
      <c r="S107" s="279"/>
      <c r="T107" s="279"/>
      <c r="U107" s="279"/>
      <c r="V107" s="279"/>
      <c r="W107" s="279"/>
      <c r="X107" s="279"/>
      <c r="Y107" s="279"/>
      <c r="Z107" s="279"/>
      <c r="AA107" s="279"/>
      <c r="AB107" s="279"/>
      <c r="AC107" s="279"/>
      <c r="AD107" s="279"/>
      <c r="AE107" s="279"/>
      <c r="AF107" s="279"/>
      <c r="AG107" s="279"/>
      <c r="AH107" s="279"/>
      <c r="AI107" s="279"/>
      <c r="AJ107" s="279"/>
      <c r="AK107" s="279"/>
      <c r="AL107" s="279"/>
      <c r="AM107" s="279"/>
      <c r="AN107" s="279"/>
      <c r="AO107" s="279"/>
      <c r="AP107" s="279"/>
      <c r="AQ107" s="279"/>
      <c r="AR107" s="279"/>
      <c r="AS107" s="279"/>
      <c r="AT107" s="279"/>
      <c r="AU107" s="279"/>
      <c r="AV107" s="279"/>
      <c r="AW107" s="279"/>
      <c r="AX107" s="279"/>
      <c r="AY107" s="279"/>
      <c r="AZ107" s="279"/>
      <c r="BA107" s="280"/>
      <c r="BB107" s="266"/>
      <c r="BC107" s="266"/>
      <c r="BD107" s="352"/>
      <c r="BE107" s="352"/>
      <c r="BF107" s="352"/>
      <c r="BG107" s="352"/>
      <c r="BH107" s="352"/>
      <c r="BI107" s="352"/>
      <c r="BJ107" s="352"/>
      <c r="BK107" s="352"/>
      <c r="BL107" s="352"/>
      <c r="BM107" s="352"/>
      <c r="BN107" s="352"/>
      <c r="BO107" s="352"/>
      <c r="BP107" s="352"/>
      <c r="BQ107" s="352"/>
      <c r="BR107" s="352"/>
      <c r="BS107" s="352"/>
      <c r="BT107" s="352"/>
      <c r="BU107" s="352"/>
      <c r="BV107" s="352"/>
      <c r="BW107" s="352"/>
      <c r="BX107" s="352"/>
      <c r="BY107" s="352"/>
      <c r="BZ107" s="352"/>
      <c r="CA107" s="352"/>
      <c r="CB107" s="352"/>
      <c r="CC107" s="352"/>
      <c r="CD107" s="352"/>
      <c r="CE107" s="352"/>
      <c r="CF107" s="352"/>
      <c r="CG107" s="352"/>
      <c r="CH107" s="352"/>
      <c r="CI107" s="352"/>
      <c r="CJ107" s="352"/>
      <c r="CK107" s="352"/>
      <c r="CL107" s="352"/>
      <c r="CM107" s="352"/>
      <c r="CN107" s="352"/>
      <c r="CO107" s="352"/>
      <c r="CP107" s="352"/>
      <c r="CQ107" s="352"/>
      <c r="CR107" s="352"/>
      <c r="CS107" s="352"/>
      <c r="CT107" s="352"/>
      <c r="CU107" s="352"/>
      <c r="CV107" s="352"/>
      <c r="CW107" s="352"/>
      <c r="CX107" s="352"/>
      <c r="CY107" s="352"/>
      <c r="CZ107" s="352"/>
      <c r="DA107" s="352"/>
      <c r="DB107" s="266"/>
      <c r="DC107" s="266">
        <f t="shared" si="8"/>
        <v>94</v>
      </c>
      <c r="DD107" s="302">
        <f t="shared" si="9"/>
        <v>45975</v>
      </c>
      <c r="DE107" s="328">
        <f>IF(D107&gt; 0,(COUNTIFS(FRACAS!$B$5:$B$9997, D$4, FRACAS!$D$5:$D$9997, "&lt;="&amp;D107)), "" )</f>
        <v>44</v>
      </c>
      <c r="DF107" s="282">
        <f>IF(E107&gt; 0,(COUNTIFS(FRACAS!$B$5:$B$9997, E$4, FRACAS!$D$5:$D$9997, "&lt;="&amp;E107)), "" )</f>
        <v>15</v>
      </c>
      <c r="DG107" s="282">
        <f>IF(F107&gt; 0,(COUNTIFS(FRACAS!$B$5:$B$9997, F$4, FRACAS!$D$5:$D$9997, "&lt;="&amp;F107)), "" )</f>
        <v>9</v>
      </c>
      <c r="DH107" s="282">
        <f>IF(G107&gt; 0,(COUNTIFS(FRACAS!$B$5:$B$9997, G$4, FRACAS!$D$5:$D$9997, "&lt;="&amp;G107)), "" )</f>
        <v>13</v>
      </c>
      <c r="DI107" s="282">
        <f>IF(H107&gt; 0,(COUNTIFS(FRACAS!$B$5:$B$9997, H$4, FRACAS!$D$5:$D$9997, "&lt;="&amp;H107)), "" )</f>
        <v>13</v>
      </c>
      <c r="DJ107" s="282">
        <f>IF(I107&gt; 0,(COUNTIFS(FRACAS!$B$5:$B$9997, I$4, FRACAS!$D$5:$D$9997, "&lt;="&amp;I107)), "" )</f>
        <v>0</v>
      </c>
      <c r="DK107" s="282">
        <f>IF(J107&gt; 0,(COUNTIFS(FRACAS!$B$5:$B$9997, J$4, FRACAS!$D$5:$D$9997, "&lt;="&amp;J107)), "" )</f>
        <v>0</v>
      </c>
      <c r="DL107" s="282">
        <f>IF(K107&gt; 0,(COUNTIFS(FRACAS!$B$5:$B$9997, K$4, FRACAS!$D$5:$D$9997, "&lt;="&amp;K107)), "" )</f>
        <v>0</v>
      </c>
      <c r="DM107" s="282">
        <f>IF(L107&gt; 0,(COUNTIFS(FRACAS!$B$5:$B$9997, L$4, FRACAS!$D$5:$D$9997, "&lt;="&amp;L107)), "" )</f>
        <v>0</v>
      </c>
      <c r="DN107" s="282">
        <f>IF(M107&gt; 0,(COUNTIFS(FRACAS!$B$5:$B$9997, M$4, FRACAS!$D$5:$D$9997, "&lt;="&amp;M107)), "" )</f>
        <v>0</v>
      </c>
      <c r="DO107" s="284"/>
      <c r="DP107" s="282"/>
      <c r="DQ107" s="282"/>
      <c r="DR107" s="282"/>
      <c r="DS107" s="282"/>
      <c r="DT107" s="282"/>
      <c r="DU107" s="282"/>
      <c r="DV107" s="282"/>
      <c r="DW107" s="282"/>
      <c r="DX107" s="282"/>
      <c r="DY107" s="282"/>
      <c r="DZ107" s="282"/>
      <c r="EA107" s="282"/>
      <c r="EB107" s="282"/>
      <c r="EC107" s="282"/>
      <c r="ED107" s="282"/>
      <c r="EE107" s="282"/>
      <c r="EF107" s="282"/>
      <c r="EG107" s="282"/>
      <c r="EH107" s="282"/>
      <c r="EI107" s="282"/>
      <c r="EJ107" s="282"/>
      <c r="EK107" s="282"/>
      <c r="EL107" s="282"/>
      <c r="EM107" s="282"/>
      <c r="EN107" s="282"/>
      <c r="EO107" s="282"/>
      <c r="EP107" s="282"/>
      <c r="EQ107" s="282"/>
      <c r="ER107" s="282"/>
      <c r="ES107" s="282"/>
      <c r="ET107" s="282"/>
      <c r="EU107" s="282"/>
      <c r="EV107" s="282"/>
      <c r="EW107" s="282"/>
      <c r="EX107" s="282"/>
      <c r="EY107" s="282"/>
      <c r="EZ107" s="282"/>
      <c r="FA107" s="282"/>
      <c r="FB107" s="283"/>
      <c r="FC107" s="285"/>
      <c r="FD107" s="285"/>
      <c r="JN107" s="306"/>
      <c r="JO107" s="274"/>
      <c r="JP107" s="274"/>
      <c r="JQ107" s="274"/>
      <c r="JR107" s="274"/>
      <c r="JS107" s="274"/>
      <c r="JT107" s="274"/>
      <c r="JU107" s="274"/>
      <c r="JV107" s="274"/>
      <c r="JW107" s="274"/>
      <c r="JX107" s="274"/>
      <c r="JY107" s="274"/>
      <c r="JZ107" s="274"/>
      <c r="KA107" s="274"/>
      <c r="KB107" s="274"/>
      <c r="KC107" s="274"/>
      <c r="KD107" s="274"/>
      <c r="KE107" s="274"/>
      <c r="KF107" s="274"/>
      <c r="KG107" s="274"/>
      <c r="KH107" s="274"/>
      <c r="KI107" s="274"/>
      <c r="KJ107" s="274"/>
      <c r="KK107" s="274"/>
      <c r="KL107" s="274"/>
      <c r="KM107" s="274"/>
      <c r="KN107" s="274"/>
      <c r="KO107" s="274"/>
      <c r="KP107" s="274"/>
      <c r="KQ107" s="274"/>
      <c r="KR107" s="274"/>
      <c r="KS107" s="274"/>
      <c r="KT107" s="274"/>
      <c r="KU107" s="274"/>
      <c r="KV107" s="274"/>
      <c r="KW107" s="274"/>
      <c r="KX107" s="274"/>
      <c r="KY107" s="274"/>
      <c r="KZ107" s="274"/>
      <c r="LA107" s="274"/>
      <c r="LB107" s="275"/>
      <c r="LC107" s="302">
        <f t="shared" si="11"/>
        <v>45975</v>
      </c>
      <c r="LD107" s="354" cm="1">
        <f t="array" ref="LD107">IFERROR(
    (((D107/FRACAS!$AY$1)*60))
    /
    (((D107/FRACAS!$AY$1)*60) + SUMPRODUCT((FRACAS!$B$5:$B$9997=D$4)*(FRACAS!$D$5:$D$9997&lt;=D107)*(IFERROR(FRACAS!$AM$5:$AM$9997,0)))
    ),"")</f>
        <v>0.61496882776793149</v>
      </c>
      <c r="LE107" s="354" cm="1">
        <f t="array" ref="LE107">IFERROR(
    (((E107/FRACAS!$AY$1)*60))
    /
    (((E107/FRACAS!$AY$1)*60) + SUMPRODUCT((FRACAS!$B$5:$B$9997=E$4)*(FRACAS!$D$5:$D$9997&lt;=E107)*(IFERROR(FRACAS!$AM$5:$AM$9997,0)))
    ),"")</f>
        <v>0.54864627308196556</v>
      </c>
      <c r="LF107" s="354" cm="1">
        <f t="array" ref="LF107">IFERROR(
    (((F107/FRACAS!$AY$1)*60))
    /
    (((F107/FRACAS!$AY$1)*60) + SUMPRODUCT((FRACAS!$B$5:$B$9997=F$4)*(FRACAS!$D$5:$D$9997&lt;=F107)*(IFERROR(FRACAS!$AM$5:$AM$9997,0)))
    ),"")</f>
        <v>0.89603547031681663</v>
      </c>
      <c r="LG107" s="354" cm="1">
        <f t="array" ref="LG107">IFERROR(
    (((G107/FRACAS!$AY$1)*60))
    /
    (((G107/FRACAS!$AY$1)*60) + SUMPRODUCT((FRACAS!$B$5:$B$9997=G$4)*(FRACAS!$D$5:$D$9997&lt;=G107)*(IFERROR(FRACAS!$AM$5:$AM$9997,0)))
    ),"")</f>
        <v>0.90149035771778885</v>
      </c>
      <c r="LH107" s="354" cm="1">
        <f t="array" ref="LH107">IFERROR(
    (((H107/FRACAS!$AY$1)*60))
    /
    (((H107/FRACAS!$AY$1)*60) + SUMPRODUCT((FRACAS!$B$5:$B$9997=H$4)*(FRACAS!$D$5:$D$9997&lt;=H107)*(IFERROR(FRACAS!$AM$5:$AM$9997,0)))
    ),"")</f>
        <v>0.86854161126800511</v>
      </c>
      <c r="LI107" s="354" cm="1">
        <f t="array" ref="LI107">IFERROR(
    (((I107/FRACAS!$AY$1)*60))
    /
    (((I107/FRACAS!$AY$1)*60) + SUMPRODUCT((FRACAS!$B$5:$B$9997=I$4)*(FRACAS!$D$5:$D$9997&lt;=I107)*(IFERROR(FRACAS!$AM$5:$AM$9997,0)))
    ),"")</f>
        <v>1</v>
      </c>
      <c r="LJ107" s="354" cm="1">
        <f t="array" ref="LJ107">IFERROR(
    (((J107/FRACAS!$AY$1)*60))
    /
    (((J107/FRACAS!$AY$1)*60) + SUMPRODUCT((FRACAS!$B$5:$B$9997=J$4)*(FRACAS!$D$5:$D$9997&lt;=J107)*(IFERROR(FRACAS!$AM$5:$AM$9997,0)))
    ),"")</f>
        <v>1</v>
      </c>
      <c r="LK107" s="354" cm="1">
        <f t="array" ref="LK107">IFERROR(
    (((K107/FRACAS!$AY$1)*60))
    /
    (((K107/FRACAS!$AY$1)*60) + SUMPRODUCT((FRACAS!$B$5:$B$9997=K$4)*(FRACAS!$D$5:$D$9997&lt;=K107)*(IFERROR(FRACAS!$AM$5:$AM$9997,0)))
    ),"")</f>
        <v>1</v>
      </c>
      <c r="LL107" s="354" cm="1">
        <f t="array" ref="LL107">IFERROR(
    (((L107/FRACAS!$AY$1)*60))
    /
    (((L107/FRACAS!$AY$1)*60) + SUMPRODUCT((FRACAS!$B$5:$B$9997=L$4)*(FRACAS!$D$5:$D$9997&lt;=L107)*(IFERROR(FRACAS!$AM$5:$AM$9997,0)))
    ),"")</f>
        <v>1</v>
      </c>
      <c r="LM107" s="354" cm="1">
        <f t="array" ref="LM107">IFERROR(
    (((M107/FRACAS!$AY$1)*60))
    /
    (((M107/FRACAS!$AY$1)*60) + SUMPRODUCT((FRACAS!$B$5:$B$9997=M$4)*(FRACAS!$D$5:$D$9997&lt;=M107)*(IFERROR(FRACAS!$AM$5:$AM$9997,0)))
    ),"")</f>
        <v>1</v>
      </c>
      <c r="LN107" s="308"/>
      <c r="LO107" s="276"/>
      <c r="LP107" s="276"/>
      <c r="LQ107" s="276"/>
      <c r="LR107" s="276"/>
      <c r="LS107" s="276"/>
      <c r="LT107" s="276"/>
      <c r="LU107" s="276"/>
      <c r="LV107" s="276"/>
      <c r="LW107" s="276"/>
      <c r="LX107" s="276"/>
      <c r="LY107" s="276"/>
      <c r="LZ107" s="276"/>
      <c r="MA107" s="276"/>
      <c r="MB107" s="276"/>
      <c r="MC107" s="276"/>
      <c r="MD107" s="276"/>
      <c r="ME107" s="276"/>
      <c r="MF107" s="276"/>
      <c r="MG107" s="276"/>
      <c r="MH107" s="276"/>
      <c r="MI107" s="276"/>
      <c r="MJ107" s="276"/>
      <c r="MK107" s="276"/>
      <c r="ML107" s="276"/>
      <c r="MM107" s="276"/>
      <c r="MN107" s="276"/>
      <c r="MO107" s="276"/>
      <c r="MP107" s="276"/>
      <c r="MQ107" s="276"/>
      <c r="MR107" s="276"/>
      <c r="MS107" s="276"/>
      <c r="MT107" s="276"/>
      <c r="MU107" s="276"/>
      <c r="MV107" s="276"/>
      <c r="MW107" s="276"/>
      <c r="MX107" s="276"/>
      <c r="MY107" s="276"/>
      <c r="MZ107" s="276"/>
      <c r="NA107" s="277"/>
      <c r="ND107" s="345">
        <f t="shared" si="12"/>
        <v>303336</v>
      </c>
      <c r="NE107" s="346">
        <f t="shared" si="13"/>
        <v>45975</v>
      </c>
      <c r="NF107" s="347" cm="1">
        <f t="array" ref="NF107">IF($ND107=0,"",(IFERROR( (IFERROR($ND107/FRACAS!$AY$1*60,0) - SUMPRODUCT( (FRACAS!$K$5:$K$9999=NF$2) * IFERROR(FRACAS!$AN$5:$AN$9999,0) ) ) / IFERROR($ND107/FRACAS!$AY$1*60,0), 1 )))</f>
        <v>1</v>
      </c>
      <c r="NG107" s="347" cm="1">
        <f t="array" ref="NG107">IF($ND107=0,"",(IFERROR( (IFERROR($ND107/FRACAS!$AY$1*60,0) - SUMPRODUCT( (FRACAS!$K$5:$K$9999=NG$2) * IFERROR(FRACAS!$AN$5:$AN$9999,0) ) ) / IFERROR($ND107/FRACAS!$AY$1*60,0), 1 )))</f>
        <v>1</v>
      </c>
      <c r="NH107" s="347" cm="1">
        <f t="array" ref="NH107">IF($ND107=0,"",(IFERROR( (IFERROR($ND107/FRACAS!$AY$1*60,0) - SUMPRODUCT( (FRACAS!$K$5:$K$9999=NH$2) * IFERROR(FRACAS!$AN$5:$AN$9999,0) ) ) / IFERROR($ND107/FRACAS!$AY$1*60,0), 1 )))</f>
        <v>1</v>
      </c>
      <c r="NI107" s="347" cm="1">
        <f t="array" ref="NI107">IF($ND107=0,"",(IFERROR( (IFERROR($ND107/FRACAS!$AY$1*60,0) - SUMPRODUCT( (FRACAS!$K$5:$K$9999=NI$2) * IFERROR(FRACAS!$AN$5:$AN$9999,0) ) ) / IFERROR($ND107/FRACAS!$AY$1*60,0), 1 )))</f>
        <v>1</v>
      </c>
      <c r="NJ107" s="347" cm="1">
        <f t="array" ref="NJ107">IF($ND107=0,"",(IFERROR( (IFERROR($ND107/FRACAS!$AY$1*60,0) - SUMPRODUCT( (FRACAS!$K$5:$K$9999=NJ$2) * IFERROR(FRACAS!$AN$5:$AN$9999,0) ) ) / IFERROR($ND107/FRACAS!$AY$1*60,0), 1 )))</f>
        <v>1</v>
      </c>
      <c r="NK107" s="347" cm="1">
        <f t="array" ref="NK107">IF($ND107=0,"",(IFERROR( (IFERROR($ND107/FRACAS!$AY$1*60,0) - SUMPRODUCT( (FRACAS!$K$5:$K$9999=NK$2) * IFERROR(FRACAS!$AN$5:$AN$9999,0) ) ) / IFERROR($ND107/FRACAS!$AY$1*60,0), 1 )))</f>
        <v>1</v>
      </c>
      <c r="NL107" s="347" cm="1">
        <f t="array" ref="NL107">IF($ND107=0,"",(IFERROR( (IFERROR($ND107/FRACAS!$AY$1*60,0) - SUMPRODUCT( (FRACAS!$K$5:$K$9999=NL$2) * IFERROR(FRACAS!$AN$5:$AN$9999,0) ) ) / IFERROR($ND107/FRACAS!$AY$1*60,0), 1 )))</f>
        <v>1</v>
      </c>
      <c r="NM107" s="347" cm="1">
        <f t="array" ref="NM107">IF($ND107=0,"",(IFERROR( (IFERROR($ND107/FRACAS!$AY$1*60,0) - SUMPRODUCT( (FRACAS!$K$5:$K$9999=NM$2) * IFERROR(FRACAS!$AN$5:$AN$9999,0) ) ) / IFERROR($ND107/FRACAS!$AY$1*60,0), 1 )))</f>
        <v>1</v>
      </c>
      <c r="NN107" s="347" cm="1">
        <f t="array" ref="NN107">IF($ND107=0,"",(IFERROR( (IFERROR($ND107/FRACAS!$AY$1*60,0) - SUMPRODUCT( (FRACAS!$K$5:$K$9999=NN$2) * IFERROR(FRACAS!$AN$5:$AN$9999,0) ) ) / IFERROR($ND107/FRACAS!$AY$1*60,0), 1 )))</f>
        <v>1</v>
      </c>
      <c r="NO107" s="347" cm="1">
        <f t="array" ref="NO107">IF($ND107=0,"",(IFERROR( (IFERROR($ND107/FRACAS!$AY$1*60,0) - SUMPRODUCT( (FRACAS!$K$5:$K$9999=NO$2) * IFERROR(FRACAS!$AN$5:$AN$9999,0) ) ) / IFERROR($ND107/FRACAS!$AY$1*60,0), 1 )))</f>
        <v>1</v>
      </c>
      <c r="NP107" s="347" cm="1">
        <f t="array" ref="NP107">IF($ND107=0,"",(IFERROR( (IFERROR($ND107/FRACAS!$AY$1*60,0) - SUMPRODUCT( (FRACAS!$K$5:$K$9999=NP$2) * IFERROR(FRACAS!$AN$5:$AN$9999,0) ) ) / IFERROR($ND107/FRACAS!$AY$1*60,0), 1 )))</f>
        <v>1</v>
      </c>
      <c r="NQ107" s="347" cm="1">
        <f t="array" ref="NQ107">IF($ND107=0,"",(IFERROR( (IFERROR($ND107/FRACAS!$AY$1*60,0) - SUMPRODUCT( (FRACAS!$K$5:$K$9999=NQ$2) * IFERROR(FRACAS!$AN$5:$AN$9999,0) ) ) / IFERROR($ND107/FRACAS!$AY$1*60,0), 1 )))</f>
        <v>1</v>
      </c>
      <c r="NR107" s="347" cm="1">
        <f t="array" ref="NR107">IF($ND107=0,"",(IFERROR( (IFERROR($ND107/FRACAS!$AY$1*60,0) - SUMPRODUCT( (FRACAS!$K$5:$K$9999=NR$2) * IFERROR(FRACAS!$AN$5:$AN$9999,0) ) ) / IFERROR($ND107/FRACAS!$AY$1*60,0), 1 )))</f>
        <v>1</v>
      </c>
      <c r="NS107" s="347" cm="1">
        <f t="array" ref="NS107">IF($ND107=0,"",(IFERROR( (IFERROR($ND107/FRACAS!$AY$1*60,0) - SUMPRODUCT( (FRACAS!$K$5:$K$9999=NS$2) * IFERROR(FRACAS!$AN$5:$AN$9999,0) ) ) / IFERROR($ND107/FRACAS!$AY$1*60,0), 1 )))</f>
        <v>1</v>
      </c>
      <c r="NT107" s="347" cm="1">
        <f t="array" ref="NT107">IF($ND107=0,"",(IFERROR( (IFERROR($ND107/FRACAS!$AY$1*60,0) - SUMPRODUCT( (FRACAS!$K$5:$K$9999=NT$2) * IFERROR(FRACAS!$AN$5:$AN$9999,0) ) ) / IFERROR($ND107/FRACAS!$AY$1*60,0), 1 )))</f>
        <v>1</v>
      </c>
      <c r="NU107" s="347" cm="1">
        <f t="array" ref="NU107">IF($ND107=0,"",(IFERROR( (IFERROR($ND107/FRACAS!$AY$1*60,0) - SUMPRODUCT( (FRACAS!$K$5:$K$9999=NU$2) * IFERROR(FRACAS!$AN$5:$AN$9999,0) ) ) / IFERROR($ND107/FRACAS!$AY$1*60,0), 1 )))</f>
        <v>1</v>
      </c>
      <c r="NV107" s="347" cm="1">
        <f t="array" ref="NV107">IF($ND107=0,"",(IFERROR( (IFERROR($ND107/FRACAS!$AY$1*60,0) - SUMPRODUCT( (FRACAS!$K$5:$K$9999=NV$2) * IFERROR(FRACAS!$AN$5:$AN$9999,0) ) ) / IFERROR($ND107/FRACAS!$AY$1*60,0), 1 )))</f>
        <v>1</v>
      </c>
      <c r="NW107" s="347" cm="1">
        <f t="array" ref="NW107">IF($ND107=0,"",(IFERROR( (IFERROR($ND107/FRACAS!$AY$1*60,0) - SUMPRODUCT( (FRACAS!$K$5:$K$9999=NW$2) * IFERROR(FRACAS!$AN$5:$AN$9999,0) ) ) / IFERROR($ND107/FRACAS!$AY$1*60,0), 1 )))</f>
        <v>1</v>
      </c>
      <c r="NX107" s="347" cm="1">
        <f t="array" ref="NX107">IF($ND107=0,"",(IFERROR( (IFERROR($ND107/FRACAS!$AY$1*60,0) - SUMPRODUCT( (FRACAS!$K$5:$K$9999=NX$2) * IFERROR(FRACAS!$AN$5:$AN$9999,0) ) ) / IFERROR($ND107/FRACAS!$AY$1*60,0), 1 )))</f>
        <v>1</v>
      </c>
      <c r="NY107" s="347" cm="1">
        <f t="array" ref="NY107">IF($ND107=0,"",(IFERROR( (IFERROR($ND107/FRACAS!$AY$1*60,0) - SUMPRODUCT( (FRACAS!$K$5:$K$9999=NY$2) * IFERROR(FRACAS!$AN$5:$AN$9999,0) ) ) / IFERROR($ND107/FRACAS!$AY$1*60,0), 1 )))</f>
        <v>1</v>
      </c>
      <c r="NZ107" s="347" cm="1">
        <f t="array" ref="NZ107">IF($ND107=0,"",(IFERROR( (IFERROR($ND107/FRACAS!$AY$1*60,0) - SUMPRODUCT( (FRACAS!$K$5:$K$9999=NZ$2) * IFERROR(FRACAS!$AN$5:$AN$9999,0) ) ) / IFERROR($ND107/FRACAS!$AY$1*60,0), 1 )))</f>
        <v>1</v>
      </c>
      <c r="OA107" s="347" cm="1">
        <f t="array" ref="OA107">IF($ND107=0,"",(IFERROR( (IFERROR($ND107/FRACAS!$AY$1*60,0) - SUMPRODUCT( (FRACAS!$K$5:$K$9999=OA$2) * IFERROR(FRACAS!$AN$5:$AN$9999,0) ) ) / IFERROR($ND107/FRACAS!$AY$1*60,0), 1 )))</f>
        <v>1</v>
      </c>
      <c r="OB107" s="347" cm="1">
        <f t="array" ref="OB107">IF($ND107=0,"",(IFERROR( (IFERROR($ND107/FRACAS!$AY$1*60,0) - SUMPRODUCT( (FRACAS!$K$5:$K$9999=OB$2) * IFERROR(FRACAS!$AN$5:$AN$9999,0) ) ) / IFERROR($ND107/FRACAS!$AY$1*60,0), 1 )))</f>
        <v>1</v>
      </c>
      <c r="OC107" s="347" cm="1">
        <f t="array" ref="OC107">IF($ND107=0,"",(IFERROR( (IFERROR($ND107/FRACAS!$AY$1*60,0) - SUMPRODUCT( (FRACAS!$K$5:$K$9999=OC$2) * IFERROR(FRACAS!$AN$5:$AN$9999,0) ) ) / IFERROR($ND107/FRACAS!$AY$1*60,0), 1 )))</f>
        <v>1</v>
      </c>
      <c r="OD107" s="347" cm="1">
        <f t="array" ref="OD107">IF($ND107=0,"",(IFERROR( (IFERROR($ND107/FRACAS!$AY$1*60,0) - SUMPRODUCT( (FRACAS!$K$5:$K$9999=OD$2) * IFERROR(FRACAS!$AN$5:$AN$9999,0) ) ) / IFERROR($ND107/FRACAS!$AY$1*60,0), 1 )))</f>
        <v>1</v>
      </c>
      <c r="OE107" s="347" cm="1">
        <f t="array" ref="OE107">IF($ND107=0,"",(IFERROR( (IFERROR($ND107/FRACAS!$AY$1*60,0) - SUMPRODUCT( (FRACAS!$K$5:$K$9999=OE$2) * IFERROR(FRACAS!$AN$5:$AN$9999,0) ) ) / IFERROR($ND107/FRACAS!$AY$1*60,0), 1 )))</f>
        <v>1</v>
      </c>
      <c r="OF107" s="347" cm="1">
        <f t="array" ref="OF107">IF($ND107=0,"",(IFERROR( (IFERROR($ND107/FRACAS!$AY$1*60,0) - SUMPRODUCT( (FRACAS!$K$5:$K$9999=OF$2) * IFERROR(FRACAS!$AN$5:$AN$9999,0) ) ) / IFERROR($ND107/FRACAS!$AY$1*60,0), 1 )))</f>
        <v>1</v>
      </c>
      <c r="OG107" s="347" cm="1">
        <f t="array" ref="OG107">IF($ND107=0,"",(IFERROR( (IFERROR($ND107/FRACAS!$AY$1*60,0) - SUMPRODUCT( (FRACAS!$K$5:$K$9999=OG$2) * IFERROR(FRACAS!$AN$5:$AN$9999,0) ) ) / IFERROR($ND107/FRACAS!$AY$1*60,0), 1 )))</f>
        <v>1</v>
      </c>
      <c r="OH107" s="347" cm="1">
        <f t="array" ref="OH107">IF($ND107=0,"",(IFERROR( (IFERROR($ND107/FRACAS!$AY$1*60,0) - SUMPRODUCT( (FRACAS!$K$5:$K$9999=OH$2) * IFERROR(FRACAS!$AN$5:$AN$9999,0) ) ) / IFERROR($ND107/FRACAS!$AY$1*60,0), 1 )))</f>
        <v>1</v>
      </c>
      <c r="OI107" s="347" cm="1">
        <f t="array" ref="OI107">IF($ND107=0,"",(IFERROR( (IFERROR($ND107/FRACAS!$AY$1*60,0) - SUMPRODUCT( (FRACAS!$K$5:$K$9999=OI$2) * IFERROR(FRACAS!$AN$5:$AN$9999,0) ) ) / IFERROR($ND107/FRACAS!$AY$1*60,0), 1 )))</f>
        <v>1</v>
      </c>
      <c r="OJ107" s="347" cm="1">
        <f t="array" ref="OJ107">IF($ND107=0,"",(IFERROR( (IFERROR($ND107/FRACAS!$AY$1*60,0) - SUMPRODUCT( (FRACAS!$K$5:$K$9999=OJ$2) * IFERROR(FRACAS!$AN$5:$AN$9999,0) ) ) / IFERROR($ND107/FRACAS!$AY$1*60,0), 1 )))</f>
        <v>1</v>
      </c>
      <c r="OK107" s="347" cm="1">
        <f t="array" ref="OK107">IF($ND107=0,"",(IFERROR( (IFERROR($ND107/FRACAS!$AY$1*60,0) - SUMPRODUCT( (FRACAS!$K$5:$K$9999=OK$2) * IFERROR(FRACAS!$AN$5:$AN$9999,0) ) ) / IFERROR($ND107/FRACAS!$AY$1*60,0), 1 )))</f>
        <v>1</v>
      </c>
      <c r="OL107" s="347" cm="1">
        <f t="array" ref="OL107">IF($ND107=0,"",(IFERROR( (IFERROR($ND107/FRACAS!$AY$1*60,0) - SUMPRODUCT( (FRACAS!$K$5:$K$9999=OL$2) * IFERROR(FRACAS!$AN$5:$AN$9999,0) ) ) / IFERROR($ND107/FRACAS!$AY$1*60,0), 1 )))</f>
        <v>1</v>
      </c>
      <c r="OM107" s="347" cm="1">
        <f t="array" ref="OM107">IF($ND107=0,"",(IFERROR( (IFERROR($ND107/FRACAS!$AY$1*60,0) - SUMPRODUCT( (FRACAS!$K$5:$K$9999=OM$2) * IFERROR(FRACAS!$AN$5:$AN$9999,0) ) ) / IFERROR($ND107/FRACAS!$AY$1*60,0), 1 )))</f>
        <v>1</v>
      </c>
      <c r="ON107" s="347" cm="1">
        <f t="array" ref="ON107">IF($ND107=0,"",(IFERROR( (IFERROR($ND107/FRACAS!$AY$1*60,0) - SUMPRODUCT( (FRACAS!$K$5:$K$9999=ON$2) * IFERROR(FRACAS!$AN$5:$AN$9999,0) ) ) / IFERROR($ND107/FRACAS!$AY$1*60,0), 1 )))</f>
        <v>1</v>
      </c>
    </row>
    <row r="108" spans="2:404" ht="15" customHeight="1">
      <c r="B108" s="301" t="s">
        <v>267</v>
      </c>
      <c r="C108" s="302">
        <v>45982</v>
      </c>
      <c r="D108" s="279">
        <f>IF('[7]MİLLEAGE(KM)'!H109="","",'[7]MİLLEAGE(KM)'!H109)</f>
        <v>45013</v>
      </c>
      <c r="E108" s="279">
        <f>IF('[7]MİLLEAGE(KM)'!I109="","",'[7]MİLLEAGE(KM)'!I109)</f>
        <v>35668</v>
      </c>
      <c r="F108" s="279">
        <f>IF('[7]MİLLEAGE(KM)'!J109="","",'[7]MİLLEAGE(KM)'!J109)</f>
        <v>68490</v>
      </c>
      <c r="G108" s="279">
        <f>IF('[7]MİLLEAGE(KM)'!K109="","",'[7]MİLLEAGE(KM)'!K109)</f>
        <v>65515</v>
      </c>
      <c r="H108" s="279">
        <f>IF('[7]MİLLEAGE(KM)'!L109="","",'[7]MİLLEAGE(KM)'!L109)</f>
        <v>51199</v>
      </c>
      <c r="I108" s="279">
        <f>IF('[7]MİLLEAGE(KM)'!M109="","",'[7]MİLLEAGE(KM)'!M109)</f>
        <v>16446</v>
      </c>
      <c r="J108" s="279">
        <f>IF('[7]MİLLEAGE(KM)'!N109="","",'[7]MİLLEAGE(KM)'!N109)</f>
        <v>12835</v>
      </c>
      <c r="K108" s="279">
        <f>IF('[7]MİLLEAGE(KM)'!O109="","",'[7]MİLLEAGE(KM)'!O109)</f>
        <v>12554</v>
      </c>
      <c r="L108" s="279">
        <f>IF('[7]MİLLEAGE(KM)'!P109="","",'[7]MİLLEAGE(KM)'!P109)</f>
        <v>9536</v>
      </c>
      <c r="M108" s="279">
        <f>IF('[7]MİLLEAGE(KM)'!Q109="","",'[7]MİLLEAGE(KM)'!Q109)</f>
        <v>7682</v>
      </c>
      <c r="N108" s="305"/>
      <c r="O108" s="279"/>
      <c r="P108" s="279"/>
      <c r="Q108" s="279"/>
      <c r="R108" s="279"/>
      <c r="S108" s="279"/>
      <c r="T108" s="279"/>
      <c r="U108" s="279"/>
      <c r="V108" s="279"/>
      <c r="W108" s="279"/>
      <c r="X108" s="279"/>
      <c r="Y108" s="279"/>
      <c r="Z108" s="279"/>
      <c r="AA108" s="279"/>
      <c r="AB108" s="279"/>
      <c r="AC108" s="279"/>
      <c r="AD108" s="279"/>
      <c r="AE108" s="279"/>
      <c r="AF108" s="279"/>
      <c r="AG108" s="279"/>
      <c r="AH108" s="279"/>
      <c r="AI108" s="279"/>
      <c r="AJ108" s="279"/>
      <c r="AK108" s="279"/>
      <c r="AL108" s="279"/>
      <c r="AM108" s="279"/>
      <c r="AN108" s="279"/>
      <c r="AO108" s="279"/>
      <c r="AP108" s="279"/>
      <c r="AQ108" s="279"/>
      <c r="AR108" s="279"/>
      <c r="AS108" s="279"/>
      <c r="AT108" s="279"/>
      <c r="AU108" s="279"/>
      <c r="AV108" s="279"/>
      <c r="AW108" s="279"/>
      <c r="AX108" s="279"/>
      <c r="AY108" s="279"/>
      <c r="AZ108" s="279"/>
      <c r="BA108" s="280"/>
      <c r="BB108" s="266"/>
      <c r="BC108" s="266"/>
      <c r="BD108" s="352"/>
      <c r="BE108" s="352"/>
      <c r="BF108" s="352"/>
      <c r="BG108" s="352"/>
      <c r="BH108" s="352"/>
      <c r="BI108" s="352"/>
      <c r="BJ108" s="352"/>
      <c r="BK108" s="352"/>
      <c r="BL108" s="352"/>
      <c r="BM108" s="352"/>
      <c r="BN108" s="352"/>
      <c r="BO108" s="352"/>
      <c r="BP108" s="352"/>
      <c r="BQ108" s="352"/>
      <c r="BR108" s="352"/>
      <c r="BS108" s="352"/>
      <c r="BT108" s="352"/>
      <c r="BU108" s="352"/>
      <c r="BV108" s="352"/>
      <c r="BW108" s="352"/>
      <c r="BX108" s="352"/>
      <c r="BY108" s="352"/>
      <c r="BZ108" s="352"/>
      <c r="CA108" s="352"/>
      <c r="CB108" s="352"/>
      <c r="CC108" s="352"/>
      <c r="CD108" s="352"/>
      <c r="CE108" s="352"/>
      <c r="CF108" s="352"/>
      <c r="CG108" s="352"/>
      <c r="CH108" s="352"/>
      <c r="CI108" s="352"/>
      <c r="CJ108" s="352"/>
      <c r="CK108" s="352"/>
      <c r="CL108" s="352"/>
      <c r="CM108" s="352"/>
      <c r="CN108" s="352"/>
      <c r="CO108" s="352"/>
      <c r="CP108" s="352"/>
      <c r="CQ108" s="352"/>
      <c r="CR108" s="352"/>
      <c r="CS108" s="352"/>
      <c r="CT108" s="352"/>
      <c r="CU108" s="352"/>
      <c r="CV108" s="352"/>
      <c r="CW108" s="352"/>
      <c r="CX108" s="352"/>
      <c r="CY108" s="352"/>
      <c r="CZ108" s="352"/>
      <c r="DA108" s="352"/>
      <c r="DB108" s="266"/>
      <c r="DC108" s="266">
        <f t="shared" si="8"/>
        <v>94</v>
      </c>
      <c r="DD108" s="302">
        <f t="shared" si="9"/>
        <v>45982</v>
      </c>
      <c r="DE108" s="328">
        <f>IF(D108&gt; 0,(COUNTIFS(FRACAS!$B$5:$B$9997, D$4, FRACAS!$D$5:$D$9997, "&lt;="&amp;D108)), "" )</f>
        <v>44</v>
      </c>
      <c r="DF108" s="282">
        <f>IF(E108&gt; 0,(COUNTIFS(FRACAS!$B$5:$B$9997, E$4, FRACAS!$D$5:$D$9997, "&lt;="&amp;E108)), "" )</f>
        <v>15</v>
      </c>
      <c r="DG108" s="282">
        <f>IF(F108&gt; 0,(COUNTIFS(FRACAS!$B$5:$B$9997, F$4, FRACAS!$D$5:$D$9997, "&lt;="&amp;F108)), "" )</f>
        <v>9</v>
      </c>
      <c r="DH108" s="282">
        <f>IF(G108&gt; 0,(COUNTIFS(FRACAS!$B$5:$B$9997, G$4, FRACAS!$D$5:$D$9997, "&lt;="&amp;G108)), "" )</f>
        <v>13</v>
      </c>
      <c r="DI108" s="282">
        <f>IF(H108&gt; 0,(COUNTIFS(FRACAS!$B$5:$B$9997, H$4, FRACAS!$D$5:$D$9997, "&lt;="&amp;H108)), "" )</f>
        <v>13</v>
      </c>
      <c r="DJ108" s="282">
        <f>IF(I108&gt; 0,(COUNTIFS(FRACAS!$B$5:$B$9997, I$4, FRACAS!$D$5:$D$9997, "&lt;="&amp;I108)), "" )</f>
        <v>0</v>
      </c>
      <c r="DK108" s="282">
        <f>IF(J108&gt; 0,(COUNTIFS(FRACAS!$B$5:$B$9997, J$4, FRACAS!$D$5:$D$9997, "&lt;="&amp;J108)), "" )</f>
        <v>0</v>
      </c>
      <c r="DL108" s="282">
        <f>IF(K108&gt; 0,(COUNTIFS(FRACAS!$B$5:$B$9997, K$4, FRACAS!$D$5:$D$9997, "&lt;="&amp;K108)), "" )</f>
        <v>0</v>
      </c>
      <c r="DM108" s="282">
        <f>IF(L108&gt; 0,(COUNTIFS(FRACAS!$B$5:$B$9997, L$4, FRACAS!$D$5:$D$9997, "&lt;="&amp;L108)), "" )</f>
        <v>0</v>
      </c>
      <c r="DN108" s="282">
        <f>IF(M108&gt; 0,(COUNTIFS(FRACAS!$B$5:$B$9997, M$4, FRACAS!$D$5:$D$9997, "&lt;="&amp;M108)), "" )</f>
        <v>0</v>
      </c>
      <c r="DO108" s="284"/>
      <c r="DP108" s="282"/>
      <c r="DQ108" s="282"/>
      <c r="DR108" s="282"/>
      <c r="DS108" s="282"/>
      <c r="DT108" s="282"/>
      <c r="DU108" s="282"/>
      <c r="DV108" s="282"/>
      <c r="DW108" s="282"/>
      <c r="DX108" s="282"/>
      <c r="DY108" s="282"/>
      <c r="DZ108" s="282"/>
      <c r="EA108" s="282"/>
      <c r="EB108" s="282"/>
      <c r="EC108" s="282"/>
      <c r="ED108" s="282"/>
      <c r="EE108" s="282"/>
      <c r="EF108" s="282"/>
      <c r="EG108" s="282"/>
      <c r="EH108" s="282"/>
      <c r="EI108" s="282"/>
      <c r="EJ108" s="282"/>
      <c r="EK108" s="282"/>
      <c r="EL108" s="282"/>
      <c r="EM108" s="282"/>
      <c r="EN108" s="282"/>
      <c r="EO108" s="282"/>
      <c r="EP108" s="282"/>
      <c r="EQ108" s="282"/>
      <c r="ER108" s="282"/>
      <c r="ES108" s="282"/>
      <c r="ET108" s="282"/>
      <c r="EU108" s="282"/>
      <c r="EV108" s="282"/>
      <c r="EW108" s="282"/>
      <c r="EX108" s="282"/>
      <c r="EY108" s="282"/>
      <c r="EZ108" s="282"/>
      <c r="FA108" s="282"/>
      <c r="FB108" s="283"/>
      <c r="FC108" s="285"/>
      <c r="FD108" s="285"/>
      <c r="JN108" s="306"/>
      <c r="JO108" s="274"/>
      <c r="JP108" s="274"/>
      <c r="JQ108" s="274"/>
      <c r="JR108" s="274"/>
      <c r="JS108" s="274"/>
      <c r="JT108" s="274"/>
      <c r="JU108" s="274"/>
      <c r="JV108" s="274"/>
      <c r="JW108" s="274"/>
      <c r="JX108" s="274"/>
      <c r="JY108" s="274"/>
      <c r="JZ108" s="274"/>
      <c r="KA108" s="274"/>
      <c r="KB108" s="274"/>
      <c r="KC108" s="274"/>
      <c r="KD108" s="274"/>
      <c r="KE108" s="274"/>
      <c r="KF108" s="274"/>
      <c r="KG108" s="274"/>
      <c r="KH108" s="274"/>
      <c r="KI108" s="274"/>
      <c r="KJ108" s="274"/>
      <c r="KK108" s="274"/>
      <c r="KL108" s="274"/>
      <c r="KM108" s="274"/>
      <c r="KN108" s="274"/>
      <c r="KO108" s="274"/>
      <c r="KP108" s="274"/>
      <c r="KQ108" s="274"/>
      <c r="KR108" s="274"/>
      <c r="KS108" s="274"/>
      <c r="KT108" s="274"/>
      <c r="KU108" s="274"/>
      <c r="KV108" s="274"/>
      <c r="KW108" s="274"/>
      <c r="KX108" s="274"/>
      <c r="KY108" s="274"/>
      <c r="KZ108" s="274"/>
      <c r="LA108" s="274"/>
      <c r="LB108" s="275"/>
      <c r="LC108" s="302">
        <f t="shared" si="11"/>
        <v>45982</v>
      </c>
      <c r="LD108" s="354" cm="1">
        <f t="array" ref="LD108">IFERROR(
    (((D108/FRACAS!$AY$1)*60))
    /
    (((D108/FRACAS!$AY$1)*60) + SUMPRODUCT((FRACAS!$B$5:$B$9997=D$4)*(FRACAS!$D$5:$D$9997&lt;=D108)*(IFERROR(FRACAS!$AM$5:$AM$9997,0)))
    ),"")</f>
        <v>0.62599942656461605</v>
      </c>
      <c r="LE108" s="354" cm="1">
        <f t="array" ref="LE108">IFERROR(
    (((E108/FRACAS!$AY$1)*60))
    /
    (((E108/FRACAS!$AY$1)*60) + SUMPRODUCT((FRACAS!$B$5:$B$9997=E$4)*(FRACAS!$D$5:$D$9997&lt;=E108)*(IFERROR(FRACAS!$AM$5:$AM$9997,0)))
    ),"")</f>
        <v>0.56357275619105374</v>
      </c>
      <c r="LF108" s="354" cm="1">
        <f t="array" ref="LF108">IFERROR(
    (((F108/FRACAS!$AY$1)*60))
    /
    (((F108/FRACAS!$AY$1)*60) + SUMPRODUCT((FRACAS!$B$5:$B$9997=F$4)*(FRACAS!$D$5:$D$9997&lt;=F108)*(IFERROR(FRACAS!$AM$5:$AM$9997,0)))
    ),"")</f>
        <v>0.89949811183679595</v>
      </c>
      <c r="LG108" s="354" cm="1">
        <f t="array" ref="LG108">IFERROR(
    (((G108/FRACAS!$AY$1)*60))
    /
    (((G108/FRACAS!$AY$1)*60) + SUMPRODUCT((FRACAS!$B$5:$B$9997=G$4)*(FRACAS!$D$5:$D$9997&lt;=G108)*(IFERROR(FRACAS!$AM$5:$AM$9997,0)))
    ),"")</f>
        <v>0.90651594222690146</v>
      </c>
      <c r="LH108" s="354" cm="1">
        <f t="array" ref="LH108">IFERROR(
    (((H108/FRACAS!$AY$1)*60))
    /
    (((H108/FRACAS!$AY$1)*60) + SUMPRODUCT((FRACAS!$B$5:$B$9997=H$4)*(FRACAS!$D$5:$D$9997&lt;=H108)*(IFERROR(FRACAS!$AM$5:$AM$9997,0)))
    ),"")</f>
        <v>0.87026664051573066</v>
      </c>
      <c r="LI108" s="354" cm="1">
        <f t="array" ref="LI108">IFERROR(
    (((I108/FRACAS!$AY$1)*60))
    /
    (((I108/FRACAS!$AY$1)*60) + SUMPRODUCT((FRACAS!$B$5:$B$9997=I$4)*(FRACAS!$D$5:$D$9997&lt;=I108)*(IFERROR(FRACAS!$AM$5:$AM$9997,0)))
    ),"")</f>
        <v>1</v>
      </c>
      <c r="LJ108" s="354" cm="1">
        <f t="array" ref="LJ108">IFERROR(
    (((J108/FRACAS!$AY$1)*60))
    /
    (((J108/FRACAS!$AY$1)*60) + SUMPRODUCT((FRACAS!$B$5:$B$9997=J$4)*(FRACAS!$D$5:$D$9997&lt;=J108)*(IFERROR(FRACAS!$AM$5:$AM$9997,0)))
    ),"")</f>
        <v>1</v>
      </c>
      <c r="LK108" s="354" cm="1">
        <f t="array" ref="LK108">IFERROR(
    (((K108/FRACAS!$AY$1)*60))
    /
    (((K108/FRACAS!$AY$1)*60) + SUMPRODUCT((FRACAS!$B$5:$B$9997=K$4)*(FRACAS!$D$5:$D$9997&lt;=K108)*(IFERROR(FRACAS!$AM$5:$AM$9997,0)))
    ),"")</f>
        <v>1</v>
      </c>
      <c r="LL108" s="354" cm="1">
        <f t="array" ref="LL108">IFERROR(
    (((L108/FRACAS!$AY$1)*60))
    /
    (((L108/FRACAS!$AY$1)*60) + SUMPRODUCT((FRACAS!$B$5:$B$9997=L$4)*(FRACAS!$D$5:$D$9997&lt;=L108)*(IFERROR(FRACAS!$AM$5:$AM$9997,0)))
    ),"")</f>
        <v>1</v>
      </c>
      <c r="LM108" s="354" cm="1">
        <f t="array" ref="LM108">IFERROR(
    (((M108/FRACAS!$AY$1)*60))
    /
    (((M108/FRACAS!$AY$1)*60) + SUMPRODUCT((FRACAS!$B$5:$B$9997=M$4)*(FRACAS!$D$5:$D$9997&lt;=M108)*(IFERROR(FRACAS!$AM$5:$AM$9997,0)))
    ),"")</f>
        <v>1</v>
      </c>
      <c r="LN108" s="308"/>
      <c r="LO108" s="276"/>
      <c r="LP108" s="276"/>
      <c r="LQ108" s="276"/>
      <c r="LR108" s="276"/>
      <c r="LS108" s="276"/>
      <c r="LT108" s="276"/>
      <c r="LU108" s="276"/>
      <c r="LV108" s="276"/>
      <c r="LW108" s="276"/>
      <c r="LX108" s="276"/>
      <c r="LY108" s="276"/>
      <c r="LZ108" s="276"/>
      <c r="MA108" s="276"/>
      <c r="MB108" s="276"/>
      <c r="MC108" s="276"/>
      <c r="MD108" s="276"/>
      <c r="ME108" s="276"/>
      <c r="MF108" s="276"/>
      <c r="MG108" s="276"/>
      <c r="MH108" s="276"/>
      <c r="MI108" s="276"/>
      <c r="MJ108" s="276"/>
      <c r="MK108" s="276"/>
      <c r="ML108" s="276"/>
      <c r="MM108" s="276"/>
      <c r="MN108" s="276"/>
      <c r="MO108" s="276"/>
      <c r="MP108" s="276"/>
      <c r="MQ108" s="276"/>
      <c r="MR108" s="276"/>
      <c r="MS108" s="276"/>
      <c r="MT108" s="276"/>
      <c r="MU108" s="276"/>
      <c r="MV108" s="276"/>
      <c r="MW108" s="276"/>
      <c r="MX108" s="276"/>
      <c r="MY108" s="276"/>
      <c r="MZ108" s="276"/>
      <c r="NA108" s="277"/>
      <c r="ND108" s="345">
        <f t="shared" si="12"/>
        <v>324938</v>
      </c>
      <c r="NE108" s="346">
        <f t="shared" si="13"/>
        <v>45982</v>
      </c>
      <c r="NF108" s="347" cm="1">
        <f t="array" ref="NF108">IF($ND108=0,"",(IFERROR( (IFERROR($ND108/FRACAS!$AY$1*60,0) - SUMPRODUCT( (FRACAS!$K$5:$K$9999=NF$2) * IFERROR(FRACAS!$AN$5:$AN$9999,0) ) ) / IFERROR($ND108/FRACAS!$AY$1*60,0), 1 )))</f>
        <v>1</v>
      </c>
      <c r="NG108" s="347" cm="1">
        <f t="array" ref="NG108">IF($ND108=0,"",(IFERROR( (IFERROR($ND108/FRACAS!$AY$1*60,0) - SUMPRODUCT( (FRACAS!$K$5:$K$9999=NG$2) * IFERROR(FRACAS!$AN$5:$AN$9999,0) ) ) / IFERROR($ND108/FRACAS!$AY$1*60,0), 1 )))</f>
        <v>1</v>
      </c>
      <c r="NH108" s="347" cm="1">
        <f t="array" ref="NH108">IF($ND108=0,"",(IFERROR( (IFERROR($ND108/FRACAS!$AY$1*60,0) - SUMPRODUCT( (FRACAS!$K$5:$K$9999=NH$2) * IFERROR(FRACAS!$AN$5:$AN$9999,0) ) ) / IFERROR($ND108/FRACAS!$AY$1*60,0), 1 )))</f>
        <v>1</v>
      </c>
      <c r="NI108" s="347" cm="1">
        <f t="array" ref="NI108">IF($ND108=0,"",(IFERROR( (IFERROR($ND108/FRACAS!$AY$1*60,0) - SUMPRODUCT( (FRACAS!$K$5:$K$9999=NI$2) * IFERROR(FRACAS!$AN$5:$AN$9999,0) ) ) / IFERROR($ND108/FRACAS!$AY$1*60,0), 1 )))</f>
        <v>1</v>
      </c>
      <c r="NJ108" s="347" cm="1">
        <f t="array" ref="NJ108">IF($ND108=0,"",(IFERROR( (IFERROR($ND108/FRACAS!$AY$1*60,0) - SUMPRODUCT( (FRACAS!$K$5:$K$9999=NJ$2) * IFERROR(FRACAS!$AN$5:$AN$9999,0) ) ) / IFERROR($ND108/FRACAS!$AY$1*60,0), 1 )))</f>
        <v>1</v>
      </c>
      <c r="NK108" s="347" cm="1">
        <f t="array" ref="NK108">IF($ND108=0,"",(IFERROR( (IFERROR($ND108/FRACAS!$AY$1*60,0) - SUMPRODUCT( (FRACAS!$K$5:$K$9999=NK$2) * IFERROR(FRACAS!$AN$5:$AN$9999,0) ) ) / IFERROR($ND108/FRACAS!$AY$1*60,0), 1 )))</f>
        <v>1</v>
      </c>
      <c r="NL108" s="347" cm="1">
        <f t="array" ref="NL108">IF($ND108=0,"",(IFERROR( (IFERROR($ND108/FRACAS!$AY$1*60,0) - SUMPRODUCT( (FRACAS!$K$5:$K$9999=NL$2) * IFERROR(FRACAS!$AN$5:$AN$9999,0) ) ) / IFERROR($ND108/FRACAS!$AY$1*60,0), 1 )))</f>
        <v>1</v>
      </c>
      <c r="NM108" s="347" cm="1">
        <f t="array" ref="NM108">IF($ND108=0,"",(IFERROR( (IFERROR($ND108/FRACAS!$AY$1*60,0) - SUMPRODUCT( (FRACAS!$K$5:$K$9999=NM$2) * IFERROR(FRACAS!$AN$5:$AN$9999,0) ) ) / IFERROR($ND108/FRACAS!$AY$1*60,0), 1 )))</f>
        <v>1</v>
      </c>
      <c r="NN108" s="347" cm="1">
        <f t="array" ref="NN108">IF($ND108=0,"",(IFERROR( (IFERROR($ND108/FRACAS!$AY$1*60,0) - SUMPRODUCT( (FRACAS!$K$5:$K$9999=NN$2) * IFERROR(FRACAS!$AN$5:$AN$9999,0) ) ) / IFERROR($ND108/FRACAS!$AY$1*60,0), 1 )))</f>
        <v>1</v>
      </c>
      <c r="NO108" s="347" cm="1">
        <f t="array" ref="NO108">IF($ND108=0,"",(IFERROR( (IFERROR($ND108/FRACAS!$AY$1*60,0) - SUMPRODUCT( (FRACAS!$K$5:$K$9999=NO$2) * IFERROR(FRACAS!$AN$5:$AN$9999,0) ) ) / IFERROR($ND108/FRACAS!$AY$1*60,0), 1 )))</f>
        <v>1</v>
      </c>
      <c r="NP108" s="347" cm="1">
        <f t="array" ref="NP108">IF($ND108=0,"",(IFERROR( (IFERROR($ND108/FRACAS!$AY$1*60,0) - SUMPRODUCT( (FRACAS!$K$5:$K$9999=NP$2) * IFERROR(FRACAS!$AN$5:$AN$9999,0) ) ) / IFERROR($ND108/FRACAS!$AY$1*60,0), 1 )))</f>
        <v>1</v>
      </c>
      <c r="NQ108" s="347" cm="1">
        <f t="array" ref="NQ108">IF($ND108=0,"",(IFERROR( (IFERROR($ND108/FRACAS!$AY$1*60,0) - SUMPRODUCT( (FRACAS!$K$5:$K$9999=NQ$2) * IFERROR(FRACAS!$AN$5:$AN$9999,0) ) ) / IFERROR($ND108/FRACAS!$AY$1*60,0), 1 )))</f>
        <v>1</v>
      </c>
      <c r="NR108" s="347" cm="1">
        <f t="array" ref="NR108">IF($ND108=0,"",(IFERROR( (IFERROR($ND108/FRACAS!$AY$1*60,0) - SUMPRODUCT( (FRACAS!$K$5:$K$9999=NR$2) * IFERROR(FRACAS!$AN$5:$AN$9999,0) ) ) / IFERROR($ND108/FRACAS!$AY$1*60,0), 1 )))</f>
        <v>1</v>
      </c>
      <c r="NS108" s="347" cm="1">
        <f t="array" ref="NS108">IF($ND108=0,"",(IFERROR( (IFERROR($ND108/FRACAS!$AY$1*60,0) - SUMPRODUCT( (FRACAS!$K$5:$K$9999=NS$2) * IFERROR(FRACAS!$AN$5:$AN$9999,0) ) ) / IFERROR($ND108/FRACAS!$AY$1*60,0), 1 )))</f>
        <v>1</v>
      </c>
      <c r="NT108" s="347" cm="1">
        <f t="array" ref="NT108">IF($ND108=0,"",(IFERROR( (IFERROR($ND108/FRACAS!$AY$1*60,0) - SUMPRODUCT( (FRACAS!$K$5:$K$9999=NT$2) * IFERROR(FRACAS!$AN$5:$AN$9999,0) ) ) / IFERROR($ND108/FRACAS!$AY$1*60,0), 1 )))</f>
        <v>1</v>
      </c>
      <c r="NU108" s="347" cm="1">
        <f t="array" ref="NU108">IF($ND108=0,"",(IFERROR( (IFERROR($ND108/FRACAS!$AY$1*60,0) - SUMPRODUCT( (FRACAS!$K$5:$K$9999=NU$2) * IFERROR(FRACAS!$AN$5:$AN$9999,0) ) ) / IFERROR($ND108/FRACAS!$AY$1*60,0), 1 )))</f>
        <v>1</v>
      </c>
      <c r="NV108" s="347" cm="1">
        <f t="array" ref="NV108">IF($ND108=0,"",(IFERROR( (IFERROR($ND108/FRACAS!$AY$1*60,0) - SUMPRODUCT( (FRACAS!$K$5:$K$9999=NV$2) * IFERROR(FRACAS!$AN$5:$AN$9999,0) ) ) / IFERROR($ND108/FRACAS!$AY$1*60,0), 1 )))</f>
        <v>1</v>
      </c>
      <c r="NW108" s="347" cm="1">
        <f t="array" ref="NW108">IF($ND108=0,"",(IFERROR( (IFERROR($ND108/FRACAS!$AY$1*60,0) - SUMPRODUCT( (FRACAS!$K$5:$K$9999=NW$2) * IFERROR(FRACAS!$AN$5:$AN$9999,0) ) ) / IFERROR($ND108/FRACAS!$AY$1*60,0), 1 )))</f>
        <v>1</v>
      </c>
      <c r="NX108" s="347" cm="1">
        <f t="array" ref="NX108">IF($ND108=0,"",(IFERROR( (IFERROR($ND108/FRACAS!$AY$1*60,0) - SUMPRODUCT( (FRACAS!$K$5:$K$9999=NX$2) * IFERROR(FRACAS!$AN$5:$AN$9999,0) ) ) / IFERROR($ND108/FRACAS!$AY$1*60,0), 1 )))</f>
        <v>1</v>
      </c>
      <c r="NY108" s="347" cm="1">
        <f t="array" ref="NY108">IF($ND108=0,"",(IFERROR( (IFERROR($ND108/FRACAS!$AY$1*60,0) - SUMPRODUCT( (FRACAS!$K$5:$K$9999=NY$2) * IFERROR(FRACAS!$AN$5:$AN$9999,0) ) ) / IFERROR($ND108/FRACAS!$AY$1*60,0), 1 )))</f>
        <v>1</v>
      </c>
      <c r="NZ108" s="347" cm="1">
        <f t="array" ref="NZ108">IF($ND108=0,"",(IFERROR( (IFERROR($ND108/FRACAS!$AY$1*60,0) - SUMPRODUCT( (FRACAS!$K$5:$K$9999=NZ$2) * IFERROR(FRACAS!$AN$5:$AN$9999,0) ) ) / IFERROR($ND108/FRACAS!$AY$1*60,0), 1 )))</f>
        <v>1</v>
      </c>
      <c r="OA108" s="347" cm="1">
        <f t="array" ref="OA108">IF($ND108=0,"",(IFERROR( (IFERROR($ND108/FRACAS!$AY$1*60,0) - SUMPRODUCT( (FRACAS!$K$5:$K$9999=OA$2) * IFERROR(FRACAS!$AN$5:$AN$9999,0) ) ) / IFERROR($ND108/FRACAS!$AY$1*60,0), 1 )))</f>
        <v>1</v>
      </c>
      <c r="OB108" s="347" cm="1">
        <f t="array" ref="OB108">IF($ND108=0,"",(IFERROR( (IFERROR($ND108/FRACAS!$AY$1*60,0) - SUMPRODUCT( (FRACAS!$K$5:$K$9999=OB$2) * IFERROR(FRACAS!$AN$5:$AN$9999,0) ) ) / IFERROR($ND108/FRACAS!$AY$1*60,0), 1 )))</f>
        <v>1</v>
      </c>
      <c r="OC108" s="347" cm="1">
        <f t="array" ref="OC108">IF($ND108=0,"",(IFERROR( (IFERROR($ND108/FRACAS!$AY$1*60,0) - SUMPRODUCT( (FRACAS!$K$5:$K$9999=OC$2) * IFERROR(FRACAS!$AN$5:$AN$9999,0) ) ) / IFERROR($ND108/FRACAS!$AY$1*60,0), 1 )))</f>
        <v>1</v>
      </c>
      <c r="OD108" s="347" cm="1">
        <f t="array" ref="OD108">IF($ND108=0,"",(IFERROR( (IFERROR($ND108/FRACAS!$AY$1*60,0) - SUMPRODUCT( (FRACAS!$K$5:$K$9999=OD$2) * IFERROR(FRACAS!$AN$5:$AN$9999,0) ) ) / IFERROR($ND108/FRACAS!$AY$1*60,0), 1 )))</f>
        <v>1</v>
      </c>
      <c r="OE108" s="347" cm="1">
        <f t="array" ref="OE108">IF($ND108=0,"",(IFERROR( (IFERROR($ND108/FRACAS!$AY$1*60,0) - SUMPRODUCT( (FRACAS!$K$5:$K$9999=OE$2) * IFERROR(FRACAS!$AN$5:$AN$9999,0) ) ) / IFERROR($ND108/FRACAS!$AY$1*60,0), 1 )))</f>
        <v>1</v>
      </c>
      <c r="OF108" s="347" cm="1">
        <f t="array" ref="OF108">IF($ND108=0,"",(IFERROR( (IFERROR($ND108/FRACAS!$AY$1*60,0) - SUMPRODUCT( (FRACAS!$K$5:$K$9999=OF$2) * IFERROR(FRACAS!$AN$5:$AN$9999,0) ) ) / IFERROR($ND108/FRACAS!$AY$1*60,0), 1 )))</f>
        <v>1</v>
      </c>
      <c r="OG108" s="347" cm="1">
        <f t="array" ref="OG108">IF($ND108=0,"",(IFERROR( (IFERROR($ND108/FRACAS!$AY$1*60,0) - SUMPRODUCT( (FRACAS!$K$5:$K$9999=OG$2) * IFERROR(FRACAS!$AN$5:$AN$9999,0) ) ) / IFERROR($ND108/FRACAS!$AY$1*60,0), 1 )))</f>
        <v>1</v>
      </c>
      <c r="OH108" s="347" cm="1">
        <f t="array" ref="OH108">IF($ND108=0,"",(IFERROR( (IFERROR($ND108/FRACAS!$AY$1*60,0) - SUMPRODUCT( (FRACAS!$K$5:$K$9999=OH$2) * IFERROR(FRACAS!$AN$5:$AN$9999,0) ) ) / IFERROR($ND108/FRACAS!$AY$1*60,0), 1 )))</f>
        <v>1</v>
      </c>
      <c r="OI108" s="347" cm="1">
        <f t="array" ref="OI108">IF($ND108=0,"",(IFERROR( (IFERROR($ND108/FRACAS!$AY$1*60,0) - SUMPRODUCT( (FRACAS!$K$5:$K$9999=OI$2) * IFERROR(FRACAS!$AN$5:$AN$9999,0) ) ) / IFERROR($ND108/FRACAS!$AY$1*60,0), 1 )))</f>
        <v>1</v>
      </c>
      <c r="OJ108" s="347" cm="1">
        <f t="array" ref="OJ108">IF($ND108=0,"",(IFERROR( (IFERROR($ND108/FRACAS!$AY$1*60,0) - SUMPRODUCT( (FRACAS!$K$5:$K$9999=OJ$2) * IFERROR(FRACAS!$AN$5:$AN$9999,0) ) ) / IFERROR($ND108/FRACAS!$AY$1*60,0), 1 )))</f>
        <v>1</v>
      </c>
      <c r="OK108" s="347" cm="1">
        <f t="array" ref="OK108">IF($ND108=0,"",(IFERROR( (IFERROR($ND108/FRACAS!$AY$1*60,0) - SUMPRODUCT( (FRACAS!$K$5:$K$9999=OK$2) * IFERROR(FRACAS!$AN$5:$AN$9999,0) ) ) / IFERROR($ND108/FRACAS!$AY$1*60,0), 1 )))</f>
        <v>1</v>
      </c>
      <c r="OL108" s="347" cm="1">
        <f t="array" ref="OL108">IF($ND108=0,"",(IFERROR( (IFERROR($ND108/FRACAS!$AY$1*60,0) - SUMPRODUCT( (FRACAS!$K$5:$K$9999=OL$2) * IFERROR(FRACAS!$AN$5:$AN$9999,0) ) ) / IFERROR($ND108/FRACAS!$AY$1*60,0), 1 )))</f>
        <v>1</v>
      </c>
      <c r="OM108" s="347" cm="1">
        <f t="array" ref="OM108">IF($ND108=0,"",(IFERROR( (IFERROR($ND108/FRACAS!$AY$1*60,0) - SUMPRODUCT( (FRACAS!$K$5:$K$9999=OM$2) * IFERROR(FRACAS!$AN$5:$AN$9999,0) ) ) / IFERROR($ND108/FRACAS!$AY$1*60,0), 1 )))</f>
        <v>1</v>
      </c>
      <c r="ON108" s="347" cm="1">
        <f t="array" ref="ON108">IF($ND108=0,"",(IFERROR( (IFERROR($ND108/FRACAS!$AY$1*60,0) - SUMPRODUCT( (FRACAS!$K$5:$K$9999=ON$2) * IFERROR(FRACAS!$AN$5:$AN$9999,0) ) ) / IFERROR($ND108/FRACAS!$AY$1*60,0), 1 )))</f>
        <v>1</v>
      </c>
    </row>
    <row r="109" spans="2:404" ht="15" customHeight="1">
      <c r="B109" s="301" t="s">
        <v>216</v>
      </c>
      <c r="C109" s="302">
        <v>45989</v>
      </c>
      <c r="D109" s="279">
        <f>IF('[7]MİLLEAGE(KM)'!H110="","",'[7]MİLLEAGE(KM)'!H110)</f>
        <v>45863</v>
      </c>
      <c r="E109" s="279">
        <f>IF('[7]MİLLEAGE(KM)'!I110="","",'[7]MİLLEAGE(KM)'!I110)</f>
        <v>36608</v>
      </c>
      <c r="F109" s="279">
        <f>IF('[7]MİLLEAGE(KM)'!J110="","",'[7]MİLLEAGE(KM)'!J110)</f>
        <v>69630</v>
      </c>
      <c r="G109" s="279">
        <f>IF('[7]MİLLEAGE(KM)'!K110="","",'[7]MİLLEAGE(KM)'!K110)</f>
        <v>67150</v>
      </c>
      <c r="H109" s="279">
        <f>IF('[7]MİLLEAGE(KM)'!L110="","",'[7]MİLLEAGE(KM)'!L110)</f>
        <v>52507</v>
      </c>
      <c r="I109" s="279">
        <f>IF('[7]MİLLEAGE(KM)'!M110="","",'[7]MİLLEAGE(KM)'!M110)</f>
        <v>17556</v>
      </c>
      <c r="J109" s="279">
        <f>IF('[7]MİLLEAGE(KM)'!N110="","",'[7]MİLLEAGE(KM)'!N110)</f>
        <v>13300</v>
      </c>
      <c r="K109" s="279">
        <f>IF('[7]MİLLEAGE(KM)'!O110="","",'[7]MİLLEAGE(KM)'!O110)</f>
        <v>13706</v>
      </c>
      <c r="L109" s="279">
        <f>IF('[7]MİLLEAGE(KM)'!P110="","",'[7]MİLLEAGE(KM)'!P110)</f>
        <v>10576</v>
      </c>
      <c r="M109" s="279">
        <f>IF('[7]MİLLEAGE(KM)'!Q110="","",'[7]MİLLEAGE(KM)'!Q110)</f>
        <v>7682</v>
      </c>
      <c r="N109" s="305"/>
      <c r="O109" s="279"/>
      <c r="P109" s="279"/>
      <c r="Q109" s="279"/>
      <c r="R109" s="279"/>
      <c r="S109" s="279"/>
      <c r="T109" s="279"/>
      <c r="U109" s="279"/>
      <c r="V109" s="279"/>
      <c r="W109" s="279"/>
      <c r="X109" s="279"/>
      <c r="Y109" s="279"/>
      <c r="Z109" s="279"/>
      <c r="AA109" s="279"/>
      <c r="AB109" s="279"/>
      <c r="AC109" s="279"/>
      <c r="AD109" s="279"/>
      <c r="AE109" s="279"/>
      <c r="AF109" s="279"/>
      <c r="AG109" s="279"/>
      <c r="AH109" s="279"/>
      <c r="AI109" s="279"/>
      <c r="AJ109" s="279"/>
      <c r="AK109" s="279"/>
      <c r="AL109" s="279"/>
      <c r="AM109" s="279"/>
      <c r="AN109" s="279"/>
      <c r="AO109" s="279"/>
      <c r="AP109" s="279"/>
      <c r="AQ109" s="279"/>
      <c r="AR109" s="279"/>
      <c r="AS109" s="279"/>
      <c r="AT109" s="279"/>
      <c r="AU109" s="279"/>
      <c r="AV109" s="279"/>
      <c r="AW109" s="279"/>
      <c r="AX109" s="279"/>
      <c r="AY109" s="279"/>
      <c r="AZ109" s="279"/>
      <c r="BA109" s="280"/>
      <c r="BB109" s="266"/>
      <c r="BC109" s="266"/>
      <c r="BD109" s="352"/>
      <c r="BE109" s="352"/>
      <c r="BF109" s="352"/>
      <c r="BG109" s="352"/>
      <c r="BH109" s="352"/>
      <c r="BI109" s="352"/>
      <c r="BJ109" s="352"/>
      <c r="BK109" s="352"/>
      <c r="BL109" s="352"/>
      <c r="BM109" s="352"/>
      <c r="BN109" s="352"/>
      <c r="BO109" s="352"/>
      <c r="BP109" s="352"/>
      <c r="BQ109" s="352"/>
      <c r="BR109" s="352"/>
      <c r="BS109" s="352"/>
      <c r="BT109" s="352"/>
      <c r="BU109" s="352"/>
      <c r="BV109" s="352"/>
      <c r="BW109" s="352"/>
      <c r="BX109" s="352"/>
      <c r="BY109" s="352"/>
      <c r="BZ109" s="352"/>
      <c r="CA109" s="352"/>
      <c r="CB109" s="352"/>
      <c r="CC109" s="352"/>
      <c r="CD109" s="352"/>
      <c r="CE109" s="352"/>
      <c r="CF109" s="352"/>
      <c r="CG109" s="352"/>
      <c r="CH109" s="352"/>
      <c r="CI109" s="352"/>
      <c r="CJ109" s="352"/>
      <c r="CK109" s="352"/>
      <c r="CL109" s="352"/>
      <c r="CM109" s="352"/>
      <c r="CN109" s="352"/>
      <c r="CO109" s="352"/>
      <c r="CP109" s="352"/>
      <c r="CQ109" s="352"/>
      <c r="CR109" s="352"/>
      <c r="CS109" s="352"/>
      <c r="CT109" s="352"/>
      <c r="CU109" s="352"/>
      <c r="CV109" s="352"/>
      <c r="CW109" s="352"/>
      <c r="CX109" s="352"/>
      <c r="CY109" s="352"/>
      <c r="CZ109" s="352"/>
      <c r="DA109" s="352"/>
      <c r="DB109" s="266"/>
      <c r="DC109" s="266">
        <f t="shared" si="8"/>
        <v>94</v>
      </c>
      <c r="DD109" s="302">
        <f t="shared" si="9"/>
        <v>45989</v>
      </c>
      <c r="DE109" s="328">
        <f>IF(D109&gt; 0,(COUNTIFS(FRACAS!$B$5:$B$9997, D$4, FRACAS!$D$5:$D$9997, "&lt;="&amp;D109)), "" )</f>
        <v>44</v>
      </c>
      <c r="DF109" s="282">
        <f>IF(E109&gt; 0,(COUNTIFS(FRACAS!$B$5:$B$9997, E$4, FRACAS!$D$5:$D$9997, "&lt;="&amp;E109)), "" )</f>
        <v>15</v>
      </c>
      <c r="DG109" s="282">
        <f>IF(F109&gt; 0,(COUNTIFS(FRACAS!$B$5:$B$9997, F$4, FRACAS!$D$5:$D$9997, "&lt;="&amp;F109)), "" )</f>
        <v>9</v>
      </c>
      <c r="DH109" s="282">
        <f>IF(G109&gt; 0,(COUNTIFS(FRACAS!$B$5:$B$9997, G$4, FRACAS!$D$5:$D$9997, "&lt;="&amp;G109)), "" )</f>
        <v>13</v>
      </c>
      <c r="DI109" s="282">
        <f>IF(H109&gt; 0,(COUNTIFS(FRACAS!$B$5:$B$9997, H$4, FRACAS!$D$5:$D$9997, "&lt;="&amp;H109)), "" )</f>
        <v>13</v>
      </c>
      <c r="DJ109" s="282">
        <f>IF(I109&gt; 0,(COUNTIFS(FRACAS!$B$5:$B$9997, I$4, FRACAS!$D$5:$D$9997, "&lt;="&amp;I109)), "" )</f>
        <v>0</v>
      </c>
      <c r="DK109" s="282">
        <f>IF(J109&gt; 0,(COUNTIFS(FRACAS!$B$5:$B$9997, J$4, FRACAS!$D$5:$D$9997, "&lt;="&amp;J109)), "" )</f>
        <v>0</v>
      </c>
      <c r="DL109" s="282">
        <f>IF(K109&gt; 0,(COUNTIFS(FRACAS!$B$5:$B$9997, K$4, FRACAS!$D$5:$D$9997, "&lt;="&amp;K109)), "" )</f>
        <v>0</v>
      </c>
      <c r="DM109" s="282">
        <f>IF(L109&gt; 0,(COUNTIFS(FRACAS!$B$5:$B$9997, L$4, FRACAS!$D$5:$D$9997, "&lt;="&amp;L109)), "" )</f>
        <v>0</v>
      </c>
      <c r="DN109" s="282">
        <f>IF(M109&gt; 0,(COUNTIFS(FRACAS!$B$5:$B$9997, M$4, FRACAS!$D$5:$D$9997, "&lt;="&amp;M109)), "" )</f>
        <v>0</v>
      </c>
      <c r="DO109" s="284"/>
      <c r="DP109" s="282"/>
      <c r="DQ109" s="282"/>
      <c r="DR109" s="282"/>
      <c r="DS109" s="282"/>
      <c r="DT109" s="282"/>
      <c r="DU109" s="282"/>
      <c r="DV109" s="282"/>
      <c r="DW109" s="282"/>
      <c r="DX109" s="282"/>
      <c r="DY109" s="282"/>
      <c r="DZ109" s="282"/>
      <c r="EA109" s="282"/>
      <c r="EB109" s="282"/>
      <c r="EC109" s="282"/>
      <c r="ED109" s="282"/>
      <c r="EE109" s="282"/>
      <c r="EF109" s="282"/>
      <c r="EG109" s="282"/>
      <c r="EH109" s="282"/>
      <c r="EI109" s="282"/>
      <c r="EJ109" s="282"/>
      <c r="EK109" s="282"/>
      <c r="EL109" s="282"/>
      <c r="EM109" s="282"/>
      <c r="EN109" s="282"/>
      <c r="EO109" s="282"/>
      <c r="EP109" s="282"/>
      <c r="EQ109" s="282"/>
      <c r="ER109" s="282"/>
      <c r="ES109" s="282"/>
      <c r="ET109" s="282"/>
      <c r="EU109" s="282"/>
      <c r="EV109" s="282"/>
      <c r="EW109" s="282"/>
      <c r="EX109" s="282"/>
      <c r="EY109" s="282"/>
      <c r="EZ109" s="282"/>
      <c r="FA109" s="282"/>
      <c r="FB109" s="283"/>
      <c r="FC109" s="285"/>
      <c r="FD109" s="285"/>
      <c r="JN109" s="306"/>
      <c r="JO109" s="274"/>
      <c r="JP109" s="274"/>
      <c r="JQ109" s="274"/>
      <c r="JR109" s="274"/>
      <c r="JS109" s="274"/>
      <c r="JT109" s="274"/>
      <c r="JU109" s="274"/>
      <c r="JV109" s="274"/>
      <c r="JW109" s="274"/>
      <c r="JX109" s="274"/>
      <c r="JY109" s="274"/>
      <c r="JZ109" s="274"/>
      <c r="KA109" s="274"/>
      <c r="KB109" s="274"/>
      <c r="KC109" s="274"/>
      <c r="KD109" s="274"/>
      <c r="KE109" s="274"/>
      <c r="KF109" s="274"/>
      <c r="KG109" s="274"/>
      <c r="KH109" s="274"/>
      <c r="KI109" s="274"/>
      <c r="KJ109" s="274"/>
      <c r="KK109" s="274"/>
      <c r="KL109" s="274"/>
      <c r="KM109" s="274"/>
      <c r="KN109" s="274"/>
      <c r="KO109" s="274"/>
      <c r="KP109" s="274"/>
      <c r="KQ109" s="274"/>
      <c r="KR109" s="274"/>
      <c r="KS109" s="274"/>
      <c r="KT109" s="274"/>
      <c r="KU109" s="274"/>
      <c r="KV109" s="274"/>
      <c r="KW109" s="274"/>
      <c r="KX109" s="274"/>
      <c r="KY109" s="274"/>
      <c r="KZ109" s="274"/>
      <c r="LA109" s="274"/>
      <c r="LB109" s="275"/>
      <c r="LC109" s="302">
        <f t="shared" si="11"/>
        <v>45989</v>
      </c>
      <c r="LD109" s="354" cm="1">
        <f t="array" ref="LD109">IFERROR(
    (((D109/FRACAS!$AY$1)*60))
    /
    (((D109/FRACAS!$AY$1)*60) + SUMPRODUCT((FRACAS!$B$5:$B$9997=D$4)*(FRACAS!$D$5:$D$9997&lt;=D109)*(IFERROR(FRACAS!$AM$5:$AM$9997,0)))
    ),"")</f>
        <v>0.63036884336157817</v>
      </c>
      <c r="LE109" s="354" cm="1">
        <f t="array" ref="LE109">IFERROR(
    (((E109/FRACAS!$AY$1)*60))
    /
    (((E109/FRACAS!$AY$1)*60) + SUMPRODUCT((FRACAS!$B$5:$B$9997=E$4)*(FRACAS!$D$5:$D$9997&lt;=E109)*(IFERROR(FRACAS!$AM$5:$AM$9997,0)))
    ),"")</f>
        <v>0.56995991950359448</v>
      </c>
      <c r="LF109" s="354" cm="1">
        <f t="array" ref="LF109">IFERROR(
    (((F109/FRACAS!$AY$1)*60))
    /
    (((F109/FRACAS!$AY$1)*60) + SUMPRODUCT((FRACAS!$B$5:$B$9997=F$4)*(FRACAS!$D$5:$D$9997&lt;=F109)*(IFERROR(FRACAS!$AM$5:$AM$9997,0)))
    ),"")</f>
        <v>0.90098062353296737</v>
      </c>
      <c r="LG109" s="354" cm="1">
        <f t="array" ref="LG109">IFERROR(
    (((G109/FRACAS!$AY$1)*60))
    /
    (((G109/FRACAS!$AY$1)*60) + SUMPRODUCT((FRACAS!$B$5:$B$9997=G$4)*(FRACAS!$D$5:$D$9997&lt;=G109)*(IFERROR(FRACAS!$AM$5:$AM$9997,0)))
    ),"")</f>
        <v>0.90858405590301594</v>
      </c>
      <c r="LH109" s="354" cm="1">
        <f t="array" ref="LH109">IFERROR(
    (((H109/FRACAS!$AY$1)*60))
    /
    (((H109/FRACAS!$AY$1)*60) + SUMPRODUCT((FRACAS!$B$5:$B$9997=H$4)*(FRACAS!$D$5:$D$9997&lt;=H109)*(IFERROR(FRACAS!$AM$5:$AM$9997,0)))
    ),"")</f>
        <v>0.87308827242228826</v>
      </c>
      <c r="LI109" s="354" cm="1">
        <f t="array" ref="LI109">IFERROR(
    (((I109/FRACAS!$AY$1)*60))
    /
    (((I109/FRACAS!$AY$1)*60) + SUMPRODUCT((FRACAS!$B$5:$B$9997=I$4)*(FRACAS!$D$5:$D$9997&lt;=I109)*(IFERROR(FRACAS!$AM$5:$AM$9997,0)))
    ),"")</f>
        <v>1</v>
      </c>
      <c r="LJ109" s="354" cm="1">
        <f t="array" ref="LJ109">IFERROR(
    (((J109/FRACAS!$AY$1)*60))
    /
    (((J109/FRACAS!$AY$1)*60) + SUMPRODUCT((FRACAS!$B$5:$B$9997=J$4)*(FRACAS!$D$5:$D$9997&lt;=J109)*(IFERROR(FRACAS!$AM$5:$AM$9997,0)))
    ),"")</f>
        <v>1</v>
      </c>
      <c r="LK109" s="354" cm="1">
        <f t="array" ref="LK109">IFERROR(
    (((K109/FRACAS!$AY$1)*60))
    /
    (((K109/FRACAS!$AY$1)*60) + SUMPRODUCT((FRACAS!$B$5:$B$9997=K$4)*(FRACAS!$D$5:$D$9997&lt;=K109)*(IFERROR(FRACAS!$AM$5:$AM$9997,0)))
    ),"")</f>
        <v>1</v>
      </c>
      <c r="LL109" s="354" cm="1">
        <f t="array" ref="LL109">IFERROR(
    (((L109/FRACAS!$AY$1)*60))
    /
    (((L109/FRACAS!$AY$1)*60) + SUMPRODUCT((FRACAS!$B$5:$B$9997=L$4)*(FRACAS!$D$5:$D$9997&lt;=L109)*(IFERROR(FRACAS!$AM$5:$AM$9997,0)))
    ),"")</f>
        <v>1</v>
      </c>
      <c r="LM109" s="354" cm="1">
        <f t="array" ref="LM109">IFERROR(
    (((M109/FRACAS!$AY$1)*60))
    /
    (((M109/FRACAS!$AY$1)*60) + SUMPRODUCT((FRACAS!$B$5:$B$9997=M$4)*(FRACAS!$D$5:$D$9997&lt;=M109)*(IFERROR(FRACAS!$AM$5:$AM$9997,0)))
    ),"")</f>
        <v>1</v>
      </c>
      <c r="LN109" s="308"/>
      <c r="LO109" s="276"/>
      <c r="LP109" s="276"/>
      <c r="LQ109" s="276"/>
      <c r="LR109" s="276"/>
      <c r="LS109" s="276"/>
      <c r="LT109" s="276"/>
      <c r="LU109" s="276"/>
      <c r="LV109" s="276"/>
      <c r="LW109" s="276"/>
      <c r="LX109" s="276"/>
      <c r="LY109" s="276"/>
      <c r="LZ109" s="276"/>
      <c r="MA109" s="276"/>
      <c r="MB109" s="276"/>
      <c r="MC109" s="276"/>
      <c r="MD109" s="276"/>
      <c r="ME109" s="276"/>
      <c r="MF109" s="276"/>
      <c r="MG109" s="276"/>
      <c r="MH109" s="276"/>
      <c r="MI109" s="276"/>
      <c r="MJ109" s="276"/>
      <c r="MK109" s="276"/>
      <c r="ML109" s="276"/>
      <c r="MM109" s="276"/>
      <c r="MN109" s="276"/>
      <c r="MO109" s="276"/>
      <c r="MP109" s="276"/>
      <c r="MQ109" s="276"/>
      <c r="MR109" s="276"/>
      <c r="MS109" s="276"/>
      <c r="MT109" s="276"/>
      <c r="MU109" s="276"/>
      <c r="MV109" s="276"/>
      <c r="MW109" s="276"/>
      <c r="MX109" s="276"/>
      <c r="MY109" s="276"/>
      <c r="MZ109" s="276"/>
      <c r="NA109" s="277"/>
      <c r="ND109" s="345">
        <f t="shared" si="12"/>
        <v>334578</v>
      </c>
      <c r="NE109" s="346">
        <f t="shared" si="13"/>
        <v>45989</v>
      </c>
      <c r="NF109" s="347" cm="1">
        <f t="array" ref="NF109">IF($ND109=0,"",(IFERROR( (IFERROR($ND109/FRACAS!$AY$1*60,0) - SUMPRODUCT( (FRACAS!$K$5:$K$9999=NF$2) * IFERROR(FRACAS!$AN$5:$AN$9999,0) ) ) / IFERROR($ND109/FRACAS!$AY$1*60,0), 1 )))</f>
        <v>1</v>
      </c>
      <c r="NG109" s="347" cm="1">
        <f t="array" ref="NG109">IF($ND109=0,"",(IFERROR( (IFERROR($ND109/FRACAS!$AY$1*60,0) - SUMPRODUCT( (FRACAS!$K$5:$K$9999=NG$2) * IFERROR(FRACAS!$AN$5:$AN$9999,0) ) ) / IFERROR($ND109/FRACAS!$AY$1*60,0), 1 )))</f>
        <v>1</v>
      </c>
      <c r="NH109" s="347" cm="1">
        <f t="array" ref="NH109">IF($ND109=0,"",(IFERROR( (IFERROR($ND109/FRACAS!$AY$1*60,0) - SUMPRODUCT( (FRACAS!$K$5:$K$9999=NH$2) * IFERROR(FRACAS!$AN$5:$AN$9999,0) ) ) / IFERROR($ND109/FRACAS!$AY$1*60,0), 1 )))</f>
        <v>1</v>
      </c>
      <c r="NI109" s="347" cm="1">
        <f t="array" ref="NI109">IF($ND109=0,"",(IFERROR( (IFERROR($ND109/FRACAS!$AY$1*60,0) - SUMPRODUCT( (FRACAS!$K$5:$K$9999=NI$2) * IFERROR(FRACAS!$AN$5:$AN$9999,0) ) ) / IFERROR($ND109/FRACAS!$AY$1*60,0), 1 )))</f>
        <v>1</v>
      </c>
      <c r="NJ109" s="347" cm="1">
        <f t="array" ref="NJ109">IF($ND109=0,"",(IFERROR( (IFERROR($ND109/FRACAS!$AY$1*60,0) - SUMPRODUCT( (FRACAS!$K$5:$K$9999=NJ$2) * IFERROR(FRACAS!$AN$5:$AN$9999,0) ) ) / IFERROR($ND109/FRACAS!$AY$1*60,0), 1 )))</f>
        <v>1</v>
      </c>
      <c r="NK109" s="347" cm="1">
        <f t="array" ref="NK109">IF($ND109=0,"",(IFERROR( (IFERROR($ND109/FRACAS!$AY$1*60,0) - SUMPRODUCT( (FRACAS!$K$5:$K$9999=NK$2) * IFERROR(FRACAS!$AN$5:$AN$9999,0) ) ) / IFERROR($ND109/FRACAS!$AY$1*60,0), 1 )))</f>
        <v>1</v>
      </c>
      <c r="NL109" s="347" cm="1">
        <f t="array" ref="NL109">IF($ND109=0,"",(IFERROR( (IFERROR($ND109/FRACAS!$AY$1*60,0) - SUMPRODUCT( (FRACAS!$K$5:$K$9999=NL$2) * IFERROR(FRACAS!$AN$5:$AN$9999,0) ) ) / IFERROR($ND109/FRACAS!$AY$1*60,0), 1 )))</f>
        <v>1</v>
      </c>
      <c r="NM109" s="347" cm="1">
        <f t="array" ref="NM109">IF($ND109=0,"",(IFERROR( (IFERROR($ND109/FRACAS!$AY$1*60,0) - SUMPRODUCT( (FRACAS!$K$5:$K$9999=NM$2) * IFERROR(FRACAS!$AN$5:$AN$9999,0) ) ) / IFERROR($ND109/FRACAS!$AY$1*60,0), 1 )))</f>
        <v>1</v>
      </c>
      <c r="NN109" s="347" cm="1">
        <f t="array" ref="NN109">IF($ND109=0,"",(IFERROR( (IFERROR($ND109/FRACAS!$AY$1*60,0) - SUMPRODUCT( (FRACAS!$K$5:$K$9999=NN$2) * IFERROR(FRACAS!$AN$5:$AN$9999,0) ) ) / IFERROR($ND109/FRACAS!$AY$1*60,0), 1 )))</f>
        <v>1</v>
      </c>
      <c r="NO109" s="347" cm="1">
        <f t="array" ref="NO109">IF($ND109=0,"",(IFERROR( (IFERROR($ND109/FRACAS!$AY$1*60,0) - SUMPRODUCT( (FRACAS!$K$5:$K$9999=NO$2) * IFERROR(FRACAS!$AN$5:$AN$9999,0) ) ) / IFERROR($ND109/FRACAS!$AY$1*60,0), 1 )))</f>
        <v>1</v>
      </c>
      <c r="NP109" s="347" cm="1">
        <f t="array" ref="NP109">IF($ND109=0,"",(IFERROR( (IFERROR($ND109/FRACAS!$AY$1*60,0) - SUMPRODUCT( (FRACAS!$K$5:$K$9999=NP$2) * IFERROR(FRACAS!$AN$5:$AN$9999,0) ) ) / IFERROR($ND109/FRACAS!$AY$1*60,0), 1 )))</f>
        <v>1</v>
      </c>
      <c r="NQ109" s="347" cm="1">
        <f t="array" ref="NQ109">IF($ND109=0,"",(IFERROR( (IFERROR($ND109/FRACAS!$AY$1*60,0) - SUMPRODUCT( (FRACAS!$K$5:$K$9999=NQ$2) * IFERROR(FRACAS!$AN$5:$AN$9999,0) ) ) / IFERROR($ND109/FRACAS!$AY$1*60,0), 1 )))</f>
        <v>1</v>
      </c>
      <c r="NR109" s="347" cm="1">
        <f t="array" ref="NR109">IF($ND109=0,"",(IFERROR( (IFERROR($ND109/FRACAS!$AY$1*60,0) - SUMPRODUCT( (FRACAS!$K$5:$K$9999=NR$2) * IFERROR(FRACAS!$AN$5:$AN$9999,0) ) ) / IFERROR($ND109/FRACAS!$AY$1*60,0), 1 )))</f>
        <v>1</v>
      </c>
      <c r="NS109" s="347" cm="1">
        <f t="array" ref="NS109">IF($ND109=0,"",(IFERROR( (IFERROR($ND109/FRACAS!$AY$1*60,0) - SUMPRODUCT( (FRACAS!$K$5:$K$9999=NS$2) * IFERROR(FRACAS!$AN$5:$AN$9999,0) ) ) / IFERROR($ND109/FRACAS!$AY$1*60,0), 1 )))</f>
        <v>1</v>
      </c>
      <c r="NT109" s="347" cm="1">
        <f t="array" ref="NT109">IF($ND109=0,"",(IFERROR( (IFERROR($ND109/FRACAS!$AY$1*60,0) - SUMPRODUCT( (FRACAS!$K$5:$K$9999=NT$2) * IFERROR(FRACAS!$AN$5:$AN$9999,0) ) ) / IFERROR($ND109/FRACAS!$AY$1*60,0), 1 )))</f>
        <v>1</v>
      </c>
      <c r="NU109" s="347" cm="1">
        <f t="array" ref="NU109">IF($ND109=0,"",(IFERROR( (IFERROR($ND109/FRACAS!$AY$1*60,0) - SUMPRODUCT( (FRACAS!$K$5:$K$9999=NU$2) * IFERROR(FRACAS!$AN$5:$AN$9999,0) ) ) / IFERROR($ND109/FRACAS!$AY$1*60,0), 1 )))</f>
        <v>1</v>
      </c>
      <c r="NV109" s="347" cm="1">
        <f t="array" ref="NV109">IF($ND109=0,"",(IFERROR( (IFERROR($ND109/FRACAS!$AY$1*60,0) - SUMPRODUCT( (FRACAS!$K$5:$K$9999=NV$2) * IFERROR(FRACAS!$AN$5:$AN$9999,0) ) ) / IFERROR($ND109/FRACAS!$AY$1*60,0), 1 )))</f>
        <v>1</v>
      </c>
      <c r="NW109" s="347" cm="1">
        <f t="array" ref="NW109">IF($ND109=0,"",(IFERROR( (IFERROR($ND109/FRACAS!$AY$1*60,0) - SUMPRODUCT( (FRACAS!$K$5:$K$9999=NW$2) * IFERROR(FRACAS!$AN$5:$AN$9999,0) ) ) / IFERROR($ND109/FRACAS!$AY$1*60,0), 1 )))</f>
        <v>1</v>
      </c>
      <c r="NX109" s="347" cm="1">
        <f t="array" ref="NX109">IF($ND109=0,"",(IFERROR( (IFERROR($ND109/FRACAS!$AY$1*60,0) - SUMPRODUCT( (FRACAS!$K$5:$K$9999=NX$2) * IFERROR(FRACAS!$AN$5:$AN$9999,0) ) ) / IFERROR($ND109/FRACAS!$AY$1*60,0), 1 )))</f>
        <v>1</v>
      </c>
      <c r="NY109" s="347" cm="1">
        <f t="array" ref="NY109">IF($ND109=0,"",(IFERROR( (IFERROR($ND109/FRACAS!$AY$1*60,0) - SUMPRODUCT( (FRACAS!$K$5:$K$9999=NY$2) * IFERROR(FRACAS!$AN$5:$AN$9999,0) ) ) / IFERROR($ND109/FRACAS!$AY$1*60,0), 1 )))</f>
        <v>1</v>
      </c>
      <c r="NZ109" s="347" cm="1">
        <f t="array" ref="NZ109">IF($ND109=0,"",(IFERROR( (IFERROR($ND109/FRACAS!$AY$1*60,0) - SUMPRODUCT( (FRACAS!$K$5:$K$9999=NZ$2) * IFERROR(FRACAS!$AN$5:$AN$9999,0) ) ) / IFERROR($ND109/FRACAS!$AY$1*60,0), 1 )))</f>
        <v>1</v>
      </c>
      <c r="OA109" s="347" cm="1">
        <f t="array" ref="OA109">IF($ND109=0,"",(IFERROR( (IFERROR($ND109/FRACAS!$AY$1*60,0) - SUMPRODUCT( (FRACAS!$K$5:$K$9999=OA$2) * IFERROR(FRACAS!$AN$5:$AN$9999,0) ) ) / IFERROR($ND109/FRACAS!$AY$1*60,0), 1 )))</f>
        <v>1</v>
      </c>
      <c r="OB109" s="347" cm="1">
        <f t="array" ref="OB109">IF($ND109=0,"",(IFERROR( (IFERROR($ND109/FRACAS!$AY$1*60,0) - SUMPRODUCT( (FRACAS!$K$5:$K$9999=OB$2) * IFERROR(FRACAS!$AN$5:$AN$9999,0) ) ) / IFERROR($ND109/FRACAS!$AY$1*60,0), 1 )))</f>
        <v>1</v>
      </c>
      <c r="OC109" s="347" cm="1">
        <f t="array" ref="OC109">IF($ND109=0,"",(IFERROR( (IFERROR($ND109/FRACAS!$AY$1*60,0) - SUMPRODUCT( (FRACAS!$K$5:$K$9999=OC$2) * IFERROR(FRACAS!$AN$5:$AN$9999,0) ) ) / IFERROR($ND109/FRACAS!$AY$1*60,0), 1 )))</f>
        <v>1</v>
      </c>
      <c r="OD109" s="347" cm="1">
        <f t="array" ref="OD109">IF($ND109=0,"",(IFERROR( (IFERROR($ND109/FRACAS!$AY$1*60,0) - SUMPRODUCT( (FRACAS!$K$5:$K$9999=OD$2) * IFERROR(FRACAS!$AN$5:$AN$9999,0) ) ) / IFERROR($ND109/FRACAS!$AY$1*60,0), 1 )))</f>
        <v>1</v>
      </c>
      <c r="OE109" s="347" cm="1">
        <f t="array" ref="OE109">IF($ND109=0,"",(IFERROR( (IFERROR($ND109/FRACAS!$AY$1*60,0) - SUMPRODUCT( (FRACAS!$K$5:$K$9999=OE$2) * IFERROR(FRACAS!$AN$5:$AN$9999,0) ) ) / IFERROR($ND109/FRACAS!$AY$1*60,0), 1 )))</f>
        <v>1</v>
      </c>
      <c r="OF109" s="347" cm="1">
        <f t="array" ref="OF109">IF($ND109=0,"",(IFERROR( (IFERROR($ND109/FRACAS!$AY$1*60,0) - SUMPRODUCT( (FRACAS!$K$5:$K$9999=OF$2) * IFERROR(FRACAS!$AN$5:$AN$9999,0) ) ) / IFERROR($ND109/FRACAS!$AY$1*60,0), 1 )))</f>
        <v>1</v>
      </c>
      <c r="OG109" s="347" cm="1">
        <f t="array" ref="OG109">IF($ND109=0,"",(IFERROR( (IFERROR($ND109/FRACAS!$AY$1*60,0) - SUMPRODUCT( (FRACAS!$K$5:$K$9999=OG$2) * IFERROR(FRACAS!$AN$5:$AN$9999,0) ) ) / IFERROR($ND109/FRACAS!$AY$1*60,0), 1 )))</f>
        <v>1</v>
      </c>
      <c r="OH109" s="347" cm="1">
        <f t="array" ref="OH109">IF($ND109=0,"",(IFERROR( (IFERROR($ND109/FRACAS!$AY$1*60,0) - SUMPRODUCT( (FRACAS!$K$5:$K$9999=OH$2) * IFERROR(FRACAS!$AN$5:$AN$9999,0) ) ) / IFERROR($ND109/FRACAS!$AY$1*60,0), 1 )))</f>
        <v>1</v>
      </c>
      <c r="OI109" s="347" cm="1">
        <f t="array" ref="OI109">IF($ND109=0,"",(IFERROR( (IFERROR($ND109/FRACAS!$AY$1*60,0) - SUMPRODUCT( (FRACAS!$K$5:$K$9999=OI$2) * IFERROR(FRACAS!$AN$5:$AN$9999,0) ) ) / IFERROR($ND109/FRACAS!$AY$1*60,0), 1 )))</f>
        <v>1</v>
      </c>
      <c r="OJ109" s="347" cm="1">
        <f t="array" ref="OJ109">IF($ND109=0,"",(IFERROR( (IFERROR($ND109/FRACAS!$AY$1*60,0) - SUMPRODUCT( (FRACAS!$K$5:$K$9999=OJ$2) * IFERROR(FRACAS!$AN$5:$AN$9999,0) ) ) / IFERROR($ND109/FRACAS!$AY$1*60,0), 1 )))</f>
        <v>1</v>
      </c>
      <c r="OK109" s="347" cm="1">
        <f t="array" ref="OK109">IF($ND109=0,"",(IFERROR( (IFERROR($ND109/FRACAS!$AY$1*60,0) - SUMPRODUCT( (FRACAS!$K$5:$K$9999=OK$2) * IFERROR(FRACAS!$AN$5:$AN$9999,0) ) ) / IFERROR($ND109/FRACAS!$AY$1*60,0), 1 )))</f>
        <v>1</v>
      </c>
      <c r="OL109" s="347" cm="1">
        <f t="array" ref="OL109">IF($ND109=0,"",(IFERROR( (IFERROR($ND109/FRACAS!$AY$1*60,0) - SUMPRODUCT( (FRACAS!$K$5:$K$9999=OL$2) * IFERROR(FRACAS!$AN$5:$AN$9999,0) ) ) / IFERROR($ND109/FRACAS!$AY$1*60,0), 1 )))</f>
        <v>1</v>
      </c>
      <c r="OM109" s="347" cm="1">
        <f t="array" ref="OM109">IF($ND109=0,"",(IFERROR( (IFERROR($ND109/FRACAS!$AY$1*60,0) - SUMPRODUCT( (FRACAS!$K$5:$K$9999=OM$2) * IFERROR(FRACAS!$AN$5:$AN$9999,0) ) ) / IFERROR($ND109/FRACAS!$AY$1*60,0), 1 )))</f>
        <v>1</v>
      </c>
      <c r="ON109" s="347" cm="1">
        <f t="array" ref="ON109">IF($ND109=0,"",(IFERROR( (IFERROR($ND109/FRACAS!$AY$1*60,0) - SUMPRODUCT( (FRACAS!$K$5:$K$9999=ON$2) * IFERROR(FRACAS!$AN$5:$AN$9999,0) ) ) / IFERROR($ND109/FRACAS!$AY$1*60,0), 1 )))</f>
        <v>1</v>
      </c>
    </row>
    <row r="110" spans="2:404" ht="15" customHeight="1">
      <c r="B110" s="301" t="s">
        <v>217</v>
      </c>
      <c r="C110" s="302">
        <v>45996</v>
      </c>
      <c r="D110" s="279">
        <f>IF('[7]MİLLEAGE(KM)'!H111="","",'[7]MİLLEAGE(KM)'!H111)</f>
        <v>47472</v>
      </c>
      <c r="E110" s="279">
        <f>IF('[7]MİLLEAGE(KM)'!I111="","",'[7]MİLLEAGE(KM)'!I111)</f>
        <v>36990</v>
      </c>
      <c r="F110" s="279">
        <f>IF('[7]MİLLEAGE(KM)'!J111="","",'[7]MİLLEAGE(KM)'!J111)</f>
        <v>71086</v>
      </c>
      <c r="G110" s="279">
        <f>IF('[7]MİLLEAGE(KM)'!K111="","",'[7]MİLLEAGE(KM)'!K111)</f>
        <v>68253</v>
      </c>
      <c r="H110" s="279">
        <f>IF('[7]MİLLEAGE(KM)'!L111="","",'[7]MİLLEAGE(KM)'!L111)</f>
        <v>53613</v>
      </c>
      <c r="I110" s="279">
        <f>IF('[7]MİLLEAGE(KM)'!M111="","",'[7]MİLLEAGE(KM)'!M111)</f>
        <v>19025</v>
      </c>
      <c r="J110" s="279">
        <f>IF('[7]MİLLEAGE(KM)'!N111="","",'[7]MİLLEAGE(KM)'!N111)</f>
        <v>13977</v>
      </c>
      <c r="K110" s="279">
        <f>IF('[7]MİLLEAGE(KM)'!O111="","",'[7]MİLLEAGE(KM)'!O111)</f>
        <v>15343</v>
      </c>
      <c r="L110" s="279">
        <f>IF('[7]MİLLEAGE(KM)'!P111="","",'[7]MİLLEAGE(KM)'!P111)</f>
        <v>11969</v>
      </c>
      <c r="M110" s="279">
        <f>IF('[7]MİLLEAGE(KM)'!Q111="","",'[7]MİLLEAGE(KM)'!Q111)</f>
        <v>8436</v>
      </c>
      <c r="N110" s="305"/>
      <c r="O110" s="279"/>
      <c r="P110" s="279"/>
      <c r="Q110" s="279"/>
      <c r="R110" s="279"/>
      <c r="S110" s="279"/>
      <c r="T110" s="279"/>
      <c r="U110" s="279"/>
      <c r="V110" s="279"/>
      <c r="W110" s="279"/>
      <c r="X110" s="279"/>
      <c r="Y110" s="279"/>
      <c r="Z110" s="279"/>
      <c r="AA110" s="279"/>
      <c r="AB110" s="279"/>
      <c r="AC110" s="279"/>
      <c r="AD110" s="279"/>
      <c r="AE110" s="279"/>
      <c r="AF110" s="279"/>
      <c r="AG110" s="279"/>
      <c r="AH110" s="279"/>
      <c r="AI110" s="279"/>
      <c r="AJ110" s="279"/>
      <c r="AK110" s="279"/>
      <c r="AL110" s="279"/>
      <c r="AM110" s="279"/>
      <c r="AN110" s="279"/>
      <c r="AO110" s="279"/>
      <c r="AP110" s="279"/>
      <c r="AQ110" s="279"/>
      <c r="AR110" s="279"/>
      <c r="AS110" s="279"/>
      <c r="AT110" s="279"/>
      <c r="AU110" s="279"/>
      <c r="AV110" s="279"/>
      <c r="AW110" s="279"/>
      <c r="AX110" s="279"/>
      <c r="AY110" s="279"/>
      <c r="AZ110" s="279"/>
      <c r="BA110" s="280"/>
      <c r="BB110" s="266"/>
      <c r="BC110" s="266"/>
      <c r="BD110" s="352"/>
      <c r="BE110" s="352"/>
      <c r="BF110" s="352"/>
      <c r="BG110" s="352"/>
      <c r="BH110" s="352"/>
      <c r="BI110" s="352"/>
      <c r="BJ110" s="352"/>
      <c r="BK110" s="352"/>
      <c r="BL110" s="352"/>
      <c r="BM110" s="352"/>
      <c r="BN110" s="352"/>
      <c r="BO110" s="352"/>
      <c r="BP110" s="352"/>
      <c r="BQ110" s="352"/>
      <c r="BR110" s="352"/>
      <c r="BS110" s="352"/>
      <c r="BT110" s="352"/>
      <c r="BU110" s="352"/>
      <c r="BV110" s="352"/>
      <c r="BW110" s="352"/>
      <c r="BX110" s="352"/>
      <c r="BY110" s="352"/>
      <c r="BZ110" s="352"/>
      <c r="CA110" s="352"/>
      <c r="CB110" s="352"/>
      <c r="CC110" s="352"/>
      <c r="CD110" s="352"/>
      <c r="CE110" s="352"/>
      <c r="CF110" s="352"/>
      <c r="CG110" s="352"/>
      <c r="CH110" s="352"/>
      <c r="CI110" s="352"/>
      <c r="CJ110" s="352"/>
      <c r="CK110" s="352"/>
      <c r="CL110" s="352"/>
      <c r="CM110" s="352"/>
      <c r="CN110" s="352"/>
      <c r="CO110" s="352"/>
      <c r="CP110" s="352"/>
      <c r="CQ110" s="352"/>
      <c r="CR110" s="352"/>
      <c r="CS110" s="352"/>
      <c r="CT110" s="352"/>
      <c r="CU110" s="352"/>
      <c r="CV110" s="352"/>
      <c r="CW110" s="352"/>
      <c r="CX110" s="352"/>
      <c r="CY110" s="352"/>
      <c r="CZ110" s="352"/>
      <c r="DA110" s="352"/>
      <c r="DB110" s="266"/>
      <c r="DC110" s="266">
        <f t="shared" si="8"/>
        <v>94</v>
      </c>
      <c r="DD110" s="302">
        <f t="shared" si="9"/>
        <v>45996</v>
      </c>
      <c r="DE110" s="328">
        <f>IF(D110&gt; 0,(COUNTIFS(FRACAS!$B$5:$B$9997, D$4, FRACAS!$D$5:$D$9997, "&lt;="&amp;D110)), "" )</f>
        <v>44</v>
      </c>
      <c r="DF110" s="282">
        <f>IF(E110&gt; 0,(COUNTIFS(FRACAS!$B$5:$B$9997, E$4, FRACAS!$D$5:$D$9997, "&lt;="&amp;E110)), "" )</f>
        <v>15</v>
      </c>
      <c r="DG110" s="282">
        <f>IF(F110&gt; 0,(COUNTIFS(FRACAS!$B$5:$B$9997, F$4, FRACAS!$D$5:$D$9997, "&lt;="&amp;F110)), "" )</f>
        <v>9</v>
      </c>
      <c r="DH110" s="282">
        <f>IF(G110&gt; 0,(COUNTIFS(FRACAS!$B$5:$B$9997, G$4, FRACAS!$D$5:$D$9997, "&lt;="&amp;G110)), "" )</f>
        <v>13</v>
      </c>
      <c r="DI110" s="282">
        <f>IF(H110&gt; 0,(COUNTIFS(FRACAS!$B$5:$B$9997, H$4, FRACAS!$D$5:$D$9997, "&lt;="&amp;H110)), "" )</f>
        <v>13</v>
      </c>
      <c r="DJ110" s="282">
        <f>IF(I110&gt; 0,(COUNTIFS(FRACAS!$B$5:$B$9997, I$4, FRACAS!$D$5:$D$9997, "&lt;="&amp;I110)), "" )</f>
        <v>0</v>
      </c>
      <c r="DK110" s="282">
        <f>IF(J110&gt; 0,(COUNTIFS(FRACAS!$B$5:$B$9997, J$4, FRACAS!$D$5:$D$9997, "&lt;="&amp;J110)), "" )</f>
        <v>0</v>
      </c>
      <c r="DL110" s="282">
        <f>IF(K110&gt; 0,(COUNTIFS(FRACAS!$B$5:$B$9997, K$4, FRACAS!$D$5:$D$9997, "&lt;="&amp;K110)), "" )</f>
        <v>0</v>
      </c>
      <c r="DM110" s="282">
        <f>IF(L110&gt; 0,(COUNTIFS(FRACAS!$B$5:$B$9997, L$4, FRACAS!$D$5:$D$9997, "&lt;="&amp;L110)), "" )</f>
        <v>0</v>
      </c>
      <c r="DN110" s="282">
        <f>IF(M110&gt; 0,(COUNTIFS(FRACAS!$B$5:$B$9997, M$4, FRACAS!$D$5:$D$9997, "&lt;="&amp;M110)), "" )</f>
        <v>0</v>
      </c>
      <c r="DO110" s="284"/>
      <c r="DP110" s="282"/>
      <c r="DQ110" s="282"/>
      <c r="DR110" s="282"/>
      <c r="DS110" s="282"/>
      <c r="DT110" s="282"/>
      <c r="DU110" s="282"/>
      <c r="DV110" s="282"/>
      <c r="DW110" s="282"/>
      <c r="DX110" s="282"/>
      <c r="DY110" s="282"/>
      <c r="DZ110" s="282"/>
      <c r="EA110" s="282"/>
      <c r="EB110" s="282"/>
      <c r="EC110" s="282"/>
      <c r="ED110" s="282"/>
      <c r="EE110" s="282"/>
      <c r="EF110" s="282"/>
      <c r="EG110" s="282"/>
      <c r="EH110" s="282"/>
      <c r="EI110" s="282"/>
      <c r="EJ110" s="282"/>
      <c r="EK110" s="282"/>
      <c r="EL110" s="282"/>
      <c r="EM110" s="282"/>
      <c r="EN110" s="282"/>
      <c r="EO110" s="282"/>
      <c r="EP110" s="282"/>
      <c r="EQ110" s="282"/>
      <c r="ER110" s="282"/>
      <c r="ES110" s="282"/>
      <c r="ET110" s="282"/>
      <c r="EU110" s="282"/>
      <c r="EV110" s="282"/>
      <c r="EW110" s="282"/>
      <c r="EX110" s="282"/>
      <c r="EY110" s="282"/>
      <c r="EZ110" s="282"/>
      <c r="FA110" s="282"/>
      <c r="FB110" s="283"/>
      <c r="FC110" s="285"/>
      <c r="FD110" s="285"/>
      <c r="JN110" s="306"/>
      <c r="JO110" s="274"/>
      <c r="JP110" s="274"/>
      <c r="JQ110" s="274"/>
      <c r="JR110" s="274"/>
      <c r="JS110" s="274"/>
      <c r="JT110" s="274"/>
      <c r="JU110" s="274"/>
      <c r="JV110" s="274"/>
      <c r="JW110" s="274"/>
      <c r="JX110" s="274"/>
      <c r="JY110" s="274"/>
      <c r="JZ110" s="274"/>
      <c r="KA110" s="274"/>
      <c r="KB110" s="274"/>
      <c r="KC110" s="274"/>
      <c r="KD110" s="274"/>
      <c r="KE110" s="274"/>
      <c r="KF110" s="274"/>
      <c r="KG110" s="274"/>
      <c r="KH110" s="274"/>
      <c r="KI110" s="274"/>
      <c r="KJ110" s="274"/>
      <c r="KK110" s="274"/>
      <c r="KL110" s="274"/>
      <c r="KM110" s="274"/>
      <c r="KN110" s="274"/>
      <c r="KO110" s="274"/>
      <c r="KP110" s="274"/>
      <c r="KQ110" s="274"/>
      <c r="KR110" s="274"/>
      <c r="KS110" s="274"/>
      <c r="KT110" s="274"/>
      <c r="KU110" s="274"/>
      <c r="KV110" s="274"/>
      <c r="KW110" s="274"/>
      <c r="KX110" s="274"/>
      <c r="KY110" s="274"/>
      <c r="KZ110" s="274"/>
      <c r="LA110" s="274"/>
      <c r="LB110" s="275"/>
      <c r="LC110" s="302">
        <f t="shared" si="11"/>
        <v>45996</v>
      </c>
      <c r="LD110" s="354" cm="1">
        <f t="array" ref="LD110">IFERROR(
    (((D110/FRACAS!$AY$1)*60))
    /
    (((D110/FRACAS!$AY$1)*60) + SUMPRODUCT((FRACAS!$B$5:$B$9997=D$4)*(FRACAS!$D$5:$D$9997&lt;=D110)*(IFERROR(FRACAS!$AM$5:$AM$9997,0)))
    ),"")</f>
        <v>0.63836639593670241</v>
      </c>
      <c r="LE110" s="354" cm="1">
        <f t="array" ref="LE110">IFERROR(
    (((E110/FRACAS!$AY$1)*60))
    /
    (((E110/FRACAS!$AY$1)*60) + SUMPRODUCT((FRACAS!$B$5:$B$9997=E$4)*(FRACAS!$D$5:$D$9997&lt;=E110)*(IFERROR(FRACAS!$AM$5:$AM$9997,0)))
    ),"")</f>
        <v>0.57250244497135849</v>
      </c>
      <c r="LF110" s="354" cm="1">
        <f t="array" ref="LF110">IFERROR(
    (((F110/FRACAS!$AY$1)*60))
    /
    (((F110/FRACAS!$AY$1)*60) + SUMPRODUCT((FRACAS!$B$5:$B$9997=F$4)*(FRACAS!$D$5:$D$9997&lt;=F110)*(IFERROR(FRACAS!$AM$5:$AM$9997,0)))
    ),"")</f>
        <v>0.90281165007452824</v>
      </c>
      <c r="LG110" s="354" cm="1">
        <f t="array" ref="LG110">IFERROR(
    (((G110/FRACAS!$AY$1)*60))
    /
    (((G110/FRACAS!$AY$1)*60) + SUMPRODUCT((FRACAS!$B$5:$B$9997=G$4)*(FRACAS!$D$5:$D$9997&lt;=G110)*(IFERROR(FRACAS!$AM$5:$AM$9997,0)))
    ),"")</f>
        <v>0.90992831472554658</v>
      </c>
      <c r="LH110" s="354" cm="1">
        <f t="array" ref="LH110">IFERROR(
    (((H110/FRACAS!$AY$1)*60))
    /
    (((H110/FRACAS!$AY$1)*60) + SUMPRODUCT((FRACAS!$B$5:$B$9997=H$4)*(FRACAS!$D$5:$D$9997&lt;=H110)*(IFERROR(FRACAS!$AM$5:$AM$9997,0)))
    ),"")</f>
        <v>0.87538010794680809</v>
      </c>
      <c r="LI110" s="354" cm="1">
        <f t="array" ref="LI110">IFERROR(
    (((I110/FRACAS!$AY$1)*60))
    /
    (((I110/FRACAS!$AY$1)*60) + SUMPRODUCT((FRACAS!$B$5:$B$9997=I$4)*(FRACAS!$D$5:$D$9997&lt;=I110)*(IFERROR(FRACAS!$AM$5:$AM$9997,0)))
    ),"")</f>
        <v>1</v>
      </c>
      <c r="LJ110" s="354" cm="1">
        <f t="array" ref="LJ110">IFERROR(
    (((J110/FRACAS!$AY$1)*60))
    /
    (((J110/FRACAS!$AY$1)*60) + SUMPRODUCT((FRACAS!$B$5:$B$9997=J$4)*(FRACAS!$D$5:$D$9997&lt;=J110)*(IFERROR(FRACAS!$AM$5:$AM$9997,0)))
    ),"")</f>
        <v>1</v>
      </c>
      <c r="LK110" s="354" cm="1">
        <f t="array" ref="LK110">IFERROR(
    (((K110/FRACAS!$AY$1)*60))
    /
    (((K110/FRACAS!$AY$1)*60) + SUMPRODUCT((FRACAS!$B$5:$B$9997=K$4)*(FRACAS!$D$5:$D$9997&lt;=K110)*(IFERROR(FRACAS!$AM$5:$AM$9997,0)))
    ),"")</f>
        <v>1</v>
      </c>
      <c r="LL110" s="354" cm="1">
        <f t="array" ref="LL110">IFERROR(
    (((L110/FRACAS!$AY$1)*60))
    /
    (((L110/FRACAS!$AY$1)*60) + SUMPRODUCT((FRACAS!$B$5:$B$9997=L$4)*(FRACAS!$D$5:$D$9997&lt;=L110)*(IFERROR(FRACAS!$AM$5:$AM$9997,0)))
    ),"")</f>
        <v>1</v>
      </c>
      <c r="LM110" s="354" cm="1">
        <f t="array" ref="LM110">IFERROR(
    (((M110/FRACAS!$AY$1)*60))
    /
    (((M110/FRACAS!$AY$1)*60) + SUMPRODUCT((FRACAS!$B$5:$B$9997=M$4)*(FRACAS!$D$5:$D$9997&lt;=M110)*(IFERROR(FRACAS!$AM$5:$AM$9997,0)))
    ),"")</f>
        <v>1</v>
      </c>
      <c r="LN110" s="308"/>
      <c r="LO110" s="276"/>
      <c r="LP110" s="276"/>
      <c r="LQ110" s="276"/>
      <c r="LR110" s="276"/>
      <c r="LS110" s="276"/>
      <c r="LT110" s="276"/>
      <c r="LU110" s="276"/>
      <c r="LV110" s="276"/>
      <c r="LW110" s="276"/>
      <c r="LX110" s="276"/>
      <c r="LY110" s="276"/>
      <c r="LZ110" s="276"/>
      <c r="MA110" s="276"/>
      <c r="MB110" s="276"/>
      <c r="MC110" s="276"/>
      <c r="MD110" s="276"/>
      <c r="ME110" s="276"/>
      <c r="MF110" s="276"/>
      <c r="MG110" s="276"/>
      <c r="MH110" s="276"/>
      <c r="MI110" s="276"/>
      <c r="MJ110" s="276"/>
      <c r="MK110" s="276"/>
      <c r="ML110" s="276"/>
      <c r="MM110" s="276"/>
      <c r="MN110" s="276"/>
      <c r="MO110" s="276"/>
      <c r="MP110" s="276"/>
      <c r="MQ110" s="276"/>
      <c r="MR110" s="276"/>
      <c r="MS110" s="276"/>
      <c r="MT110" s="276"/>
      <c r="MU110" s="276"/>
      <c r="MV110" s="276"/>
      <c r="MW110" s="276"/>
      <c r="MX110" s="276"/>
      <c r="MY110" s="276"/>
      <c r="MZ110" s="276"/>
      <c r="NA110" s="277"/>
      <c r="ND110" s="345">
        <f t="shared" si="12"/>
        <v>346164</v>
      </c>
      <c r="NE110" s="346">
        <f t="shared" si="13"/>
        <v>45996</v>
      </c>
      <c r="NF110" s="347" cm="1">
        <f t="array" ref="NF110">IF($ND110=0,"",(IFERROR( (IFERROR($ND110/FRACAS!$AY$1*60,0) - SUMPRODUCT( (FRACAS!$K$5:$K$9999=NF$2) * IFERROR(FRACAS!$AN$5:$AN$9999,0) ) ) / IFERROR($ND110/FRACAS!$AY$1*60,0), 1 )))</f>
        <v>1</v>
      </c>
      <c r="NG110" s="347" cm="1">
        <f t="array" ref="NG110">IF($ND110=0,"",(IFERROR( (IFERROR($ND110/FRACAS!$AY$1*60,0) - SUMPRODUCT( (FRACAS!$K$5:$K$9999=NG$2) * IFERROR(FRACAS!$AN$5:$AN$9999,0) ) ) / IFERROR($ND110/FRACAS!$AY$1*60,0), 1 )))</f>
        <v>1</v>
      </c>
      <c r="NH110" s="347" cm="1">
        <f t="array" ref="NH110">IF($ND110=0,"",(IFERROR( (IFERROR($ND110/FRACAS!$AY$1*60,0) - SUMPRODUCT( (FRACAS!$K$5:$K$9999=NH$2) * IFERROR(FRACAS!$AN$5:$AN$9999,0) ) ) / IFERROR($ND110/FRACAS!$AY$1*60,0), 1 )))</f>
        <v>1</v>
      </c>
      <c r="NI110" s="347" cm="1">
        <f t="array" ref="NI110">IF($ND110=0,"",(IFERROR( (IFERROR($ND110/FRACAS!$AY$1*60,0) - SUMPRODUCT( (FRACAS!$K$5:$K$9999=NI$2) * IFERROR(FRACAS!$AN$5:$AN$9999,0) ) ) / IFERROR($ND110/FRACAS!$AY$1*60,0), 1 )))</f>
        <v>1</v>
      </c>
      <c r="NJ110" s="347" cm="1">
        <f t="array" ref="NJ110">IF($ND110=0,"",(IFERROR( (IFERROR($ND110/FRACAS!$AY$1*60,0) - SUMPRODUCT( (FRACAS!$K$5:$K$9999=NJ$2) * IFERROR(FRACAS!$AN$5:$AN$9999,0) ) ) / IFERROR($ND110/FRACAS!$AY$1*60,0), 1 )))</f>
        <v>1</v>
      </c>
      <c r="NK110" s="347" cm="1">
        <f t="array" ref="NK110">IF($ND110=0,"",(IFERROR( (IFERROR($ND110/FRACAS!$AY$1*60,0) - SUMPRODUCT( (FRACAS!$K$5:$K$9999=NK$2) * IFERROR(FRACAS!$AN$5:$AN$9999,0) ) ) / IFERROR($ND110/FRACAS!$AY$1*60,0), 1 )))</f>
        <v>1</v>
      </c>
      <c r="NL110" s="347" cm="1">
        <f t="array" ref="NL110">IF($ND110=0,"",(IFERROR( (IFERROR($ND110/FRACAS!$AY$1*60,0) - SUMPRODUCT( (FRACAS!$K$5:$K$9999=NL$2) * IFERROR(FRACAS!$AN$5:$AN$9999,0) ) ) / IFERROR($ND110/FRACAS!$AY$1*60,0), 1 )))</f>
        <v>1</v>
      </c>
      <c r="NM110" s="347" cm="1">
        <f t="array" ref="NM110">IF($ND110=0,"",(IFERROR( (IFERROR($ND110/FRACAS!$AY$1*60,0) - SUMPRODUCT( (FRACAS!$K$5:$K$9999=NM$2) * IFERROR(FRACAS!$AN$5:$AN$9999,0) ) ) / IFERROR($ND110/FRACAS!$AY$1*60,0), 1 )))</f>
        <v>1</v>
      </c>
      <c r="NN110" s="347" cm="1">
        <f t="array" ref="NN110">IF($ND110=0,"",(IFERROR( (IFERROR($ND110/FRACAS!$AY$1*60,0) - SUMPRODUCT( (FRACAS!$K$5:$K$9999=NN$2) * IFERROR(FRACAS!$AN$5:$AN$9999,0) ) ) / IFERROR($ND110/FRACAS!$AY$1*60,0), 1 )))</f>
        <v>1</v>
      </c>
      <c r="NO110" s="347" cm="1">
        <f t="array" ref="NO110">IF($ND110=0,"",(IFERROR( (IFERROR($ND110/FRACAS!$AY$1*60,0) - SUMPRODUCT( (FRACAS!$K$5:$K$9999=NO$2) * IFERROR(FRACAS!$AN$5:$AN$9999,0) ) ) / IFERROR($ND110/FRACAS!$AY$1*60,0), 1 )))</f>
        <v>1</v>
      </c>
      <c r="NP110" s="347" cm="1">
        <f t="array" ref="NP110">IF($ND110=0,"",(IFERROR( (IFERROR($ND110/FRACAS!$AY$1*60,0) - SUMPRODUCT( (FRACAS!$K$5:$K$9999=NP$2) * IFERROR(FRACAS!$AN$5:$AN$9999,0) ) ) / IFERROR($ND110/FRACAS!$AY$1*60,0), 1 )))</f>
        <v>1</v>
      </c>
      <c r="NQ110" s="347" cm="1">
        <f t="array" ref="NQ110">IF($ND110=0,"",(IFERROR( (IFERROR($ND110/FRACAS!$AY$1*60,0) - SUMPRODUCT( (FRACAS!$K$5:$K$9999=NQ$2) * IFERROR(FRACAS!$AN$5:$AN$9999,0) ) ) / IFERROR($ND110/FRACAS!$AY$1*60,0), 1 )))</f>
        <v>1</v>
      </c>
      <c r="NR110" s="347" cm="1">
        <f t="array" ref="NR110">IF($ND110=0,"",(IFERROR( (IFERROR($ND110/FRACAS!$AY$1*60,0) - SUMPRODUCT( (FRACAS!$K$5:$K$9999=NR$2) * IFERROR(FRACAS!$AN$5:$AN$9999,0) ) ) / IFERROR($ND110/FRACAS!$AY$1*60,0), 1 )))</f>
        <v>1</v>
      </c>
      <c r="NS110" s="347" cm="1">
        <f t="array" ref="NS110">IF($ND110=0,"",(IFERROR( (IFERROR($ND110/FRACAS!$AY$1*60,0) - SUMPRODUCT( (FRACAS!$K$5:$K$9999=NS$2) * IFERROR(FRACAS!$AN$5:$AN$9999,0) ) ) / IFERROR($ND110/FRACAS!$AY$1*60,0), 1 )))</f>
        <v>1</v>
      </c>
      <c r="NT110" s="347" cm="1">
        <f t="array" ref="NT110">IF($ND110=0,"",(IFERROR( (IFERROR($ND110/FRACAS!$AY$1*60,0) - SUMPRODUCT( (FRACAS!$K$5:$K$9999=NT$2) * IFERROR(FRACAS!$AN$5:$AN$9999,0) ) ) / IFERROR($ND110/FRACAS!$AY$1*60,0), 1 )))</f>
        <v>1</v>
      </c>
      <c r="NU110" s="347" cm="1">
        <f t="array" ref="NU110">IF($ND110=0,"",(IFERROR( (IFERROR($ND110/FRACAS!$AY$1*60,0) - SUMPRODUCT( (FRACAS!$K$5:$K$9999=NU$2) * IFERROR(FRACAS!$AN$5:$AN$9999,0) ) ) / IFERROR($ND110/FRACAS!$AY$1*60,0), 1 )))</f>
        <v>1</v>
      </c>
      <c r="NV110" s="347" cm="1">
        <f t="array" ref="NV110">IF($ND110=0,"",(IFERROR( (IFERROR($ND110/FRACAS!$AY$1*60,0) - SUMPRODUCT( (FRACAS!$K$5:$K$9999=NV$2) * IFERROR(FRACAS!$AN$5:$AN$9999,0) ) ) / IFERROR($ND110/FRACAS!$AY$1*60,0), 1 )))</f>
        <v>1</v>
      </c>
      <c r="NW110" s="347" cm="1">
        <f t="array" ref="NW110">IF($ND110=0,"",(IFERROR( (IFERROR($ND110/FRACAS!$AY$1*60,0) - SUMPRODUCT( (FRACAS!$K$5:$K$9999=NW$2) * IFERROR(FRACAS!$AN$5:$AN$9999,0) ) ) / IFERROR($ND110/FRACAS!$AY$1*60,0), 1 )))</f>
        <v>1</v>
      </c>
      <c r="NX110" s="347" cm="1">
        <f t="array" ref="NX110">IF($ND110=0,"",(IFERROR( (IFERROR($ND110/FRACAS!$AY$1*60,0) - SUMPRODUCT( (FRACAS!$K$5:$K$9999=NX$2) * IFERROR(FRACAS!$AN$5:$AN$9999,0) ) ) / IFERROR($ND110/FRACAS!$AY$1*60,0), 1 )))</f>
        <v>1</v>
      </c>
      <c r="NY110" s="347" cm="1">
        <f t="array" ref="NY110">IF($ND110=0,"",(IFERROR( (IFERROR($ND110/FRACAS!$AY$1*60,0) - SUMPRODUCT( (FRACAS!$K$5:$K$9999=NY$2) * IFERROR(FRACAS!$AN$5:$AN$9999,0) ) ) / IFERROR($ND110/FRACAS!$AY$1*60,0), 1 )))</f>
        <v>1</v>
      </c>
      <c r="NZ110" s="347" cm="1">
        <f t="array" ref="NZ110">IF($ND110=0,"",(IFERROR( (IFERROR($ND110/FRACAS!$AY$1*60,0) - SUMPRODUCT( (FRACAS!$K$5:$K$9999=NZ$2) * IFERROR(FRACAS!$AN$5:$AN$9999,0) ) ) / IFERROR($ND110/FRACAS!$AY$1*60,0), 1 )))</f>
        <v>1</v>
      </c>
      <c r="OA110" s="347" cm="1">
        <f t="array" ref="OA110">IF($ND110=0,"",(IFERROR( (IFERROR($ND110/FRACAS!$AY$1*60,0) - SUMPRODUCT( (FRACAS!$K$5:$K$9999=OA$2) * IFERROR(FRACAS!$AN$5:$AN$9999,0) ) ) / IFERROR($ND110/FRACAS!$AY$1*60,0), 1 )))</f>
        <v>1</v>
      </c>
      <c r="OB110" s="347" cm="1">
        <f t="array" ref="OB110">IF($ND110=0,"",(IFERROR( (IFERROR($ND110/FRACAS!$AY$1*60,0) - SUMPRODUCT( (FRACAS!$K$5:$K$9999=OB$2) * IFERROR(FRACAS!$AN$5:$AN$9999,0) ) ) / IFERROR($ND110/FRACAS!$AY$1*60,0), 1 )))</f>
        <v>1</v>
      </c>
      <c r="OC110" s="347" cm="1">
        <f t="array" ref="OC110">IF($ND110=0,"",(IFERROR( (IFERROR($ND110/FRACAS!$AY$1*60,0) - SUMPRODUCT( (FRACAS!$K$5:$K$9999=OC$2) * IFERROR(FRACAS!$AN$5:$AN$9999,0) ) ) / IFERROR($ND110/FRACAS!$AY$1*60,0), 1 )))</f>
        <v>1</v>
      </c>
      <c r="OD110" s="347" cm="1">
        <f t="array" ref="OD110">IF($ND110=0,"",(IFERROR( (IFERROR($ND110/FRACAS!$AY$1*60,0) - SUMPRODUCT( (FRACAS!$K$5:$K$9999=OD$2) * IFERROR(FRACAS!$AN$5:$AN$9999,0) ) ) / IFERROR($ND110/FRACAS!$AY$1*60,0), 1 )))</f>
        <v>1</v>
      </c>
      <c r="OE110" s="347" cm="1">
        <f t="array" ref="OE110">IF($ND110=0,"",(IFERROR( (IFERROR($ND110/FRACAS!$AY$1*60,0) - SUMPRODUCT( (FRACAS!$K$5:$K$9999=OE$2) * IFERROR(FRACAS!$AN$5:$AN$9999,0) ) ) / IFERROR($ND110/FRACAS!$AY$1*60,0), 1 )))</f>
        <v>1</v>
      </c>
      <c r="OF110" s="347" cm="1">
        <f t="array" ref="OF110">IF($ND110=0,"",(IFERROR( (IFERROR($ND110/FRACAS!$AY$1*60,0) - SUMPRODUCT( (FRACAS!$K$5:$K$9999=OF$2) * IFERROR(FRACAS!$AN$5:$AN$9999,0) ) ) / IFERROR($ND110/FRACAS!$AY$1*60,0), 1 )))</f>
        <v>1</v>
      </c>
      <c r="OG110" s="347" cm="1">
        <f t="array" ref="OG110">IF($ND110=0,"",(IFERROR( (IFERROR($ND110/FRACAS!$AY$1*60,0) - SUMPRODUCT( (FRACAS!$K$5:$K$9999=OG$2) * IFERROR(FRACAS!$AN$5:$AN$9999,0) ) ) / IFERROR($ND110/FRACAS!$AY$1*60,0), 1 )))</f>
        <v>1</v>
      </c>
      <c r="OH110" s="347" cm="1">
        <f t="array" ref="OH110">IF($ND110=0,"",(IFERROR( (IFERROR($ND110/FRACAS!$AY$1*60,0) - SUMPRODUCT( (FRACAS!$K$5:$K$9999=OH$2) * IFERROR(FRACAS!$AN$5:$AN$9999,0) ) ) / IFERROR($ND110/FRACAS!$AY$1*60,0), 1 )))</f>
        <v>1</v>
      </c>
      <c r="OI110" s="347" cm="1">
        <f t="array" ref="OI110">IF($ND110=0,"",(IFERROR( (IFERROR($ND110/FRACAS!$AY$1*60,0) - SUMPRODUCT( (FRACAS!$K$5:$K$9999=OI$2) * IFERROR(FRACAS!$AN$5:$AN$9999,0) ) ) / IFERROR($ND110/FRACAS!$AY$1*60,0), 1 )))</f>
        <v>1</v>
      </c>
      <c r="OJ110" s="347" cm="1">
        <f t="array" ref="OJ110">IF($ND110=0,"",(IFERROR( (IFERROR($ND110/FRACAS!$AY$1*60,0) - SUMPRODUCT( (FRACAS!$K$5:$K$9999=OJ$2) * IFERROR(FRACAS!$AN$5:$AN$9999,0) ) ) / IFERROR($ND110/FRACAS!$AY$1*60,0), 1 )))</f>
        <v>1</v>
      </c>
      <c r="OK110" s="347" cm="1">
        <f t="array" ref="OK110">IF($ND110=0,"",(IFERROR( (IFERROR($ND110/FRACAS!$AY$1*60,0) - SUMPRODUCT( (FRACAS!$K$5:$K$9999=OK$2) * IFERROR(FRACAS!$AN$5:$AN$9999,0) ) ) / IFERROR($ND110/FRACAS!$AY$1*60,0), 1 )))</f>
        <v>1</v>
      </c>
      <c r="OL110" s="347" cm="1">
        <f t="array" ref="OL110">IF($ND110=0,"",(IFERROR( (IFERROR($ND110/FRACAS!$AY$1*60,0) - SUMPRODUCT( (FRACAS!$K$5:$K$9999=OL$2) * IFERROR(FRACAS!$AN$5:$AN$9999,0) ) ) / IFERROR($ND110/FRACAS!$AY$1*60,0), 1 )))</f>
        <v>1</v>
      </c>
      <c r="OM110" s="347" cm="1">
        <f t="array" ref="OM110">IF($ND110=0,"",(IFERROR( (IFERROR($ND110/FRACAS!$AY$1*60,0) - SUMPRODUCT( (FRACAS!$K$5:$K$9999=OM$2) * IFERROR(FRACAS!$AN$5:$AN$9999,0) ) ) / IFERROR($ND110/FRACAS!$AY$1*60,0), 1 )))</f>
        <v>1</v>
      </c>
      <c r="ON110" s="347" cm="1">
        <f t="array" ref="ON110">IF($ND110=0,"",(IFERROR( (IFERROR($ND110/FRACAS!$AY$1*60,0) - SUMPRODUCT( (FRACAS!$K$5:$K$9999=ON$2) * IFERROR(FRACAS!$AN$5:$AN$9999,0) ) ) / IFERROR($ND110/FRACAS!$AY$1*60,0), 1 )))</f>
        <v>1</v>
      </c>
    </row>
    <row r="111" spans="2:404" ht="15" customHeight="1">
      <c r="B111" s="301" t="s">
        <v>218</v>
      </c>
      <c r="C111" s="302">
        <v>46003</v>
      </c>
      <c r="D111" s="279" t="str">
        <f>IF('[7]MİLLEAGE(KM)'!H112="","",'[7]MİLLEAGE(KM)'!H112)</f>
        <v/>
      </c>
      <c r="E111" s="279" t="str">
        <f>IF('[7]MİLLEAGE(KM)'!I112="","",'[7]MİLLEAGE(KM)'!I112)</f>
        <v/>
      </c>
      <c r="F111" s="279" t="str">
        <f>IF('[7]MİLLEAGE(KM)'!J112="","",'[7]MİLLEAGE(KM)'!J112)</f>
        <v/>
      </c>
      <c r="G111" s="279" t="str">
        <f>IF('[7]MİLLEAGE(KM)'!K112="","",'[7]MİLLEAGE(KM)'!K112)</f>
        <v/>
      </c>
      <c r="H111" s="279" t="str">
        <f>IF('[7]MİLLEAGE(KM)'!L112="","",'[7]MİLLEAGE(KM)'!L112)</f>
        <v/>
      </c>
      <c r="I111" s="279" t="str">
        <f>IF('[7]MİLLEAGE(KM)'!M112="","",'[7]MİLLEAGE(KM)'!M112)</f>
        <v/>
      </c>
      <c r="J111" s="279" t="str">
        <f>IF('[7]MİLLEAGE(KM)'!N112="","",'[7]MİLLEAGE(KM)'!N112)</f>
        <v/>
      </c>
      <c r="K111" s="279" t="str">
        <f>IF('[7]MİLLEAGE(KM)'!O112="","",'[7]MİLLEAGE(KM)'!O112)</f>
        <v/>
      </c>
      <c r="L111" s="279" t="str">
        <f>IF('[7]MİLLEAGE(KM)'!P112="","",'[7]MİLLEAGE(KM)'!P112)</f>
        <v/>
      </c>
      <c r="M111" s="279" t="str">
        <f>IF('[7]MİLLEAGE(KM)'!Q112="","",'[7]MİLLEAGE(KM)'!Q112)</f>
        <v/>
      </c>
      <c r="N111" s="305"/>
      <c r="O111" s="279"/>
      <c r="P111" s="279"/>
      <c r="Q111" s="279"/>
      <c r="R111" s="279"/>
      <c r="S111" s="279"/>
      <c r="T111" s="279"/>
      <c r="U111" s="279"/>
      <c r="V111" s="279"/>
      <c r="W111" s="279"/>
      <c r="X111" s="279"/>
      <c r="Y111" s="279"/>
      <c r="Z111" s="279"/>
      <c r="AA111" s="279"/>
      <c r="AB111" s="279"/>
      <c r="AC111" s="279"/>
      <c r="AD111" s="279"/>
      <c r="AE111" s="279"/>
      <c r="AF111" s="279"/>
      <c r="AG111" s="279"/>
      <c r="AH111" s="279"/>
      <c r="AI111" s="279"/>
      <c r="AJ111" s="279"/>
      <c r="AK111" s="279"/>
      <c r="AL111" s="279"/>
      <c r="AM111" s="279"/>
      <c r="AN111" s="279"/>
      <c r="AO111" s="279"/>
      <c r="AP111" s="279"/>
      <c r="AQ111" s="279"/>
      <c r="AR111" s="279"/>
      <c r="AS111" s="279"/>
      <c r="AT111" s="279"/>
      <c r="AU111" s="279"/>
      <c r="AV111" s="279"/>
      <c r="AW111" s="279"/>
      <c r="AX111" s="279"/>
      <c r="AY111" s="279"/>
      <c r="AZ111" s="279"/>
      <c r="BA111" s="280"/>
      <c r="BB111" s="266"/>
      <c r="BC111" s="266"/>
      <c r="BD111" s="352"/>
      <c r="BE111" s="352"/>
      <c r="BF111" s="352"/>
      <c r="BG111" s="352"/>
      <c r="BH111" s="352"/>
      <c r="BI111" s="352"/>
      <c r="BJ111" s="352"/>
      <c r="BK111" s="352"/>
      <c r="BL111" s="352"/>
      <c r="BM111" s="352"/>
      <c r="BN111" s="352"/>
      <c r="BO111" s="352"/>
      <c r="BP111" s="352"/>
      <c r="BQ111" s="352"/>
      <c r="BR111" s="352"/>
      <c r="BS111" s="352"/>
      <c r="BT111" s="352"/>
      <c r="BU111" s="352"/>
      <c r="BV111" s="352"/>
      <c r="BW111" s="352"/>
      <c r="BX111" s="352"/>
      <c r="BY111" s="352"/>
      <c r="BZ111" s="352"/>
      <c r="CA111" s="352"/>
      <c r="CB111" s="352"/>
      <c r="CC111" s="352"/>
      <c r="CD111" s="352"/>
      <c r="CE111" s="352"/>
      <c r="CF111" s="352"/>
      <c r="CG111" s="352"/>
      <c r="CH111" s="352"/>
      <c r="CI111" s="352"/>
      <c r="CJ111" s="352"/>
      <c r="CK111" s="352"/>
      <c r="CL111" s="352"/>
      <c r="CM111" s="352"/>
      <c r="CN111" s="352"/>
      <c r="CO111" s="352"/>
      <c r="CP111" s="352"/>
      <c r="CQ111" s="352"/>
      <c r="CR111" s="352"/>
      <c r="CS111" s="352"/>
      <c r="CT111" s="352"/>
      <c r="CU111" s="352"/>
      <c r="CV111" s="352"/>
      <c r="CW111" s="352"/>
      <c r="CX111" s="352"/>
      <c r="CY111" s="352"/>
      <c r="CZ111" s="352"/>
      <c r="DA111" s="352"/>
      <c r="DB111" s="266"/>
      <c r="DC111" s="266">
        <f t="shared" si="8"/>
        <v>0</v>
      </c>
      <c r="DD111" s="302" t="str">
        <f t="shared" si="9"/>
        <v/>
      </c>
      <c r="DE111" s="328">
        <f>IF(D111&gt; 0,(COUNTIFS(FRACAS!$B$5:$B$9997, D$4, FRACAS!$D$5:$D$9997, "&lt;="&amp;D111)), "" )</f>
        <v>0</v>
      </c>
      <c r="DF111" s="282">
        <f>IF(E111&gt; 0,(COUNTIFS(FRACAS!$B$5:$B$9997, E$4, FRACAS!$D$5:$D$9997, "&lt;="&amp;E111)), "" )</f>
        <v>0</v>
      </c>
      <c r="DG111" s="282">
        <f>IF(F111&gt; 0,(COUNTIFS(FRACAS!$B$5:$B$9997, F$4, FRACAS!$D$5:$D$9997, "&lt;="&amp;F111)), "" )</f>
        <v>0</v>
      </c>
      <c r="DH111" s="282">
        <f>IF(G111&gt; 0,(COUNTIFS(FRACAS!$B$5:$B$9997, G$4, FRACAS!$D$5:$D$9997, "&lt;="&amp;G111)), "" )</f>
        <v>0</v>
      </c>
      <c r="DI111" s="282">
        <f>IF(H111&gt; 0,(COUNTIFS(FRACAS!$B$5:$B$9997, H$4, FRACAS!$D$5:$D$9997, "&lt;="&amp;H111)), "" )</f>
        <v>0</v>
      </c>
      <c r="DJ111" s="282">
        <f>IF(I111&gt; 0,(COUNTIFS(FRACAS!$B$5:$B$9997, I$4, FRACAS!$D$5:$D$9997, "&lt;="&amp;I111)), "" )</f>
        <v>0</v>
      </c>
      <c r="DK111" s="282">
        <f>IF(J111&gt; 0,(COUNTIFS(FRACAS!$B$5:$B$9997, J$4, FRACAS!$D$5:$D$9997, "&lt;="&amp;J111)), "" )</f>
        <v>0</v>
      </c>
      <c r="DL111" s="282">
        <f>IF(K111&gt; 0,(COUNTIFS(FRACAS!$B$5:$B$9997, K$4, FRACAS!$D$5:$D$9997, "&lt;="&amp;K111)), "" )</f>
        <v>0</v>
      </c>
      <c r="DM111" s="282">
        <f>IF(L111&gt; 0,(COUNTIFS(FRACAS!$B$5:$B$9997, L$4, FRACAS!$D$5:$D$9997, "&lt;="&amp;L111)), "" )</f>
        <v>0</v>
      </c>
      <c r="DN111" s="282">
        <f>IF(M111&gt; 0,(COUNTIFS(FRACAS!$B$5:$B$9997, M$4, FRACAS!$D$5:$D$9997, "&lt;="&amp;M111)), "" )</f>
        <v>0</v>
      </c>
      <c r="DO111" s="284"/>
      <c r="DP111" s="282"/>
      <c r="DQ111" s="282"/>
      <c r="DR111" s="282"/>
      <c r="DS111" s="282"/>
      <c r="DT111" s="282"/>
      <c r="DU111" s="282"/>
      <c r="DV111" s="282"/>
      <c r="DW111" s="282"/>
      <c r="DX111" s="282"/>
      <c r="DY111" s="282"/>
      <c r="DZ111" s="282"/>
      <c r="EA111" s="282"/>
      <c r="EB111" s="282"/>
      <c r="EC111" s="282"/>
      <c r="ED111" s="282"/>
      <c r="EE111" s="282"/>
      <c r="EF111" s="282"/>
      <c r="EG111" s="282"/>
      <c r="EH111" s="282"/>
      <c r="EI111" s="282"/>
      <c r="EJ111" s="282"/>
      <c r="EK111" s="282"/>
      <c r="EL111" s="282"/>
      <c r="EM111" s="282"/>
      <c r="EN111" s="282"/>
      <c r="EO111" s="282"/>
      <c r="EP111" s="282"/>
      <c r="EQ111" s="282"/>
      <c r="ER111" s="282"/>
      <c r="ES111" s="282"/>
      <c r="ET111" s="282"/>
      <c r="EU111" s="282"/>
      <c r="EV111" s="282"/>
      <c r="EW111" s="282"/>
      <c r="EX111" s="282"/>
      <c r="EY111" s="282"/>
      <c r="EZ111" s="282"/>
      <c r="FA111" s="282"/>
      <c r="FB111" s="283"/>
      <c r="FC111" s="285"/>
      <c r="FD111" s="285"/>
      <c r="JN111" s="306"/>
      <c r="JO111" s="274"/>
      <c r="JP111" s="274"/>
      <c r="JQ111" s="274"/>
      <c r="JR111" s="274"/>
      <c r="JS111" s="274"/>
      <c r="JT111" s="274"/>
      <c r="JU111" s="274"/>
      <c r="JV111" s="274"/>
      <c r="JW111" s="274"/>
      <c r="JX111" s="274"/>
      <c r="JY111" s="274"/>
      <c r="JZ111" s="274"/>
      <c r="KA111" s="274"/>
      <c r="KB111" s="274"/>
      <c r="KC111" s="274"/>
      <c r="KD111" s="274"/>
      <c r="KE111" s="274"/>
      <c r="KF111" s="274"/>
      <c r="KG111" s="274"/>
      <c r="KH111" s="274"/>
      <c r="KI111" s="274"/>
      <c r="KJ111" s="274"/>
      <c r="KK111" s="274"/>
      <c r="KL111" s="274"/>
      <c r="KM111" s="274"/>
      <c r="KN111" s="274"/>
      <c r="KO111" s="274"/>
      <c r="KP111" s="274"/>
      <c r="KQ111" s="274"/>
      <c r="KR111" s="274"/>
      <c r="KS111" s="274"/>
      <c r="KT111" s="274"/>
      <c r="KU111" s="274"/>
      <c r="KV111" s="274"/>
      <c r="KW111" s="274"/>
      <c r="KX111" s="274"/>
      <c r="KY111" s="274"/>
      <c r="KZ111" s="274"/>
      <c r="LA111" s="274"/>
      <c r="LB111" s="275"/>
      <c r="LC111" s="302" t="str">
        <f t="shared" si="11"/>
        <v/>
      </c>
      <c r="LD111" s="354" t="str" cm="1">
        <f t="array" ref="LD111">IFERROR(
    (((D111/FRACAS!$AY$1)*60))
    /
    (((D111/FRACAS!$AY$1)*60) + SUMPRODUCT((FRACAS!$B$5:$B$9997=D$4)*(FRACAS!$D$5:$D$9997&lt;=D111)*(IFERROR(FRACAS!$AM$5:$AM$9997,0)))
    ),"")</f>
        <v/>
      </c>
      <c r="LE111" s="354" t="str" cm="1">
        <f t="array" ref="LE111">IFERROR(
    (((E111/FRACAS!$AY$1)*60))
    /
    (((E111/FRACAS!$AY$1)*60) + SUMPRODUCT((FRACAS!$B$5:$B$9997=E$4)*(FRACAS!$D$5:$D$9997&lt;=E111)*(IFERROR(FRACAS!$AM$5:$AM$9997,0)))
    ),"")</f>
        <v/>
      </c>
      <c r="LF111" s="354" t="str" cm="1">
        <f t="array" ref="LF111">IFERROR(
    (((F111/FRACAS!$AY$1)*60))
    /
    (((F111/FRACAS!$AY$1)*60) + SUMPRODUCT((FRACAS!$B$5:$B$9997=F$4)*(FRACAS!$D$5:$D$9997&lt;=F111)*(IFERROR(FRACAS!$AM$5:$AM$9997,0)))
    ),"")</f>
        <v/>
      </c>
      <c r="LG111" s="354" t="str" cm="1">
        <f t="array" ref="LG111">IFERROR(
    (((G111/FRACAS!$AY$1)*60))
    /
    (((G111/FRACAS!$AY$1)*60) + SUMPRODUCT((FRACAS!$B$5:$B$9997=G$4)*(FRACAS!$D$5:$D$9997&lt;=G111)*(IFERROR(FRACAS!$AM$5:$AM$9997,0)))
    ),"")</f>
        <v/>
      </c>
      <c r="LH111" s="354" t="str" cm="1">
        <f t="array" ref="LH111">IFERROR(
    (((H111/FRACAS!$AY$1)*60))
    /
    (((H111/FRACAS!$AY$1)*60) + SUMPRODUCT((FRACAS!$B$5:$B$9997=H$4)*(FRACAS!$D$5:$D$9997&lt;=H111)*(IFERROR(FRACAS!$AM$5:$AM$9997,0)))
    ),"")</f>
        <v/>
      </c>
      <c r="LI111" s="354" t="str" cm="1">
        <f t="array" ref="LI111">IFERROR(
    (((I111/FRACAS!$AY$1)*60))
    /
    (((I111/FRACAS!$AY$1)*60) + SUMPRODUCT((FRACAS!$B$5:$B$9997=I$4)*(FRACAS!$D$5:$D$9997&lt;=I111)*(IFERROR(FRACAS!$AM$5:$AM$9997,0)))
    ),"")</f>
        <v/>
      </c>
      <c r="LJ111" s="354" t="str" cm="1">
        <f t="array" ref="LJ111">IFERROR(
    (((J111/FRACAS!$AY$1)*60))
    /
    (((J111/FRACAS!$AY$1)*60) + SUMPRODUCT((FRACAS!$B$5:$B$9997=J$4)*(FRACAS!$D$5:$D$9997&lt;=J111)*(IFERROR(FRACAS!$AM$5:$AM$9997,0)))
    ),"")</f>
        <v/>
      </c>
      <c r="LK111" s="354" t="str" cm="1">
        <f t="array" ref="LK111">IFERROR(
    (((K111/FRACAS!$AY$1)*60))
    /
    (((K111/FRACAS!$AY$1)*60) + SUMPRODUCT((FRACAS!$B$5:$B$9997=K$4)*(FRACAS!$D$5:$D$9997&lt;=K111)*(IFERROR(FRACAS!$AM$5:$AM$9997,0)))
    ),"")</f>
        <v/>
      </c>
      <c r="LL111" s="354" t="str" cm="1">
        <f t="array" ref="LL111">IFERROR(
    (((L111/FRACAS!$AY$1)*60))
    /
    (((L111/FRACAS!$AY$1)*60) + SUMPRODUCT((FRACAS!$B$5:$B$9997=L$4)*(FRACAS!$D$5:$D$9997&lt;=L111)*(IFERROR(FRACAS!$AM$5:$AM$9997,0)))
    ),"")</f>
        <v/>
      </c>
      <c r="LM111" s="354" t="str" cm="1">
        <f t="array" ref="LM111">IFERROR(
    (((M111/FRACAS!$AY$1)*60))
    /
    (((M111/FRACAS!$AY$1)*60) + SUMPRODUCT((FRACAS!$B$5:$B$9997=M$4)*(FRACAS!$D$5:$D$9997&lt;=M111)*(IFERROR(FRACAS!$AM$5:$AM$9997,0)))
    ),"")</f>
        <v/>
      </c>
      <c r="LN111" s="308"/>
      <c r="LO111" s="276"/>
      <c r="LP111" s="276"/>
      <c r="LQ111" s="276"/>
      <c r="LR111" s="276"/>
      <c r="LS111" s="276"/>
      <c r="LT111" s="276"/>
      <c r="LU111" s="276"/>
      <c r="LV111" s="276"/>
      <c r="LW111" s="276"/>
      <c r="LX111" s="276"/>
      <c r="LY111" s="276"/>
      <c r="LZ111" s="276"/>
      <c r="MA111" s="276"/>
      <c r="MB111" s="276"/>
      <c r="MC111" s="276"/>
      <c r="MD111" s="276"/>
      <c r="ME111" s="276"/>
      <c r="MF111" s="276"/>
      <c r="MG111" s="276"/>
      <c r="MH111" s="276"/>
      <c r="MI111" s="276"/>
      <c r="MJ111" s="276"/>
      <c r="MK111" s="276"/>
      <c r="ML111" s="276"/>
      <c r="MM111" s="276"/>
      <c r="MN111" s="276"/>
      <c r="MO111" s="276"/>
      <c r="MP111" s="276"/>
      <c r="MQ111" s="276"/>
      <c r="MR111" s="276"/>
      <c r="MS111" s="276"/>
      <c r="MT111" s="276"/>
      <c r="MU111" s="276"/>
      <c r="MV111" s="276"/>
      <c r="MW111" s="276"/>
      <c r="MX111" s="276"/>
      <c r="MY111" s="276"/>
      <c r="MZ111" s="276"/>
      <c r="NA111" s="277"/>
      <c r="ND111" s="345">
        <f t="shared" si="12"/>
        <v>0</v>
      </c>
      <c r="NE111" s="346" t="str">
        <f t="shared" si="13"/>
        <v/>
      </c>
      <c r="NF111" s="347" t="str" cm="1">
        <f t="array" ref="NF111">IF($ND111=0,"",(IFERROR( (IFERROR($ND111/FRACAS!$AY$1*60,0) - SUMPRODUCT( (FRACAS!$K$5:$K$9999=NF$2) * IFERROR(FRACAS!$AN$5:$AN$9999,0) ) ) / IFERROR($ND111/FRACAS!$AY$1*60,0), 1 )))</f>
        <v/>
      </c>
      <c r="NG111" s="347" t="str" cm="1">
        <f t="array" ref="NG111">IF($ND111=0,"",(IFERROR( (IFERROR($ND111/FRACAS!$AY$1*60,0) - SUMPRODUCT( (FRACAS!$K$5:$K$9999=NG$2) * IFERROR(FRACAS!$AN$5:$AN$9999,0) ) ) / IFERROR($ND111/FRACAS!$AY$1*60,0), 1 )))</f>
        <v/>
      </c>
      <c r="NH111" s="347" t="str" cm="1">
        <f t="array" ref="NH111">IF($ND111=0,"",(IFERROR( (IFERROR($ND111/FRACAS!$AY$1*60,0) - SUMPRODUCT( (FRACAS!$K$5:$K$9999=NH$2) * IFERROR(FRACAS!$AN$5:$AN$9999,0) ) ) / IFERROR($ND111/FRACAS!$AY$1*60,0), 1 )))</f>
        <v/>
      </c>
      <c r="NI111" s="347" t="str" cm="1">
        <f t="array" ref="NI111">IF($ND111=0,"",(IFERROR( (IFERROR($ND111/FRACAS!$AY$1*60,0) - SUMPRODUCT( (FRACAS!$K$5:$K$9999=NI$2) * IFERROR(FRACAS!$AN$5:$AN$9999,0) ) ) / IFERROR($ND111/FRACAS!$AY$1*60,0), 1 )))</f>
        <v/>
      </c>
      <c r="NJ111" s="347" t="str" cm="1">
        <f t="array" ref="NJ111">IF($ND111=0,"",(IFERROR( (IFERROR($ND111/FRACAS!$AY$1*60,0) - SUMPRODUCT( (FRACAS!$K$5:$K$9999=NJ$2) * IFERROR(FRACAS!$AN$5:$AN$9999,0) ) ) / IFERROR($ND111/FRACAS!$AY$1*60,0), 1 )))</f>
        <v/>
      </c>
      <c r="NK111" s="347" t="str" cm="1">
        <f t="array" ref="NK111">IF($ND111=0,"",(IFERROR( (IFERROR($ND111/FRACAS!$AY$1*60,0) - SUMPRODUCT( (FRACAS!$K$5:$K$9999=NK$2) * IFERROR(FRACAS!$AN$5:$AN$9999,0) ) ) / IFERROR($ND111/FRACAS!$AY$1*60,0), 1 )))</f>
        <v/>
      </c>
      <c r="NL111" s="347" t="str" cm="1">
        <f t="array" ref="NL111">IF($ND111=0,"",(IFERROR( (IFERROR($ND111/FRACAS!$AY$1*60,0) - SUMPRODUCT( (FRACAS!$K$5:$K$9999=NL$2) * IFERROR(FRACAS!$AN$5:$AN$9999,0) ) ) / IFERROR($ND111/FRACAS!$AY$1*60,0), 1 )))</f>
        <v/>
      </c>
      <c r="NM111" s="347" t="str" cm="1">
        <f t="array" ref="NM111">IF($ND111=0,"",(IFERROR( (IFERROR($ND111/FRACAS!$AY$1*60,0) - SUMPRODUCT( (FRACAS!$K$5:$K$9999=NM$2) * IFERROR(FRACAS!$AN$5:$AN$9999,0) ) ) / IFERROR($ND111/FRACAS!$AY$1*60,0), 1 )))</f>
        <v/>
      </c>
      <c r="NN111" s="347" t="str" cm="1">
        <f t="array" ref="NN111">IF($ND111=0,"",(IFERROR( (IFERROR($ND111/FRACAS!$AY$1*60,0) - SUMPRODUCT( (FRACAS!$K$5:$K$9999=NN$2) * IFERROR(FRACAS!$AN$5:$AN$9999,0) ) ) / IFERROR($ND111/FRACAS!$AY$1*60,0), 1 )))</f>
        <v/>
      </c>
      <c r="NO111" s="347" t="str" cm="1">
        <f t="array" ref="NO111">IF($ND111=0,"",(IFERROR( (IFERROR($ND111/FRACAS!$AY$1*60,0) - SUMPRODUCT( (FRACAS!$K$5:$K$9999=NO$2) * IFERROR(FRACAS!$AN$5:$AN$9999,0) ) ) / IFERROR($ND111/FRACAS!$AY$1*60,0), 1 )))</f>
        <v/>
      </c>
      <c r="NP111" s="347" t="str" cm="1">
        <f t="array" ref="NP111">IF($ND111=0,"",(IFERROR( (IFERROR($ND111/FRACAS!$AY$1*60,0) - SUMPRODUCT( (FRACAS!$K$5:$K$9999=NP$2) * IFERROR(FRACAS!$AN$5:$AN$9999,0) ) ) / IFERROR($ND111/FRACAS!$AY$1*60,0), 1 )))</f>
        <v/>
      </c>
      <c r="NQ111" s="347" t="str" cm="1">
        <f t="array" ref="NQ111">IF($ND111=0,"",(IFERROR( (IFERROR($ND111/FRACAS!$AY$1*60,0) - SUMPRODUCT( (FRACAS!$K$5:$K$9999=NQ$2) * IFERROR(FRACAS!$AN$5:$AN$9999,0) ) ) / IFERROR($ND111/FRACAS!$AY$1*60,0), 1 )))</f>
        <v/>
      </c>
      <c r="NR111" s="347" t="str" cm="1">
        <f t="array" ref="NR111">IF($ND111=0,"",(IFERROR( (IFERROR($ND111/FRACAS!$AY$1*60,0) - SUMPRODUCT( (FRACAS!$K$5:$K$9999=NR$2) * IFERROR(FRACAS!$AN$5:$AN$9999,0) ) ) / IFERROR($ND111/FRACAS!$AY$1*60,0), 1 )))</f>
        <v/>
      </c>
      <c r="NS111" s="347" t="str" cm="1">
        <f t="array" ref="NS111">IF($ND111=0,"",(IFERROR( (IFERROR($ND111/FRACAS!$AY$1*60,0) - SUMPRODUCT( (FRACAS!$K$5:$K$9999=NS$2) * IFERROR(FRACAS!$AN$5:$AN$9999,0) ) ) / IFERROR($ND111/FRACAS!$AY$1*60,0), 1 )))</f>
        <v/>
      </c>
      <c r="NT111" s="347" t="str" cm="1">
        <f t="array" ref="NT111">IF($ND111=0,"",(IFERROR( (IFERROR($ND111/FRACAS!$AY$1*60,0) - SUMPRODUCT( (FRACAS!$K$5:$K$9999=NT$2) * IFERROR(FRACAS!$AN$5:$AN$9999,0) ) ) / IFERROR($ND111/FRACAS!$AY$1*60,0), 1 )))</f>
        <v/>
      </c>
      <c r="NU111" s="347" t="str" cm="1">
        <f t="array" ref="NU111">IF($ND111=0,"",(IFERROR( (IFERROR($ND111/FRACAS!$AY$1*60,0) - SUMPRODUCT( (FRACAS!$K$5:$K$9999=NU$2) * IFERROR(FRACAS!$AN$5:$AN$9999,0) ) ) / IFERROR($ND111/FRACAS!$AY$1*60,0), 1 )))</f>
        <v/>
      </c>
      <c r="NV111" s="347" t="str" cm="1">
        <f t="array" ref="NV111">IF($ND111=0,"",(IFERROR( (IFERROR($ND111/FRACAS!$AY$1*60,0) - SUMPRODUCT( (FRACAS!$K$5:$K$9999=NV$2) * IFERROR(FRACAS!$AN$5:$AN$9999,0) ) ) / IFERROR($ND111/FRACAS!$AY$1*60,0), 1 )))</f>
        <v/>
      </c>
      <c r="NW111" s="347" t="str" cm="1">
        <f t="array" ref="NW111">IF($ND111=0,"",(IFERROR( (IFERROR($ND111/FRACAS!$AY$1*60,0) - SUMPRODUCT( (FRACAS!$K$5:$K$9999=NW$2) * IFERROR(FRACAS!$AN$5:$AN$9999,0) ) ) / IFERROR($ND111/FRACAS!$AY$1*60,0), 1 )))</f>
        <v/>
      </c>
      <c r="NX111" s="347" t="str" cm="1">
        <f t="array" ref="NX111">IF($ND111=0,"",(IFERROR( (IFERROR($ND111/FRACAS!$AY$1*60,0) - SUMPRODUCT( (FRACAS!$K$5:$K$9999=NX$2) * IFERROR(FRACAS!$AN$5:$AN$9999,0) ) ) / IFERROR($ND111/FRACAS!$AY$1*60,0), 1 )))</f>
        <v/>
      </c>
      <c r="NY111" s="347" t="str" cm="1">
        <f t="array" ref="NY111">IF($ND111=0,"",(IFERROR( (IFERROR($ND111/FRACAS!$AY$1*60,0) - SUMPRODUCT( (FRACAS!$K$5:$K$9999=NY$2) * IFERROR(FRACAS!$AN$5:$AN$9999,0) ) ) / IFERROR($ND111/FRACAS!$AY$1*60,0), 1 )))</f>
        <v/>
      </c>
      <c r="NZ111" s="347" t="str" cm="1">
        <f t="array" ref="NZ111">IF($ND111=0,"",(IFERROR( (IFERROR($ND111/FRACAS!$AY$1*60,0) - SUMPRODUCT( (FRACAS!$K$5:$K$9999=NZ$2) * IFERROR(FRACAS!$AN$5:$AN$9999,0) ) ) / IFERROR($ND111/FRACAS!$AY$1*60,0), 1 )))</f>
        <v/>
      </c>
      <c r="OA111" s="347" t="str" cm="1">
        <f t="array" ref="OA111">IF($ND111=0,"",(IFERROR( (IFERROR($ND111/FRACAS!$AY$1*60,0) - SUMPRODUCT( (FRACAS!$K$5:$K$9999=OA$2) * IFERROR(FRACAS!$AN$5:$AN$9999,0) ) ) / IFERROR($ND111/FRACAS!$AY$1*60,0), 1 )))</f>
        <v/>
      </c>
      <c r="OB111" s="347" t="str" cm="1">
        <f t="array" ref="OB111">IF($ND111=0,"",(IFERROR( (IFERROR($ND111/FRACAS!$AY$1*60,0) - SUMPRODUCT( (FRACAS!$K$5:$K$9999=OB$2) * IFERROR(FRACAS!$AN$5:$AN$9999,0) ) ) / IFERROR($ND111/FRACAS!$AY$1*60,0), 1 )))</f>
        <v/>
      </c>
      <c r="OC111" s="347" t="str" cm="1">
        <f t="array" ref="OC111">IF($ND111=0,"",(IFERROR( (IFERROR($ND111/FRACAS!$AY$1*60,0) - SUMPRODUCT( (FRACAS!$K$5:$K$9999=OC$2) * IFERROR(FRACAS!$AN$5:$AN$9999,0) ) ) / IFERROR($ND111/FRACAS!$AY$1*60,0), 1 )))</f>
        <v/>
      </c>
      <c r="OD111" s="347" t="str" cm="1">
        <f t="array" ref="OD111">IF($ND111=0,"",(IFERROR( (IFERROR($ND111/FRACAS!$AY$1*60,0) - SUMPRODUCT( (FRACAS!$K$5:$K$9999=OD$2) * IFERROR(FRACAS!$AN$5:$AN$9999,0) ) ) / IFERROR($ND111/FRACAS!$AY$1*60,0), 1 )))</f>
        <v/>
      </c>
      <c r="OE111" s="347" t="str" cm="1">
        <f t="array" ref="OE111">IF($ND111=0,"",(IFERROR( (IFERROR($ND111/FRACAS!$AY$1*60,0) - SUMPRODUCT( (FRACAS!$K$5:$K$9999=OE$2) * IFERROR(FRACAS!$AN$5:$AN$9999,0) ) ) / IFERROR($ND111/FRACAS!$AY$1*60,0), 1 )))</f>
        <v/>
      </c>
      <c r="OF111" s="347" t="str" cm="1">
        <f t="array" ref="OF111">IF($ND111=0,"",(IFERROR( (IFERROR($ND111/FRACAS!$AY$1*60,0) - SUMPRODUCT( (FRACAS!$K$5:$K$9999=OF$2) * IFERROR(FRACAS!$AN$5:$AN$9999,0) ) ) / IFERROR($ND111/FRACAS!$AY$1*60,0), 1 )))</f>
        <v/>
      </c>
      <c r="OG111" s="347" t="str" cm="1">
        <f t="array" ref="OG111">IF($ND111=0,"",(IFERROR( (IFERROR($ND111/FRACAS!$AY$1*60,0) - SUMPRODUCT( (FRACAS!$K$5:$K$9999=OG$2) * IFERROR(FRACAS!$AN$5:$AN$9999,0) ) ) / IFERROR($ND111/FRACAS!$AY$1*60,0), 1 )))</f>
        <v/>
      </c>
      <c r="OH111" s="347" t="str" cm="1">
        <f t="array" ref="OH111">IF($ND111=0,"",(IFERROR( (IFERROR($ND111/FRACAS!$AY$1*60,0) - SUMPRODUCT( (FRACAS!$K$5:$K$9999=OH$2) * IFERROR(FRACAS!$AN$5:$AN$9999,0) ) ) / IFERROR($ND111/FRACAS!$AY$1*60,0), 1 )))</f>
        <v/>
      </c>
      <c r="OI111" s="347" t="str" cm="1">
        <f t="array" ref="OI111">IF($ND111=0,"",(IFERROR( (IFERROR($ND111/FRACAS!$AY$1*60,0) - SUMPRODUCT( (FRACAS!$K$5:$K$9999=OI$2) * IFERROR(FRACAS!$AN$5:$AN$9999,0) ) ) / IFERROR($ND111/FRACAS!$AY$1*60,0), 1 )))</f>
        <v/>
      </c>
      <c r="OJ111" s="347" t="str" cm="1">
        <f t="array" ref="OJ111">IF($ND111=0,"",(IFERROR( (IFERROR($ND111/FRACAS!$AY$1*60,0) - SUMPRODUCT( (FRACAS!$K$5:$K$9999=OJ$2) * IFERROR(FRACAS!$AN$5:$AN$9999,0) ) ) / IFERROR($ND111/FRACAS!$AY$1*60,0), 1 )))</f>
        <v/>
      </c>
      <c r="OK111" s="347" t="str" cm="1">
        <f t="array" ref="OK111">IF($ND111=0,"",(IFERROR( (IFERROR($ND111/FRACAS!$AY$1*60,0) - SUMPRODUCT( (FRACAS!$K$5:$K$9999=OK$2) * IFERROR(FRACAS!$AN$5:$AN$9999,0) ) ) / IFERROR($ND111/FRACAS!$AY$1*60,0), 1 )))</f>
        <v/>
      </c>
      <c r="OL111" s="347" t="str" cm="1">
        <f t="array" ref="OL111">IF($ND111=0,"",(IFERROR( (IFERROR($ND111/FRACAS!$AY$1*60,0) - SUMPRODUCT( (FRACAS!$K$5:$K$9999=OL$2) * IFERROR(FRACAS!$AN$5:$AN$9999,0) ) ) / IFERROR($ND111/FRACAS!$AY$1*60,0), 1 )))</f>
        <v/>
      </c>
      <c r="OM111" s="347" t="str" cm="1">
        <f t="array" ref="OM111">IF($ND111=0,"",(IFERROR( (IFERROR($ND111/FRACAS!$AY$1*60,0) - SUMPRODUCT( (FRACAS!$K$5:$K$9999=OM$2) * IFERROR(FRACAS!$AN$5:$AN$9999,0) ) ) / IFERROR($ND111/FRACAS!$AY$1*60,0), 1 )))</f>
        <v/>
      </c>
      <c r="ON111" s="347" t="str" cm="1">
        <f t="array" ref="ON111">IF($ND111=0,"",(IFERROR( (IFERROR($ND111/FRACAS!$AY$1*60,0) - SUMPRODUCT( (FRACAS!$K$5:$K$9999=ON$2) * IFERROR(FRACAS!$AN$5:$AN$9999,0) ) ) / IFERROR($ND111/FRACAS!$AY$1*60,0), 1 )))</f>
        <v/>
      </c>
    </row>
    <row r="112" spans="2:404" ht="15" customHeight="1">
      <c r="B112" s="301" t="s">
        <v>219</v>
      </c>
      <c r="C112" s="302">
        <v>46010</v>
      </c>
      <c r="D112" s="279" t="str">
        <f>IF('[7]MİLLEAGE(KM)'!H113="","",'[7]MİLLEAGE(KM)'!H113)</f>
        <v/>
      </c>
      <c r="E112" s="279" t="str">
        <f>IF('[7]MİLLEAGE(KM)'!I113="","",'[7]MİLLEAGE(KM)'!I113)</f>
        <v/>
      </c>
      <c r="F112" s="279" t="str">
        <f>IF('[7]MİLLEAGE(KM)'!J113="","",'[7]MİLLEAGE(KM)'!J113)</f>
        <v/>
      </c>
      <c r="G112" s="279" t="str">
        <f>IF('[7]MİLLEAGE(KM)'!K113="","",'[7]MİLLEAGE(KM)'!K113)</f>
        <v/>
      </c>
      <c r="H112" s="279" t="str">
        <f>IF('[7]MİLLEAGE(KM)'!L113="","",'[7]MİLLEAGE(KM)'!L113)</f>
        <v/>
      </c>
      <c r="I112" s="279" t="str">
        <f>IF('[7]MİLLEAGE(KM)'!M113="","",'[7]MİLLEAGE(KM)'!M113)</f>
        <v/>
      </c>
      <c r="J112" s="279" t="str">
        <f>IF('[7]MİLLEAGE(KM)'!N113="","",'[7]MİLLEAGE(KM)'!N113)</f>
        <v/>
      </c>
      <c r="K112" s="279" t="str">
        <f>IF('[7]MİLLEAGE(KM)'!O113="","",'[7]MİLLEAGE(KM)'!O113)</f>
        <v/>
      </c>
      <c r="L112" s="279" t="str">
        <f>IF('[7]MİLLEAGE(KM)'!P113="","",'[7]MİLLEAGE(KM)'!P113)</f>
        <v/>
      </c>
      <c r="M112" s="279" t="str">
        <f>IF('[7]MİLLEAGE(KM)'!Q113="","",'[7]MİLLEAGE(KM)'!Q113)</f>
        <v/>
      </c>
      <c r="N112" s="305"/>
      <c r="O112" s="279"/>
      <c r="P112" s="279"/>
      <c r="Q112" s="279"/>
      <c r="R112" s="279"/>
      <c r="S112" s="279"/>
      <c r="T112" s="279"/>
      <c r="U112" s="279"/>
      <c r="V112" s="279"/>
      <c r="W112" s="279"/>
      <c r="X112" s="279"/>
      <c r="Y112" s="279"/>
      <c r="Z112" s="279"/>
      <c r="AA112" s="279"/>
      <c r="AB112" s="279"/>
      <c r="AC112" s="279"/>
      <c r="AD112" s="279"/>
      <c r="AE112" s="279"/>
      <c r="AF112" s="279"/>
      <c r="AG112" s="279"/>
      <c r="AH112" s="279"/>
      <c r="AI112" s="279"/>
      <c r="AJ112" s="279"/>
      <c r="AK112" s="279"/>
      <c r="AL112" s="279"/>
      <c r="AM112" s="279"/>
      <c r="AN112" s="279"/>
      <c r="AO112" s="279"/>
      <c r="AP112" s="279"/>
      <c r="AQ112" s="279"/>
      <c r="AR112" s="279"/>
      <c r="AS112" s="279"/>
      <c r="AT112" s="279"/>
      <c r="AU112" s="279"/>
      <c r="AV112" s="279"/>
      <c r="AW112" s="279"/>
      <c r="AX112" s="279"/>
      <c r="AY112" s="279"/>
      <c r="AZ112" s="279"/>
      <c r="BA112" s="280"/>
      <c r="BB112" s="266"/>
      <c r="BC112" s="266"/>
      <c r="BD112" s="352"/>
      <c r="BE112" s="352"/>
      <c r="BF112" s="352"/>
      <c r="BG112" s="352"/>
      <c r="BH112" s="352"/>
      <c r="BI112" s="352"/>
      <c r="BJ112" s="352"/>
      <c r="BK112" s="352"/>
      <c r="BL112" s="352"/>
      <c r="BM112" s="352"/>
      <c r="BN112" s="352"/>
      <c r="BO112" s="352"/>
      <c r="BP112" s="352"/>
      <c r="BQ112" s="352"/>
      <c r="BR112" s="352"/>
      <c r="BS112" s="352"/>
      <c r="BT112" s="352"/>
      <c r="BU112" s="352"/>
      <c r="BV112" s="352"/>
      <c r="BW112" s="352"/>
      <c r="BX112" s="352"/>
      <c r="BY112" s="352"/>
      <c r="BZ112" s="352"/>
      <c r="CA112" s="352"/>
      <c r="CB112" s="352"/>
      <c r="CC112" s="352"/>
      <c r="CD112" s="352"/>
      <c r="CE112" s="352"/>
      <c r="CF112" s="352"/>
      <c r="CG112" s="352"/>
      <c r="CH112" s="352"/>
      <c r="CI112" s="352"/>
      <c r="CJ112" s="352"/>
      <c r="CK112" s="352"/>
      <c r="CL112" s="352"/>
      <c r="CM112" s="352"/>
      <c r="CN112" s="352"/>
      <c r="CO112" s="352"/>
      <c r="CP112" s="352"/>
      <c r="CQ112" s="352"/>
      <c r="CR112" s="352"/>
      <c r="CS112" s="352"/>
      <c r="CT112" s="352"/>
      <c r="CU112" s="352"/>
      <c r="CV112" s="352"/>
      <c r="CW112" s="352"/>
      <c r="CX112" s="352"/>
      <c r="CY112" s="352"/>
      <c r="CZ112" s="352"/>
      <c r="DA112" s="352"/>
      <c r="DB112" s="266"/>
      <c r="DC112" s="266">
        <f t="shared" si="8"/>
        <v>0</v>
      </c>
      <c r="DD112" s="302" t="str">
        <f t="shared" si="9"/>
        <v/>
      </c>
      <c r="DE112" s="328">
        <f>IF(D112&gt; 0,(COUNTIFS(FRACAS!$B$5:$B$9997, D$4, FRACAS!$D$5:$D$9997, "&lt;="&amp;D112)), "" )</f>
        <v>0</v>
      </c>
      <c r="DF112" s="282">
        <f>IF(E112&gt; 0,(COUNTIFS(FRACAS!$B$5:$B$9997, E$4, FRACAS!$D$5:$D$9997, "&lt;="&amp;E112)), "" )</f>
        <v>0</v>
      </c>
      <c r="DG112" s="282">
        <f>IF(F112&gt; 0,(COUNTIFS(FRACAS!$B$5:$B$9997, F$4, FRACAS!$D$5:$D$9997, "&lt;="&amp;F112)), "" )</f>
        <v>0</v>
      </c>
      <c r="DH112" s="282">
        <f>IF(G112&gt; 0,(COUNTIFS(FRACAS!$B$5:$B$9997, G$4, FRACAS!$D$5:$D$9997, "&lt;="&amp;G112)), "" )</f>
        <v>0</v>
      </c>
      <c r="DI112" s="282">
        <f>IF(H112&gt; 0,(COUNTIFS(FRACAS!$B$5:$B$9997, H$4, FRACAS!$D$5:$D$9997, "&lt;="&amp;H112)), "" )</f>
        <v>0</v>
      </c>
      <c r="DJ112" s="282">
        <f>IF(I112&gt; 0,(COUNTIFS(FRACAS!$B$5:$B$9997, I$4, FRACAS!$D$5:$D$9997, "&lt;="&amp;I112)), "" )</f>
        <v>0</v>
      </c>
      <c r="DK112" s="282">
        <f>IF(J112&gt; 0,(COUNTIFS(FRACAS!$B$5:$B$9997, J$4, FRACAS!$D$5:$D$9997, "&lt;="&amp;J112)), "" )</f>
        <v>0</v>
      </c>
      <c r="DL112" s="282">
        <f>IF(K112&gt; 0,(COUNTIFS(FRACAS!$B$5:$B$9997, K$4, FRACAS!$D$5:$D$9997, "&lt;="&amp;K112)), "" )</f>
        <v>0</v>
      </c>
      <c r="DM112" s="282">
        <f>IF(L112&gt; 0,(COUNTIFS(FRACAS!$B$5:$B$9997, L$4, FRACAS!$D$5:$D$9997, "&lt;="&amp;L112)), "" )</f>
        <v>0</v>
      </c>
      <c r="DN112" s="282">
        <f>IF(M112&gt; 0,(COUNTIFS(FRACAS!$B$5:$B$9997, M$4, FRACAS!$D$5:$D$9997, "&lt;="&amp;M112)), "" )</f>
        <v>0</v>
      </c>
      <c r="DO112" s="284"/>
      <c r="DP112" s="282"/>
      <c r="DQ112" s="282"/>
      <c r="DR112" s="282"/>
      <c r="DS112" s="282"/>
      <c r="DT112" s="282"/>
      <c r="DU112" s="282"/>
      <c r="DV112" s="282"/>
      <c r="DW112" s="282"/>
      <c r="DX112" s="282"/>
      <c r="DY112" s="282"/>
      <c r="DZ112" s="282"/>
      <c r="EA112" s="282"/>
      <c r="EB112" s="282"/>
      <c r="EC112" s="282"/>
      <c r="ED112" s="282"/>
      <c r="EE112" s="282"/>
      <c r="EF112" s="282"/>
      <c r="EG112" s="282"/>
      <c r="EH112" s="282"/>
      <c r="EI112" s="282"/>
      <c r="EJ112" s="282"/>
      <c r="EK112" s="282"/>
      <c r="EL112" s="282"/>
      <c r="EM112" s="282"/>
      <c r="EN112" s="282"/>
      <c r="EO112" s="282"/>
      <c r="EP112" s="282"/>
      <c r="EQ112" s="282"/>
      <c r="ER112" s="282"/>
      <c r="ES112" s="282"/>
      <c r="ET112" s="282"/>
      <c r="EU112" s="282"/>
      <c r="EV112" s="282"/>
      <c r="EW112" s="282"/>
      <c r="EX112" s="282"/>
      <c r="EY112" s="282"/>
      <c r="EZ112" s="282"/>
      <c r="FA112" s="282"/>
      <c r="FB112" s="283"/>
      <c r="FC112" s="285"/>
      <c r="FD112" s="285"/>
      <c r="JN112" s="306"/>
      <c r="JO112" s="274"/>
      <c r="JP112" s="274"/>
      <c r="JQ112" s="274"/>
      <c r="JR112" s="274"/>
      <c r="JS112" s="274"/>
      <c r="JT112" s="274"/>
      <c r="JU112" s="274"/>
      <c r="JV112" s="274"/>
      <c r="JW112" s="274"/>
      <c r="JX112" s="274"/>
      <c r="JY112" s="274"/>
      <c r="JZ112" s="274"/>
      <c r="KA112" s="274"/>
      <c r="KB112" s="274"/>
      <c r="KC112" s="274"/>
      <c r="KD112" s="274"/>
      <c r="KE112" s="274"/>
      <c r="KF112" s="274"/>
      <c r="KG112" s="274"/>
      <c r="KH112" s="274"/>
      <c r="KI112" s="274"/>
      <c r="KJ112" s="274"/>
      <c r="KK112" s="274"/>
      <c r="KL112" s="274"/>
      <c r="KM112" s="274"/>
      <c r="KN112" s="274"/>
      <c r="KO112" s="274"/>
      <c r="KP112" s="274"/>
      <c r="KQ112" s="274"/>
      <c r="KR112" s="274"/>
      <c r="KS112" s="274"/>
      <c r="KT112" s="274"/>
      <c r="KU112" s="274"/>
      <c r="KV112" s="274"/>
      <c r="KW112" s="274"/>
      <c r="KX112" s="274"/>
      <c r="KY112" s="274"/>
      <c r="KZ112" s="274"/>
      <c r="LA112" s="274"/>
      <c r="LB112" s="275"/>
      <c r="LC112" s="302" t="str">
        <f t="shared" si="11"/>
        <v/>
      </c>
      <c r="LD112" s="354" t="str" cm="1">
        <f t="array" ref="LD112">IFERROR(
    (((D112/FRACAS!$AY$1)*60))
    /
    (((D112/FRACAS!$AY$1)*60) + SUMPRODUCT((FRACAS!$B$5:$B$9997=D$4)*(FRACAS!$D$5:$D$9997&lt;=D112)*(IFERROR(FRACAS!$AM$5:$AM$9997,0)))
    ),"")</f>
        <v/>
      </c>
      <c r="LE112" s="354" t="str" cm="1">
        <f t="array" ref="LE112">IFERROR(
    (((E112/FRACAS!$AY$1)*60))
    /
    (((E112/FRACAS!$AY$1)*60) + SUMPRODUCT((FRACAS!$B$5:$B$9997=E$4)*(FRACAS!$D$5:$D$9997&lt;=E112)*(IFERROR(FRACAS!$AM$5:$AM$9997,0)))
    ),"")</f>
        <v/>
      </c>
      <c r="LF112" s="354" t="str" cm="1">
        <f t="array" ref="LF112">IFERROR(
    (((F112/FRACAS!$AY$1)*60))
    /
    (((F112/FRACAS!$AY$1)*60) + SUMPRODUCT((FRACAS!$B$5:$B$9997=F$4)*(FRACAS!$D$5:$D$9997&lt;=F112)*(IFERROR(FRACAS!$AM$5:$AM$9997,0)))
    ),"")</f>
        <v/>
      </c>
      <c r="LG112" s="354" t="str" cm="1">
        <f t="array" ref="LG112">IFERROR(
    (((G112/FRACAS!$AY$1)*60))
    /
    (((G112/FRACAS!$AY$1)*60) + SUMPRODUCT((FRACAS!$B$5:$B$9997=G$4)*(FRACAS!$D$5:$D$9997&lt;=G112)*(IFERROR(FRACAS!$AM$5:$AM$9997,0)))
    ),"")</f>
        <v/>
      </c>
      <c r="LH112" s="354" t="str" cm="1">
        <f t="array" ref="LH112">IFERROR(
    (((H112/FRACAS!$AY$1)*60))
    /
    (((H112/FRACAS!$AY$1)*60) + SUMPRODUCT((FRACAS!$B$5:$B$9997=H$4)*(FRACAS!$D$5:$D$9997&lt;=H112)*(IFERROR(FRACAS!$AM$5:$AM$9997,0)))
    ),"")</f>
        <v/>
      </c>
      <c r="LI112" s="354" t="str" cm="1">
        <f t="array" ref="LI112">IFERROR(
    (((I112/FRACAS!$AY$1)*60))
    /
    (((I112/FRACAS!$AY$1)*60) + SUMPRODUCT((FRACAS!$B$5:$B$9997=I$4)*(FRACAS!$D$5:$D$9997&lt;=I112)*(IFERROR(FRACAS!$AM$5:$AM$9997,0)))
    ),"")</f>
        <v/>
      </c>
      <c r="LJ112" s="354" t="str" cm="1">
        <f t="array" ref="LJ112">IFERROR(
    (((J112/FRACAS!$AY$1)*60))
    /
    (((J112/FRACAS!$AY$1)*60) + SUMPRODUCT((FRACAS!$B$5:$B$9997=J$4)*(FRACAS!$D$5:$D$9997&lt;=J112)*(IFERROR(FRACAS!$AM$5:$AM$9997,0)))
    ),"")</f>
        <v/>
      </c>
      <c r="LK112" s="354" t="str" cm="1">
        <f t="array" ref="LK112">IFERROR(
    (((K112/FRACAS!$AY$1)*60))
    /
    (((K112/FRACAS!$AY$1)*60) + SUMPRODUCT((FRACAS!$B$5:$B$9997=K$4)*(FRACAS!$D$5:$D$9997&lt;=K112)*(IFERROR(FRACAS!$AM$5:$AM$9997,0)))
    ),"")</f>
        <v/>
      </c>
      <c r="LL112" s="354" t="str" cm="1">
        <f t="array" ref="LL112">IFERROR(
    (((L112/FRACAS!$AY$1)*60))
    /
    (((L112/FRACAS!$AY$1)*60) + SUMPRODUCT((FRACAS!$B$5:$B$9997=L$4)*(FRACAS!$D$5:$D$9997&lt;=L112)*(IFERROR(FRACAS!$AM$5:$AM$9997,0)))
    ),"")</f>
        <v/>
      </c>
      <c r="LM112" s="354" t="str" cm="1">
        <f t="array" ref="LM112">IFERROR(
    (((M112/FRACAS!$AY$1)*60))
    /
    (((M112/FRACAS!$AY$1)*60) + SUMPRODUCT((FRACAS!$B$5:$B$9997=M$4)*(FRACAS!$D$5:$D$9997&lt;=M112)*(IFERROR(FRACAS!$AM$5:$AM$9997,0)))
    ),"")</f>
        <v/>
      </c>
      <c r="LN112" s="308"/>
      <c r="LO112" s="276"/>
      <c r="LP112" s="276"/>
      <c r="LQ112" s="276"/>
      <c r="LR112" s="276"/>
      <c r="LS112" s="276"/>
      <c r="LT112" s="276"/>
      <c r="LU112" s="276"/>
      <c r="LV112" s="276"/>
      <c r="LW112" s="276"/>
      <c r="LX112" s="276"/>
      <c r="LY112" s="276"/>
      <c r="LZ112" s="276"/>
      <c r="MA112" s="276"/>
      <c r="MB112" s="276"/>
      <c r="MC112" s="276"/>
      <c r="MD112" s="276"/>
      <c r="ME112" s="276"/>
      <c r="MF112" s="276"/>
      <c r="MG112" s="276"/>
      <c r="MH112" s="276"/>
      <c r="MI112" s="276"/>
      <c r="MJ112" s="276"/>
      <c r="MK112" s="276"/>
      <c r="ML112" s="276"/>
      <c r="MM112" s="276"/>
      <c r="MN112" s="276"/>
      <c r="MO112" s="276"/>
      <c r="MP112" s="276"/>
      <c r="MQ112" s="276"/>
      <c r="MR112" s="276"/>
      <c r="MS112" s="276"/>
      <c r="MT112" s="276"/>
      <c r="MU112" s="276"/>
      <c r="MV112" s="276"/>
      <c r="MW112" s="276"/>
      <c r="MX112" s="276"/>
      <c r="MY112" s="276"/>
      <c r="MZ112" s="276"/>
      <c r="NA112" s="277"/>
      <c r="ND112" s="345">
        <f t="shared" si="12"/>
        <v>0</v>
      </c>
      <c r="NE112" s="346" t="str">
        <f t="shared" si="13"/>
        <v/>
      </c>
      <c r="NF112" s="347" t="str" cm="1">
        <f t="array" ref="NF112">IF($ND112=0,"",(IFERROR( (IFERROR($ND112/FRACAS!$AY$1*60,0) - SUMPRODUCT( (FRACAS!$K$5:$K$9999=NF$2) * IFERROR(FRACAS!$AN$5:$AN$9999,0) ) ) / IFERROR($ND112/FRACAS!$AY$1*60,0), 1 )))</f>
        <v/>
      </c>
      <c r="NG112" s="347" t="str" cm="1">
        <f t="array" ref="NG112">IF($ND112=0,"",(IFERROR( (IFERROR($ND112/FRACAS!$AY$1*60,0) - SUMPRODUCT( (FRACAS!$K$5:$K$9999=NG$2) * IFERROR(FRACAS!$AN$5:$AN$9999,0) ) ) / IFERROR($ND112/FRACAS!$AY$1*60,0), 1 )))</f>
        <v/>
      </c>
      <c r="NH112" s="347" t="str" cm="1">
        <f t="array" ref="NH112">IF($ND112=0,"",(IFERROR( (IFERROR($ND112/FRACAS!$AY$1*60,0) - SUMPRODUCT( (FRACAS!$K$5:$K$9999=NH$2) * IFERROR(FRACAS!$AN$5:$AN$9999,0) ) ) / IFERROR($ND112/FRACAS!$AY$1*60,0), 1 )))</f>
        <v/>
      </c>
      <c r="NI112" s="347" t="str" cm="1">
        <f t="array" ref="NI112">IF($ND112=0,"",(IFERROR( (IFERROR($ND112/FRACAS!$AY$1*60,0) - SUMPRODUCT( (FRACAS!$K$5:$K$9999=NI$2) * IFERROR(FRACAS!$AN$5:$AN$9999,0) ) ) / IFERROR($ND112/FRACAS!$AY$1*60,0), 1 )))</f>
        <v/>
      </c>
      <c r="NJ112" s="347" t="str" cm="1">
        <f t="array" ref="NJ112">IF($ND112=0,"",(IFERROR( (IFERROR($ND112/FRACAS!$AY$1*60,0) - SUMPRODUCT( (FRACAS!$K$5:$K$9999=NJ$2) * IFERROR(FRACAS!$AN$5:$AN$9999,0) ) ) / IFERROR($ND112/FRACAS!$AY$1*60,0), 1 )))</f>
        <v/>
      </c>
      <c r="NK112" s="347" t="str" cm="1">
        <f t="array" ref="NK112">IF($ND112=0,"",(IFERROR( (IFERROR($ND112/FRACAS!$AY$1*60,0) - SUMPRODUCT( (FRACAS!$K$5:$K$9999=NK$2) * IFERROR(FRACAS!$AN$5:$AN$9999,0) ) ) / IFERROR($ND112/FRACAS!$AY$1*60,0), 1 )))</f>
        <v/>
      </c>
      <c r="NL112" s="347" t="str" cm="1">
        <f t="array" ref="NL112">IF($ND112=0,"",(IFERROR( (IFERROR($ND112/FRACAS!$AY$1*60,0) - SUMPRODUCT( (FRACAS!$K$5:$K$9999=NL$2) * IFERROR(FRACAS!$AN$5:$AN$9999,0) ) ) / IFERROR($ND112/FRACAS!$AY$1*60,0), 1 )))</f>
        <v/>
      </c>
      <c r="NM112" s="347" t="str" cm="1">
        <f t="array" ref="NM112">IF($ND112=0,"",(IFERROR( (IFERROR($ND112/FRACAS!$AY$1*60,0) - SUMPRODUCT( (FRACAS!$K$5:$K$9999=NM$2) * IFERROR(FRACAS!$AN$5:$AN$9999,0) ) ) / IFERROR($ND112/FRACAS!$AY$1*60,0), 1 )))</f>
        <v/>
      </c>
      <c r="NN112" s="347" t="str" cm="1">
        <f t="array" ref="NN112">IF($ND112=0,"",(IFERROR( (IFERROR($ND112/FRACAS!$AY$1*60,0) - SUMPRODUCT( (FRACAS!$K$5:$K$9999=NN$2) * IFERROR(FRACAS!$AN$5:$AN$9999,0) ) ) / IFERROR($ND112/FRACAS!$AY$1*60,0), 1 )))</f>
        <v/>
      </c>
      <c r="NO112" s="347" t="str" cm="1">
        <f t="array" ref="NO112">IF($ND112=0,"",(IFERROR( (IFERROR($ND112/FRACAS!$AY$1*60,0) - SUMPRODUCT( (FRACAS!$K$5:$K$9999=NO$2) * IFERROR(FRACAS!$AN$5:$AN$9999,0) ) ) / IFERROR($ND112/FRACAS!$AY$1*60,0), 1 )))</f>
        <v/>
      </c>
      <c r="NP112" s="347" t="str" cm="1">
        <f t="array" ref="NP112">IF($ND112=0,"",(IFERROR( (IFERROR($ND112/FRACAS!$AY$1*60,0) - SUMPRODUCT( (FRACAS!$K$5:$K$9999=NP$2) * IFERROR(FRACAS!$AN$5:$AN$9999,0) ) ) / IFERROR($ND112/FRACAS!$AY$1*60,0), 1 )))</f>
        <v/>
      </c>
      <c r="NQ112" s="347" t="str" cm="1">
        <f t="array" ref="NQ112">IF($ND112=0,"",(IFERROR( (IFERROR($ND112/FRACAS!$AY$1*60,0) - SUMPRODUCT( (FRACAS!$K$5:$K$9999=NQ$2) * IFERROR(FRACAS!$AN$5:$AN$9999,0) ) ) / IFERROR($ND112/FRACAS!$AY$1*60,0), 1 )))</f>
        <v/>
      </c>
      <c r="NR112" s="347" t="str" cm="1">
        <f t="array" ref="NR112">IF($ND112=0,"",(IFERROR( (IFERROR($ND112/FRACAS!$AY$1*60,0) - SUMPRODUCT( (FRACAS!$K$5:$K$9999=NR$2) * IFERROR(FRACAS!$AN$5:$AN$9999,0) ) ) / IFERROR($ND112/FRACAS!$AY$1*60,0), 1 )))</f>
        <v/>
      </c>
      <c r="NS112" s="347" t="str" cm="1">
        <f t="array" ref="NS112">IF($ND112=0,"",(IFERROR( (IFERROR($ND112/FRACAS!$AY$1*60,0) - SUMPRODUCT( (FRACAS!$K$5:$K$9999=NS$2) * IFERROR(FRACAS!$AN$5:$AN$9999,0) ) ) / IFERROR($ND112/FRACAS!$AY$1*60,0), 1 )))</f>
        <v/>
      </c>
      <c r="NT112" s="347" t="str" cm="1">
        <f t="array" ref="NT112">IF($ND112=0,"",(IFERROR( (IFERROR($ND112/FRACAS!$AY$1*60,0) - SUMPRODUCT( (FRACAS!$K$5:$K$9999=NT$2) * IFERROR(FRACAS!$AN$5:$AN$9999,0) ) ) / IFERROR($ND112/FRACAS!$AY$1*60,0), 1 )))</f>
        <v/>
      </c>
      <c r="NU112" s="347" t="str" cm="1">
        <f t="array" ref="NU112">IF($ND112=0,"",(IFERROR( (IFERROR($ND112/FRACAS!$AY$1*60,0) - SUMPRODUCT( (FRACAS!$K$5:$K$9999=NU$2) * IFERROR(FRACAS!$AN$5:$AN$9999,0) ) ) / IFERROR($ND112/FRACAS!$AY$1*60,0), 1 )))</f>
        <v/>
      </c>
      <c r="NV112" s="347" t="str" cm="1">
        <f t="array" ref="NV112">IF($ND112=0,"",(IFERROR( (IFERROR($ND112/FRACAS!$AY$1*60,0) - SUMPRODUCT( (FRACAS!$K$5:$K$9999=NV$2) * IFERROR(FRACAS!$AN$5:$AN$9999,0) ) ) / IFERROR($ND112/FRACAS!$AY$1*60,0), 1 )))</f>
        <v/>
      </c>
      <c r="NW112" s="347" t="str" cm="1">
        <f t="array" ref="NW112">IF($ND112=0,"",(IFERROR( (IFERROR($ND112/FRACAS!$AY$1*60,0) - SUMPRODUCT( (FRACAS!$K$5:$K$9999=NW$2) * IFERROR(FRACAS!$AN$5:$AN$9999,0) ) ) / IFERROR($ND112/FRACAS!$AY$1*60,0), 1 )))</f>
        <v/>
      </c>
      <c r="NX112" s="347" t="str" cm="1">
        <f t="array" ref="NX112">IF($ND112=0,"",(IFERROR( (IFERROR($ND112/FRACAS!$AY$1*60,0) - SUMPRODUCT( (FRACAS!$K$5:$K$9999=NX$2) * IFERROR(FRACAS!$AN$5:$AN$9999,0) ) ) / IFERROR($ND112/FRACAS!$AY$1*60,0), 1 )))</f>
        <v/>
      </c>
      <c r="NY112" s="347" t="str" cm="1">
        <f t="array" ref="NY112">IF($ND112=0,"",(IFERROR( (IFERROR($ND112/FRACAS!$AY$1*60,0) - SUMPRODUCT( (FRACAS!$K$5:$K$9999=NY$2) * IFERROR(FRACAS!$AN$5:$AN$9999,0) ) ) / IFERROR($ND112/FRACAS!$AY$1*60,0), 1 )))</f>
        <v/>
      </c>
      <c r="NZ112" s="347" t="str" cm="1">
        <f t="array" ref="NZ112">IF($ND112=0,"",(IFERROR( (IFERROR($ND112/FRACAS!$AY$1*60,0) - SUMPRODUCT( (FRACAS!$K$5:$K$9999=NZ$2) * IFERROR(FRACAS!$AN$5:$AN$9999,0) ) ) / IFERROR($ND112/FRACAS!$AY$1*60,0), 1 )))</f>
        <v/>
      </c>
      <c r="OA112" s="347" t="str" cm="1">
        <f t="array" ref="OA112">IF($ND112=0,"",(IFERROR( (IFERROR($ND112/FRACAS!$AY$1*60,0) - SUMPRODUCT( (FRACAS!$K$5:$K$9999=OA$2) * IFERROR(FRACAS!$AN$5:$AN$9999,0) ) ) / IFERROR($ND112/FRACAS!$AY$1*60,0), 1 )))</f>
        <v/>
      </c>
      <c r="OB112" s="347" t="str" cm="1">
        <f t="array" ref="OB112">IF($ND112=0,"",(IFERROR( (IFERROR($ND112/FRACAS!$AY$1*60,0) - SUMPRODUCT( (FRACAS!$K$5:$K$9999=OB$2) * IFERROR(FRACAS!$AN$5:$AN$9999,0) ) ) / IFERROR($ND112/FRACAS!$AY$1*60,0), 1 )))</f>
        <v/>
      </c>
      <c r="OC112" s="347" t="str" cm="1">
        <f t="array" ref="OC112">IF($ND112=0,"",(IFERROR( (IFERROR($ND112/FRACAS!$AY$1*60,0) - SUMPRODUCT( (FRACAS!$K$5:$K$9999=OC$2) * IFERROR(FRACAS!$AN$5:$AN$9999,0) ) ) / IFERROR($ND112/FRACAS!$AY$1*60,0), 1 )))</f>
        <v/>
      </c>
      <c r="OD112" s="347" t="str" cm="1">
        <f t="array" ref="OD112">IF($ND112=0,"",(IFERROR( (IFERROR($ND112/FRACAS!$AY$1*60,0) - SUMPRODUCT( (FRACAS!$K$5:$K$9999=OD$2) * IFERROR(FRACAS!$AN$5:$AN$9999,0) ) ) / IFERROR($ND112/FRACAS!$AY$1*60,0), 1 )))</f>
        <v/>
      </c>
      <c r="OE112" s="347" t="str" cm="1">
        <f t="array" ref="OE112">IF($ND112=0,"",(IFERROR( (IFERROR($ND112/FRACAS!$AY$1*60,0) - SUMPRODUCT( (FRACAS!$K$5:$K$9999=OE$2) * IFERROR(FRACAS!$AN$5:$AN$9999,0) ) ) / IFERROR($ND112/FRACAS!$AY$1*60,0), 1 )))</f>
        <v/>
      </c>
      <c r="OF112" s="347" t="str" cm="1">
        <f t="array" ref="OF112">IF($ND112=0,"",(IFERROR( (IFERROR($ND112/FRACAS!$AY$1*60,0) - SUMPRODUCT( (FRACAS!$K$5:$K$9999=OF$2) * IFERROR(FRACAS!$AN$5:$AN$9999,0) ) ) / IFERROR($ND112/FRACAS!$AY$1*60,0), 1 )))</f>
        <v/>
      </c>
      <c r="OG112" s="347" t="str" cm="1">
        <f t="array" ref="OG112">IF($ND112=0,"",(IFERROR( (IFERROR($ND112/FRACAS!$AY$1*60,0) - SUMPRODUCT( (FRACAS!$K$5:$K$9999=OG$2) * IFERROR(FRACAS!$AN$5:$AN$9999,0) ) ) / IFERROR($ND112/FRACAS!$AY$1*60,0), 1 )))</f>
        <v/>
      </c>
      <c r="OH112" s="347" t="str" cm="1">
        <f t="array" ref="OH112">IF($ND112=0,"",(IFERROR( (IFERROR($ND112/FRACAS!$AY$1*60,0) - SUMPRODUCT( (FRACAS!$K$5:$K$9999=OH$2) * IFERROR(FRACAS!$AN$5:$AN$9999,0) ) ) / IFERROR($ND112/FRACAS!$AY$1*60,0), 1 )))</f>
        <v/>
      </c>
      <c r="OI112" s="347" t="str" cm="1">
        <f t="array" ref="OI112">IF($ND112=0,"",(IFERROR( (IFERROR($ND112/FRACAS!$AY$1*60,0) - SUMPRODUCT( (FRACAS!$K$5:$K$9999=OI$2) * IFERROR(FRACAS!$AN$5:$AN$9999,0) ) ) / IFERROR($ND112/FRACAS!$AY$1*60,0), 1 )))</f>
        <v/>
      </c>
      <c r="OJ112" s="347" t="str" cm="1">
        <f t="array" ref="OJ112">IF($ND112=0,"",(IFERROR( (IFERROR($ND112/FRACAS!$AY$1*60,0) - SUMPRODUCT( (FRACAS!$K$5:$K$9999=OJ$2) * IFERROR(FRACAS!$AN$5:$AN$9999,0) ) ) / IFERROR($ND112/FRACAS!$AY$1*60,0), 1 )))</f>
        <v/>
      </c>
      <c r="OK112" s="347" t="str" cm="1">
        <f t="array" ref="OK112">IF($ND112=0,"",(IFERROR( (IFERROR($ND112/FRACAS!$AY$1*60,0) - SUMPRODUCT( (FRACAS!$K$5:$K$9999=OK$2) * IFERROR(FRACAS!$AN$5:$AN$9999,0) ) ) / IFERROR($ND112/FRACAS!$AY$1*60,0), 1 )))</f>
        <v/>
      </c>
      <c r="OL112" s="347" t="str" cm="1">
        <f t="array" ref="OL112">IF($ND112=0,"",(IFERROR( (IFERROR($ND112/FRACAS!$AY$1*60,0) - SUMPRODUCT( (FRACAS!$K$5:$K$9999=OL$2) * IFERROR(FRACAS!$AN$5:$AN$9999,0) ) ) / IFERROR($ND112/FRACAS!$AY$1*60,0), 1 )))</f>
        <v/>
      </c>
      <c r="OM112" s="347" t="str" cm="1">
        <f t="array" ref="OM112">IF($ND112=0,"",(IFERROR( (IFERROR($ND112/FRACAS!$AY$1*60,0) - SUMPRODUCT( (FRACAS!$K$5:$K$9999=OM$2) * IFERROR(FRACAS!$AN$5:$AN$9999,0) ) ) / IFERROR($ND112/FRACAS!$AY$1*60,0), 1 )))</f>
        <v/>
      </c>
      <c r="ON112" s="347" t="str" cm="1">
        <f t="array" ref="ON112">IF($ND112=0,"",(IFERROR( (IFERROR($ND112/FRACAS!$AY$1*60,0) - SUMPRODUCT( (FRACAS!$K$5:$K$9999=ON$2) * IFERROR(FRACAS!$AN$5:$AN$9999,0) ) ) / IFERROR($ND112/FRACAS!$AY$1*60,0), 1 )))</f>
        <v/>
      </c>
    </row>
    <row r="113" spans="2:404" ht="15" customHeight="1">
      <c r="B113" s="301" t="s">
        <v>220</v>
      </c>
      <c r="C113" s="302">
        <v>46017</v>
      </c>
      <c r="D113" s="279" t="str">
        <f>IF('[7]MİLLEAGE(KM)'!H114="","",'[7]MİLLEAGE(KM)'!H114)</f>
        <v/>
      </c>
      <c r="E113" s="279" t="str">
        <f>IF('[7]MİLLEAGE(KM)'!I114="","",'[7]MİLLEAGE(KM)'!I114)</f>
        <v/>
      </c>
      <c r="F113" s="279" t="str">
        <f>IF('[7]MİLLEAGE(KM)'!J114="","",'[7]MİLLEAGE(KM)'!J114)</f>
        <v/>
      </c>
      <c r="G113" s="279" t="str">
        <f>IF('[7]MİLLEAGE(KM)'!K114="","",'[7]MİLLEAGE(KM)'!K114)</f>
        <v/>
      </c>
      <c r="H113" s="279" t="str">
        <f>IF('[7]MİLLEAGE(KM)'!L114="","",'[7]MİLLEAGE(KM)'!L114)</f>
        <v/>
      </c>
      <c r="I113" s="279" t="str">
        <f>IF('[7]MİLLEAGE(KM)'!M114="","",'[7]MİLLEAGE(KM)'!M114)</f>
        <v/>
      </c>
      <c r="J113" s="279" t="str">
        <f>IF('[7]MİLLEAGE(KM)'!N114="","",'[7]MİLLEAGE(KM)'!N114)</f>
        <v/>
      </c>
      <c r="K113" s="279" t="str">
        <f>IF('[7]MİLLEAGE(KM)'!O114="","",'[7]MİLLEAGE(KM)'!O114)</f>
        <v/>
      </c>
      <c r="L113" s="279" t="str">
        <f>IF('[7]MİLLEAGE(KM)'!P114="","",'[7]MİLLEAGE(KM)'!P114)</f>
        <v/>
      </c>
      <c r="M113" s="279" t="str">
        <f>IF('[7]MİLLEAGE(KM)'!Q114="","",'[7]MİLLEAGE(KM)'!Q114)</f>
        <v/>
      </c>
      <c r="N113" s="305"/>
      <c r="O113" s="279"/>
      <c r="P113" s="279"/>
      <c r="Q113" s="279"/>
      <c r="R113" s="279"/>
      <c r="S113" s="279"/>
      <c r="T113" s="279"/>
      <c r="U113" s="279"/>
      <c r="V113" s="279"/>
      <c r="W113" s="279"/>
      <c r="X113" s="279"/>
      <c r="Y113" s="279"/>
      <c r="Z113" s="279"/>
      <c r="AA113" s="279"/>
      <c r="AB113" s="279"/>
      <c r="AC113" s="279"/>
      <c r="AD113" s="279"/>
      <c r="AE113" s="279"/>
      <c r="AF113" s="279"/>
      <c r="AG113" s="279"/>
      <c r="AH113" s="279"/>
      <c r="AI113" s="279"/>
      <c r="AJ113" s="279"/>
      <c r="AK113" s="279"/>
      <c r="AL113" s="279"/>
      <c r="AM113" s="279"/>
      <c r="AN113" s="279"/>
      <c r="AO113" s="279"/>
      <c r="AP113" s="279"/>
      <c r="AQ113" s="279"/>
      <c r="AR113" s="279"/>
      <c r="AS113" s="279"/>
      <c r="AT113" s="279"/>
      <c r="AU113" s="279"/>
      <c r="AV113" s="279"/>
      <c r="AW113" s="279"/>
      <c r="AX113" s="279"/>
      <c r="AY113" s="279"/>
      <c r="AZ113" s="279"/>
      <c r="BA113" s="280"/>
      <c r="BB113" s="266"/>
      <c r="BC113" s="266"/>
      <c r="BD113" s="352"/>
      <c r="BE113" s="352"/>
      <c r="BF113" s="352"/>
      <c r="BG113" s="352"/>
      <c r="BH113" s="352"/>
      <c r="BI113" s="352"/>
      <c r="BJ113" s="352"/>
      <c r="BK113" s="352"/>
      <c r="BL113" s="352"/>
      <c r="BM113" s="352"/>
      <c r="BN113" s="352"/>
      <c r="BO113" s="352"/>
      <c r="BP113" s="352"/>
      <c r="BQ113" s="352"/>
      <c r="BR113" s="352"/>
      <c r="BS113" s="352"/>
      <c r="BT113" s="352"/>
      <c r="BU113" s="352"/>
      <c r="BV113" s="352"/>
      <c r="BW113" s="352"/>
      <c r="BX113" s="352"/>
      <c r="BY113" s="352"/>
      <c r="BZ113" s="352"/>
      <c r="CA113" s="352"/>
      <c r="CB113" s="352"/>
      <c r="CC113" s="352"/>
      <c r="CD113" s="352"/>
      <c r="CE113" s="352"/>
      <c r="CF113" s="352"/>
      <c r="CG113" s="352"/>
      <c r="CH113" s="352"/>
      <c r="CI113" s="352"/>
      <c r="CJ113" s="352"/>
      <c r="CK113" s="352"/>
      <c r="CL113" s="352"/>
      <c r="CM113" s="352"/>
      <c r="CN113" s="352"/>
      <c r="CO113" s="352"/>
      <c r="CP113" s="352"/>
      <c r="CQ113" s="352"/>
      <c r="CR113" s="352"/>
      <c r="CS113" s="352"/>
      <c r="CT113" s="352"/>
      <c r="CU113" s="352"/>
      <c r="CV113" s="352"/>
      <c r="CW113" s="352"/>
      <c r="CX113" s="352"/>
      <c r="CY113" s="352"/>
      <c r="CZ113" s="352"/>
      <c r="DA113" s="352"/>
      <c r="DB113" s="266"/>
      <c r="DC113" s="266">
        <f t="shared" si="8"/>
        <v>0</v>
      </c>
      <c r="DD113" s="302" t="str">
        <f t="shared" si="9"/>
        <v/>
      </c>
      <c r="DE113" s="328">
        <f>IF(D113&gt; 0,(COUNTIFS(FRACAS!$B$5:$B$9997, D$4, FRACAS!$D$5:$D$9997, "&lt;="&amp;D113)), "" )</f>
        <v>0</v>
      </c>
      <c r="DF113" s="282">
        <f>IF(E113&gt; 0,(COUNTIFS(FRACAS!$B$5:$B$9997, E$4, FRACAS!$D$5:$D$9997, "&lt;="&amp;E113)), "" )</f>
        <v>0</v>
      </c>
      <c r="DG113" s="282">
        <f>IF(F113&gt; 0,(COUNTIFS(FRACAS!$B$5:$B$9997, F$4, FRACAS!$D$5:$D$9997, "&lt;="&amp;F113)), "" )</f>
        <v>0</v>
      </c>
      <c r="DH113" s="282">
        <f>IF(G113&gt; 0,(COUNTIFS(FRACAS!$B$5:$B$9997, G$4, FRACAS!$D$5:$D$9997, "&lt;="&amp;G113)), "" )</f>
        <v>0</v>
      </c>
      <c r="DI113" s="282">
        <f>IF(H113&gt; 0,(COUNTIFS(FRACAS!$B$5:$B$9997, H$4, FRACAS!$D$5:$D$9997, "&lt;="&amp;H113)), "" )</f>
        <v>0</v>
      </c>
      <c r="DJ113" s="282">
        <f>IF(I113&gt; 0,(COUNTIFS(FRACAS!$B$5:$B$9997, I$4, FRACAS!$D$5:$D$9997, "&lt;="&amp;I113)), "" )</f>
        <v>0</v>
      </c>
      <c r="DK113" s="282">
        <f>IF(J113&gt; 0,(COUNTIFS(FRACAS!$B$5:$B$9997, J$4, FRACAS!$D$5:$D$9997, "&lt;="&amp;J113)), "" )</f>
        <v>0</v>
      </c>
      <c r="DL113" s="282">
        <f>IF(K113&gt; 0,(COUNTIFS(FRACAS!$B$5:$B$9997, K$4, FRACAS!$D$5:$D$9997, "&lt;="&amp;K113)), "" )</f>
        <v>0</v>
      </c>
      <c r="DM113" s="282">
        <f>IF(L113&gt; 0,(COUNTIFS(FRACAS!$B$5:$B$9997, L$4, FRACAS!$D$5:$D$9997, "&lt;="&amp;L113)), "" )</f>
        <v>0</v>
      </c>
      <c r="DN113" s="282">
        <f>IF(M113&gt; 0,(COUNTIFS(FRACAS!$B$5:$B$9997, M$4, FRACAS!$D$5:$D$9997, "&lt;="&amp;M113)), "" )</f>
        <v>0</v>
      </c>
      <c r="DO113" s="284"/>
      <c r="DP113" s="282"/>
      <c r="DQ113" s="282"/>
      <c r="DR113" s="282"/>
      <c r="DS113" s="282"/>
      <c r="DT113" s="282"/>
      <c r="DU113" s="282"/>
      <c r="DV113" s="282"/>
      <c r="DW113" s="282"/>
      <c r="DX113" s="282"/>
      <c r="DY113" s="282"/>
      <c r="DZ113" s="282"/>
      <c r="EA113" s="282"/>
      <c r="EB113" s="282"/>
      <c r="EC113" s="282"/>
      <c r="ED113" s="282"/>
      <c r="EE113" s="282"/>
      <c r="EF113" s="282"/>
      <c r="EG113" s="282"/>
      <c r="EH113" s="282"/>
      <c r="EI113" s="282"/>
      <c r="EJ113" s="282"/>
      <c r="EK113" s="282"/>
      <c r="EL113" s="282"/>
      <c r="EM113" s="282"/>
      <c r="EN113" s="282"/>
      <c r="EO113" s="282"/>
      <c r="EP113" s="282"/>
      <c r="EQ113" s="282"/>
      <c r="ER113" s="282"/>
      <c r="ES113" s="282"/>
      <c r="ET113" s="282"/>
      <c r="EU113" s="282"/>
      <c r="EV113" s="282"/>
      <c r="EW113" s="282"/>
      <c r="EX113" s="282"/>
      <c r="EY113" s="282"/>
      <c r="EZ113" s="282"/>
      <c r="FA113" s="282"/>
      <c r="FB113" s="283"/>
      <c r="FC113" s="285"/>
      <c r="FD113" s="285"/>
      <c r="JN113" s="306"/>
      <c r="JO113" s="274"/>
      <c r="JP113" s="274"/>
      <c r="JQ113" s="274"/>
      <c r="JR113" s="274"/>
      <c r="JS113" s="274"/>
      <c r="JT113" s="274"/>
      <c r="JU113" s="274"/>
      <c r="JV113" s="274"/>
      <c r="JW113" s="274"/>
      <c r="JX113" s="274"/>
      <c r="JY113" s="274"/>
      <c r="JZ113" s="274"/>
      <c r="KA113" s="274"/>
      <c r="KB113" s="274"/>
      <c r="KC113" s="274"/>
      <c r="KD113" s="274"/>
      <c r="KE113" s="274"/>
      <c r="KF113" s="274"/>
      <c r="KG113" s="274"/>
      <c r="KH113" s="274"/>
      <c r="KI113" s="274"/>
      <c r="KJ113" s="274"/>
      <c r="KK113" s="274"/>
      <c r="KL113" s="274"/>
      <c r="KM113" s="274"/>
      <c r="KN113" s="274"/>
      <c r="KO113" s="274"/>
      <c r="KP113" s="274"/>
      <c r="KQ113" s="274"/>
      <c r="KR113" s="274"/>
      <c r="KS113" s="274"/>
      <c r="KT113" s="274"/>
      <c r="KU113" s="274"/>
      <c r="KV113" s="274"/>
      <c r="KW113" s="274"/>
      <c r="KX113" s="274"/>
      <c r="KY113" s="274"/>
      <c r="KZ113" s="274"/>
      <c r="LA113" s="274"/>
      <c r="LB113" s="275"/>
      <c r="LC113" s="302" t="str">
        <f t="shared" si="11"/>
        <v/>
      </c>
      <c r="LD113" s="354" t="str" cm="1">
        <f t="array" ref="LD113">IFERROR(
    (((D113/FRACAS!$AY$1)*60))
    /
    (((D113/FRACAS!$AY$1)*60) + SUMPRODUCT((FRACAS!$B$5:$B$9997=D$4)*(FRACAS!$D$5:$D$9997&lt;=D113)*(IFERROR(FRACAS!$AM$5:$AM$9997,0)))
    ),"")</f>
        <v/>
      </c>
      <c r="LE113" s="354" t="str" cm="1">
        <f t="array" ref="LE113">IFERROR(
    (((E113/FRACAS!$AY$1)*60))
    /
    (((E113/FRACAS!$AY$1)*60) + SUMPRODUCT((FRACAS!$B$5:$B$9997=E$4)*(FRACAS!$D$5:$D$9997&lt;=E113)*(IFERROR(FRACAS!$AM$5:$AM$9997,0)))
    ),"")</f>
        <v/>
      </c>
      <c r="LF113" s="354" t="str" cm="1">
        <f t="array" ref="LF113">IFERROR(
    (((F113/FRACAS!$AY$1)*60))
    /
    (((F113/FRACAS!$AY$1)*60) + SUMPRODUCT((FRACAS!$B$5:$B$9997=F$4)*(FRACAS!$D$5:$D$9997&lt;=F113)*(IFERROR(FRACAS!$AM$5:$AM$9997,0)))
    ),"")</f>
        <v/>
      </c>
      <c r="LG113" s="354" t="str" cm="1">
        <f t="array" ref="LG113">IFERROR(
    (((G113/FRACAS!$AY$1)*60))
    /
    (((G113/FRACAS!$AY$1)*60) + SUMPRODUCT((FRACAS!$B$5:$B$9997=G$4)*(FRACAS!$D$5:$D$9997&lt;=G113)*(IFERROR(FRACAS!$AM$5:$AM$9997,0)))
    ),"")</f>
        <v/>
      </c>
      <c r="LH113" s="354" t="str" cm="1">
        <f t="array" ref="LH113">IFERROR(
    (((H113/FRACAS!$AY$1)*60))
    /
    (((H113/FRACAS!$AY$1)*60) + SUMPRODUCT((FRACAS!$B$5:$B$9997=H$4)*(FRACAS!$D$5:$D$9997&lt;=H113)*(IFERROR(FRACAS!$AM$5:$AM$9997,0)))
    ),"")</f>
        <v/>
      </c>
      <c r="LI113" s="354" t="str" cm="1">
        <f t="array" ref="LI113">IFERROR(
    (((I113/FRACAS!$AY$1)*60))
    /
    (((I113/FRACAS!$AY$1)*60) + SUMPRODUCT((FRACAS!$B$5:$B$9997=I$4)*(FRACAS!$D$5:$D$9997&lt;=I113)*(IFERROR(FRACAS!$AM$5:$AM$9997,0)))
    ),"")</f>
        <v/>
      </c>
      <c r="LJ113" s="354" t="str" cm="1">
        <f t="array" ref="LJ113">IFERROR(
    (((J113/FRACAS!$AY$1)*60))
    /
    (((J113/FRACAS!$AY$1)*60) + SUMPRODUCT((FRACAS!$B$5:$B$9997=J$4)*(FRACAS!$D$5:$D$9997&lt;=J113)*(IFERROR(FRACAS!$AM$5:$AM$9997,0)))
    ),"")</f>
        <v/>
      </c>
      <c r="LK113" s="354" t="str" cm="1">
        <f t="array" ref="LK113">IFERROR(
    (((K113/FRACAS!$AY$1)*60))
    /
    (((K113/FRACAS!$AY$1)*60) + SUMPRODUCT((FRACAS!$B$5:$B$9997=K$4)*(FRACAS!$D$5:$D$9997&lt;=K113)*(IFERROR(FRACAS!$AM$5:$AM$9997,0)))
    ),"")</f>
        <v/>
      </c>
      <c r="LL113" s="354" t="str" cm="1">
        <f t="array" ref="LL113">IFERROR(
    (((L113/FRACAS!$AY$1)*60))
    /
    (((L113/FRACAS!$AY$1)*60) + SUMPRODUCT((FRACAS!$B$5:$B$9997=L$4)*(FRACAS!$D$5:$D$9997&lt;=L113)*(IFERROR(FRACAS!$AM$5:$AM$9997,0)))
    ),"")</f>
        <v/>
      </c>
      <c r="LM113" s="354" t="str" cm="1">
        <f t="array" ref="LM113">IFERROR(
    (((M113/FRACAS!$AY$1)*60))
    /
    (((M113/FRACAS!$AY$1)*60) + SUMPRODUCT((FRACAS!$B$5:$B$9997=M$4)*(FRACAS!$D$5:$D$9997&lt;=M113)*(IFERROR(FRACAS!$AM$5:$AM$9997,0)))
    ),"")</f>
        <v/>
      </c>
      <c r="LN113" s="308"/>
      <c r="LO113" s="276"/>
      <c r="LP113" s="276"/>
      <c r="LQ113" s="276"/>
      <c r="LR113" s="276"/>
      <c r="LS113" s="276"/>
      <c r="LT113" s="276"/>
      <c r="LU113" s="276"/>
      <c r="LV113" s="276"/>
      <c r="LW113" s="276"/>
      <c r="LX113" s="276"/>
      <c r="LY113" s="276"/>
      <c r="LZ113" s="276"/>
      <c r="MA113" s="276"/>
      <c r="MB113" s="276"/>
      <c r="MC113" s="276"/>
      <c r="MD113" s="276"/>
      <c r="ME113" s="276"/>
      <c r="MF113" s="276"/>
      <c r="MG113" s="276"/>
      <c r="MH113" s="276"/>
      <c r="MI113" s="276"/>
      <c r="MJ113" s="276"/>
      <c r="MK113" s="276"/>
      <c r="ML113" s="276"/>
      <c r="MM113" s="276"/>
      <c r="MN113" s="276"/>
      <c r="MO113" s="276"/>
      <c r="MP113" s="276"/>
      <c r="MQ113" s="276"/>
      <c r="MR113" s="276"/>
      <c r="MS113" s="276"/>
      <c r="MT113" s="276"/>
      <c r="MU113" s="276"/>
      <c r="MV113" s="276"/>
      <c r="MW113" s="276"/>
      <c r="MX113" s="276"/>
      <c r="MY113" s="276"/>
      <c r="MZ113" s="276"/>
      <c r="NA113" s="277"/>
      <c r="ND113" s="345">
        <f t="shared" si="12"/>
        <v>0</v>
      </c>
      <c r="NE113" s="346" t="str">
        <f t="shared" si="13"/>
        <v/>
      </c>
      <c r="NF113" s="347" t="str" cm="1">
        <f t="array" ref="NF113">IF($ND113=0,"",(IFERROR( (IFERROR($ND113/FRACAS!$AY$1*60,0) - SUMPRODUCT( (FRACAS!$K$5:$K$9999=NF$2) * IFERROR(FRACAS!$AN$5:$AN$9999,0) ) ) / IFERROR($ND113/FRACAS!$AY$1*60,0), 1 )))</f>
        <v/>
      </c>
      <c r="NG113" s="347" t="str" cm="1">
        <f t="array" ref="NG113">IF($ND113=0,"",(IFERROR( (IFERROR($ND113/FRACAS!$AY$1*60,0) - SUMPRODUCT( (FRACAS!$K$5:$K$9999=NG$2) * IFERROR(FRACAS!$AN$5:$AN$9999,0) ) ) / IFERROR($ND113/FRACAS!$AY$1*60,0), 1 )))</f>
        <v/>
      </c>
      <c r="NH113" s="347" t="str" cm="1">
        <f t="array" ref="NH113">IF($ND113=0,"",(IFERROR( (IFERROR($ND113/FRACAS!$AY$1*60,0) - SUMPRODUCT( (FRACAS!$K$5:$K$9999=NH$2) * IFERROR(FRACAS!$AN$5:$AN$9999,0) ) ) / IFERROR($ND113/FRACAS!$AY$1*60,0), 1 )))</f>
        <v/>
      </c>
      <c r="NI113" s="347" t="str" cm="1">
        <f t="array" ref="NI113">IF($ND113=0,"",(IFERROR( (IFERROR($ND113/FRACAS!$AY$1*60,0) - SUMPRODUCT( (FRACAS!$K$5:$K$9999=NI$2) * IFERROR(FRACAS!$AN$5:$AN$9999,0) ) ) / IFERROR($ND113/FRACAS!$AY$1*60,0), 1 )))</f>
        <v/>
      </c>
      <c r="NJ113" s="347" t="str" cm="1">
        <f t="array" ref="NJ113">IF($ND113=0,"",(IFERROR( (IFERROR($ND113/FRACAS!$AY$1*60,0) - SUMPRODUCT( (FRACAS!$K$5:$K$9999=NJ$2) * IFERROR(FRACAS!$AN$5:$AN$9999,0) ) ) / IFERROR($ND113/FRACAS!$AY$1*60,0), 1 )))</f>
        <v/>
      </c>
      <c r="NK113" s="347" t="str" cm="1">
        <f t="array" ref="NK113">IF($ND113=0,"",(IFERROR( (IFERROR($ND113/FRACAS!$AY$1*60,0) - SUMPRODUCT( (FRACAS!$K$5:$K$9999=NK$2) * IFERROR(FRACAS!$AN$5:$AN$9999,0) ) ) / IFERROR($ND113/FRACAS!$AY$1*60,0), 1 )))</f>
        <v/>
      </c>
      <c r="NL113" s="347" t="str" cm="1">
        <f t="array" ref="NL113">IF($ND113=0,"",(IFERROR( (IFERROR($ND113/FRACAS!$AY$1*60,0) - SUMPRODUCT( (FRACAS!$K$5:$K$9999=NL$2) * IFERROR(FRACAS!$AN$5:$AN$9999,0) ) ) / IFERROR($ND113/FRACAS!$AY$1*60,0), 1 )))</f>
        <v/>
      </c>
      <c r="NM113" s="347" t="str" cm="1">
        <f t="array" ref="NM113">IF($ND113=0,"",(IFERROR( (IFERROR($ND113/FRACAS!$AY$1*60,0) - SUMPRODUCT( (FRACAS!$K$5:$K$9999=NM$2) * IFERROR(FRACAS!$AN$5:$AN$9999,0) ) ) / IFERROR($ND113/FRACAS!$AY$1*60,0), 1 )))</f>
        <v/>
      </c>
      <c r="NN113" s="347" t="str" cm="1">
        <f t="array" ref="NN113">IF($ND113=0,"",(IFERROR( (IFERROR($ND113/FRACAS!$AY$1*60,0) - SUMPRODUCT( (FRACAS!$K$5:$K$9999=NN$2) * IFERROR(FRACAS!$AN$5:$AN$9999,0) ) ) / IFERROR($ND113/FRACAS!$AY$1*60,0), 1 )))</f>
        <v/>
      </c>
      <c r="NO113" s="347" t="str" cm="1">
        <f t="array" ref="NO113">IF($ND113=0,"",(IFERROR( (IFERROR($ND113/FRACAS!$AY$1*60,0) - SUMPRODUCT( (FRACAS!$K$5:$K$9999=NO$2) * IFERROR(FRACAS!$AN$5:$AN$9999,0) ) ) / IFERROR($ND113/FRACAS!$AY$1*60,0), 1 )))</f>
        <v/>
      </c>
      <c r="NP113" s="347" t="str" cm="1">
        <f t="array" ref="NP113">IF($ND113=0,"",(IFERROR( (IFERROR($ND113/FRACAS!$AY$1*60,0) - SUMPRODUCT( (FRACAS!$K$5:$K$9999=NP$2) * IFERROR(FRACAS!$AN$5:$AN$9999,0) ) ) / IFERROR($ND113/FRACAS!$AY$1*60,0), 1 )))</f>
        <v/>
      </c>
      <c r="NQ113" s="347" t="str" cm="1">
        <f t="array" ref="NQ113">IF($ND113=0,"",(IFERROR( (IFERROR($ND113/FRACAS!$AY$1*60,0) - SUMPRODUCT( (FRACAS!$K$5:$K$9999=NQ$2) * IFERROR(FRACAS!$AN$5:$AN$9999,0) ) ) / IFERROR($ND113/FRACAS!$AY$1*60,0), 1 )))</f>
        <v/>
      </c>
      <c r="NR113" s="347" t="str" cm="1">
        <f t="array" ref="NR113">IF($ND113=0,"",(IFERROR( (IFERROR($ND113/FRACAS!$AY$1*60,0) - SUMPRODUCT( (FRACAS!$K$5:$K$9999=NR$2) * IFERROR(FRACAS!$AN$5:$AN$9999,0) ) ) / IFERROR($ND113/FRACAS!$AY$1*60,0), 1 )))</f>
        <v/>
      </c>
      <c r="NS113" s="347" t="str" cm="1">
        <f t="array" ref="NS113">IF($ND113=0,"",(IFERROR( (IFERROR($ND113/FRACAS!$AY$1*60,0) - SUMPRODUCT( (FRACAS!$K$5:$K$9999=NS$2) * IFERROR(FRACAS!$AN$5:$AN$9999,0) ) ) / IFERROR($ND113/FRACAS!$AY$1*60,0), 1 )))</f>
        <v/>
      </c>
      <c r="NT113" s="347" t="str" cm="1">
        <f t="array" ref="NT113">IF($ND113=0,"",(IFERROR( (IFERROR($ND113/FRACAS!$AY$1*60,0) - SUMPRODUCT( (FRACAS!$K$5:$K$9999=NT$2) * IFERROR(FRACAS!$AN$5:$AN$9999,0) ) ) / IFERROR($ND113/FRACAS!$AY$1*60,0), 1 )))</f>
        <v/>
      </c>
      <c r="NU113" s="347" t="str" cm="1">
        <f t="array" ref="NU113">IF($ND113=0,"",(IFERROR( (IFERROR($ND113/FRACAS!$AY$1*60,0) - SUMPRODUCT( (FRACAS!$K$5:$K$9999=NU$2) * IFERROR(FRACAS!$AN$5:$AN$9999,0) ) ) / IFERROR($ND113/FRACAS!$AY$1*60,0), 1 )))</f>
        <v/>
      </c>
      <c r="NV113" s="347" t="str" cm="1">
        <f t="array" ref="NV113">IF($ND113=0,"",(IFERROR( (IFERROR($ND113/FRACAS!$AY$1*60,0) - SUMPRODUCT( (FRACAS!$K$5:$K$9999=NV$2) * IFERROR(FRACAS!$AN$5:$AN$9999,0) ) ) / IFERROR($ND113/FRACAS!$AY$1*60,0), 1 )))</f>
        <v/>
      </c>
      <c r="NW113" s="347" t="str" cm="1">
        <f t="array" ref="NW113">IF($ND113=0,"",(IFERROR( (IFERROR($ND113/FRACAS!$AY$1*60,0) - SUMPRODUCT( (FRACAS!$K$5:$K$9999=NW$2) * IFERROR(FRACAS!$AN$5:$AN$9999,0) ) ) / IFERROR($ND113/FRACAS!$AY$1*60,0), 1 )))</f>
        <v/>
      </c>
      <c r="NX113" s="347" t="str" cm="1">
        <f t="array" ref="NX113">IF($ND113=0,"",(IFERROR( (IFERROR($ND113/FRACAS!$AY$1*60,0) - SUMPRODUCT( (FRACAS!$K$5:$K$9999=NX$2) * IFERROR(FRACAS!$AN$5:$AN$9999,0) ) ) / IFERROR($ND113/FRACAS!$AY$1*60,0), 1 )))</f>
        <v/>
      </c>
      <c r="NY113" s="347" t="str" cm="1">
        <f t="array" ref="NY113">IF($ND113=0,"",(IFERROR( (IFERROR($ND113/FRACAS!$AY$1*60,0) - SUMPRODUCT( (FRACAS!$K$5:$K$9999=NY$2) * IFERROR(FRACAS!$AN$5:$AN$9999,0) ) ) / IFERROR($ND113/FRACAS!$AY$1*60,0), 1 )))</f>
        <v/>
      </c>
      <c r="NZ113" s="347" t="str" cm="1">
        <f t="array" ref="NZ113">IF($ND113=0,"",(IFERROR( (IFERROR($ND113/FRACAS!$AY$1*60,0) - SUMPRODUCT( (FRACAS!$K$5:$K$9999=NZ$2) * IFERROR(FRACAS!$AN$5:$AN$9999,0) ) ) / IFERROR($ND113/FRACAS!$AY$1*60,0), 1 )))</f>
        <v/>
      </c>
      <c r="OA113" s="347" t="str" cm="1">
        <f t="array" ref="OA113">IF($ND113=0,"",(IFERROR( (IFERROR($ND113/FRACAS!$AY$1*60,0) - SUMPRODUCT( (FRACAS!$K$5:$K$9999=OA$2) * IFERROR(FRACAS!$AN$5:$AN$9999,0) ) ) / IFERROR($ND113/FRACAS!$AY$1*60,0), 1 )))</f>
        <v/>
      </c>
      <c r="OB113" s="347" t="str" cm="1">
        <f t="array" ref="OB113">IF($ND113=0,"",(IFERROR( (IFERROR($ND113/FRACAS!$AY$1*60,0) - SUMPRODUCT( (FRACAS!$K$5:$K$9999=OB$2) * IFERROR(FRACAS!$AN$5:$AN$9999,0) ) ) / IFERROR($ND113/FRACAS!$AY$1*60,0), 1 )))</f>
        <v/>
      </c>
      <c r="OC113" s="347" t="str" cm="1">
        <f t="array" ref="OC113">IF($ND113=0,"",(IFERROR( (IFERROR($ND113/FRACAS!$AY$1*60,0) - SUMPRODUCT( (FRACAS!$K$5:$K$9999=OC$2) * IFERROR(FRACAS!$AN$5:$AN$9999,0) ) ) / IFERROR($ND113/FRACAS!$AY$1*60,0), 1 )))</f>
        <v/>
      </c>
      <c r="OD113" s="347" t="str" cm="1">
        <f t="array" ref="OD113">IF($ND113=0,"",(IFERROR( (IFERROR($ND113/FRACAS!$AY$1*60,0) - SUMPRODUCT( (FRACAS!$K$5:$K$9999=OD$2) * IFERROR(FRACAS!$AN$5:$AN$9999,0) ) ) / IFERROR($ND113/FRACAS!$AY$1*60,0), 1 )))</f>
        <v/>
      </c>
      <c r="OE113" s="347" t="str" cm="1">
        <f t="array" ref="OE113">IF($ND113=0,"",(IFERROR( (IFERROR($ND113/FRACAS!$AY$1*60,0) - SUMPRODUCT( (FRACAS!$K$5:$K$9999=OE$2) * IFERROR(FRACAS!$AN$5:$AN$9999,0) ) ) / IFERROR($ND113/FRACAS!$AY$1*60,0), 1 )))</f>
        <v/>
      </c>
      <c r="OF113" s="347" t="str" cm="1">
        <f t="array" ref="OF113">IF($ND113=0,"",(IFERROR( (IFERROR($ND113/FRACAS!$AY$1*60,0) - SUMPRODUCT( (FRACAS!$K$5:$K$9999=OF$2) * IFERROR(FRACAS!$AN$5:$AN$9999,0) ) ) / IFERROR($ND113/FRACAS!$AY$1*60,0), 1 )))</f>
        <v/>
      </c>
      <c r="OG113" s="347" t="str" cm="1">
        <f t="array" ref="OG113">IF($ND113=0,"",(IFERROR( (IFERROR($ND113/FRACAS!$AY$1*60,0) - SUMPRODUCT( (FRACAS!$K$5:$K$9999=OG$2) * IFERROR(FRACAS!$AN$5:$AN$9999,0) ) ) / IFERROR($ND113/FRACAS!$AY$1*60,0), 1 )))</f>
        <v/>
      </c>
      <c r="OH113" s="347" t="str" cm="1">
        <f t="array" ref="OH113">IF($ND113=0,"",(IFERROR( (IFERROR($ND113/FRACAS!$AY$1*60,0) - SUMPRODUCT( (FRACAS!$K$5:$K$9999=OH$2) * IFERROR(FRACAS!$AN$5:$AN$9999,0) ) ) / IFERROR($ND113/FRACAS!$AY$1*60,0), 1 )))</f>
        <v/>
      </c>
      <c r="OI113" s="347" t="str" cm="1">
        <f t="array" ref="OI113">IF($ND113=0,"",(IFERROR( (IFERROR($ND113/FRACAS!$AY$1*60,0) - SUMPRODUCT( (FRACAS!$K$5:$K$9999=OI$2) * IFERROR(FRACAS!$AN$5:$AN$9999,0) ) ) / IFERROR($ND113/FRACAS!$AY$1*60,0), 1 )))</f>
        <v/>
      </c>
      <c r="OJ113" s="347" t="str" cm="1">
        <f t="array" ref="OJ113">IF($ND113=0,"",(IFERROR( (IFERROR($ND113/FRACAS!$AY$1*60,0) - SUMPRODUCT( (FRACAS!$K$5:$K$9999=OJ$2) * IFERROR(FRACAS!$AN$5:$AN$9999,0) ) ) / IFERROR($ND113/FRACAS!$AY$1*60,0), 1 )))</f>
        <v/>
      </c>
      <c r="OK113" s="347" t="str" cm="1">
        <f t="array" ref="OK113">IF($ND113=0,"",(IFERROR( (IFERROR($ND113/FRACAS!$AY$1*60,0) - SUMPRODUCT( (FRACAS!$K$5:$K$9999=OK$2) * IFERROR(FRACAS!$AN$5:$AN$9999,0) ) ) / IFERROR($ND113/FRACAS!$AY$1*60,0), 1 )))</f>
        <v/>
      </c>
      <c r="OL113" s="347" t="str" cm="1">
        <f t="array" ref="OL113">IF($ND113=0,"",(IFERROR( (IFERROR($ND113/FRACAS!$AY$1*60,0) - SUMPRODUCT( (FRACAS!$K$5:$K$9999=OL$2) * IFERROR(FRACAS!$AN$5:$AN$9999,0) ) ) / IFERROR($ND113/FRACAS!$AY$1*60,0), 1 )))</f>
        <v/>
      </c>
      <c r="OM113" s="347" t="str" cm="1">
        <f t="array" ref="OM113">IF($ND113=0,"",(IFERROR( (IFERROR($ND113/FRACAS!$AY$1*60,0) - SUMPRODUCT( (FRACAS!$K$5:$K$9999=OM$2) * IFERROR(FRACAS!$AN$5:$AN$9999,0) ) ) / IFERROR($ND113/FRACAS!$AY$1*60,0), 1 )))</f>
        <v/>
      </c>
      <c r="ON113" s="347" t="str" cm="1">
        <f t="array" ref="ON113">IF($ND113=0,"",(IFERROR( (IFERROR($ND113/FRACAS!$AY$1*60,0) - SUMPRODUCT( (FRACAS!$K$5:$K$9999=ON$2) * IFERROR(FRACAS!$AN$5:$AN$9999,0) ) ) / IFERROR($ND113/FRACAS!$AY$1*60,0), 1 )))</f>
        <v/>
      </c>
    </row>
    <row r="114" spans="2:404" ht="15" customHeight="1">
      <c r="B114" s="301" t="s">
        <v>221</v>
      </c>
      <c r="C114" s="302">
        <v>46024</v>
      </c>
      <c r="D114" s="279" t="str">
        <f>IF('[7]MİLLEAGE(KM)'!H115="","",'[7]MİLLEAGE(KM)'!H115)</f>
        <v/>
      </c>
      <c r="E114" s="279" t="str">
        <f>IF('[7]MİLLEAGE(KM)'!I115="","",'[7]MİLLEAGE(KM)'!I115)</f>
        <v/>
      </c>
      <c r="F114" s="279" t="str">
        <f>IF('[7]MİLLEAGE(KM)'!J115="","",'[7]MİLLEAGE(KM)'!J115)</f>
        <v/>
      </c>
      <c r="G114" s="279" t="str">
        <f>IF('[7]MİLLEAGE(KM)'!K115="","",'[7]MİLLEAGE(KM)'!K115)</f>
        <v/>
      </c>
      <c r="H114" s="279" t="str">
        <f>IF('[7]MİLLEAGE(KM)'!L115="","",'[7]MİLLEAGE(KM)'!L115)</f>
        <v/>
      </c>
      <c r="I114" s="279" t="str">
        <f>IF('[7]MİLLEAGE(KM)'!M115="","",'[7]MİLLEAGE(KM)'!M115)</f>
        <v/>
      </c>
      <c r="J114" s="279" t="str">
        <f>IF('[7]MİLLEAGE(KM)'!N115="","",'[7]MİLLEAGE(KM)'!N115)</f>
        <v/>
      </c>
      <c r="K114" s="279" t="str">
        <f>IF('[7]MİLLEAGE(KM)'!O115="","",'[7]MİLLEAGE(KM)'!O115)</f>
        <v/>
      </c>
      <c r="L114" s="279" t="str">
        <f>IF('[7]MİLLEAGE(KM)'!P115="","",'[7]MİLLEAGE(KM)'!P115)</f>
        <v/>
      </c>
      <c r="M114" s="279" t="str">
        <f>IF('[7]MİLLEAGE(KM)'!Q115="","",'[7]MİLLEAGE(KM)'!Q115)</f>
        <v/>
      </c>
      <c r="N114" s="305"/>
      <c r="O114" s="279"/>
      <c r="P114" s="279"/>
      <c r="Q114" s="279"/>
      <c r="R114" s="279"/>
      <c r="S114" s="279"/>
      <c r="T114" s="279"/>
      <c r="U114" s="279"/>
      <c r="V114" s="279"/>
      <c r="W114" s="279"/>
      <c r="X114" s="279"/>
      <c r="Y114" s="279"/>
      <c r="Z114" s="279"/>
      <c r="AA114" s="279"/>
      <c r="AB114" s="279"/>
      <c r="AC114" s="279"/>
      <c r="AD114" s="279"/>
      <c r="AE114" s="279"/>
      <c r="AF114" s="279"/>
      <c r="AG114" s="279"/>
      <c r="AH114" s="279"/>
      <c r="AI114" s="279"/>
      <c r="AJ114" s="279"/>
      <c r="AK114" s="279"/>
      <c r="AL114" s="279"/>
      <c r="AM114" s="279"/>
      <c r="AN114" s="279"/>
      <c r="AO114" s="279"/>
      <c r="AP114" s="279"/>
      <c r="AQ114" s="279"/>
      <c r="AR114" s="279"/>
      <c r="AS114" s="279"/>
      <c r="AT114" s="279"/>
      <c r="AU114" s="279"/>
      <c r="AV114" s="279"/>
      <c r="AW114" s="279"/>
      <c r="AX114" s="279"/>
      <c r="AY114" s="279"/>
      <c r="AZ114" s="279"/>
      <c r="BA114" s="280"/>
      <c r="BB114" s="266"/>
      <c r="BC114" s="266"/>
      <c r="BD114" s="352"/>
      <c r="BE114" s="352"/>
      <c r="BF114" s="352"/>
      <c r="BG114" s="352"/>
      <c r="BH114" s="352"/>
      <c r="BI114" s="352"/>
      <c r="BJ114" s="352"/>
      <c r="BK114" s="352"/>
      <c r="BL114" s="352"/>
      <c r="BM114" s="352"/>
      <c r="BN114" s="352"/>
      <c r="BO114" s="352"/>
      <c r="BP114" s="352"/>
      <c r="BQ114" s="352"/>
      <c r="BR114" s="352"/>
      <c r="BS114" s="352"/>
      <c r="BT114" s="352"/>
      <c r="BU114" s="352"/>
      <c r="BV114" s="352"/>
      <c r="BW114" s="352"/>
      <c r="BX114" s="352"/>
      <c r="BY114" s="352"/>
      <c r="BZ114" s="352"/>
      <c r="CA114" s="352"/>
      <c r="CB114" s="352"/>
      <c r="CC114" s="352"/>
      <c r="CD114" s="352"/>
      <c r="CE114" s="352"/>
      <c r="CF114" s="352"/>
      <c r="CG114" s="352"/>
      <c r="CH114" s="352"/>
      <c r="CI114" s="352"/>
      <c r="CJ114" s="352"/>
      <c r="CK114" s="352"/>
      <c r="CL114" s="352"/>
      <c r="CM114" s="352"/>
      <c r="CN114" s="352"/>
      <c r="CO114" s="352"/>
      <c r="CP114" s="352"/>
      <c r="CQ114" s="352"/>
      <c r="CR114" s="352"/>
      <c r="CS114" s="352"/>
      <c r="CT114" s="352"/>
      <c r="CU114" s="352"/>
      <c r="CV114" s="352"/>
      <c r="CW114" s="352"/>
      <c r="CX114" s="352"/>
      <c r="CY114" s="352"/>
      <c r="CZ114" s="352"/>
      <c r="DA114" s="352"/>
      <c r="DB114" s="266"/>
      <c r="DC114" s="266">
        <f t="shared" si="8"/>
        <v>0</v>
      </c>
      <c r="DD114" s="302" t="str">
        <f t="shared" si="9"/>
        <v/>
      </c>
      <c r="DE114" s="328">
        <f>IF(D114&gt; 0,(COUNTIFS(FRACAS!$B$5:$B$9997, D$4, FRACAS!$D$5:$D$9997, "&lt;="&amp;D114)), "" )</f>
        <v>0</v>
      </c>
      <c r="DF114" s="282">
        <f>IF(E114&gt; 0,(COUNTIFS(FRACAS!$B$5:$B$9997, E$4, FRACAS!$D$5:$D$9997, "&lt;="&amp;E114)), "" )</f>
        <v>0</v>
      </c>
      <c r="DG114" s="282">
        <f>IF(F114&gt; 0,(COUNTIFS(FRACAS!$B$5:$B$9997, F$4, FRACAS!$D$5:$D$9997, "&lt;="&amp;F114)), "" )</f>
        <v>0</v>
      </c>
      <c r="DH114" s="282">
        <f>IF(G114&gt; 0,(COUNTIFS(FRACAS!$B$5:$B$9997, G$4, FRACAS!$D$5:$D$9997, "&lt;="&amp;G114)), "" )</f>
        <v>0</v>
      </c>
      <c r="DI114" s="282">
        <f>IF(H114&gt; 0,(COUNTIFS(FRACAS!$B$5:$B$9997, H$4, FRACAS!$D$5:$D$9997, "&lt;="&amp;H114)), "" )</f>
        <v>0</v>
      </c>
      <c r="DJ114" s="282">
        <f>IF(I114&gt; 0,(COUNTIFS(FRACAS!$B$5:$B$9997, I$4, FRACAS!$D$5:$D$9997, "&lt;="&amp;I114)), "" )</f>
        <v>0</v>
      </c>
      <c r="DK114" s="282">
        <f>IF(J114&gt; 0,(COUNTIFS(FRACAS!$B$5:$B$9997, J$4, FRACAS!$D$5:$D$9997, "&lt;="&amp;J114)), "" )</f>
        <v>0</v>
      </c>
      <c r="DL114" s="282">
        <f>IF(K114&gt; 0,(COUNTIFS(FRACAS!$B$5:$B$9997, K$4, FRACAS!$D$5:$D$9997, "&lt;="&amp;K114)), "" )</f>
        <v>0</v>
      </c>
      <c r="DM114" s="282">
        <f>IF(L114&gt; 0,(COUNTIFS(FRACAS!$B$5:$B$9997, L$4, FRACAS!$D$5:$D$9997, "&lt;="&amp;L114)), "" )</f>
        <v>0</v>
      </c>
      <c r="DN114" s="282">
        <f>IF(M114&gt; 0,(COUNTIFS(FRACAS!$B$5:$B$9997, M$4, FRACAS!$D$5:$D$9997, "&lt;="&amp;M114)), "" )</f>
        <v>0</v>
      </c>
      <c r="DO114" s="284"/>
      <c r="DP114" s="282"/>
      <c r="DQ114" s="282"/>
      <c r="DR114" s="282"/>
      <c r="DS114" s="282"/>
      <c r="DT114" s="282"/>
      <c r="DU114" s="282"/>
      <c r="DV114" s="282"/>
      <c r="DW114" s="282"/>
      <c r="DX114" s="282"/>
      <c r="DY114" s="282"/>
      <c r="DZ114" s="282"/>
      <c r="EA114" s="282"/>
      <c r="EB114" s="282"/>
      <c r="EC114" s="282"/>
      <c r="ED114" s="282"/>
      <c r="EE114" s="282"/>
      <c r="EF114" s="282"/>
      <c r="EG114" s="282"/>
      <c r="EH114" s="282"/>
      <c r="EI114" s="282"/>
      <c r="EJ114" s="282"/>
      <c r="EK114" s="282"/>
      <c r="EL114" s="282"/>
      <c r="EM114" s="282"/>
      <c r="EN114" s="282"/>
      <c r="EO114" s="282"/>
      <c r="EP114" s="282"/>
      <c r="EQ114" s="282"/>
      <c r="ER114" s="282"/>
      <c r="ES114" s="282"/>
      <c r="ET114" s="282"/>
      <c r="EU114" s="282"/>
      <c r="EV114" s="282"/>
      <c r="EW114" s="282"/>
      <c r="EX114" s="282"/>
      <c r="EY114" s="282"/>
      <c r="EZ114" s="282"/>
      <c r="FA114" s="282"/>
      <c r="FB114" s="283"/>
      <c r="FC114" s="285"/>
      <c r="FD114" s="285"/>
      <c r="JN114" s="306"/>
      <c r="JO114" s="274"/>
      <c r="JP114" s="274"/>
      <c r="JQ114" s="274"/>
      <c r="JR114" s="274"/>
      <c r="JS114" s="274"/>
      <c r="JT114" s="274"/>
      <c r="JU114" s="274"/>
      <c r="JV114" s="274"/>
      <c r="JW114" s="274"/>
      <c r="JX114" s="274"/>
      <c r="JY114" s="274"/>
      <c r="JZ114" s="274"/>
      <c r="KA114" s="274"/>
      <c r="KB114" s="274"/>
      <c r="KC114" s="274"/>
      <c r="KD114" s="274"/>
      <c r="KE114" s="274"/>
      <c r="KF114" s="274"/>
      <c r="KG114" s="274"/>
      <c r="KH114" s="274"/>
      <c r="KI114" s="274"/>
      <c r="KJ114" s="274"/>
      <c r="KK114" s="274"/>
      <c r="KL114" s="274"/>
      <c r="KM114" s="274"/>
      <c r="KN114" s="274"/>
      <c r="KO114" s="274"/>
      <c r="KP114" s="274"/>
      <c r="KQ114" s="274"/>
      <c r="KR114" s="274"/>
      <c r="KS114" s="274"/>
      <c r="KT114" s="274"/>
      <c r="KU114" s="274"/>
      <c r="KV114" s="274"/>
      <c r="KW114" s="274"/>
      <c r="KX114" s="274"/>
      <c r="KY114" s="274"/>
      <c r="KZ114" s="274"/>
      <c r="LA114" s="274"/>
      <c r="LB114" s="275"/>
      <c r="LC114" s="302" t="str">
        <f t="shared" si="11"/>
        <v/>
      </c>
      <c r="LD114" s="354" t="str" cm="1">
        <f t="array" ref="LD114">IFERROR(
    (((D114/FRACAS!$AY$1)*60))
    /
    (((D114/FRACAS!$AY$1)*60) + SUMPRODUCT((FRACAS!$B$5:$B$9997=D$4)*(FRACAS!$D$5:$D$9997&lt;=D114)*(IFERROR(FRACAS!$AM$5:$AM$9997,0)))
    ),"")</f>
        <v/>
      </c>
      <c r="LE114" s="354" t="str" cm="1">
        <f t="array" ref="LE114">IFERROR(
    (((E114/FRACAS!$AY$1)*60))
    /
    (((E114/FRACAS!$AY$1)*60) + SUMPRODUCT((FRACAS!$B$5:$B$9997=E$4)*(FRACAS!$D$5:$D$9997&lt;=E114)*(IFERROR(FRACAS!$AM$5:$AM$9997,0)))
    ),"")</f>
        <v/>
      </c>
      <c r="LF114" s="354" t="str" cm="1">
        <f t="array" ref="LF114">IFERROR(
    (((F114/FRACAS!$AY$1)*60))
    /
    (((F114/FRACAS!$AY$1)*60) + SUMPRODUCT((FRACAS!$B$5:$B$9997=F$4)*(FRACAS!$D$5:$D$9997&lt;=F114)*(IFERROR(FRACAS!$AM$5:$AM$9997,0)))
    ),"")</f>
        <v/>
      </c>
      <c r="LG114" s="354" t="str" cm="1">
        <f t="array" ref="LG114">IFERROR(
    (((G114/FRACAS!$AY$1)*60))
    /
    (((G114/FRACAS!$AY$1)*60) + SUMPRODUCT((FRACAS!$B$5:$B$9997=G$4)*(FRACAS!$D$5:$D$9997&lt;=G114)*(IFERROR(FRACAS!$AM$5:$AM$9997,0)))
    ),"")</f>
        <v/>
      </c>
      <c r="LH114" s="354" t="str" cm="1">
        <f t="array" ref="LH114">IFERROR(
    (((H114/FRACAS!$AY$1)*60))
    /
    (((H114/FRACAS!$AY$1)*60) + SUMPRODUCT((FRACAS!$B$5:$B$9997=H$4)*(FRACAS!$D$5:$D$9997&lt;=H114)*(IFERROR(FRACAS!$AM$5:$AM$9997,0)))
    ),"")</f>
        <v/>
      </c>
      <c r="LI114" s="354" t="str" cm="1">
        <f t="array" ref="LI114">IFERROR(
    (((I114/FRACAS!$AY$1)*60))
    /
    (((I114/FRACAS!$AY$1)*60) + SUMPRODUCT((FRACAS!$B$5:$B$9997=I$4)*(FRACAS!$D$5:$D$9997&lt;=I114)*(IFERROR(FRACAS!$AM$5:$AM$9997,0)))
    ),"")</f>
        <v/>
      </c>
      <c r="LJ114" s="354" t="str" cm="1">
        <f t="array" ref="LJ114">IFERROR(
    (((J114/FRACAS!$AY$1)*60))
    /
    (((J114/FRACAS!$AY$1)*60) + SUMPRODUCT((FRACAS!$B$5:$B$9997=J$4)*(FRACAS!$D$5:$D$9997&lt;=J114)*(IFERROR(FRACAS!$AM$5:$AM$9997,0)))
    ),"")</f>
        <v/>
      </c>
      <c r="LK114" s="354" t="str" cm="1">
        <f t="array" ref="LK114">IFERROR(
    (((K114/FRACAS!$AY$1)*60))
    /
    (((K114/FRACAS!$AY$1)*60) + SUMPRODUCT((FRACAS!$B$5:$B$9997=K$4)*(FRACAS!$D$5:$D$9997&lt;=K114)*(IFERROR(FRACAS!$AM$5:$AM$9997,0)))
    ),"")</f>
        <v/>
      </c>
      <c r="LL114" s="354" t="str" cm="1">
        <f t="array" ref="LL114">IFERROR(
    (((L114/FRACAS!$AY$1)*60))
    /
    (((L114/FRACAS!$AY$1)*60) + SUMPRODUCT((FRACAS!$B$5:$B$9997=L$4)*(FRACAS!$D$5:$D$9997&lt;=L114)*(IFERROR(FRACAS!$AM$5:$AM$9997,0)))
    ),"")</f>
        <v/>
      </c>
      <c r="LM114" s="354" t="str" cm="1">
        <f t="array" ref="LM114">IFERROR(
    (((M114/FRACAS!$AY$1)*60))
    /
    (((M114/FRACAS!$AY$1)*60) + SUMPRODUCT((FRACAS!$B$5:$B$9997=M$4)*(FRACAS!$D$5:$D$9997&lt;=M114)*(IFERROR(FRACAS!$AM$5:$AM$9997,0)))
    ),"")</f>
        <v/>
      </c>
      <c r="LN114" s="308"/>
      <c r="LO114" s="276"/>
      <c r="LP114" s="276"/>
      <c r="LQ114" s="276"/>
      <c r="LR114" s="276"/>
      <c r="LS114" s="276"/>
      <c r="LT114" s="276"/>
      <c r="LU114" s="276"/>
      <c r="LV114" s="276"/>
      <c r="LW114" s="276"/>
      <c r="LX114" s="276"/>
      <c r="LY114" s="276"/>
      <c r="LZ114" s="276"/>
      <c r="MA114" s="276"/>
      <c r="MB114" s="276"/>
      <c r="MC114" s="276"/>
      <c r="MD114" s="276"/>
      <c r="ME114" s="276"/>
      <c r="MF114" s="276"/>
      <c r="MG114" s="276"/>
      <c r="MH114" s="276"/>
      <c r="MI114" s="276"/>
      <c r="MJ114" s="276"/>
      <c r="MK114" s="276"/>
      <c r="ML114" s="276"/>
      <c r="MM114" s="276"/>
      <c r="MN114" s="276"/>
      <c r="MO114" s="276"/>
      <c r="MP114" s="276"/>
      <c r="MQ114" s="276"/>
      <c r="MR114" s="276"/>
      <c r="MS114" s="276"/>
      <c r="MT114" s="276"/>
      <c r="MU114" s="276"/>
      <c r="MV114" s="276"/>
      <c r="MW114" s="276"/>
      <c r="MX114" s="276"/>
      <c r="MY114" s="276"/>
      <c r="MZ114" s="276"/>
      <c r="NA114" s="277"/>
      <c r="ND114" s="345">
        <f t="shared" si="12"/>
        <v>0</v>
      </c>
      <c r="NE114" s="346" t="str">
        <f t="shared" si="13"/>
        <v/>
      </c>
      <c r="NF114" s="347" t="str" cm="1">
        <f t="array" ref="NF114">IF($ND114=0,"",(IFERROR( (IFERROR($ND114/FRACAS!$AY$1*60,0) - SUMPRODUCT( (FRACAS!$K$5:$K$9999=NF$2) * IFERROR(FRACAS!$AN$5:$AN$9999,0) ) ) / IFERROR($ND114/FRACAS!$AY$1*60,0), 1 )))</f>
        <v/>
      </c>
      <c r="NG114" s="347" t="str" cm="1">
        <f t="array" ref="NG114">IF($ND114=0,"",(IFERROR( (IFERROR($ND114/FRACAS!$AY$1*60,0) - SUMPRODUCT( (FRACAS!$K$5:$K$9999=NG$2) * IFERROR(FRACAS!$AN$5:$AN$9999,0) ) ) / IFERROR($ND114/FRACAS!$AY$1*60,0), 1 )))</f>
        <v/>
      </c>
      <c r="NH114" s="347" t="str" cm="1">
        <f t="array" ref="NH114">IF($ND114=0,"",(IFERROR( (IFERROR($ND114/FRACAS!$AY$1*60,0) - SUMPRODUCT( (FRACAS!$K$5:$K$9999=NH$2) * IFERROR(FRACAS!$AN$5:$AN$9999,0) ) ) / IFERROR($ND114/FRACAS!$AY$1*60,0), 1 )))</f>
        <v/>
      </c>
      <c r="NI114" s="347" t="str" cm="1">
        <f t="array" ref="NI114">IF($ND114=0,"",(IFERROR( (IFERROR($ND114/FRACAS!$AY$1*60,0) - SUMPRODUCT( (FRACAS!$K$5:$K$9999=NI$2) * IFERROR(FRACAS!$AN$5:$AN$9999,0) ) ) / IFERROR($ND114/FRACAS!$AY$1*60,0), 1 )))</f>
        <v/>
      </c>
      <c r="NJ114" s="347" t="str" cm="1">
        <f t="array" ref="NJ114">IF($ND114=0,"",(IFERROR( (IFERROR($ND114/FRACAS!$AY$1*60,0) - SUMPRODUCT( (FRACAS!$K$5:$K$9999=NJ$2) * IFERROR(FRACAS!$AN$5:$AN$9999,0) ) ) / IFERROR($ND114/FRACAS!$AY$1*60,0), 1 )))</f>
        <v/>
      </c>
      <c r="NK114" s="347" t="str" cm="1">
        <f t="array" ref="NK114">IF($ND114=0,"",(IFERROR( (IFERROR($ND114/FRACAS!$AY$1*60,0) - SUMPRODUCT( (FRACAS!$K$5:$K$9999=NK$2) * IFERROR(FRACAS!$AN$5:$AN$9999,0) ) ) / IFERROR($ND114/FRACAS!$AY$1*60,0), 1 )))</f>
        <v/>
      </c>
      <c r="NL114" s="347" t="str" cm="1">
        <f t="array" ref="NL114">IF($ND114=0,"",(IFERROR( (IFERROR($ND114/FRACAS!$AY$1*60,0) - SUMPRODUCT( (FRACAS!$K$5:$K$9999=NL$2) * IFERROR(FRACAS!$AN$5:$AN$9999,0) ) ) / IFERROR($ND114/FRACAS!$AY$1*60,0), 1 )))</f>
        <v/>
      </c>
      <c r="NM114" s="347" t="str" cm="1">
        <f t="array" ref="NM114">IF($ND114=0,"",(IFERROR( (IFERROR($ND114/FRACAS!$AY$1*60,0) - SUMPRODUCT( (FRACAS!$K$5:$K$9999=NM$2) * IFERROR(FRACAS!$AN$5:$AN$9999,0) ) ) / IFERROR($ND114/FRACAS!$AY$1*60,0), 1 )))</f>
        <v/>
      </c>
      <c r="NN114" s="347" t="str" cm="1">
        <f t="array" ref="NN114">IF($ND114=0,"",(IFERROR( (IFERROR($ND114/FRACAS!$AY$1*60,0) - SUMPRODUCT( (FRACAS!$K$5:$K$9999=NN$2) * IFERROR(FRACAS!$AN$5:$AN$9999,0) ) ) / IFERROR($ND114/FRACAS!$AY$1*60,0), 1 )))</f>
        <v/>
      </c>
      <c r="NO114" s="347" t="str" cm="1">
        <f t="array" ref="NO114">IF($ND114=0,"",(IFERROR( (IFERROR($ND114/FRACAS!$AY$1*60,0) - SUMPRODUCT( (FRACAS!$K$5:$K$9999=NO$2) * IFERROR(FRACAS!$AN$5:$AN$9999,0) ) ) / IFERROR($ND114/FRACAS!$AY$1*60,0), 1 )))</f>
        <v/>
      </c>
      <c r="NP114" s="347" t="str" cm="1">
        <f t="array" ref="NP114">IF($ND114=0,"",(IFERROR( (IFERROR($ND114/FRACAS!$AY$1*60,0) - SUMPRODUCT( (FRACAS!$K$5:$K$9999=NP$2) * IFERROR(FRACAS!$AN$5:$AN$9999,0) ) ) / IFERROR($ND114/FRACAS!$AY$1*60,0), 1 )))</f>
        <v/>
      </c>
      <c r="NQ114" s="347" t="str" cm="1">
        <f t="array" ref="NQ114">IF($ND114=0,"",(IFERROR( (IFERROR($ND114/FRACAS!$AY$1*60,0) - SUMPRODUCT( (FRACAS!$K$5:$K$9999=NQ$2) * IFERROR(FRACAS!$AN$5:$AN$9999,0) ) ) / IFERROR($ND114/FRACAS!$AY$1*60,0), 1 )))</f>
        <v/>
      </c>
      <c r="NR114" s="347" t="str" cm="1">
        <f t="array" ref="NR114">IF($ND114=0,"",(IFERROR( (IFERROR($ND114/FRACAS!$AY$1*60,0) - SUMPRODUCT( (FRACAS!$K$5:$K$9999=NR$2) * IFERROR(FRACAS!$AN$5:$AN$9999,0) ) ) / IFERROR($ND114/FRACAS!$AY$1*60,0), 1 )))</f>
        <v/>
      </c>
      <c r="NS114" s="347" t="str" cm="1">
        <f t="array" ref="NS114">IF($ND114=0,"",(IFERROR( (IFERROR($ND114/FRACAS!$AY$1*60,0) - SUMPRODUCT( (FRACAS!$K$5:$K$9999=NS$2) * IFERROR(FRACAS!$AN$5:$AN$9999,0) ) ) / IFERROR($ND114/FRACAS!$AY$1*60,0), 1 )))</f>
        <v/>
      </c>
      <c r="NT114" s="347" t="str" cm="1">
        <f t="array" ref="NT114">IF($ND114=0,"",(IFERROR( (IFERROR($ND114/FRACAS!$AY$1*60,0) - SUMPRODUCT( (FRACAS!$K$5:$K$9999=NT$2) * IFERROR(FRACAS!$AN$5:$AN$9999,0) ) ) / IFERROR($ND114/FRACAS!$AY$1*60,0), 1 )))</f>
        <v/>
      </c>
      <c r="NU114" s="347" t="str" cm="1">
        <f t="array" ref="NU114">IF($ND114=0,"",(IFERROR( (IFERROR($ND114/FRACAS!$AY$1*60,0) - SUMPRODUCT( (FRACAS!$K$5:$K$9999=NU$2) * IFERROR(FRACAS!$AN$5:$AN$9999,0) ) ) / IFERROR($ND114/FRACAS!$AY$1*60,0), 1 )))</f>
        <v/>
      </c>
      <c r="NV114" s="347" t="str" cm="1">
        <f t="array" ref="NV114">IF($ND114=0,"",(IFERROR( (IFERROR($ND114/FRACAS!$AY$1*60,0) - SUMPRODUCT( (FRACAS!$K$5:$K$9999=NV$2) * IFERROR(FRACAS!$AN$5:$AN$9999,0) ) ) / IFERROR($ND114/FRACAS!$AY$1*60,0), 1 )))</f>
        <v/>
      </c>
      <c r="NW114" s="347" t="str" cm="1">
        <f t="array" ref="NW114">IF($ND114=0,"",(IFERROR( (IFERROR($ND114/FRACAS!$AY$1*60,0) - SUMPRODUCT( (FRACAS!$K$5:$K$9999=NW$2) * IFERROR(FRACAS!$AN$5:$AN$9999,0) ) ) / IFERROR($ND114/FRACAS!$AY$1*60,0), 1 )))</f>
        <v/>
      </c>
      <c r="NX114" s="347" t="str" cm="1">
        <f t="array" ref="NX114">IF($ND114=0,"",(IFERROR( (IFERROR($ND114/FRACAS!$AY$1*60,0) - SUMPRODUCT( (FRACAS!$K$5:$K$9999=NX$2) * IFERROR(FRACAS!$AN$5:$AN$9999,0) ) ) / IFERROR($ND114/FRACAS!$AY$1*60,0), 1 )))</f>
        <v/>
      </c>
      <c r="NY114" s="347" t="str" cm="1">
        <f t="array" ref="NY114">IF($ND114=0,"",(IFERROR( (IFERROR($ND114/FRACAS!$AY$1*60,0) - SUMPRODUCT( (FRACAS!$K$5:$K$9999=NY$2) * IFERROR(FRACAS!$AN$5:$AN$9999,0) ) ) / IFERROR($ND114/FRACAS!$AY$1*60,0), 1 )))</f>
        <v/>
      </c>
      <c r="NZ114" s="347" t="str" cm="1">
        <f t="array" ref="NZ114">IF($ND114=0,"",(IFERROR( (IFERROR($ND114/FRACAS!$AY$1*60,0) - SUMPRODUCT( (FRACAS!$K$5:$K$9999=NZ$2) * IFERROR(FRACAS!$AN$5:$AN$9999,0) ) ) / IFERROR($ND114/FRACAS!$AY$1*60,0), 1 )))</f>
        <v/>
      </c>
      <c r="OA114" s="347" t="str" cm="1">
        <f t="array" ref="OA114">IF($ND114=0,"",(IFERROR( (IFERROR($ND114/FRACAS!$AY$1*60,0) - SUMPRODUCT( (FRACAS!$K$5:$K$9999=OA$2) * IFERROR(FRACAS!$AN$5:$AN$9999,0) ) ) / IFERROR($ND114/FRACAS!$AY$1*60,0), 1 )))</f>
        <v/>
      </c>
      <c r="OB114" s="347" t="str" cm="1">
        <f t="array" ref="OB114">IF($ND114=0,"",(IFERROR( (IFERROR($ND114/FRACAS!$AY$1*60,0) - SUMPRODUCT( (FRACAS!$K$5:$K$9999=OB$2) * IFERROR(FRACAS!$AN$5:$AN$9999,0) ) ) / IFERROR($ND114/FRACAS!$AY$1*60,0), 1 )))</f>
        <v/>
      </c>
      <c r="OC114" s="347" t="str" cm="1">
        <f t="array" ref="OC114">IF($ND114=0,"",(IFERROR( (IFERROR($ND114/FRACAS!$AY$1*60,0) - SUMPRODUCT( (FRACAS!$K$5:$K$9999=OC$2) * IFERROR(FRACAS!$AN$5:$AN$9999,0) ) ) / IFERROR($ND114/FRACAS!$AY$1*60,0), 1 )))</f>
        <v/>
      </c>
      <c r="OD114" s="347" t="str" cm="1">
        <f t="array" ref="OD114">IF($ND114=0,"",(IFERROR( (IFERROR($ND114/FRACAS!$AY$1*60,0) - SUMPRODUCT( (FRACAS!$K$5:$K$9999=OD$2) * IFERROR(FRACAS!$AN$5:$AN$9999,0) ) ) / IFERROR($ND114/FRACAS!$AY$1*60,0), 1 )))</f>
        <v/>
      </c>
      <c r="OE114" s="347" t="str" cm="1">
        <f t="array" ref="OE114">IF($ND114=0,"",(IFERROR( (IFERROR($ND114/FRACAS!$AY$1*60,0) - SUMPRODUCT( (FRACAS!$K$5:$K$9999=OE$2) * IFERROR(FRACAS!$AN$5:$AN$9999,0) ) ) / IFERROR($ND114/FRACAS!$AY$1*60,0), 1 )))</f>
        <v/>
      </c>
      <c r="OF114" s="347" t="str" cm="1">
        <f t="array" ref="OF114">IF($ND114=0,"",(IFERROR( (IFERROR($ND114/FRACAS!$AY$1*60,0) - SUMPRODUCT( (FRACAS!$K$5:$K$9999=OF$2) * IFERROR(FRACAS!$AN$5:$AN$9999,0) ) ) / IFERROR($ND114/FRACAS!$AY$1*60,0), 1 )))</f>
        <v/>
      </c>
      <c r="OG114" s="347" t="str" cm="1">
        <f t="array" ref="OG114">IF($ND114=0,"",(IFERROR( (IFERROR($ND114/FRACAS!$AY$1*60,0) - SUMPRODUCT( (FRACAS!$K$5:$K$9999=OG$2) * IFERROR(FRACAS!$AN$5:$AN$9999,0) ) ) / IFERROR($ND114/FRACAS!$AY$1*60,0), 1 )))</f>
        <v/>
      </c>
      <c r="OH114" s="347" t="str" cm="1">
        <f t="array" ref="OH114">IF($ND114=0,"",(IFERROR( (IFERROR($ND114/FRACAS!$AY$1*60,0) - SUMPRODUCT( (FRACAS!$K$5:$K$9999=OH$2) * IFERROR(FRACAS!$AN$5:$AN$9999,0) ) ) / IFERROR($ND114/FRACAS!$AY$1*60,0), 1 )))</f>
        <v/>
      </c>
      <c r="OI114" s="347" t="str" cm="1">
        <f t="array" ref="OI114">IF($ND114=0,"",(IFERROR( (IFERROR($ND114/FRACAS!$AY$1*60,0) - SUMPRODUCT( (FRACAS!$K$5:$K$9999=OI$2) * IFERROR(FRACAS!$AN$5:$AN$9999,0) ) ) / IFERROR($ND114/FRACAS!$AY$1*60,0), 1 )))</f>
        <v/>
      </c>
      <c r="OJ114" s="347" t="str" cm="1">
        <f t="array" ref="OJ114">IF($ND114=0,"",(IFERROR( (IFERROR($ND114/FRACAS!$AY$1*60,0) - SUMPRODUCT( (FRACAS!$K$5:$K$9999=OJ$2) * IFERROR(FRACAS!$AN$5:$AN$9999,0) ) ) / IFERROR($ND114/FRACAS!$AY$1*60,0), 1 )))</f>
        <v/>
      </c>
      <c r="OK114" s="347" t="str" cm="1">
        <f t="array" ref="OK114">IF($ND114=0,"",(IFERROR( (IFERROR($ND114/FRACAS!$AY$1*60,0) - SUMPRODUCT( (FRACAS!$K$5:$K$9999=OK$2) * IFERROR(FRACAS!$AN$5:$AN$9999,0) ) ) / IFERROR($ND114/FRACAS!$AY$1*60,0), 1 )))</f>
        <v/>
      </c>
      <c r="OL114" s="347" t="str" cm="1">
        <f t="array" ref="OL114">IF($ND114=0,"",(IFERROR( (IFERROR($ND114/FRACAS!$AY$1*60,0) - SUMPRODUCT( (FRACAS!$K$5:$K$9999=OL$2) * IFERROR(FRACAS!$AN$5:$AN$9999,0) ) ) / IFERROR($ND114/FRACAS!$AY$1*60,0), 1 )))</f>
        <v/>
      </c>
      <c r="OM114" s="347" t="str" cm="1">
        <f t="array" ref="OM114">IF($ND114=0,"",(IFERROR( (IFERROR($ND114/FRACAS!$AY$1*60,0) - SUMPRODUCT( (FRACAS!$K$5:$K$9999=OM$2) * IFERROR(FRACAS!$AN$5:$AN$9999,0) ) ) / IFERROR($ND114/FRACAS!$AY$1*60,0), 1 )))</f>
        <v/>
      </c>
      <c r="ON114" s="347" t="str" cm="1">
        <f t="array" ref="ON114">IF($ND114=0,"",(IFERROR( (IFERROR($ND114/FRACAS!$AY$1*60,0) - SUMPRODUCT( (FRACAS!$K$5:$K$9999=ON$2) * IFERROR(FRACAS!$AN$5:$AN$9999,0) ) ) / IFERROR($ND114/FRACAS!$AY$1*60,0), 1 )))</f>
        <v/>
      </c>
    </row>
    <row r="115" spans="2:404" ht="15" customHeight="1">
      <c r="B115" s="301" t="s">
        <v>222</v>
      </c>
      <c r="C115" s="302">
        <v>46031</v>
      </c>
      <c r="D115" s="279" t="str">
        <f>IF('[7]MİLLEAGE(KM)'!H116="","",'[7]MİLLEAGE(KM)'!H116)</f>
        <v/>
      </c>
      <c r="E115" s="279" t="str">
        <f>IF('[7]MİLLEAGE(KM)'!I116="","",'[7]MİLLEAGE(KM)'!I116)</f>
        <v/>
      </c>
      <c r="F115" s="279" t="str">
        <f>IF('[7]MİLLEAGE(KM)'!J116="","",'[7]MİLLEAGE(KM)'!J116)</f>
        <v/>
      </c>
      <c r="G115" s="279" t="str">
        <f>IF('[7]MİLLEAGE(KM)'!K116="","",'[7]MİLLEAGE(KM)'!K116)</f>
        <v/>
      </c>
      <c r="H115" s="279" t="str">
        <f>IF('[7]MİLLEAGE(KM)'!L116="","",'[7]MİLLEAGE(KM)'!L116)</f>
        <v/>
      </c>
      <c r="I115" s="279" t="str">
        <f>IF('[7]MİLLEAGE(KM)'!M116="","",'[7]MİLLEAGE(KM)'!M116)</f>
        <v/>
      </c>
      <c r="J115" s="279" t="str">
        <f>IF('[7]MİLLEAGE(KM)'!N116="","",'[7]MİLLEAGE(KM)'!N116)</f>
        <v/>
      </c>
      <c r="K115" s="279" t="str">
        <f>IF('[7]MİLLEAGE(KM)'!O116="","",'[7]MİLLEAGE(KM)'!O116)</f>
        <v/>
      </c>
      <c r="L115" s="279" t="str">
        <f>IF('[7]MİLLEAGE(KM)'!P116="","",'[7]MİLLEAGE(KM)'!P116)</f>
        <v/>
      </c>
      <c r="M115" s="279" t="str">
        <f>IF('[7]MİLLEAGE(KM)'!Q116="","",'[7]MİLLEAGE(KM)'!Q116)</f>
        <v/>
      </c>
      <c r="N115" s="305"/>
      <c r="O115" s="279"/>
      <c r="P115" s="279"/>
      <c r="Q115" s="279"/>
      <c r="R115" s="279"/>
      <c r="S115" s="279"/>
      <c r="T115" s="279"/>
      <c r="U115" s="279"/>
      <c r="V115" s="279"/>
      <c r="W115" s="279"/>
      <c r="X115" s="279"/>
      <c r="Y115" s="279"/>
      <c r="Z115" s="279"/>
      <c r="AA115" s="279"/>
      <c r="AB115" s="279"/>
      <c r="AC115" s="279"/>
      <c r="AD115" s="279"/>
      <c r="AE115" s="279"/>
      <c r="AF115" s="279"/>
      <c r="AG115" s="279"/>
      <c r="AH115" s="279"/>
      <c r="AI115" s="279"/>
      <c r="AJ115" s="279"/>
      <c r="AK115" s="279"/>
      <c r="AL115" s="279"/>
      <c r="AM115" s="279"/>
      <c r="AN115" s="279"/>
      <c r="AO115" s="279"/>
      <c r="AP115" s="279"/>
      <c r="AQ115" s="279"/>
      <c r="AR115" s="279"/>
      <c r="AS115" s="279"/>
      <c r="AT115" s="279"/>
      <c r="AU115" s="279"/>
      <c r="AV115" s="279"/>
      <c r="AW115" s="279"/>
      <c r="AX115" s="279"/>
      <c r="AY115" s="279"/>
      <c r="AZ115" s="279"/>
      <c r="BA115" s="280"/>
      <c r="BB115" s="266"/>
      <c r="BC115" s="266"/>
      <c r="BD115" s="352"/>
      <c r="BE115" s="352"/>
      <c r="BF115" s="352"/>
      <c r="BG115" s="352"/>
      <c r="BH115" s="352"/>
      <c r="BI115" s="352"/>
      <c r="BJ115" s="352"/>
      <c r="BK115" s="352"/>
      <c r="BL115" s="352"/>
      <c r="BM115" s="352"/>
      <c r="BN115" s="352"/>
      <c r="BO115" s="352"/>
      <c r="BP115" s="352"/>
      <c r="BQ115" s="352"/>
      <c r="BR115" s="352"/>
      <c r="BS115" s="352"/>
      <c r="BT115" s="352"/>
      <c r="BU115" s="352"/>
      <c r="BV115" s="352"/>
      <c r="BW115" s="352"/>
      <c r="BX115" s="352"/>
      <c r="BY115" s="352"/>
      <c r="BZ115" s="352"/>
      <c r="CA115" s="352"/>
      <c r="CB115" s="352"/>
      <c r="CC115" s="352"/>
      <c r="CD115" s="352"/>
      <c r="CE115" s="352"/>
      <c r="CF115" s="352"/>
      <c r="CG115" s="352"/>
      <c r="CH115" s="352"/>
      <c r="CI115" s="352"/>
      <c r="CJ115" s="352"/>
      <c r="CK115" s="352"/>
      <c r="CL115" s="352"/>
      <c r="CM115" s="352"/>
      <c r="CN115" s="352"/>
      <c r="CO115" s="352"/>
      <c r="CP115" s="352"/>
      <c r="CQ115" s="352"/>
      <c r="CR115" s="352"/>
      <c r="CS115" s="352"/>
      <c r="CT115" s="352"/>
      <c r="CU115" s="352"/>
      <c r="CV115" s="352"/>
      <c r="CW115" s="352"/>
      <c r="CX115" s="352"/>
      <c r="CY115" s="352"/>
      <c r="CZ115" s="352"/>
      <c r="DA115" s="352"/>
      <c r="DB115" s="266"/>
      <c r="DC115" s="266">
        <f t="shared" si="8"/>
        <v>0</v>
      </c>
      <c r="DD115" s="302" t="str">
        <f t="shared" si="9"/>
        <v/>
      </c>
      <c r="DE115" s="328">
        <f>IF(D115&gt; 0,(COUNTIFS(FRACAS!$B$5:$B$9997, D$4, FRACAS!$D$5:$D$9997, "&lt;="&amp;D115)), "" )</f>
        <v>0</v>
      </c>
      <c r="DF115" s="282">
        <f>IF(E115&gt; 0,(COUNTIFS(FRACAS!$B$5:$B$9997, E$4, FRACAS!$D$5:$D$9997, "&lt;="&amp;E115)), "" )</f>
        <v>0</v>
      </c>
      <c r="DG115" s="282">
        <f>IF(F115&gt; 0,(COUNTIFS(FRACAS!$B$5:$B$9997, F$4, FRACAS!$D$5:$D$9997, "&lt;="&amp;F115)), "" )</f>
        <v>0</v>
      </c>
      <c r="DH115" s="282">
        <f>IF(G115&gt; 0,(COUNTIFS(FRACAS!$B$5:$B$9997, G$4, FRACAS!$D$5:$D$9997, "&lt;="&amp;G115)), "" )</f>
        <v>0</v>
      </c>
      <c r="DI115" s="282">
        <f>IF(H115&gt; 0,(COUNTIFS(FRACAS!$B$5:$B$9997, H$4, FRACAS!$D$5:$D$9997, "&lt;="&amp;H115)), "" )</f>
        <v>0</v>
      </c>
      <c r="DJ115" s="282">
        <f>IF(I115&gt; 0,(COUNTIFS(FRACAS!$B$5:$B$9997, I$4, FRACAS!$D$5:$D$9997, "&lt;="&amp;I115)), "" )</f>
        <v>0</v>
      </c>
      <c r="DK115" s="282">
        <f>IF(J115&gt; 0,(COUNTIFS(FRACAS!$B$5:$B$9997, J$4, FRACAS!$D$5:$D$9997, "&lt;="&amp;J115)), "" )</f>
        <v>0</v>
      </c>
      <c r="DL115" s="282">
        <f>IF(K115&gt; 0,(COUNTIFS(FRACAS!$B$5:$B$9997, K$4, FRACAS!$D$5:$D$9997, "&lt;="&amp;K115)), "" )</f>
        <v>0</v>
      </c>
      <c r="DM115" s="282">
        <f>IF(L115&gt; 0,(COUNTIFS(FRACAS!$B$5:$B$9997, L$4, FRACAS!$D$5:$D$9997, "&lt;="&amp;L115)), "" )</f>
        <v>0</v>
      </c>
      <c r="DN115" s="282">
        <f>IF(M115&gt; 0,(COUNTIFS(FRACAS!$B$5:$B$9997, M$4, FRACAS!$D$5:$D$9997, "&lt;="&amp;M115)), "" )</f>
        <v>0</v>
      </c>
      <c r="DO115" s="284"/>
      <c r="DP115" s="282"/>
      <c r="DQ115" s="282"/>
      <c r="DR115" s="282"/>
      <c r="DS115" s="282"/>
      <c r="DT115" s="282"/>
      <c r="DU115" s="282"/>
      <c r="DV115" s="282"/>
      <c r="DW115" s="282"/>
      <c r="DX115" s="282"/>
      <c r="DY115" s="282"/>
      <c r="DZ115" s="282"/>
      <c r="EA115" s="282"/>
      <c r="EB115" s="282"/>
      <c r="EC115" s="282"/>
      <c r="ED115" s="282"/>
      <c r="EE115" s="282"/>
      <c r="EF115" s="282"/>
      <c r="EG115" s="282"/>
      <c r="EH115" s="282"/>
      <c r="EI115" s="282"/>
      <c r="EJ115" s="282"/>
      <c r="EK115" s="282"/>
      <c r="EL115" s="282"/>
      <c r="EM115" s="282"/>
      <c r="EN115" s="282"/>
      <c r="EO115" s="282"/>
      <c r="EP115" s="282"/>
      <c r="EQ115" s="282"/>
      <c r="ER115" s="282"/>
      <c r="ES115" s="282"/>
      <c r="ET115" s="282"/>
      <c r="EU115" s="282"/>
      <c r="EV115" s="282"/>
      <c r="EW115" s="282"/>
      <c r="EX115" s="282"/>
      <c r="EY115" s="282"/>
      <c r="EZ115" s="282"/>
      <c r="FA115" s="282"/>
      <c r="FB115" s="283"/>
      <c r="FC115" s="285"/>
      <c r="FD115" s="285"/>
      <c r="JN115" s="306"/>
      <c r="JO115" s="274"/>
      <c r="JP115" s="274"/>
      <c r="JQ115" s="274"/>
      <c r="JR115" s="274"/>
      <c r="JS115" s="274"/>
      <c r="JT115" s="274"/>
      <c r="JU115" s="274"/>
      <c r="JV115" s="274"/>
      <c r="JW115" s="274"/>
      <c r="JX115" s="274"/>
      <c r="JY115" s="274"/>
      <c r="JZ115" s="274"/>
      <c r="KA115" s="274"/>
      <c r="KB115" s="274"/>
      <c r="KC115" s="274"/>
      <c r="KD115" s="274"/>
      <c r="KE115" s="274"/>
      <c r="KF115" s="274"/>
      <c r="KG115" s="274"/>
      <c r="KH115" s="274"/>
      <c r="KI115" s="274"/>
      <c r="KJ115" s="274"/>
      <c r="KK115" s="274"/>
      <c r="KL115" s="274"/>
      <c r="KM115" s="274"/>
      <c r="KN115" s="274"/>
      <c r="KO115" s="274"/>
      <c r="KP115" s="274"/>
      <c r="KQ115" s="274"/>
      <c r="KR115" s="274"/>
      <c r="KS115" s="274"/>
      <c r="KT115" s="274"/>
      <c r="KU115" s="274"/>
      <c r="KV115" s="274"/>
      <c r="KW115" s="274"/>
      <c r="KX115" s="274"/>
      <c r="KY115" s="274"/>
      <c r="KZ115" s="274"/>
      <c r="LA115" s="274"/>
      <c r="LB115" s="275"/>
      <c r="LC115" s="302" t="str">
        <f t="shared" si="11"/>
        <v/>
      </c>
      <c r="LD115" s="354" t="str" cm="1">
        <f t="array" ref="LD115">IFERROR(
    (((D115/FRACAS!$AY$1)*60))
    /
    (((D115/FRACAS!$AY$1)*60) + SUMPRODUCT((FRACAS!$B$5:$B$9997=D$4)*(FRACAS!$D$5:$D$9997&lt;=D115)*(IFERROR(FRACAS!$AM$5:$AM$9997,0)))
    ),"")</f>
        <v/>
      </c>
      <c r="LE115" s="354" t="str" cm="1">
        <f t="array" ref="LE115">IFERROR(
    (((E115/FRACAS!$AY$1)*60))
    /
    (((E115/FRACAS!$AY$1)*60) + SUMPRODUCT((FRACAS!$B$5:$B$9997=E$4)*(FRACAS!$D$5:$D$9997&lt;=E115)*(IFERROR(FRACAS!$AM$5:$AM$9997,0)))
    ),"")</f>
        <v/>
      </c>
      <c r="LF115" s="354" t="str" cm="1">
        <f t="array" ref="LF115">IFERROR(
    (((F115/FRACAS!$AY$1)*60))
    /
    (((F115/FRACAS!$AY$1)*60) + SUMPRODUCT((FRACAS!$B$5:$B$9997=F$4)*(FRACAS!$D$5:$D$9997&lt;=F115)*(IFERROR(FRACAS!$AM$5:$AM$9997,0)))
    ),"")</f>
        <v/>
      </c>
      <c r="LG115" s="354" t="str" cm="1">
        <f t="array" ref="LG115">IFERROR(
    (((G115/FRACAS!$AY$1)*60))
    /
    (((G115/FRACAS!$AY$1)*60) + SUMPRODUCT((FRACAS!$B$5:$B$9997=G$4)*(FRACAS!$D$5:$D$9997&lt;=G115)*(IFERROR(FRACAS!$AM$5:$AM$9997,0)))
    ),"")</f>
        <v/>
      </c>
      <c r="LH115" s="354" t="str" cm="1">
        <f t="array" ref="LH115">IFERROR(
    (((H115/FRACAS!$AY$1)*60))
    /
    (((H115/FRACAS!$AY$1)*60) + SUMPRODUCT((FRACAS!$B$5:$B$9997=H$4)*(FRACAS!$D$5:$D$9997&lt;=H115)*(IFERROR(FRACAS!$AM$5:$AM$9997,0)))
    ),"")</f>
        <v/>
      </c>
      <c r="LI115" s="354" t="str" cm="1">
        <f t="array" ref="LI115">IFERROR(
    (((I115/FRACAS!$AY$1)*60))
    /
    (((I115/FRACAS!$AY$1)*60) + SUMPRODUCT((FRACAS!$B$5:$B$9997=I$4)*(FRACAS!$D$5:$D$9997&lt;=I115)*(IFERROR(FRACAS!$AM$5:$AM$9997,0)))
    ),"")</f>
        <v/>
      </c>
      <c r="LJ115" s="354" t="str" cm="1">
        <f t="array" ref="LJ115">IFERROR(
    (((J115/FRACAS!$AY$1)*60))
    /
    (((J115/FRACAS!$AY$1)*60) + SUMPRODUCT((FRACAS!$B$5:$B$9997=J$4)*(FRACAS!$D$5:$D$9997&lt;=J115)*(IFERROR(FRACAS!$AM$5:$AM$9997,0)))
    ),"")</f>
        <v/>
      </c>
      <c r="LK115" s="354" t="str" cm="1">
        <f t="array" ref="LK115">IFERROR(
    (((K115/FRACAS!$AY$1)*60))
    /
    (((K115/FRACAS!$AY$1)*60) + SUMPRODUCT((FRACAS!$B$5:$B$9997=K$4)*(FRACAS!$D$5:$D$9997&lt;=K115)*(IFERROR(FRACAS!$AM$5:$AM$9997,0)))
    ),"")</f>
        <v/>
      </c>
      <c r="LL115" s="354" t="str" cm="1">
        <f t="array" ref="LL115">IFERROR(
    (((L115/FRACAS!$AY$1)*60))
    /
    (((L115/FRACAS!$AY$1)*60) + SUMPRODUCT((FRACAS!$B$5:$B$9997=L$4)*(FRACAS!$D$5:$D$9997&lt;=L115)*(IFERROR(FRACAS!$AM$5:$AM$9997,0)))
    ),"")</f>
        <v/>
      </c>
      <c r="LM115" s="354" t="str" cm="1">
        <f t="array" ref="LM115">IFERROR(
    (((M115/FRACAS!$AY$1)*60))
    /
    (((M115/FRACAS!$AY$1)*60) + SUMPRODUCT((FRACAS!$B$5:$B$9997=M$4)*(FRACAS!$D$5:$D$9997&lt;=M115)*(IFERROR(FRACAS!$AM$5:$AM$9997,0)))
    ),"")</f>
        <v/>
      </c>
      <c r="LN115" s="308"/>
      <c r="LO115" s="276"/>
      <c r="LP115" s="276"/>
      <c r="LQ115" s="276"/>
      <c r="LR115" s="276"/>
      <c r="LS115" s="276"/>
      <c r="LT115" s="276"/>
      <c r="LU115" s="276"/>
      <c r="LV115" s="276"/>
      <c r="LW115" s="276"/>
      <c r="LX115" s="276"/>
      <c r="LY115" s="276"/>
      <c r="LZ115" s="276"/>
      <c r="MA115" s="276"/>
      <c r="MB115" s="276"/>
      <c r="MC115" s="276"/>
      <c r="MD115" s="276"/>
      <c r="ME115" s="276"/>
      <c r="MF115" s="276"/>
      <c r="MG115" s="276"/>
      <c r="MH115" s="276"/>
      <c r="MI115" s="276"/>
      <c r="MJ115" s="276"/>
      <c r="MK115" s="276"/>
      <c r="ML115" s="276"/>
      <c r="MM115" s="276"/>
      <c r="MN115" s="276"/>
      <c r="MO115" s="276"/>
      <c r="MP115" s="276"/>
      <c r="MQ115" s="276"/>
      <c r="MR115" s="276"/>
      <c r="MS115" s="276"/>
      <c r="MT115" s="276"/>
      <c r="MU115" s="276"/>
      <c r="MV115" s="276"/>
      <c r="MW115" s="276"/>
      <c r="MX115" s="276"/>
      <c r="MY115" s="276"/>
      <c r="MZ115" s="276"/>
      <c r="NA115" s="277"/>
      <c r="ND115" s="345">
        <f t="shared" si="12"/>
        <v>0</v>
      </c>
      <c r="NE115" s="346" t="str">
        <f t="shared" si="13"/>
        <v/>
      </c>
      <c r="NF115" s="347" t="str" cm="1">
        <f t="array" ref="NF115">IF($ND115=0,"",(IFERROR( (IFERROR($ND115/FRACAS!$AY$1*60,0) - SUMPRODUCT( (FRACAS!$K$5:$K$9999=NF$2) * IFERROR(FRACAS!$AN$5:$AN$9999,0) ) ) / IFERROR($ND115/FRACAS!$AY$1*60,0), 1 )))</f>
        <v/>
      </c>
      <c r="NG115" s="347" t="str" cm="1">
        <f t="array" ref="NG115">IF($ND115=0,"",(IFERROR( (IFERROR($ND115/FRACAS!$AY$1*60,0) - SUMPRODUCT( (FRACAS!$K$5:$K$9999=NG$2) * IFERROR(FRACAS!$AN$5:$AN$9999,0) ) ) / IFERROR($ND115/FRACAS!$AY$1*60,0), 1 )))</f>
        <v/>
      </c>
      <c r="NH115" s="347" t="str" cm="1">
        <f t="array" ref="NH115">IF($ND115=0,"",(IFERROR( (IFERROR($ND115/FRACAS!$AY$1*60,0) - SUMPRODUCT( (FRACAS!$K$5:$K$9999=NH$2) * IFERROR(FRACAS!$AN$5:$AN$9999,0) ) ) / IFERROR($ND115/FRACAS!$AY$1*60,0), 1 )))</f>
        <v/>
      </c>
      <c r="NI115" s="347" t="str" cm="1">
        <f t="array" ref="NI115">IF($ND115=0,"",(IFERROR( (IFERROR($ND115/FRACAS!$AY$1*60,0) - SUMPRODUCT( (FRACAS!$K$5:$K$9999=NI$2) * IFERROR(FRACAS!$AN$5:$AN$9999,0) ) ) / IFERROR($ND115/FRACAS!$AY$1*60,0), 1 )))</f>
        <v/>
      </c>
      <c r="NJ115" s="347" t="str" cm="1">
        <f t="array" ref="NJ115">IF($ND115=0,"",(IFERROR( (IFERROR($ND115/FRACAS!$AY$1*60,0) - SUMPRODUCT( (FRACAS!$K$5:$K$9999=NJ$2) * IFERROR(FRACAS!$AN$5:$AN$9999,0) ) ) / IFERROR($ND115/FRACAS!$AY$1*60,0), 1 )))</f>
        <v/>
      </c>
      <c r="NK115" s="347" t="str" cm="1">
        <f t="array" ref="NK115">IF($ND115=0,"",(IFERROR( (IFERROR($ND115/FRACAS!$AY$1*60,0) - SUMPRODUCT( (FRACAS!$K$5:$K$9999=NK$2) * IFERROR(FRACAS!$AN$5:$AN$9999,0) ) ) / IFERROR($ND115/FRACAS!$AY$1*60,0), 1 )))</f>
        <v/>
      </c>
      <c r="NL115" s="347" t="str" cm="1">
        <f t="array" ref="NL115">IF($ND115=0,"",(IFERROR( (IFERROR($ND115/FRACAS!$AY$1*60,0) - SUMPRODUCT( (FRACAS!$K$5:$K$9999=NL$2) * IFERROR(FRACAS!$AN$5:$AN$9999,0) ) ) / IFERROR($ND115/FRACAS!$AY$1*60,0), 1 )))</f>
        <v/>
      </c>
      <c r="NM115" s="347" t="str" cm="1">
        <f t="array" ref="NM115">IF($ND115=0,"",(IFERROR( (IFERROR($ND115/FRACAS!$AY$1*60,0) - SUMPRODUCT( (FRACAS!$K$5:$K$9999=NM$2) * IFERROR(FRACAS!$AN$5:$AN$9999,0) ) ) / IFERROR($ND115/FRACAS!$AY$1*60,0), 1 )))</f>
        <v/>
      </c>
      <c r="NN115" s="347" t="str" cm="1">
        <f t="array" ref="NN115">IF($ND115=0,"",(IFERROR( (IFERROR($ND115/FRACAS!$AY$1*60,0) - SUMPRODUCT( (FRACAS!$K$5:$K$9999=NN$2) * IFERROR(FRACAS!$AN$5:$AN$9999,0) ) ) / IFERROR($ND115/FRACAS!$AY$1*60,0), 1 )))</f>
        <v/>
      </c>
      <c r="NO115" s="347" t="str" cm="1">
        <f t="array" ref="NO115">IF($ND115=0,"",(IFERROR( (IFERROR($ND115/FRACAS!$AY$1*60,0) - SUMPRODUCT( (FRACAS!$K$5:$K$9999=NO$2) * IFERROR(FRACAS!$AN$5:$AN$9999,0) ) ) / IFERROR($ND115/FRACAS!$AY$1*60,0), 1 )))</f>
        <v/>
      </c>
      <c r="NP115" s="347" t="str" cm="1">
        <f t="array" ref="NP115">IF($ND115=0,"",(IFERROR( (IFERROR($ND115/FRACAS!$AY$1*60,0) - SUMPRODUCT( (FRACAS!$K$5:$K$9999=NP$2) * IFERROR(FRACAS!$AN$5:$AN$9999,0) ) ) / IFERROR($ND115/FRACAS!$AY$1*60,0), 1 )))</f>
        <v/>
      </c>
      <c r="NQ115" s="347" t="str" cm="1">
        <f t="array" ref="NQ115">IF($ND115=0,"",(IFERROR( (IFERROR($ND115/FRACAS!$AY$1*60,0) - SUMPRODUCT( (FRACAS!$K$5:$K$9999=NQ$2) * IFERROR(FRACAS!$AN$5:$AN$9999,0) ) ) / IFERROR($ND115/FRACAS!$AY$1*60,0), 1 )))</f>
        <v/>
      </c>
      <c r="NR115" s="347" t="str" cm="1">
        <f t="array" ref="NR115">IF($ND115=0,"",(IFERROR( (IFERROR($ND115/FRACAS!$AY$1*60,0) - SUMPRODUCT( (FRACAS!$K$5:$K$9999=NR$2) * IFERROR(FRACAS!$AN$5:$AN$9999,0) ) ) / IFERROR($ND115/FRACAS!$AY$1*60,0), 1 )))</f>
        <v/>
      </c>
      <c r="NS115" s="347" t="str" cm="1">
        <f t="array" ref="NS115">IF($ND115=0,"",(IFERROR( (IFERROR($ND115/FRACAS!$AY$1*60,0) - SUMPRODUCT( (FRACAS!$K$5:$K$9999=NS$2) * IFERROR(FRACAS!$AN$5:$AN$9999,0) ) ) / IFERROR($ND115/FRACAS!$AY$1*60,0), 1 )))</f>
        <v/>
      </c>
      <c r="NT115" s="347" t="str" cm="1">
        <f t="array" ref="NT115">IF($ND115=0,"",(IFERROR( (IFERROR($ND115/FRACAS!$AY$1*60,0) - SUMPRODUCT( (FRACAS!$K$5:$K$9999=NT$2) * IFERROR(FRACAS!$AN$5:$AN$9999,0) ) ) / IFERROR($ND115/FRACAS!$AY$1*60,0), 1 )))</f>
        <v/>
      </c>
      <c r="NU115" s="347" t="str" cm="1">
        <f t="array" ref="NU115">IF($ND115=0,"",(IFERROR( (IFERROR($ND115/FRACAS!$AY$1*60,0) - SUMPRODUCT( (FRACAS!$K$5:$K$9999=NU$2) * IFERROR(FRACAS!$AN$5:$AN$9999,0) ) ) / IFERROR($ND115/FRACAS!$AY$1*60,0), 1 )))</f>
        <v/>
      </c>
      <c r="NV115" s="347" t="str" cm="1">
        <f t="array" ref="NV115">IF($ND115=0,"",(IFERROR( (IFERROR($ND115/FRACAS!$AY$1*60,0) - SUMPRODUCT( (FRACAS!$K$5:$K$9999=NV$2) * IFERROR(FRACAS!$AN$5:$AN$9999,0) ) ) / IFERROR($ND115/FRACAS!$AY$1*60,0), 1 )))</f>
        <v/>
      </c>
      <c r="NW115" s="347" t="str" cm="1">
        <f t="array" ref="NW115">IF($ND115=0,"",(IFERROR( (IFERROR($ND115/FRACAS!$AY$1*60,0) - SUMPRODUCT( (FRACAS!$K$5:$K$9999=NW$2) * IFERROR(FRACAS!$AN$5:$AN$9999,0) ) ) / IFERROR($ND115/FRACAS!$AY$1*60,0), 1 )))</f>
        <v/>
      </c>
      <c r="NX115" s="347" t="str" cm="1">
        <f t="array" ref="NX115">IF($ND115=0,"",(IFERROR( (IFERROR($ND115/FRACAS!$AY$1*60,0) - SUMPRODUCT( (FRACAS!$K$5:$K$9999=NX$2) * IFERROR(FRACAS!$AN$5:$AN$9999,0) ) ) / IFERROR($ND115/FRACAS!$AY$1*60,0), 1 )))</f>
        <v/>
      </c>
      <c r="NY115" s="347" t="str" cm="1">
        <f t="array" ref="NY115">IF($ND115=0,"",(IFERROR( (IFERROR($ND115/FRACAS!$AY$1*60,0) - SUMPRODUCT( (FRACAS!$K$5:$K$9999=NY$2) * IFERROR(FRACAS!$AN$5:$AN$9999,0) ) ) / IFERROR($ND115/FRACAS!$AY$1*60,0), 1 )))</f>
        <v/>
      </c>
      <c r="NZ115" s="347" t="str" cm="1">
        <f t="array" ref="NZ115">IF($ND115=0,"",(IFERROR( (IFERROR($ND115/FRACAS!$AY$1*60,0) - SUMPRODUCT( (FRACAS!$K$5:$K$9999=NZ$2) * IFERROR(FRACAS!$AN$5:$AN$9999,0) ) ) / IFERROR($ND115/FRACAS!$AY$1*60,0), 1 )))</f>
        <v/>
      </c>
      <c r="OA115" s="347" t="str" cm="1">
        <f t="array" ref="OA115">IF($ND115=0,"",(IFERROR( (IFERROR($ND115/FRACAS!$AY$1*60,0) - SUMPRODUCT( (FRACAS!$K$5:$K$9999=OA$2) * IFERROR(FRACAS!$AN$5:$AN$9999,0) ) ) / IFERROR($ND115/FRACAS!$AY$1*60,0), 1 )))</f>
        <v/>
      </c>
      <c r="OB115" s="347" t="str" cm="1">
        <f t="array" ref="OB115">IF($ND115=0,"",(IFERROR( (IFERROR($ND115/FRACAS!$AY$1*60,0) - SUMPRODUCT( (FRACAS!$K$5:$K$9999=OB$2) * IFERROR(FRACAS!$AN$5:$AN$9999,0) ) ) / IFERROR($ND115/FRACAS!$AY$1*60,0), 1 )))</f>
        <v/>
      </c>
      <c r="OC115" s="347" t="str" cm="1">
        <f t="array" ref="OC115">IF($ND115=0,"",(IFERROR( (IFERROR($ND115/FRACAS!$AY$1*60,0) - SUMPRODUCT( (FRACAS!$K$5:$K$9999=OC$2) * IFERROR(FRACAS!$AN$5:$AN$9999,0) ) ) / IFERROR($ND115/FRACAS!$AY$1*60,0), 1 )))</f>
        <v/>
      </c>
      <c r="OD115" s="347" t="str" cm="1">
        <f t="array" ref="OD115">IF($ND115=0,"",(IFERROR( (IFERROR($ND115/FRACAS!$AY$1*60,0) - SUMPRODUCT( (FRACAS!$K$5:$K$9999=OD$2) * IFERROR(FRACAS!$AN$5:$AN$9999,0) ) ) / IFERROR($ND115/FRACAS!$AY$1*60,0), 1 )))</f>
        <v/>
      </c>
      <c r="OE115" s="347" t="str" cm="1">
        <f t="array" ref="OE115">IF($ND115=0,"",(IFERROR( (IFERROR($ND115/FRACAS!$AY$1*60,0) - SUMPRODUCT( (FRACAS!$K$5:$K$9999=OE$2) * IFERROR(FRACAS!$AN$5:$AN$9999,0) ) ) / IFERROR($ND115/FRACAS!$AY$1*60,0), 1 )))</f>
        <v/>
      </c>
      <c r="OF115" s="347" t="str" cm="1">
        <f t="array" ref="OF115">IF($ND115=0,"",(IFERROR( (IFERROR($ND115/FRACAS!$AY$1*60,0) - SUMPRODUCT( (FRACAS!$K$5:$K$9999=OF$2) * IFERROR(FRACAS!$AN$5:$AN$9999,0) ) ) / IFERROR($ND115/FRACAS!$AY$1*60,0), 1 )))</f>
        <v/>
      </c>
      <c r="OG115" s="347" t="str" cm="1">
        <f t="array" ref="OG115">IF($ND115=0,"",(IFERROR( (IFERROR($ND115/FRACAS!$AY$1*60,0) - SUMPRODUCT( (FRACAS!$K$5:$K$9999=OG$2) * IFERROR(FRACAS!$AN$5:$AN$9999,0) ) ) / IFERROR($ND115/FRACAS!$AY$1*60,0), 1 )))</f>
        <v/>
      </c>
      <c r="OH115" s="347" t="str" cm="1">
        <f t="array" ref="OH115">IF($ND115=0,"",(IFERROR( (IFERROR($ND115/FRACAS!$AY$1*60,0) - SUMPRODUCT( (FRACAS!$K$5:$K$9999=OH$2) * IFERROR(FRACAS!$AN$5:$AN$9999,0) ) ) / IFERROR($ND115/FRACAS!$AY$1*60,0), 1 )))</f>
        <v/>
      </c>
      <c r="OI115" s="347" t="str" cm="1">
        <f t="array" ref="OI115">IF($ND115=0,"",(IFERROR( (IFERROR($ND115/FRACAS!$AY$1*60,0) - SUMPRODUCT( (FRACAS!$K$5:$K$9999=OI$2) * IFERROR(FRACAS!$AN$5:$AN$9999,0) ) ) / IFERROR($ND115/FRACAS!$AY$1*60,0), 1 )))</f>
        <v/>
      </c>
      <c r="OJ115" s="347" t="str" cm="1">
        <f t="array" ref="OJ115">IF($ND115=0,"",(IFERROR( (IFERROR($ND115/FRACAS!$AY$1*60,0) - SUMPRODUCT( (FRACAS!$K$5:$K$9999=OJ$2) * IFERROR(FRACAS!$AN$5:$AN$9999,0) ) ) / IFERROR($ND115/FRACAS!$AY$1*60,0), 1 )))</f>
        <v/>
      </c>
      <c r="OK115" s="347" t="str" cm="1">
        <f t="array" ref="OK115">IF($ND115=0,"",(IFERROR( (IFERROR($ND115/FRACAS!$AY$1*60,0) - SUMPRODUCT( (FRACAS!$K$5:$K$9999=OK$2) * IFERROR(FRACAS!$AN$5:$AN$9999,0) ) ) / IFERROR($ND115/FRACAS!$AY$1*60,0), 1 )))</f>
        <v/>
      </c>
      <c r="OL115" s="347" t="str" cm="1">
        <f t="array" ref="OL115">IF($ND115=0,"",(IFERROR( (IFERROR($ND115/FRACAS!$AY$1*60,0) - SUMPRODUCT( (FRACAS!$K$5:$K$9999=OL$2) * IFERROR(FRACAS!$AN$5:$AN$9999,0) ) ) / IFERROR($ND115/FRACAS!$AY$1*60,0), 1 )))</f>
        <v/>
      </c>
      <c r="OM115" s="347" t="str" cm="1">
        <f t="array" ref="OM115">IF($ND115=0,"",(IFERROR( (IFERROR($ND115/FRACAS!$AY$1*60,0) - SUMPRODUCT( (FRACAS!$K$5:$K$9999=OM$2) * IFERROR(FRACAS!$AN$5:$AN$9999,0) ) ) / IFERROR($ND115/FRACAS!$AY$1*60,0), 1 )))</f>
        <v/>
      </c>
      <c r="ON115" s="347" t="str" cm="1">
        <f t="array" ref="ON115">IF($ND115=0,"",(IFERROR( (IFERROR($ND115/FRACAS!$AY$1*60,0) - SUMPRODUCT( (FRACAS!$K$5:$K$9999=ON$2) * IFERROR(FRACAS!$AN$5:$AN$9999,0) ) ) / IFERROR($ND115/FRACAS!$AY$1*60,0), 1 )))</f>
        <v/>
      </c>
    </row>
    <row r="116" spans="2:404" ht="15" customHeight="1">
      <c r="B116" s="301" t="s">
        <v>223</v>
      </c>
      <c r="C116" s="302">
        <v>46038</v>
      </c>
      <c r="D116" s="279" t="str">
        <f>IF('[7]MİLLEAGE(KM)'!H117="","",'[7]MİLLEAGE(KM)'!H117)</f>
        <v/>
      </c>
      <c r="E116" s="279" t="str">
        <f>IF('[7]MİLLEAGE(KM)'!I117="","",'[7]MİLLEAGE(KM)'!I117)</f>
        <v/>
      </c>
      <c r="F116" s="279" t="str">
        <f>IF('[7]MİLLEAGE(KM)'!J117="","",'[7]MİLLEAGE(KM)'!J117)</f>
        <v/>
      </c>
      <c r="G116" s="279" t="str">
        <f>IF('[7]MİLLEAGE(KM)'!K117="","",'[7]MİLLEAGE(KM)'!K117)</f>
        <v/>
      </c>
      <c r="H116" s="279" t="str">
        <f>IF('[7]MİLLEAGE(KM)'!L117="","",'[7]MİLLEAGE(KM)'!L117)</f>
        <v/>
      </c>
      <c r="I116" s="279" t="str">
        <f>IF('[7]MİLLEAGE(KM)'!M117="","",'[7]MİLLEAGE(KM)'!M117)</f>
        <v/>
      </c>
      <c r="J116" s="279" t="str">
        <f>IF('[7]MİLLEAGE(KM)'!N117="","",'[7]MİLLEAGE(KM)'!N117)</f>
        <v/>
      </c>
      <c r="K116" s="279" t="str">
        <f>IF('[7]MİLLEAGE(KM)'!O117="","",'[7]MİLLEAGE(KM)'!O117)</f>
        <v/>
      </c>
      <c r="L116" s="279" t="str">
        <f>IF('[7]MİLLEAGE(KM)'!P117="","",'[7]MİLLEAGE(KM)'!P117)</f>
        <v/>
      </c>
      <c r="M116" s="279" t="str">
        <f>IF('[7]MİLLEAGE(KM)'!Q117="","",'[7]MİLLEAGE(KM)'!Q117)</f>
        <v/>
      </c>
      <c r="N116" s="305"/>
      <c r="O116" s="279"/>
      <c r="P116" s="279"/>
      <c r="Q116" s="279"/>
      <c r="R116" s="279"/>
      <c r="S116" s="279"/>
      <c r="T116" s="279"/>
      <c r="U116" s="279"/>
      <c r="V116" s="279"/>
      <c r="W116" s="279"/>
      <c r="X116" s="279"/>
      <c r="Y116" s="279"/>
      <c r="Z116" s="279"/>
      <c r="AA116" s="279"/>
      <c r="AB116" s="279"/>
      <c r="AC116" s="279"/>
      <c r="AD116" s="279"/>
      <c r="AE116" s="279"/>
      <c r="AF116" s="279"/>
      <c r="AG116" s="279"/>
      <c r="AH116" s="279"/>
      <c r="AI116" s="279"/>
      <c r="AJ116" s="279"/>
      <c r="AK116" s="279"/>
      <c r="AL116" s="279"/>
      <c r="AM116" s="279"/>
      <c r="AN116" s="279"/>
      <c r="AO116" s="279"/>
      <c r="AP116" s="279"/>
      <c r="AQ116" s="279"/>
      <c r="AR116" s="279"/>
      <c r="AS116" s="279"/>
      <c r="AT116" s="279"/>
      <c r="AU116" s="279"/>
      <c r="AV116" s="279"/>
      <c r="AW116" s="279"/>
      <c r="AX116" s="279"/>
      <c r="AY116" s="279"/>
      <c r="AZ116" s="279"/>
      <c r="BA116" s="280"/>
      <c r="BB116" s="266"/>
      <c r="BC116" s="266"/>
      <c r="BD116" s="352"/>
      <c r="BE116" s="352"/>
      <c r="BF116" s="352"/>
      <c r="BG116" s="352"/>
      <c r="BH116" s="352"/>
      <c r="BI116" s="352"/>
      <c r="BJ116" s="352"/>
      <c r="BK116" s="352"/>
      <c r="BL116" s="352"/>
      <c r="BM116" s="352"/>
      <c r="BN116" s="352"/>
      <c r="BO116" s="352"/>
      <c r="BP116" s="352"/>
      <c r="BQ116" s="352"/>
      <c r="BR116" s="352"/>
      <c r="BS116" s="352"/>
      <c r="BT116" s="352"/>
      <c r="BU116" s="352"/>
      <c r="BV116" s="352"/>
      <c r="BW116" s="352"/>
      <c r="BX116" s="352"/>
      <c r="BY116" s="352"/>
      <c r="BZ116" s="352"/>
      <c r="CA116" s="352"/>
      <c r="CB116" s="352"/>
      <c r="CC116" s="352"/>
      <c r="CD116" s="352"/>
      <c r="CE116" s="352"/>
      <c r="CF116" s="352"/>
      <c r="CG116" s="352"/>
      <c r="CH116" s="352"/>
      <c r="CI116" s="352"/>
      <c r="CJ116" s="352"/>
      <c r="CK116" s="352"/>
      <c r="CL116" s="352"/>
      <c r="CM116" s="352"/>
      <c r="CN116" s="352"/>
      <c r="CO116" s="352"/>
      <c r="CP116" s="352"/>
      <c r="CQ116" s="352"/>
      <c r="CR116" s="352"/>
      <c r="CS116" s="352"/>
      <c r="CT116" s="352"/>
      <c r="CU116" s="352"/>
      <c r="CV116" s="352"/>
      <c r="CW116" s="352"/>
      <c r="CX116" s="352"/>
      <c r="CY116" s="352"/>
      <c r="CZ116" s="352"/>
      <c r="DA116" s="352"/>
      <c r="DB116" s="266"/>
      <c r="DC116" s="266">
        <f t="shared" si="8"/>
        <v>0</v>
      </c>
      <c r="DD116" s="302" t="str">
        <f t="shared" si="9"/>
        <v/>
      </c>
      <c r="DE116" s="328">
        <f>IF(D116&gt; 0,(COUNTIFS(FRACAS!$B$5:$B$9997, D$4, FRACAS!$D$5:$D$9997, "&lt;="&amp;D116)), "" )</f>
        <v>0</v>
      </c>
      <c r="DF116" s="282">
        <f>IF(E116&gt; 0,(COUNTIFS(FRACAS!$B$5:$B$9997, E$4, FRACAS!$D$5:$D$9997, "&lt;="&amp;E116)), "" )</f>
        <v>0</v>
      </c>
      <c r="DG116" s="282">
        <f>IF(F116&gt; 0,(COUNTIFS(FRACAS!$B$5:$B$9997, F$4, FRACAS!$D$5:$D$9997, "&lt;="&amp;F116)), "" )</f>
        <v>0</v>
      </c>
      <c r="DH116" s="282">
        <f>IF(G116&gt; 0,(COUNTIFS(FRACAS!$B$5:$B$9997, G$4, FRACAS!$D$5:$D$9997, "&lt;="&amp;G116)), "" )</f>
        <v>0</v>
      </c>
      <c r="DI116" s="282">
        <f>IF(H116&gt; 0,(COUNTIFS(FRACAS!$B$5:$B$9997, H$4, FRACAS!$D$5:$D$9997, "&lt;="&amp;H116)), "" )</f>
        <v>0</v>
      </c>
      <c r="DJ116" s="282">
        <f>IF(I116&gt; 0,(COUNTIFS(FRACAS!$B$5:$B$9997, I$4, FRACAS!$D$5:$D$9997, "&lt;="&amp;I116)), "" )</f>
        <v>0</v>
      </c>
      <c r="DK116" s="282">
        <f>IF(J116&gt; 0,(COUNTIFS(FRACAS!$B$5:$B$9997, J$4, FRACAS!$D$5:$D$9997, "&lt;="&amp;J116)), "" )</f>
        <v>0</v>
      </c>
      <c r="DL116" s="282">
        <f>IF(K116&gt; 0,(COUNTIFS(FRACAS!$B$5:$B$9997, K$4, FRACAS!$D$5:$D$9997, "&lt;="&amp;K116)), "" )</f>
        <v>0</v>
      </c>
      <c r="DM116" s="282">
        <f>IF(L116&gt; 0,(COUNTIFS(FRACAS!$B$5:$B$9997, L$4, FRACAS!$D$5:$D$9997, "&lt;="&amp;L116)), "" )</f>
        <v>0</v>
      </c>
      <c r="DN116" s="282">
        <f>IF(M116&gt; 0,(COUNTIFS(FRACAS!$B$5:$B$9997, M$4, FRACAS!$D$5:$D$9997, "&lt;="&amp;M116)), "" )</f>
        <v>0</v>
      </c>
      <c r="DO116" s="284"/>
      <c r="DP116" s="282"/>
      <c r="DQ116" s="282"/>
      <c r="DR116" s="282"/>
      <c r="DS116" s="282"/>
      <c r="DT116" s="282"/>
      <c r="DU116" s="282"/>
      <c r="DV116" s="282"/>
      <c r="DW116" s="282"/>
      <c r="DX116" s="282"/>
      <c r="DY116" s="282"/>
      <c r="DZ116" s="282"/>
      <c r="EA116" s="282"/>
      <c r="EB116" s="282"/>
      <c r="EC116" s="282"/>
      <c r="ED116" s="282"/>
      <c r="EE116" s="282"/>
      <c r="EF116" s="282"/>
      <c r="EG116" s="282"/>
      <c r="EH116" s="282"/>
      <c r="EI116" s="282"/>
      <c r="EJ116" s="282"/>
      <c r="EK116" s="282"/>
      <c r="EL116" s="282"/>
      <c r="EM116" s="282"/>
      <c r="EN116" s="282"/>
      <c r="EO116" s="282"/>
      <c r="EP116" s="282"/>
      <c r="EQ116" s="282"/>
      <c r="ER116" s="282"/>
      <c r="ES116" s="282"/>
      <c r="ET116" s="282"/>
      <c r="EU116" s="282"/>
      <c r="EV116" s="282"/>
      <c r="EW116" s="282"/>
      <c r="EX116" s="282"/>
      <c r="EY116" s="282"/>
      <c r="EZ116" s="282"/>
      <c r="FA116" s="282"/>
      <c r="FB116" s="283"/>
      <c r="FC116" s="285"/>
      <c r="FD116" s="285"/>
      <c r="JN116" s="306"/>
      <c r="JO116" s="274"/>
      <c r="JP116" s="274"/>
      <c r="JQ116" s="274"/>
      <c r="JR116" s="274"/>
      <c r="JS116" s="274"/>
      <c r="JT116" s="274"/>
      <c r="JU116" s="274"/>
      <c r="JV116" s="274"/>
      <c r="JW116" s="274"/>
      <c r="JX116" s="274"/>
      <c r="JY116" s="274"/>
      <c r="JZ116" s="274"/>
      <c r="KA116" s="274"/>
      <c r="KB116" s="274"/>
      <c r="KC116" s="274"/>
      <c r="KD116" s="274"/>
      <c r="KE116" s="274"/>
      <c r="KF116" s="274"/>
      <c r="KG116" s="274"/>
      <c r="KH116" s="274"/>
      <c r="KI116" s="274"/>
      <c r="KJ116" s="274"/>
      <c r="KK116" s="274"/>
      <c r="KL116" s="274"/>
      <c r="KM116" s="274"/>
      <c r="KN116" s="274"/>
      <c r="KO116" s="274"/>
      <c r="KP116" s="274"/>
      <c r="KQ116" s="274"/>
      <c r="KR116" s="274"/>
      <c r="KS116" s="274"/>
      <c r="KT116" s="274"/>
      <c r="KU116" s="274"/>
      <c r="KV116" s="274"/>
      <c r="KW116" s="274"/>
      <c r="KX116" s="274"/>
      <c r="KY116" s="274"/>
      <c r="KZ116" s="274"/>
      <c r="LA116" s="274"/>
      <c r="LB116" s="275"/>
      <c r="LC116" s="302" t="str">
        <f t="shared" si="11"/>
        <v/>
      </c>
      <c r="LD116" s="354" t="str" cm="1">
        <f t="array" ref="LD116">IFERROR(
    (((D116/FRACAS!$AY$1)*60))
    /
    (((D116/FRACAS!$AY$1)*60) + SUMPRODUCT((FRACAS!$B$5:$B$9997=D$4)*(FRACAS!$D$5:$D$9997&lt;=D116)*(IFERROR(FRACAS!$AM$5:$AM$9997,0)))
    ),"")</f>
        <v/>
      </c>
      <c r="LE116" s="354" t="str" cm="1">
        <f t="array" ref="LE116">IFERROR(
    (((E116/FRACAS!$AY$1)*60))
    /
    (((E116/FRACAS!$AY$1)*60) + SUMPRODUCT((FRACAS!$B$5:$B$9997=E$4)*(FRACAS!$D$5:$D$9997&lt;=E116)*(IFERROR(FRACAS!$AM$5:$AM$9997,0)))
    ),"")</f>
        <v/>
      </c>
      <c r="LF116" s="354" t="str" cm="1">
        <f t="array" ref="LF116">IFERROR(
    (((F116/FRACAS!$AY$1)*60))
    /
    (((F116/FRACAS!$AY$1)*60) + SUMPRODUCT((FRACAS!$B$5:$B$9997=F$4)*(FRACAS!$D$5:$D$9997&lt;=F116)*(IFERROR(FRACAS!$AM$5:$AM$9997,0)))
    ),"")</f>
        <v/>
      </c>
      <c r="LG116" s="354" t="str" cm="1">
        <f t="array" ref="LG116">IFERROR(
    (((G116/FRACAS!$AY$1)*60))
    /
    (((G116/FRACAS!$AY$1)*60) + SUMPRODUCT((FRACAS!$B$5:$B$9997=G$4)*(FRACAS!$D$5:$D$9997&lt;=G116)*(IFERROR(FRACAS!$AM$5:$AM$9997,0)))
    ),"")</f>
        <v/>
      </c>
      <c r="LH116" s="354" t="str" cm="1">
        <f t="array" ref="LH116">IFERROR(
    (((H116/FRACAS!$AY$1)*60))
    /
    (((H116/FRACAS!$AY$1)*60) + SUMPRODUCT((FRACAS!$B$5:$B$9997=H$4)*(FRACAS!$D$5:$D$9997&lt;=H116)*(IFERROR(FRACAS!$AM$5:$AM$9997,0)))
    ),"")</f>
        <v/>
      </c>
      <c r="LI116" s="354" t="str" cm="1">
        <f t="array" ref="LI116">IFERROR(
    (((I116/FRACAS!$AY$1)*60))
    /
    (((I116/FRACAS!$AY$1)*60) + SUMPRODUCT((FRACAS!$B$5:$B$9997=I$4)*(FRACAS!$D$5:$D$9997&lt;=I116)*(IFERROR(FRACAS!$AM$5:$AM$9997,0)))
    ),"")</f>
        <v/>
      </c>
      <c r="LJ116" s="354" t="str" cm="1">
        <f t="array" ref="LJ116">IFERROR(
    (((J116/FRACAS!$AY$1)*60))
    /
    (((J116/FRACAS!$AY$1)*60) + SUMPRODUCT((FRACAS!$B$5:$B$9997=J$4)*(FRACAS!$D$5:$D$9997&lt;=J116)*(IFERROR(FRACAS!$AM$5:$AM$9997,0)))
    ),"")</f>
        <v/>
      </c>
      <c r="LK116" s="354" t="str" cm="1">
        <f t="array" ref="LK116">IFERROR(
    (((K116/FRACAS!$AY$1)*60))
    /
    (((K116/FRACAS!$AY$1)*60) + SUMPRODUCT((FRACAS!$B$5:$B$9997=K$4)*(FRACAS!$D$5:$D$9997&lt;=K116)*(IFERROR(FRACAS!$AM$5:$AM$9997,0)))
    ),"")</f>
        <v/>
      </c>
      <c r="LL116" s="354" t="str" cm="1">
        <f t="array" ref="LL116">IFERROR(
    (((L116/FRACAS!$AY$1)*60))
    /
    (((L116/FRACAS!$AY$1)*60) + SUMPRODUCT((FRACAS!$B$5:$B$9997=L$4)*(FRACAS!$D$5:$D$9997&lt;=L116)*(IFERROR(FRACAS!$AM$5:$AM$9997,0)))
    ),"")</f>
        <v/>
      </c>
      <c r="LM116" s="354" t="str" cm="1">
        <f t="array" ref="LM116">IFERROR(
    (((M116/FRACAS!$AY$1)*60))
    /
    (((M116/FRACAS!$AY$1)*60) + SUMPRODUCT((FRACAS!$B$5:$B$9997=M$4)*(FRACAS!$D$5:$D$9997&lt;=M116)*(IFERROR(FRACAS!$AM$5:$AM$9997,0)))
    ),"")</f>
        <v/>
      </c>
      <c r="LN116" s="308"/>
      <c r="LO116" s="276"/>
      <c r="LP116" s="276"/>
      <c r="LQ116" s="276"/>
      <c r="LR116" s="276"/>
      <c r="LS116" s="276"/>
      <c r="LT116" s="276"/>
      <c r="LU116" s="276"/>
      <c r="LV116" s="276"/>
      <c r="LW116" s="276"/>
      <c r="LX116" s="276"/>
      <c r="LY116" s="276"/>
      <c r="LZ116" s="276"/>
      <c r="MA116" s="276"/>
      <c r="MB116" s="276"/>
      <c r="MC116" s="276"/>
      <c r="MD116" s="276"/>
      <c r="ME116" s="276"/>
      <c r="MF116" s="276"/>
      <c r="MG116" s="276"/>
      <c r="MH116" s="276"/>
      <c r="MI116" s="276"/>
      <c r="MJ116" s="276"/>
      <c r="MK116" s="276"/>
      <c r="ML116" s="276"/>
      <c r="MM116" s="276"/>
      <c r="MN116" s="276"/>
      <c r="MO116" s="276"/>
      <c r="MP116" s="276"/>
      <c r="MQ116" s="276"/>
      <c r="MR116" s="276"/>
      <c r="MS116" s="276"/>
      <c r="MT116" s="276"/>
      <c r="MU116" s="276"/>
      <c r="MV116" s="276"/>
      <c r="MW116" s="276"/>
      <c r="MX116" s="276"/>
      <c r="MY116" s="276"/>
      <c r="MZ116" s="276"/>
      <c r="NA116" s="277"/>
      <c r="ND116" s="345">
        <f t="shared" si="12"/>
        <v>0</v>
      </c>
      <c r="NE116" s="346" t="str">
        <f t="shared" si="13"/>
        <v/>
      </c>
      <c r="NF116" s="347" t="str" cm="1">
        <f t="array" ref="NF116">IF($ND116=0,"",(IFERROR( (IFERROR($ND116/FRACAS!$AY$1*60,0) - SUMPRODUCT( (FRACAS!$K$5:$K$9999=NF$2) * IFERROR(FRACAS!$AN$5:$AN$9999,0) ) ) / IFERROR($ND116/FRACAS!$AY$1*60,0), 1 )))</f>
        <v/>
      </c>
      <c r="NG116" s="347" t="str" cm="1">
        <f t="array" ref="NG116">IF($ND116=0,"",(IFERROR( (IFERROR($ND116/FRACAS!$AY$1*60,0) - SUMPRODUCT( (FRACAS!$K$5:$K$9999=NG$2) * IFERROR(FRACAS!$AN$5:$AN$9999,0) ) ) / IFERROR($ND116/FRACAS!$AY$1*60,0), 1 )))</f>
        <v/>
      </c>
      <c r="NH116" s="347" t="str" cm="1">
        <f t="array" ref="NH116">IF($ND116=0,"",(IFERROR( (IFERROR($ND116/FRACAS!$AY$1*60,0) - SUMPRODUCT( (FRACAS!$K$5:$K$9999=NH$2) * IFERROR(FRACAS!$AN$5:$AN$9999,0) ) ) / IFERROR($ND116/FRACAS!$AY$1*60,0), 1 )))</f>
        <v/>
      </c>
      <c r="NI116" s="347" t="str" cm="1">
        <f t="array" ref="NI116">IF($ND116=0,"",(IFERROR( (IFERROR($ND116/FRACAS!$AY$1*60,0) - SUMPRODUCT( (FRACAS!$K$5:$K$9999=NI$2) * IFERROR(FRACAS!$AN$5:$AN$9999,0) ) ) / IFERROR($ND116/FRACAS!$AY$1*60,0), 1 )))</f>
        <v/>
      </c>
      <c r="NJ116" s="347" t="str" cm="1">
        <f t="array" ref="NJ116">IF($ND116=0,"",(IFERROR( (IFERROR($ND116/FRACAS!$AY$1*60,0) - SUMPRODUCT( (FRACAS!$K$5:$K$9999=NJ$2) * IFERROR(FRACAS!$AN$5:$AN$9999,0) ) ) / IFERROR($ND116/FRACAS!$AY$1*60,0), 1 )))</f>
        <v/>
      </c>
      <c r="NK116" s="347" t="str" cm="1">
        <f t="array" ref="NK116">IF($ND116=0,"",(IFERROR( (IFERROR($ND116/FRACAS!$AY$1*60,0) - SUMPRODUCT( (FRACAS!$K$5:$K$9999=NK$2) * IFERROR(FRACAS!$AN$5:$AN$9999,0) ) ) / IFERROR($ND116/FRACAS!$AY$1*60,0), 1 )))</f>
        <v/>
      </c>
      <c r="NL116" s="347" t="str" cm="1">
        <f t="array" ref="NL116">IF($ND116=0,"",(IFERROR( (IFERROR($ND116/FRACAS!$AY$1*60,0) - SUMPRODUCT( (FRACAS!$K$5:$K$9999=NL$2) * IFERROR(FRACAS!$AN$5:$AN$9999,0) ) ) / IFERROR($ND116/FRACAS!$AY$1*60,0), 1 )))</f>
        <v/>
      </c>
      <c r="NM116" s="347" t="str" cm="1">
        <f t="array" ref="NM116">IF($ND116=0,"",(IFERROR( (IFERROR($ND116/FRACAS!$AY$1*60,0) - SUMPRODUCT( (FRACAS!$K$5:$K$9999=NM$2) * IFERROR(FRACAS!$AN$5:$AN$9999,0) ) ) / IFERROR($ND116/FRACAS!$AY$1*60,0), 1 )))</f>
        <v/>
      </c>
      <c r="NN116" s="347" t="str" cm="1">
        <f t="array" ref="NN116">IF($ND116=0,"",(IFERROR( (IFERROR($ND116/FRACAS!$AY$1*60,0) - SUMPRODUCT( (FRACAS!$K$5:$K$9999=NN$2) * IFERROR(FRACAS!$AN$5:$AN$9999,0) ) ) / IFERROR($ND116/FRACAS!$AY$1*60,0), 1 )))</f>
        <v/>
      </c>
      <c r="NO116" s="347" t="str" cm="1">
        <f t="array" ref="NO116">IF($ND116=0,"",(IFERROR( (IFERROR($ND116/FRACAS!$AY$1*60,0) - SUMPRODUCT( (FRACAS!$K$5:$K$9999=NO$2) * IFERROR(FRACAS!$AN$5:$AN$9999,0) ) ) / IFERROR($ND116/FRACAS!$AY$1*60,0), 1 )))</f>
        <v/>
      </c>
      <c r="NP116" s="347" t="str" cm="1">
        <f t="array" ref="NP116">IF($ND116=0,"",(IFERROR( (IFERROR($ND116/FRACAS!$AY$1*60,0) - SUMPRODUCT( (FRACAS!$K$5:$K$9999=NP$2) * IFERROR(FRACAS!$AN$5:$AN$9999,0) ) ) / IFERROR($ND116/FRACAS!$AY$1*60,0), 1 )))</f>
        <v/>
      </c>
      <c r="NQ116" s="347" t="str" cm="1">
        <f t="array" ref="NQ116">IF($ND116=0,"",(IFERROR( (IFERROR($ND116/FRACAS!$AY$1*60,0) - SUMPRODUCT( (FRACAS!$K$5:$K$9999=NQ$2) * IFERROR(FRACAS!$AN$5:$AN$9999,0) ) ) / IFERROR($ND116/FRACAS!$AY$1*60,0), 1 )))</f>
        <v/>
      </c>
      <c r="NR116" s="347" t="str" cm="1">
        <f t="array" ref="NR116">IF($ND116=0,"",(IFERROR( (IFERROR($ND116/FRACAS!$AY$1*60,0) - SUMPRODUCT( (FRACAS!$K$5:$K$9999=NR$2) * IFERROR(FRACAS!$AN$5:$AN$9999,0) ) ) / IFERROR($ND116/FRACAS!$AY$1*60,0), 1 )))</f>
        <v/>
      </c>
      <c r="NS116" s="347" t="str" cm="1">
        <f t="array" ref="NS116">IF($ND116=0,"",(IFERROR( (IFERROR($ND116/FRACAS!$AY$1*60,0) - SUMPRODUCT( (FRACAS!$K$5:$K$9999=NS$2) * IFERROR(FRACAS!$AN$5:$AN$9999,0) ) ) / IFERROR($ND116/FRACAS!$AY$1*60,0), 1 )))</f>
        <v/>
      </c>
      <c r="NT116" s="347" t="str" cm="1">
        <f t="array" ref="NT116">IF($ND116=0,"",(IFERROR( (IFERROR($ND116/FRACAS!$AY$1*60,0) - SUMPRODUCT( (FRACAS!$K$5:$K$9999=NT$2) * IFERROR(FRACAS!$AN$5:$AN$9999,0) ) ) / IFERROR($ND116/FRACAS!$AY$1*60,0), 1 )))</f>
        <v/>
      </c>
      <c r="NU116" s="347" t="str" cm="1">
        <f t="array" ref="NU116">IF($ND116=0,"",(IFERROR( (IFERROR($ND116/FRACAS!$AY$1*60,0) - SUMPRODUCT( (FRACAS!$K$5:$K$9999=NU$2) * IFERROR(FRACAS!$AN$5:$AN$9999,0) ) ) / IFERROR($ND116/FRACAS!$AY$1*60,0), 1 )))</f>
        <v/>
      </c>
      <c r="NV116" s="347" t="str" cm="1">
        <f t="array" ref="NV116">IF($ND116=0,"",(IFERROR( (IFERROR($ND116/FRACAS!$AY$1*60,0) - SUMPRODUCT( (FRACAS!$K$5:$K$9999=NV$2) * IFERROR(FRACAS!$AN$5:$AN$9999,0) ) ) / IFERROR($ND116/FRACAS!$AY$1*60,0), 1 )))</f>
        <v/>
      </c>
      <c r="NW116" s="347" t="str" cm="1">
        <f t="array" ref="NW116">IF($ND116=0,"",(IFERROR( (IFERROR($ND116/FRACAS!$AY$1*60,0) - SUMPRODUCT( (FRACAS!$K$5:$K$9999=NW$2) * IFERROR(FRACAS!$AN$5:$AN$9999,0) ) ) / IFERROR($ND116/FRACAS!$AY$1*60,0), 1 )))</f>
        <v/>
      </c>
      <c r="NX116" s="347" t="str" cm="1">
        <f t="array" ref="NX116">IF($ND116=0,"",(IFERROR( (IFERROR($ND116/FRACAS!$AY$1*60,0) - SUMPRODUCT( (FRACAS!$K$5:$K$9999=NX$2) * IFERROR(FRACAS!$AN$5:$AN$9999,0) ) ) / IFERROR($ND116/FRACAS!$AY$1*60,0), 1 )))</f>
        <v/>
      </c>
      <c r="NY116" s="347" t="str" cm="1">
        <f t="array" ref="NY116">IF($ND116=0,"",(IFERROR( (IFERROR($ND116/FRACAS!$AY$1*60,0) - SUMPRODUCT( (FRACAS!$K$5:$K$9999=NY$2) * IFERROR(FRACAS!$AN$5:$AN$9999,0) ) ) / IFERROR($ND116/FRACAS!$AY$1*60,0), 1 )))</f>
        <v/>
      </c>
      <c r="NZ116" s="347" t="str" cm="1">
        <f t="array" ref="NZ116">IF($ND116=0,"",(IFERROR( (IFERROR($ND116/FRACAS!$AY$1*60,0) - SUMPRODUCT( (FRACAS!$K$5:$K$9999=NZ$2) * IFERROR(FRACAS!$AN$5:$AN$9999,0) ) ) / IFERROR($ND116/FRACAS!$AY$1*60,0), 1 )))</f>
        <v/>
      </c>
      <c r="OA116" s="347" t="str" cm="1">
        <f t="array" ref="OA116">IF($ND116=0,"",(IFERROR( (IFERROR($ND116/FRACAS!$AY$1*60,0) - SUMPRODUCT( (FRACAS!$K$5:$K$9999=OA$2) * IFERROR(FRACAS!$AN$5:$AN$9999,0) ) ) / IFERROR($ND116/FRACAS!$AY$1*60,0), 1 )))</f>
        <v/>
      </c>
      <c r="OB116" s="347" t="str" cm="1">
        <f t="array" ref="OB116">IF($ND116=0,"",(IFERROR( (IFERROR($ND116/FRACAS!$AY$1*60,0) - SUMPRODUCT( (FRACAS!$K$5:$K$9999=OB$2) * IFERROR(FRACAS!$AN$5:$AN$9999,0) ) ) / IFERROR($ND116/FRACAS!$AY$1*60,0), 1 )))</f>
        <v/>
      </c>
      <c r="OC116" s="347" t="str" cm="1">
        <f t="array" ref="OC116">IF($ND116=0,"",(IFERROR( (IFERROR($ND116/FRACAS!$AY$1*60,0) - SUMPRODUCT( (FRACAS!$K$5:$K$9999=OC$2) * IFERROR(FRACAS!$AN$5:$AN$9999,0) ) ) / IFERROR($ND116/FRACAS!$AY$1*60,0), 1 )))</f>
        <v/>
      </c>
      <c r="OD116" s="347" t="str" cm="1">
        <f t="array" ref="OD116">IF($ND116=0,"",(IFERROR( (IFERROR($ND116/FRACAS!$AY$1*60,0) - SUMPRODUCT( (FRACAS!$K$5:$K$9999=OD$2) * IFERROR(FRACAS!$AN$5:$AN$9999,0) ) ) / IFERROR($ND116/FRACAS!$AY$1*60,0), 1 )))</f>
        <v/>
      </c>
      <c r="OE116" s="347" t="str" cm="1">
        <f t="array" ref="OE116">IF($ND116=0,"",(IFERROR( (IFERROR($ND116/FRACAS!$AY$1*60,0) - SUMPRODUCT( (FRACAS!$K$5:$K$9999=OE$2) * IFERROR(FRACAS!$AN$5:$AN$9999,0) ) ) / IFERROR($ND116/FRACAS!$AY$1*60,0), 1 )))</f>
        <v/>
      </c>
      <c r="OF116" s="347" t="str" cm="1">
        <f t="array" ref="OF116">IF($ND116=0,"",(IFERROR( (IFERROR($ND116/FRACAS!$AY$1*60,0) - SUMPRODUCT( (FRACAS!$K$5:$K$9999=OF$2) * IFERROR(FRACAS!$AN$5:$AN$9999,0) ) ) / IFERROR($ND116/FRACAS!$AY$1*60,0), 1 )))</f>
        <v/>
      </c>
      <c r="OG116" s="347" t="str" cm="1">
        <f t="array" ref="OG116">IF($ND116=0,"",(IFERROR( (IFERROR($ND116/FRACAS!$AY$1*60,0) - SUMPRODUCT( (FRACAS!$K$5:$K$9999=OG$2) * IFERROR(FRACAS!$AN$5:$AN$9999,0) ) ) / IFERROR($ND116/FRACAS!$AY$1*60,0), 1 )))</f>
        <v/>
      </c>
      <c r="OH116" s="347" t="str" cm="1">
        <f t="array" ref="OH116">IF($ND116=0,"",(IFERROR( (IFERROR($ND116/FRACAS!$AY$1*60,0) - SUMPRODUCT( (FRACAS!$K$5:$K$9999=OH$2) * IFERROR(FRACAS!$AN$5:$AN$9999,0) ) ) / IFERROR($ND116/FRACAS!$AY$1*60,0), 1 )))</f>
        <v/>
      </c>
      <c r="OI116" s="347" t="str" cm="1">
        <f t="array" ref="OI116">IF($ND116=0,"",(IFERROR( (IFERROR($ND116/FRACAS!$AY$1*60,0) - SUMPRODUCT( (FRACAS!$K$5:$K$9999=OI$2) * IFERROR(FRACAS!$AN$5:$AN$9999,0) ) ) / IFERROR($ND116/FRACAS!$AY$1*60,0), 1 )))</f>
        <v/>
      </c>
      <c r="OJ116" s="347" t="str" cm="1">
        <f t="array" ref="OJ116">IF($ND116=0,"",(IFERROR( (IFERROR($ND116/FRACAS!$AY$1*60,0) - SUMPRODUCT( (FRACAS!$K$5:$K$9999=OJ$2) * IFERROR(FRACAS!$AN$5:$AN$9999,0) ) ) / IFERROR($ND116/FRACAS!$AY$1*60,0), 1 )))</f>
        <v/>
      </c>
      <c r="OK116" s="347" t="str" cm="1">
        <f t="array" ref="OK116">IF($ND116=0,"",(IFERROR( (IFERROR($ND116/FRACAS!$AY$1*60,0) - SUMPRODUCT( (FRACAS!$K$5:$K$9999=OK$2) * IFERROR(FRACAS!$AN$5:$AN$9999,0) ) ) / IFERROR($ND116/FRACAS!$AY$1*60,0), 1 )))</f>
        <v/>
      </c>
      <c r="OL116" s="347" t="str" cm="1">
        <f t="array" ref="OL116">IF($ND116=0,"",(IFERROR( (IFERROR($ND116/FRACAS!$AY$1*60,0) - SUMPRODUCT( (FRACAS!$K$5:$K$9999=OL$2) * IFERROR(FRACAS!$AN$5:$AN$9999,0) ) ) / IFERROR($ND116/FRACAS!$AY$1*60,0), 1 )))</f>
        <v/>
      </c>
      <c r="OM116" s="347" t="str" cm="1">
        <f t="array" ref="OM116">IF($ND116=0,"",(IFERROR( (IFERROR($ND116/FRACAS!$AY$1*60,0) - SUMPRODUCT( (FRACAS!$K$5:$K$9999=OM$2) * IFERROR(FRACAS!$AN$5:$AN$9999,0) ) ) / IFERROR($ND116/FRACAS!$AY$1*60,0), 1 )))</f>
        <v/>
      </c>
      <c r="ON116" s="347" t="str" cm="1">
        <f t="array" ref="ON116">IF($ND116=0,"",(IFERROR( (IFERROR($ND116/FRACAS!$AY$1*60,0) - SUMPRODUCT( (FRACAS!$K$5:$K$9999=ON$2) * IFERROR(FRACAS!$AN$5:$AN$9999,0) ) ) / IFERROR($ND116/FRACAS!$AY$1*60,0), 1 )))</f>
        <v/>
      </c>
    </row>
    <row r="117" spans="2:404" ht="15" customHeight="1">
      <c r="B117" s="301" t="s">
        <v>224</v>
      </c>
      <c r="C117" s="302">
        <v>46045</v>
      </c>
      <c r="D117" s="279" t="str">
        <f>IF('[7]MİLLEAGE(KM)'!H118="","",'[7]MİLLEAGE(KM)'!H118)</f>
        <v/>
      </c>
      <c r="E117" s="279" t="str">
        <f>IF('[7]MİLLEAGE(KM)'!I118="","",'[7]MİLLEAGE(KM)'!I118)</f>
        <v/>
      </c>
      <c r="F117" s="279" t="str">
        <f>IF('[7]MİLLEAGE(KM)'!J118="","",'[7]MİLLEAGE(KM)'!J118)</f>
        <v/>
      </c>
      <c r="G117" s="279" t="str">
        <f>IF('[7]MİLLEAGE(KM)'!K118="","",'[7]MİLLEAGE(KM)'!K118)</f>
        <v/>
      </c>
      <c r="H117" s="279" t="str">
        <f>IF('[7]MİLLEAGE(KM)'!L118="","",'[7]MİLLEAGE(KM)'!L118)</f>
        <v/>
      </c>
      <c r="I117" s="279" t="str">
        <f>IF('[7]MİLLEAGE(KM)'!M118="","",'[7]MİLLEAGE(KM)'!M118)</f>
        <v/>
      </c>
      <c r="J117" s="279" t="str">
        <f>IF('[7]MİLLEAGE(KM)'!N118="","",'[7]MİLLEAGE(KM)'!N118)</f>
        <v/>
      </c>
      <c r="K117" s="279" t="str">
        <f>IF('[7]MİLLEAGE(KM)'!O118="","",'[7]MİLLEAGE(KM)'!O118)</f>
        <v/>
      </c>
      <c r="L117" s="279" t="str">
        <f>IF('[7]MİLLEAGE(KM)'!P118="","",'[7]MİLLEAGE(KM)'!P118)</f>
        <v/>
      </c>
      <c r="M117" s="279" t="str">
        <f>IF('[7]MİLLEAGE(KM)'!Q118="","",'[7]MİLLEAGE(KM)'!Q118)</f>
        <v/>
      </c>
      <c r="N117" s="305"/>
      <c r="O117" s="279"/>
      <c r="P117" s="279"/>
      <c r="Q117" s="279"/>
      <c r="R117" s="279"/>
      <c r="S117" s="279"/>
      <c r="T117" s="279"/>
      <c r="U117" s="279"/>
      <c r="V117" s="279"/>
      <c r="W117" s="279"/>
      <c r="X117" s="279"/>
      <c r="Y117" s="279"/>
      <c r="Z117" s="279"/>
      <c r="AA117" s="279"/>
      <c r="AB117" s="279"/>
      <c r="AC117" s="279"/>
      <c r="AD117" s="279"/>
      <c r="AE117" s="279"/>
      <c r="AF117" s="279"/>
      <c r="AG117" s="279"/>
      <c r="AH117" s="279"/>
      <c r="AI117" s="279"/>
      <c r="AJ117" s="279"/>
      <c r="AK117" s="279"/>
      <c r="AL117" s="279"/>
      <c r="AM117" s="279"/>
      <c r="AN117" s="279"/>
      <c r="AO117" s="279"/>
      <c r="AP117" s="279"/>
      <c r="AQ117" s="279"/>
      <c r="AR117" s="279"/>
      <c r="AS117" s="279"/>
      <c r="AT117" s="279"/>
      <c r="AU117" s="279"/>
      <c r="AV117" s="279"/>
      <c r="AW117" s="279"/>
      <c r="AX117" s="279"/>
      <c r="AY117" s="279"/>
      <c r="AZ117" s="279"/>
      <c r="BA117" s="280"/>
      <c r="BB117" s="266"/>
      <c r="BC117" s="266"/>
      <c r="BD117" s="352"/>
      <c r="BE117" s="352"/>
      <c r="BF117" s="352"/>
      <c r="BG117" s="352"/>
      <c r="BH117" s="352"/>
      <c r="BI117" s="352"/>
      <c r="BJ117" s="352"/>
      <c r="BK117" s="352"/>
      <c r="BL117" s="352"/>
      <c r="BM117" s="352"/>
      <c r="BN117" s="352"/>
      <c r="BO117" s="352"/>
      <c r="BP117" s="352"/>
      <c r="BQ117" s="352"/>
      <c r="BR117" s="352"/>
      <c r="BS117" s="352"/>
      <c r="BT117" s="352"/>
      <c r="BU117" s="352"/>
      <c r="BV117" s="352"/>
      <c r="BW117" s="352"/>
      <c r="BX117" s="352"/>
      <c r="BY117" s="352"/>
      <c r="BZ117" s="352"/>
      <c r="CA117" s="352"/>
      <c r="CB117" s="352"/>
      <c r="CC117" s="352"/>
      <c r="CD117" s="352"/>
      <c r="CE117" s="352"/>
      <c r="CF117" s="352"/>
      <c r="CG117" s="352"/>
      <c r="CH117" s="352"/>
      <c r="CI117" s="352"/>
      <c r="CJ117" s="352"/>
      <c r="CK117" s="352"/>
      <c r="CL117" s="352"/>
      <c r="CM117" s="352"/>
      <c r="CN117" s="352"/>
      <c r="CO117" s="352"/>
      <c r="CP117" s="352"/>
      <c r="CQ117" s="352"/>
      <c r="CR117" s="352"/>
      <c r="CS117" s="352"/>
      <c r="CT117" s="352"/>
      <c r="CU117" s="352"/>
      <c r="CV117" s="352"/>
      <c r="CW117" s="352"/>
      <c r="CX117" s="352"/>
      <c r="CY117" s="352"/>
      <c r="CZ117" s="352"/>
      <c r="DA117" s="352"/>
      <c r="DB117" s="266"/>
      <c r="DC117" s="266">
        <f t="shared" si="8"/>
        <v>0</v>
      </c>
      <c r="DD117" s="302" t="str">
        <f t="shared" si="9"/>
        <v/>
      </c>
      <c r="DE117" s="328">
        <f>IF(D117&gt; 0,(COUNTIFS(FRACAS!$B$5:$B$9997, D$4, FRACAS!$D$5:$D$9997, "&lt;="&amp;D117)), "" )</f>
        <v>0</v>
      </c>
      <c r="DF117" s="282">
        <f>IF(E117&gt; 0,(COUNTIFS(FRACAS!$B$5:$B$9997, E$4, FRACAS!$D$5:$D$9997, "&lt;="&amp;E117)), "" )</f>
        <v>0</v>
      </c>
      <c r="DG117" s="282">
        <f>IF(F117&gt; 0,(COUNTIFS(FRACAS!$B$5:$B$9997, F$4, FRACAS!$D$5:$D$9997, "&lt;="&amp;F117)), "" )</f>
        <v>0</v>
      </c>
      <c r="DH117" s="282">
        <f>IF(G117&gt; 0,(COUNTIFS(FRACAS!$B$5:$B$9997, G$4, FRACAS!$D$5:$D$9997, "&lt;="&amp;G117)), "" )</f>
        <v>0</v>
      </c>
      <c r="DI117" s="282">
        <f>IF(H117&gt; 0,(COUNTIFS(FRACAS!$B$5:$B$9997, H$4, FRACAS!$D$5:$D$9997, "&lt;="&amp;H117)), "" )</f>
        <v>0</v>
      </c>
      <c r="DJ117" s="282">
        <f>IF(I117&gt; 0,(COUNTIFS(FRACAS!$B$5:$B$9997, I$4, FRACAS!$D$5:$D$9997, "&lt;="&amp;I117)), "" )</f>
        <v>0</v>
      </c>
      <c r="DK117" s="282">
        <f>IF(J117&gt; 0,(COUNTIFS(FRACAS!$B$5:$B$9997, J$4, FRACAS!$D$5:$D$9997, "&lt;="&amp;J117)), "" )</f>
        <v>0</v>
      </c>
      <c r="DL117" s="282">
        <f>IF(K117&gt; 0,(COUNTIFS(FRACAS!$B$5:$B$9997, K$4, FRACAS!$D$5:$D$9997, "&lt;="&amp;K117)), "" )</f>
        <v>0</v>
      </c>
      <c r="DM117" s="282">
        <f>IF(L117&gt; 0,(COUNTIFS(FRACAS!$B$5:$B$9997, L$4, FRACAS!$D$5:$D$9997, "&lt;="&amp;L117)), "" )</f>
        <v>0</v>
      </c>
      <c r="DN117" s="282">
        <f>IF(M117&gt; 0,(COUNTIFS(FRACAS!$B$5:$B$9997, M$4, FRACAS!$D$5:$D$9997, "&lt;="&amp;M117)), "" )</f>
        <v>0</v>
      </c>
      <c r="DO117" s="284"/>
      <c r="DP117" s="282"/>
      <c r="DQ117" s="282"/>
      <c r="DR117" s="282"/>
      <c r="DS117" s="282"/>
      <c r="DT117" s="282"/>
      <c r="DU117" s="282"/>
      <c r="DV117" s="282"/>
      <c r="DW117" s="282"/>
      <c r="DX117" s="282"/>
      <c r="DY117" s="282"/>
      <c r="DZ117" s="282"/>
      <c r="EA117" s="282"/>
      <c r="EB117" s="282"/>
      <c r="EC117" s="282"/>
      <c r="ED117" s="282"/>
      <c r="EE117" s="282"/>
      <c r="EF117" s="282"/>
      <c r="EG117" s="282"/>
      <c r="EH117" s="282"/>
      <c r="EI117" s="282"/>
      <c r="EJ117" s="282"/>
      <c r="EK117" s="282"/>
      <c r="EL117" s="282"/>
      <c r="EM117" s="282"/>
      <c r="EN117" s="282"/>
      <c r="EO117" s="282"/>
      <c r="EP117" s="282"/>
      <c r="EQ117" s="282"/>
      <c r="ER117" s="282"/>
      <c r="ES117" s="282"/>
      <c r="ET117" s="282"/>
      <c r="EU117" s="282"/>
      <c r="EV117" s="282"/>
      <c r="EW117" s="282"/>
      <c r="EX117" s="282"/>
      <c r="EY117" s="282"/>
      <c r="EZ117" s="282"/>
      <c r="FA117" s="282"/>
      <c r="FB117" s="283"/>
      <c r="FC117" s="285"/>
      <c r="FD117" s="285"/>
      <c r="JN117" s="306"/>
      <c r="JO117" s="274"/>
      <c r="JP117" s="274"/>
      <c r="JQ117" s="274"/>
      <c r="JR117" s="274"/>
      <c r="JS117" s="274"/>
      <c r="JT117" s="274"/>
      <c r="JU117" s="274"/>
      <c r="JV117" s="274"/>
      <c r="JW117" s="274"/>
      <c r="JX117" s="274"/>
      <c r="JY117" s="274"/>
      <c r="JZ117" s="274"/>
      <c r="KA117" s="274"/>
      <c r="KB117" s="274"/>
      <c r="KC117" s="274"/>
      <c r="KD117" s="274"/>
      <c r="KE117" s="274"/>
      <c r="KF117" s="274"/>
      <c r="KG117" s="274"/>
      <c r="KH117" s="274"/>
      <c r="KI117" s="274"/>
      <c r="KJ117" s="274"/>
      <c r="KK117" s="274"/>
      <c r="KL117" s="274"/>
      <c r="KM117" s="274"/>
      <c r="KN117" s="274"/>
      <c r="KO117" s="274"/>
      <c r="KP117" s="274"/>
      <c r="KQ117" s="274"/>
      <c r="KR117" s="274"/>
      <c r="KS117" s="274"/>
      <c r="KT117" s="274"/>
      <c r="KU117" s="274"/>
      <c r="KV117" s="274"/>
      <c r="KW117" s="274"/>
      <c r="KX117" s="274"/>
      <c r="KY117" s="274"/>
      <c r="KZ117" s="274"/>
      <c r="LA117" s="274"/>
      <c r="LB117" s="275"/>
      <c r="LC117" s="302" t="str">
        <f t="shared" si="11"/>
        <v/>
      </c>
      <c r="LD117" s="354" t="str" cm="1">
        <f t="array" ref="LD117">IFERROR(
    (((D117/FRACAS!$AY$1)*60))
    /
    (((D117/FRACAS!$AY$1)*60) + SUMPRODUCT((FRACAS!$B$5:$B$9997=D$4)*(FRACAS!$D$5:$D$9997&lt;=D117)*(IFERROR(FRACAS!$AM$5:$AM$9997,0)))
    ),"")</f>
        <v/>
      </c>
      <c r="LE117" s="354" t="str" cm="1">
        <f t="array" ref="LE117">IFERROR(
    (((E117/FRACAS!$AY$1)*60))
    /
    (((E117/FRACAS!$AY$1)*60) + SUMPRODUCT((FRACAS!$B$5:$B$9997=E$4)*(FRACAS!$D$5:$D$9997&lt;=E117)*(IFERROR(FRACAS!$AM$5:$AM$9997,0)))
    ),"")</f>
        <v/>
      </c>
      <c r="LF117" s="354" t="str" cm="1">
        <f t="array" ref="LF117">IFERROR(
    (((F117/FRACAS!$AY$1)*60))
    /
    (((F117/FRACAS!$AY$1)*60) + SUMPRODUCT((FRACAS!$B$5:$B$9997=F$4)*(FRACAS!$D$5:$D$9997&lt;=F117)*(IFERROR(FRACAS!$AM$5:$AM$9997,0)))
    ),"")</f>
        <v/>
      </c>
      <c r="LG117" s="354" t="str" cm="1">
        <f t="array" ref="LG117">IFERROR(
    (((G117/FRACAS!$AY$1)*60))
    /
    (((G117/FRACAS!$AY$1)*60) + SUMPRODUCT((FRACAS!$B$5:$B$9997=G$4)*(FRACAS!$D$5:$D$9997&lt;=G117)*(IFERROR(FRACAS!$AM$5:$AM$9997,0)))
    ),"")</f>
        <v/>
      </c>
      <c r="LH117" s="354" t="str" cm="1">
        <f t="array" ref="LH117">IFERROR(
    (((H117/FRACAS!$AY$1)*60))
    /
    (((H117/FRACAS!$AY$1)*60) + SUMPRODUCT((FRACAS!$B$5:$B$9997=H$4)*(FRACAS!$D$5:$D$9997&lt;=H117)*(IFERROR(FRACAS!$AM$5:$AM$9997,0)))
    ),"")</f>
        <v/>
      </c>
      <c r="LI117" s="354" t="str" cm="1">
        <f t="array" ref="LI117">IFERROR(
    (((I117/FRACAS!$AY$1)*60))
    /
    (((I117/FRACAS!$AY$1)*60) + SUMPRODUCT((FRACAS!$B$5:$B$9997=I$4)*(FRACAS!$D$5:$D$9997&lt;=I117)*(IFERROR(FRACAS!$AM$5:$AM$9997,0)))
    ),"")</f>
        <v/>
      </c>
      <c r="LJ117" s="354" t="str" cm="1">
        <f t="array" ref="LJ117">IFERROR(
    (((J117/FRACAS!$AY$1)*60))
    /
    (((J117/FRACAS!$AY$1)*60) + SUMPRODUCT((FRACAS!$B$5:$B$9997=J$4)*(FRACAS!$D$5:$D$9997&lt;=J117)*(IFERROR(FRACAS!$AM$5:$AM$9997,0)))
    ),"")</f>
        <v/>
      </c>
      <c r="LK117" s="354" t="str" cm="1">
        <f t="array" ref="LK117">IFERROR(
    (((K117/FRACAS!$AY$1)*60))
    /
    (((K117/FRACAS!$AY$1)*60) + SUMPRODUCT((FRACAS!$B$5:$B$9997=K$4)*(FRACAS!$D$5:$D$9997&lt;=K117)*(IFERROR(FRACAS!$AM$5:$AM$9997,0)))
    ),"")</f>
        <v/>
      </c>
      <c r="LL117" s="354" t="str" cm="1">
        <f t="array" ref="LL117">IFERROR(
    (((L117/FRACAS!$AY$1)*60))
    /
    (((L117/FRACAS!$AY$1)*60) + SUMPRODUCT((FRACAS!$B$5:$B$9997=L$4)*(FRACAS!$D$5:$D$9997&lt;=L117)*(IFERROR(FRACAS!$AM$5:$AM$9997,0)))
    ),"")</f>
        <v/>
      </c>
      <c r="LM117" s="354" t="str" cm="1">
        <f t="array" ref="LM117">IFERROR(
    (((M117/FRACAS!$AY$1)*60))
    /
    (((M117/FRACAS!$AY$1)*60) + SUMPRODUCT((FRACAS!$B$5:$B$9997=M$4)*(FRACAS!$D$5:$D$9997&lt;=M117)*(IFERROR(FRACAS!$AM$5:$AM$9997,0)))
    ),"")</f>
        <v/>
      </c>
      <c r="LN117" s="308"/>
      <c r="LO117" s="276"/>
      <c r="LP117" s="276"/>
      <c r="LQ117" s="276"/>
      <c r="LR117" s="276"/>
      <c r="LS117" s="276"/>
      <c r="LT117" s="276"/>
      <c r="LU117" s="276"/>
      <c r="LV117" s="276"/>
      <c r="LW117" s="276"/>
      <c r="LX117" s="276"/>
      <c r="LY117" s="276"/>
      <c r="LZ117" s="276"/>
      <c r="MA117" s="276"/>
      <c r="MB117" s="276"/>
      <c r="MC117" s="276"/>
      <c r="MD117" s="276"/>
      <c r="ME117" s="276"/>
      <c r="MF117" s="276"/>
      <c r="MG117" s="276"/>
      <c r="MH117" s="276"/>
      <c r="MI117" s="276"/>
      <c r="MJ117" s="276"/>
      <c r="MK117" s="276"/>
      <c r="ML117" s="276"/>
      <c r="MM117" s="276"/>
      <c r="MN117" s="276"/>
      <c r="MO117" s="276"/>
      <c r="MP117" s="276"/>
      <c r="MQ117" s="276"/>
      <c r="MR117" s="276"/>
      <c r="MS117" s="276"/>
      <c r="MT117" s="276"/>
      <c r="MU117" s="276"/>
      <c r="MV117" s="276"/>
      <c r="MW117" s="276"/>
      <c r="MX117" s="276"/>
      <c r="MY117" s="276"/>
      <c r="MZ117" s="276"/>
      <c r="NA117" s="277"/>
      <c r="ND117" s="345">
        <f t="shared" si="12"/>
        <v>0</v>
      </c>
      <c r="NE117" s="346" t="str">
        <f t="shared" si="13"/>
        <v/>
      </c>
      <c r="NF117" s="347" t="str" cm="1">
        <f t="array" ref="NF117">IF($ND117=0,"",(IFERROR( (IFERROR($ND117/FRACAS!$AY$1*60,0) - SUMPRODUCT( (FRACAS!$K$5:$K$9999=NF$2) * IFERROR(FRACAS!$AN$5:$AN$9999,0) ) ) / IFERROR($ND117/FRACAS!$AY$1*60,0), 1 )))</f>
        <v/>
      </c>
      <c r="NG117" s="347" t="str" cm="1">
        <f t="array" ref="NG117">IF($ND117=0,"",(IFERROR( (IFERROR($ND117/FRACAS!$AY$1*60,0) - SUMPRODUCT( (FRACAS!$K$5:$K$9999=NG$2) * IFERROR(FRACAS!$AN$5:$AN$9999,0) ) ) / IFERROR($ND117/FRACAS!$AY$1*60,0), 1 )))</f>
        <v/>
      </c>
      <c r="NH117" s="347" t="str" cm="1">
        <f t="array" ref="NH117">IF($ND117=0,"",(IFERROR( (IFERROR($ND117/FRACAS!$AY$1*60,0) - SUMPRODUCT( (FRACAS!$K$5:$K$9999=NH$2) * IFERROR(FRACAS!$AN$5:$AN$9999,0) ) ) / IFERROR($ND117/FRACAS!$AY$1*60,0), 1 )))</f>
        <v/>
      </c>
      <c r="NI117" s="347" t="str" cm="1">
        <f t="array" ref="NI117">IF($ND117=0,"",(IFERROR( (IFERROR($ND117/FRACAS!$AY$1*60,0) - SUMPRODUCT( (FRACAS!$K$5:$K$9999=NI$2) * IFERROR(FRACAS!$AN$5:$AN$9999,0) ) ) / IFERROR($ND117/FRACAS!$AY$1*60,0), 1 )))</f>
        <v/>
      </c>
      <c r="NJ117" s="347" t="str" cm="1">
        <f t="array" ref="NJ117">IF($ND117=0,"",(IFERROR( (IFERROR($ND117/FRACAS!$AY$1*60,0) - SUMPRODUCT( (FRACAS!$K$5:$K$9999=NJ$2) * IFERROR(FRACAS!$AN$5:$AN$9999,0) ) ) / IFERROR($ND117/FRACAS!$AY$1*60,0), 1 )))</f>
        <v/>
      </c>
      <c r="NK117" s="347" t="str" cm="1">
        <f t="array" ref="NK117">IF($ND117=0,"",(IFERROR( (IFERROR($ND117/FRACAS!$AY$1*60,0) - SUMPRODUCT( (FRACAS!$K$5:$K$9999=NK$2) * IFERROR(FRACAS!$AN$5:$AN$9999,0) ) ) / IFERROR($ND117/FRACAS!$AY$1*60,0), 1 )))</f>
        <v/>
      </c>
      <c r="NL117" s="347" t="str" cm="1">
        <f t="array" ref="NL117">IF($ND117=0,"",(IFERROR( (IFERROR($ND117/FRACAS!$AY$1*60,0) - SUMPRODUCT( (FRACAS!$K$5:$K$9999=NL$2) * IFERROR(FRACAS!$AN$5:$AN$9999,0) ) ) / IFERROR($ND117/FRACAS!$AY$1*60,0), 1 )))</f>
        <v/>
      </c>
      <c r="NM117" s="347" t="str" cm="1">
        <f t="array" ref="NM117">IF($ND117=0,"",(IFERROR( (IFERROR($ND117/FRACAS!$AY$1*60,0) - SUMPRODUCT( (FRACAS!$K$5:$K$9999=NM$2) * IFERROR(FRACAS!$AN$5:$AN$9999,0) ) ) / IFERROR($ND117/FRACAS!$AY$1*60,0), 1 )))</f>
        <v/>
      </c>
      <c r="NN117" s="347" t="str" cm="1">
        <f t="array" ref="NN117">IF($ND117=0,"",(IFERROR( (IFERROR($ND117/FRACAS!$AY$1*60,0) - SUMPRODUCT( (FRACAS!$K$5:$K$9999=NN$2) * IFERROR(FRACAS!$AN$5:$AN$9999,0) ) ) / IFERROR($ND117/FRACAS!$AY$1*60,0), 1 )))</f>
        <v/>
      </c>
      <c r="NO117" s="347" t="str" cm="1">
        <f t="array" ref="NO117">IF($ND117=0,"",(IFERROR( (IFERROR($ND117/FRACAS!$AY$1*60,0) - SUMPRODUCT( (FRACAS!$K$5:$K$9999=NO$2) * IFERROR(FRACAS!$AN$5:$AN$9999,0) ) ) / IFERROR($ND117/FRACAS!$AY$1*60,0), 1 )))</f>
        <v/>
      </c>
      <c r="NP117" s="347" t="str" cm="1">
        <f t="array" ref="NP117">IF($ND117=0,"",(IFERROR( (IFERROR($ND117/FRACAS!$AY$1*60,0) - SUMPRODUCT( (FRACAS!$K$5:$K$9999=NP$2) * IFERROR(FRACAS!$AN$5:$AN$9999,0) ) ) / IFERROR($ND117/FRACAS!$AY$1*60,0), 1 )))</f>
        <v/>
      </c>
      <c r="NQ117" s="347" t="str" cm="1">
        <f t="array" ref="NQ117">IF($ND117=0,"",(IFERROR( (IFERROR($ND117/FRACAS!$AY$1*60,0) - SUMPRODUCT( (FRACAS!$K$5:$K$9999=NQ$2) * IFERROR(FRACAS!$AN$5:$AN$9999,0) ) ) / IFERROR($ND117/FRACAS!$AY$1*60,0), 1 )))</f>
        <v/>
      </c>
      <c r="NR117" s="347" t="str" cm="1">
        <f t="array" ref="NR117">IF($ND117=0,"",(IFERROR( (IFERROR($ND117/FRACAS!$AY$1*60,0) - SUMPRODUCT( (FRACAS!$K$5:$K$9999=NR$2) * IFERROR(FRACAS!$AN$5:$AN$9999,0) ) ) / IFERROR($ND117/FRACAS!$AY$1*60,0), 1 )))</f>
        <v/>
      </c>
      <c r="NS117" s="347" t="str" cm="1">
        <f t="array" ref="NS117">IF($ND117=0,"",(IFERROR( (IFERROR($ND117/FRACAS!$AY$1*60,0) - SUMPRODUCT( (FRACAS!$K$5:$K$9999=NS$2) * IFERROR(FRACAS!$AN$5:$AN$9999,0) ) ) / IFERROR($ND117/FRACAS!$AY$1*60,0), 1 )))</f>
        <v/>
      </c>
      <c r="NT117" s="347" t="str" cm="1">
        <f t="array" ref="NT117">IF($ND117=0,"",(IFERROR( (IFERROR($ND117/FRACAS!$AY$1*60,0) - SUMPRODUCT( (FRACAS!$K$5:$K$9999=NT$2) * IFERROR(FRACAS!$AN$5:$AN$9999,0) ) ) / IFERROR($ND117/FRACAS!$AY$1*60,0), 1 )))</f>
        <v/>
      </c>
      <c r="NU117" s="347" t="str" cm="1">
        <f t="array" ref="NU117">IF($ND117=0,"",(IFERROR( (IFERROR($ND117/FRACAS!$AY$1*60,0) - SUMPRODUCT( (FRACAS!$K$5:$K$9999=NU$2) * IFERROR(FRACAS!$AN$5:$AN$9999,0) ) ) / IFERROR($ND117/FRACAS!$AY$1*60,0), 1 )))</f>
        <v/>
      </c>
      <c r="NV117" s="347" t="str" cm="1">
        <f t="array" ref="NV117">IF($ND117=0,"",(IFERROR( (IFERROR($ND117/FRACAS!$AY$1*60,0) - SUMPRODUCT( (FRACAS!$K$5:$K$9999=NV$2) * IFERROR(FRACAS!$AN$5:$AN$9999,0) ) ) / IFERROR($ND117/FRACAS!$AY$1*60,0), 1 )))</f>
        <v/>
      </c>
      <c r="NW117" s="347" t="str" cm="1">
        <f t="array" ref="NW117">IF($ND117=0,"",(IFERROR( (IFERROR($ND117/FRACAS!$AY$1*60,0) - SUMPRODUCT( (FRACAS!$K$5:$K$9999=NW$2) * IFERROR(FRACAS!$AN$5:$AN$9999,0) ) ) / IFERROR($ND117/FRACAS!$AY$1*60,0), 1 )))</f>
        <v/>
      </c>
      <c r="NX117" s="347" t="str" cm="1">
        <f t="array" ref="NX117">IF($ND117=0,"",(IFERROR( (IFERROR($ND117/FRACAS!$AY$1*60,0) - SUMPRODUCT( (FRACAS!$K$5:$K$9999=NX$2) * IFERROR(FRACAS!$AN$5:$AN$9999,0) ) ) / IFERROR($ND117/FRACAS!$AY$1*60,0), 1 )))</f>
        <v/>
      </c>
      <c r="NY117" s="347" t="str" cm="1">
        <f t="array" ref="NY117">IF($ND117=0,"",(IFERROR( (IFERROR($ND117/FRACAS!$AY$1*60,0) - SUMPRODUCT( (FRACAS!$K$5:$K$9999=NY$2) * IFERROR(FRACAS!$AN$5:$AN$9999,0) ) ) / IFERROR($ND117/FRACAS!$AY$1*60,0), 1 )))</f>
        <v/>
      </c>
      <c r="NZ117" s="347" t="str" cm="1">
        <f t="array" ref="NZ117">IF($ND117=0,"",(IFERROR( (IFERROR($ND117/FRACAS!$AY$1*60,0) - SUMPRODUCT( (FRACAS!$K$5:$K$9999=NZ$2) * IFERROR(FRACAS!$AN$5:$AN$9999,0) ) ) / IFERROR($ND117/FRACAS!$AY$1*60,0), 1 )))</f>
        <v/>
      </c>
      <c r="OA117" s="347" t="str" cm="1">
        <f t="array" ref="OA117">IF($ND117=0,"",(IFERROR( (IFERROR($ND117/FRACAS!$AY$1*60,0) - SUMPRODUCT( (FRACAS!$K$5:$K$9999=OA$2) * IFERROR(FRACAS!$AN$5:$AN$9999,0) ) ) / IFERROR($ND117/FRACAS!$AY$1*60,0), 1 )))</f>
        <v/>
      </c>
      <c r="OB117" s="347" t="str" cm="1">
        <f t="array" ref="OB117">IF($ND117=0,"",(IFERROR( (IFERROR($ND117/FRACAS!$AY$1*60,0) - SUMPRODUCT( (FRACAS!$K$5:$K$9999=OB$2) * IFERROR(FRACAS!$AN$5:$AN$9999,0) ) ) / IFERROR($ND117/FRACAS!$AY$1*60,0), 1 )))</f>
        <v/>
      </c>
      <c r="OC117" s="347" t="str" cm="1">
        <f t="array" ref="OC117">IF($ND117=0,"",(IFERROR( (IFERROR($ND117/FRACAS!$AY$1*60,0) - SUMPRODUCT( (FRACAS!$K$5:$K$9999=OC$2) * IFERROR(FRACAS!$AN$5:$AN$9999,0) ) ) / IFERROR($ND117/FRACAS!$AY$1*60,0), 1 )))</f>
        <v/>
      </c>
      <c r="OD117" s="347" t="str" cm="1">
        <f t="array" ref="OD117">IF($ND117=0,"",(IFERROR( (IFERROR($ND117/FRACAS!$AY$1*60,0) - SUMPRODUCT( (FRACAS!$K$5:$K$9999=OD$2) * IFERROR(FRACAS!$AN$5:$AN$9999,0) ) ) / IFERROR($ND117/FRACAS!$AY$1*60,0), 1 )))</f>
        <v/>
      </c>
      <c r="OE117" s="347" t="str" cm="1">
        <f t="array" ref="OE117">IF($ND117=0,"",(IFERROR( (IFERROR($ND117/FRACAS!$AY$1*60,0) - SUMPRODUCT( (FRACAS!$K$5:$K$9999=OE$2) * IFERROR(FRACAS!$AN$5:$AN$9999,0) ) ) / IFERROR($ND117/FRACAS!$AY$1*60,0), 1 )))</f>
        <v/>
      </c>
      <c r="OF117" s="347" t="str" cm="1">
        <f t="array" ref="OF117">IF($ND117=0,"",(IFERROR( (IFERROR($ND117/FRACAS!$AY$1*60,0) - SUMPRODUCT( (FRACAS!$K$5:$K$9999=OF$2) * IFERROR(FRACAS!$AN$5:$AN$9999,0) ) ) / IFERROR($ND117/FRACAS!$AY$1*60,0), 1 )))</f>
        <v/>
      </c>
      <c r="OG117" s="347" t="str" cm="1">
        <f t="array" ref="OG117">IF($ND117=0,"",(IFERROR( (IFERROR($ND117/FRACAS!$AY$1*60,0) - SUMPRODUCT( (FRACAS!$K$5:$K$9999=OG$2) * IFERROR(FRACAS!$AN$5:$AN$9999,0) ) ) / IFERROR($ND117/FRACAS!$AY$1*60,0), 1 )))</f>
        <v/>
      </c>
      <c r="OH117" s="347" t="str" cm="1">
        <f t="array" ref="OH117">IF($ND117=0,"",(IFERROR( (IFERROR($ND117/FRACAS!$AY$1*60,0) - SUMPRODUCT( (FRACAS!$K$5:$K$9999=OH$2) * IFERROR(FRACAS!$AN$5:$AN$9999,0) ) ) / IFERROR($ND117/FRACAS!$AY$1*60,0), 1 )))</f>
        <v/>
      </c>
      <c r="OI117" s="347" t="str" cm="1">
        <f t="array" ref="OI117">IF($ND117=0,"",(IFERROR( (IFERROR($ND117/FRACAS!$AY$1*60,0) - SUMPRODUCT( (FRACAS!$K$5:$K$9999=OI$2) * IFERROR(FRACAS!$AN$5:$AN$9999,0) ) ) / IFERROR($ND117/FRACAS!$AY$1*60,0), 1 )))</f>
        <v/>
      </c>
      <c r="OJ117" s="347" t="str" cm="1">
        <f t="array" ref="OJ117">IF($ND117=0,"",(IFERROR( (IFERROR($ND117/FRACAS!$AY$1*60,0) - SUMPRODUCT( (FRACAS!$K$5:$K$9999=OJ$2) * IFERROR(FRACAS!$AN$5:$AN$9999,0) ) ) / IFERROR($ND117/FRACAS!$AY$1*60,0), 1 )))</f>
        <v/>
      </c>
      <c r="OK117" s="347" t="str" cm="1">
        <f t="array" ref="OK117">IF($ND117=0,"",(IFERROR( (IFERROR($ND117/FRACAS!$AY$1*60,0) - SUMPRODUCT( (FRACAS!$K$5:$K$9999=OK$2) * IFERROR(FRACAS!$AN$5:$AN$9999,0) ) ) / IFERROR($ND117/FRACAS!$AY$1*60,0), 1 )))</f>
        <v/>
      </c>
      <c r="OL117" s="347" t="str" cm="1">
        <f t="array" ref="OL117">IF($ND117=0,"",(IFERROR( (IFERROR($ND117/FRACAS!$AY$1*60,0) - SUMPRODUCT( (FRACAS!$K$5:$K$9999=OL$2) * IFERROR(FRACAS!$AN$5:$AN$9999,0) ) ) / IFERROR($ND117/FRACAS!$AY$1*60,0), 1 )))</f>
        <v/>
      </c>
      <c r="OM117" s="347" t="str" cm="1">
        <f t="array" ref="OM117">IF($ND117=0,"",(IFERROR( (IFERROR($ND117/FRACAS!$AY$1*60,0) - SUMPRODUCT( (FRACAS!$K$5:$K$9999=OM$2) * IFERROR(FRACAS!$AN$5:$AN$9999,0) ) ) / IFERROR($ND117/FRACAS!$AY$1*60,0), 1 )))</f>
        <v/>
      </c>
      <c r="ON117" s="347" t="str" cm="1">
        <f t="array" ref="ON117">IF($ND117=0,"",(IFERROR( (IFERROR($ND117/FRACAS!$AY$1*60,0) - SUMPRODUCT( (FRACAS!$K$5:$K$9999=ON$2) * IFERROR(FRACAS!$AN$5:$AN$9999,0) ) ) / IFERROR($ND117/FRACAS!$AY$1*60,0), 1 )))</f>
        <v/>
      </c>
    </row>
    <row r="118" spans="2:404" ht="15" customHeight="1">
      <c r="B118" s="301" t="s">
        <v>225</v>
      </c>
      <c r="C118" s="302">
        <v>46052</v>
      </c>
      <c r="D118" s="279" t="str">
        <f>IF('[7]MİLLEAGE(KM)'!H119="","",'[7]MİLLEAGE(KM)'!H119)</f>
        <v/>
      </c>
      <c r="E118" s="279" t="str">
        <f>IF('[7]MİLLEAGE(KM)'!I119="","",'[7]MİLLEAGE(KM)'!I119)</f>
        <v/>
      </c>
      <c r="F118" s="279" t="str">
        <f>IF('[7]MİLLEAGE(KM)'!J119="","",'[7]MİLLEAGE(KM)'!J119)</f>
        <v/>
      </c>
      <c r="G118" s="279" t="str">
        <f>IF('[7]MİLLEAGE(KM)'!K119="","",'[7]MİLLEAGE(KM)'!K119)</f>
        <v/>
      </c>
      <c r="H118" s="279" t="str">
        <f>IF('[7]MİLLEAGE(KM)'!L119="","",'[7]MİLLEAGE(KM)'!L119)</f>
        <v/>
      </c>
      <c r="I118" s="279" t="str">
        <f>IF('[7]MİLLEAGE(KM)'!M119="","",'[7]MİLLEAGE(KM)'!M119)</f>
        <v/>
      </c>
      <c r="J118" s="279" t="str">
        <f>IF('[7]MİLLEAGE(KM)'!N119="","",'[7]MİLLEAGE(KM)'!N119)</f>
        <v/>
      </c>
      <c r="K118" s="279" t="str">
        <f>IF('[7]MİLLEAGE(KM)'!O119="","",'[7]MİLLEAGE(KM)'!O119)</f>
        <v/>
      </c>
      <c r="L118" s="279" t="str">
        <f>IF('[7]MİLLEAGE(KM)'!P119="","",'[7]MİLLEAGE(KM)'!P119)</f>
        <v/>
      </c>
      <c r="M118" s="279" t="str">
        <f>IF('[7]MİLLEAGE(KM)'!Q119="","",'[7]MİLLEAGE(KM)'!Q119)</f>
        <v/>
      </c>
      <c r="N118" s="305"/>
      <c r="O118" s="279"/>
      <c r="P118" s="279"/>
      <c r="Q118" s="279"/>
      <c r="R118" s="279"/>
      <c r="S118" s="279"/>
      <c r="T118" s="279"/>
      <c r="U118" s="279"/>
      <c r="V118" s="279"/>
      <c r="W118" s="279"/>
      <c r="X118" s="279"/>
      <c r="Y118" s="279"/>
      <c r="Z118" s="279"/>
      <c r="AA118" s="279"/>
      <c r="AB118" s="279"/>
      <c r="AC118" s="279"/>
      <c r="AD118" s="279"/>
      <c r="AE118" s="279"/>
      <c r="AF118" s="279"/>
      <c r="AG118" s="279"/>
      <c r="AH118" s="279"/>
      <c r="AI118" s="279"/>
      <c r="AJ118" s="279"/>
      <c r="AK118" s="279"/>
      <c r="AL118" s="279"/>
      <c r="AM118" s="279"/>
      <c r="AN118" s="279"/>
      <c r="AO118" s="279"/>
      <c r="AP118" s="279"/>
      <c r="AQ118" s="279"/>
      <c r="AR118" s="279"/>
      <c r="AS118" s="279"/>
      <c r="AT118" s="279"/>
      <c r="AU118" s="279"/>
      <c r="AV118" s="279"/>
      <c r="AW118" s="279"/>
      <c r="AX118" s="279"/>
      <c r="AY118" s="279"/>
      <c r="AZ118" s="279"/>
      <c r="BA118" s="280"/>
      <c r="BB118" s="266"/>
      <c r="BC118" s="266"/>
      <c r="BD118" s="352"/>
      <c r="BE118" s="352"/>
      <c r="BF118" s="352"/>
      <c r="BG118" s="352"/>
      <c r="BH118" s="352"/>
      <c r="BI118" s="352"/>
      <c r="BJ118" s="352"/>
      <c r="BK118" s="352"/>
      <c r="BL118" s="352"/>
      <c r="BM118" s="352"/>
      <c r="BN118" s="352"/>
      <c r="BO118" s="352"/>
      <c r="BP118" s="352"/>
      <c r="BQ118" s="352"/>
      <c r="BR118" s="352"/>
      <c r="BS118" s="352"/>
      <c r="BT118" s="352"/>
      <c r="BU118" s="352"/>
      <c r="BV118" s="352"/>
      <c r="BW118" s="352"/>
      <c r="BX118" s="352"/>
      <c r="BY118" s="352"/>
      <c r="BZ118" s="352"/>
      <c r="CA118" s="352"/>
      <c r="CB118" s="352"/>
      <c r="CC118" s="352"/>
      <c r="CD118" s="352"/>
      <c r="CE118" s="352"/>
      <c r="CF118" s="352"/>
      <c r="CG118" s="352"/>
      <c r="CH118" s="352"/>
      <c r="CI118" s="352"/>
      <c r="CJ118" s="352"/>
      <c r="CK118" s="352"/>
      <c r="CL118" s="352"/>
      <c r="CM118" s="352"/>
      <c r="CN118" s="352"/>
      <c r="CO118" s="352"/>
      <c r="CP118" s="352"/>
      <c r="CQ118" s="352"/>
      <c r="CR118" s="352"/>
      <c r="CS118" s="352"/>
      <c r="CT118" s="352"/>
      <c r="CU118" s="352"/>
      <c r="CV118" s="352"/>
      <c r="CW118" s="352"/>
      <c r="CX118" s="352"/>
      <c r="CY118" s="352"/>
      <c r="CZ118" s="352"/>
      <c r="DA118" s="352"/>
      <c r="DB118" s="266"/>
      <c r="DC118" s="266">
        <f t="shared" si="8"/>
        <v>0</v>
      </c>
      <c r="DD118" s="302" t="str">
        <f t="shared" si="9"/>
        <v/>
      </c>
      <c r="DE118" s="328">
        <f>IF(D118&gt; 0,(COUNTIFS(FRACAS!$B$5:$B$9997, D$4, FRACAS!$D$5:$D$9997, "&lt;="&amp;D118)), "" )</f>
        <v>0</v>
      </c>
      <c r="DF118" s="282">
        <f>IF(E118&gt; 0,(COUNTIFS(FRACAS!$B$5:$B$9997, E$4, FRACAS!$D$5:$D$9997, "&lt;="&amp;E118)), "" )</f>
        <v>0</v>
      </c>
      <c r="DG118" s="282">
        <f>IF(F118&gt; 0,(COUNTIFS(FRACAS!$B$5:$B$9997, F$4, FRACAS!$D$5:$D$9997, "&lt;="&amp;F118)), "" )</f>
        <v>0</v>
      </c>
      <c r="DH118" s="282">
        <f>IF(G118&gt; 0,(COUNTIFS(FRACAS!$B$5:$B$9997, G$4, FRACAS!$D$5:$D$9997, "&lt;="&amp;G118)), "" )</f>
        <v>0</v>
      </c>
      <c r="DI118" s="282">
        <f>IF(H118&gt; 0,(COUNTIFS(FRACAS!$B$5:$B$9997, H$4, FRACAS!$D$5:$D$9997, "&lt;="&amp;H118)), "" )</f>
        <v>0</v>
      </c>
      <c r="DJ118" s="282">
        <f>IF(I118&gt; 0,(COUNTIFS(FRACAS!$B$5:$B$9997, I$4, FRACAS!$D$5:$D$9997, "&lt;="&amp;I118)), "" )</f>
        <v>0</v>
      </c>
      <c r="DK118" s="282">
        <f>IF(J118&gt; 0,(COUNTIFS(FRACAS!$B$5:$B$9997, J$4, FRACAS!$D$5:$D$9997, "&lt;="&amp;J118)), "" )</f>
        <v>0</v>
      </c>
      <c r="DL118" s="282">
        <f>IF(K118&gt; 0,(COUNTIFS(FRACAS!$B$5:$B$9997, K$4, FRACAS!$D$5:$D$9997, "&lt;="&amp;K118)), "" )</f>
        <v>0</v>
      </c>
      <c r="DM118" s="282">
        <f>IF(L118&gt; 0,(COUNTIFS(FRACAS!$B$5:$B$9997, L$4, FRACAS!$D$5:$D$9997, "&lt;="&amp;L118)), "" )</f>
        <v>0</v>
      </c>
      <c r="DN118" s="282">
        <f>IF(M118&gt; 0,(COUNTIFS(FRACAS!$B$5:$B$9997, M$4, FRACAS!$D$5:$D$9997, "&lt;="&amp;M118)), "" )</f>
        <v>0</v>
      </c>
      <c r="DO118" s="284"/>
      <c r="DP118" s="282"/>
      <c r="DQ118" s="282"/>
      <c r="DR118" s="282"/>
      <c r="DS118" s="282"/>
      <c r="DT118" s="282"/>
      <c r="DU118" s="282"/>
      <c r="DV118" s="282"/>
      <c r="DW118" s="282"/>
      <c r="DX118" s="282"/>
      <c r="DY118" s="282"/>
      <c r="DZ118" s="282"/>
      <c r="EA118" s="282"/>
      <c r="EB118" s="282"/>
      <c r="EC118" s="282"/>
      <c r="ED118" s="282"/>
      <c r="EE118" s="282"/>
      <c r="EF118" s="282"/>
      <c r="EG118" s="282"/>
      <c r="EH118" s="282"/>
      <c r="EI118" s="282"/>
      <c r="EJ118" s="282"/>
      <c r="EK118" s="282"/>
      <c r="EL118" s="282"/>
      <c r="EM118" s="282"/>
      <c r="EN118" s="282"/>
      <c r="EO118" s="282"/>
      <c r="EP118" s="282"/>
      <c r="EQ118" s="282"/>
      <c r="ER118" s="282"/>
      <c r="ES118" s="282"/>
      <c r="ET118" s="282"/>
      <c r="EU118" s="282"/>
      <c r="EV118" s="282"/>
      <c r="EW118" s="282"/>
      <c r="EX118" s="282"/>
      <c r="EY118" s="282"/>
      <c r="EZ118" s="282"/>
      <c r="FA118" s="282"/>
      <c r="FB118" s="283"/>
      <c r="FC118" s="285"/>
      <c r="FD118" s="285"/>
      <c r="JN118" s="306"/>
      <c r="JO118" s="274"/>
      <c r="JP118" s="274"/>
      <c r="JQ118" s="274"/>
      <c r="JR118" s="274"/>
      <c r="JS118" s="274"/>
      <c r="JT118" s="274"/>
      <c r="JU118" s="274"/>
      <c r="JV118" s="274"/>
      <c r="JW118" s="274"/>
      <c r="JX118" s="274"/>
      <c r="JY118" s="274"/>
      <c r="JZ118" s="274"/>
      <c r="KA118" s="274"/>
      <c r="KB118" s="274"/>
      <c r="KC118" s="274"/>
      <c r="KD118" s="274"/>
      <c r="KE118" s="274"/>
      <c r="KF118" s="274"/>
      <c r="KG118" s="274"/>
      <c r="KH118" s="274"/>
      <c r="KI118" s="274"/>
      <c r="KJ118" s="274"/>
      <c r="KK118" s="274"/>
      <c r="KL118" s="274"/>
      <c r="KM118" s="274"/>
      <c r="KN118" s="274"/>
      <c r="KO118" s="274"/>
      <c r="KP118" s="274"/>
      <c r="KQ118" s="274"/>
      <c r="KR118" s="274"/>
      <c r="KS118" s="274"/>
      <c r="KT118" s="274"/>
      <c r="KU118" s="274"/>
      <c r="KV118" s="274"/>
      <c r="KW118" s="274"/>
      <c r="KX118" s="274"/>
      <c r="KY118" s="274"/>
      <c r="KZ118" s="274"/>
      <c r="LA118" s="274"/>
      <c r="LB118" s="275"/>
      <c r="LC118" s="302" t="str">
        <f t="shared" si="11"/>
        <v/>
      </c>
      <c r="LD118" s="354" t="str" cm="1">
        <f t="array" ref="LD118">IFERROR(
    (((D118/FRACAS!$AY$1)*60))
    /
    (((D118/FRACAS!$AY$1)*60) + SUMPRODUCT((FRACAS!$B$5:$B$9997=D$4)*(FRACAS!$D$5:$D$9997&lt;=D118)*(IFERROR(FRACAS!$AM$5:$AM$9997,0)))
    ),"")</f>
        <v/>
      </c>
      <c r="LE118" s="354" t="str" cm="1">
        <f t="array" ref="LE118">IFERROR(
    (((E118/FRACAS!$AY$1)*60))
    /
    (((E118/FRACAS!$AY$1)*60) + SUMPRODUCT((FRACAS!$B$5:$B$9997=E$4)*(FRACAS!$D$5:$D$9997&lt;=E118)*(IFERROR(FRACAS!$AM$5:$AM$9997,0)))
    ),"")</f>
        <v/>
      </c>
      <c r="LF118" s="354" t="str" cm="1">
        <f t="array" ref="LF118">IFERROR(
    (((F118/FRACAS!$AY$1)*60))
    /
    (((F118/FRACAS!$AY$1)*60) + SUMPRODUCT((FRACAS!$B$5:$B$9997=F$4)*(FRACAS!$D$5:$D$9997&lt;=F118)*(IFERROR(FRACAS!$AM$5:$AM$9997,0)))
    ),"")</f>
        <v/>
      </c>
      <c r="LG118" s="354" t="str" cm="1">
        <f t="array" ref="LG118">IFERROR(
    (((G118/FRACAS!$AY$1)*60))
    /
    (((G118/FRACAS!$AY$1)*60) + SUMPRODUCT((FRACAS!$B$5:$B$9997=G$4)*(FRACAS!$D$5:$D$9997&lt;=G118)*(IFERROR(FRACAS!$AM$5:$AM$9997,0)))
    ),"")</f>
        <v/>
      </c>
      <c r="LH118" s="354" t="str" cm="1">
        <f t="array" ref="LH118">IFERROR(
    (((H118/FRACAS!$AY$1)*60))
    /
    (((H118/FRACAS!$AY$1)*60) + SUMPRODUCT((FRACAS!$B$5:$B$9997=H$4)*(FRACAS!$D$5:$D$9997&lt;=H118)*(IFERROR(FRACAS!$AM$5:$AM$9997,0)))
    ),"")</f>
        <v/>
      </c>
      <c r="LI118" s="354" t="str" cm="1">
        <f t="array" ref="LI118">IFERROR(
    (((I118/FRACAS!$AY$1)*60))
    /
    (((I118/FRACAS!$AY$1)*60) + SUMPRODUCT((FRACAS!$B$5:$B$9997=I$4)*(FRACAS!$D$5:$D$9997&lt;=I118)*(IFERROR(FRACAS!$AM$5:$AM$9997,0)))
    ),"")</f>
        <v/>
      </c>
      <c r="LJ118" s="354" t="str" cm="1">
        <f t="array" ref="LJ118">IFERROR(
    (((J118/FRACAS!$AY$1)*60))
    /
    (((J118/FRACAS!$AY$1)*60) + SUMPRODUCT((FRACAS!$B$5:$B$9997=J$4)*(FRACAS!$D$5:$D$9997&lt;=J118)*(IFERROR(FRACAS!$AM$5:$AM$9997,0)))
    ),"")</f>
        <v/>
      </c>
      <c r="LK118" s="354" t="str" cm="1">
        <f t="array" ref="LK118">IFERROR(
    (((K118/FRACAS!$AY$1)*60))
    /
    (((K118/FRACAS!$AY$1)*60) + SUMPRODUCT((FRACAS!$B$5:$B$9997=K$4)*(FRACAS!$D$5:$D$9997&lt;=K118)*(IFERROR(FRACAS!$AM$5:$AM$9997,0)))
    ),"")</f>
        <v/>
      </c>
      <c r="LL118" s="354" t="str" cm="1">
        <f t="array" ref="LL118">IFERROR(
    (((L118/FRACAS!$AY$1)*60))
    /
    (((L118/FRACAS!$AY$1)*60) + SUMPRODUCT((FRACAS!$B$5:$B$9997=L$4)*(FRACAS!$D$5:$D$9997&lt;=L118)*(IFERROR(FRACAS!$AM$5:$AM$9997,0)))
    ),"")</f>
        <v/>
      </c>
      <c r="LM118" s="354" t="str" cm="1">
        <f t="array" ref="LM118">IFERROR(
    (((M118/FRACAS!$AY$1)*60))
    /
    (((M118/FRACAS!$AY$1)*60) + SUMPRODUCT((FRACAS!$B$5:$B$9997=M$4)*(FRACAS!$D$5:$D$9997&lt;=M118)*(IFERROR(FRACAS!$AM$5:$AM$9997,0)))
    ),"")</f>
        <v/>
      </c>
      <c r="LN118" s="308"/>
      <c r="LO118" s="276"/>
      <c r="LP118" s="276"/>
      <c r="LQ118" s="276"/>
      <c r="LR118" s="276"/>
      <c r="LS118" s="276"/>
      <c r="LT118" s="276"/>
      <c r="LU118" s="276"/>
      <c r="LV118" s="276"/>
      <c r="LW118" s="276"/>
      <c r="LX118" s="276"/>
      <c r="LY118" s="276"/>
      <c r="LZ118" s="276"/>
      <c r="MA118" s="276"/>
      <c r="MB118" s="276"/>
      <c r="MC118" s="276"/>
      <c r="MD118" s="276"/>
      <c r="ME118" s="276"/>
      <c r="MF118" s="276"/>
      <c r="MG118" s="276"/>
      <c r="MH118" s="276"/>
      <c r="MI118" s="276"/>
      <c r="MJ118" s="276"/>
      <c r="MK118" s="276"/>
      <c r="ML118" s="276"/>
      <c r="MM118" s="276"/>
      <c r="MN118" s="276"/>
      <c r="MO118" s="276"/>
      <c r="MP118" s="276"/>
      <c r="MQ118" s="276"/>
      <c r="MR118" s="276"/>
      <c r="MS118" s="276"/>
      <c r="MT118" s="276"/>
      <c r="MU118" s="276"/>
      <c r="MV118" s="276"/>
      <c r="MW118" s="276"/>
      <c r="MX118" s="276"/>
      <c r="MY118" s="276"/>
      <c r="MZ118" s="276"/>
      <c r="NA118" s="277"/>
      <c r="ND118" s="345">
        <f t="shared" si="12"/>
        <v>0</v>
      </c>
      <c r="NE118" s="346" t="str">
        <f t="shared" si="13"/>
        <v/>
      </c>
      <c r="NF118" s="347" t="str" cm="1">
        <f t="array" ref="NF118">IF($ND118=0,"",(IFERROR( (IFERROR($ND118/FRACAS!$AY$1*60,0) - SUMPRODUCT( (FRACAS!$K$5:$K$9999=NF$2) * IFERROR(FRACAS!$AN$5:$AN$9999,0) ) ) / IFERROR($ND118/FRACAS!$AY$1*60,0), 1 )))</f>
        <v/>
      </c>
      <c r="NG118" s="347" t="str" cm="1">
        <f t="array" ref="NG118">IF($ND118=0,"",(IFERROR( (IFERROR($ND118/FRACAS!$AY$1*60,0) - SUMPRODUCT( (FRACAS!$K$5:$K$9999=NG$2) * IFERROR(FRACAS!$AN$5:$AN$9999,0) ) ) / IFERROR($ND118/FRACAS!$AY$1*60,0), 1 )))</f>
        <v/>
      </c>
      <c r="NH118" s="347" t="str" cm="1">
        <f t="array" ref="NH118">IF($ND118=0,"",(IFERROR( (IFERROR($ND118/FRACAS!$AY$1*60,0) - SUMPRODUCT( (FRACAS!$K$5:$K$9999=NH$2) * IFERROR(FRACAS!$AN$5:$AN$9999,0) ) ) / IFERROR($ND118/FRACAS!$AY$1*60,0), 1 )))</f>
        <v/>
      </c>
      <c r="NI118" s="347" t="str" cm="1">
        <f t="array" ref="NI118">IF($ND118=0,"",(IFERROR( (IFERROR($ND118/FRACAS!$AY$1*60,0) - SUMPRODUCT( (FRACAS!$K$5:$K$9999=NI$2) * IFERROR(FRACAS!$AN$5:$AN$9999,0) ) ) / IFERROR($ND118/FRACAS!$AY$1*60,0), 1 )))</f>
        <v/>
      </c>
      <c r="NJ118" s="347" t="str" cm="1">
        <f t="array" ref="NJ118">IF($ND118=0,"",(IFERROR( (IFERROR($ND118/FRACAS!$AY$1*60,0) - SUMPRODUCT( (FRACAS!$K$5:$K$9999=NJ$2) * IFERROR(FRACAS!$AN$5:$AN$9999,0) ) ) / IFERROR($ND118/FRACAS!$AY$1*60,0), 1 )))</f>
        <v/>
      </c>
      <c r="NK118" s="347" t="str" cm="1">
        <f t="array" ref="NK118">IF($ND118=0,"",(IFERROR( (IFERROR($ND118/FRACAS!$AY$1*60,0) - SUMPRODUCT( (FRACAS!$K$5:$K$9999=NK$2) * IFERROR(FRACAS!$AN$5:$AN$9999,0) ) ) / IFERROR($ND118/FRACAS!$AY$1*60,0), 1 )))</f>
        <v/>
      </c>
      <c r="NL118" s="347" t="str" cm="1">
        <f t="array" ref="NL118">IF($ND118=0,"",(IFERROR( (IFERROR($ND118/FRACAS!$AY$1*60,0) - SUMPRODUCT( (FRACAS!$K$5:$K$9999=NL$2) * IFERROR(FRACAS!$AN$5:$AN$9999,0) ) ) / IFERROR($ND118/FRACAS!$AY$1*60,0), 1 )))</f>
        <v/>
      </c>
      <c r="NM118" s="347" t="str" cm="1">
        <f t="array" ref="NM118">IF($ND118=0,"",(IFERROR( (IFERROR($ND118/FRACAS!$AY$1*60,0) - SUMPRODUCT( (FRACAS!$K$5:$K$9999=NM$2) * IFERROR(FRACAS!$AN$5:$AN$9999,0) ) ) / IFERROR($ND118/FRACAS!$AY$1*60,0), 1 )))</f>
        <v/>
      </c>
      <c r="NN118" s="347" t="str" cm="1">
        <f t="array" ref="NN118">IF($ND118=0,"",(IFERROR( (IFERROR($ND118/FRACAS!$AY$1*60,0) - SUMPRODUCT( (FRACAS!$K$5:$K$9999=NN$2) * IFERROR(FRACAS!$AN$5:$AN$9999,0) ) ) / IFERROR($ND118/FRACAS!$AY$1*60,0), 1 )))</f>
        <v/>
      </c>
      <c r="NO118" s="347" t="str" cm="1">
        <f t="array" ref="NO118">IF($ND118=0,"",(IFERROR( (IFERROR($ND118/FRACAS!$AY$1*60,0) - SUMPRODUCT( (FRACAS!$K$5:$K$9999=NO$2) * IFERROR(FRACAS!$AN$5:$AN$9999,0) ) ) / IFERROR($ND118/FRACAS!$AY$1*60,0), 1 )))</f>
        <v/>
      </c>
      <c r="NP118" s="347" t="str" cm="1">
        <f t="array" ref="NP118">IF($ND118=0,"",(IFERROR( (IFERROR($ND118/FRACAS!$AY$1*60,0) - SUMPRODUCT( (FRACAS!$K$5:$K$9999=NP$2) * IFERROR(FRACAS!$AN$5:$AN$9999,0) ) ) / IFERROR($ND118/FRACAS!$AY$1*60,0), 1 )))</f>
        <v/>
      </c>
      <c r="NQ118" s="347" t="str" cm="1">
        <f t="array" ref="NQ118">IF($ND118=0,"",(IFERROR( (IFERROR($ND118/FRACAS!$AY$1*60,0) - SUMPRODUCT( (FRACAS!$K$5:$K$9999=NQ$2) * IFERROR(FRACAS!$AN$5:$AN$9999,0) ) ) / IFERROR($ND118/FRACAS!$AY$1*60,0), 1 )))</f>
        <v/>
      </c>
      <c r="NR118" s="347" t="str" cm="1">
        <f t="array" ref="NR118">IF($ND118=0,"",(IFERROR( (IFERROR($ND118/FRACAS!$AY$1*60,0) - SUMPRODUCT( (FRACAS!$K$5:$K$9999=NR$2) * IFERROR(FRACAS!$AN$5:$AN$9999,0) ) ) / IFERROR($ND118/FRACAS!$AY$1*60,0), 1 )))</f>
        <v/>
      </c>
      <c r="NS118" s="347" t="str" cm="1">
        <f t="array" ref="NS118">IF($ND118=0,"",(IFERROR( (IFERROR($ND118/FRACAS!$AY$1*60,0) - SUMPRODUCT( (FRACAS!$K$5:$K$9999=NS$2) * IFERROR(FRACAS!$AN$5:$AN$9999,0) ) ) / IFERROR($ND118/FRACAS!$AY$1*60,0), 1 )))</f>
        <v/>
      </c>
      <c r="NT118" s="347" t="str" cm="1">
        <f t="array" ref="NT118">IF($ND118=0,"",(IFERROR( (IFERROR($ND118/FRACAS!$AY$1*60,0) - SUMPRODUCT( (FRACAS!$K$5:$K$9999=NT$2) * IFERROR(FRACAS!$AN$5:$AN$9999,0) ) ) / IFERROR($ND118/FRACAS!$AY$1*60,0), 1 )))</f>
        <v/>
      </c>
      <c r="NU118" s="347" t="str" cm="1">
        <f t="array" ref="NU118">IF($ND118=0,"",(IFERROR( (IFERROR($ND118/FRACAS!$AY$1*60,0) - SUMPRODUCT( (FRACAS!$K$5:$K$9999=NU$2) * IFERROR(FRACAS!$AN$5:$AN$9999,0) ) ) / IFERROR($ND118/FRACAS!$AY$1*60,0), 1 )))</f>
        <v/>
      </c>
      <c r="NV118" s="347" t="str" cm="1">
        <f t="array" ref="NV118">IF($ND118=0,"",(IFERROR( (IFERROR($ND118/FRACAS!$AY$1*60,0) - SUMPRODUCT( (FRACAS!$K$5:$K$9999=NV$2) * IFERROR(FRACAS!$AN$5:$AN$9999,0) ) ) / IFERROR($ND118/FRACAS!$AY$1*60,0), 1 )))</f>
        <v/>
      </c>
      <c r="NW118" s="347" t="str" cm="1">
        <f t="array" ref="NW118">IF($ND118=0,"",(IFERROR( (IFERROR($ND118/FRACAS!$AY$1*60,0) - SUMPRODUCT( (FRACAS!$K$5:$K$9999=NW$2) * IFERROR(FRACAS!$AN$5:$AN$9999,0) ) ) / IFERROR($ND118/FRACAS!$AY$1*60,0), 1 )))</f>
        <v/>
      </c>
      <c r="NX118" s="347" t="str" cm="1">
        <f t="array" ref="NX118">IF($ND118=0,"",(IFERROR( (IFERROR($ND118/FRACAS!$AY$1*60,0) - SUMPRODUCT( (FRACAS!$K$5:$K$9999=NX$2) * IFERROR(FRACAS!$AN$5:$AN$9999,0) ) ) / IFERROR($ND118/FRACAS!$AY$1*60,0), 1 )))</f>
        <v/>
      </c>
      <c r="NY118" s="347" t="str" cm="1">
        <f t="array" ref="NY118">IF($ND118=0,"",(IFERROR( (IFERROR($ND118/FRACAS!$AY$1*60,0) - SUMPRODUCT( (FRACAS!$K$5:$K$9999=NY$2) * IFERROR(FRACAS!$AN$5:$AN$9999,0) ) ) / IFERROR($ND118/FRACAS!$AY$1*60,0), 1 )))</f>
        <v/>
      </c>
      <c r="NZ118" s="347" t="str" cm="1">
        <f t="array" ref="NZ118">IF($ND118=0,"",(IFERROR( (IFERROR($ND118/FRACAS!$AY$1*60,0) - SUMPRODUCT( (FRACAS!$K$5:$K$9999=NZ$2) * IFERROR(FRACAS!$AN$5:$AN$9999,0) ) ) / IFERROR($ND118/FRACAS!$AY$1*60,0), 1 )))</f>
        <v/>
      </c>
      <c r="OA118" s="347" t="str" cm="1">
        <f t="array" ref="OA118">IF($ND118=0,"",(IFERROR( (IFERROR($ND118/FRACAS!$AY$1*60,0) - SUMPRODUCT( (FRACAS!$K$5:$K$9999=OA$2) * IFERROR(FRACAS!$AN$5:$AN$9999,0) ) ) / IFERROR($ND118/FRACAS!$AY$1*60,0), 1 )))</f>
        <v/>
      </c>
      <c r="OB118" s="347" t="str" cm="1">
        <f t="array" ref="OB118">IF($ND118=0,"",(IFERROR( (IFERROR($ND118/FRACAS!$AY$1*60,0) - SUMPRODUCT( (FRACAS!$K$5:$K$9999=OB$2) * IFERROR(FRACAS!$AN$5:$AN$9999,0) ) ) / IFERROR($ND118/FRACAS!$AY$1*60,0), 1 )))</f>
        <v/>
      </c>
      <c r="OC118" s="347" t="str" cm="1">
        <f t="array" ref="OC118">IF($ND118=0,"",(IFERROR( (IFERROR($ND118/FRACAS!$AY$1*60,0) - SUMPRODUCT( (FRACAS!$K$5:$K$9999=OC$2) * IFERROR(FRACAS!$AN$5:$AN$9999,0) ) ) / IFERROR($ND118/FRACAS!$AY$1*60,0), 1 )))</f>
        <v/>
      </c>
      <c r="OD118" s="347" t="str" cm="1">
        <f t="array" ref="OD118">IF($ND118=0,"",(IFERROR( (IFERROR($ND118/FRACAS!$AY$1*60,0) - SUMPRODUCT( (FRACAS!$K$5:$K$9999=OD$2) * IFERROR(FRACAS!$AN$5:$AN$9999,0) ) ) / IFERROR($ND118/FRACAS!$AY$1*60,0), 1 )))</f>
        <v/>
      </c>
      <c r="OE118" s="347" t="str" cm="1">
        <f t="array" ref="OE118">IF($ND118=0,"",(IFERROR( (IFERROR($ND118/FRACAS!$AY$1*60,0) - SUMPRODUCT( (FRACAS!$K$5:$K$9999=OE$2) * IFERROR(FRACAS!$AN$5:$AN$9999,0) ) ) / IFERROR($ND118/FRACAS!$AY$1*60,0), 1 )))</f>
        <v/>
      </c>
      <c r="OF118" s="347" t="str" cm="1">
        <f t="array" ref="OF118">IF($ND118=0,"",(IFERROR( (IFERROR($ND118/FRACAS!$AY$1*60,0) - SUMPRODUCT( (FRACAS!$K$5:$K$9999=OF$2) * IFERROR(FRACAS!$AN$5:$AN$9999,0) ) ) / IFERROR($ND118/FRACAS!$AY$1*60,0), 1 )))</f>
        <v/>
      </c>
      <c r="OG118" s="347" t="str" cm="1">
        <f t="array" ref="OG118">IF($ND118=0,"",(IFERROR( (IFERROR($ND118/FRACAS!$AY$1*60,0) - SUMPRODUCT( (FRACAS!$K$5:$K$9999=OG$2) * IFERROR(FRACAS!$AN$5:$AN$9999,0) ) ) / IFERROR($ND118/FRACAS!$AY$1*60,0), 1 )))</f>
        <v/>
      </c>
      <c r="OH118" s="347" t="str" cm="1">
        <f t="array" ref="OH118">IF($ND118=0,"",(IFERROR( (IFERROR($ND118/FRACAS!$AY$1*60,0) - SUMPRODUCT( (FRACAS!$K$5:$K$9999=OH$2) * IFERROR(FRACAS!$AN$5:$AN$9999,0) ) ) / IFERROR($ND118/FRACAS!$AY$1*60,0), 1 )))</f>
        <v/>
      </c>
      <c r="OI118" s="347" t="str" cm="1">
        <f t="array" ref="OI118">IF($ND118=0,"",(IFERROR( (IFERROR($ND118/FRACAS!$AY$1*60,0) - SUMPRODUCT( (FRACAS!$K$5:$K$9999=OI$2) * IFERROR(FRACAS!$AN$5:$AN$9999,0) ) ) / IFERROR($ND118/FRACAS!$AY$1*60,0), 1 )))</f>
        <v/>
      </c>
      <c r="OJ118" s="347" t="str" cm="1">
        <f t="array" ref="OJ118">IF($ND118=0,"",(IFERROR( (IFERROR($ND118/FRACAS!$AY$1*60,0) - SUMPRODUCT( (FRACAS!$K$5:$K$9999=OJ$2) * IFERROR(FRACAS!$AN$5:$AN$9999,0) ) ) / IFERROR($ND118/FRACAS!$AY$1*60,0), 1 )))</f>
        <v/>
      </c>
      <c r="OK118" s="347" t="str" cm="1">
        <f t="array" ref="OK118">IF($ND118=0,"",(IFERROR( (IFERROR($ND118/FRACAS!$AY$1*60,0) - SUMPRODUCT( (FRACAS!$K$5:$K$9999=OK$2) * IFERROR(FRACAS!$AN$5:$AN$9999,0) ) ) / IFERROR($ND118/FRACAS!$AY$1*60,0), 1 )))</f>
        <v/>
      </c>
      <c r="OL118" s="347" t="str" cm="1">
        <f t="array" ref="OL118">IF($ND118=0,"",(IFERROR( (IFERROR($ND118/FRACAS!$AY$1*60,0) - SUMPRODUCT( (FRACAS!$K$5:$K$9999=OL$2) * IFERROR(FRACAS!$AN$5:$AN$9999,0) ) ) / IFERROR($ND118/FRACAS!$AY$1*60,0), 1 )))</f>
        <v/>
      </c>
      <c r="OM118" s="347" t="str" cm="1">
        <f t="array" ref="OM118">IF($ND118=0,"",(IFERROR( (IFERROR($ND118/FRACAS!$AY$1*60,0) - SUMPRODUCT( (FRACAS!$K$5:$K$9999=OM$2) * IFERROR(FRACAS!$AN$5:$AN$9999,0) ) ) / IFERROR($ND118/FRACAS!$AY$1*60,0), 1 )))</f>
        <v/>
      </c>
      <c r="ON118" s="347" t="str" cm="1">
        <f t="array" ref="ON118">IF($ND118=0,"",(IFERROR( (IFERROR($ND118/FRACAS!$AY$1*60,0) - SUMPRODUCT( (FRACAS!$K$5:$K$9999=ON$2) * IFERROR(FRACAS!$AN$5:$AN$9999,0) ) ) / IFERROR($ND118/FRACAS!$AY$1*60,0), 1 )))</f>
        <v/>
      </c>
    </row>
    <row r="119" spans="2:404" ht="15" customHeight="1">
      <c r="B119" s="301" t="s">
        <v>226</v>
      </c>
      <c r="C119" s="302">
        <v>46059</v>
      </c>
      <c r="D119" s="279" t="str">
        <f>IF('[7]MİLLEAGE(KM)'!H120="","",'[7]MİLLEAGE(KM)'!H120)</f>
        <v/>
      </c>
      <c r="E119" s="279" t="str">
        <f>IF('[7]MİLLEAGE(KM)'!I120="","",'[7]MİLLEAGE(KM)'!I120)</f>
        <v/>
      </c>
      <c r="F119" s="279" t="str">
        <f>IF('[7]MİLLEAGE(KM)'!J120="","",'[7]MİLLEAGE(KM)'!J120)</f>
        <v/>
      </c>
      <c r="G119" s="279" t="str">
        <f>IF('[7]MİLLEAGE(KM)'!K120="","",'[7]MİLLEAGE(KM)'!K120)</f>
        <v/>
      </c>
      <c r="H119" s="279" t="str">
        <f>IF('[7]MİLLEAGE(KM)'!L120="","",'[7]MİLLEAGE(KM)'!L120)</f>
        <v/>
      </c>
      <c r="I119" s="279" t="str">
        <f>IF('[7]MİLLEAGE(KM)'!M120="","",'[7]MİLLEAGE(KM)'!M120)</f>
        <v/>
      </c>
      <c r="J119" s="279" t="str">
        <f>IF('[7]MİLLEAGE(KM)'!N120="","",'[7]MİLLEAGE(KM)'!N120)</f>
        <v/>
      </c>
      <c r="K119" s="279" t="str">
        <f>IF('[7]MİLLEAGE(KM)'!O120="","",'[7]MİLLEAGE(KM)'!O120)</f>
        <v/>
      </c>
      <c r="L119" s="279" t="str">
        <f>IF('[7]MİLLEAGE(KM)'!P120="","",'[7]MİLLEAGE(KM)'!P120)</f>
        <v/>
      </c>
      <c r="M119" s="279" t="str">
        <f>IF('[7]MİLLEAGE(KM)'!Q120="","",'[7]MİLLEAGE(KM)'!Q120)</f>
        <v/>
      </c>
      <c r="N119" s="305"/>
      <c r="O119" s="279"/>
      <c r="P119" s="279"/>
      <c r="Q119" s="279"/>
      <c r="R119" s="279"/>
      <c r="S119" s="279"/>
      <c r="T119" s="279"/>
      <c r="U119" s="279"/>
      <c r="V119" s="279"/>
      <c r="W119" s="279"/>
      <c r="X119" s="279"/>
      <c r="Y119" s="279"/>
      <c r="Z119" s="279"/>
      <c r="AA119" s="279"/>
      <c r="AB119" s="279"/>
      <c r="AC119" s="279"/>
      <c r="AD119" s="279"/>
      <c r="AE119" s="279"/>
      <c r="AF119" s="279"/>
      <c r="AG119" s="279"/>
      <c r="AH119" s="279"/>
      <c r="AI119" s="279"/>
      <c r="AJ119" s="279"/>
      <c r="AK119" s="279"/>
      <c r="AL119" s="279"/>
      <c r="AM119" s="279"/>
      <c r="AN119" s="279"/>
      <c r="AO119" s="279"/>
      <c r="AP119" s="279"/>
      <c r="AQ119" s="279"/>
      <c r="AR119" s="279"/>
      <c r="AS119" s="279"/>
      <c r="AT119" s="279"/>
      <c r="AU119" s="279"/>
      <c r="AV119" s="279"/>
      <c r="AW119" s="279"/>
      <c r="AX119" s="279"/>
      <c r="AY119" s="279"/>
      <c r="AZ119" s="279"/>
      <c r="BA119" s="280"/>
      <c r="BB119" s="266"/>
      <c r="BC119" s="266"/>
      <c r="BD119" s="352"/>
      <c r="BE119" s="352"/>
      <c r="BF119" s="352"/>
      <c r="BG119" s="352"/>
      <c r="BH119" s="352"/>
      <c r="BI119" s="352"/>
      <c r="BJ119" s="352"/>
      <c r="BK119" s="352"/>
      <c r="BL119" s="352"/>
      <c r="BM119" s="352"/>
      <c r="BN119" s="352"/>
      <c r="BO119" s="352"/>
      <c r="BP119" s="352"/>
      <c r="BQ119" s="352"/>
      <c r="BR119" s="352"/>
      <c r="BS119" s="352"/>
      <c r="BT119" s="352"/>
      <c r="BU119" s="352"/>
      <c r="BV119" s="352"/>
      <c r="BW119" s="352"/>
      <c r="BX119" s="352"/>
      <c r="BY119" s="352"/>
      <c r="BZ119" s="352"/>
      <c r="CA119" s="352"/>
      <c r="CB119" s="352"/>
      <c r="CC119" s="352"/>
      <c r="CD119" s="352"/>
      <c r="CE119" s="352"/>
      <c r="CF119" s="352"/>
      <c r="CG119" s="352"/>
      <c r="CH119" s="352"/>
      <c r="CI119" s="352"/>
      <c r="CJ119" s="352"/>
      <c r="CK119" s="352"/>
      <c r="CL119" s="352"/>
      <c r="CM119" s="352"/>
      <c r="CN119" s="352"/>
      <c r="CO119" s="352"/>
      <c r="CP119" s="352"/>
      <c r="CQ119" s="352"/>
      <c r="CR119" s="352"/>
      <c r="CS119" s="352"/>
      <c r="CT119" s="352"/>
      <c r="CU119" s="352"/>
      <c r="CV119" s="352"/>
      <c r="CW119" s="352"/>
      <c r="CX119" s="352"/>
      <c r="CY119" s="352"/>
      <c r="CZ119" s="352"/>
      <c r="DA119" s="352"/>
      <c r="DB119" s="266"/>
      <c r="DC119" s="266">
        <f t="shared" si="8"/>
        <v>0</v>
      </c>
      <c r="DD119" s="302" t="str">
        <f t="shared" si="9"/>
        <v/>
      </c>
      <c r="DE119" s="328">
        <f>IF(D119&gt; 0,(COUNTIFS(FRACAS!$B$5:$B$9997, D$4, FRACAS!$D$5:$D$9997, "&lt;="&amp;D119)), "" )</f>
        <v>0</v>
      </c>
      <c r="DF119" s="282">
        <f>IF(E119&gt; 0,(COUNTIFS(FRACAS!$B$5:$B$9997, E$4, FRACAS!$D$5:$D$9997, "&lt;="&amp;E119)), "" )</f>
        <v>0</v>
      </c>
      <c r="DG119" s="282">
        <f>IF(F119&gt; 0,(COUNTIFS(FRACAS!$B$5:$B$9997, F$4, FRACAS!$D$5:$D$9997, "&lt;="&amp;F119)), "" )</f>
        <v>0</v>
      </c>
      <c r="DH119" s="282">
        <f>IF(G119&gt; 0,(COUNTIFS(FRACAS!$B$5:$B$9997, G$4, FRACAS!$D$5:$D$9997, "&lt;="&amp;G119)), "" )</f>
        <v>0</v>
      </c>
      <c r="DI119" s="282">
        <f>IF(H119&gt; 0,(COUNTIFS(FRACAS!$B$5:$B$9997, H$4, FRACAS!$D$5:$D$9997, "&lt;="&amp;H119)), "" )</f>
        <v>0</v>
      </c>
      <c r="DJ119" s="282">
        <f>IF(I119&gt; 0,(COUNTIFS(FRACAS!$B$5:$B$9997, I$4, FRACAS!$D$5:$D$9997, "&lt;="&amp;I119)), "" )</f>
        <v>0</v>
      </c>
      <c r="DK119" s="282">
        <f>IF(J119&gt; 0,(COUNTIFS(FRACAS!$B$5:$B$9997, J$4, FRACAS!$D$5:$D$9997, "&lt;="&amp;J119)), "" )</f>
        <v>0</v>
      </c>
      <c r="DL119" s="282">
        <f>IF(K119&gt; 0,(COUNTIFS(FRACAS!$B$5:$B$9997, K$4, FRACAS!$D$5:$D$9997, "&lt;="&amp;K119)), "" )</f>
        <v>0</v>
      </c>
      <c r="DM119" s="282">
        <f>IF(L119&gt; 0,(COUNTIFS(FRACAS!$B$5:$B$9997, L$4, FRACAS!$D$5:$D$9997, "&lt;="&amp;L119)), "" )</f>
        <v>0</v>
      </c>
      <c r="DN119" s="282">
        <f>IF(M119&gt; 0,(COUNTIFS(FRACAS!$B$5:$B$9997, M$4, FRACAS!$D$5:$D$9997, "&lt;="&amp;M119)), "" )</f>
        <v>0</v>
      </c>
      <c r="DO119" s="284"/>
      <c r="DP119" s="282"/>
      <c r="DQ119" s="282"/>
      <c r="DR119" s="282"/>
      <c r="DS119" s="282"/>
      <c r="DT119" s="282"/>
      <c r="DU119" s="282"/>
      <c r="DV119" s="282"/>
      <c r="DW119" s="282"/>
      <c r="DX119" s="282"/>
      <c r="DY119" s="282"/>
      <c r="DZ119" s="282"/>
      <c r="EA119" s="282"/>
      <c r="EB119" s="282"/>
      <c r="EC119" s="282"/>
      <c r="ED119" s="282"/>
      <c r="EE119" s="282"/>
      <c r="EF119" s="282"/>
      <c r="EG119" s="282"/>
      <c r="EH119" s="282"/>
      <c r="EI119" s="282"/>
      <c r="EJ119" s="282"/>
      <c r="EK119" s="282"/>
      <c r="EL119" s="282"/>
      <c r="EM119" s="282"/>
      <c r="EN119" s="282"/>
      <c r="EO119" s="282"/>
      <c r="EP119" s="282"/>
      <c r="EQ119" s="282"/>
      <c r="ER119" s="282"/>
      <c r="ES119" s="282"/>
      <c r="ET119" s="282"/>
      <c r="EU119" s="282"/>
      <c r="EV119" s="282"/>
      <c r="EW119" s="282"/>
      <c r="EX119" s="282"/>
      <c r="EY119" s="282"/>
      <c r="EZ119" s="282"/>
      <c r="FA119" s="282"/>
      <c r="FB119" s="283"/>
      <c r="FC119" s="285"/>
      <c r="FD119" s="285"/>
      <c r="JN119" s="306"/>
      <c r="JO119" s="274"/>
      <c r="JP119" s="274"/>
      <c r="JQ119" s="274"/>
      <c r="JR119" s="274"/>
      <c r="JS119" s="274"/>
      <c r="JT119" s="274"/>
      <c r="JU119" s="274"/>
      <c r="JV119" s="274"/>
      <c r="JW119" s="274"/>
      <c r="JX119" s="274"/>
      <c r="JY119" s="274"/>
      <c r="JZ119" s="274"/>
      <c r="KA119" s="274"/>
      <c r="KB119" s="274"/>
      <c r="KC119" s="274"/>
      <c r="KD119" s="274"/>
      <c r="KE119" s="274"/>
      <c r="KF119" s="274"/>
      <c r="KG119" s="274"/>
      <c r="KH119" s="274"/>
      <c r="KI119" s="274"/>
      <c r="KJ119" s="274"/>
      <c r="KK119" s="274"/>
      <c r="KL119" s="274"/>
      <c r="KM119" s="274"/>
      <c r="KN119" s="274"/>
      <c r="KO119" s="274"/>
      <c r="KP119" s="274"/>
      <c r="KQ119" s="274"/>
      <c r="KR119" s="274"/>
      <c r="KS119" s="274"/>
      <c r="KT119" s="274"/>
      <c r="KU119" s="274"/>
      <c r="KV119" s="274"/>
      <c r="KW119" s="274"/>
      <c r="KX119" s="274"/>
      <c r="KY119" s="274"/>
      <c r="KZ119" s="274"/>
      <c r="LA119" s="274"/>
      <c r="LB119" s="275"/>
      <c r="LC119" s="302" t="str">
        <f t="shared" si="11"/>
        <v/>
      </c>
      <c r="LD119" s="354" t="str" cm="1">
        <f t="array" ref="LD119">IFERROR(
    (((D119/FRACAS!$AY$1)*60))
    /
    (((D119/FRACAS!$AY$1)*60) + SUMPRODUCT((FRACAS!$B$5:$B$9997=D$4)*(FRACAS!$D$5:$D$9997&lt;=D119)*(IFERROR(FRACAS!$AM$5:$AM$9997,0)))
    ),"")</f>
        <v/>
      </c>
      <c r="LE119" s="354" t="str" cm="1">
        <f t="array" ref="LE119">IFERROR(
    (((E119/FRACAS!$AY$1)*60))
    /
    (((E119/FRACAS!$AY$1)*60) + SUMPRODUCT((FRACAS!$B$5:$B$9997=E$4)*(FRACAS!$D$5:$D$9997&lt;=E119)*(IFERROR(FRACAS!$AM$5:$AM$9997,0)))
    ),"")</f>
        <v/>
      </c>
      <c r="LF119" s="354" t="str" cm="1">
        <f t="array" ref="LF119">IFERROR(
    (((F119/FRACAS!$AY$1)*60))
    /
    (((F119/FRACAS!$AY$1)*60) + SUMPRODUCT((FRACAS!$B$5:$B$9997=F$4)*(FRACAS!$D$5:$D$9997&lt;=F119)*(IFERROR(FRACAS!$AM$5:$AM$9997,0)))
    ),"")</f>
        <v/>
      </c>
      <c r="LG119" s="354" t="str" cm="1">
        <f t="array" ref="LG119">IFERROR(
    (((G119/FRACAS!$AY$1)*60))
    /
    (((G119/FRACAS!$AY$1)*60) + SUMPRODUCT((FRACAS!$B$5:$B$9997=G$4)*(FRACAS!$D$5:$D$9997&lt;=G119)*(IFERROR(FRACAS!$AM$5:$AM$9997,0)))
    ),"")</f>
        <v/>
      </c>
      <c r="LH119" s="354" t="str" cm="1">
        <f t="array" ref="LH119">IFERROR(
    (((H119/FRACAS!$AY$1)*60))
    /
    (((H119/FRACAS!$AY$1)*60) + SUMPRODUCT((FRACAS!$B$5:$B$9997=H$4)*(FRACAS!$D$5:$D$9997&lt;=H119)*(IFERROR(FRACAS!$AM$5:$AM$9997,0)))
    ),"")</f>
        <v/>
      </c>
      <c r="LI119" s="354" t="str" cm="1">
        <f t="array" ref="LI119">IFERROR(
    (((I119/FRACAS!$AY$1)*60))
    /
    (((I119/FRACAS!$AY$1)*60) + SUMPRODUCT((FRACAS!$B$5:$B$9997=I$4)*(FRACAS!$D$5:$D$9997&lt;=I119)*(IFERROR(FRACAS!$AM$5:$AM$9997,0)))
    ),"")</f>
        <v/>
      </c>
      <c r="LJ119" s="354" t="str" cm="1">
        <f t="array" ref="LJ119">IFERROR(
    (((J119/FRACAS!$AY$1)*60))
    /
    (((J119/FRACAS!$AY$1)*60) + SUMPRODUCT((FRACAS!$B$5:$B$9997=J$4)*(FRACAS!$D$5:$D$9997&lt;=J119)*(IFERROR(FRACAS!$AM$5:$AM$9997,0)))
    ),"")</f>
        <v/>
      </c>
      <c r="LK119" s="354" t="str" cm="1">
        <f t="array" ref="LK119">IFERROR(
    (((K119/FRACAS!$AY$1)*60))
    /
    (((K119/FRACAS!$AY$1)*60) + SUMPRODUCT((FRACAS!$B$5:$B$9997=K$4)*(FRACAS!$D$5:$D$9997&lt;=K119)*(IFERROR(FRACAS!$AM$5:$AM$9997,0)))
    ),"")</f>
        <v/>
      </c>
      <c r="LL119" s="354" t="str" cm="1">
        <f t="array" ref="LL119">IFERROR(
    (((L119/FRACAS!$AY$1)*60))
    /
    (((L119/FRACAS!$AY$1)*60) + SUMPRODUCT((FRACAS!$B$5:$B$9997=L$4)*(FRACAS!$D$5:$D$9997&lt;=L119)*(IFERROR(FRACAS!$AM$5:$AM$9997,0)))
    ),"")</f>
        <v/>
      </c>
      <c r="LM119" s="354" t="str" cm="1">
        <f t="array" ref="LM119">IFERROR(
    (((M119/FRACAS!$AY$1)*60))
    /
    (((M119/FRACAS!$AY$1)*60) + SUMPRODUCT((FRACAS!$B$5:$B$9997=M$4)*(FRACAS!$D$5:$D$9997&lt;=M119)*(IFERROR(FRACAS!$AM$5:$AM$9997,0)))
    ),"")</f>
        <v/>
      </c>
      <c r="LN119" s="308"/>
      <c r="LO119" s="276"/>
      <c r="LP119" s="276"/>
      <c r="LQ119" s="276"/>
      <c r="LR119" s="276"/>
      <c r="LS119" s="276"/>
      <c r="LT119" s="276"/>
      <c r="LU119" s="276"/>
      <c r="LV119" s="276"/>
      <c r="LW119" s="276"/>
      <c r="LX119" s="276"/>
      <c r="LY119" s="276"/>
      <c r="LZ119" s="276"/>
      <c r="MA119" s="276"/>
      <c r="MB119" s="276"/>
      <c r="MC119" s="276"/>
      <c r="MD119" s="276"/>
      <c r="ME119" s="276"/>
      <c r="MF119" s="276"/>
      <c r="MG119" s="276"/>
      <c r="MH119" s="276"/>
      <c r="MI119" s="276"/>
      <c r="MJ119" s="276"/>
      <c r="MK119" s="276"/>
      <c r="ML119" s="276"/>
      <c r="MM119" s="276"/>
      <c r="MN119" s="276"/>
      <c r="MO119" s="276"/>
      <c r="MP119" s="276"/>
      <c r="MQ119" s="276"/>
      <c r="MR119" s="276"/>
      <c r="MS119" s="276"/>
      <c r="MT119" s="276"/>
      <c r="MU119" s="276"/>
      <c r="MV119" s="276"/>
      <c r="MW119" s="276"/>
      <c r="MX119" s="276"/>
      <c r="MY119" s="276"/>
      <c r="MZ119" s="276"/>
      <c r="NA119" s="277"/>
      <c r="ND119" s="345">
        <f t="shared" si="12"/>
        <v>0</v>
      </c>
      <c r="NE119" s="346" t="str">
        <f t="shared" si="13"/>
        <v/>
      </c>
      <c r="NF119" s="347" t="str" cm="1">
        <f t="array" ref="NF119">IF($ND119=0,"",(IFERROR( (IFERROR($ND119/FRACAS!$AY$1*60,0) - SUMPRODUCT( (FRACAS!$K$5:$K$9999=NF$2) * IFERROR(FRACAS!$AN$5:$AN$9999,0) ) ) / IFERROR($ND119/FRACAS!$AY$1*60,0), 1 )))</f>
        <v/>
      </c>
      <c r="NG119" s="347" t="str" cm="1">
        <f t="array" ref="NG119">IF($ND119=0,"",(IFERROR( (IFERROR($ND119/FRACAS!$AY$1*60,0) - SUMPRODUCT( (FRACAS!$K$5:$K$9999=NG$2) * IFERROR(FRACAS!$AN$5:$AN$9999,0) ) ) / IFERROR($ND119/FRACAS!$AY$1*60,0), 1 )))</f>
        <v/>
      </c>
      <c r="NH119" s="347" t="str" cm="1">
        <f t="array" ref="NH119">IF($ND119=0,"",(IFERROR( (IFERROR($ND119/FRACAS!$AY$1*60,0) - SUMPRODUCT( (FRACAS!$K$5:$K$9999=NH$2) * IFERROR(FRACAS!$AN$5:$AN$9999,0) ) ) / IFERROR($ND119/FRACAS!$AY$1*60,0), 1 )))</f>
        <v/>
      </c>
      <c r="NI119" s="347" t="str" cm="1">
        <f t="array" ref="NI119">IF($ND119=0,"",(IFERROR( (IFERROR($ND119/FRACAS!$AY$1*60,0) - SUMPRODUCT( (FRACAS!$K$5:$K$9999=NI$2) * IFERROR(FRACAS!$AN$5:$AN$9999,0) ) ) / IFERROR($ND119/FRACAS!$AY$1*60,0), 1 )))</f>
        <v/>
      </c>
      <c r="NJ119" s="347" t="str" cm="1">
        <f t="array" ref="NJ119">IF($ND119=0,"",(IFERROR( (IFERROR($ND119/FRACAS!$AY$1*60,0) - SUMPRODUCT( (FRACAS!$K$5:$K$9999=NJ$2) * IFERROR(FRACAS!$AN$5:$AN$9999,0) ) ) / IFERROR($ND119/FRACAS!$AY$1*60,0), 1 )))</f>
        <v/>
      </c>
      <c r="NK119" s="347" t="str" cm="1">
        <f t="array" ref="NK119">IF($ND119=0,"",(IFERROR( (IFERROR($ND119/FRACAS!$AY$1*60,0) - SUMPRODUCT( (FRACAS!$K$5:$K$9999=NK$2) * IFERROR(FRACAS!$AN$5:$AN$9999,0) ) ) / IFERROR($ND119/FRACAS!$AY$1*60,0), 1 )))</f>
        <v/>
      </c>
      <c r="NL119" s="347" t="str" cm="1">
        <f t="array" ref="NL119">IF($ND119=0,"",(IFERROR( (IFERROR($ND119/FRACAS!$AY$1*60,0) - SUMPRODUCT( (FRACAS!$K$5:$K$9999=NL$2) * IFERROR(FRACAS!$AN$5:$AN$9999,0) ) ) / IFERROR($ND119/FRACAS!$AY$1*60,0), 1 )))</f>
        <v/>
      </c>
      <c r="NM119" s="347" t="str" cm="1">
        <f t="array" ref="NM119">IF($ND119=0,"",(IFERROR( (IFERROR($ND119/FRACAS!$AY$1*60,0) - SUMPRODUCT( (FRACAS!$K$5:$K$9999=NM$2) * IFERROR(FRACAS!$AN$5:$AN$9999,0) ) ) / IFERROR($ND119/FRACAS!$AY$1*60,0), 1 )))</f>
        <v/>
      </c>
      <c r="NN119" s="347" t="str" cm="1">
        <f t="array" ref="NN119">IF($ND119=0,"",(IFERROR( (IFERROR($ND119/FRACAS!$AY$1*60,0) - SUMPRODUCT( (FRACAS!$K$5:$K$9999=NN$2) * IFERROR(FRACAS!$AN$5:$AN$9999,0) ) ) / IFERROR($ND119/FRACAS!$AY$1*60,0), 1 )))</f>
        <v/>
      </c>
      <c r="NO119" s="347" t="str" cm="1">
        <f t="array" ref="NO119">IF($ND119=0,"",(IFERROR( (IFERROR($ND119/FRACAS!$AY$1*60,0) - SUMPRODUCT( (FRACAS!$K$5:$K$9999=NO$2) * IFERROR(FRACAS!$AN$5:$AN$9999,0) ) ) / IFERROR($ND119/FRACAS!$AY$1*60,0), 1 )))</f>
        <v/>
      </c>
      <c r="NP119" s="347" t="str" cm="1">
        <f t="array" ref="NP119">IF($ND119=0,"",(IFERROR( (IFERROR($ND119/FRACAS!$AY$1*60,0) - SUMPRODUCT( (FRACAS!$K$5:$K$9999=NP$2) * IFERROR(FRACAS!$AN$5:$AN$9999,0) ) ) / IFERROR($ND119/FRACAS!$AY$1*60,0), 1 )))</f>
        <v/>
      </c>
      <c r="NQ119" s="347" t="str" cm="1">
        <f t="array" ref="NQ119">IF($ND119=0,"",(IFERROR( (IFERROR($ND119/FRACAS!$AY$1*60,0) - SUMPRODUCT( (FRACAS!$K$5:$K$9999=NQ$2) * IFERROR(FRACAS!$AN$5:$AN$9999,0) ) ) / IFERROR($ND119/FRACAS!$AY$1*60,0), 1 )))</f>
        <v/>
      </c>
      <c r="NR119" s="347" t="str" cm="1">
        <f t="array" ref="NR119">IF($ND119=0,"",(IFERROR( (IFERROR($ND119/FRACAS!$AY$1*60,0) - SUMPRODUCT( (FRACAS!$K$5:$K$9999=NR$2) * IFERROR(FRACAS!$AN$5:$AN$9999,0) ) ) / IFERROR($ND119/FRACAS!$AY$1*60,0), 1 )))</f>
        <v/>
      </c>
      <c r="NS119" s="347" t="str" cm="1">
        <f t="array" ref="NS119">IF($ND119=0,"",(IFERROR( (IFERROR($ND119/FRACAS!$AY$1*60,0) - SUMPRODUCT( (FRACAS!$K$5:$K$9999=NS$2) * IFERROR(FRACAS!$AN$5:$AN$9999,0) ) ) / IFERROR($ND119/FRACAS!$AY$1*60,0), 1 )))</f>
        <v/>
      </c>
      <c r="NT119" s="347" t="str" cm="1">
        <f t="array" ref="NT119">IF($ND119=0,"",(IFERROR( (IFERROR($ND119/FRACAS!$AY$1*60,0) - SUMPRODUCT( (FRACAS!$K$5:$K$9999=NT$2) * IFERROR(FRACAS!$AN$5:$AN$9999,0) ) ) / IFERROR($ND119/FRACAS!$AY$1*60,0), 1 )))</f>
        <v/>
      </c>
      <c r="NU119" s="347" t="str" cm="1">
        <f t="array" ref="NU119">IF($ND119=0,"",(IFERROR( (IFERROR($ND119/FRACAS!$AY$1*60,0) - SUMPRODUCT( (FRACAS!$K$5:$K$9999=NU$2) * IFERROR(FRACAS!$AN$5:$AN$9999,0) ) ) / IFERROR($ND119/FRACAS!$AY$1*60,0), 1 )))</f>
        <v/>
      </c>
      <c r="NV119" s="347" t="str" cm="1">
        <f t="array" ref="NV119">IF($ND119=0,"",(IFERROR( (IFERROR($ND119/FRACAS!$AY$1*60,0) - SUMPRODUCT( (FRACAS!$K$5:$K$9999=NV$2) * IFERROR(FRACAS!$AN$5:$AN$9999,0) ) ) / IFERROR($ND119/FRACAS!$AY$1*60,0), 1 )))</f>
        <v/>
      </c>
      <c r="NW119" s="347" t="str" cm="1">
        <f t="array" ref="NW119">IF($ND119=0,"",(IFERROR( (IFERROR($ND119/FRACAS!$AY$1*60,0) - SUMPRODUCT( (FRACAS!$K$5:$K$9999=NW$2) * IFERROR(FRACAS!$AN$5:$AN$9999,0) ) ) / IFERROR($ND119/FRACAS!$AY$1*60,0), 1 )))</f>
        <v/>
      </c>
      <c r="NX119" s="347" t="str" cm="1">
        <f t="array" ref="NX119">IF($ND119=0,"",(IFERROR( (IFERROR($ND119/FRACAS!$AY$1*60,0) - SUMPRODUCT( (FRACAS!$K$5:$K$9999=NX$2) * IFERROR(FRACAS!$AN$5:$AN$9999,0) ) ) / IFERROR($ND119/FRACAS!$AY$1*60,0), 1 )))</f>
        <v/>
      </c>
      <c r="NY119" s="347" t="str" cm="1">
        <f t="array" ref="NY119">IF($ND119=0,"",(IFERROR( (IFERROR($ND119/FRACAS!$AY$1*60,0) - SUMPRODUCT( (FRACAS!$K$5:$K$9999=NY$2) * IFERROR(FRACAS!$AN$5:$AN$9999,0) ) ) / IFERROR($ND119/FRACAS!$AY$1*60,0), 1 )))</f>
        <v/>
      </c>
      <c r="NZ119" s="347" t="str" cm="1">
        <f t="array" ref="NZ119">IF($ND119=0,"",(IFERROR( (IFERROR($ND119/FRACAS!$AY$1*60,0) - SUMPRODUCT( (FRACAS!$K$5:$K$9999=NZ$2) * IFERROR(FRACAS!$AN$5:$AN$9999,0) ) ) / IFERROR($ND119/FRACAS!$AY$1*60,0), 1 )))</f>
        <v/>
      </c>
      <c r="OA119" s="347" t="str" cm="1">
        <f t="array" ref="OA119">IF($ND119=0,"",(IFERROR( (IFERROR($ND119/FRACAS!$AY$1*60,0) - SUMPRODUCT( (FRACAS!$K$5:$K$9999=OA$2) * IFERROR(FRACAS!$AN$5:$AN$9999,0) ) ) / IFERROR($ND119/FRACAS!$AY$1*60,0), 1 )))</f>
        <v/>
      </c>
      <c r="OB119" s="347" t="str" cm="1">
        <f t="array" ref="OB119">IF($ND119=0,"",(IFERROR( (IFERROR($ND119/FRACAS!$AY$1*60,0) - SUMPRODUCT( (FRACAS!$K$5:$K$9999=OB$2) * IFERROR(FRACAS!$AN$5:$AN$9999,0) ) ) / IFERROR($ND119/FRACAS!$AY$1*60,0), 1 )))</f>
        <v/>
      </c>
      <c r="OC119" s="347" t="str" cm="1">
        <f t="array" ref="OC119">IF($ND119=0,"",(IFERROR( (IFERROR($ND119/FRACAS!$AY$1*60,0) - SUMPRODUCT( (FRACAS!$K$5:$K$9999=OC$2) * IFERROR(FRACAS!$AN$5:$AN$9999,0) ) ) / IFERROR($ND119/FRACAS!$AY$1*60,0), 1 )))</f>
        <v/>
      </c>
      <c r="OD119" s="347" t="str" cm="1">
        <f t="array" ref="OD119">IF($ND119=0,"",(IFERROR( (IFERROR($ND119/FRACAS!$AY$1*60,0) - SUMPRODUCT( (FRACAS!$K$5:$K$9999=OD$2) * IFERROR(FRACAS!$AN$5:$AN$9999,0) ) ) / IFERROR($ND119/FRACAS!$AY$1*60,0), 1 )))</f>
        <v/>
      </c>
      <c r="OE119" s="347" t="str" cm="1">
        <f t="array" ref="OE119">IF($ND119=0,"",(IFERROR( (IFERROR($ND119/FRACAS!$AY$1*60,0) - SUMPRODUCT( (FRACAS!$K$5:$K$9999=OE$2) * IFERROR(FRACAS!$AN$5:$AN$9999,0) ) ) / IFERROR($ND119/FRACAS!$AY$1*60,0), 1 )))</f>
        <v/>
      </c>
      <c r="OF119" s="347" t="str" cm="1">
        <f t="array" ref="OF119">IF($ND119=0,"",(IFERROR( (IFERROR($ND119/FRACAS!$AY$1*60,0) - SUMPRODUCT( (FRACAS!$K$5:$K$9999=OF$2) * IFERROR(FRACAS!$AN$5:$AN$9999,0) ) ) / IFERROR($ND119/FRACAS!$AY$1*60,0), 1 )))</f>
        <v/>
      </c>
      <c r="OG119" s="347" t="str" cm="1">
        <f t="array" ref="OG119">IF($ND119=0,"",(IFERROR( (IFERROR($ND119/FRACAS!$AY$1*60,0) - SUMPRODUCT( (FRACAS!$K$5:$K$9999=OG$2) * IFERROR(FRACAS!$AN$5:$AN$9999,0) ) ) / IFERROR($ND119/FRACAS!$AY$1*60,0), 1 )))</f>
        <v/>
      </c>
      <c r="OH119" s="347" t="str" cm="1">
        <f t="array" ref="OH119">IF($ND119=0,"",(IFERROR( (IFERROR($ND119/FRACAS!$AY$1*60,0) - SUMPRODUCT( (FRACAS!$K$5:$K$9999=OH$2) * IFERROR(FRACAS!$AN$5:$AN$9999,0) ) ) / IFERROR($ND119/FRACAS!$AY$1*60,0), 1 )))</f>
        <v/>
      </c>
      <c r="OI119" s="347" t="str" cm="1">
        <f t="array" ref="OI119">IF($ND119=0,"",(IFERROR( (IFERROR($ND119/FRACAS!$AY$1*60,0) - SUMPRODUCT( (FRACAS!$K$5:$K$9999=OI$2) * IFERROR(FRACAS!$AN$5:$AN$9999,0) ) ) / IFERROR($ND119/FRACAS!$AY$1*60,0), 1 )))</f>
        <v/>
      </c>
      <c r="OJ119" s="347" t="str" cm="1">
        <f t="array" ref="OJ119">IF($ND119=0,"",(IFERROR( (IFERROR($ND119/FRACAS!$AY$1*60,0) - SUMPRODUCT( (FRACAS!$K$5:$K$9999=OJ$2) * IFERROR(FRACAS!$AN$5:$AN$9999,0) ) ) / IFERROR($ND119/FRACAS!$AY$1*60,0), 1 )))</f>
        <v/>
      </c>
      <c r="OK119" s="347" t="str" cm="1">
        <f t="array" ref="OK119">IF($ND119=0,"",(IFERROR( (IFERROR($ND119/FRACAS!$AY$1*60,0) - SUMPRODUCT( (FRACAS!$K$5:$K$9999=OK$2) * IFERROR(FRACAS!$AN$5:$AN$9999,0) ) ) / IFERROR($ND119/FRACAS!$AY$1*60,0), 1 )))</f>
        <v/>
      </c>
      <c r="OL119" s="347" t="str" cm="1">
        <f t="array" ref="OL119">IF($ND119=0,"",(IFERROR( (IFERROR($ND119/FRACAS!$AY$1*60,0) - SUMPRODUCT( (FRACAS!$K$5:$K$9999=OL$2) * IFERROR(FRACAS!$AN$5:$AN$9999,0) ) ) / IFERROR($ND119/FRACAS!$AY$1*60,0), 1 )))</f>
        <v/>
      </c>
      <c r="OM119" s="347" t="str" cm="1">
        <f t="array" ref="OM119">IF($ND119=0,"",(IFERROR( (IFERROR($ND119/FRACAS!$AY$1*60,0) - SUMPRODUCT( (FRACAS!$K$5:$K$9999=OM$2) * IFERROR(FRACAS!$AN$5:$AN$9999,0) ) ) / IFERROR($ND119/FRACAS!$AY$1*60,0), 1 )))</f>
        <v/>
      </c>
      <c r="ON119" s="347" t="str" cm="1">
        <f t="array" ref="ON119">IF($ND119=0,"",(IFERROR( (IFERROR($ND119/FRACAS!$AY$1*60,0) - SUMPRODUCT( (FRACAS!$K$5:$K$9999=ON$2) * IFERROR(FRACAS!$AN$5:$AN$9999,0) ) ) / IFERROR($ND119/FRACAS!$AY$1*60,0), 1 )))</f>
        <v/>
      </c>
    </row>
    <row r="120" spans="2:404" ht="15" customHeight="1">
      <c r="B120" s="301" t="s">
        <v>227</v>
      </c>
      <c r="C120" s="302">
        <v>46066</v>
      </c>
      <c r="D120" s="279" t="str">
        <f>IF('[7]MİLLEAGE(KM)'!H121="","",'[7]MİLLEAGE(KM)'!H121)</f>
        <v/>
      </c>
      <c r="E120" s="279" t="str">
        <f>IF('[7]MİLLEAGE(KM)'!I121="","",'[7]MİLLEAGE(KM)'!I121)</f>
        <v/>
      </c>
      <c r="F120" s="279" t="str">
        <f>IF('[7]MİLLEAGE(KM)'!J121="","",'[7]MİLLEAGE(KM)'!J121)</f>
        <v/>
      </c>
      <c r="G120" s="279" t="str">
        <f>IF('[7]MİLLEAGE(KM)'!K121="","",'[7]MİLLEAGE(KM)'!K121)</f>
        <v/>
      </c>
      <c r="H120" s="279" t="str">
        <f>IF('[7]MİLLEAGE(KM)'!L121="","",'[7]MİLLEAGE(KM)'!L121)</f>
        <v/>
      </c>
      <c r="I120" s="279" t="str">
        <f>IF('[7]MİLLEAGE(KM)'!M121="","",'[7]MİLLEAGE(KM)'!M121)</f>
        <v/>
      </c>
      <c r="J120" s="279" t="str">
        <f>IF('[7]MİLLEAGE(KM)'!N121="","",'[7]MİLLEAGE(KM)'!N121)</f>
        <v/>
      </c>
      <c r="K120" s="279" t="str">
        <f>IF('[7]MİLLEAGE(KM)'!O121="","",'[7]MİLLEAGE(KM)'!O121)</f>
        <v/>
      </c>
      <c r="L120" s="279" t="str">
        <f>IF('[7]MİLLEAGE(KM)'!P121="","",'[7]MİLLEAGE(KM)'!P121)</f>
        <v/>
      </c>
      <c r="M120" s="279" t="str">
        <f>IF('[7]MİLLEAGE(KM)'!Q121="","",'[7]MİLLEAGE(KM)'!Q121)</f>
        <v/>
      </c>
      <c r="N120" s="305"/>
      <c r="O120" s="279"/>
      <c r="P120" s="279"/>
      <c r="Q120" s="279"/>
      <c r="R120" s="279"/>
      <c r="S120" s="279"/>
      <c r="T120" s="279"/>
      <c r="U120" s="279"/>
      <c r="V120" s="279"/>
      <c r="W120" s="279"/>
      <c r="X120" s="279"/>
      <c r="Y120" s="279"/>
      <c r="Z120" s="279"/>
      <c r="AA120" s="279"/>
      <c r="AB120" s="279"/>
      <c r="AC120" s="279"/>
      <c r="AD120" s="279"/>
      <c r="AE120" s="279"/>
      <c r="AF120" s="279"/>
      <c r="AG120" s="279"/>
      <c r="AH120" s="279"/>
      <c r="AI120" s="279"/>
      <c r="AJ120" s="279"/>
      <c r="AK120" s="279"/>
      <c r="AL120" s="279"/>
      <c r="AM120" s="279"/>
      <c r="AN120" s="279"/>
      <c r="AO120" s="279"/>
      <c r="AP120" s="279"/>
      <c r="AQ120" s="279"/>
      <c r="AR120" s="279"/>
      <c r="AS120" s="279"/>
      <c r="AT120" s="279"/>
      <c r="AU120" s="279"/>
      <c r="AV120" s="279"/>
      <c r="AW120" s="279"/>
      <c r="AX120" s="279"/>
      <c r="AY120" s="279"/>
      <c r="AZ120" s="279"/>
      <c r="BA120" s="280"/>
      <c r="BB120" s="266"/>
      <c r="BC120" s="266"/>
      <c r="BD120" s="352"/>
      <c r="BE120" s="352"/>
      <c r="BF120" s="352"/>
      <c r="BG120" s="352"/>
      <c r="BH120" s="352"/>
      <c r="BI120" s="352"/>
      <c r="BJ120" s="352"/>
      <c r="BK120" s="352"/>
      <c r="BL120" s="352"/>
      <c r="BM120" s="352"/>
      <c r="BN120" s="352"/>
      <c r="BO120" s="352"/>
      <c r="BP120" s="352"/>
      <c r="BQ120" s="352"/>
      <c r="BR120" s="352"/>
      <c r="BS120" s="352"/>
      <c r="BT120" s="352"/>
      <c r="BU120" s="352"/>
      <c r="BV120" s="352"/>
      <c r="BW120" s="352"/>
      <c r="BX120" s="352"/>
      <c r="BY120" s="352"/>
      <c r="BZ120" s="352"/>
      <c r="CA120" s="352"/>
      <c r="CB120" s="352"/>
      <c r="CC120" s="352"/>
      <c r="CD120" s="352"/>
      <c r="CE120" s="352"/>
      <c r="CF120" s="352"/>
      <c r="CG120" s="352"/>
      <c r="CH120" s="352"/>
      <c r="CI120" s="352"/>
      <c r="CJ120" s="352"/>
      <c r="CK120" s="352"/>
      <c r="CL120" s="352"/>
      <c r="CM120" s="352"/>
      <c r="CN120" s="352"/>
      <c r="CO120" s="352"/>
      <c r="CP120" s="352"/>
      <c r="CQ120" s="352"/>
      <c r="CR120" s="352"/>
      <c r="CS120" s="352"/>
      <c r="CT120" s="352"/>
      <c r="CU120" s="352"/>
      <c r="CV120" s="352"/>
      <c r="CW120" s="352"/>
      <c r="CX120" s="352"/>
      <c r="CY120" s="352"/>
      <c r="CZ120" s="352"/>
      <c r="DA120" s="352"/>
      <c r="DB120" s="266"/>
      <c r="DC120" s="266">
        <f t="shared" si="8"/>
        <v>0</v>
      </c>
      <c r="DD120" s="302" t="str">
        <f t="shared" si="9"/>
        <v/>
      </c>
      <c r="DE120" s="328">
        <f>IF(D120&gt; 0,(COUNTIFS(FRACAS!$B$5:$B$9997, D$4, FRACAS!$D$5:$D$9997, "&lt;="&amp;D120)), "" )</f>
        <v>0</v>
      </c>
      <c r="DF120" s="282">
        <f>IF(E120&gt; 0,(COUNTIFS(FRACAS!$B$5:$B$9997, E$4, FRACAS!$D$5:$D$9997, "&lt;="&amp;E120)), "" )</f>
        <v>0</v>
      </c>
      <c r="DG120" s="282">
        <f>IF(F120&gt; 0,(COUNTIFS(FRACAS!$B$5:$B$9997, F$4, FRACAS!$D$5:$D$9997, "&lt;="&amp;F120)), "" )</f>
        <v>0</v>
      </c>
      <c r="DH120" s="282">
        <f>IF(G120&gt; 0,(COUNTIFS(FRACAS!$B$5:$B$9997, G$4, FRACAS!$D$5:$D$9997, "&lt;="&amp;G120)), "" )</f>
        <v>0</v>
      </c>
      <c r="DI120" s="282">
        <f>IF(H120&gt; 0,(COUNTIFS(FRACAS!$B$5:$B$9997, H$4, FRACAS!$D$5:$D$9997, "&lt;="&amp;H120)), "" )</f>
        <v>0</v>
      </c>
      <c r="DJ120" s="282">
        <f>IF(I120&gt; 0,(COUNTIFS(FRACAS!$B$5:$B$9997, I$4, FRACAS!$D$5:$D$9997, "&lt;="&amp;I120)), "" )</f>
        <v>0</v>
      </c>
      <c r="DK120" s="282">
        <f>IF(J120&gt; 0,(COUNTIFS(FRACAS!$B$5:$B$9997, J$4, FRACAS!$D$5:$D$9997, "&lt;="&amp;J120)), "" )</f>
        <v>0</v>
      </c>
      <c r="DL120" s="282">
        <f>IF(K120&gt; 0,(COUNTIFS(FRACAS!$B$5:$B$9997, K$4, FRACAS!$D$5:$D$9997, "&lt;="&amp;K120)), "" )</f>
        <v>0</v>
      </c>
      <c r="DM120" s="282">
        <f>IF(L120&gt; 0,(COUNTIFS(FRACAS!$B$5:$B$9997, L$4, FRACAS!$D$5:$D$9997, "&lt;="&amp;L120)), "" )</f>
        <v>0</v>
      </c>
      <c r="DN120" s="282">
        <f>IF(M120&gt; 0,(COUNTIFS(FRACAS!$B$5:$B$9997, M$4, FRACAS!$D$5:$D$9997, "&lt;="&amp;M120)), "" )</f>
        <v>0</v>
      </c>
      <c r="DO120" s="284"/>
      <c r="DP120" s="282"/>
      <c r="DQ120" s="282"/>
      <c r="DR120" s="282"/>
      <c r="DS120" s="282"/>
      <c r="DT120" s="282"/>
      <c r="DU120" s="282"/>
      <c r="DV120" s="282"/>
      <c r="DW120" s="282"/>
      <c r="DX120" s="282"/>
      <c r="DY120" s="282"/>
      <c r="DZ120" s="282"/>
      <c r="EA120" s="282"/>
      <c r="EB120" s="282"/>
      <c r="EC120" s="282"/>
      <c r="ED120" s="282"/>
      <c r="EE120" s="282"/>
      <c r="EF120" s="282"/>
      <c r="EG120" s="282"/>
      <c r="EH120" s="282"/>
      <c r="EI120" s="282"/>
      <c r="EJ120" s="282"/>
      <c r="EK120" s="282"/>
      <c r="EL120" s="282"/>
      <c r="EM120" s="282"/>
      <c r="EN120" s="282"/>
      <c r="EO120" s="282"/>
      <c r="EP120" s="282"/>
      <c r="EQ120" s="282"/>
      <c r="ER120" s="282"/>
      <c r="ES120" s="282"/>
      <c r="ET120" s="282"/>
      <c r="EU120" s="282"/>
      <c r="EV120" s="282"/>
      <c r="EW120" s="282"/>
      <c r="EX120" s="282"/>
      <c r="EY120" s="282"/>
      <c r="EZ120" s="282"/>
      <c r="FA120" s="282"/>
      <c r="FB120" s="283"/>
      <c r="FC120" s="285"/>
      <c r="FD120" s="285"/>
      <c r="JN120" s="306"/>
      <c r="JO120" s="274"/>
      <c r="JP120" s="274"/>
      <c r="JQ120" s="274"/>
      <c r="JR120" s="274"/>
      <c r="JS120" s="274"/>
      <c r="JT120" s="274"/>
      <c r="JU120" s="274"/>
      <c r="JV120" s="274"/>
      <c r="JW120" s="274"/>
      <c r="JX120" s="274"/>
      <c r="JY120" s="274"/>
      <c r="JZ120" s="274"/>
      <c r="KA120" s="274"/>
      <c r="KB120" s="274"/>
      <c r="KC120" s="274"/>
      <c r="KD120" s="274"/>
      <c r="KE120" s="274"/>
      <c r="KF120" s="274"/>
      <c r="KG120" s="274"/>
      <c r="KH120" s="274"/>
      <c r="KI120" s="274"/>
      <c r="KJ120" s="274"/>
      <c r="KK120" s="274"/>
      <c r="KL120" s="274"/>
      <c r="KM120" s="274"/>
      <c r="KN120" s="274"/>
      <c r="KO120" s="274"/>
      <c r="KP120" s="274"/>
      <c r="KQ120" s="274"/>
      <c r="KR120" s="274"/>
      <c r="KS120" s="274"/>
      <c r="KT120" s="274"/>
      <c r="KU120" s="274"/>
      <c r="KV120" s="274"/>
      <c r="KW120" s="274"/>
      <c r="KX120" s="274"/>
      <c r="KY120" s="274"/>
      <c r="KZ120" s="274"/>
      <c r="LA120" s="274"/>
      <c r="LB120" s="275"/>
      <c r="LC120" s="302" t="str">
        <f t="shared" si="11"/>
        <v/>
      </c>
      <c r="LD120" s="354" t="str" cm="1">
        <f t="array" ref="LD120">IFERROR(
    (((D120/FRACAS!$AY$1)*60))
    /
    (((D120/FRACAS!$AY$1)*60) + SUMPRODUCT((FRACAS!$B$5:$B$9997=D$4)*(FRACAS!$D$5:$D$9997&lt;=D120)*(IFERROR(FRACAS!$AM$5:$AM$9997,0)))
    ),"")</f>
        <v/>
      </c>
      <c r="LE120" s="354" t="str" cm="1">
        <f t="array" ref="LE120">IFERROR(
    (((E120/FRACAS!$AY$1)*60))
    /
    (((E120/FRACAS!$AY$1)*60) + SUMPRODUCT((FRACAS!$B$5:$B$9997=E$4)*(FRACAS!$D$5:$D$9997&lt;=E120)*(IFERROR(FRACAS!$AM$5:$AM$9997,0)))
    ),"")</f>
        <v/>
      </c>
      <c r="LF120" s="354" t="str" cm="1">
        <f t="array" ref="LF120">IFERROR(
    (((F120/FRACAS!$AY$1)*60))
    /
    (((F120/FRACAS!$AY$1)*60) + SUMPRODUCT((FRACAS!$B$5:$B$9997=F$4)*(FRACAS!$D$5:$D$9997&lt;=F120)*(IFERROR(FRACAS!$AM$5:$AM$9997,0)))
    ),"")</f>
        <v/>
      </c>
      <c r="LG120" s="354" t="str" cm="1">
        <f t="array" ref="LG120">IFERROR(
    (((G120/FRACAS!$AY$1)*60))
    /
    (((G120/FRACAS!$AY$1)*60) + SUMPRODUCT((FRACAS!$B$5:$B$9997=G$4)*(FRACAS!$D$5:$D$9997&lt;=G120)*(IFERROR(FRACAS!$AM$5:$AM$9997,0)))
    ),"")</f>
        <v/>
      </c>
      <c r="LH120" s="354" t="str" cm="1">
        <f t="array" ref="LH120">IFERROR(
    (((H120/FRACAS!$AY$1)*60))
    /
    (((H120/FRACAS!$AY$1)*60) + SUMPRODUCT((FRACAS!$B$5:$B$9997=H$4)*(FRACAS!$D$5:$D$9997&lt;=H120)*(IFERROR(FRACAS!$AM$5:$AM$9997,0)))
    ),"")</f>
        <v/>
      </c>
      <c r="LI120" s="354" t="str" cm="1">
        <f t="array" ref="LI120">IFERROR(
    (((I120/FRACAS!$AY$1)*60))
    /
    (((I120/FRACAS!$AY$1)*60) + SUMPRODUCT((FRACAS!$B$5:$B$9997=I$4)*(FRACAS!$D$5:$D$9997&lt;=I120)*(IFERROR(FRACAS!$AM$5:$AM$9997,0)))
    ),"")</f>
        <v/>
      </c>
      <c r="LJ120" s="354" t="str" cm="1">
        <f t="array" ref="LJ120">IFERROR(
    (((J120/FRACAS!$AY$1)*60))
    /
    (((J120/FRACAS!$AY$1)*60) + SUMPRODUCT((FRACAS!$B$5:$B$9997=J$4)*(FRACAS!$D$5:$D$9997&lt;=J120)*(IFERROR(FRACAS!$AM$5:$AM$9997,0)))
    ),"")</f>
        <v/>
      </c>
      <c r="LK120" s="354" t="str" cm="1">
        <f t="array" ref="LK120">IFERROR(
    (((K120/FRACAS!$AY$1)*60))
    /
    (((K120/FRACAS!$AY$1)*60) + SUMPRODUCT((FRACAS!$B$5:$B$9997=K$4)*(FRACAS!$D$5:$D$9997&lt;=K120)*(IFERROR(FRACAS!$AM$5:$AM$9997,0)))
    ),"")</f>
        <v/>
      </c>
      <c r="LL120" s="354" t="str" cm="1">
        <f t="array" ref="LL120">IFERROR(
    (((L120/FRACAS!$AY$1)*60))
    /
    (((L120/FRACAS!$AY$1)*60) + SUMPRODUCT((FRACAS!$B$5:$B$9997=L$4)*(FRACAS!$D$5:$D$9997&lt;=L120)*(IFERROR(FRACAS!$AM$5:$AM$9997,0)))
    ),"")</f>
        <v/>
      </c>
      <c r="LM120" s="354" t="str" cm="1">
        <f t="array" ref="LM120">IFERROR(
    (((M120/FRACAS!$AY$1)*60))
    /
    (((M120/FRACAS!$AY$1)*60) + SUMPRODUCT((FRACAS!$B$5:$B$9997=M$4)*(FRACAS!$D$5:$D$9997&lt;=M120)*(IFERROR(FRACAS!$AM$5:$AM$9997,0)))
    ),"")</f>
        <v/>
      </c>
      <c r="LN120" s="308"/>
      <c r="LO120" s="276"/>
      <c r="LP120" s="276"/>
      <c r="LQ120" s="276"/>
      <c r="LR120" s="276"/>
      <c r="LS120" s="276"/>
      <c r="LT120" s="276"/>
      <c r="LU120" s="276"/>
      <c r="LV120" s="276"/>
      <c r="LW120" s="276"/>
      <c r="LX120" s="276"/>
      <c r="LY120" s="276"/>
      <c r="LZ120" s="276"/>
      <c r="MA120" s="276"/>
      <c r="MB120" s="276"/>
      <c r="MC120" s="276"/>
      <c r="MD120" s="276"/>
      <c r="ME120" s="276"/>
      <c r="MF120" s="276"/>
      <c r="MG120" s="276"/>
      <c r="MH120" s="276"/>
      <c r="MI120" s="276"/>
      <c r="MJ120" s="276"/>
      <c r="MK120" s="276"/>
      <c r="ML120" s="276"/>
      <c r="MM120" s="276"/>
      <c r="MN120" s="276"/>
      <c r="MO120" s="276"/>
      <c r="MP120" s="276"/>
      <c r="MQ120" s="276"/>
      <c r="MR120" s="276"/>
      <c r="MS120" s="276"/>
      <c r="MT120" s="276"/>
      <c r="MU120" s="276"/>
      <c r="MV120" s="276"/>
      <c r="MW120" s="276"/>
      <c r="MX120" s="276"/>
      <c r="MY120" s="276"/>
      <c r="MZ120" s="276"/>
      <c r="NA120" s="277"/>
      <c r="ND120" s="345">
        <f t="shared" si="12"/>
        <v>0</v>
      </c>
      <c r="NE120" s="346" t="str">
        <f t="shared" si="13"/>
        <v/>
      </c>
      <c r="NF120" s="347" t="str" cm="1">
        <f t="array" ref="NF120">IF($ND120=0,"",(IFERROR( (IFERROR($ND120/FRACAS!$AY$1*60,0) - SUMPRODUCT( (FRACAS!$K$5:$K$9999=NF$2) * IFERROR(FRACAS!$AN$5:$AN$9999,0) ) ) / IFERROR($ND120/FRACAS!$AY$1*60,0), 1 )))</f>
        <v/>
      </c>
      <c r="NG120" s="347" t="str" cm="1">
        <f t="array" ref="NG120">IF($ND120=0,"",(IFERROR( (IFERROR($ND120/FRACAS!$AY$1*60,0) - SUMPRODUCT( (FRACAS!$K$5:$K$9999=NG$2) * IFERROR(FRACAS!$AN$5:$AN$9999,0) ) ) / IFERROR($ND120/FRACAS!$AY$1*60,0), 1 )))</f>
        <v/>
      </c>
      <c r="NH120" s="347" t="str" cm="1">
        <f t="array" ref="NH120">IF($ND120=0,"",(IFERROR( (IFERROR($ND120/FRACAS!$AY$1*60,0) - SUMPRODUCT( (FRACAS!$K$5:$K$9999=NH$2) * IFERROR(FRACAS!$AN$5:$AN$9999,0) ) ) / IFERROR($ND120/FRACAS!$AY$1*60,0), 1 )))</f>
        <v/>
      </c>
      <c r="NI120" s="347" t="str" cm="1">
        <f t="array" ref="NI120">IF($ND120=0,"",(IFERROR( (IFERROR($ND120/FRACAS!$AY$1*60,0) - SUMPRODUCT( (FRACAS!$K$5:$K$9999=NI$2) * IFERROR(FRACAS!$AN$5:$AN$9999,0) ) ) / IFERROR($ND120/FRACAS!$AY$1*60,0), 1 )))</f>
        <v/>
      </c>
      <c r="NJ120" s="347" t="str" cm="1">
        <f t="array" ref="NJ120">IF($ND120=0,"",(IFERROR( (IFERROR($ND120/FRACAS!$AY$1*60,0) - SUMPRODUCT( (FRACAS!$K$5:$K$9999=NJ$2) * IFERROR(FRACAS!$AN$5:$AN$9999,0) ) ) / IFERROR($ND120/FRACAS!$AY$1*60,0), 1 )))</f>
        <v/>
      </c>
      <c r="NK120" s="347" t="str" cm="1">
        <f t="array" ref="NK120">IF($ND120=0,"",(IFERROR( (IFERROR($ND120/FRACAS!$AY$1*60,0) - SUMPRODUCT( (FRACAS!$K$5:$K$9999=NK$2) * IFERROR(FRACAS!$AN$5:$AN$9999,0) ) ) / IFERROR($ND120/FRACAS!$AY$1*60,0), 1 )))</f>
        <v/>
      </c>
      <c r="NL120" s="347" t="str" cm="1">
        <f t="array" ref="NL120">IF($ND120=0,"",(IFERROR( (IFERROR($ND120/FRACAS!$AY$1*60,0) - SUMPRODUCT( (FRACAS!$K$5:$K$9999=NL$2) * IFERROR(FRACAS!$AN$5:$AN$9999,0) ) ) / IFERROR($ND120/FRACAS!$AY$1*60,0), 1 )))</f>
        <v/>
      </c>
      <c r="NM120" s="347" t="str" cm="1">
        <f t="array" ref="NM120">IF($ND120=0,"",(IFERROR( (IFERROR($ND120/FRACAS!$AY$1*60,0) - SUMPRODUCT( (FRACAS!$K$5:$K$9999=NM$2) * IFERROR(FRACAS!$AN$5:$AN$9999,0) ) ) / IFERROR($ND120/FRACAS!$AY$1*60,0), 1 )))</f>
        <v/>
      </c>
      <c r="NN120" s="347" t="str" cm="1">
        <f t="array" ref="NN120">IF($ND120=0,"",(IFERROR( (IFERROR($ND120/FRACAS!$AY$1*60,0) - SUMPRODUCT( (FRACAS!$K$5:$K$9999=NN$2) * IFERROR(FRACAS!$AN$5:$AN$9999,0) ) ) / IFERROR($ND120/FRACAS!$AY$1*60,0), 1 )))</f>
        <v/>
      </c>
      <c r="NO120" s="347" t="str" cm="1">
        <f t="array" ref="NO120">IF($ND120=0,"",(IFERROR( (IFERROR($ND120/FRACAS!$AY$1*60,0) - SUMPRODUCT( (FRACAS!$K$5:$K$9999=NO$2) * IFERROR(FRACAS!$AN$5:$AN$9999,0) ) ) / IFERROR($ND120/FRACAS!$AY$1*60,0), 1 )))</f>
        <v/>
      </c>
      <c r="NP120" s="347" t="str" cm="1">
        <f t="array" ref="NP120">IF($ND120=0,"",(IFERROR( (IFERROR($ND120/FRACAS!$AY$1*60,0) - SUMPRODUCT( (FRACAS!$K$5:$K$9999=NP$2) * IFERROR(FRACAS!$AN$5:$AN$9999,0) ) ) / IFERROR($ND120/FRACAS!$AY$1*60,0), 1 )))</f>
        <v/>
      </c>
      <c r="NQ120" s="347" t="str" cm="1">
        <f t="array" ref="NQ120">IF($ND120=0,"",(IFERROR( (IFERROR($ND120/FRACAS!$AY$1*60,0) - SUMPRODUCT( (FRACAS!$K$5:$K$9999=NQ$2) * IFERROR(FRACAS!$AN$5:$AN$9999,0) ) ) / IFERROR($ND120/FRACAS!$AY$1*60,0), 1 )))</f>
        <v/>
      </c>
      <c r="NR120" s="347" t="str" cm="1">
        <f t="array" ref="NR120">IF($ND120=0,"",(IFERROR( (IFERROR($ND120/FRACAS!$AY$1*60,0) - SUMPRODUCT( (FRACAS!$K$5:$K$9999=NR$2) * IFERROR(FRACAS!$AN$5:$AN$9999,0) ) ) / IFERROR($ND120/FRACAS!$AY$1*60,0), 1 )))</f>
        <v/>
      </c>
      <c r="NS120" s="347" t="str" cm="1">
        <f t="array" ref="NS120">IF($ND120=0,"",(IFERROR( (IFERROR($ND120/FRACAS!$AY$1*60,0) - SUMPRODUCT( (FRACAS!$K$5:$K$9999=NS$2) * IFERROR(FRACAS!$AN$5:$AN$9999,0) ) ) / IFERROR($ND120/FRACAS!$AY$1*60,0), 1 )))</f>
        <v/>
      </c>
      <c r="NT120" s="347" t="str" cm="1">
        <f t="array" ref="NT120">IF($ND120=0,"",(IFERROR( (IFERROR($ND120/FRACAS!$AY$1*60,0) - SUMPRODUCT( (FRACAS!$K$5:$K$9999=NT$2) * IFERROR(FRACAS!$AN$5:$AN$9999,0) ) ) / IFERROR($ND120/FRACAS!$AY$1*60,0), 1 )))</f>
        <v/>
      </c>
      <c r="NU120" s="347" t="str" cm="1">
        <f t="array" ref="NU120">IF($ND120=0,"",(IFERROR( (IFERROR($ND120/FRACAS!$AY$1*60,0) - SUMPRODUCT( (FRACAS!$K$5:$K$9999=NU$2) * IFERROR(FRACAS!$AN$5:$AN$9999,0) ) ) / IFERROR($ND120/FRACAS!$AY$1*60,0), 1 )))</f>
        <v/>
      </c>
      <c r="NV120" s="347" t="str" cm="1">
        <f t="array" ref="NV120">IF($ND120=0,"",(IFERROR( (IFERROR($ND120/FRACAS!$AY$1*60,0) - SUMPRODUCT( (FRACAS!$K$5:$K$9999=NV$2) * IFERROR(FRACAS!$AN$5:$AN$9999,0) ) ) / IFERROR($ND120/FRACAS!$AY$1*60,0), 1 )))</f>
        <v/>
      </c>
      <c r="NW120" s="347" t="str" cm="1">
        <f t="array" ref="NW120">IF($ND120=0,"",(IFERROR( (IFERROR($ND120/FRACAS!$AY$1*60,0) - SUMPRODUCT( (FRACAS!$K$5:$K$9999=NW$2) * IFERROR(FRACAS!$AN$5:$AN$9999,0) ) ) / IFERROR($ND120/FRACAS!$AY$1*60,0), 1 )))</f>
        <v/>
      </c>
      <c r="NX120" s="347" t="str" cm="1">
        <f t="array" ref="NX120">IF($ND120=0,"",(IFERROR( (IFERROR($ND120/FRACAS!$AY$1*60,0) - SUMPRODUCT( (FRACAS!$K$5:$K$9999=NX$2) * IFERROR(FRACAS!$AN$5:$AN$9999,0) ) ) / IFERROR($ND120/FRACAS!$AY$1*60,0), 1 )))</f>
        <v/>
      </c>
      <c r="NY120" s="347" t="str" cm="1">
        <f t="array" ref="NY120">IF($ND120=0,"",(IFERROR( (IFERROR($ND120/FRACAS!$AY$1*60,0) - SUMPRODUCT( (FRACAS!$K$5:$K$9999=NY$2) * IFERROR(FRACAS!$AN$5:$AN$9999,0) ) ) / IFERROR($ND120/FRACAS!$AY$1*60,0), 1 )))</f>
        <v/>
      </c>
      <c r="NZ120" s="347" t="str" cm="1">
        <f t="array" ref="NZ120">IF($ND120=0,"",(IFERROR( (IFERROR($ND120/FRACAS!$AY$1*60,0) - SUMPRODUCT( (FRACAS!$K$5:$K$9999=NZ$2) * IFERROR(FRACAS!$AN$5:$AN$9999,0) ) ) / IFERROR($ND120/FRACAS!$AY$1*60,0), 1 )))</f>
        <v/>
      </c>
      <c r="OA120" s="347" t="str" cm="1">
        <f t="array" ref="OA120">IF($ND120=0,"",(IFERROR( (IFERROR($ND120/FRACAS!$AY$1*60,0) - SUMPRODUCT( (FRACAS!$K$5:$K$9999=OA$2) * IFERROR(FRACAS!$AN$5:$AN$9999,0) ) ) / IFERROR($ND120/FRACAS!$AY$1*60,0), 1 )))</f>
        <v/>
      </c>
      <c r="OB120" s="347" t="str" cm="1">
        <f t="array" ref="OB120">IF($ND120=0,"",(IFERROR( (IFERROR($ND120/FRACAS!$AY$1*60,0) - SUMPRODUCT( (FRACAS!$K$5:$K$9999=OB$2) * IFERROR(FRACAS!$AN$5:$AN$9999,0) ) ) / IFERROR($ND120/FRACAS!$AY$1*60,0), 1 )))</f>
        <v/>
      </c>
      <c r="OC120" s="347" t="str" cm="1">
        <f t="array" ref="OC120">IF($ND120=0,"",(IFERROR( (IFERROR($ND120/FRACAS!$AY$1*60,0) - SUMPRODUCT( (FRACAS!$K$5:$K$9999=OC$2) * IFERROR(FRACAS!$AN$5:$AN$9999,0) ) ) / IFERROR($ND120/FRACAS!$AY$1*60,0), 1 )))</f>
        <v/>
      </c>
      <c r="OD120" s="347" t="str" cm="1">
        <f t="array" ref="OD120">IF($ND120=0,"",(IFERROR( (IFERROR($ND120/FRACAS!$AY$1*60,0) - SUMPRODUCT( (FRACAS!$K$5:$K$9999=OD$2) * IFERROR(FRACAS!$AN$5:$AN$9999,0) ) ) / IFERROR($ND120/FRACAS!$AY$1*60,0), 1 )))</f>
        <v/>
      </c>
      <c r="OE120" s="347" t="str" cm="1">
        <f t="array" ref="OE120">IF($ND120=0,"",(IFERROR( (IFERROR($ND120/FRACAS!$AY$1*60,0) - SUMPRODUCT( (FRACAS!$K$5:$K$9999=OE$2) * IFERROR(FRACAS!$AN$5:$AN$9999,0) ) ) / IFERROR($ND120/FRACAS!$AY$1*60,0), 1 )))</f>
        <v/>
      </c>
      <c r="OF120" s="347" t="str" cm="1">
        <f t="array" ref="OF120">IF($ND120=0,"",(IFERROR( (IFERROR($ND120/FRACAS!$AY$1*60,0) - SUMPRODUCT( (FRACAS!$K$5:$K$9999=OF$2) * IFERROR(FRACAS!$AN$5:$AN$9999,0) ) ) / IFERROR($ND120/FRACAS!$AY$1*60,0), 1 )))</f>
        <v/>
      </c>
      <c r="OG120" s="347" t="str" cm="1">
        <f t="array" ref="OG120">IF($ND120=0,"",(IFERROR( (IFERROR($ND120/FRACAS!$AY$1*60,0) - SUMPRODUCT( (FRACAS!$K$5:$K$9999=OG$2) * IFERROR(FRACAS!$AN$5:$AN$9999,0) ) ) / IFERROR($ND120/FRACAS!$AY$1*60,0), 1 )))</f>
        <v/>
      </c>
      <c r="OH120" s="347" t="str" cm="1">
        <f t="array" ref="OH120">IF($ND120=0,"",(IFERROR( (IFERROR($ND120/FRACAS!$AY$1*60,0) - SUMPRODUCT( (FRACAS!$K$5:$K$9999=OH$2) * IFERROR(FRACAS!$AN$5:$AN$9999,0) ) ) / IFERROR($ND120/FRACAS!$AY$1*60,0), 1 )))</f>
        <v/>
      </c>
      <c r="OI120" s="347" t="str" cm="1">
        <f t="array" ref="OI120">IF($ND120=0,"",(IFERROR( (IFERROR($ND120/FRACAS!$AY$1*60,0) - SUMPRODUCT( (FRACAS!$K$5:$K$9999=OI$2) * IFERROR(FRACAS!$AN$5:$AN$9999,0) ) ) / IFERROR($ND120/FRACAS!$AY$1*60,0), 1 )))</f>
        <v/>
      </c>
      <c r="OJ120" s="347" t="str" cm="1">
        <f t="array" ref="OJ120">IF($ND120=0,"",(IFERROR( (IFERROR($ND120/FRACAS!$AY$1*60,0) - SUMPRODUCT( (FRACAS!$K$5:$K$9999=OJ$2) * IFERROR(FRACAS!$AN$5:$AN$9999,0) ) ) / IFERROR($ND120/FRACAS!$AY$1*60,0), 1 )))</f>
        <v/>
      </c>
      <c r="OK120" s="347" t="str" cm="1">
        <f t="array" ref="OK120">IF($ND120=0,"",(IFERROR( (IFERROR($ND120/FRACAS!$AY$1*60,0) - SUMPRODUCT( (FRACAS!$K$5:$K$9999=OK$2) * IFERROR(FRACAS!$AN$5:$AN$9999,0) ) ) / IFERROR($ND120/FRACAS!$AY$1*60,0), 1 )))</f>
        <v/>
      </c>
      <c r="OL120" s="347" t="str" cm="1">
        <f t="array" ref="OL120">IF($ND120=0,"",(IFERROR( (IFERROR($ND120/FRACAS!$AY$1*60,0) - SUMPRODUCT( (FRACAS!$K$5:$K$9999=OL$2) * IFERROR(FRACAS!$AN$5:$AN$9999,0) ) ) / IFERROR($ND120/FRACAS!$AY$1*60,0), 1 )))</f>
        <v/>
      </c>
      <c r="OM120" s="347" t="str" cm="1">
        <f t="array" ref="OM120">IF($ND120=0,"",(IFERROR( (IFERROR($ND120/FRACAS!$AY$1*60,0) - SUMPRODUCT( (FRACAS!$K$5:$K$9999=OM$2) * IFERROR(FRACAS!$AN$5:$AN$9999,0) ) ) / IFERROR($ND120/FRACAS!$AY$1*60,0), 1 )))</f>
        <v/>
      </c>
      <c r="ON120" s="347" t="str" cm="1">
        <f t="array" ref="ON120">IF($ND120=0,"",(IFERROR( (IFERROR($ND120/FRACAS!$AY$1*60,0) - SUMPRODUCT( (FRACAS!$K$5:$K$9999=ON$2) * IFERROR(FRACAS!$AN$5:$AN$9999,0) ) ) / IFERROR($ND120/FRACAS!$AY$1*60,0), 1 )))</f>
        <v/>
      </c>
    </row>
    <row r="121" spans="2:404" ht="15" customHeight="1">
      <c r="B121" s="301" t="s">
        <v>228</v>
      </c>
      <c r="C121" s="302">
        <v>46073</v>
      </c>
      <c r="D121" s="279" t="str">
        <f>IF('[7]MİLLEAGE(KM)'!H122="","",'[7]MİLLEAGE(KM)'!H122)</f>
        <v/>
      </c>
      <c r="E121" s="279" t="str">
        <f>IF('[7]MİLLEAGE(KM)'!I122="","",'[7]MİLLEAGE(KM)'!I122)</f>
        <v/>
      </c>
      <c r="F121" s="279" t="str">
        <f>IF('[7]MİLLEAGE(KM)'!J122="","",'[7]MİLLEAGE(KM)'!J122)</f>
        <v/>
      </c>
      <c r="G121" s="279" t="str">
        <f>IF('[7]MİLLEAGE(KM)'!K122="","",'[7]MİLLEAGE(KM)'!K122)</f>
        <v/>
      </c>
      <c r="H121" s="279" t="str">
        <f>IF('[7]MİLLEAGE(KM)'!L122="","",'[7]MİLLEAGE(KM)'!L122)</f>
        <v/>
      </c>
      <c r="I121" s="279" t="str">
        <f>IF('[7]MİLLEAGE(KM)'!M122="","",'[7]MİLLEAGE(KM)'!M122)</f>
        <v/>
      </c>
      <c r="J121" s="279" t="str">
        <f>IF('[7]MİLLEAGE(KM)'!N122="","",'[7]MİLLEAGE(KM)'!N122)</f>
        <v/>
      </c>
      <c r="K121" s="279" t="str">
        <f>IF('[7]MİLLEAGE(KM)'!O122="","",'[7]MİLLEAGE(KM)'!O122)</f>
        <v/>
      </c>
      <c r="L121" s="279" t="str">
        <f>IF('[7]MİLLEAGE(KM)'!P122="","",'[7]MİLLEAGE(KM)'!P122)</f>
        <v/>
      </c>
      <c r="M121" s="279" t="str">
        <f>IF('[7]MİLLEAGE(KM)'!Q122="","",'[7]MİLLEAGE(KM)'!Q122)</f>
        <v/>
      </c>
      <c r="N121" s="305"/>
      <c r="O121" s="279"/>
      <c r="P121" s="279"/>
      <c r="Q121" s="279"/>
      <c r="R121" s="279"/>
      <c r="S121" s="279"/>
      <c r="T121" s="279"/>
      <c r="U121" s="279"/>
      <c r="V121" s="279"/>
      <c r="W121" s="279"/>
      <c r="X121" s="279"/>
      <c r="Y121" s="279"/>
      <c r="Z121" s="279"/>
      <c r="AA121" s="279"/>
      <c r="AB121" s="279"/>
      <c r="AC121" s="279"/>
      <c r="AD121" s="279"/>
      <c r="AE121" s="279"/>
      <c r="AF121" s="279"/>
      <c r="AG121" s="279"/>
      <c r="AH121" s="279"/>
      <c r="AI121" s="279"/>
      <c r="AJ121" s="279"/>
      <c r="AK121" s="279"/>
      <c r="AL121" s="279"/>
      <c r="AM121" s="279"/>
      <c r="AN121" s="279"/>
      <c r="AO121" s="279"/>
      <c r="AP121" s="279"/>
      <c r="AQ121" s="279"/>
      <c r="AR121" s="279"/>
      <c r="AS121" s="279"/>
      <c r="AT121" s="279"/>
      <c r="AU121" s="279"/>
      <c r="AV121" s="279"/>
      <c r="AW121" s="279"/>
      <c r="AX121" s="279"/>
      <c r="AY121" s="279"/>
      <c r="AZ121" s="279"/>
      <c r="BA121" s="280"/>
      <c r="BB121" s="266"/>
      <c r="BC121" s="266"/>
      <c r="BD121" s="352"/>
      <c r="BE121" s="352"/>
      <c r="BF121" s="352"/>
      <c r="BG121" s="352"/>
      <c r="BH121" s="352"/>
      <c r="BI121" s="352"/>
      <c r="BJ121" s="352"/>
      <c r="BK121" s="352"/>
      <c r="BL121" s="352"/>
      <c r="BM121" s="352"/>
      <c r="BN121" s="352"/>
      <c r="BO121" s="352"/>
      <c r="BP121" s="352"/>
      <c r="BQ121" s="352"/>
      <c r="BR121" s="352"/>
      <c r="BS121" s="352"/>
      <c r="BT121" s="352"/>
      <c r="BU121" s="352"/>
      <c r="BV121" s="352"/>
      <c r="BW121" s="352"/>
      <c r="BX121" s="352"/>
      <c r="BY121" s="352"/>
      <c r="BZ121" s="352"/>
      <c r="CA121" s="352"/>
      <c r="CB121" s="352"/>
      <c r="CC121" s="352"/>
      <c r="CD121" s="352"/>
      <c r="CE121" s="352"/>
      <c r="CF121" s="352"/>
      <c r="CG121" s="352"/>
      <c r="CH121" s="352"/>
      <c r="CI121" s="352"/>
      <c r="CJ121" s="352"/>
      <c r="CK121" s="352"/>
      <c r="CL121" s="352"/>
      <c r="CM121" s="352"/>
      <c r="CN121" s="352"/>
      <c r="CO121" s="352"/>
      <c r="CP121" s="352"/>
      <c r="CQ121" s="352"/>
      <c r="CR121" s="352"/>
      <c r="CS121" s="352"/>
      <c r="CT121" s="352"/>
      <c r="CU121" s="352"/>
      <c r="CV121" s="352"/>
      <c r="CW121" s="352"/>
      <c r="CX121" s="352"/>
      <c r="CY121" s="352"/>
      <c r="CZ121" s="352"/>
      <c r="DA121" s="352"/>
      <c r="DB121" s="266"/>
      <c r="DC121" s="266">
        <f t="shared" si="8"/>
        <v>0</v>
      </c>
      <c r="DD121" s="302" t="str">
        <f t="shared" si="9"/>
        <v/>
      </c>
      <c r="DE121" s="328">
        <f>IF(D121&gt; 0,(COUNTIFS(FRACAS!$B$5:$B$9997, D$4, FRACAS!$D$5:$D$9997, "&lt;="&amp;D121)), "" )</f>
        <v>0</v>
      </c>
      <c r="DF121" s="282">
        <f>IF(E121&gt; 0,(COUNTIFS(FRACAS!$B$5:$B$9997, E$4, FRACAS!$D$5:$D$9997, "&lt;="&amp;E121)), "" )</f>
        <v>0</v>
      </c>
      <c r="DG121" s="282">
        <f>IF(F121&gt; 0,(COUNTIFS(FRACAS!$B$5:$B$9997, F$4, FRACAS!$D$5:$D$9997, "&lt;="&amp;F121)), "" )</f>
        <v>0</v>
      </c>
      <c r="DH121" s="282">
        <f>IF(G121&gt; 0,(COUNTIFS(FRACAS!$B$5:$B$9997, G$4, FRACAS!$D$5:$D$9997, "&lt;="&amp;G121)), "" )</f>
        <v>0</v>
      </c>
      <c r="DI121" s="282">
        <f>IF(H121&gt; 0,(COUNTIFS(FRACAS!$B$5:$B$9997, H$4, FRACAS!$D$5:$D$9997, "&lt;="&amp;H121)), "" )</f>
        <v>0</v>
      </c>
      <c r="DJ121" s="282">
        <f>IF(I121&gt; 0,(COUNTIFS(FRACAS!$B$5:$B$9997, I$4, FRACAS!$D$5:$D$9997, "&lt;="&amp;I121)), "" )</f>
        <v>0</v>
      </c>
      <c r="DK121" s="282">
        <f>IF(J121&gt; 0,(COUNTIFS(FRACAS!$B$5:$B$9997, J$4, FRACAS!$D$5:$D$9997, "&lt;="&amp;J121)), "" )</f>
        <v>0</v>
      </c>
      <c r="DL121" s="282">
        <f>IF(K121&gt; 0,(COUNTIFS(FRACAS!$B$5:$B$9997, K$4, FRACAS!$D$5:$D$9997, "&lt;="&amp;K121)), "" )</f>
        <v>0</v>
      </c>
      <c r="DM121" s="282">
        <f>IF(L121&gt; 0,(COUNTIFS(FRACAS!$B$5:$B$9997, L$4, FRACAS!$D$5:$D$9997, "&lt;="&amp;L121)), "" )</f>
        <v>0</v>
      </c>
      <c r="DN121" s="282">
        <f>IF(M121&gt; 0,(COUNTIFS(FRACAS!$B$5:$B$9997, M$4, FRACAS!$D$5:$D$9997, "&lt;="&amp;M121)), "" )</f>
        <v>0</v>
      </c>
      <c r="DO121" s="284"/>
      <c r="DP121" s="282"/>
      <c r="DQ121" s="282"/>
      <c r="DR121" s="282"/>
      <c r="DS121" s="282"/>
      <c r="DT121" s="282"/>
      <c r="DU121" s="282"/>
      <c r="DV121" s="282"/>
      <c r="DW121" s="282"/>
      <c r="DX121" s="282"/>
      <c r="DY121" s="282"/>
      <c r="DZ121" s="282"/>
      <c r="EA121" s="282"/>
      <c r="EB121" s="282"/>
      <c r="EC121" s="282"/>
      <c r="ED121" s="282"/>
      <c r="EE121" s="282"/>
      <c r="EF121" s="282"/>
      <c r="EG121" s="282"/>
      <c r="EH121" s="282"/>
      <c r="EI121" s="282"/>
      <c r="EJ121" s="282"/>
      <c r="EK121" s="282"/>
      <c r="EL121" s="282"/>
      <c r="EM121" s="282"/>
      <c r="EN121" s="282"/>
      <c r="EO121" s="282"/>
      <c r="EP121" s="282"/>
      <c r="EQ121" s="282"/>
      <c r="ER121" s="282"/>
      <c r="ES121" s="282"/>
      <c r="ET121" s="282"/>
      <c r="EU121" s="282"/>
      <c r="EV121" s="282"/>
      <c r="EW121" s="282"/>
      <c r="EX121" s="282"/>
      <c r="EY121" s="282"/>
      <c r="EZ121" s="282"/>
      <c r="FA121" s="282"/>
      <c r="FB121" s="283"/>
      <c r="FC121" s="285"/>
      <c r="FD121" s="285"/>
      <c r="JN121" s="306"/>
      <c r="JO121" s="274"/>
      <c r="JP121" s="274"/>
      <c r="JQ121" s="274"/>
      <c r="JR121" s="274"/>
      <c r="JS121" s="274"/>
      <c r="JT121" s="274"/>
      <c r="JU121" s="274"/>
      <c r="JV121" s="274"/>
      <c r="JW121" s="274"/>
      <c r="JX121" s="274"/>
      <c r="JY121" s="274"/>
      <c r="JZ121" s="274"/>
      <c r="KA121" s="274"/>
      <c r="KB121" s="274"/>
      <c r="KC121" s="274"/>
      <c r="KD121" s="274"/>
      <c r="KE121" s="274"/>
      <c r="KF121" s="274"/>
      <c r="KG121" s="274"/>
      <c r="KH121" s="274"/>
      <c r="KI121" s="274"/>
      <c r="KJ121" s="274"/>
      <c r="KK121" s="274"/>
      <c r="KL121" s="274"/>
      <c r="KM121" s="274"/>
      <c r="KN121" s="274"/>
      <c r="KO121" s="274"/>
      <c r="KP121" s="274"/>
      <c r="KQ121" s="274"/>
      <c r="KR121" s="274"/>
      <c r="KS121" s="274"/>
      <c r="KT121" s="274"/>
      <c r="KU121" s="274"/>
      <c r="KV121" s="274"/>
      <c r="KW121" s="274"/>
      <c r="KX121" s="274"/>
      <c r="KY121" s="274"/>
      <c r="KZ121" s="274"/>
      <c r="LA121" s="274"/>
      <c r="LB121" s="275"/>
      <c r="LC121" s="302" t="str">
        <f t="shared" si="11"/>
        <v/>
      </c>
      <c r="LD121" s="354" t="str" cm="1">
        <f t="array" ref="LD121">IFERROR(
    (((D121/FRACAS!$AY$1)*60))
    /
    (((D121/FRACAS!$AY$1)*60) + SUMPRODUCT((FRACAS!$B$5:$B$9997=D$4)*(FRACAS!$D$5:$D$9997&lt;=D121)*(IFERROR(FRACAS!$AM$5:$AM$9997,0)))
    ),"")</f>
        <v/>
      </c>
      <c r="LE121" s="354" t="str" cm="1">
        <f t="array" ref="LE121">IFERROR(
    (((E121/FRACAS!$AY$1)*60))
    /
    (((E121/FRACAS!$AY$1)*60) + SUMPRODUCT((FRACAS!$B$5:$B$9997=E$4)*(FRACAS!$D$5:$D$9997&lt;=E121)*(IFERROR(FRACAS!$AM$5:$AM$9997,0)))
    ),"")</f>
        <v/>
      </c>
      <c r="LF121" s="354" t="str" cm="1">
        <f t="array" ref="LF121">IFERROR(
    (((F121/FRACAS!$AY$1)*60))
    /
    (((F121/FRACAS!$AY$1)*60) + SUMPRODUCT((FRACAS!$B$5:$B$9997=F$4)*(FRACAS!$D$5:$D$9997&lt;=F121)*(IFERROR(FRACAS!$AM$5:$AM$9997,0)))
    ),"")</f>
        <v/>
      </c>
      <c r="LG121" s="354" t="str" cm="1">
        <f t="array" ref="LG121">IFERROR(
    (((G121/FRACAS!$AY$1)*60))
    /
    (((G121/FRACAS!$AY$1)*60) + SUMPRODUCT((FRACAS!$B$5:$B$9997=G$4)*(FRACAS!$D$5:$D$9997&lt;=G121)*(IFERROR(FRACAS!$AM$5:$AM$9997,0)))
    ),"")</f>
        <v/>
      </c>
      <c r="LH121" s="354" t="str" cm="1">
        <f t="array" ref="LH121">IFERROR(
    (((H121/FRACAS!$AY$1)*60))
    /
    (((H121/FRACAS!$AY$1)*60) + SUMPRODUCT((FRACAS!$B$5:$B$9997=H$4)*(FRACAS!$D$5:$D$9997&lt;=H121)*(IFERROR(FRACAS!$AM$5:$AM$9997,0)))
    ),"")</f>
        <v/>
      </c>
      <c r="LI121" s="354" t="str" cm="1">
        <f t="array" ref="LI121">IFERROR(
    (((I121/FRACAS!$AY$1)*60))
    /
    (((I121/FRACAS!$AY$1)*60) + SUMPRODUCT((FRACAS!$B$5:$B$9997=I$4)*(FRACAS!$D$5:$D$9997&lt;=I121)*(IFERROR(FRACAS!$AM$5:$AM$9997,0)))
    ),"")</f>
        <v/>
      </c>
      <c r="LJ121" s="354" t="str" cm="1">
        <f t="array" ref="LJ121">IFERROR(
    (((J121/FRACAS!$AY$1)*60))
    /
    (((J121/FRACAS!$AY$1)*60) + SUMPRODUCT((FRACAS!$B$5:$B$9997=J$4)*(FRACAS!$D$5:$D$9997&lt;=J121)*(IFERROR(FRACAS!$AM$5:$AM$9997,0)))
    ),"")</f>
        <v/>
      </c>
      <c r="LK121" s="354" t="str" cm="1">
        <f t="array" ref="LK121">IFERROR(
    (((K121/FRACAS!$AY$1)*60))
    /
    (((K121/FRACAS!$AY$1)*60) + SUMPRODUCT((FRACAS!$B$5:$B$9997=K$4)*(FRACAS!$D$5:$D$9997&lt;=K121)*(IFERROR(FRACAS!$AM$5:$AM$9997,0)))
    ),"")</f>
        <v/>
      </c>
      <c r="LL121" s="354" t="str" cm="1">
        <f t="array" ref="LL121">IFERROR(
    (((L121/FRACAS!$AY$1)*60))
    /
    (((L121/FRACAS!$AY$1)*60) + SUMPRODUCT((FRACAS!$B$5:$B$9997=L$4)*(FRACAS!$D$5:$D$9997&lt;=L121)*(IFERROR(FRACAS!$AM$5:$AM$9997,0)))
    ),"")</f>
        <v/>
      </c>
      <c r="LM121" s="354" t="str" cm="1">
        <f t="array" ref="LM121">IFERROR(
    (((M121/FRACAS!$AY$1)*60))
    /
    (((M121/FRACAS!$AY$1)*60) + SUMPRODUCT((FRACAS!$B$5:$B$9997=M$4)*(FRACAS!$D$5:$D$9997&lt;=M121)*(IFERROR(FRACAS!$AM$5:$AM$9997,0)))
    ),"")</f>
        <v/>
      </c>
      <c r="LN121" s="308"/>
      <c r="LO121" s="276"/>
      <c r="LP121" s="276"/>
      <c r="LQ121" s="276"/>
      <c r="LR121" s="276"/>
      <c r="LS121" s="276"/>
      <c r="LT121" s="276"/>
      <c r="LU121" s="276"/>
      <c r="LV121" s="276"/>
      <c r="LW121" s="276"/>
      <c r="LX121" s="276"/>
      <c r="LY121" s="276"/>
      <c r="LZ121" s="276"/>
      <c r="MA121" s="276"/>
      <c r="MB121" s="276"/>
      <c r="MC121" s="276"/>
      <c r="MD121" s="276"/>
      <c r="ME121" s="276"/>
      <c r="MF121" s="276"/>
      <c r="MG121" s="276"/>
      <c r="MH121" s="276"/>
      <c r="MI121" s="276"/>
      <c r="MJ121" s="276"/>
      <c r="MK121" s="276"/>
      <c r="ML121" s="276"/>
      <c r="MM121" s="276"/>
      <c r="MN121" s="276"/>
      <c r="MO121" s="276"/>
      <c r="MP121" s="276"/>
      <c r="MQ121" s="276"/>
      <c r="MR121" s="276"/>
      <c r="MS121" s="276"/>
      <c r="MT121" s="276"/>
      <c r="MU121" s="276"/>
      <c r="MV121" s="276"/>
      <c r="MW121" s="276"/>
      <c r="MX121" s="276"/>
      <c r="MY121" s="276"/>
      <c r="MZ121" s="276"/>
      <c r="NA121" s="277"/>
      <c r="ND121" s="345">
        <f t="shared" si="12"/>
        <v>0</v>
      </c>
      <c r="NE121" s="346" t="str">
        <f t="shared" si="13"/>
        <v/>
      </c>
      <c r="NF121" s="347" t="str" cm="1">
        <f t="array" ref="NF121">IF($ND121=0,"",(IFERROR( (IFERROR($ND121/FRACAS!$AY$1*60,0) - SUMPRODUCT( (FRACAS!$K$5:$K$9999=NF$2) * IFERROR(FRACAS!$AN$5:$AN$9999,0) ) ) / IFERROR($ND121/FRACAS!$AY$1*60,0), 1 )))</f>
        <v/>
      </c>
      <c r="NG121" s="347" t="str" cm="1">
        <f t="array" ref="NG121">IF($ND121=0,"",(IFERROR( (IFERROR($ND121/FRACAS!$AY$1*60,0) - SUMPRODUCT( (FRACAS!$K$5:$K$9999=NG$2) * IFERROR(FRACAS!$AN$5:$AN$9999,0) ) ) / IFERROR($ND121/FRACAS!$AY$1*60,0), 1 )))</f>
        <v/>
      </c>
      <c r="NH121" s="347" t="str" cm="1">
        <f t="array" ref="NH121">IF($ND121=0,"",(IFERROR( (IFERROR($ND121/FRACAS!$AY$1*60,0) - SUMPRODUCT( (FRACAS!$K$5:$K$9999=NH$2) * IFERROR(FRACAS!$AN$5:$AN$9999,0) ) ) / IFERROR($ND121/FRACAS!$AY$1*60,0), 1 )))</f>
        <v/>
      </c>
      <c r="NI121" s="347" t="str" cm="1">
        <f t="array" ref="NI121">IF($ND121=0,"",(IFERROR( (IFERROR($ND121/FRACAS!$AY$1*60,0) - SUMPRODUCT( (FRACAS!$K$5:$K$9999=NI$2) * IFERROR(FRACAS!$AN$5:$AN$9999,0) ) ) / IFERROR($ND121/FRACAS!$AY$1*60,0), 1 )))</f>
        <v/>
      </c>
      <c r="NJ121" s="347" t="str" cm="1">
        <f t="array" ref="NJ121">IF($ND121=0,"",(IFERROR( (IFERROR($ND121/FRACAS!$AY$1*60,0) - SUMPRODUCT( (FRACAS!$K$5:$K$9999=NJ$2) * IFERROR(FRACAS!$AN$5:$AN$9999,0) ) ) / IFERROR($ND121/FRACAS!$AY$1*60,0), 1 )))</f>
        <v/>
      </c>
      <c r="NK121" s="347" t="str" cm="1">
        <f t="array" ref="NK121">IF($ND121=0,"",(IFERROR( (IFERROR($ND121/FRACAS!$AY$1*60,0) - SUMPRODUCT( (FRACAS!$K$5:$K$9999=NK$2) * IFERROR(FRACAS!$AN$5:$AN$9999,0) ) ) / IFERROR($ND121/FRACAS!$AY$1*60,0), 1 )))</f>
        <v/>
      </c>
      <c r="NL121" s="347" t="str" cm="1">
        <f t="array" ref="NL121">IF($ND121=0,"",(IFERROR( (IFERROR($ND121/FRACAS!$AY$1*60,0) - SUMPRODUCT( (FRACAS!$K$5:$K$9999=NL$2) * IFERROR(FRACAS!$AN$5:$AN$9999,0) ) ) / IFERROR($ND121/FRACAS!$AY$1*60,0), 1 )))</f>
        <v/>
      </c>
      <c r="NM121" s="347" t="str" cm="1">
        <f t="array" ref="NM121">IF($ND121=0,"",(IFERROR( (IFERROR($ND121/FRACAS!$AY$1*60,0) - SUMPRODUCT( (FRACAS!$K$5:$K$9999=NM$2) * IFERROR(FRACAS!$AN$5:$AN$9999,0) ) ) / IFERROR($ND121/FRACAS!$AY$1*60,0), 1 )))</f>
        <v/>
      </c>
      <c r="NN121" s="347" t="str" cm="1">
        <f t="array" ref="NN121">IF($ND121=0,"",(IFERROR( (IFERROR($ND121/FRACAS!$AY$1*60,0) - SUMPRODUCT( (FRACAS!$K$5:$K$9999=NN$2) * IFERROR(FRACAS!$AN$5:$AN$9999,0) ) ) / IFERROR($ND121/FRACAS!$AY$1*60,0), 1 )))</f>
        <v/>
      </c>
      <c r="NO121" s="347" t="str" cm="1">
        <f t="array" ref="NO121">IF($ND121=0,"",(IFERROR( (IFERROR($ND121/FRACAS!$AY$1*60,0) - SUMPRODUCT( (FRACAS!$K$5:$K$9999=NO$2) * IFERROR(FRACAS!$AN$5:$AN$9999,0) ) ) / IFERROR($ND121/FRACAS!$AY$1*60,0), 1 )))</f>
        <v/>
      </c>
      <c r="NP121" s="347" t="str" cm="1">
        <f t="array" ref="NP121">IF($ND121=0,"",(IFERROR( (IFERROR($ND121/FRACAS!$AY$1*60,0) - SUMPRODUCT( (FRACAS!$K$5:$K$9999=NP$2) * IFERROR(FRACAS!$AN$5:$AN$9999,0) ) ) / IFERROR($ND121/FRACAS!$AY$1*60,0), 1 )))</f>
        <v/>
      </c>
      <c r="NQ121" s="347" t="str" cm="1">
        <f t="array" ref="NQ121">IF($ND121=0,"",(IFERROR( (IFERROR($ND121/FRACAS!$AY$1*60,0) - SUMPRODUCT( (FRACAS!$K$5:$K$9999=NQ$2) * IFERROR(FRACAS!$AN$5:$AN$9999,0) ) ) / IFERROR($ND121/FRACAS!$AY$1*60,0), 1 )))</f>
        <v/>
      </c>
      <c r="NR121" s="347" t="str" cm="1">
        <f t="array" ref="NR121">IF($ND121=0,"",(IFERROR( (IFERROR($ND121/FRACAS!$AY$1*60,0) - SUMPRODUCT( (FRACAS!$K$5:$K$9999=NR$2) * IFERROR(FRACAS!$AN$5:$AN$9999,0) ) ) / IFERROR($ND121/FRACAS!$AY$1*60,0), 1 )))</f>
        <v/>
      </c>
      <c r="NS121" s="347" t="str" cm="1">
        <f t="array" ref="NS121">IF($ND121=0,"",(IFERROR( (IFERROR($ND121/FRACAS!$AY$1*60,0) - SUMPRODUCT( (FRACAS!$K$5:$K$9999=NS$2) * IFERROR(FRACAS!$AN$5:$AN$9999,0) ) ) / IFERROR($ND121/FRACAS!$AY$1*60,0), 1 )))</f>
        <v/>
      </c>
      <c r="NT121" s="347" t="str" cm="1">
        <f t="array" ref="NT121">IF($ND121=0,"",(IFERROR( (IFERROR($ND121/FRACAS!$AY$1*60,0) - SUMPRODUCT( (FRACAS!$K$5:$K$9999=NT$2) * IFERROR(FRACAS!$AN$5:$AN$9999,0) ) ) / IFERROR($ND121/FRACAS!$AY$1*60,0), 1 )))</f>
        <v/>
      </c>
      <c r="NU121" s="347" t="str" cm="1">
        <f t="array" ref="NU121">IF($ND121=0,"",(IFERROR( (IFERROR($ND121/FRACAS!$AY$1*60,0) - SUMPRODUCT( (FRACAS!$K$5:$K$9999=NU$2) * IFERROR(FRACAS!$AN$5:$AN$9999,0) ) ) / IFERROR($ND121/FRACAS!$AY$1*60,0), 1 )))</f>
        <v/>
      </c>
      <c r="NV121" s="347" t="str" cm="1">
        <f t="array" ref="NV121">IF($ND121=0,"",(IFERROR( (IFERROR($ND121/FRACAS!$AY$1*60,0) - SUMPRODUCT( (FRACAS!$K$5:$K$9999=NV$2) * IFERROR(FRACAS!$AN$5:$AN$9999,0) ) ) / IFERROR($ND121/FRACAS!$AY$1*60,0), 1 )))</f>
        <v/>
      </c>
      <c r="NW121" s="347" t="str" cm="1">
        <f t="array" ref="NW121">IF($ND121=0,"",(IFERROR( (IFERROR($ND121/FRACAS!$AY$1*60,0) - SUMPRODUCT( (FRACAS!$K$5:$K$9999=NW$2) * IFERROR(FRACAS!$AN$5:$AN$9999,0) ) ) / IFERROR($ND121/FRACAS!$AY$1*60,0), 1 )))</f>
        <v/>
      </c>
      <c r="NX121" s="347" t="str" cm="1">
        <f t="array" ref="NX121">IF($ND121=0,"",(IFERROR( (IFERROR($ND121/FRACAS!$AY$1*60,0) - SUMPRODUCT( (FRACAS!$K$5:$K$9999=NX$2) * IFERROR(FRACAS!$AN$5:$AN$9999,0) ) ) / IFERROR($ND121/FRACAS!$AY$1*60,0), 1 )))</f>
        <v/>
      </c>
      <c r="NY121" s="347" t="str" cm="1">
        <f t="array" ref="NY121">IF($ND121=0,"",(IFERROR( (IFERROR($ND121/FRACAS!$AY$1*60,0) - SUMPRODUCT( (FRACAS!$K$5:$K$9999=NY$2) * IFERROR(FRACAS!$AN$5:$AN$9999,0) ) ) / IFERROR($ND121/FRACAS!$AY$1*60,0), 1 )))</f>
        <v/>
      </c>
      <c r="NZ121" s="347" t="str" cm="1">
        <f t="array" ref="NZ121">IF($ND121=0,"",(IFERROR( (IFERROR($ND121/FRACAS!$AY$1*60,0) - SUMPRODUCT( (FRACAS!$K$5:$K$9999=NZ$2) * IFERROR(FRACAS!$AN$5:$AN$9999,0) ) ) / IFERROR($ND121/FRACAS!$AY$1*60,0), 1 )))</f>
        <v/>
      </c>
      <c r="OA121" s="347" t="str" cm="1">
        <f t="array" ref="OA121">IF($ND121=0,"",(IFERROR( (IFERROR($ND121/FRACAS!$AY$1*60,0) - SUMPRODUCT( (FRACAS!$K$5:$K$9999=OA$2) * IFERROR(FRACAS!$AN$5:$AN$9999,0) ) ) / IFERROR($ND121/FRACAS!$AY$1*60,0), 1 )))</f>
        <v/>
      </c>
      <c r="OB121" s="347" t="str" cm="1">
        <f t="array" ref="OB121">IF($ND121=0,"",(IFERROR( (IFERROR($ND121/FRACAS!$AY$1*60,0) - SUMPRODUCT( (FRACAS!$K$5:$K$9999=OB$2) * IFERROR(FRACAS!$AN$5:$AN$9999,0) ) ) / IFERROR($ND121/FRACAS!$AY$1*60,0), 1 )))</f>
        <v/>
      </c>
      <c r="OC121" s="347" t="str" cm="1">
        <f t="array" ref="OC121">IF($ND121=0,"",(IFERROR( (IFERROR($ND121/FRACAS!$AY$1*60,0) - SUMPRODUCT( (FRACAS!$K$5:$K$9999=OC$2) * IFERROR(FRACAS!$AN$5:$AN$9999,0) ) ) / IFERROR($ND121/FRACAS!$AY$1*60,0), 1 )))</f>
        <v/>
      </c>
      <c r="OD121" s="347" t="str" cm="1">
        <f t="array" ref="OD121">IF($ND121=0,"",(IFERROR( (IFERROR($ND121/FRACAS!$AY$1*60,0) - SUMPRODUCT( (FRACAS!$K$5:$K$9999=OD$2) * IFERROR(FRACAS!$AN$5:$AN$9999,0) ) ) / IFERROR($ND121/FRACAS!$AY$1*60,0), 1 )))</f>
        <v/>
      </c>
      <c r="OE121" s="347" t="str" cm="1">
        <f t="array" ref="OE121">IF($ND121=0,"",(IFERROR( (IFERROR($ND121/FRACAS!$AY$1*60,0) - SUMPRODUCT( (FRACAS!$K$5:$K$9999=OE$2) * IFERROR(FRACAS!$AN$5:$AN$9999,0) ) ) / IFERROR($ND121/FRACAS!$AY$1*60,0), 1 )))</f>
        <v/>
      </c>
      <c r="OF121" s="347" t="str" cm="1">
        <f t="array" ref="OF121">IF($ND121=0,"",(IFERROR( (IFERROR($ND121/FRACAS!$AY$1*60,0) - SUMPRODUCT( (FRACAS!$K$5:$K$9999=OF$2) * IFERROR(FRACAS!$AN$5:$AN$9999,0) ) ) / IFERROR($ND121/FRACAS!$AY$1*60,0), 1 )))</f>
        <v/>
      </c>
      <c r="OG121" s="347" t="str" cm="1">
        <f t="array" ref="OG121">IF($ND121=0,"",(IFERROR( (IFERROR($ND121/FRACAS!$AY$1*60,0) - SUMPRODUCT( (FRACAS!$K$5:$K$9999=OG$2) * IFERROR(FRACAS!$AN$5:$AN$9999,0) ) ) / IFERROR($ND121/FRACAS!$AY$1*60,0), 1 )))</f>
        <v/>
      </c>
      <c r="OH121" s="347" t="str" cm="1">
        <f t="array" ref="OH121">IF($ND121=0,"",(IFERROR( (IFERROR($ND121/FRACAS!$AY$1*60,0) - SUMPRODUCT( (FRACAS!$K$5:$K$9999=OH$2) * IFERROR(FRACAS!$AN$5:$AN$9999,0) ) ) / IFERROR($ND121/FRACAS!$AY$1*60,0), 1 )))</f>
        <v/>
      </c>
      <c r="OI121" s="347" t="str" cm="1">
        <f t="array" ref="OI121">IF($ND121=0,"",(IFERROR( (IFERROR($ND121/FRACAS!$AY$1*60,0) - SUMPRODUCT( (FRACAS!$K$5:$K$9999=OI$2) * IFERROR(FRACAS!$AN$5:$AN$9999,0) ) ) / IFERROR($ND121/FRACAS!$AY$1*60,0), 1 )))</f>
        <v/>
      </c>
      <c r="OJ121" s="347" t="str" cm="1">
        <f t="array" ref="OJ121">IF($ND121=0,"",(IFERROR( (IFERROR($ND121/FRACAS!$AY$1*60,0) - SUMPRODUCT( (FRACAS!$K$5:$K$9999=OJ$2) * IFERROR(FRACAS!$AN$5:$AN$9999,0) ) ) / IFERROR($ND121/FRACAS!$AY$1*60,0), 1 )))</f>
        <v/>
      </c>
      <c r="OK121" s="347" t="str" cm="1">
        <f t="array" ref="OK121">IF($ND121=0,"",(IFERROR( (IFERROR($ND121/FRACAS!$AY$1*60,0) - SUMPRODUCT( (FRACAS!$K$5:$K$9999=OK$2) * IFERROR(FRACAS!$AN$5:$AN$9999,0) ) ) / IFERROR($ND121/FRACAS!$AY$1*60,0), 1 )))</f>
        <v/>
      </c>
      <c r="OL121" s="347" t="str" cm="1">
        <f t="array" ref="OL121">IF($ND121=0,"",(IFERROR( (IFERROR($ND121/FRACAS!$AY$1*60,0) - SUMPRODUCT( (FRACAS!$K$5:$K$9999=OL$2) * IFERROR(FRACAS!$AN$5:$AN$9999,0) ) ) / IFERROR($ND121/FRACAS!$AY$1*60,0), 1 )))</f>
        <v/>
      </c>
      <c r="OM121" s="347" t="str" cm="1">
        <f t="array" ref="OM121">IF($ND121=0,"",(IFERROR( (IFERROR($ND121/FRACAS!$AY$1*60,0) - SUMPRODUCT( (FRACAS!$K$5:$K$9999=OM$2) * IFERROR(FRACAS!$AN$5:$AN$9999,0) ) ) / IFERROR($ND121/FRACAS!$AY$1*60,0), 1 )))</f>
        <v/>
      </c>
      <c r="ON121" s="347" t="str" cm="1">
        <f t="array" ref="ON121">IF($ND121=0,"",(IFERROR( (IFERROR($ND121/FRACAS!$AY$1*60,0) - SUMPRODUCT( (FRACAS!$K$5:$K$9999=ON$2) * IFERROR(FRACAS!$AN$5:$AN$9999,0) ) ) / IFERROR($ND121/FRACAS!$AY$1*60,0), 1 )))</f>
        <v/>
      </c>
    </row>
    <row r="122" spans="2:404" ht="15" customHeight="1">
      <c r="B122" s="301" t="s">
        <v>229</v>
      </c>
      <c r="C122" s="302">
        <v>46080</v>
      </c>
      <c r="D122" s="279" t="str">
        <f>IF('[7]MİLLEAGE(KM)'!H123="","",'[7]MİLLEAGE(KM)'!H123)</f>
        <v/>
      </c>
      <c r="E122" s="279" t="str">
        <f>IF('[7]MİLLEAGE(KM)'!I123="","",'[7]MİLLEAGE(KM)'!I123)</f>
        <v/>
      </c>
      <c r="F122" s="279" t="str">
        <f>IF('[7]MİLLEAGE(KM)'!J123="","",'[7]MİLLEAGE(KM)'!J123)</f>
        <v/>
      </c>
      <c r="G122" s="279" t="str">
        <f>IF('[7]MİLLEAGE(KM)'!K123="","",'[7]MİLLEAGE(KM)'!K123)</f>
        <v/>
      </c>
      <c r="H122" s="279" t="str">
        <f>IF('[7]MİLLEAGE(KM)'!L123="","",'[7]MİLLEAGE(KM)'!L123)</f>
        <v/>
      </c>
      <c r="I122" s="279" t="str">
        <f>IF('[7]MİLLEAGE(KM)'!M123="","",'[7]MİLLEAGE(KM)'!M123)</f>
        <v/>
      </c>
      <c r="J122" s="279" t="str">
        <f>IF('[7]MİLLEAGE(KM)'!N123="","",'[7]MİLLEAGE(KM)'!N123)</f>
        <v/>
      </c>
      <c r="K122" s="279" t="str">
        <f>IF('[7]MİLLEAGE(KM)'!O123="","",'[7]MİLLEAGE(KM)'!O123)</f>
        <v/>
      </c>
      <c r="L122" s="279" t="str">
        <f>IF('[7]MİLLEAGE(KM)'!P123="","",'[7]MİLLEAGE(KM)'!P123)</f>
        <v/>
      </c>
      <c r="M122" s="279" t="str">
        <f>IF('[7]MİLLEAGE(KM)'!Q123="","",'[7]MİLLEAGE(KM)'!Q123)</f>
        <v/>
      </c>
      <c r="N122" s="305"/>
      <c r="O122" s="279"/>
      <c r="P122" s="279"/>
      <c r="Q122" s="279"/>
      <c r="R122" s="279"/>
      <c r="S122" s="279"/>
      <c r="T122" s="279"/>
      <c r="U122" s="279"/>
      <c r="V122" s="279"/>
      <c r="W122" s="279"/>
      <c r="X122" s="279"/>
      <c r="Y122" s="279"/>
      <c r="Z122" s="279"/>
      <c r="AA122" s="279"/>
      <c r="AB122" s="279"/>
      <c r="AC122" s="279"/>
      <c r="AD122" s="279"/>
      <c r="AE122" s="279"/>
      <c r="AF122" s="279"/>
      <c r="AG122" s="279"/>
      <c r="AH122" s="279"/>
      <c r="AI122" s="279"/>
      <c r="AJ122" s="279"/>
      <c r="AK122" s="279"/>
      <c r="AL122" s="279"/>
      <c r="AM122" s="279"/>
      <c r="AN122" s="279"/>
      <c r="AO122" s="279"/>
      <c r="AP122" s="279"/>
      <c r="AQ122" s="279"/>
      <c r="AR122" s="279"/>
      <c r="AS122" s="279"/>
      <c r="AT122" s="279"/>
      <c r="AU122" s="279"/>
      <c r="AV122" s="279"/>
      <c r="AW122" s="279"/>
      <c r="AX122" s="279"/>
      <c r="AY122" s="279"/>
      <c r="AZ122" s="279"/>
      <c r="BA122" s="280"/>
      <c r="BB122" s="266"/>
      <c r="BC122" s="266"/>
      <c r="BD122" s="352"/>
      <c r="BE122" s="352"/>
      <c r="BF122" s="352"/>
      <c r="BG122" s="352"/>
      <c r="BH122" s="352"/>
      <c r="BI122" s="352"/>
      <c r="BJ122" s="352"/>
      <c r="BK122" s="352"/>
      <c r="BL122" s="352"/>
      <c r="BM122" s="352"/>
      <c r="BN122" s="352"/>
      <c r="BO122" s="352"/>
      <c r="BP122" s="352"/>
      <c r="BQ122" s="352"/>
      <c r="BR122" s="352"/>
      <c r="BS122" s="352"/>
      <c r="BT122" s="352"/>
      <c r="BU122" s="352"/>
      <c r="BV122" s="352"/>
      <c r="BW122" s="352"/>
      <c r="BX122" s="352"/>
      <c r="BY122" s="352"/>
      <c r="BZ122" s="352"/>
      <c r="CA122" s="352"/>
      <c r="CB122" s="352"/>
      <c r="CC122" s="352"/>
      <c r="CD122" s="352"/>
      <c r="CE122" s="352"/>
      <c r="CF122" s="352"/>
      <c r="CG122" s="352"/>
      <c r="CH122" s="352"/>
      <c r="CI122" s="352"/>
      <c r="CJ122" s="352"/>
      <c r="CK122" s="352"/>
      <c r="CL122" s="352"/>
      <c r="CM122" s="352"/>
      <c r="CN122" s="352"/>
      <c r="CO122" s="352"/>
      <c r="CP122" s="352"/>
      <c r="CQ122" s="352"/>
      <c r="CR122" s="352"/>
      <c r="CS122" s="352"/>
      <c r="CT122" s="352"/>
      <c r="CU122" s="352"/>
      <c r="CV122" s="352"/>
      <c r="CW122" s="352"/>
      <c r="CX122" s="352"/>
      <c r="CY122" s="352"/>
      <c r="CZ122" s="352"/>
      <c r="DA122" s="352"/>
      <c r="DB122" s="266"/>
      <c r="DC122" s="266">
        <f t="shared" si="8"/>
        <v>0</v>
      </c>
      <c r="DD122" s="302" t="str">
        <f t="shared" si="9"/>
        <v/>
      </c>
      <c r="DE122" s="328">
        <f>IF(D122&gt; 0,(COUNTIFS(FRACAS!$B$5:$B$9997, D$4, FRACAS!$D$5:$D$9997, "&lt;="&amp;D122)), "" )</f>
        <v>0</v>
      </c>
      <c r="DF122" s="282">
        <f>IF(E122&gt; 0,(COUNTIFS(FRACAS!$B$5:$B$9997, E$4, FRACAS!$D$5:$D$9997, "&lt;="&amp;E122)), "" )</f>
        <v>0</v>
      </c>
      <c r="DG122" s="282">
        <f>IF(F122&gt; 0,(COUNTIFS(FRACAS!$B$5:$B$9997, F$4, FRACAS!$D$5:$D$9997, "&lt;="&amp;F122)), "" )</f>
        <v>0</v>
      </c>
      <c r="DH122" s="282">
        <f>IF(G122&gt; 0,(COUNTIFS(FRACAS!$B$5:$B$9997, G$4, FRACAS!$D$5:$D$9997, "&lt;="&amp;G122)), "" )</f>
        <v>0</v>
      </c>
      <c r="DI122" s="282">
        <f>IF(H122&gt; 0,(COUNTIFS(FRACAS!$B$5:$B$9997, H$4, FRACAS!$D$5:$D$9997, "&lt;="&amp;H122)), "" )</f>
        <v>0</v>
      </c>
      <c r="DJ122" s="282">
        <f>IF(I122&gt; 0,(COUNTIFS(FRACAS!$B$5:$B$9997, I$4, FRACAS!$D$5:$D$9997, "&lt;="&amp;I122)), "" )</f>
        <v>0</v>
      </c>
      <c r="DK122" s="282">
        <f>IF(J122&gt; 0,(COUNTIFS(FRACAS!$B$5:$B$9997, J$4, FRACAS!$D$5:$D$9997, "&lt;="&amp;J122)), "" )</f>
        <v>0</v>
      </c>
      <c r="DL122" s="282">
        <f>IF(K122&gt; 0,(COUNTIFS(FRACAS!$B$5:$B$9997, K$4, FRACAS!$D$5:$D$9997, "&lt;="&amp;K122)), "" )</f>
        <v>0</v>
      </c>
      <c r="DM122" s="282">
        <f>IF(L122&gt; 0,(COUNTIFS(FRACAS!$B$5:$B$9997, L$4, FRACAS!$D$5:$D$9997, "&lt;="&amp;L122)), "" )</f>
        <v>0</v>
      </c>
      <c r="DN122" s="282">
        <f>IF(M122&gt; 0,(COUNTIFS(FRACAS!$B$5:$B$9997, M$4, FRACAS!$D$5:$D$9997, "&lt;="&amp;M122)), "" )</f>
        <v>0</v>
      </c>
      <c r="DO122" s="284"/>
      <c r="DP122" s="282"/>
      <c r="DQ122" s="282"/>
      <c r="DR122" s="282"/>
      <c r="DS122" s="282"/>
      <c r="DT122" s="282"/>
      <c r="DU122" s="282"/>
      <c r="DV122" s="282"/>
      <c r="DW122" s="282"/>
      <c r="DX122" s="282"/>
      <c r="DY122" s="282"/>
      <c r="DZ122" s="282"/>
      <c r="EA122" s="282"/>
      <c r="EB122" s="282"/>
      <c r="EC122" s="282"/>
      <c r="ED122" s="282"/>
      <c r="EE122" s="282"/>
      <c r="EF122" s="282"/>
      <c r="EG122" s="282"/>
      <c r="EH122" s="282"/>
      <c r="EI122" s="282"/>
      <c r="EJ122" s="282"/>
      <c r="EK122" s="282"/>
      <c r="EL122" s="282"/>
      <c r="EM122" s="282"/>
      <c r="EN122" s="282"/>
      <c r="EO122" s="282"/>
      <c r="EP122" s="282"/>
      <c r="EQ122" s="282"/>
      <c r="ER122" s="282"/>
      <c r="ES122" s="282"/>
      <c r="ET122" s="282"/>
      <c r="EU122" s="282"/>
      <c r="EV122" s="282"/>
      <c r="EW122" s="282"/>
      <c r="EX122" s="282"/>
      <c r="EY122" s="282"/>
      <c r="EZ122" s="282"/>
      <c r="FA122" s="282"/>
      <c r="FB122" s="283"/>
      <c r="FC122" s="285"/>
      <c r="FD122" s="285"/>
      <c r="JN122" s="306"/>
      <c r="JO122" s="274"/>
      <c r="JP122" s="274"/>
      <c r="JQ122" s="274"/>
      <c r="JR122" s="274"/>
      <c r="JS122" s="274"/>
      <c r="JT122" s="274"/>
      <c r="JU122" s="274"/>
      <c r="JV122" s="274"/>
      <c r="JW122" s="274"/>
      <c r="JX122" s="274"/>
      <c r="JY122" s="274"/>
      <c r="JZ122" s="274"/>
      <c r="KA122" s="274"/>
      <c r="KB122" s="274"/>
      <c r="KC122" s="274"/>
      <c r="KD122" s="274"/>
      <c r="KE122" s="274"/>
      <c r="KF122" s="274"/>
      <c r="KG122" s="274"/>
      <c r="KH122" s="274"/>
      <c r="KI122" s="274"/>
      <c r="KJ122" s="274"/>
      <c r="KK122" s="274"/>
      <c r="KL122" s="274"/>
      <c r="KM122" s="274"/>
      <c r="KN122" s="274"/>
      <c r="KO122" s="274"/>
      <c r="KP122" s="274"/>
      <c r="KQ122" s="274"/>
      <c r="KR122" s="274"/>
      <c r="KS122" s="274"/>
      <c r="KT122" s="274"/>
      <c r="KU122" s="274"/>
      <c r="KV122" s="274"/>
      <c r="KW122" s="274"/>
      <c r="KX122" s="274"/>
      <c r="KY122" s="274"/>
      <c r="KZ122" s="274"/>
      <c r="LA122" s="274"/>
      <c r="LB122" s="275"/>
      <c r="LC122" s="302" t="str">
        <f t="shared" si="11"/>
        <v/>
      </c>
      <c r="LD122" s="354" t="str" cm="1">
        <f t="array" ref="LD122">IFERROR(
    (((D122/FRACAS!$AY$1)*60))
    /
    (((D122/FRACAS!$AY$1)*60) + SUMPRODUCT((FRACAS!$B$5:$B$9997=D$4)*(FRACAS!$D$5:$D$9997&lt;=D122)*(IFERROR(FRACAS!$AM$5:$AM$9997,0)))
    ),"")</f>
        <v/>
      </c>
      <c r="LE122" s="354" t="str" cm="1">
        <f t="array" ref="LE122">IFERROR(
    (((E122/FRACAS!$AY$1)*60))
    /
    (((E122/FRACAS!$AY$1)*60) + SUMPRODUCT((FRACAS!$B$5:$B$9997=E$4)*(FRACAS!$D$5:$D$9997&lt;=E122)*(IFERROR(FRACAS!$AM$5:$AM$9997,0)))
    ),"")</f>
        <v/>
      </c>
      <c r="LF122" s="354" t="str" cm="1">
        <f t="array" ref="LF122">IFERROR(
    (((F122/FRACAS!$AY$1)*60))
    /
    (((F122/FRACAS!$AY$1)*60) + SUMPRODUCT((FRACAS!$B$5:$B$9997=F$4)*(FRACAS!$D$5:$D$9997&lt;=F122)*(IFERROR(FRACAS!$AM$5:$AM$9997,0)))
    ),"")</f>
        <v/>
      </c>
      <c r="LG122" s="354" t="str" cm="1">
        <f t="array" ref="LG122">IFERROR(
    (((G122/FRACAS!$AY$1)*60))
    /
    (((G122/FRACAS!$AY$1)*60) + SUMPRODUCT((FRACAS!$B$5:$B$9997=G$4)*(FRACAS!$D$5:$D$9997&lt;=G122)*(IFERROR(FRACAS!$AM$5:$AM$9997,0)))
    ),"")</f>
        <v/>
      </c>
      <c r="LH122" s="354" t="str" cm="1">
        <f t="array" ref="LH122">IFERROR(
    (((H122/FRACAS!$AY$1)*60))
    /
    (((H122/FRACAS!$AY$1)*60) + SUMPRODUCT((FRACAS!$B$5:$B$9997=H$4)*(FRACAS!$D$5:$D$9997&lt;=H122)*(IFERROR(FRACAS!$AM$5:$AM$9997,0)))
    ),"")</f>
        <v/>
      </c>
      <c r="LI122" s="354" t="str" cm="1">
        <f t="array" ref="LI122">IFERROR(
    (((I122/FRACAS!$AY$1)*60))
    /
    (((I122/FRACAS!$AY$1)*60) + SUMPRODUCT((FRACAS!$B$5:$B$9997=I$4)*(FRACAS!$D$5:$D$9997&lt;=I122)*(IFERROR(FRACAS!$AM$5:$AM$9997,0)))
    ),"")</f>
        <v/>
      </c>
      <c r="LJ122" s="354" t="str" cm="1">
        <f t="array" ref="LJ122">IFERROR(
    (((J122/FRACAS!$AY$1)*60))
    /
    (((J122/FRACAS!$AY$1)*60) + SUMPRODUCT((FRACAS!$B$5:$B$9997=J$4)*(FRACAS!$D$5:$D$9997&lt;=J122)*(IFERROR(FRACAS!$AM$5:$AM$9997,0)))
    ),"")</f>
        <v/>
      </c>
      <c r="LK122" s="354" t="str" cm="1">
        <f t="array" ref="LK122">IFERROR(
    (((K122/FRACAS!$AY$1)*60))
    /
    (((K122/FRACAS!$AY$1)*60) + SUMPRODUCT((FRACAS!$B$5:$B$9997=K$4)*(FRACAS!$D$5:$D$9997&lt;=K122)*(IFERROR(FRACAS!$AM$5:$AM$9997,0)))
    ),"")</f>
        <v/>
      </c>
      <c r="LL122" s="354" t="str" cm="1">
        <f t="array" ref="LL122">IFERROR(
    (((L122/FRACAS!$AY$1)*60))
    /
    (((L122/FRACAS!$AY$1)*60) + SUMPRODUCT((FRACAS!$B$5:$B$9997=L$4)*(FRACAS!$D$5:$D$9997&lt;=L122)*(IFERROR(FRACAS!$AM$5:$AM$9997,0)))
    ),"")</f>
        <v/>
      </c>
      <c r="LM122" s="354" t="str" cm="1">
        <f t="array" ref="LM122">IFERROR(
    (((M122/FRACAS!$AY$1)*60))
    /
    (((M122/FRACAS!$AY$1)*60) + SUMPRODUCT((FRACAS!$B$5:$B$9997=M$4)*(FRACAS!$D$5:$D$9997&lt;=M122)*(IFERROR(FRACAS!$AM$5:$AM$9997,0)))
    ),"")</f>
        <v/>
      </c>
      <c r="LN122" s="308"/>
      <c r="LO122" s="276"/>
      <c r="LP122" s="276"/>
      <c r="LQ122" s="276"/>
      <c r="LR122" s="276"/>
      <c r="LS122" s="276"/>
      <c r="LT122" s="276"/>
      <c r="LU122" s="276"/>
      <c r="LV122" s="276"/>
      <c r="LW122" s="276"/>
      <c r="LX122" s="276"/>
      <c r="LY122" s="276"/>
      <c r="LZ122" s="276"/>
      <c r="MA122" s="276"/>
      <c r="MB122" s="276"/>
      <c r="MC122" s="276"/>
      <c r="MD122" s="276"/>
      <c r="ME122" s="276"/>
      <c r="MF122" s="276"/>
      <c r="MG122" s="276"/>
      <c r="MH122" s="276"/>
      <c r="MI122" s="276"/>
      <c r="MJ122" s="276"/>
      <c r="MK122" s="276"/>
      <c r="ML122" s="276"/>
      <c r="MM122" s="276"/>
      <c r="MN122" s="276"/>
      <c r="MO122" s="276"/>
      <c r="MP122" s="276"/>
      <c r="MQ122" s="276"/>
      <c r="MR122" s="276"/>
      <c r="MS122" s="276"/>
      <c r="MT122" s="276"/>
      <c r="MU122" s="276"/>
      <c r="MV122" s="276"/>
      <c r="MW122" s="276"/>
      <c r="MX122" s="276"/>
      <c r="MY122" s="276"/>
      <c r="MZ122" s="276"/>
      <c r="NA122" s="277"/>
      <c r="ND122" s="345">
        <f t="shared" si="12"/>
        <v>0</v>
      </c>
      <c r="NE122" s="346" t="str">
        <f t="shared" si="13"/>
        <v/>
      </c>
      <c r="NF122" s="347" t="str" cm="1">
        <f t="array" ref="NF122">IF($ND122=0,"",(IFERROR( (IFERROR($ND122/FRACAS!$AY$1*60,0) - SUMPRODUCT( (FRACAS!$K$5:$K$9999=NF$2) * IFERROR(FRACAS!$AN$5:$AN$9999,0) ) ) / IFERROR($ND122/FRACAS!$AY$1*60,0), 1 )))</f>
        <v/>
      </c>
      <c r="NG122" s="347" t="str" cm="1">
        <f t="array" ref="NG122">IF($ND122=0,"",(IFERROR( (IFERROR($ND122/FRACAS!$AY$1*60,0) - SUMPRODUCT( (FRACAS!$K$5:$K$9999=NG$2) * IFERROR(FRACAS!$AN$5:$AN$9999,0) ) ) / IFERROR($ND122/FRACAS!$AY$1*60,0), 1 )))</f>
        <v/>
      </c>
      <c r="NH122" s="347" t="str" cm="1">
        <f t="array" ref="NH122">IF($ND122=0,"",(IFERROR( (IFERROR($ND122/FRACAS!$AY$1*60,0) - SUMPRODUCT( (FRACAS!$K$5:$K$9999=NH$2) * IFERROR(FRACAS!$AN$5:$AN$9999,0) ) ) / IFERROR($ND122/FRACAS!$AY$1*60,0), 1 )))</f>
        <v/>
      </c>
      <c r="NI122" s="347" t="str" cm="1">
        <f t="array" ref="NI122">IF($ND122=0,"",(IFERROR( (IFERROR($ND122/FRACAS!$AY$1*60,0) - SUMPRODUCT( (FRACAS!$K$5:$K$9999=NI$2) * IFERROR(FRACAS!$AN$5:$AN$9999,0) ) ) / IFERROR($ND122/FRACAS!$AY$1*60,0), 1 )))</f>
        <v/>
      </c>
      <c r="NJ122" s="347" t="str" cm="1">
        <f t="array" ref="NJ122">IF($ND122=0,"",(IFERROR( (IFERROR($ND122/FRACAS!$AY$1*60,0) - SUMPRODUCT( (FRACAS!$K$5:$K$9999=NJ$2) * IFERROR(FRACAS!$AN$5:$AN$9999,0) ) ) / IFERROR($ND122/FRACAS!$AY$1*60,0), 1 )))</f>
        <v/>
      </c>
      <c r="NK122" s="347" t="str" cm="1">
        <f t="array" ref="NK122">IF($ND122=0,"",(IFERROR( (IFERROR($ND122/FRACAS!$AY$1*60,0) - SUMPRODUCT( (FRACAS!$K$5:$K$9999=NK$2) * IFERROR(FRACAS!$AN$5:$AN$9999,0) ) ) / IFERROR($ND122/FRACAS!$AY$1*60,0), 1 )))</f>
        <v/>
      </c>
      <c r="NL122" s="347" t="str" cm="1">
        <f t="array" ref="NL122">IF($ND122=0,"",(IFERROR( (IFERROR($ND122/FRACAS!$AY$1*60,0) - SUMPRODUCT( (FRACAS!$K$5:$K$9999=NL$2) * IFERROR(FRACAS!$AN$5:$AN$9999,0) ) ) / IFERROR($ND122/FRACAS!$AY$1*60,0), 1 )))</f>
        <v/>
      </c>
      <c r="NM122" s="347" t="str" cm="1">
        <f t="array" ref="NM122">IF($ND122=0,"",(IFERROR( (IFERROR($ND122/FRACAS!$AY$1*60,0) - SUMPRODUCT( (FRACAS!$K$5:$K$9999=NM$2) * IFERROR(FRACAS!$AN$5:$AN$9999,0) ) ) / IFERROR($ND122/FRACAS!$AY$1*60,0), 1 )))</f>
        <v/>
      </c>
      <c r="NN122" s="347" t="str" cm="1">
        <f t="array" ref="NN122">IF($ND122=0,"",(IFERROR( (IFERROR($ND122/FRACAS!$AY$1*60,0) - SUMPRODUCT( (FRACAS!$K$5:$K$9999=NN$2) * IFERROR(FRACAS!$AN$5:$AN$9999,0) ) ) / IFERROR($ND122/FRACAS!$AY$1*60,0), 1 )))</f>
        <v/>
      </c>
      <c r="NO122" s="347" t="str" cm="1">
        <f t="array" ref="NO122">IF($ND122=0,"",(IFERROR( (IFERROR($ND122/FRACAS!$AY$1*60,0) - SUMPRODUCT( (FRACAS!$K$5:$K$9999=NO$2) * IFERROR(FRACAS!$AN$5:$AN$9999,0) ) ) / IFERROR($ND122/FRACAS!$AY$1*60,0), 1 )))</f>
        <v/>
      </c>
      <c r="NP122" s="347" t="str" cm="1">
        <f t="array" ref="NP122">IF($ND122=0,"",(IFERROR( (IFERROR($ND122/FRACAS!$AY$1*60,0) - SUMPRODUCT( (FRACAS!$K$5:$K$9999=NP$2) * IFERROR(FRACAS!$AN$5:$AN$9999,0) ) ) / IFERROR($ND122/FRACAS!$AY$1*60,0), 1 )))</f>
        <v/>
      </c>
      <c r="NQ122" s="347" t="str" cm="1">
        <f t="array" ref="NQ122">IF($ND122=0,"",(IFERROR( (IFERROR($ND122/FRACAS!$AY$1*60,0) - SUMPRODUCT( (FRACAS!$K$5:$K$9999=NQ$2) * IFERROR(FRACAS!$AN$5:$AN$9999,0) ) ) / IFERROR($ND122/FRACAS!$AY$1*60,0), 1 )))</f>
        <v/>
      </c>
      <c r="NR122" s="347" t="str" cm="1">
        <f t="array" ref="NR122">IF($ND122=0,"",(IFERROR( (IFERROR($ND122/FRACAS!$AY$1*60,0) - SUMPRODUCT( (FRACAS!$K$5:$K$9999=NR$2) * IFERROR(FRACAS!$AN$5:$AN$9999,0) ) ) / IFERROR($ND122/FRACAS!$AY$1*60,0), 1 )))</f>
        <v/>
      </c>
      <c r="NS122" s="347" t="str" cm="1">
        <f t="array" ref="NS122">IF($ND122=0,"",(IFERROR( (IFERROR($ND122/FRACAS!$AY$1*60,0) - SUMPRODUCT( (FRACAS!$K$5:$K$9999=NS$2) * IFERROR(FRACAS!$AN$5:$AN$9999,0) ) ) / IFERROR($ND122/FRACAS!$AY$1*60,0), 1 )))</f>
        <v/>
      </c>
      <c r="NT122" s="347" t="str" cm="1">
        <f t="array" ref="NT122">IF($ND122=0,"",(IFERROR( (IFERROR($ND122/FRACAS!$AY$1*60,0) - SUMPRODUCT( (FRACAS!$K$5:$K$9999=NT$2) * IFERROR(FRACAS!$AN$5:$AN$9999,0) ) ) / IFERROR($ND122/FRACAS!$AY$1*60,0), 1 )))</f>
        <v/>
      </c>
      <c r="NU122" s="347" t="str" cm="1">
        <f t="array" ref="NU122">IF($ND122=0,"",(IFERROR( (IFERROR($ND122/FRACAS!$AY$1*60,0) - SUMPRODUCT( (FRACAS!$K$5:$K$9999=NU$2) * IFERROR(FRACAS!$AN$5:$AN$9999,0) ) ) / IFERROR($ND122/FRACAS!$AY$1*60,0), 1 )))</f>
        <v/>
      </c>
      <c r="NV122" s="347" t="str" cm="1">
        <f t="array" ref="NV122">IF($ND122=0,"",(IFERROR( (IFERROR($ND122/FRACAS!$AY$1*60,0) - SUMPRODUCT( (FRACAS!$K$5:$K$9999=NV$2) * IFERROR(FRACAS!$AN$5:$AN$9999,0) ) ) / IFERROR($ND122/FRACAS!$AY$1*60,0), 1 )))</f>
        <v/>
      </c>
      <c r="NW122" s="347" t="str" cm="1">
        <f t="array" ref="NW122">IF($ND122=0,"",(IFERROR( (IFERROR($ND122/FRACAS!$AY$1*60,0) - SUMPRODUCT( (FRACAS!$K$5:$K$9999=NW$2) * IFERROR(FRACAS!$AN$5:$AN$9999,0) ) ) / IFERROR($ND122/FRACAS!$AY$1*60,0), 1 )))</f>
        <v/>
      </c>
      <c r="NX122" s="347" t="str" cm="1">
        <f t="array" ref="NX122">IF($ND122=0,"",(IFERROR( (IFERROR($ND122/FRACAS!$AY$1*60,0) - SUMPRODUCT( (FRACAS!$K$5:$K$9999=NX$2) * IFERROR(FRACAS!$AN$5:$AN$9999,0) ) ) / IFERROR($ND122/FRACAS!$AY$1*60,0), 1 )))</f>
        <v/>
      </c>
      <c r="NY122" s="347" t="str" cm="1">
        <f t="array" ref="NY122">IF($ND122=0,"",(IFERROR( (IFERROR($ND122/FRACAS!$AY$1*60,0) - SUMPRODUCT( (FRACAS!$K$5:$K$9999=NY$2) * IFERROR(FRACAS!$AN$5:$AN$9999,0) ) ) / IFERROR($ND122/FRACAS!$AY$1*60,0), 1 )))</f>
        <v/>
      </c>
      <c r="NZ122" s="347" t="str" cm="1">
        <f t="array" ref="NZ122">IF($ND122=0,"",(IFERROR( (IFERROR($ND122/FRACAS!$AY$1*60,0) - SUMPRODUCT( (FRACAS!$K$5:$K$9999=NZ$2) * IFERROR(FRACAS!$AN$5:$AN$9999,0) ) ) / IFERROR($ND122/FRACAS!$AY$1*60,0), 1 )))</f>
        <v/>
      </c>
      <c r="OA122" s="347" t="str" cm="1">
        <f t="array" ref="OA122">IF($ND122=0,"",(IFERROR( (IFERROR($ND122/FRACAS!$AY$1*60,0) - SUMPRODUCT( (FRACAS!$K$5:$K$9999=OA$2) * IFERROR(FRACAS!$AN$5:$AN$9999,0) ) ) / IFERROR($ND122/FRACAS!$AY$1*60,0), 1 )))</f>
        <v/>
      </c>
      <c r="OB122" s="347" t="str" cm="1">
        <f t="array" ref="OB122">IF($ND122=0,"",(IFERROR( (IFERROR($ND122/FRACAS!$AY$1*60,0) - SUMPRODUCT( (FRACAS!$K$5:$K$9999=OB$2) * IFERROR(FRACAS!$AN$5:$AN$9999,0) ) ) / IFERROR($ND122/FRACAS!$AY$1*60,0), 1 )))</f>
        <v/>
      </c>
      <c r="OC122" s="347" t="str" cm="1">
        <f t="array" ref="OC122">IF($ND122=0,"",(IFERROR( (IFERROR($ND122/FRACAS!$AY$1*60,0) - SUMPRODUCT( (FRACAS!$K$5:$K$9999=OC$2) * IFERROR(FRACAS!$AN$5:$AN$9999,0) ) ) / IFERROR($ND122/FRACAS!$AY$1*60,0), 1 )))</f>
        <v/>
      </c>
      <c r="OD122" s="347" t="str" cm="1">
        <f t="array" ref="OD122">IF($ND122=0,"",(IFERROR( (IFERROR($ND122/FRACAS!$AY$1*60,0) - SUMPRODUCT( (FRACAS!$K$5:$K$9999=OD$2) * IFERROR(FRACAS!$AN$5:$AN$9999,0) ) ) / IFERROR($ND122/FRACAS!$AY$1*60,0), 1 )))</f>
        <v/>
      </c>
      <c r="OE122" s="347" t="str" cm="1">
        <f t="array" ref="OE122">IF($ND122=0,"",(IFERROR( (IFERROR($ND122/FRACAS!$AY$1*60,0) - SUMPRODUCT( (FRACAS!$K$5:$K$9999=OE$2) * IFERROR(FRACAS!$AN$5:$AN$9999,0) ) ) / IFERROR($ND122/FRACAS!$AY$1*60,0), 1 )))</f>
        <v/>
      </c>
      <c r="OF122" s="347" t="str" cm="1">
        <f t="array" ref="OF122">IF($ND122=0,"",(IFERROR( (IFERROR($ND122/FRACAS!$AY$1*60,0) - SUMPRODUCT( (FRACAS!$K$5:$K$9999=OF$2) * IFERROR(FRACAS!$AN$5:$AN$9999,0) ) ) / IFERROR($ND122/FRACAS!$AY$1*60,0), 1 )))</f>
        <v/>
      </c>
      <c r="OG122" s="347" t="str" cm="1">
        <f t="array" ref="OG122">IF($ND122=0,"",(IFERROR( (IFERROR($ND122/FRACAS!$AY$1*60,0) - SUMPRODUCT( (FRACAS!$K$5:$K$9999=OG$2) * IFERROR(FRACAS!$AN$5:$AN$9999,0) ) ) / IFERROR($ND122/FRACAS!$AY$1*60,0), 1 )))</f>
        <v/>
      </c>
      <c r="OH122" s="347" t="str" cm="1">
        <f t="array" ref="OH122">IF($ND122=0,"",(IFERROR( (IFERROR($ND122/FRACAS!$AY$1*60,0) - SUMPRODUCT( (FRACAS!$K$5:$K$9999=OH$2) * IFERROR(FRACAS!$AN$5:$AN$9999,0) ) ) / IFERROR($ND122/FRACAS!$AY$1*60,0), 1 )))</f>
        <v/>
      </c>
      <c r="OI122" s="347" t="str" cm="1">
        <f t="array" ref="OI122">IF($ND122=0,"",(IFERROR( (IFERROR($ND122/FRACAS!$AY$1*60,0) - SUMPRODUCT( (FRACAS!$K$5:$K$9999=OI$2) * IFERROR(FRACAS!$AN$5:$AN$9999,0) ) ) / IFERROR($ND122/FRACAS!$AY$1*60,0), 1 )))</f>
        <v/>
      </c>
      <c r="OJ122" s="347" t="str" cm="1">
        <f t="array" ref="OJ122">IF($ND122=0,"",(IFERROR( (IFERROR($ND122/FRACAS!$AY$1*60,0) - SUMPRODUCT( (FRACAS!$K$5:$K$9999=OJ$2) * IFERROR(FRACAS!$AN$5:$AN$9999,0) ) ) / IFERROR($ND122/FRACAS!$AY$1*60,0), 1 )))</f>
        <v/>
      </c>
      <c r="OK122" s="347" t="str" cm="1">
        <f t="array" ref="OK122">IF($ND122=0,"",(IFERROR( (IFERROR($ND122/FRACAS!$AY$1*60,0) - SUMPRODUCT( (FRACAS!$K$5:$K$9999=OK$2) * IFERROR(FRACAS!$AN$5:$AN$9999,0) ) ) / IFERROR($ND122/FRACAS!$AY$1*60,0), 1 )))</f>
        <v/>
      </c>
      <c r="OL122" s="347" t="str" cm="1">
        <f t="array" ref="OL122">IF($ND122=0,"",(IFERROR( (IFERROR($ND122/FRACAS!$AY$1*60,0) - SUMPRODUCT( (FRACAS!$K$5:$K$9999=OL$2) * IFERROR(FRACAS!$AN$5:$AN$9999,0) ) ) / IFERROR($ND122/FRACAS!$AY$1*60,0), 1 )))</f>
        <v/>
      </c>
      <c r="OM122" s="347" t="str" cm="1">
        <f t="array" ref="OM122">IF($ND122=0,"",(IFERROR( (IFERROR($ND122/FRACAS!$AY$1*60,0) - SUMPRODUCT( (FRACAS!$K$5:$K$9999=OM$2) * IFERROR(FRACAS!$AN$5:$AN$9999,0) ) ) / IFERROR($ND122/FRACAS!$AY$1*60,0), 1 )))</f>
        <v/>
      </c>
      <c r="ON122" s="347" t="str" cm="1">
        <f t="array" ref="ON122">IF($ND122=0,"",(IFERROR( (IFERROR($ND122/FRACAS!$AY$1*60,0) - SUMPRODUCT( (FRACAS!$K$5:$K$9999=ON$2) * IFERROR(FRACAS!$AN$5:$AN$9999,0) ) ) / IFERROR($ND122/FRACAS!$AY$1*60,0), 1 )))</f>
        <v/>
      </c>
    </row>
    <row r="123" spans="2:404" ht="15" customHeight="1">
      <c r="B123" s="301" t="s">
        <v>230</v>
      </c>
      <c r="C123" s="302">
        <v>46087</v>
      </c>
      <c r="D123" s="279" t="str">
        <f>IF('[7]MİLLEAGE(KM)'!H124="","",'[7]MİLLEAGE(KM)'!H124)</f>
        <v/>
      </c>
      <c r="E123" s="279" t="str">
        <f>IF('[7]MİLLEAGE(KM)'!I124="","",'[7]MİLLEAGE(KM)'!I124)</f>
        <v/>
      </c>
      <c r="F123" s="279" t="str">
        <f>IF('[7]MİLLEAGE(KM)'!J124="","",'[7]MİLLEAGE(KM)'!J124)</f>
        <v/>
      </c>
      <c r="G123" s="279" t="str">
        <f>IF('[7]MİLLEAGE(KM)'!K124="","",'[7]MİLLEAGE(KM)'!K124)</f>
        <v/>
      </c>
      <c r="H123" s="279" t="str">
        <f>IF('[7]MİLLEAGE(KM)'!L124="","",'[7]MİLLEAGE(KM)'!L124)</f>
        <v/>
      </c>
      <c r="I123" s="279" t="str">
        <f>IF('[7]MİLLEAGE(KM)'!M124="","",'[7]MİLLEAGE(KM)'!M124)</f>
        <v/>
      </c>
      <c r="J123" s="279" t="str">
        <f>IF('[7]MİLLEAGE(KM)'!N124="","",'[7]MİLLEAGE(KM)'!N124)</f>
        <v/>
      </c>
      <c r="K123" s="279" t="str">
        <f>IF('[7]MİLLEAGE(KM)'!O124="","",'[7]MİLLEAGE(KM)'!O124)</f>
        <v/>
      </c>
      <c r="L123" s="279" t="str">
        <f>IF('[7]MİLLEAGE(KM)'!P124="","",'[7]MİLLEAGE(KM)'!P124)</f>
        <v/>
      </c>
      <c r="M123" s="279" t="str">
        <f>IF('[7]MİLLEAGE(KM)'!Q124="","",'[7]MİLLEAGE(KM)'!Q124)</f>
        <v/>
      </c>
      <c r="N123" s="305"/>
      <c r="O123" s="279"/>
      <c r="P123" s="279"/>
      <c r="Q123" s="279"/>
      <c r="R123" s="279"/>
      <c r="S123" s="279"/>
      <c r="T123" s="279"/>
      <c r="U123" s="279"/>
      <c r="V123" s="279"/>
      <c r="W123" s="279"/>
      <c r="X123" s="279"/>
      <c r="Y123" s="279"/>
      <c r="Z123" s="279"/>
      <c r="AA123" s="279"/>
      <c r="AB123" s="279"/>
      <c r="AC123" s="279"/>
      <c r="AD123" s="279"/>
      <c r="AE123" s="279"/>
      <c r="AF123" s="279"/>
      <c r="AG123" s="279"/>
      <c r="AH123" s="279"/>
      <c r="AI123" s="279"/>
      <c r="AJ123" s="279"/>
      <c r="AK123" s="279"/>
      <c r="AL123" s="279"/>
      <c r="AM123" s="279"/>
      <c r="AN123" s="279"/>
      <c r="AO123" s="279"/>
      <c r="AP123" s="279"/>
      <c r="AQ123" s="279"/>
      <c r="AR123" s="279"/>
      <c r="AS123" s="279"/>
      <c r="AT123" s="279"/>
      <c r="AU123" s="279"/>
      <c r="AV123" s="279"/>
      <c r="AW123" s="279"/>
      <c r="AX123" s="279"/>
      <c r="AY123" s="279"/>
      <c r="AZ123" s="279"/>
      <c r="BA123" s="280"/>
      <c r="BB123" s="266"/>
      <c r="BC123" s="266"/>
      <c r="BD123" s="352"/>
      <c r="BE123" s="352"/>
      <c r="BF123" s="352"/>
      <c r="BG123" s="352"/>
      <c r="BH123" s="352"/>
      <c r="BI123" s="352"/>
      <c r="BJ123" s="352"/>
      <c r="BK123" s="352"/>
      <c r="BL123" s="352"/>
      <c r="BM123" s="352"/>
      <c r="BN123" s="352"/>
      <c r="BO123" s="352"/>
      <c r="BP123" s="352"/>
      <c r="BQ123" s="352"/>
      <c r="BR123" s="352"/>
      <c r="BS123" s="352"/>
      <c r="BT123" s="352"/>
      <c r="BU123" s="352"/>
      <c r="BV123" s="352"/>
      <c r="BW123" s="352"/>
      <c r="BX123" s="352"/>
      <c r="BY123" s="352"/>
      <c r="BZ123" s="352"/>
      <c r="CA123" s="352"/>
      <c r="CB123" s="352"/>
      <c r="CC123" s="352"/>
      <c r="CD123" s="352"/>
      <c r="CE123" s="352"/>
      <c r="CF123" s="352"/>
      <c r="CG123" s="352"/>
      <c r="CH123" s="352"/>
      <c r="CI123" s="352"/>
      <c r="CJ123" s="352"/>
      <c r="CK123" s="352"/>
      <c r="CL123" s="352"/>
      <c r="CM123" s="352"/>
      <c r="CN123" s="352"/>
      <c r="CO123" s="352"/>
      <c r="CP123" s="352"/>
      <c r="CQ123" s="352"/>
      <c r="CR123" s="352"/>
      <c r="CS123" s="352"/>
      <c r="CT123" s="352"/>
      <c r="CU123" s="352"/>
      <c r="CV123" s="352"/>
      <c r="CW123" s="352"/>
      <c r="CX123" s="352"/>
      <c r="CY123" s="352"/>
      <c r="CZ123" s="352"/>
      <c r="DA123" s="352"/>
      <c r="DB123" s="266"/>
      <c r="DC123" s="266">
        <f t="shared" si="8"/>
        <v>0</v>
      </c>
      <c r="DD123" s="302" t="str">
        <f t="shared" si="9"/>
        <v/>
      </c>
      <c r="DE123" s="328">
        <f>IF(D123&gt; 0,(COUNTIFS(FRACAS!$B$5:$B$9997, D$4, FRACAS!$D$5:$D$9997, "&lt;="&amp;D123)), "" )</f>
        <v>0</v>
      </c>
      <c r="DF123" s="282">
        <f>IF(E123&gt; 0,(COUNTIFS(FRACAS!$B$5:$B$9997, E$4, FRACAS!$D$5:$D$9997, "&lt;="&amp;E123)), "" )</f>
        <v>0</v>
      </c>
      <c r="DG123" s="282">
        <f>IF(F123&gt; 0,(COUNTIFS(FRACAS!$B$5:$B$9997, F$4, FRACAS!$D$5:$D$9997, "&lt;="&amp;F123)), "" )</f>
        <v>0</v>
      </c>
      <c r="DH123" s="282">
        <f>IF(G123&gt; 0,(COUNTIFS(FRACAS!$B$5:$B$9997, G$4, FRACAS!$D$5:$D$9997, "&lt;="&amp;G123)), "" )</f>
        <v>0</v>
      </c>
      <c r="DI123" s="282">
        <f>IF(H123&gt; 0,(COUNTIFS(FRACAS!$B$5:$B$9997, H$4, FRACAS!$D$5:$D$9997, "&lt;="&amp;H123)), "" )</f>
        <v>0</v>
      </c>
      <c r="DJ123" s="282">
        <f>IF(I123&gt; 0,(COUNTIFS(FRACAS!$B$5:$B$9997, I$4, FRACAS!$D$5:$D$9997, "&lt;="&amp;I123)), "" )</f>
        <v>0</v>
      </c>
      <c r="DK123" s="282">
        <f>IF(J123&gt; 0,(COUNTIFS(FRACAS!$B$5:$B$9997, J$4, FRACAS!$D$5:$D$9997, "&lt;="&amp;J123)), "" )</f>
        <v>0</v>
      </c>
      <c r="DL123" s="282">
        <f>IF(K123&gt; 0,(COUNTIFS(FRACAS!$B$5:$B$9997, K$4, FRACAS!$D$5:$D$9997, "&lt;="&amp;K123)), "" )</f>
        <v>0</v>
      </c>
      <c r="DM123" s="282">
        <f>IF(L123&gt; 0,(COUNTIFS(FRACAS!$B$5:$B$9997, L$4, FRACAS!$D$5:$D$9997, "&lt;="&amp;L123)), "" )</f>
        <v>0</v>
      </c>
      <c r="DN123" s="282">
        <f>IF(M123&gt; 0,(COUNTIFS(FRACAS!$B$5:$B$9997, M$4, FRACAS!$D$5:$D$9997, "&lt;="&amp;M123)), "" )</f>
        <v>0</v>
      </c>
      <c r="DO123" s="284"/>
      <c r="DP123" s="282"/>
      <c r="DQ123" s="282"/>
      <c r="DR123" s="282"/>
      <c r="DS123" s="282"/>
      <c r="DT123" s="282"/>
      <c r="DU123" s="282"/>
      <c r="DV123" s="282"/>
      <c r="DW123" s="282"/>
      <c r="DX123" s="282"/>
      <c r="DY123" s="282"/>
      <c r="DZ123" s="282"/>
      <c r="EA123" s="282"/>
      <c r="EB123" s="282"/>
      <c r="EC123" s="282"/>
      <c r="ED123" s="282"/>
      <c r="EE123" s="282"/>
      <c r="EF123" s="282"/>
      <c r="EG123" s="282"/>
      <c r="EH123" s="282"/>
      <c r="EI123" s="282"/>
      <c r="EJ123" s="282"/>
      <c r="EK123" s="282"/>
      <c r="EL123" s="282"/>
      <c r="EM123" s="282"/>
      <c r="EN123" s="282"/>
      <c r="EO123" s="282"/>
      <c r="EP123" s="282"/>
      <c r="EQ123" s="282"/>
      <c r="ER123" s="282"/>
      <c r="ES123" s="282"/>
      <c r="ET123" s="282"/>
      <c r="EU123" s="282"/>
      <c r="EV123" s="282"/>
      <c r="EW123" s="282"/>
      <c r="EX123" s="282"/>
      <c r="EY123" s="282"/>
      <c r="EZ123" s="282"/>
      <c r="FA123" s="282"/>
      <c r="FB123" s="283"/>
      <c r="FC123" s="285"/>
      <c r="FD123" s="285"/>
      <c r="JN123" s="306"/>
      <c r="JO123" s="274"/>
      <c r="JP123" s="274"/>
      <c r="JQ123" s="274"/>
      <c r="JR123" s="274"/>
      <c r="JS123" s="274"/>
      <c r="JT123" s="274"/>
      <c r="JU123" s="274"/>
      <c r="JV123" s="274"/>
      <c r="JW123" s="274"/>
      <c r="JX123" s="274"/>
      <c r="JY123" s="274"/>
      <c r="JZ123" s="274"/>
      <c r="KA123" s="274"/>
      <c r="KB123" s="274"/>
      <c r="KC123" s="274"/>
      <c r="KD123" s="274"/>
      <c r="KE123" s="274"/>
      <c r="KF123" s="274"/>
      <c r="KG123" s="274"/>
      <c r="KH123" s="274"/>
      <c r="KI123" s="274"/>
      <c r="KJ123" s="274"/>
      <c r="KK123" s="274"/>
      <c r="KL123" s="274"/>
      <c r="KM123" s="274"/>
      <c r="KN123" s="274"/>
      <c r="KO123" s="274"/>
      <c r="KP123" s="274"/>
      <c r="KQ123" s="274"/>
      <c r="KR123" s="274"/>
      <c r="KS123" s="274"/>
      <c r="KT123" s="274"/>
      <c r="KU123" s="274"/>
      <c r="KV123" s="274"/>
      <c r="KW123" s="274"/>
      <c r="KX123" s="274"/>
      <c r="KY123" s="274"/>
      <c r="KZ123" s="274"/>
      <c r="LA123" s="274"/>
      <c r="LB123" s="275"/>
      <c r="LC123" s="302" t="str">
        <f t="shared" si="11"/>
        <v/>
      </c>
      <c r="LD123" s="354" t="str" cm="1">
        <f t="array" ref="LD123">IFERROR(
    (((D123/FRACAS!$AY$1)*60))
    /
    (((D123/FRACAS!$AY$1)*60) + SUMPRODUCT((FRACAS!$B$5:$B$9997=D$4)*(FRACAS!$D$5:$D$9997&lt;=D123)*(IFERROR(FRACAS!$AM$5:$AM$9997,0)))
    ),"")</f>
        <v/>
      </c>
      <c r="LE123" s="354" t="str" cm="1">
        <f t="array" ref="LE123">IFERROR(
    (((E123/FRACAS!$AY$1)*60))
    /
    (((E123/FRACAS!$AY$1)*60) + SUMPRODUCT((FRACAS!$B$5:$B$9997=E$4)*(FRACAS!$D$5:$D$9997&lt;=E123)*(IFERROR(FRACAS!$AM$5:$AM$9997,0)))
    ),"")</f>
        <v/>
      </c>
      <c r="LF123" s="354" t="str" cm="1">
        <f t="array" ref="LF123">IFERROR(
    (((F123/FRACAS!$AY$1)*60))
    /
    (((F123/FRACAS!$AY$1)*60) + SUMPRODUCT((FRACAS!$B$5:$B$9997=F$4)*(FRACAS!$D$5:$D$9997&lt;=F123)*(IFERROR(FRACAS!$AM$5:$AM$9997,0)))
    ),"")</f>
        <v/>
      </c>
      <c r="LG123" s="354" t="str" cm="1">
        <f t="array" ref="LG123">IFERROR(
    (((G123/FRACAS!$AY$1)*60))
    /
    (((G123/FRACAS!$AY$1)*60) + SUMPRODUCT((FRACAS!$B$5:$B$9997=G$4)*(FRACAS!$D$5:$D$9997&lt;=G123)*(IFERROR(FRACAS!$AM$5:$AM$9997,0)))
    ),"")</f>
        <v/>
      </c>
      <c r="LH123" s="354" t="str" cm="1">
        <f t="array" ref="LH123">IFERROR(
    (((H123/FRACAS!$AY$1)*60))
    /
    (((H123/FRACAS!$AY$1)*60) + SUMPRODUCT((FRACAS!$B$5:$B$9997=H$4)*(FRACAS!$D$5:$D$9997&lt;=H123)*(IFERROR(FRACAS!$AM$5:$AM$9997,0)))
    ),"")</f>
        <v/>
      </c>
      <c r="LI123" s="354" t="str" cm="1">
        <f t="array" ref="LI123">IFERROR(
    (((I123/FRACAS!$AY$1)*60))
    /
    (((I123/FRACAS!$AY$1)*60) + SUMPRODUCT((FRACAS!$B$5:$B$9997=I$4)*(FRACAS!$D$5:$D$9997&lt;=I123)*(IFERROR(FRACAS!$AM$5:$AM$9997,0)))
    ),"")</f>
        <v/>
      </c>
      <c r="LJ123" s="354" t="str" cm="1">
        <f t="array" ref="LJ123">IFERROR(
    (((J123/FRACAS!$AY$1)*60))
    /
    (((J123/FRACAS!$AY$1)*60) + SUMPRODUCT((FRACAS!$B$5:$B$9997=J$4)*(FRACAS!$D$5:$D$9997&lt;=J123)*(IFERROR(FRACAS!$AM$5:$AM$9997,0)))
    ),"")</f>
        <v/>
      </c>
      <c r="LK123" s="354" t="str" cm="1">
        <f t="array" ref="LK123">IFERROR(
    (((K123/FRACAS!$AY$1)*60))
    /
    (((K123/FRACAS!$AY$1)*60) + SUMPRODUCT((FRACAS!$B$5:$B$9997=K$4)*(FRACAS!$D$5:$D$9997&lt;=K123)*(IFERROR(FRACAS!$AM$5:$AM$9997,0)))
    ),"")</f>
        <v/>
      </c>
      <c r="LL123" s="354" t="str" cm="1">
        <f t="array" ref="LL123">IFERROR(
    (((L123/FRACAS!$AY$1)*60))
    /
    (((L123/FRACAS!$AY$1)*60) + SUMPRODUCT((FRACAS!$B$5:$B$9997=L$4)*(FRACAS!$D$5:$D$9997&lt;=L123)*(IFERROR(FRACAS!$AM$5:$AM$9997,0)))
    ),"")</f>
        <v/>
      </c>
      <c r="LM123" s="354" t="str" cm="1">
        <f t="array" ref="LM123">IFERROR(
    (((M123/FRACAS!$AY$1)*60))
    /
    (((M123/FRACAS!$AY$1)*60) + SUMPRODUCT((FRACAS!$B$5:$B$9997=M$4)*(FRACAS!$D$5:$D$9997&lt;=M123)*(IFERROR(FRACAS!$AM$5:$AM$9997,0)))
    ),"")</f>
        <v/>
      </c>
      <c r="LN123" s="308"/>
      <c r="LO123" s="276"/>
      <c r="LP123" s="276"/>
      <c r="LQ123" s="276"/>
      <c r="LR123" s="276"/>
      <c r="LS123" s="276"/>
      <c r="LT123" s="276"/>
      <c r="LU123" s="276"/>
      <c r="LV123" s="276"/>
      <c r="LW123" s="276"/>
      <c r="LX123" s="276"/>
      <c r="LY123" s="276"/>
      <c r="LZ123" s="276"/>
      <c r="MA123" s="276"/>
      <c r="MB123" s="276"/>
      <c r="MC123" s="276"/>
      <c r="MD123" s="276"/>
      <c r="ME123" s="276"/>
      <c r="MF123" s="276"/>
      <c r="MG123" s="276"/>
      <c r="MH123" s="276"/>
      <c r="MI123" s="276"/>
      <c r="MJ123" s="276"/>
      <c r="MK123" s="276"/>
      <c r="ML123" s="276"/>
      <c r="MM123" s="276"/>
      <c r="MN123" s="276"/>
      <c r="MO123" s="276"/>
      <c r="MP123" s="276"/>
      <c r="MQ123" s="276"/>
      <c r="MR123" s="276"/>
      <c r="MS123" s="276"/>
      <c r="MT123" s="276"/>
      <c r="MU123" s="276"/>
      <c r="MV123" s="276"/>
      <c r="MW123" s="276"/>
      <c r="MX123" s="276"/>
      <c r="MY123" s="276"/>
      <c r="MZ123" s="276"/>
      <c r="NA123" s="277"/>
      <c r="ND123" s="345">
        <f t="shared" si="12"/>
        <v>0</v>
      </c>
      <c r="NE123" s="346" t="str">
        <f t="shared" si="13"/>
        <v/>
      </c>
      <c r="NF123" s="347" t="str" cm="1">
        <f t="array" ref="NF123">IF($ND123=0,"",(IFERROR( (IFERROR($ND123/FRACAS!$AY$1*60,0) - SUMPRODUCT( (FRACAS!$K$5:$K$9999=NF$2) * IFERROR(FRACAS!$AN$5:$AN$9999,0) ) ) / IFERROR($ND123/FRACAS!$AY$1*60,0), 1 )))</f>
        <v/>
      </c>
      <c r="NG123" s="347" t="str" cm="1">
        <f t="array" ref="NG123">IF($ND123=0,"",(IFERROR( (IFERROR($ND123/FRACAS!$AY$1*60,0) - SUMPRODUCT( (FRACAS!$K$5:$K$9999=NG$2) * IFERROR(FRACAS!$AN$5:$AN$9999,0) ) ) / IFERROR($ND123/FRACAS!$AY$1*60,0), 1 )))</f>
        <v/>
      </c>
      <c r="NH123" s="347" t="str" cm="1">
        <f t="array" ref="NH123">IF($ND123=0,"",(IFERROR( (IFERROR($ND123/FRACAS!$AY$1*60,0) - SUMPRODUCT( (FRACAS!$K$5:$K$9999=NH$2) * IFERROR(FRACAS!$AN$5:$AN$9999,0) ) ) / IFERROR($ND123/FRACAS!$AY$1*60,0), 1 )))</f>
        <v/>
      </c>
      <c r="NI123" s="347" t="str" cm="1">
        <f t="array" ref="NI123">IF($ND123=0,"",(IFERROR( (IFERROR($ND123/FRACAS!$AY$1*60,0) - SUMPRODUCT( (FRACAS!$K$5:$K$9999=NI$2) * IFERROR(FRACAS!$AN$5:$AN$9999,0) ) ) / IFERROR($ND123/FRACAS!$AY$1*60,0), 1 )))</f>
        <v/>
      </c>
      <c r="NJ123" s="347" t="str" cm="1">
        <f t="array" ref="NJ123">IF($ND123=0,"",(IFERROR( (IFERROR($ND123/FRACAS!$AY$1*60,0) - SUMPRODUCT( (FRACAS!$K$5:$K$9999=NJ$2) * IFERROR(FRACAS!$AN$5:$AN$9999,0) ) ) / IFERROR($ND123/FRACAS!$AY$1*60,0), 1 )))</f>
        <v/>
      </c>
      <c r="NK123" s="347" t="str" cm="1">
        <f t="array" ref="NK123">IF($ND123=0,"",(IFERROR( (IFERROR($ND123/FRACAS!$AY$1*60,0) - SUMPRODUCT( (FRACAS!$K$5:$K$9999=NK$2) * IFERROR(FRACAS!$AN$5:$AN$9999,0) ) ) / IFERROR($ND123/FRACAS!$AY$1*60,0), 1 )))</f>
        <v/>
      </c>
      <c r="NL123" s="347" t="str" cm="1">
        <f t="array" ref="NL123">IF($ND123=0,"",(IFERROR( (IFERROR($ND123/FRACAS!$AY$1*60,0) - SUMPRODUCT( (FRACAS!$K$5:$K$9999=NL$2) * IFERROR(FRACAS!$AN$5:$AN$9999,0) ) ) / IFERROR($ND123/FRACAS!$AY$1*60,0), 1 )))</f>
        <v/>
      </c>
      <c r="NM123" s="347" t="str" cm="1">
        <f t="array" ref="NM123">IF($ND123=0,"",(IFERROR( (IFERROR($ND123/FRACAS!$AY$1*60,0) - SUMPRODUCT( (FRACAS!$K$5:$K$9999=NM$2) * IFERROR(FRACAS!$AN$5:$AN$9999,0) ) ) / IFERROR($ND123/FRACAS!$AY$1*60,0), 1 )))</f>
        <v/>
      </c>
      <c r="NN123" s="347" t="str" cm="1">
        <f t="array" ref="NN123">IF($ND123=0,"",(IFERROR( (IFERROR($ND123/FRACAS!$AY$1*60,0) - SUMPRODUCT( (FRACAS!$K$5:$K$9999=NN$2) * IFERROR(FRACAS!$AN$5:$AN$9999,0) ) ) / IFERROR($ND123/FRACAS!$AY$1*60,0), 1 )))</f>
        <v/>
      </c>
      <c r="NO123" s="347" t="str" cm="1">
        <f t="array" ref="NO123">IF($ND123=0,"",(IFERROR( (IFERROR($ND123/FRACAS!$AY$1*60,0) - SUMPRODUCT( (FRACAS!$K$5:$K$9999=NO$2) * IFERROR(FRACAS!$AN$5:$AN$9999,0) ) ) / IFERROR($ND123/FRACAS!$AY$1*60,0), 1 )))</f>
        <v/>
      </c>
      <c r="NP123" s="347" t="str" cm="1">
        <f t="array" ref="NP123">IF($ND123=0,"",(IFERROR( (IFERROR($ND123/FRACAS!$AY$1*60,0) - SUMPRODUCT( (FRACAS!$K$5:$K$9999=NP$2) * IFERROR(FRACAS!$AN$5:$AN$9999,0) ) ) / IFERROR($ND123/FRACAS!$AY$1*60,0), 1 )))</f>
        <v/>
      </c>
      <c r="NQ123" s="347" t="str" cm="1">
        <f t="array" ref="NQ123">IF($ND123=0,"",(IFERROR( (IFERROR($ND123/FRACAS!$AY$1*60,0) - SUMPRODUCT( (FRACAS!$K$5:$K$9999=NQ$2) * IFERROR(FRACAS!$AN$5:$AN$9999,0) ) ) / IFERROR($ND123/FRACAS!$AY$1*60,0), 1 )))</f>
        <v/>
      </c>
      <c r="NR123" s="347" t="str" cm="1">
        <f t="array" ref="NR123">IF($ND123=0,"",(IFERROR( (IFERROR($ND123/FRACAS!$AY$1*60,0) - SUMPRODUCT( (FRACAS!$K$5:$K$9999=NR$2) * IFERROR(FRACAS!$AN$5:$AN$9999,0) ) ) / IFERROR($ND123/FRACAS!$AY$1*60,0), 1 )))</f>
        <v/>
      </c>
      <c r="NS123" s="347" t="str" cm="1">
        <f t="array" ref="NS123">IF($ND123=0,"",(IFERROR( (IFERROR($ND123/FRACAS!$AY$1*60,0) - SUMPRODUCT( (FRACAS!$K$5:$K$9999=NS$2) * IFERROR(FRACAS!$AN$5:$AN$9999,0) ) ) / IFERROR($ND123/FRACAS!$AY$1*60,0), 1 )))</f>
        <v/>
      </c>
      <c r="NT123" s="347" t="str" cm="1">
        <f t="array" ref="NT123">IF($ND123=0,"",(IFERROR( (IFERROR($ND123/FRACAS!$AY$1*60,0) - SUMPRODUCT( (FRACAS!$K$5:$K$9999=NT$2) * IFERROR(FRACAS!$AN$5:$AN$9999,0) ) ) / IFERROR($ND123/FRACAS!$AY$1*60,0), 1 )))</f>
        <v/>
      </c>
      <c r="NU123" s="347" t="str" cm="1">
        <f t="array" ref="NU123">IF($ND123=0,"",(IFERROR( (IFERROR($ND123/FRACAS!$AY$1*60,0) - SUMPRODUCT( (FRACAS!$K$5:$K$9999=NU$2) * IFERROR(FRACAS!$AN$5:$AN$9999,0) ) ) / IFERROR($ND123/FRACAS!$AY$1*60,0), 1 )))</f>
        <v/>
      </c>
      <c r="NV123" s="347" t="str" cm="1">
        <f t="array" ref="NV123">IF($ND123=0,"",(IFERROR( (IFERROR($ND123/FRACAS!$AY$1*60,0) - SUMPRODUCT( (FRACAS!$K$5:$K$9999=NV$2) * IFERROR(FRACAS!$AN$5:$AN$9999,0) ) ) / IFERROR($ND123/FRACAS!$AY$1*60,0), 1 )))</f>
        <v/>
      </c>
      <c r="NW123" s="347" t="str" cm="1">
        <f t="array" ref="NW123">IF($ND123=0,"",(IFERROR( (IFERROR($ND123/FRACAS!$AY$1*60,0) - SUMPRODUCT( (FRACAS!$K$5:$K$9999=NW$2) * IFERROR(FRACAS!$AN$5:$AN$9999,0) ) ) / IFERROR($ND123/FRACAS!$AY$1*60,0), 1 )))</f>
        <v/>
      </c>
      <c r="NX123" s="347" t="str" cm="1">
        <f t="array" ref="NX123">IF($ND123=0,"",(IFERROR( (IFERROR($ND123/FRACAS!$AY$1*60,0) - SUMPRODUCT( (FRACAS!$K$5:$K$9999=NX$2) * IFERROR(FRACAS!$AN$5:$AN$9999,0) ) ) / IFERROR($ND123/FRACAS!$AY$1*60,0), 1 )))</f>
        <v/>
      </c>
      <c r="NY123" s="347" t="str" cm="1">
        <f t="array" ref="NY123">IF($ND123=0,"",(IFERROR( (IFERROR($ND123/FRACAS!$AY$1*60,0) - SUMPRODUCT( (FRACAS!$K$5:$K$9999=NY$2) * IFERROR(FRACAS!$AN$5:$AN$9999,0) ) ) / IFERROR($ND123/FRACAS!$AY$1*60,0), 1 )))</f>
        <v/>
      </c>
      <c r="NZ123" s="347" t="str" cm="1">
        <f t="array" ref="NZ123">IF($ND123=0,"",(IFERROR( (IFERROR($ND123/FRACAS!$AY$1*60,0) - SUMPRODUCT( (FRACAS!$K$5:$K$9999=NZ$2) * IFERROR(FRACAS!$AN$5:$AN$9999,0) ) ) / IFERROR($ND123/FRACAS!$AY$1*60,0), 1 )))</f>
        <v/>
      </c>
      <c r="OA123" s="347" t="str" cm="1">
        <f t="array" ref="OA123">IF($ND123=0,"",(IFERROR( (IFERROR($ND123/FRACAS!$AY$1*60,0) - SUMPRODUCT( (FRACAS!$K$5:$K$9999=OA$2) * IFERROR(FRACAS!$AN$5:$AN$9999,0) ) ) / IFERROR($ND123/FRACAS!$AY$1*60,0), 1 )))</f>
        <v/>
      </c>
      <c r="OB123" s="347" t="str" cm="1">
        <f t="array" ref="OB123">IF($ND123=0,"",(IFERROR( (IFERROR($ND123/FRACAS!$AY$1*60,0) - SUMPRODUCT( (FRACAS!$K$5:$K$9999=OB$2) * IFERROR(FRACAS!$AN$5:$AN$9999,0) ) ) / IFERROR($ND123/FRACAS!$AY$1*60,0), 1 )))</f>
        <v/>
      </c>
      <c r="OC123" s="347" t="str" cm="1">
        <f t="array" ref="OC123">IF($ND123=0,"",(IFERROR( (IFERROR($ND123/FRACAS!$AY$1*60,0) - SUMPRODUCT( (FRACAS!$K$5:$K$9999=OC$2) * IFERROR(FRACAS!$AN$5:$AN$9999,0) ) ) / IFERROR($ND123/FRACAS!$AY$1*60,0), 1 )))</f>
        <v/>
      </c>
      <c r="OD123" s="347" t="str" cm="1">
        <f t="array" ref="OD123">IF($ND123=0,"",(IFERROR( (IFERROR($ND123/FRACAS!$AY$1*60,0) - SUMPRODUCT( (FRACAS!$K$5:$K$9999=OD$2) * IFERROR(FRACAS!$AN$5:$AN$9999,0) ) ) / IFERROR($ND123/FRACAS!$AY$1*60,0), 1 )))</f>
        <v/>
      </c>
      <c r="OE123" s="347" t="str" cm="1">
        <f t="array" ref="OE123">IF($ND123=0,"",(IFERROR( (IFERROR($ND123/FRACAS!$AY$1*60,0) - SUMPRODUCT( (FRACAS!$K$5:$K$9999=OE$2) * IFERROR(FRACAS!$AN$5:$AN$9999,0) ) ) / IFERROR($ND123/FRACAS!$AY$1*60,0), 1 )))</f>
        <v/>
      </c>
      <c r="OF123" s="347" t="str" cm="1">
        <f t="array" ref="OF123">IF($ND123=0,"",(IFERROR( (IFERROR($ND123/FRACAS!$AY$1*60,0) - SUMPRODUCT( (FRACAS!$K$5:$K$9999=OF$2) * IFERROR(FRACAS!$AN$5:$AN$9999,0) ) ) / IFERROR($ND123/FRACAS!$AY$1*60,0), 1 )))</f>
        <v/>
      </c>
      <c r="OG123" s="347" t="str" cm="1">
        <f t="array" ref="OG123">IF($ND123=0,"",(IFERROR( (IFERROR($ND123/FRACAS!$AY$1*60,0) - SUMPRODUCT( (FRACAS!$K$5:$K$9999=OG$2) * IFERROR(FRACAS!$AN$5:$AN$9999,0) ) ) / IFERROR($ND123/FRACAS!$AY$1*60,0), 1 )))</f>
        <v/>
      </c>
      <c r="OH123" s="347" t="str" cm="1">
        <f t="array" ref="OH123">IF($ND123=0,"",(IFERROR( (IFERROR($ND123/FRACAS!$AY$1*60,0) - SUMPRODUCT( (FRACAS!$K$5:$K$9999=OH$2) * IFERROR(FRACAS!$AN$5:$AN$9999,0) ) ) / IFERROR($ND123/FRACAS!$AY$1*60,0), 1 )))</f>
        <v/>
      </c>
      <c r="OI123" s="347" t="str" cm="1">
        <f t="array" ref="OI123">IF($ND123=0,"",(IFERROR( (IFERROR($ND123/FRACAS!$AY$1*60,0) - SUMPRODUCT( (FRACAS!$K$5:$K$9999=OI$2) * IFERROR(FRACAS!$AN$5:$AN$9999,0) ) ) / IFERROR($ND123/FRACAS!$AY$1*60,0), 1 )))</f>
        <v/>
      </c>
      <c r="OJ123" s="347" t="str" cm="1">
        <f t="array" ref="OJ123">IF($ND123=0,"",(IFERROR( (IFERROR($ND123/FRACAS!$AY$1*60,0) - SUMPRODUCT( (FRACAS!$K$5:$K$9999=OJ$2) * IFERROR(FRACAS!$AN$5:$AN$9999,0) ) ) / IFERROR($ND123/FRACAS!$AY$1*60,0), 1 )))</f>
        <v/>
      </c>
      <c r="OK123" s="347" t="str" cm="1">
        <f t="array" ref="OK123">IF($ND123=0,"",(IFERROR( (IFERROR($ND123/FRACAS!$AY$1*60,0) - SUMPRODUCT( (FRACAS!$K$5:$K$9999=OK$2) * IFERROR(FRACAS!$AN$5:$AN$9999,0) ) ) / IFERROR($ND123/FRACAS!$AY$1*60,0), 1 )))</f>
        <v/>
      </c>
      <c r="OL123" s="347" t="str" cm="1">
        <f t="array" ref="OL123">IF($ND123=0,"",(IFERROR( (IFERROR($ND123/FRACAS!$AY$1*60,0) - SUMPRODUCT( (FRACAS!$K$5:$K$9999=OL$2) * IFERROR(FRACAS!$AN$5:$AN$9999,0) ) ) / IFERROR($ND123/FRACAS!$AY$1*60,0), 1 )))</f>
        <v/>
      </c>
      <c r="OM123" s="347" t="str" cm="1">
        <f t="array" ref="OM123">IF($ND123=0,"",(IFERROR( (IFERROR($ND123/FRACAS!$AY$1*60,0) - SUMPRODUCT( (FRACAS!$K$5:$K$9999=OM$2) * IFERROR(FRACAS!$AN$5:$AN$9999,0) ) ) / IFERROR($ND123/FRACAS!$AY$1*60,0), 1 )))</f>
        <v/>
      </c>
      <c r="ON123" s="347" t="str" cm="1">
        <f t="array" ref="ON123">IF($ND123=0,"",(IFERROR( (IFERROR($ND123/FRACAS!$AY$1*60,0) - SUMPRODUCT( (FRACAS!$K$5:$K$9999=ON$2) * IFERROR(FRACAS!$AN$5:$AN$9999,0) ) ) / IFERROR($ND123/FRACAS!$AY$1*60,0), 1 )))</f>
        <v/>
      </c>
    </row>
    <row r="124" spans="2:404" ht="15" customHeight="1">
      <c r="B124" s="301" t="s">
        <v>231</v>
      </c>
      <c r="C124" s="302">
        <v>46094</v>
      </c>
      <c r="D124" s="279" t="str">
        <f>IF('[7]MİLLEAGE(KM)'!H125="","",'[7]MİLLEAGE(KM)'!H125)</f>
        <v/>
      </c>
      <c r="E124" s="279" t="str">
        <f>IF('[7]MİLLEAGE(KM)'!I125="","",'[7]MİLLEAGE(KM)'!I125)</f>
        <v/>
      </c>
      <c r="F124" s="279" t="str">
        <f>IF('[7]MİLLEAGE(KM)'!J125="","",'[7]MİLLEAGE(KM)'!J125)</f>
        <v/>
      </c>
      <c r="G124" s="279" t="str">
        <f>IF('[7]MİLLEAGE(KM)'!K125="","",'[7]MİLLEAGE(KM)'!K125)</f>
        <v/>
      </c>
      <c r="H124" s="279" t="str">
        <f>IF('[7]MİLLEAGE(KM)'!L125="","",'[7]MİLLEAGE(KM)'!L125)</f>
        <v/>
      </c>
      <c r="I124" s="279" t="str">
        <f>IF('[7]MİLLEAGE(KM)'!M125="","",'[7]MİLLEAGE(KM)'!M125)</f>
        <v/>
      </c>
      <c r="J124" s="279" t="str">
        <f>IF('[7]MİLLEAGE(KM)'!N125="","",'[7]MİLLEAGE(KM)'!N125)</f>
        <v/>
      </c>
      <c r="K124" s="279" t="str">
        <f>IF('[7]MİLLEAGE(KM)'!O125="","",'[7]MİLLEAGE(KM)'!O125)</f>
        <v/>
      </c>
      <c r="L124" s="279" t="str">
        <f>IF('[7]MİLLEAGE(KM)'!P125="","",'[7]MİLLEAGE(KM)'!P125)</f>
        <v/>
      </c>
      <c r="M124" s="279" t="str">
        <f>IF('[7]MİLLEAGE(KM)'!Q125="","",'[7]MİLLEAGE(KM)'!Q125)</f>
        <v/>
      </c>
      <c r="N124" s="305"/>
      <c r="O124" s="279"/>
      <c r="P124" s="279"/>
      <c r="Q124" s="279"/>
      <c r="R124" s="279"/>
      <c r="S124" s="279"/>
      <c r="T124" s="279"/>
      <c r="U124" s="279"/>
      <c r="V124" s="279"/>
      <c r="W124" s="279"/>
      <c r="X124" s="279"/>
      <c r="Y124" s="279"/>
      <c r="Z124" s="279"/>
      <c r="AA124" s="279"/>
      <c r="AB124" s="279"/>
      <c r="AC124" s="279"/>
      <c r="AD124" s="279"/>
      <c r="AE124" s="279"/>
      <c r="AF124" s="279"/>
      <c r="AG124" s="279"/>
      <c r="AH124" s="279"/>
      <c r="AI124" s="279"/>
      <c r="AJ124" s="279"/>
      <c r="AK124" s="279"/>
      <c r="AL124" s="279"/>
      <c r="AM124" s="279"/>
      <c r="AN124" s="279"/>
      <c r="AO124" s="279"/>
      <c r="AP124" s="279"/>
      <c r="AQ124" s="279"/>
      <c r="AR124" s="279"/>
      <c r="AS124" s="279"/>
      <c r="AT124" s="279"/>
      <c r="AU124" s="279"/>
      <c r="AV124" s="279"/>
      <c r="AW124" s="279"/>
      <c r="AX124" s="279"/>
      <c r="AY124" s="279"/>
      <c r="AZ124" s="279"/>
      <c r="BA124" s="280"/>
      <c r="BB124" s="266"/>
      <c r="BC124" s="266"/>
      <c r="BD124" s="352"/>
      <c r="BE124" s="352"/>
      <c r="BF124" s="352"/>
      <c r="BG124" s="352"/>
      <c r="BH124" s="352"/>
      <c r="BI124" s="352"/>
      <c r="BJ124" s="352"/>
      <c r="BK124" s="352"/>
      <c r="BL124" s="352"/>
      <c r="BM124" s="352"/>
      <c r="BN124" s="352"/>
      <c r="BO124" s="352"/>
      <c r="BP124" s="352"/>
      <c r="BQ124" s="352"/>
      <c r="BR124" s="352"/>
      <c r="BS124" s="352"/>
      <c r="BT124" s="352"/>
      <c r="BU124" s="352"/>
      <c r="BV124" s="352"/>
      <c r="BW124" s="352"/>
      <c r="BX124" s="352"/>
      <c r="BY124" s="352"/>
      <c r="BZ124" s="352"/>
      <c r="CA124" s="352"/>
      <c r="CB124" s="352"/>
      <c r="CC124" s="352"/>
      <c r="CD124" s="352"/>
      <c r="CE124" s="352"/>
      <c r="CF124" s="352"/>
      <c r="CG124" s="352"/>
      <c r="CH124" s="352"/>
      <c r="CI124" s="352"/>
      <c r="CJ124" s="352"/>
      <c r="CK124" s="352"/>
      <c r="CL124" s="352"/>
      <c r="CM124" s="352"/>
      <c r="CN124" s="352"/>
      <c r="CO124" s="352"/>
      <c r="CP124" s="352"/>
      <c r="CQ124" s="352"/>
      <c r="CR124" s="352"/>
      <c r="CS124" s="352"/>
      <c r="CT124" s="352"/>
      <c r="CU124" s="352"/>
      <c r="CV124" s="352"/>
      <c r="CW124" s="352"/>
      <c r="CX124" s="352"/>
      <c r="CY124" s="352"/>
      <c r="CZ124" s="352"/>
      <c r="DA124" s="352"/>
      <c r="DB124" s="266"/>
      <c r="DC124" s="266">
        <f t="shared" si="8"/>
        <v>0</v>
      </c>
      <c r="DD124" s="302" t="str">
        <f t="shared" si="9"/>
        <v/>
      </c>
      <c r="DE124" s="328">
        <f>IF(D124&gt; 0,(COUNTIFS(FRACAS!$B$5:$B$9997, D$4, FRACAS!$D$5:$D$9997, "&lt;="&amp;D124)), "" )</f>
        <v>0</v>
      </c>
      <c r="DF124" s="282">
        <f>IF(E124&gt; 0,(COUNTIFS(FRACAS!$B$5:$B$9997, E$4, FRACAS!$D$5:$D$9997, "&lt;="&amp;E124)), "" )</f>
        <v>0</v>
      </c>
      <c r="DG124" s="282">
        <f>IF(F124&gt; 0,(COUNTIFS(FRACAS!$B$5:$B$9997, F$4, FRACAS!$D$5:$D$9997, "&lt;="&amp;F124)), "" )</f>
        <v>0</v>
      </c>
      <c r="DH124" s="282">
        <f>IF(G124&gt; 0,(COUNTIFS(FRACAS!$B$5:$B$9997, G$4, FRACAS!$D$5:$D$9997, "&lt;="&amp;G124)), "" )</f>
        <v>0</v>
      </c>
      <c r="DI124" s="282">
        <f>IF(H124&gt; 0,(COUNTIFS(FRACAS!$B$5:$B$9997, H$4, FRACAS!$D$5:$D$9997, "&lt;="&amp;H124)), "" )</f>
        <v>0</v>
      </c>
      <c r="DJ124" s="282">
        <f>IF(I124&gt; 0,(COUNTIFS(FRACAS!$B$5:$B$9997, I$4, FRACAS!$D$5:$D$9997, "&lt;="&amp;I124)), "" )</f>
        <v>0</v>
      </c>
      <c r="DK124" s="282">
        <f>IF(J124&gt; 0,(COUNTIFS(FRACAS!$B$5:$B$9997, J$4, FRACAS!$D$5:$D$9997, "&lt;="&amp;J124)), "" )</f>
        <v>0</v>
      </c>
      <c r="DL124" s="282">
        <f>IF(K124&gt; 0,(COUNTIFS(FRACAS!$B$5:$B$9997, K$4, FRACAS!$D$5:$D$9997, "&lt;="&amp;K124)), "" )</f>
        <v>0</v>
      </c>
      <c r="DM124" s="282">
        <f>IF(L124&gt; 0,(COUNTIFS(FRACAS!$B$5:$B$9997, L$4, FRACAS!$D$5:$D$9997, "&lt;="&amp;L124)), "" )</f>
        <v>0</v>
      </c>
      <c r="DN124" s="282">
        <f>IF(M124&gt; 0,(COUNTIFS(FRACAS!$B$5:$B$9997, M$4, FRACAS!$D$5:$D$9997, "&lt;="&amp;M124)), "" )</f>
        <v>0</v>
      </c>
      <c r="DO124" s="284"/>
      <c r="DP124" s="282"/>
      <c r="DQ124" s="282"/>
      <c r="DR124" s="282"/>
      <c r="DS124" s="282"/>
      <c r="DT124" s="282"/>
      <c r="DU124" s="282"/>
      <c r="DV124" s="282"/>
      <c r="DW124" s="282"/>
      <c r="DX124" s="282"/>
      <c r="DY124" s="282"/>
      <c r="DZ124" s="282"/>
      <c r="EA124" s="282"/>
      <c r="EB124" s="282"/>
      <c r="EC124" s="282"/>
      <c r="ED124" s="282"/>
      <c r="EE124" s="282"/>
      <c r="EF124" s="282"/>
      <c r="EG124" s="282"/>
      <c r="EH124" s="282"/>
      <c r="EI124" s="282"/>
      <c r="EJ124" s="282"/>
      <c r="EK124" s="282"/>
      <c r="EL124" s="282"/>
      <c r="EM124" s="282"/>
      <c r="EN124" s="282"/>
      <c r="EO124" s="282"/>
      <c r="EP124" s="282"/>
      <c r="EQ124" s="282"/>
      <c r="ER124" s="282"/>
      <c r="ES124" s="282"/>
      <c r="ET124" s="282"/>
      <c r="EU124" s="282"/>
      <c r="EV124" s="282"/>
      <c r="EW124" s="282"/>
      <c r="EX124" s="282"/>
      <c r="EY124" s="282"/>
      <c r="EZ124" s="282"/>
      <c r="FA124" s="282"/>
      <c r="FB124" s="283"/>
      <c r="FC124" s="285"/>
      <c r="FD124" s="285"/>
      <c r="JN124" s="306"/>
      <c r="JO124" s="274"/>
      <c r="JP124" s="274"/>
      <c r="JQ124" s="274"/>
      <c r="JR124" s="274"/>
      <c r="JS124" s="274"/>
      <c r="JT124" s="274"/>
      <c r="JU124" s="274"/>
      <c r="JV124" s="274"/>
      <c r="JW124" s="274"/>
      <c r="JX124" s="274"/>
      <c r="JY124" s="274"/>
      <c r="JZ124" s="274"/>
      <c r="KA124" s="274"/>
      <c r="KB124" s="274"/>
      <c r="KC124" s="274"/>
      <c r="KD124" s="274"/>
      <c r="KE124" s="274"/>
      <c r="KF124" s="274"/>
      <c r="KG124" s="274"/>
      <c r="KH124" s="274"/>
      <c r="KI124" s="274"/>
      <c r="KJ124" s="274"/>
      <c r="KK124" s="274"/>
      <c r="KL124" s="274"/>
      <c r="KM124" s="274"/>
      <c r="KN124" s="274"/>
      <c r="KO124" s="274"/>
      <c r="KP124" s="274"/>
      <c r="KQ124" s="274"/>
      <c r="KR124" s="274"/>
      <c r="KS124" s="274"/>
      <c r="KT124" s="274"/>
      <c r="KU124" s="274"/>
      <c r="KV124" s="274"/>
      <c r="KW124" s="274"/>
      <c r="KX124" s="274"/>
      <c r="KY124" s="274"/>
      <c r="KZ124" s="274"/>
      <c r="LA124" s="274"/>
      <c r="LB124" s="275"/>
      <c r="LC124" s="302" t="str">
        <f t="shared" si="11"/>
        <v/>
      </c>
      <c r="LD124" s="354" t="str" cm="1">
        <f t="array" ref="LD124">IFERROR(
    (((D124/FRACAS!$AY$1)*60))
    /
    (((D124/FRACAS!$AY$1)*60) + SUMPRODUCT((FRACAS!$B$5:$B$9997=D$4)*(FRACAS!$D$5:$D$9997&lt;=D124)*(IFERROR(FRACAS!$AM$5:$AM$9997,0)))
    ),"")</f>
        <v/>
      </c>
      <c r="LE124" s="354" t="str" cm="1">
        <f t="array" ref="LE124">IFERROR(
    (((E124/FRACAS!$AY$1)*60))
    /
    (((E124/FRACAS!$AY$1)*60) + SUMPRODUCT((FRACAS!$B$5:$B$9997=E$4)*(FRACAS!$D$5:$D$9997&lt;=E124)*(IFERROR(FRACAS!$AM$5:$AM$9997,0)))
    ),"")</f>
        <v/>
      </c>
      <c r="LF124" s="354" t="str" cm="1">
        <f t="array" ref="LF124">IFERROR(
    (((F124/FRACAS!$AY$1)*60))
    /
    (((F124/FRACAS!$AY$1)*60) + SUMPRODUCT((FRACAS!$B$5:$B$9997=F$4)*(FRACAS!$D$5:$D$9997&lt;=F124)*(IFERROR(FRACAS!$AM$5:$AM$9997,0)))
    ),"")</f>
        <v/>
      </c>
      <c r="LG124" s="354" t="str" cm="1">
        <f t="array" ref="LG124">IFERROR(
    (((G124/FRACAS!$AY$1)*60))
    /
    (((G124/FRACAS!$AY$1)*60) + SUMPRODUCT((FRACAS!$B$5:$B$9997=G$4)*(FRACAS!$D$5:$D$9997&lt;=G124)*(IFERROR(FRACAS!$AM$5:$AM$9997,0)))
    ),"")</f>
        <v/>
      </c>
      <c r="LH124" s="354" t="str" cm="1">
        <f t="array" ref="LH124">IFERROR(
    (((H124/FRACAS!$AY$1)*60))
    /
    (((H124/FRACAS!$AY$1)*60) + SUMPRODUCT((FRACAS!$B$5:$B$9997=H$4)*(FRACAS!$D$5:$D$9997&lt;=H124)*(IFERROR(FRACAS!$AM$5:$AM$9997,0)))
    ),"")</f>
        <v/>
      </c>
      <c r="LI124" s="354" t="str" cm="1">
        <f t="array" ref="LI124">IFERROR(
    (((I124/FRACAS!$AY$1)*60))
    /
    (((I124/FRACAS!$AY$1)*60) + SUMPRODUCT((FRACAS!$B$5:$B$9997=I$4)*(FRACAS!$D$5:$D$9997&lt;=I124)*(IFERROR(FRACAS!$AM$5:$AM$9997,0)))
    ),"")</f>
        <v/>
      </c>
      <c r="LJ124" s="354" t="str" cm="1">
        <f t="array" ref="LJ124">IFERROR(
    (((J124/FRACAS!$AY$1)*60))
    /
    (((J124/FRACAS!$AY$1)*60) + SUMPRODUCT((FRACAS!$B$5:$B$9997=J$4)*(FRACAS!$D$5:$D$9997&lt;=J124)*(IFERROR(FRACAS!$AM$5:$AM$9997,0)))
    ),"")</f>
        <v/>
      </c>
      <c r="LK124" s="354" t="str" cm="1">
        <f t="array" ref="LK124">IFERROR(
    (((K124/FRACAS!$AY$1)*60))
    /
    (((K124/FRACAS!$AY$1)*60) + SUMPRODUCT((FRACAS!$B$5:$B$9997=K$4)*(FRACAS!$D$5:$D$9997&lt;=K124)*(IFERROR(FRACAS!$AM$5:$AM$9997,0)))
    ),"")</f>
        <v/>
      </c>
      <c r="LL124" s="354" t="str" cm="1">
        <f t="array" ref="LL124">IFERROR(
    (((L124/FRACAS!$AY$1)*60))
    /
    (((L124/FRACAS!$AY$1)*60) + SUMPRODUCT((FRACAS!$B$5:$B$9997=L$4)*(FRACAS!$D$5:$D$9997&lt;=L124)*(IFERROR(FRACAS!$AM$5:$AM$9997,0)))
    ),"")</f>
        <v/>
      </c>
      <c r="LM124" s="354" t="str" cm="1">
        <f t="array" ref="LM124">IFERROR(
    (((M124/FRACAS!$AY$1)*60))
    /
    (((M124/FRACAS!$AY$1)*60) + SUMPRODUCT((FRACAS!$B$5:$B$9997=M$4)*(FRACAS!$D$5:$D$9997&lt;=M124)*(IFERROR(FRACAS!$AM$5:$AM$9997,0)))
    ),"")</f>
        <v/>
      </c>
      <c r="LN124" s="308"/>
      <c r="LO124" s="276"/>
      <c r="LP124" s="276"/>
      <c r="LQ124" s="276"/>
      <c r="LR124" s="276"/>
      <c r="LS124" s="276"/>
      <c r="LT124" s="276"/>
      <c r="LU124" s="276"/>
      <c r="LV124" s="276"/>
      <c r="LW124" s="276"/>
      <c r="LX124" s="276"/>
      <c r="LY124" s="276"/>
      <c r="LZ124" s="276"/>
      <c r="MA124" s="276"/>
      <c r="MB124" s="276"/>
      <c r="MC124" s="276"/>
      <c r="MD124" s="276"/>
      <c r="ME124" s="276"/>
      <c r="MF124" s="276"/>
      <c r="MG124" s="276"/>
      <c r="MH124" s="276"/>
      <c r="MI124" s="276"/>
      <c r="MJ124" s="276"/>
      <c r="MK124" s="276"/>
      <c r="ML124" s="276"/>
      <c r="MM124" s="276"/>
      <c r="MN124" s="276"/>
      <c r="MO124" s="276"/>
      <c r="MP124" s="276"/>
      <c r="MQ124" s="276"/>
      <c r="MR124" s="276"/>
      <c r="MS124" s="276"/>
      <c r="MT124" s="276"/>
      <c r="MU124" s="276"/>
      <c r="MV124" s="276"/>
      <c r="MW124" s="276"/>
      <c r="MX124" s="276"/>
      <c r="MY124" s="276"/>
      <c r="MZ124" s="276"/>
      <c r="NA124" s="277"/>
      <c r="ND124" s="345">
        <f t="shared" si="12"/>
        <v>0</v>
      </c>
      <c r="NE124" s="346" t="str">
        <f t="shared" si="13"/>
        <v/>
      </c>
      <c r="NF124" s="347" t="str" cm="1">
        <f t="array" ref="NF124">IF($ND124=0,"",(IFERROR( (IFERROR($ND124/FRACAS!$AY$1*60,0) - SUMPRODUCT( (FRACAS!$K$5:$K$9999=NF$2) * IFERROR(FRACAS!$AN$5:$AN$9999,0) ) ) / IFERROR($ND124/FRACAS!$AY$1*60,0), 1 )))</f>
        <v/>
      </c>
      <c r="NG124" s="347" t="str" cm="1">
        <f t="array" ref="NG124">IF($ND124=0,"",(IFERROR( (IFERROR($ND124/FRACAS!$AY$1*60,0) - SUMPRODUCT( (FRACAS!$K$5:$K$9999=NG$2) * IFERROR(FRACAS!$AN$5:$AN$9999,0) ) ) / IFERROR($ND124/FRACAS!$AY$1*60,0), 1 )))</f>
        <v/>
      </c>
      <c r="NH124" s="347" t="str" cm="1">
        <f t="array" ref="NH124">IF($ND124=0,"",(IFERROR( (IFERROR($ND124/FRACAS!$AY$1*60,0) - SUMPRODUCT( (FRACAS!$K$5:$K$9999=NH$2) * IFERROR(FRACAS!$AN$5:$AN$9999,0) ) ) / IFERROR($ND124/FRACAS!$AY$1*60,0), 1 )))</f>
        <v/>
      </c>
      <c r="NI124" s="347" t="str" cm="1">
        <f t="array" ref="NI124">IF($ND124=0,"",(IFERROR( (IFERROR($ND124/FRACAS!$AY$1*60,0) - SUMPRODUCT( (FRACAS!$K$5:$K$9999=NI$2) * IFERROR(FRACAS!$AN$5:$AN$9999,0) ) ) / IFERROR($ND124/FRACAS!$AY$1*60,0), 1 )))</f>
        <v/>
      </c>
      <c r="NJ124" s="347" t="str" cm="1">
        <f t="array" ref="NJ124">IF($ND124=0,"",(IFERROR( (IFERROR($ND124/FRACAS!$AY$1*60,0) - SUMPRODUCT( (FRACAS!$K$5:$K$9999=NJ$2) * IFERROR(FRACAS!$AN$5:$AN$9999,0) ) ) / IFERROR($ND124/FRACAS!$AY$1*60,0), 1 )))</f>
        <v/>
      </c>
      <c r="NK124" s="347" t="str" cm="1">
        <f t="array" ref="NK124">IF($ND124=0,"",(IFERROR( (IFERROR($ND124/FRACAS!$AY$1*60,0) - SUMPRODUCT( (FRACAS!$K$5:$K$9999=NK$2) * IFERROR(FRACAS!$AN$5:$AN$9999,0) ) ) / IFERROR($ND124/FRACAS!$AY$1*60,0), 1 )))</f>
        <v/>
      </c>
      <c r="NL124" s="347" t="str" cm="1">
        <f t="array" ref="NL124">IF($ND124=0,"",(IFERROR( (IFERROR($ND124/FRACAS!$AY$1*60,0) - SUMPRODUCT( (FRACAS!$K$5:$K$9999=NL$2) * IFERROR(FRACAS!$AN$5:$AN$9999,0) ) ) / IFERROR($ND124/FRACAS!$AY$1*60,0), 1 )))</f>
        <v/>
      </c>
      <c r="NM124" s="347" t="str" cm="1">
        <f t="array" ref="NM124">IF($ND124=0,"",(IFERROR( (IFERROR($ND124/FRACAS!$AY$1*60,0) - SUMPRODUCT( (FRACAS!$K$5:$K$9999=NM$2) * IFERROR(FRACAS!$AN$5:$AN$9999,0) ) ) / IFERROR($ND124/FRACAS!$AY$1*60,0), 1 )))</f>
        <v/>
      </c>
      <c r="NN124" s="347" t="str" cm="1">
        <f t="array" ref="NN124">IF($ND124=0,"",(IFERROR( (IFERROR($ND124/FRACAS!$AY$1*60,0) - SUMPRODUCT( (FRACAS!$K$5:$K$9999=NN$2) * IFERROR(FRACAS!$AN$5:$AN$9999,0) ) ) / IFERROR($ND124/FRACAS!$AY$1*60,0), 1 )))</f>
        <v/>
      </c>
      <c r="NO124" s="347" t="str" cm="1">
        <f t="array" ref="NO124">IF($ND124=0,"",(IFERROR( (IFERROR($ND124/FRACAS!$AY$1*60,0) - SUMPRODUCT( (FRACAS!$K$5:$K$9999=NO$2) * IFERROR(FRACAS!$AN$5:$AN$9999,0) ) ) / IFERROR($ND124/FRACAS!$AY$1*60,0), 1 )))</f>
        <v/>
      </c>
      <c r="NP124" s="347" t="str" cm="1">
        <f t="array" ref="NP124">IF($ND124=0,"",(IFERROR( (IFERROR($ND124/FRACAS!$AY$1*60,0) - SUMPRODUCT( (FRACAS!$K$5:$K$9999=NP$2) * IFERROR(FRACAS!$AN$5:$AN$9999,0) ) ) / IFERROR($ND124/FRACAS!$AY$1*60,0), 1 )))</f>
        <v/>
      </c>
      <c r="NQ124" s="347" t="str" cm="1">
        <f t="array" ref="NQ124">IF($ND124=0,"",(IFERROR( (IFERROR($ND124/FRACAS!$AY$1*60,0) - SUMPRODUCT( (FRACAS!$K$5:$K$9999=NQ$2) * IFERROR(FRACAS!$AN$5:$AN$9999,0) ) ) / IFERROR($ND124/FRACAS!$AY$1*60,0), 1 )))</f>
        <v/>
      </c>
      <c r="NR124" s="347" t="str" cm="1">
        <f t="array" ref="NR124">IF($ND124=0,"",(IFERROR( (IFERROR($ND124/FRACAS!$AY$1*60,0) - SUMPRODUCT( (FRACAS!$K$5:$K$9999=NR$2) * IFERROR(FRACAS!$AN$5:$AN$9999,0) ) ) / IFERROR($ND124/FRACAS!$AY$1*60,0), 1 )))</f>
        <v/>
      </c>
      <c r="NS124" s="347" t="str" cm="1">
        <f t="array" ref="NS124">IF($ND124=0,"",(IFERROR( (IFERROR($ND124/FRACAS!$AY$1*60,0) - SUMPRODUCT( (FRACAS!$K$5:$K$9999=NS$2) * IFERROR(FRACAS!$AN$5:$AN$9999,0) ) ) / IFERROR($ND124/FRACAS!$AY$1*60,0), 1 )))</f>
        <v/>
      </c>
      <c r="NT124" s="347" t="str" cm="1">
        <f t="array" ref="NT124">IF($ND124=0,"",(IFERROR( (IFERROR($ND124/FRACAS!$AY$1*60,0) - SUMPRODUCT( (FRACAS!$K$5:$K$9999=NT$2) * IFERROR(FRACAS!$AN$5:$AN$9999,0) ) ) / IFERROR($ND124/FRACAS!$AY$1*60,0), 1 )))</f>
        <v/>
      </c>
      <c r="NU124" s="347" t="str" cm="1">
        <f t="array" ref="NU124">IF($ND124=0,"",(IFERROR( (IFERROR($ND124/FRACAS!$AY$1*60,0) - SUMPRODUCT( (FRACAS!$K$5:$K$9999=NU$2) * IFERROR(FRACAS!$AN$5:$AN$9999,0) ) ) / IFERROR($ND124/FRACAS!$AY$1*60,0), 1 )))</f>
        <v/>
      </c>
      <c r="NV124" s="347" t="str" cm="1">
        <f t="array" ref="NV124">IF($ND124=0,"",(IFERROR( (IFERROR($ND124/FRACAS!$AY$1*60,0) - SUMPRODUCT( (FRACAS!$K$5:$K$9999=NV$2) * IFERROR(FRACAS!$AN$5:$AN$9999,0) ) ) / IFERROR($ND124/FRACAS!$AY$1*60,0), 1 )))</f>
        <v/>
      </c>
      <c r="NW124" s="347" t="str" cm="1">
        <f t="array" ref="NW124">IF($ND124=0,"",(IFERROR( (IFERROR($ND124/FRACAS!$AY$1*60,0) - SUMPRODUCT( (FRACAS!$K$5:$K$9999=NW$2) * IFERROR(FRACAS!$AN$5:$AN$9999,0) ) ) / IFERROR($ND124/FRACAS!$AY$1*60,0), 1 )))</f>
        <v/>
      </c>
      <c r="NX124" s="347" t="str" cm="1">
        <f t="array" ref="NX124">IF($ND124=0,"",(IFERROR( (IFERROR($ND124/FRACAS!$AY$1*60,0) - SUMPRODUCT( (FRACAS!$K$5:$K$9999=NX$2) * IFERROR(FRACAS!$AN$5:$AN$9999,0) ) ) / IFERROR($ND124/FRACAS!$AY$1*60,0), 1 )))</f>
        <v/>
      </c>
      <c r="NY124" s="347" t="str" cm="1">
        <f t="array" ref="NY124">IF($ND124=0,"",(IFERROR( (IFERROR($ND124/FRACAS!$AY$1*60,0) - SUMPRODUCT( (FRACAS!$K$5:$K$9999=NY$2) * IFERROR(FRACAS!$AN$5:$AN$9999,0) ) ) / IFERROR($ND124/FRACAS!$AY$1*60,0), 1 )))</f>
        <v/>
      </c>
      <c r="NZ124" s="347" t="str" cm="1">
        <f t="array" ref="NZ124">IF($ND124=0,"",(IFERROR( (IFERROR($ND124/FRACAS!$AY$1*60,0) - SUMPRODUCT( (FRACAS!$K$5:$K$9999=NZ$2) * IFERROR(FRACAS!$AN$5:$AN$9999,0) ) ) / IFERROR($ND124/FRACAS!$AY$1*60,0), 1 )))</f>
        <v/>
      </c>
      <c r="OA124" s="347" t="str" cm="1">
        <f t="array" ref="OA124">IF($ND124=0,"",(IFERROR( (IFERROR($ND124/FRACAS!$AY$1*60,0) - SUMPRODUCT( (FRACAS!$K$5:$K$9999=OA$2) * IFERROR(FRACAS!$AN$5:$AN$9999,0) ) ) / IFERROR($ND124/FRACAS!$AY$1*60,0), 1 )))</f>
        <v/>
      </c>
      <c r="OB124" s="347" t="str" cm="1">
        <f t="array" ref="OB124">IF($ND124=0,"",(IFERROR( (IFERROR($ND124/FRACAS!$AY$1*60,0) - SUMPRODUCT( (FRACAS!$K$5:$K$9999=OB$2) * IFERROR(FRACAS!$AN$5:$AN$9999,0) ) ) / IFERROR($ND124/FRACAS!$AY$1*60,0), 1 )))</f>
        <v/>
      </c>
      <c r="OC124" s="347" t="str" cm="1">
        <f t="array" ref="OC124">IF($ND124=0,"",(IFERROR( (IFERROR($ND124/FRACAS!$AY$1*60,0) - SUMPRODUCT( (FRACAS!$K$5:$K$9999=OC$2) * IFERROR(FRACAS!$AN$5:$AN$9999,0) ) ) / IFERROR($ND124/FRACAS!$AY$1*60,0), 1 )))</f>
        <v/>
      </c>
      <c r="OD124" s="347" t="str" cm="1">
        <f t="array" ref="OD124">IF($ND124=0,"",(IFERROR( (IFERROR($ND124/FRACAS!$AY$1*60,0) - SUMPRODUCT( (FRACAS!$K$5:$K$9999=OD$2) * IFERROR(FRACAS!$AN$5:$AN$9999,0) ) ) / IFERROR($ND124/FRACAS!$AY$1*60,0), 1 )))</f>
        <v/>
      </c>
      <c r="OE124" s="347" t="str" cm="1">
        <f t="array" ref="OE124">IF($ND124=0,"",(IFERROR( (IFERROR($ND124/FRACAS!$AY$1*60,0) - SUMPRODUCT( (FRACAS!$K$5:$K$9999=OE$2) * IFERROR(FRACAS!$AN$5:$AN$9999,0) ) ) / IFERROR($ND124/FRACAS!$AY$1*60,0), 1 )))</f>
        <v/>
      </c>
      <c r="OF124" s="347" t="str" cm="1">
        <f t="array" ref="OF124">IF($ND124=0,"",(IFERROR( (IFERROR($ND124/FRACAS!$AY$1*60,0) - SUMPRODUCT( (FRACAS!$K$5:$K$9999=OF$2) * IFERROR(FRACAS!$AN$5:$AN$9999,0) ) ) / IFERROR($ND124/FRACAS!$AY$1*60,0), 1 )))</f>
        <v/>
      </c>
      <c r="OG124" s="347" t="str" cm="1">
        <f t="array" ref="OG124">IF($ND124=0,"",(IFERROR( (IFERROR($ND124/FRACAS!$AY$1*60,0) - SUMPRODUCT( (FRACAS!$K$5:$K$9999=OG$2) * IFERROR(FRACAS!$AN$5:$AN$9999,0) ) ) / IFERROR($ND124/FRACAS!$AY$1*60,0), 1 )))</f>
        <v/>
      </c>
      <c r="OH124" s="347" t="str" cm="1">
        <f t="array" ref="OH124">IF($ND124=0,"",(IFERROR( (IFERROR($ND124/FRACAS!$AY$1*60,0) - SUMPRODUCT( (FRACAS!$K$5:$K$9999=OH$2) * IFERROR(FRACAS!$AN$5:$AN$9999,0) ) ) / IFERROR($ND124/FRACAS!$AY$1*60,0), 1 )))</f>
        <v/>
      </c>
      <c r="OI124" s="347" t="str" cm="1">
        <f t="array" ref="OI124">IF($ND124=0,"",(IFERROR( (IFERROR($ND124/FRACAS!$AY$1*60,0) - SUMPRODUCT( (FRACAS!$K$5:$K$9999=OI$2) * IFERROR(FRACAS!$AN$5:$AN$9999,0) ) ) / IFERROR($ND124/FRACAS!$AY$1*60,0), 1 )))</f>
        <v/>
      </c>
      <c r="OJ124" s="347" t="str" cm="1">
        <f t="array" ref="OJ124">IF($ND124=0,"",(IFERROR( (IFERROR($ND124/FRACAS!$AY$1*60,0) - SUMPRODUCT( (FRACAS!$K$5:$K$9999=OJ$2) * IFERROR(FRACAS!$AN$5:$AN$9999,0) ) ) / IFERROR($ND124/FRACAS!$AY$1*60,0), 1 )))</f>
        <v/>
      </c>
      <c r="OK124" s="347" t="str" cm="1">
        <f t="array" ref="OK124">IF($ND124=0,"",(IFERROR( (IFERROR($ND124/FRACAS!$AY$1*60,0) - SUMPRODUCT( (FRACAS!$K$5:$K$9999=OK$2) * IFERROR(FRACAS!$AN$5:$AN$9999,0) ) ) / IFERROR($ND124/FRACAS!$AY$1*60,0), 1 )))</f>
        <v/>
      </c>
      <c r="OL124" s="347" t="str" cm="1">
        <f t="array" ref="OL124">IF($ND124=0,"",(IFERROR( (IFERROR($ND124/FRACAS!$AY$1*60,0) - SUMPRODUCT( (FRACAS!$K$5:$K$9999=OL$2) * IFERROR(FRACAS!$AN$5:$AN$9999,0) ) ) / IFERROR($ND124/FRACAS!$AY$1*60,0), 1 )))</f>
        <v/>
      </c>
      <c r="OM124" s="347" t="str" cm="1">
        <f t="array" ref="OM124">IF($ND124=0,"",(IFERROR( (IFERROR($ND124/FRACAS!$AY$1*60,0) - SUMPRODUCT( (FRACAS!$K$5:$K$9999=OM$2) * IFERROR(FRACAS!$AN$5:$AN$9999,0) ) ) / IFERROR($ND124/FRACAS!$AY$1*60,0), 1 )))</f>
        <v/>
      </c>
      <c r="ON124" s="347" t="str" cm="1">
        <f t="array" ref="ON124">IF($ND124=0,"",(IFERROR( (IFERROR($ND124/FRACAS!$AY$1*60,0) - SUMPRODUCT( (FRACAS!$K$5:$K$9999=ON$2) * IFERROR(FRACAS!$AN$5:$AN$9999,0) ) ) / IFERROR($ND124/FRACAS!$AY$1*60,0), 1 )))</f>
        <v/>
      </c>
    </row>
    <row r="125" spans="2:404" ht="15" customHeight="1">
      <c r="B125" s="301" t="s">
        <v>232</v>
      </c>
      <c r="C125" s="302">
        <v>46101</v>
      </c>
      <c r="D125" s="279" t="str">
        <f>IF('[7]MİLLEAGE(KM)'!H126="","",'[7]MİLLEAGE(KM)'!H126)</f>
        <v/>
      </c>
      <c r="E125" s="279" t="str">
        <f>IF('[7]MİLLEAGE(KM)'!I126="","",'[7]MİLLEAGE(KM)'!I126)</f>
        <v/>
      </c>
      <c r="F125" s="279" t="str">
        <f>IF('[7]MİLLEAGE(KM)'!J126="","",'[7]MİLLEAGE(KM)'!J126)</f>
        <v/>
      </c>
      <c r="G125" s="279" t="str">
        <f>IF('[7]MİLLEAGE(KM)'!K126="","",'[7]MİLLEAGE(KM)'!K126)</f>
        <v/>
      </c>
      <c r="H125" s="279" t="str">
        <f>IF('[7]MİLLEAGE(KM)'!L126="","",'[7]MİLLEAGE(KM)'!L126)</f>
        <v/>
      </c>
      <c r="I125" s="279" t="str">
        <f>IF('[7]MİLLEAGE(KM)'!M126="","",'[7]MİLLEAGE(KM)'!M126)</f>
        <v/>
      </c>
      <c r="J125" s="279" t="str">
        <f>IF('[7]MİLLEAGE(KM)'!N126="","",'[7]MİLLEAGE(KM)'!N126)</f>
        <v/>
      </c>
      <c r="K125" s="279" t="str">
        <f>IF('[7]MİLLEAGE(KM)'!O126="","",'[7]MİLLEAGE(KM)'!O126)</f>
        <v/>
      </c>
      <c r="L125" s="279" t="str">
        <f>IF('[7]MİLLEAGE(KM)'!P126="","",'[7]MİLLEAGE(KM)'!P126)</f>
        <v/>
      </c>
      <c r="M125" s="279" t="str">
        <f>IF('[7]MİLLEAGE(KM)'!Q126="","",'[7]MİLLEAGE(KM)'!Q126)</f>
        <v/>
      </c>
      <c r="N125" s="305"/>
      <c r="O125" s="279"/>
      <c r="P125" s="279"/>
      <c r="Q125" s="279"/>
      <c r="R125" s="279"/>
      <c r="S125" s="279"/>
      <c r="T125" s="279"/>
      <c r="U125" s="279"/>
      <c r="V125" s="279"/>
      <c r="W125" s="279"/>
      <c r="X125" s="279"/>
      <c r="Y125" s="279"/>
      <c r="Z125" s="279"/>
      <c r="AA125" s="279"/>
      <c r="AB125" s="279"/>
      <c r="AC125" s="279"/>
      <c r="AD125" s="279"/>
      <c r="AE125" s="279"/>
      <c r="AF125" s="279"/>
      <c r="AG125" s="279"/>
      <c r="AH125" s="279"/>
      <c r="AI125" s="279"/>
      <c r="AJ125" s="279"/>
      <c r="AK125" s="279"/>
      <c r="AL125" s="279"/>
      <c r="AM125" s="279"/>
      <c r="AN125" s="279"/>
      <c r="AO125" s="279"/>
      <c r="AP125" s="279"/>
      <c r="AQ125" s="279"/>
      <c r="AR125" s="279"/>
      <c r="AS125" s="279"/>
      <c r="AT125" s="279"/>
      <c r="AU125" s="279"/>
      <c r="AV125" s="279"/>
      <c r="AW125" s="279"/>
      <c r="AX125" s="279"/>
      <c r="AY125" s="279"/>
      <c r="AZ125" s="279"/>
      <c r="BA125" s="280"/>
      <c r="BB125" s="266"/>
      <c r="BC125" s="266"/>
      <c r="BD125" s="352"/>
      <c r="BE125" s="352"/>
      <c r="BF125" s="352"/>
      <c r="BG125" s="352"/>
      <c r="BH125" s="352"/>
      <c r="BI125" s="352"/>
      <c r="BJ125" s="352"/>
      <c r="BK125" s="352"/>
      <c r="BL125" s="352"/>
      <c r="BM125" s="352"/>
      <c r="BN125" s="352"/>
      <c r="BO125" s="352"/>
      <c r="BP125" s="352"/>
      <c r="BQ125" s="352"/>
      <c r="BR125" s="352"/>
      <c r="BS125" s="352"/>
      <c r="BT125" s="352"/>
      <c r="BU125" s="352"/>
      <c r="BV125" s="352"/>
      <c r="BW125" s="352"/>
      <c r="BX125" s="352"/>
      <c r="BY125" s="352"/>
      <c r="BZ125" s="352"/>
      <c r="CA125" s="352"/>
      <c r="CB125" s="352"/>
      <c r="CC125" s="352"/>
      <c r="CD125" s="352"/>
      <c r="CE125" s="352"/>
      <c r="CF125" s="352"/>
      <c r="CG125" s="352"/>
      <c r="CH125" s="352"/>
      <c r="CI125" s="352"/>
      <c r="CJ125" s="352"/>
      <c r="CK125" s="352"/>
      <c r="CL125" s="352"/>
      <c r="CM125" s="352"/>
      <c r="CN125" s="352"/>
      <c r="CO125" s="352"/>
      <c r="CP125" s="352"/>
      <c r="CQ125" s="352"/>
      <c r="CR125" s="352"/>
      <c r="CS125" s="352"/>
      <c r="CT125" s="352"/>
      <c r="CU125" s="352"/>
      <c r="CV125" s="352"/>
      <c r="CW125" s="352"/>
      <c r="CX125" s="352"/>
      <c r="CY125" s="352"/>
      <c r="CZ125" s="352"/>
      <c r="DA125" s="352"/>
      <c r="DB125" s="266"/>
      <c r="DC125" s="266">
        <f t="shared" si="8"/>
        <v>0</v>
      </c>
      <c r="DD125" s="302" t="str">
        <f t="shared" si="9"/>
        <v/>
      </c>
      <c r="DE125" s="328">
        <f>IF(D125&gt; 0,(COUNTIFS(FRACAS!$B$5:$B$9997, D$4, FRACAS!$D$5:$D$9997, "&lt;="&amp;D125)), "" )</f>
        <v>0</v>
      </c>
      <c r="DF125" s="282">
        <f>IF(E125&gt; 0,(COUNTIFS(FRACAS!$B$5:$B$9997, E$4, FRACAS!$D$5:$D$9997, "&lt;="&amp;E125)), "" )</f>
        <v>0</v>
      </c>
      <c r="DG125" s="282">
        <f>IF(F125&gt; 0,(COUNTIFS(FRACAS!$B$5:$B$9997, F$4, FRACAS!$D$5:$D$9997, "&lt;="&amp;F125)), "" )</f>
        <v>0</v>
      </c>
      <c r="DH125" s="282">
        <f>IF(G125&gt; 0,(COUNTIFS(FRACAS!$B$5:$B$9997, G$4, FRACAS!$D$5:$D$9997, "&lt;="&amp;G125)), "" )</f>
        <v>0</v>
      </c>
      <c r="DI125" s="282">
        <f>IF(H125&gt; 0,(COUNTIFS(FRACAS!$B$5:$B$9997, H$4, FRACAS!$D$5:$D$9997, "&lt;="&amp;H125)), "" )</f>
        <v>0</v>
      </c>
      <c r="DJ125" s="282">
        <f>IF(I125&gt; 0,(COUNTIFS(FRACAS!$B$5:$B$9997, I$4, FRACAS!$D$5:$D$9997, "&lt;="&amp;I125)), "" )</f>
        <v>0</v>
      </c>
      <c r="DK125" s="282">
        <f>IF(J125&gt; 0,(COUNTIFS(FRACAS!$B$5:$B$9997, J$4, FRACAS!$D$5:$D$9997, "&lt;="&amp;J125)), "" )</f>
        <v>0</v>
      </c>
      <c r="DL125" s="282">
        <f>IF(K125&gt; 0,(COUNTIFS(FRACAS!$B$5:$B$9997, K$4, FRACAS!$D$5:$D$9997, "&lt;="&amp;K125)), "" )</f>
        <v>0</v>
      </c>
      <c r="DM125" s="282">
        <f>IF(L125&gt; 0,(COUNTIFS(FRACAS!$B$5:$B$9997, L$4, FRACAS!$D$5:$D$9997, "&lt;="&amp;L125)), "" )</f>
        <v>0</v>
      </c>
      <c r="DN125" s="282">
        <f>IF(M125&gt; 0,(COUNTIFS(FRACAS!$B$5:$B$9997, M$4, FRACAS!$D$5:$D$9997, "&lt;="&amp;M125)), "" )</f>
        <v>0</v>
      </c>
      <c r="DO125" s="284"/>
      <c r="DP125" s="282"/>
      <c r="DQ125" s="282"/>
      <c r="DR125" s="282"/>
      <c r="DS125" s="282"/>
      <c r="DT125" s="282"/>
      <c r="DU125" s="282"/>
      <c r="DV125" s="282"/>
      <c r="DW125" s="282"/>
      <c r="DX125" s="282"/>
      <c r="DY125" s="282"/>
      <c r="DZ125" s="282"/>
      <c r="EA125" s="282"/>
      <c r="EB125" s="282"/>
      <c r="EC125" s="282"/>
      <c r="ED125" s="282"/>
      <c r="EE125" s="282"/>
      <c r="EF125" s="282"/>
      <c r="EG125" s="282"/>
      <c r="EH125" s="282"/>
      <c r="EI125" s="282"/>
      <c r="EJ125" s="282"/>
      <c r="EK125" s="282"/>
      <c r="EL125" s="282"/>
      <c r="EM125" s="282"/>
      <c r="EN125" s="282"/>
      <c r="EO125" s="282"/>
      <c r="EP125" s="282"/>
      <c r="EQ125" s="282"/>
      <c r="ER125" s="282"/>
      <c r="ES125" s="282"/>
      <c r="ET125" s="282"/>
      <c r="EU125" s="282"/>
      <c r="EV125" s="282"/>
      <c r="EW125" s="282"/>
      <c r="EX125" s="282"/>
      <c r="EY125" s="282"/>
      <c r="EZ125" s="282"/>
      <c r="FA125" s="282"/>
      <c r="FB125" s="283"/>
      <c r="FC125" s="285"/>
      <c r="FD125" s="285"/>
      <c r="JN125" s="306"/>
      <c r="JO125" s="274"/>
      <c r="JP125" s="274"/>
      <c r="JQ125" s="274"/>
      <c r="JR125" s="274"/>
      <c r="JS125" s="274"/>
      <c r="JT125" s="274"/>
      <c r="JU125" s="274"/>
      <c r="JV125" s="274"/>
      <c r="JW125" s="274"/>
      <c r="JX125" s="274"/>
      <c r="JY125" s="274"/>
      <c r="JZ125" s="274"/>
      <c r="KA125" s="274"/>
      <c r="KB125" s="274"/>
      <c r="KC125" s="274"/>
      <c r="KD125" s="274"/>
      <c r="KE125" s="274"/>
      <c r="KF125" s="274"/>
      <c r="KG125" s="274"/>
      <c r="KH125" s="274"/>
      <c r="KI125" s="274"/>
      <c r="KJ125" s="274"/>
      <c r="KK125" s="274"/>
      <c r="KL125" s="274"/>
      <c r="KM125" s="274"/>
      <c r="KN125" s="274"/>
      <c r="KO125" s="274"/>
      <c r="KP125" s="274"/>
      <c r="KQ125" s="274"/>
      <c r="KR125" s="274"/>
      <c r="KS125" s="274"/>
      <c r="KT125" s="274"/>
      <c r="KU125" s="274"/>
      <c r="KV125" s="274"/>
      <c r="KW125" s="274"/>
      <c r="KX125" s="274"/>
      <c r="KY125" s="274"/>
      <c r="KZ125" s="274"/>
      <c r="LA125" s="274"/>
      <c r="LB125" s="275"/>
      <c r="LC125" s="302" t="str">
        <f t="shared" si="11"/>
        <v/>
      </c>
      <c r="LD125" s="354" t="str" cm="1">
        <f t="array" ref="LD125">IFERROR(
    (((D125/FRACAS!$AY$1)*60))
    /
    (((D125/FRACAS!$AY$1)*60) + SUMPRODUCT((FRACAS!$B$5:$B$9997=D$4)*(FRACAS!$D$5:$D$9997&lt;=D125)*(IFERROR(FRACAS!$AM$5:$AM$9997,0)))
    ),"")</f>
        <v/>
      </c>
      <c r="LE125" s="354" t="str" cm="1">
        <f t="array" ref="LE125">IFERROR(
    (((E125/FRACAS!$AY$1)*60))
    /
    (((E125/FRACAS!$AY$1)*60) + SUMPRODUCT((FRACAS!$B$5:$B$9997=E$4)*(FRACAS!$D$5:$D$9997&lt;=E125)*(IFERROR(FRACAS!$AM$5:$AM$9997,0)))
    ),"")</f>
        <v/>
      </c>
      <c r="LF125" s="354" t="str" cm="1">
        <f t="array" ref="LF125">IFERROR(
    (((F125/FRACAS!$AY$1)*60))
    /
    (((F125/FRACAS!$AY$1)*60) + SUMPRODUCT((FRACAS!$B$5:$B$9997=F$4)*(FRACAS!$D$5:$D$9997&lt;=F125)*(IFERROR(FRACAS!$AM$5:$AM$9997,0)))
    ),"")</f>
        <v/>
      </c>
      <c r="LG125" s="354" t="str" cm="1">
        <f t="array" ref="LG125">IFERROR(
    (((G125/FRACAS!$AY$1)*60))
    /
    (((G125/FRACAS!$AY$1)*60) + SUMPRODUCT((FRACAS!$B$5:$B$9997=G$4)*(FRACAS!$D$5:$D$9997&lt;=G125)*(IFERROR(FRACAS!$AM$5:$AM$9997,0)))
    ),"")</f>
        <v/>
      </c>
      <c r="LH125" s="354" t="str" cm="1">
        <f t="array" ref="LH125">IFERROR(
    (((H125/FRACAS!$AY$1)*60))
    /
    (((H125/FRACAS!$AY$1)*60) + SUMPRODUCT((FRACAS!$B$5:$B$9997=H$4)*(FRACAS!$D$5:$D$9997&lt;=H125)*(IFERROR(FRACAS!$AM$5:$AM$9997,0)))
    ),"")</f>
        <v/>
      </c>
      <c r="LI125" s="354" t="str" cm="1">
        <f t="array" ref="LI125">IFERROR(
    (((I125/FRACAS!$AY$1)*60))
    /
    (((I125/FRACAS!$AY$1)*60) + SUMPRODUCT((FRACAS!$B$5:$B$9997=I$4)*(FRACAS!$D$5:$D$9997&lt;=I125)*(IFERROR(FRACAS!$AM$5:$AM$9997,0)))
    ),"")</f>
        <v/>
      </c>
      <c r="LJ125" s="354" t="str" cm="1">
        <f t="array" ref="LJ125">IFERROR(
    (((J125/FRACAS!$AY$1)*60))
    /
    (((J125/FRACAS!$AY$1)*60) + SUMPRODUCT((FRACAS!$B$5:$B$9997=J$4)*(FRACAS!$D$5:$D$9997&lt;=J125)*(IFERROR(FRACAS!$AM$5:$AM$9997,0)))
    ),"")</f>
        <v/>
      </c>
      <c r="LK125" s="354" t="str" cm="1">
        <f t="array" ref="LK125">IFERROR(
    (((K125/FRACAS!$AY$1)*60))
    /
    (((K125/FRACAS!$AY$1)*60) + SUMPRODUCT((FRACAS!$B$5:$B$9997=K$4)*(FRACAS!$D$5:$D$9997&lt;=K125)*(IFERROR(FRACAS!$AM$5:$AM$9997,0)))
    ),"")</f>
        <v/>
      </c>
      <c r="LL125" s="354" t="str" cm="1">
        <f t="array" ref="LL125">IFERROR(
    (((L125/FRACAS!$AY$1)*60))
    /
    (((L125/FRACAS!$AY$1)*60) + SUMPRODUCT((FRACAS!$B$5:$B$9997=L$4)*(FRACAS!$D$5:$D$9997&lt;=L125)*(IFERROR(FRACAS!$AM$5:$AM$9997,0)))
    ),"")</f>
        <v/>
      </c>
      <c r="LM125" s="354" t="str" cm="1">
        <f t="array" ref="LM125">IFERROR(
    (((M125/FRACAS!$AY$1)*60))
    /
    (((M125/FRACAS!$AY$1)*60) + SUMPRODUCT((FRACAS!$B$5:$B$9997=M$4)*(FRACAS!$D$5:$D$9997&lt;=M125)*(IFERROR(FRACAS!$AM$5:$AM$9997,0)))
    ),"")</f>
        <v/>
      </c>
      <c r="LN125" s="308"/>
      <c r="LO125" s="276"/>
      <c r="LP125" s="276"/>
      <c r="LQ125" s="276"/>
      <c r="LR125" s="276"/>
      <c r="LS125" s="276"/>
      <c r="LT125" s="276"/>
      <c r="LU125" s="276"/>
      <c r="LV125" s="276"/>
      <c r="LW125" s="276"/>
      <c r="LX125" s="276"/>
      <c r="LY125" s="276"/>
      <c r="LZ125" s="276"/>
      <c r="MA125" s="276"/>
      <c r="MB125" s="276"/>
      <c r="MC125" s="276"/>
      <c r="MD125" s="276"/>
      <c r="ME125" s="276"/>
      <c r="MF125" s="276"/>
      <c r="MG125" s="276"/>
      <c r="MH125" s="276"/>
      <c r="MI125" s="276"/>
      <c r="MJ125" s="276"/>
      <c r="MK125" s="276"/>
      <c r="ML125" s="276"/>
      <c r="MM125" s="276"/>
      <c r="MN125" s="276"/>
      <c r="MO125" s="276"/>
      <c r="MP125" s="276"/>
      <c r="MQ125" s="276"/>
      <c r="MR125" s="276"/>
      <c r="MS125" s="276"/>
      <c r="MT125" s="276"/>
      <c r="MU125" s="276"/>
      <c r="MV125" s="276"/>
      <c r="MW125" s="276"/>
      <c r="MX125" s="276"/>
      <c r="MY125" s="276"/>
      <c r="MZ125" s="276"/>
      <c r="NA125" s="277"/>
      <c r="ND125" s="345">
        <f t="shared" si="12"/>
        <v>0</v>
      </c>
      <c r="NE125" s="346" t="str">
        <f t="shared" si="13"/>
        <v/>
      </c>
      <c r="NF125" s="347" t="str" cm="1">
        <f t="array" ref="NF125">IF($ND125=0,"",(IFERROR( (IFERROR($ND125/FRACAS!$AY$1*60,0) - SUMPRODUCT( (FRACAS!$K$5:$K$9999=NF$2) * IFERROR(FRACAS!$AN$5:$AN$9999,0) ) ) / IFERROR($ND125/FRACAS!$AY$1*60,0), 1 )))</f>
        <v/>
      </c>
      <c r="NG125" s="347" t="str" cm="1">
        <f t="array" ref="NG125">IF($ND125=0,"",(IFERROR( (IFERROR($ND125/FRACAS!$AY$1*60,0) - SUMPRODUCT( (FRACAS!$K$5:$K$9999=NG$2) * IFERROR(FRACAS!$AN$5:$AN$9999,0) ) ) / IFERROR($ND125/FRACAS!$AY$1*60,0), 1 )))</f>
        <v/>
      </c>
      <c r="NH125" s="347" t="str" cm="1">
        <f t="array" ref="NH125">IF($ND125=0,"",(IFERROR( (IFERROR($ND125/FRACAS!$AY$1*60,0) - SUMPRODUCT( (FRACAS!$K$5:$K$9999=NH$2) * IFERROR(FRACAS!$AN$5:$AN$9999,0) ) ) / IFERROR($ND125/FRACAS!$AY$1*60,0), 1 )))</f>
        <v/>
      </c>
      <c r="NI125" s="347" t="str" cm="1">
        <f t="array" ref="NI125">IF($ND125=0,"",(IFERROR( (IFERROR($ND125/FRACAS!$AY$1*60,0) - SUMPRODUCT( (FRACAS!$K$5:$K$9999=NI$2) * IFERROR(FRACAS!$AN$5:$AN$9999,0) ) ) / IFERROR($ND125/FRACAS!$AY$1*60,0), 1 )))</f>
        <v/>
      </c>
      <c r="NJ125" s="347" t="str" cm="1">
        <f t="array" ref="NJ125">IF($ND125=0,"",(IFERROR( (IFERROR($ND125/FRACAS!$AY$1*60,0) - SUMPRODUCT( (FRACAS!$K$5:$K$9999=NJ$2) * IFERROR(FRACAS!$AN$5:$AN$9999,0) ) ) / IFERROR($ND125/FRACAS!$AY$1*60,0), 1 )))</f>
        <v/>
      </c>
      <c r="NK125" s="347" t="str" cm="1">
        <f t="array" ref="NK125">IF($ND125=0,"",(IFERROR( (IFERROR($ND125/FRACAS!$AY$1*60,0) - SUMPRODUCT( (FRACAS!$K$5:$K$9999=NK$2) * IFERROR(FRACAS!$AN$5:$AN$9999,0) ) ) / IFERROR($ND125/FRACAS!$AY$1*60,0), 1 )))</f>
        <v/>
      </c>
      <c r="NL125" s="347" t="str" cm="1">
        <f t="array" ref="NL125">IF($ND125=0,"",(IFERROR( (IFERROR($ND125/FRACAS!$AY$1*60,0) - SUMPRODUCT( (FRACAS!$K$5:$K$9999=NL$2) * IFERROR(FRACAS!$AN$5:$AN$9999,0) ) ) / IFERROR($ND125/FRACAS!$AY$1*60,0), 1 )))</f>
        <v/>
      </c>
      <c r="NM125" s="347" t="str" cm="1">
        <f t="array" ref="NM125">IF($ND125=0,"",(IFERROR( (IFERROR($ND125/FRACAS!$AY$1*60,0) - SUMPRODUCT( (FRACAS!$K$5:$K$9999=NM$2) * IFERROR(FRACAS!$AN$5:$AN$9999,0) ) ) / IFERROR($ND125/FRACAS!$AY$1*60,0), 1 )))</f>
        <v/>
      </c>
      <c r="NN125" s="347" t="str" cm="1">
        <f t="array" ref="NN125">IF($ND125=0,"",(IFERROR( (IFERROR($ND125/FRACAS!$AY$1*60,0) - SUMPRODUCT( (FRACAS!$K$5:$K$9999=NN$2) * IFERROR(FRACAS!$AN$5:$AN$9999,0) ) ) / IFERROR($ND125/FRACAS!$AY$1*60,0), 1 )))</f>
        <v/>
      </c>
      <c r="NO125" s="347" t="str" cm="1">
        <f t="array" ref="NO125">IF($ND125=0,"",(IFERROR( (IFERROR($ND125/FRACAS!$AY$1*60,0) - SUMPRODUCT( (FRACAS!$K$5:$K$9999=NO$2) * IFERROR(FRACAS!$AN$5:$AN$9999,0) ) ) / IFERROR($ND125/FRACAS!$AY$1*60,0), 1 )))</f>
        <v/>
      </c>
      <c r="NP125" s="347" t="str" cm="1">
        <f t="array" ref="NP125">IF($ND125=0,"",(IFERROR( (IFERROR($ND125/FRACAS!$AY$1*60,0) - SUMPRODUCT( (FRACAS!$K$5:$K$9999=NP$2) * IFERROR(FRACAS!$AN$5:$AN$9999,0) ) ) / IFERROR($ND125/FRACAS!$AY$1*60,0), 1 )))</f>
        <v/>
      </c>
      <c r="NQ125" s="347" t="str" cm="1">
        <f t="array" ref="NQ125">IF($ND125=0,"",(IFERROR( (IFERROR($ND125/FRACAS!$AY$1*60,0) - SUMPRODUCT( (FRACAS!$K$5:$K$9999=NQ$2) * IFERROR(FRACAS!$AN$5:$AN$9999,0) ) ) / IFERROR($ND125/FRACAS!$AY$1*60,0), 1 )))</f>
        <v/>
      </c>
      <c r="NR125" s="347" t="str" cm="1">
        <f t="array" ref="NR125">IF($ND125=0,"",(IFERROR( (IFERROR($ND125/FRACAS!$AY$1*60,0) - SUMPRODUCT( (FRACAS!$K$5:$K$9999=NR$2) * IFERROR(FRACAS!$AN$5:$AN$9999,0) ) ) / IFERROR($ND125/FRACAS!$AY$1*60,0), 1 )))</f>
        <v/>
      </c>
      <c r="NS125" s="347" t="str" cm="1">
        <f t="array" ref="NS125">IF($ND125=0,"",(IFERROR( (IFERROR($ND125/FRACAS!$AY$1*60,0) - SUMPRODUCT( (FRACAS!$K$5:$K$9999=NS$2) * IFERROR(FRACAS!$AN$5:$AN$9999,0) ) ) / IFERROR($ND125/FRACAS!$AY$1*60,0), 1 )))</f>
        <v/>
      </c>
      <c r="NT125" s="347" t="str" cm="1">
        <f t="array" ref="NT125">IF($ND125=0,"",(IFERROR( (IFERROR($ND125/FRACAS!$AY$1*60,0) - SUMPRODUCT( (FRACAS!$K$5:$K$9999=NT$2) * IFERROR(FRACAS!$AN$5:$AN$9999,0) ) ) / IFERROR($ND125/FRACAS!$AY$1*60,0), 1 )))</f>
        <v/>
      </c>
      <c r="NU125" s="347" t="str" cm="1">
        <f t="array" ref="NU125">IF($ND125=0,"",(IFERROR( (IFERROR($ND125/FRACAS!$AY$1*60,0) - SUMPRODUCT( (FRACAS!$K$5:$K$9999=NU$2) * IFERROR(FRACAS!$AN$5:$AN$9999,0) ) ) / IFERROR($ND125/FRACAS!$AY$1*60,0), 1 )))</f>
        <v/>
      </c>
      <c r="NV125" s="347" t="str" cm="1">
        <f t="array" ref="NV125">IF($ND125=0,"",(IFERROR( (IFERROR($ND125/FRACAS!$AY$1*60,0) - SUMPRODUCT( (FRACAS!$K$5:$K$9999=NV$2) * IFERROR(FRACAS!$AN$5:$AN$9999,0) ) ) / IFERROR($ND125/FRACAS!$AY$1*60,0), 1 )))</f>
        <v/>
      </c>
      <c r="NW125" s="347" t="str" cm="1">
        <f t="array" ref="NW125">IF($ND125=0,"",(IFERROR( (IFERROR($ND125/FRACAS!$AY$1*60,0) - SUMPRODUCT( (FRACAS!$K$5:$K$9999=NW$2) * IFERROR(FRACAS!$AN$5:$AN$9999,0) ) ) / IFERROR($ND125/FRACAS!$AY$1*60,0), 1 )))</f>
        <v/>
      </c>
      <c r="NX125" s="347" t="str" cm="1">
        <f t="array" ref="NX125">IF($ND125=0,"",(IFERROR( (IFERROR($ND125/FRACAS!$AY$1*60,0) - SUMPRODUCT( (FRACAS!$K$5:$K$9999=NX$2) * IFERROR(FRACAS!$AN$5:$AN$9999,0) ) ) / IFERROR($ND125/FRACAS!$AY$1*60,0), 1 )))</f>
        <v/>
      </c>
      <c r="NY125" s="347" t="str" cm="1">
        <f t="array" ref="NY125">IF($ND125=0,"",(IFERROR( (IFERROR($ND125/FRACAS!$AY$1*60,0) - SUMPRODUCT( (FRACAS!$K$5:$K$9999=NY$2) * IFERROR(FRACAS!$AN$5:$AN$9999,0) ) ) / IFERROR($ND125/FRACAS!$AY$1*60,0), 1 )))</f>
        <v/>
      </c>
      <c r="NZ125" s="347" t="str" cm="1">
        <f t="array" ref="NZ125">IF($ND125=0,"",(IFERROR( (IFERROR($ND125/FRACAS!$AY$1*60,0) - SUMPRODUCT( (FRACAS!$K$5:$K$9999=NZ$2) * IFERROR(FRACAS!$AN$5:$AN$9999,0) ) ) / IFERROR($ND125/FRACAS!$AY$1*60,0), 1 )))</f>
        <v/>
      </c>
      <c r="OA125" s="347" t="str" cm="1">
        <f t="array" ref="OA125">IF($ND125=0,"",(IFERROR( (IFERROR($ND125/FRACAS!$AY$1*60,0) - SUMPRODUCT( (FRACAS!$K$5:$K$9999=OA$2) * IFERROR(FRACAS!$AN$5:$AN$9999,0) ) ) / IFERROR($ND125/FRACAS!$AY$1*60,0), 1 )))</f>
        <v/>
      </c>
      <c r="OB125" s="347" t="str" cm="1">
        <f t="array" ref="OB125">IF($ND125=0,"",(IFERROR( (IFERROR($ND125/FRACAS!$AY$1*60,0) - SUMPRODUCT( (FRACAS!$K$5:$K$9999=OB$2) * IFERROR(FRACAS!$AN$5:$AN$9999,0) ) ) / IFERROR($ND125/FRACAS!$AY$1*60,0), 1 )))</f>
        <v/>
      </c>
      <c r="OC125" s="347" t="str" cm="1">
        <f t="array" ref="OC125">IF($ND125=0,"",(IFERROR( (IFERROR($ND125/FRACAS!$AY$1*60,0) - SUMPRODUCT( (FRACAS!$K$5:$K$9999=OC$2) * IFERROR(FRACAS!$AN$5:$AN$9999,0) ) ) / IFERROR($ND125/FRACAS!$AY$1*60,0), 1 )))</f>
        <v/>
      </c>
      <c r="OD125" s="347" t="str" cm="1">
        <f t="array" ref="OD125">IF($ND125=0,"",(IFERROR( (IFERROR($ND125/FRACAS!$AY$1*60,0) - SUMPRODUCT( (FRACAS!$K$5:$K$9999=OD$2) * IFERROR(FRACAS!$AN$5:$AN$9999,0) ) ) / IFERROR($ND125/FRACAS!$AY$1*60,0), 1 )))</f>
        <v/>
      </c>
      <c r="OE125" s="347" t="str" cm="1">
        <f t="array" ref="OE125">IF($ND125=0,"",(IFERROR( (IFERROR($ND125/FRACAS!$AY$1*60,0) - SUMPRODUCT( (FRACAS!$K$5:$K$9999=OE$2) * IFERROR(FRACAS!$AN$5:$AN$9999,0) ) ) / IFERROR($ND125/FRACAS!$AY$1*60,0), 1 )))</f>
        <v/>
      </c>
      <c r="OF125" s="347" t="str" cm="1">
        <f t="array" ref="OF125">IF($ND125=0,"",(IFERROR( (IFERROR($ND125/FRACAS!$AY$1*60,0) - SUMPRODUCT( (FRACAS!$K$5:$K$9999=OF$2) * IFERROR(FRACAS!$AN$5:$AN$9999,0) ) ) / IFERROR($ND125/FRACAS!$AY$1*60,0), 1 )))</f>
        <v/>
      </c>
      <c r="OG125" s="347" t="str" cm="1">
        <f t="array" ref="OG125">IF($ND125=0,"",(IFERROR( (IFERROR($ND125/FRACAS!$AY$1*60,0) - SUMPRODUCT( (FRACAS!$K$5:$K$9999=OG$2) * IFERROR(FRACAS!$AN$5:$AN$9999,0) ) ) / IFERROR($ND125/FRACAS!$AY$1*60,0), 1 )))</f>
        <v/>
      </c>
      <c r="OH125" s="347" t="str" cm="1">
        <f t="array" ref="OH125">IF($ND125=0,"",(IFERROR( (IFERROR($ND125/FRACAS!$AY$1*60,0) - SUMPRODUCT( (FRACAS!$K$5:$K$9999=OH$2) * IFERROR(FRACAS!$AN$5:$AN$9999,0) ) ) / IFERROR($ND125/FRACAS!$AY$1*60,0), 1 )))</f>
        <v/>
      </c>
      <c r="OI125" s="347" t="str" cm="1">
        <f t="array" ref="OI125">IF($ND125=0,"",(IFERROR( (IFERROR($ND125/FRACAS!$AY$1*60,0) - SUMPRODUCT( (FRACAS!$K$5:$K$9999=OI$2) * IFERROR(FRACAS!$AN$5:$AN$9999,0) ) ) / IFERROR($ND125/FRACAS!$AY$1*60,0), 1 )))</f>
        <v/>
      </c>
      <c r="OJ125" s="347" t="str" cm="1">
        <f t="array" ref="OJ125">IF($ND125=0,"",(IFERROR( (IFERROR($ND125/FRACAS!$AY$1*60,0) - SUMPRODUCT( (FRACAS!$K$5:$K$9999=OJ$2) * IFERROR(FRACAS!$AN$5:$AN$9999,0) ) ) / IFERROR($ND125/FRACAS!$AY$1*60,0), 1 )))</f>
        <v/>
      </c>
      <c r="OK125" s="347" t="str" cm="1">
        <f t="array" ref="OK125">IF($ND125=0,"",(IFERROR( (IFERROR($ND125/FRACAS!$AY$1*60,0) - SUMPRODUCT( (FRACAS!$K$5:$K$9999=OK$2) * IFERROR(FRACAS!$AN$5:$AN$9999,0) ) ) / IFERROR($ND125/FRACAS!$AY$1*60,0), 1 )))</f>
        <v/>
      </c>
      <c r="OL125" s="347" t="str" cm="1">
        <f t="array" ref="OL125">IF($ND125=0,"",(IFERROR( (IFERROR($ND125/FRACAS!$AY$1*60,0) - SUMPRODUCT( (FRACAS!$K$5:$K$9999=OL$2) * IFERROR(FRACAS!$AN$5:$AN$9999,0) ) ) / IFERROR($ND125/FRACAS!$AY$1*60,0), 1 )))</f>
        <v/>
      </c>
      <c r="OM125" s="347" t="str" cm="1">
        <f t="array" ref="OM125">IF($ND125=0,"",(IFERROR( (IFERROR($ND125/FRACAS!$AY$1*60,0) - SUMPRODUCT( (FRACAS!$K$5:$K$9999=OM$2) * IFERROR(FRACAS!$AN$5:$AN$9999,0) ) ) / IFERROR($ND125/FRACAS!$AY$1*60,0), 1 )))</f>
        <v/>
      </c>
      <c r="ON125" s="347" t="str" cm="1">
        <f t="array" ref="ON125">IF($ND125=0,"",(IFERROR( (IFERROR($ND125/FRACAS!$AY$1*60,0) - SUMPRODUCT( (FRACAS!$K$5:$K$9999=ON$2) * IFERROR(FRACAS!$AN$5:$AN$9999,0) ) ) / IFERROR($ND125/FRACAS!$AY$1*60,0), 1 )))</f>
        <v/>
      </c>
    </row>
    <row r="126" spans="2:404" ht="15" customHeight="1">
      <c r="B126" s="301" t="s">
        <v>233</v>
      </c>
      <c r="C126" s="302">
        <v>46108</v>
      </c>
      <c r="D126" s="279" t="str">
        <f>IF('[7]MİLLEAGE(KM)'!H127="","",'[7]MİLLEAGE(KM)'!H127)</f>
        <v/>
      </c>
      <c r="E126" s="279" t="str">
        <f>IF('[7]MİLLEAGE(KM)'!I127="","",'[7]MİLLEAGE(KM)'!I127)</f>
        <v/>
      </c>
      <c r="F126" s="279" t="str">
        <f>IF('[7]MİLLEAGE(KM)'!J127="","",'[7]MİLLEAGE(KM)'!J127)</f>
        <v/>
      </c>
      <c r="G126" s="279" t="str">
        <f>IF('[7]MİLLEAGE(KM)'!K127="","",'[7]MİLLEAGE(KM)'!K127)</f>
        <v/>
      </c>
      <c r="H126" s="279" t="str">
        <f>IF('[7]MİLLEAGE(KM)'!L127="","",'[7]MİLLEAGE(KM)'!L127)</f>
        <v/>
      </c>
      <c r="I126" s="279" t="str">
        <f>IF('[7]MİLLEAGE(KM)'!M127="","",'[7]MİLLEAGE(KM)'!M127)</f>
        <v/>
      </c>
      <c r="J126" s="279" t="str">
        <f>IF('[7]MİLLEAGE(KM)'!N127="","",'[7]MİLLEAGE(KM)'!N127)</f>
        <v/>
      </c>
      <c r="K126" s="279" t="str">
        <f>IF('[7]MİLLEAGE(KM)'!O127="","",'[7]MİLLEAGE(KM)'!O127)</f>
        <v/>
      </c>
      <c r="L126" s="279" t="str">
        <f>IF('[7]MİLLEAGE(KM)'!P127="","",'[7]MİLLEAGE(KM)'!P127)</f>
        <v/>
      </c>
      <c r="M126" s="279" t="str">
        <f>IF('[7]MİLLEAGE(KM)'!Q127="","",'[7]MİLLEAGE(KM)'!Q127)</f>
        <v/>
      </c>
      <c r="N126" s="305"/>
      <c r="O126" s="279"/>
      <c r="P126" s="279"/>
      <c r="Q126" s="279"/>
      <c r="R126" s="279"/>
      <c r="S126" s="279"/>
      <c r="T126" s="279"/>
      <c r="U126" s="279"/>
      <c r="V126" s="279"/>
      <c r="W126" s="279"/>
      <c r="X126" s="279"/>
      <c r="Y126" s="279"/>
      <c r="Z126" s="279"/>
      <c r="AA126" s="279"/>
      <c r="AB126" s="279"/>
      <c r="AC126" s="279"/>
      <c r="AD126" s="279"/>
      <c r="AE126" s="279"/>
      <c r="AF126" s="279"/>
      <c r="AG126" s="279"/>
      <c r="AH126" s="279"/>
      <c r="AI126" s="279"/>
      <c r="AJ126" s="279"/>
      <c r="AK126" s="279"/>
      <c r="AL126" s="279"/>
      <c r="AM126" s="279"/>
      <c r="AN126" s="279"/>
      <c r="AO126" s="279"/>
      <c r="AP126" s="279"/>
      <c r="AQ126" s="279"/>
      <c r="AR126" s="279"/>
      <c r="AS126" s="279"/>
      <c r="AT126" s="279"/>
      <c r="AU126" s="279"/>
      <c r="AV126" s="279"/>
      <c r="AW126" s="279"/>
      <c r="AX126" s="279"/>
      <c r="AY126" s="279"/>
      <c r="AZ126" s="279"/>
      <c r="BA126" s="280"/>
      <c r="BB126" s="266"/>
      <c r="BC126" s="266"/>
      <c r="BD126" s="352"/>
      <c r="BE126" s="352"/>
      <c r="BF126" s="352"/>
      <c r="BG126" s="352"/>
      <c r="BH126" s="352"/>
      <c r="BI126" s="352"/>
      <c r="BJ126" s="352"/>
      <c r="BK126" s="352"/>
      <c r="BL126" s="352"/>
      <c r="BM126" s="352"/>
      <c r="BN126" s="352"/>
      <c r="BO126" s="352"/>
      <c r="BP126" s="352"/>
      <c r="BQ126" s="352"/>
      <c r="BR126" s="352"/>
      <c r="BS126" s="352"/>
      <c r="BT126" s="352"/>
      <c r="BU126" s="352"/>
      <c r="BV126" s="352"/>
      <c r="BW126" s="352"/>
      <c r="BX126" s="352"/>
      <c r="BY126" s="352"/>
      <c r="BZ126" s="352"/>
      <c r="CA126" s="352"/>
      <c r="CB126" s="352"/>
      <c r="CC126" s="352"/>
      <c r="CD126" s="352"/>
      <c r="CE126" s="352"/>
      <c r="CF126" s="352"/>
      <c r="CG126" s="352"/>
      <c r="CH126" s="352"/>
      <c r="CI126" s="352"/>
      <c r="CJ126" s="352"/>
      <c r="CK126" s="352"/>
      <c r="CL126" s="352"/>
      <c r="CM126" s="352"/>
      <c r="CN126" s="352"/>
      <c r="CO126" s="352"/>
      <c r="CP126" s="352"/>
      <c r="CQ126" s="352"/>
      <c r="CR126" s="352"/>
      <c r="CS126" s="352"/>
      <c r="CT126" s="352"/>
      <c r="CU126" s="352"/>
      <c r="CV126" s="352"/>
      <c r="CW126" s="352"/>
      <c r="CX126" s="352"/>
      <c r="CY126" s="352"/>
      <c r="CZ126" s="352"/>
      <c r="DA126" s="352"/>
      <c r="DB126" s="266"/>
      <c r="DC126" s="266">
        <f t="shared" si="8"/>
        <v>0</v>
      </c>
      <c r="DD126" s="302" t="str">
        <f t="shared" si="9"/>
        <v/>
      </c>
      <c r="DE126" s="328">
        <f>IF(D126&gt; 0,(COUNTIFS(FRACAS!$B$5:$B$9997, D$4, FRACAS!$D$5:$D$9997, "&lt;="&amp;D126)), "" )</f>
        <v>0</v>
      </c>
      <c r="DF126" s="282">
        <f>IF(E126&gt; 0,(COUNTIFS(FRACAS!$B$5:$B$9997, E$4, FRACAS!$D$5:$D$9997, "&lt;="&amp;E126)), "" )</f>
        <v>0</v>
      </c>
      <c r="DG126" s="282">
        <f>IF(F126&gt; 0,(COUNTIFS(FRACAS!$B$5:$B$9997, F$4, FRACAS!$D$5:$D$9997, "&lt;="&amp;F126)), "" )</f>
        <v>0</v>
      </c>
      <c r="DH126" s="282">
        <f>IF(G126&gt; 0,(COUNTIFS(FRACAS!$B$5:$B$9997, G$4, FRACAS!$D$5:$D$9997, "&lt;="&amp;G126)), "" )</f>
        <v>0</v>
      </c>
      <c r="DI126" s="282">
        <f>IF(H126&gt; 0,(COUNTIFS(FRACAS!$B$5:$B$9997, H$4, FRACAS!$D$5:$D$9997, "&lt;="&amp;H126)), "" )</f>
        <v>0</v>
      </c>
      <c r="DJ126" s="282">
        <f>IF(I126&gt; 0,(COUNTIFS(FRACAS!$B$5:$B$9997, I$4, FRACAS!$D$5:$D$9997, "&lt;="&amp;I126)), "" )</f>
        <v>0</v>
      </c>
      <c r="DK126" s="282">
        <f>IF(J126&gt; 0,(COUNTIFS(FRACAS!$B$5:$B$9997, J$4, FRACAS!$D$5:$D$9997, "&lt;="&amp;J126)), "" )</f>
        <v>0</v>
      </c>
      <c r="DL126" s="282">
        <f>IF(K126&gt; 0,(COUNTIFS(FRACAS!$B$5:$B$9997, K$4, FRACAS!$D$5:$D$9997, "&lt;="&amp;K126)), "" )</f>
        <v>0</v>
      </c>
      <c r="DM126" s="282">
        <f>IF(L126&gt; 0,(COUNTIFS(FRACAS!$B$5:$B$9997, L$4, FRACAS!$D$5:$D$9997, "&lt;="&amp;L126)), "" )</f>
        <v>0</v>
      </c>
      <c r="DN126" s="282">
        <f>IF(M126&gt; 0,(COUNTIFS(FRACAS!$B$5:$B$9997, M$4, FRACAS!$D$5:$D$9997, "&lt;="&amp;M126)), "" )</f>
        <v>0</v>
      </c>
      <c r="DO126" s="284"/>
      <c r="DP126" s="282"/>
      <c r="DQ126" s="282"/>
      <c r="DR126" s="282"/>
      <c r="DS126" s="282"/>
      <c r="DT126" s="282"/>
      <c r="DU126" s="282"/>
      <c r="DV126" s="282"/>
      <c r="DW126" s="282"/>
      <c r="DX126" s="282"/>
      <c r="DY126" s="282"/>
      <c r="DZ126" s="282"/>
      <c r="EA126" s="282"/>
      <c r="EB126" s="282"/>
      <c r="EC126" s="282"/>
      <c r="ED126" s="282"/>
      <c r="EE126" s="282"/>
      <c r="EF126" s="282"/>
      <c r="EG126" s="282"/>
      <c r="EH126" s="282"/>
      <c r="EI126" s="282"/>
      <c r="EJ126" s="282"/>
      <c r="EK126" s="282"/>
      <c r="EL126" s="282"/>
      <c r="EM126" s="282"/>
      <c r="EN126" s="282"/>
      <c r="EO126" s="282"/>
      <c r="EP126" s="282"/>
      <c r="EQ126" s="282"/>
      <c r="ER126" s="282"/>
      <c r="ES126" s="282"/>
      <c r="ET126" s="282"/>
      <c r="EU126" s="282"/>
      <c r="EV126" s="282"/>
      <c r="EW126" s="282"/>
      <c r="EX126" s="282"/>
      <c r="EY126" s="282"/>
      <c r="EZ126" s="282"/>
      <c r="FA126" s="282"/>
      <c r="FB126" s="283"/>
      <c r="FC126" s="285"/>
      <c r="FD126" s="285"/>
      <c r="JN126" s="306"/>
      <c r="JO126" s="274"/>
      <c r="JP126" s="274"/>
      <c r="JQ126" s="274"/>
      <c r="JR126" s="274"/>
      <c r="JS126" s="274"/>
      <c r="JT126" s="274"/>
      <c r="JU126" s="274"/>
      <c r="JV126" s="274"/>
      <c r="JW126" s="274"/>
      <c r="JX126" s="274"/>
      <c r="JY126" s="274"/>
      <c r="JZ126" s="274"/>
      <c r="KA126" s="274"/>
      <c r="KB126" s="274"/>
      <c r="KC126" s="274"/>
      <c r="KD126" s="274"/>
      <c r="KE126" s="274"/>
      <c r="KF126" s="274"/>
      <c r="KG126" s="274"/>
      <c r="KH126" s="274"/>
      <c r="KI126" s="274"/>
      <c r="KJ126" s="274"/>
      <c r="KK126" s="274"/>
      <c r="KL126" s="274"/>
      <c r="KM126" s="274"/>
      <c r="KN126" s="274"/>
      <c r="KO126" s="274"/>
      <c r="KP126" s="274"/>
      <c r="KQ126" s="274"/>
      <c r="KR126" s="274"/>
      <c r="KS126" s="274"/>
      <c r="KT126" s="274"/>
      <c r="KU126" s="274"/>
      <c r="KV126" s="274"/>
      <c r="KW126" s="274"/>
      <c r="KX126" s="274"/>
      <c r="KY126" s="274"/>
      <c r="KZ126" s="274"/>
      <c r="LA126" s="274"/>
      <c r="LB126" s="275"/>
      <c r="LC126" s="302" t="str">
        <f t="shared" si="11"/>
        <v/>
      </c>
      <c r="LD126" s="354" t="str" cm="1">
        <f t="array" ref="LD126">IFERROR(
    (((D126/FRACAS!$AY$1)*60))
    /
    (((D126/FRACAS!$AY$1)*60) + SUMPRODUCT((FRACAS!$B$5:$B$9997=D$4)*(FRACAS!$D$5:$D$9997&lt;=D126)*(IFERROR(FRACAS!$AM$5:$AM$9997,0)))
    ),"")</f>
        <v/>
      </c>
      <c r="LE126" s="354" t="str" cm="1">
        <f t="array" ref="LE126">IFERROR(
    (((E126/FRACAS!$AY$1)*60))
    /
    (((E126/FRACAS!$AY$1)*60) + SUMPRODUCT((FRACAS!$B$5:$B$9997=E$4)*(FRACAS!$D$5:$D$9997&lt;=E126)*(IFERROR(FRACAS!$AM$5:$AM$9997,0)))
    ),"")</f>
        <v/>
      </c>
      <c r="LF126" s="354" t="str" cm="1">
        <f t="array" ref="LF126">IFERROR(
    (((F126/FRACAS!$AY$1)*60))
    /
    (((F126/FRACAS!$AY$1)*60) + SUMPRODUCT((FRACAS!$B$5:$B$9997=F$4)*(FRACAS!$D$5:$D$9997&lt;=F126)*(IFERROR(FRACAS!$AM$5:$AM$9997,0)))
    ),"")</f>
        <v/>
      </c>
      <c r="LG126" s="354" t="str" cm="1">
        <f t="array" ref="LG126">IFERROR(
    (((G126/FRACAS!$AY$1)*60))
    /
    (((G126/FRACAS!$AY$1)*60) + SUMPRODUCT((FRACAS!$B$5:$B$9997=G$4)*(FRACAS!$D$5:$D$9997&lt;=G126)*(IFERROR(FRACAS!$AM$5:$AM$9997,0)))
    ),"")</f>
        <v/>
      </c>
      <c r="LH126" s="354" t="str" cm="1">
        <f t="array" ref="LH126">IFERROR(
    (((H126/FRACAS!$AY$1)*60))
    /
    (((H126/FRACAS!$AY$1)*60) + SUMPRODUCT((FRACAS!$B$5:$B$9997=H$4)*(FRACAS!$D$5:$D$9997&lt;=H126)*(IFERROR(FRACAS!$AM$5:$AM$9997,0)))
    ),"")</f>
        <v/>
      </c>
      <c r="LI126" s="354" t="str" cm="1">
        <f t="array" ref="LI126">IFERROR(
    (((I126/FRACAS!$AY$1)*60))
    /
    (((I126/FRACAS!$AY$1)*60) + SUMPRODUCT((FRACAS!$B$5:$B$9997=I$4)*(FRACAS!$D$5:$D$9997&lt;=I126)*(IFERROR(FRACAS!$AM$5:$AM$9997,0)))
    ),"")</f>
        <v/>
      </c>
      <c r="LJ126" s="354" t="str" cm="1">
        <f t="array" ref="LJ126">IFERROR(
    (((J126/FRACAS!$AY$1)*60))
    /
    (((J126/FRACAS!$AY$1)*60) + SUMPRODUCT((FRACAS!$B$5:$B$9997=J$4)*(FRACAS!$D$5:$D$9997&lt;=J126)*(IFERROR(FRACAS!$AM$5:$AM$9997,0)))
    ),"")</f>
        <v/>
      </c>
      <c r="LK126" s="354" t="str" cm="1">
        <f t="array" ref="LK126">IFERROR(
    (((K126/FRACAS!$AY$1)*60))
    /
    (((K126/FRACAS!$AY$1)*60) + SUMPRODUCT((FRACAS!$B$5:$B$9997=K$4)*(FRACAS!$D$5:$D$9997&lt;=K126)*(IFERROR(FRACAS!$AM$5:$AM$9997,0)))
    ),"")</f>
        <v/>
      </c>
      <c r="LL126" s="354" t="str" cm="1">
        <f t="array" ref="LL126">IFERROR(
    (((L126/FRACAS!$AY$1)*60))
    /
    (((L126/FRACAS!$AY$1)*60) + SUMPRODUCT((FRACAS!$B$5:$B$9997=L$4)*(FRACAS!$D$5:$D$9997&lt;=L126)*(IFERROR(FRACAS!$AM$5:$AM$9997,0)))
    ),"")</f>
        <v/>
      </c>
      <c r="LM126" s="354" t="str" cm="1">
        <f t="array" ref="LM126">IFERROR(
    (((M126/FRACAS!$AY$1)*60))
    /
    (((M126/FRACAS!$AY$1)*60) + SUMPRODUCT((FRACAS!$B$5:$B$9997=M$4)*(FRACAS!$D$5:$D$9997&lt;=M126)*(IFERROR(FRACAS!$AM$5:$AM$9997,0)))
    ),"")</f>
        <v/>
      </c>
      <c r="LN126" s="308"/>
      <c r="LO126" s="276"/>
      <c r="LP126" s="276"/>
      <c r="LQ126" s="276"/>
      <c r="LR126" s="276"/>
      <c r="LS126" s="276"/>
      <c r="LT126" s="276"/>
      <c r="LU126" s="276"/>
      <c r="LV126" s="276"/>
      <c r="LW126" s="276"/>
      <c r="LX126" s="276"/>
      <c r="LY126" s="276"/>
      <c r="LZ126" s="276"/>
      <c r="MA126" s="276"/>
      <c r="MB126" s="276"/>
      <c r="MC126" s="276"/>
      <c r="MD126" s="276"/>
      <c r="ME126" s="276"/>
      <c r="MF126" s="276"/>
      <c r="MG126" s="276"/>
      <c r="MH126" s="276"/>
      <c r="MI126" s="276"/>
      <c r="MJ126" s="276"/>
      <c r="MK126" s="276"/>
      <c r="ML126" s="276"/>
      <c r="MM126" s="276"/>
      <c r="MN126" s="276"/>
      <c r="MO126" s="276"/>
      <c r="MP126" s="276"/>
      <c r="MQ126" s="276"/>
      <c r="MR126" s="276"/>
      <c r="MS126" s="276"/>
      <c r="MT126" s="276"/>
      <c r="MU126" s="276"/>
      <c r="MV126" s="276"/>
      <c r="MW126" s="276"/>
      <c r="MX126" s="276"/>
      <c r="MY126" s="276"/>
      <c r="MZ126" s="276"/>
      <c r="NA126" s="277"/>
      <c r="ND126" s="345">
        <f t="shared" si="12"/>
        <v>0</v>
      </c>
      <c r="NE126" s="346" t="str">
        <f t="shared" si="13"/>
        <v/>
      </c>
      <c r="NF126" s="347" t="str" cm="1">
        <f t="array" ref="NF126">IF($ND126=0,"",(IFERROR( (IFERROR($ND126/FRACAS!$AY$1*60,0) - SUMPRODUCT( (FRACAS!$K$5:$K$9999=NF$2) * IFERROR(FRACAS!$AN$5:$AN$9999,0) ) ) / IFERROR($ND126/FRACAS!$AY$1*60,0), 1 )))</f>
        <v/>
      </c>
      <c r="NG126" s="347" t="str" cm="1">
        <f t="array" ref="NG126">IF($ND126=0,"",(IFERROR( (IFERROR($ND126/FRACAS!$AY$1*60,0) - SUMPRODUCT( (FRACAS!$K$5:$K$9999=NG$2) * IFERROR(FRACAS!$AN$5:$AN$9999,0) ) ) / IFERROR($ND126/FRACAS!$AY$1*60,0), 1 )))</f>
        <v/>
      </c>
      <c r="NH126" s="347" t="str" cm="1">
        <f t="array" ref="NH126">IF($ND126=0,"",(IFERROR( (IFERROR($ND126/FRACAS!$AY$1*60,0) - SUMPRODUCT( (FRACAS!$K$5:$K$9999=NH$2) * IFERROR(FRACAS!$AN$5:$AN$9999,0) ) ) / IFERROR($ND126/FRACAS!$AY$1*60,0), 1 )))</f>
        <v/>
      </c>
      <c r="NI126" s="347" t="str" cm="1">
        <f t="array" ref="NI126">IF($ND126=0,"",(IFERROR( (IFERROR($ND126/FRACAS!$AY$1*60,0) - SUMPRODUCT( (FRACAS!$K$5:$K$9999=NI$2) * IFERROR(FRACAS!$AN$5:$AN$9999,0) ) ) / IFERROR($ND126/FRACAS!$AY$1*60,0), 1 )))</f>
        <v/>
      </c>
      <c r="NJ126" s="347" t="str" cm="1">
        <f t="array" ref="NJ126">IF($ND126=0,"",(IFERROR( (IFERROR($ND126/FRACAS!$AY$1*60,0) - SUMPRODUCT( (FRACAS!$K$5:$K$9999=NJ$2) * IFERROR(FRACAS!$AN$5:$AN$9999,0) ) ) / IFERROR($ND126/FRACAS!$AY$1*60,0), 1 )))</f>
        <v/>
      </c>
      <c r="NK126" s="347" t="str" cm="1">
        <f t="array" ref="NK126">IF($ND126=0,"",(IFERROR( (IFERROR($ND126/FRACAS!$AY$1*60,0) - SUMPRODUCT( (FRACAS!$K$5:$K$9999=NK$2) * IFERROR(FRACAS!$AN$5:$AN$9999,0) ) ) / IFERROR($ND126/FRACAS!$AY$1*60,0), 1 )))</f>
        <v/>
      </c>
      <c r="NL126" s="347" t="str" cm="1">
        <f t="array" ref="NL126">IF($ND126=0,"",(IFERROR( (IFERROR($ND126/FRACAS!$AY$1*60,0) - SUMPRODUCT( (FRACAS!$K$5:$K$9999=NL$2) * IFERROR(FRACAS!$AN$5:$AN$9999,0) ) ) / IFERROR($ND126/FRACAS!$AY$1*60,0), 1 )))</f>
        <v/>
      </c>
      <c r="NM126" s="347" t="str" cm="1">
        <f t="array" ref="NM126">IF($ND126=0,"",(IFERROR( (IFERROR($ND126/FRACAS!$AY$1*60,0) - SUMPRODUCT( (FRACAS!$K$5:$K$9999=NM$2) * IFERROR(FRACAS!$AN$5:$AN$9999,0) ) ) / IFERROR($ND126/FRACAS!$AY$1*60,0), 1 )))</f>
        <v/>
      </c>
      <c r="NN126" s="347" t="str" cm="1">
        <f t="array" ref="NN126">IF($ND126=0,"",(IFERROR( (IFERROR($ND126/FRACAS!$AY$1*60,0) - SUMPRODUCT( (FRACAS!$K$5:$K$9999=NN$2) * IFERROR(FRACAS!$AN$5:$AN$9999,0) ) ) / IFERROR($ND126/FRACAS!$AY$1*60,0), 1 )))</f>
        <v/>
      </c>
      <c r="NO126" s="347" t="str" cm="1">
        <f t="array" ref="NO126">IF($ND126=0,"",(IFERROR( (IFERROR($ND126/FRACAS!$AY$1*60,0) - SUMPRODUCT( (FRACAS!$K$5:$K$9999=NO$2) * IFERROR(FRACAS!$AN$5:$AN$9999,0) ) ) / IFERROR($ND126/FRACAS!$AY$1*60,0), 1 )))</f>
        <v/>
      </c>
      <c r="NP126" s="347" t="str" cm="1">
        <f t="array" ref="NP126">IF($ND126=0,"",(IFERROR( (IFERROR($ND126/FRACAS!$AY$1*60,0) - SUMPRODUCT( (FRACAS!$K$5:$K$9999=NP$2) * IFERROR(FRACAS!$AN$5:$AN$9999,0) ) ) / IFERROR($ND126/FRACAS!$AY$1*60,0), 1 )))</f>
        <v/>
      </c>
      <c r="NQ126" s="347" t="str" cm="1">
        <f t="array" ref="NQ126">IF($ND126=0,"",(IFERROR( (IFERROR($ND126/FRACAS!$AY$1*60,0) - SUMPRODUCT( (FRACAS!$K$5:$K$9999=NQ$2) * IFERROR(FRACAS!$AN$5:$AN$9999,0) ) ) / IFERROR($ND126/FRACAS!$AY$1*60,0), 1 )))</f>
        <v/>
      </c>
      <c r="NR126" s="347" t="str" cm="1">
        <f t="array" ref="NR126">IF($ND126=0,"",(IFERROR( (IFERROR($ND126/FRACAS!$AY$1*60,0) - SUMPRODUCT( (FRACAS!$K$5:$K$9999=NR$2) * IFERROR(FRACAS!$AN$5:$AN$9999,0) ) ) / IFERROR($ND126/FRACAS!$AY$1*60,0), 1 )))</f>
        <v/>
      </c>
      <c r="NS126" s="347" t="str" cm="1">
        <f t="array" ref="NS126">IF($ND126=0,"",(IFERROR( (IFERROR($ND126/FRACAS!$AY$1*60,0) - SUMPRODUCT( (FRACAS!$K$5:$K$9999=NS$2) * IFERROR(FRACAS!$AN$5:$AN$9999,0) ) ) / IFERROR($ND126/FRACAS!$AY$1*60,0), 1 )))</f>
        <v/>
      </c>
      <c r="NT126" s="347" t="str" cm="1">
        <f t="array" ref="NT126">IF($ND126=0,"",(IFERROR( (IFERROR($ND126/FRACAS!$AY$1*60,0) - SUMPRODUCT( (FRACAS!$K$5:$K$9999=NT$2) * IFERROR(FRACAS!$AN$5:$AN$9999,0) ) ) / IFERROR($ND126/FRACAS!$AY$1*60,0), 1 )))</f>
        <v/>
      </c>
      <c r="NU126" s="347" t="str" cm="1">
        <f t="array" ref="NU126">IF($ND126=0,"",(IFERROR( (IFERROR($ND126/FRACAS!$AY$1*60,0) - SUMPRODUCT( (FRACAS!$K$5:$K$9999=NU$2) * IFERROR(FRACAS!$AN$5:$AN$9999,0) ) ) / IFERROR($ND126/FRACAS!$AY$1*60,0), 1 )))</f>
        <v/>
      </c>
      <c r="NV126" s="347" t="str" cm="1">
        <f t="array" ref="NV126">IF($ND126=0,"",(IFERROR( (IFERROR($ND126/FRACAS!$AY$1*60,0) - SUMPRODUCT( (FRACAS!$K$5:$K$9999=NV$2) * IFERROR(FRACAS!$AN$5:$AN$9999,0) ) ) / IFERROR($ND126/FRACAS!$AY$1*60,0), 1 )))</f>
        <v/>
      </c>
      <c r="NW126" s="347" t="str" cm="1">
        <f t="array" ref="NW126">IF($ND126=0,"",(IFERROR( (IFERROR($ND126/FRACAS!$AY$1*60,0) - SUMPRODUCT( (FRACAS!$K$5:$K$9999=NW$2) * IFERROR(FRACAS!$AN$5:$AN$9999,0) ) ) / IFERROR($ND126/FRACAS!$AY$1*60,0), 1 )))</f>
        <v/>
      </c>
      <c r="NX126" s="347" t="str" cm="1">
        <f t="array" ref="NX126">IF($ND126=0,"",(IFERROR( (IFERROR($ND126/FRACAS!$AY$1*60,0) - SUMPRODUCT( (FRACAS!$K$5:$K$9999=NX$2) * IFERROR(FRACAS!$AN$5:$AN$9999,0) ) ) / IFERROR($ND126/FRACAS!$AY$1*60,0), 1 )))</f>
        <v/>
      </c>
      <c r="NY126" s="347" t="str" cm="1">
        <f t="array" ref="NY126">IF($ND126=0,"",(IFERROR( (IFERROR($ND126/FRACAS!$AY$1*60,0) - SUMPRODUCT( (FRACAS!$K$5:$K$9999=NY$2) * IFERROR(FRACAS!$AN$5:$AN$9999,0) ) ) / IFERROR($ND126/FRACAS!$AY$1*60,0), 1 )))</f>
        <v/>
      </c>
      <c r="NZ126" s="347" t="str" cm="1">
        <f t="array" ref="NZ126">IF($ND126=0,"",(IFERROR( (IFERROR($ND126/FRACAS!$AY$1*60,0) - SUMPRODUCT( (FRACAS!$K$5:$K$9999=NZ$2) * IFERROR(FRACAS!$AN$5:$AN$9999,0) ) ) / IFERROR($ND126/FRACAS!$AY$1*60,0), 1 )))</f>
        <v/>
      </c>
      <c r="OA126" s="347" t="str" cm="1">
        <f t="array" ref="OA126">IF($ND126=0,"",(IFERROR( (IFERROR($ND126/FRACAS!$AY$1*60,0) - SUMPRODUCT( (FRACAS!$K$5:$K$9999=OA$2) * IFERROR(FRACAS!$AN$5:$AN$9999,0) ) ) / IFERROR($ND126/FRACAS!$AY$1*60,0), 1 )))</f>
        <v/>
      </c>
      <c r="OB126" s="347" t="str" cm="1">
        <f t="array" ref="OB126">IF($ND126=0,"",(IFERROR( (IFERROR($ND126/FRACAS!$AY$1*60,0) - SUMPRODUCT( (FRACAS!$K$5:$K$9999=OB$2) * IFERROR(FRACAS!$AN$5:$AN$9999,0) ) ) / IFERROR($ND126/FRACAS!$AY$1*60,0), 1 )))</f>
        <v/>
      </c>
      <c r="OC126" s="347" t="str" cm="1">
        <f t="array" ref="OC126">IF($ND126=0,"",(IFERROR( (IFERROR($ND126/FRACAS!$AY$1*60,0) - SUMPRODUCT( (FRACAS!$K$5:$K$9999=OC$2) * IFERROR(FRACAS!$AN$5:$AN$9999,0) ) ) / IFERROR($ND126/FRACAS!$AY$1*60,0), 1 )))</f>
        <v/>
      </c>
      <c r="OD126" s="347" t="str" cm="1">
        <f t="array" ref="OD126">IF($ND126=0,"",(IFERROR( (IFERROR($ND126/FRACAS!$AY$1*60,0) - SUMPRODUCT( (FRACAS!$K$5:$K$9999=OD$2) * IFERROR(FRACAS!$AN$5:$AN$9999,0) ) ) / IFERROR($ND126/FRACAS!$AY$1*60,0), 1 )))</f>
        <v/>
      </c>
      <c r="OE126" s="347" t="str" cm="1">
        <f t="array" ref="OE126">IF($ND126=0,"",(IFERROR( (IFERROR($ND126/FRACAS!$AY$1*60,0) - SUMPRODUCT( (FRACAS!$K$5:$K$9999=OE$2) * IFERROR(FRACAS!$AN$5:$AN$9999,0) ) ) / IFERROR($ND126/FRACAS!$AY$1*60,0), 1 )))</f>
        <v/>
      </c>
      <c r="OF126" s="347" t="str" cm="1">
        <f t="array" ref="OF126">IF($ND126=0,"",(IFERROR( (IFERROR($ND126/FRACAS!$AY$1*60,0) - SUMPRODUCT( (FRACAS!$K$5:$K$9999=OF$2) * IFERROR(FRACAS!$AN$5:$AN$9999,0) ) ) / IFERROR($ND126/FRACAS!$AY$1*60,0), 1 )))</f>
        <v/>
      </c>
      <c r="OG126" s="347" t="str" cm="1">
        <f t="array" ref="OG126">IF($ND126=0,"",(IFERROR( (IFERROR($ND126/FRACAS!$AY$1*60,0) - SUMPRODUCT( (FRACAS!$K$5:$K$9999=OG$2) * IFERROR(FRACAS!$AN$5:$AN$9999,0) ) ) / IFERROR($ND126/FRACAS!$AY$1*60,0), 1 )))</f>
        <v/>
      </c>
      <c r="OH126" s="347" t="str" cm="1">
        <f t="array" ref="OH126">IF($ND126=0,"",(IFERROR( (IFERROR($ND126/FRACAS!$AY$1*60,0) - SUMPRODUCT( (FRACAS!$K$5:$K$9999=OH$2) * IFERROR(FRACAS!$AN$5:$AN$9999,0) ) ) / IFERROR($ND126/FRACAS!$AY$1*60,0), 1 )))</f>
        <v/>
      </c>
      <c r="OI126" s="347" t="str" cm="1">
        <f t="array" ref="OI126">IF($ND126=0,"",(IFERROR( (IFERROR($ND126/FRACAS!$AY$1*60,0) - SUMPRODUCT( (FRACAS!$K$5:$K$9999=OI$2) * IFERROR(FRACAS!$AN$5:$AN$9999,0) ) ) / IFERROR($ND126/FRACAS!$AY$1*60,0), 1 )))</f>
        <v/>
      </c>
      <c r="OJ126" s="347" t="str" cm="1">
        <f t="array" ref="OJ126">IF($ND126=0,"",(IFERROR( (IFERROR($ND126/FRACAS!$AY$1*60,0) - SUMPRODUCT( (FRACAS!$K$5:$K$9999=OJ$2) * IFERROR(FRACAS!$AN$5:$AN$9999,0) ) ) / IFERROR($ND126/FRACAS!$AY$1*60,0), 1 )))</f>
        <v/>
      </c>
      <c r="OK126" s="347" t="str" cm="1">
        <f t="array" ref="OK126">IF($ND126=0,"",(IFERROR( (IFERROR($ND126/FRACAS!$AY$1*60,0) - SUMPRODUCT( (FRACAS!$K$5:$K$9999=OK$2) * IFERROR(FRACAS!$AN$5:$AN$9999,0) ) ) / IFERROR($ND126/FRACAS!$AY$1*60,0), 1 )))</f>
        <v/>
      </c>
      <c r="OL126" s="347" t="str" cm="1">
        <f t="array" ref="OL126">IF($ND126=0,"",(IFERROR( (IFERROR($ND126/FRACAS!$AY$1*60,0) - SUMPRODUCT( (FRACAS!$K$5:$K$9999=OL$2) * IFERROR(FRACAS!$AN$5:$AN$9999,0) ) ) / IFERROR($ND126/FRACAS!$AY$1*60,0), 1 )))</f>
        <v/>
      </c>
      <c r="OM126" s="347" t="str" cm="1">
        <f t="array" ref="OM126">IF($ND126=0,"",(IFERROR( (IFERROR($ND126/FRACAS!$AY$1*60,0) - SUMPRODUCT( (FRACAS!$K$5:$K$9999=OM$2) * IFERROR(FRACAS!$AN$5:$AN$9999,0) ) ) / IFERROR($ND126/FRACAS!$AY$1*60,0), 1 )))</f>
        <v/>
      </c>
      <c r="ON126" s="347" t="str" cm="1">
        <f t="array" ref="ON126">IF($ND126=0,"",(IFERROR( (IFERROR($ND126/FRACAS!$AY$1*60,0) - SUMPRODUCT( (FRACAS!$K$5:$K$9999=ON$2) * IFERROR(FRACAS!$AN$5:$AN$9999,0) ) ) / IFERROR($ND126/FRACAS!$AY$1*60,0), 1 )))</f>
        <v/>
      </c>
    </row>
    <row r="127" spans="2:404" ht="15" customHeight="1">
      <c r="B127" s="301" t="s">
        <v>234</v>
      </c>
      <c r="C127" s="302">
        <v>46115</v>
      </c>
      <c r="D127" s="279" t="str">
        <f>IF('[7]MİLLEAGE(KM)'!H128="","",'[7]MİLLEAGE(KM)'!H128)</f>
        <v/>
      </c>
      <c r="E127" s="279" t="str">
        <f>IF('[7]MİLLEAGE(KM)'!I128="","",'[7]MİLLEAGE(KM)'!I128)</f>
        <v/>
      </c>
      <c r="F127" s="279" t="str">
        <f>IF('[7]MİLLEAGE(KM)'!J128="","",'[7]MİLLEAGE(KM)'!J128)</f>
        <v/>
      </c>
      <c r="G127" s="279" t="str">
        <f>IF('[7]MİLLEAGE(KM)'!K128="","",'[7]MİLLEAGE(KM)'!K128)</f>
        <v/>
      </c>
      <c r="H127" s="279" t="str">
        <f>IF('[7]MİLLEAGE(KM)'!L128="","",'[7]MİLLEAGE(KM)'!L128)</f>
        <v/>
      </c>
      <c r="I127" s="279" t="str">
        <f>IF('[7]MİLLEAGE(KM)'!M128="","",'[7]MİLLEAGE(KM)'!M128)</f>
        <v/>
      </c>
      <c r="J127" s="279" t="str">
        <f>IF('[7]MİLLEAGE(KM)'!N128="","",'[7]MİLLEAGE(KM)'!N128)</f>
        <v/>
      </c>
      <c r="K127" s="279" t="str">
        <f>IF('[7]MİLLEAGE(KM)'!O128="","",'[7]MİLLEAGE(KM)'!O128)</f>
        <v/>
      </c>
      <c r="L127" s="279" t="str">
        <f>IF('[7]MİLLEAGE(KM)'!P128="","",'[7]MİLLEAGE(KM)'!P128)</f>
        <v/>
      </c>
      <c r="M127" s="279" t="str">
        <f>IF('[7]MİLLEAGE(KM)'!Q128="","",'[7]MİLLEAGE(KM)'!Q128)</f>
        <v/>
      </c>
      <c r="N127" s="305"/>
      <c r="O127" s="279"/>
      <c r="P127" s="279"/>
      <c r="Q127" s="279"/>
      <c r="R127" s="279"/>
      <c r="S127" s="279"/>
      <c r="T127" s="279"/>
      <c r="U127" s="279"/>
      <c r="V127" s="279"/>
      <c r="W127" s="279"/>
      <c r="X127" s="279"/>
      <c r="Y127" s="279"/>
      <c r="Z127" s="279"/>
      <c r="AA127" s="279"/>
      <c r="AB127" s="279"/>
      <c r="AC127" s="279"/>
      <c r="AD127" s="279"/>
      <c r="AE127" s="279"/>
      <c r="AF127" s="279"/>
      <c r="AG127" s="279"/>
      <c r="AH127" s="279"/>
      <c r="AI127" s="279"/>
      <c r="AJ127" s="279"/>
      <c r="AK127" s="279"/>
      <c r="AL127" s="279"/>
      <c r="AM127" s="279"/>
      <c r="AN127" s="279"/>
      <c r="AO127" s="279"/>
      <c r="AP127" s="279"/>
      <c r="AQ127" s="279"/>
      <c r="AR127" s="279"/>
      <c r="AS127" s="279"/>
      <c r="AT127" s="279"/>
      <c r="AU127" s="279"/>
      <c r="AV127" s="279"/>
      <c r="AW127" s="279"/>
      <c r="AX127" s="279"/>
      <c r="AY127" s="279"/>
      <c r="AZ127" s="279"/>
      <c r="BA127" s="280"/>
      <c r="BB127" s="266"/>
      <c r="BC127" s="266"/>
      <c r="BD127" s="352"/>
      <c r="BE127" s="352"/>
      <c r="BF127" s="352"/>
      <c r="BG127" s="352"/>
      <c r="BH127" s="352"/>
      <c r="BI127" s="352"/>
      <c r="BJ127" s="352"/>
      <c r="BK127" s="352"/>
      <c r="BL127" s="352"/>
      <c r="BM127" s="352"/>
      <c r="BN127" s="352"/>
      <c r="BO127" s="352"/>
      <c r="BP127" s="352"/>
      <c r="BQ127" s="352"/>
      <c r="BR127" s="352"/>
      <c r="BS127" s="352"/>
      <c r="BT127" s="352"/>
      <c r="BU127" s="352"/>
      <c r="BV127" s="352"/>
      <c r="BW127" s="352"/>
      <c r="BX127" s="352"/>
      <c r="BY127" s="352"/>
      <c r="BZ127" s="352"/>
      <c r="CA127" s="352"/>
      <c r="CB127" s="352"/>
      <c r="CC127" s="352"/>
      <c r="CD127" s="352"/>
      <c r="CE127" s="352"/>
      <c r="CF127" s="352"/>
      <c r="CG127" s="352"/>
      <c r="CH127" s="352"/>
      <c r="CI127" s="352"/>
      <c r="CJ127" s="352"/>
      <c r="CK127" s="352"/>
      <c r="CL127" s="352"/>
      <c r="CM127" s="352"/>
      <c r="CN127" s="352"/>
      <c r="CO127" s="352"/>
      <c r="CP127" s="352"/>
      <c r="CQ127" s="352"/>
      <c r="CR127" s="352"/>
      <c r="CS127" s="352"/>
      <c r="CT127" s="352"/>
      <c r="CU127" s="352"/>
      <c r="CV127" s="352"/>
      <c r="CW127" s="352"/>
      <c r="CX127" s="352"/>
      <c r="CY127" s="352"/>
      <c r="CZ127" s="352"/>
      <c r="DA127" s="352"/>
      <c r="DB127" s="266"/>
      <c r="DC127" s="266">
        <f t="shared" si="8"/>
        <v>0</v>
      </c>
      <c r="DD127" s="302" t="str">
        <f t="shared" si="9"/>
        <v/>
      </c>
      <c r="DE127" s="328">
        <f>IF(D127&gt; 0,(COUNTIFS(FRACAS!$B$5:$B$9997, D$4, FRACAS!$D$5:$D$9997, "&lt;="&amp;D127)), "" )</f>
        <v>0</v>
      </c>
      <c r="DF127" s="282">
        <f>IF(E127&gt; 0,(COUNTIFS(FRACAS!$B$5:$B$9997, E$4, FRACAS!$D$5:$D$9997, "&lt;="&amp;E127)), "" )</f>
        <v>0</v>
      </c>
      <c r="DG127" s="282">
        <f>IF(F127&gt; 0,(COUNTIFS(FRACAS!$B$5:$B$9997, F$4, FRACAS!$D$5:$D$9997, "&lt;="&amp;F127)), "" )</f>
        <v>0</v>
      </c>
      <c r="DH127" s="282">
        <f>IF(G127&gt; 0,(COUNTIFS(FRACAS!$B$5:$B$9997, G$4, FRACAS!$D$5:$D$9997, "&lt;="&amp;G127)), "" )</f>
        <v>0</v>
      </c>
      <c r="DI127" s="282">
        <f>IF(H127&gt; 0,(COUNTIFS(FRACAS!$B$5:$B$9997, H$4, FRACAS!$D$5:$D$9997, "&lt;="&amp;H127)), "" )</f>
        <v>0</v>
      </c>
      <c r="DJ127" s="282">
        <f>IF(I127&gt; 0,(COUNTIFS(FRACAS!$B$5:$B$9997, I$4, FRACAS!$D$5:$D$9997, "&lt;="&amp;I127)), "" )</f>
        <v>0</v>
      </c>
      <c r="DK127" s="282">
        <f>IF(J127&gt; 0,(COUNTIFS(FRACAS!$B$5:$B$9997, J$4, FRACAS!$D$5:$D$9997, "&lt;="&amp;J127)), "" )</f>
        <v>0</v>
      </c>
      <c r="DL127" s="282">
        <f>IF(K127&gt; 0,(COUNTIFS(FRACAS!$B$5:$B$9997, K$4, FRACAS!$D$5:$D$9997, "&lt;="&amp;K127)), "" )</f>
        <v>0</v>
      </c>
      <c r="DM127" s="282">
        <f>IF(L127&gt; 0,(COUNTIFS(FRACAS!$B$5:$B$9997, L$4, FRACAS!$D$5:$D$9997, "&lt;="&amp;L127)), "" )</f>
        <v>0</v>
      </c>
      <c r="DN127" s="282">
        <f>IF(M127&gt; 0,(COUNTIFS(FRACAS!$B$5:$B$9997, M$4, FRACAS!$D$5:$D$9997, "&lt;="&amp;M127)), "" )</f>
        <v>0</v>
      </c>
      <c r="DO127" s="284"/>
      <c r="DP127" s="282"/>
      <c r="DQ127" s="282"/>
      <c r="DR127" s="282"/>
      <c r="DS127" s="282"/>
      <c r="DT127" s="282"/>
      <c r="DU127" s="282"/>
      <c r="DV127" s="282"/>
      <c r="DW127" s="282"/>
      <c r="DX127" s="282"/>
      <c r="DY127" s="282"/>
      <c r="DZ127" s="282"/>
      <c r="EA127" s="282"/>
      <c r="EB127" s="282"/>
      <c r="EC127" s="282"/>
      <c r="ED127" s="282"/>
      <c r="EE127" s="282"/>
      <c r="EF127" s="282"/>
      <c r="EG127" s="282"/>
      <c r="EH127" s="282"/>
      <c r="EI127" s="282"/>
      <c r="EJ127" s="282"/>
      <c r="EK127" s="282"/>
      <c r="EL127" s="282"/>
      <c r="EM127" s="282"/>
      <c r="EN127" s="282"/>
      <c r="EO127" s="282"/>
      <c r="EP127" s="282"/>
      <c r="EQ127" s="282"/>
      <c r="ER127" s="282"/>
      <c r="ES127" s="282"/>
      <c r="ET127" s="282"/>
      <c r="EU127" s="282"/>
      <c r="EV127" s="282"/>
      <c r="EW127" s="282"/>
      <c r="EX127" s="282"/>
      <c r="EY127" s="282"/>
      <c r="EZ127" s="282"/>
      <c r="FA127" s="282"/>
      <c r="FB127" s="283"/>
      <c r="FC127" s="285"/>
      <c r="FD127" s="285"/>
      <c r="JN127" s="306"/>
      <c r="JO127" s="274"/>
      <c r="JP127" s="274"/>
      <c r="JQ127" s="274"/>
      <c r="JR127" s="274"/>
      <c r="JS127" s="274"/>
      <c r="JT127" s="274"/>
      <c r="JU127" s="274"/>
      <c r="JV127" s="274"/>
      <c r="JW127" s="274"/>
      <c r="JX127" s="274"/>
      <c r="JY127" s="274"/>
      <c r="JZ127" s="274"/>
      <c r="KA127" s="274"/>
      <c r="KB127" s="274"/>
      <c r="KC127" s="274"/>
      <c r="KD127" s="274"/>
      <c r="KE127" s="274"/>
      <c r="KF127" s="274"/>
      <c r="KG127" s="274"/>
      <c r="KH127" s="274"/>
      <c r="KI127" s="274"/>
      <c r="KJ127" s="274"/>
      <c r="KK127" s="274"/>
      <c r="KL127" s="274"/>
      <c r="KM127" s="274"/>
      <c r="KN127" s="274"/>
      <c r="KO127" s="274"/>
      <c r="KP127" s="274"/>
      <c r="KQ127" s="274"/>
      <c r="KR127" s="274"/>
      <c r="KS127" s="274"/>
      <c r="KT127" s="274"/>
      <c r="KU127" s="274"/>
      <c r="KV127" s="274"/>
      <c r="KW127" s="274"/>
      <c r="KX127" s="274"/>
      <c r="KY127" s="274"/>
      <c r="KZ127" s="274"/>
      <c r="LA127" s="274"/>
      <c r="LB127" s="275"/>
      <c r="LC127" s="302" t="str">
        <f t="shared" si="11"/>
        <v/>
      </c>
      <c r="LD127" s="354" t="str" cm="1">
        <f t="array" ref="LD127">IFERROR(
    (((D127/FRACAS!$AY$1)*60))
    /
    (((D127/FRACAS!$AY$1)*60) + SUMPRODUCT((FRACAS!$B$5:$B$9997=D$4)*(FRACAS!$D$5:$D$9997&lt;=D127)*(IFERROR(FRACAS!$AM$5:$AM$9997,0)))
    ),"")</f>
        <v/>
      </c>
      <c r="LE127" s="354" t="str" cm="1">
        <f t="array" ref="LE127">IFERROR(
    (((E127/FRACAS!$AY$1)*60))
    /
    (((E127/FRACAS!$AY$1)*60) + SUMPRODUCT((FRACAS!$B$5:$B$9997=E$4)*(FRACAS!$D$5:$D$9997&lt;=E127)*(IFERROR(FRACAS!$AM$5:$AM$9997,0)))
    ),"")</f>
        <v/>
      </c>
      <c r="LF127" s="354" t="str" cm="1">
        <f t="array" ref="LF127">IFERROR(
    (((F127/FRACAS!$AY$1)*60))
    /
    (((F127/FRACAS!$AY$1)*60) + SUMPRODUCT((FRACAS!$B$5:$B$9997=F$4)*(FRACAS!$D$5:$D$9997&lt;=F127)*(IFERROR(FRACAS!$AM$5:$AM$9997,0)))
    ),"")</f>
        <v/>
      </c>
      <c r="LG127" s="354" t="str" cm="1">
        <f t="array" ref="LG127">IFERROR(
    (((G127/FRACAS!$AY$1)*60))
    /
    (((G127/FRACAS!$AY$1)*60) + SUMPRODUCT((FRACAS!$B$5:$B$9997=G$4)*(FRACAS!$D$5:$D$9997&lt;=G127)*(IFERROR(FRACAS!$AM$5:$AM$9997,0)))
    ),"")</f>
        <v/>
      </c>
      <c r="LH127" s="354" t="str" cm="1">
        <f t="array" ref="LH127">IFERROR(
    (((H127/FRACAS!$AY$1)*60))
    /
    (((H127/FRACAS!$AY$1)*60) + SUMPRODUCT((FRACAS!$B$5:$B$9997=H$4)*(FRACAS!$D$5:$D$9997&lt;=H127)*(IFERROR(FRACAS!$AM$5:$AM$9997,0)))
    ),"")</f>
        <v/>
      </c>
      <c r="LI127" s="354" t="str" cm="1">
        <f t="array" ref="LI127">IFERROR(
    (((I127/FRACAS!$AY$1)*60))
    /
    (((I127/FRACAS!$AY$1)*60) + SUMPRODUCT((FRACAS!$B$5:$B$9997=I$4)*(FRACAS!$D$5:$D$9997&lt;=I127)*(IFERROR(FRACAS!$AM$5:$AM$9997,0)))
    ),"")</f>
        <v/>
      </c>
      <c r="LJ127" s="354" t="str" cm="1">
        <f t="array" ref="LJ127">IFERROR(
    (((J127/FRACAS!$AY$1)*60))
    /
    (((J127/FRACAS!$AY$1)*60) + SUMPRODUCT((FRACAS!$B$5:$B$9997=J$4)*(FRACAS!$D$5:$D$9997&lt;=J127)*(IFERROR(FRACAS!$AM$5:$AM$9997,0)))
    ),"")</f>
        <v/>
      </c>
      <c r="LK127" s="354" t="str" cm="1">
        <f t="array" ref="LK127">IFERROR(
    (((K127/FRACAS!$AY$1)*60))
    /
    (((K127/FRACAS!$AY$1)*60) + SUMPRODUCT((FRACAS!$B$5:$B$9997=K$4)*(FRACAS!$D$5:$D$9997&lt;=K127)*(IFERROR(FRACAS!$AM$5:$AM$9997,0)))
    ),"")</f>
        <v/>
      </c>
      <c r="LL127" s="354" t="str" cm="1">
        <f t="array" ref="LL127">IFERROR(
    (((L127/FRACAS!$AY$1)*60))
    /
    (((L127/FRACAS!$AY$1)*60) + SUMPRODUCT((FRACAS!$B$5:$B$9997=L$4)*(FRACAS!$D$5:$D$9997&lt;=L127)*(IFERROR(FRACAS!$AM$5:$AM$9997,0)))
    ),"")</f>
        <v/>
      </c>
      <c r="LM127" s="354" t="str" cm="1">
        <f t="array" ref="LM127">IFERROR(
    (((M127/FRACAS!$AY$1)*60))
    /
    (((M127/FRACAS!$AY$1)*60) + SUMPRODUCT((FRACAS!$B$5:$B$9997=M$4)*(FRACAS!$D$5:$D$9997&lt;=M127)*(IFERROR(FRACAS!$AM$5:$AM$9997,0)))
    ),"")</f>
        <v/>
      </c>
      <c r="LN127" s="308"/>
      <c r="LO127" s="276"/>
      <c r="LP127" s="276"/>
      <c r="LQ127" s="276"/>
      <c r="LR127" s="276"/>
      <c r="LS127" s="276"/>
      <c r="LT127" s="276"/>
      <c r="LU127" s="276"/>
      <c r="LV127" s="276"/>
      <c r="LW127" s="276"/>
      <c r="LX127" s="276"/>
      <c r="LY127" s="276"/>
      <c r="LZ127" s="276"/>
      <c r="MA127" s="276"/>
      <c r="MB127" s="276"/>
      <c r="MC127" s="276"/>
      <c r="MD127" s="276"/>
      <c r="ME127" s="276"/>
      <c r="MF127" s="276"/>
      <c r="MG127" s="276"/>
      <c r="MH127" s="276"/>
      <c r="MI127" s="276"/>
      <c r="MJ127" s="276"/>
      <c r="MK127" s="276"/>
      <c r="ML127" s="276"/>
      <c r="MM127" s="276"/>
      <c r="MN127" s="276"/>
      <c r="MO127" s="276"/>
      <c r="MP127" s="276"/>
      <c r="MQ127" s="276"/>
      <c r="MR127" s="276"/>
      <c r="MS127" s="276"/>
      <c r="MT127" s="276"/>
      <c r="MU127" s="276"/>
      <c r="MV127" s="276"/>
      <c r="MW127" s="276"/>
      <c r="MX127" s="276"/>
      <c r="MY127" s="276"/>
      <c r="MZ127" s="276"/>
      <c r="NA127" s="277"/>
      <c r="ND127" s="345">
        <f t="shared" si="12"/>
        <v>0</v>
      </c>
      <c r="NE127" s="346" t="str">
        <f t="shared" si="13"/>
        <v/>
      </c>
      <c r="NF127" s="347" t="str" cm="1">
        <f t="array" ref="NF127">IF($ND127=0,"",(IFERROR( (IFERROR($ND127/FRACAS!$AY$1*60,0) - SUMPRODUCT( (FRACAS!$K$5:$K$9999=NF$2) * IFERROR(FRACAS!$AN$5:$AN$9999,0) ) ) / IFERROR($ND127/FRACAS!$AY$1*60,0), 1 )))</f>
        <v/>
      </c>
      <c r="NG127" s="347" t="str" cm="1">
        <f t="array" ref="NG127">IF($ND127=0,"",(IFERROR( (IFERROR($ND127/FRACAS!$AY$1*60,0) - SUMPRODUCT( (FRACAS!$K$5:$K$9999=NG$2) * IFERROR(FRACAS!$AN$5:$AN$9999,0) ) ) / IFERROR($ND127/FRACAS!$AY$1*60,0), 1 )))</f>
        <v/>
      </c>
      <c r="NH127" s="347" t="str" cm="1">
        <f t="array" ref="NH127">IF($ND127=0,"",(IFERROR( (IFERROR($ND127/FRACAS!$AY$1*60,0) - SUMPRODUCT( (FRACAS!$K$5:$K$9999=NH$2) * IFERROR(FRACAS!$AN$5:$AN$9999,0) ) ) / IFERROR($ND127/FRACAS!$AY$1*60,0), 1 )))</f>
        <v/>
      </c>
      <c r="NI127" s="347" t="str" cm="1">
        <f t="array" ref="NI127">IF($ND127=0,"",(IFERROR( (IFERROR($ND127/FRACAS!$AY$1*60,0) - SUMPRODUCT( (FRACAS!$K$5:$K$9999=NI$2) * IFERROR(FRACAS!$AN$5:$AN$9999,0) ) ) / IFERROR($ND127/FRACAS!$AY$1*60,0), 1 )))</f>
        <v/>
      </c>
      <c r="NJ127" s="347" t="str" cm="1">
        <f t="array" ref="NJ127">IF($ND127=0,"",(IFERROR( (IFERROR($ND127/FRACAS!$AY$1*60,0) - SUMPRODUCT( (FRACAS!$K$5:$K$9999=NJ$2) * IFERROR(FRACAS!$AN$5:$AN$9999,0) ) ) / IFERROR($ND127/FRACAS!$AY$1*60,0), 1 )))</f>
        <v/>
      </c>
      <c r="NK127" s="347" t="str" cm="1">
        <f t="array" ref="NK127">IF($ND127=0,"",(IFERROR( (IFERROR($ND127/FRACAS!$AY$1*60,0) - SUMPRODUCT( (FRACAS!$K$5:$K$9999=NK$2) * IFERROR(FRACAS!$AN$5:$AN$9999,0) ) ) / IFERROR($ND127/FRACAS!$AY$1*60,0), 1 )))</f>
        <v/>
      </c>
      <c r="NL127" s="347" t="str" cm="1">
        <f t="array" ref="NL127">IF($ND127=0,"",(IFERROR( (IFERROR($ND127/FRACAS!$AY$1*60,0) - SUMPRODUCT( (FRACAS!$K$5:$K$9999=NL$2) * IFERROR(FRACAS!$AN$5:$AN$9999,0) ) ) / IFERROR($ND127/FRACAS!$AY$1*60,0), 1 )))</f>
        <v/>
      </c>
      <c r="NM127" s="347" t="str" cm="1">
        <f t="array" ref="NM127">IF($ND127=0,"",(IFERROR( (IFERROR($ND127/FRACAS!$AY$1*60,0) - SUMPRODUCT( (FRACAS!$K$5:$K$9999=NM$2) * IFERROR(FRACAS!$AN$5:$AN$9999,0) ) ) / IFERROR($ND127/FRACAS!$AY$1*60,0), 1 )))</f>
        <v/>
      </c>
      <c r="NN127" s="347" t="str" cm="1">
        <f t="array" ref="NN127">IF($ND127=0,"",(IFERROR( (IFERROR($ND127/FRACAS!$AY$1*60,0) - SUMPRODUCT( (FRACAS!$K$5:$K$9999=NN$2) * IFERROR(FRACAS!$AN$5:$AN$9999,0) ) ) / IFERROR($ND127/FRACAS!$AY$1*60,0), 1 )))</f>
        <v/>
      </c>
      <c r="NO127" s="347" t="str" cm="1">
        <f t="array" ref="NO127">IF($ND127=0,"",(IFERROR( (IFERROR($ND127/FRACAS!$AY$1*60,0) - SUMPRODUCT( (FRACAS!$K$5:$K$9999=NO$2) * IFERROR(FRACAS!$AN$5:$AN$9999,0) ) ) / IFERROR($ND127/FRACAS!$AY$1*60,0), 1 )))</f>
        <v/>
      </c>
      <c r="NP127" s="347" t="str" cm="1">
        <f t="array" ref="NP127">IF($ND127=0,"",(IFERROR( (IFERROR($ND127/FRACAS!$AY$1*60,0) - SUMPRODUCT( (FRACAS!$K$5:$K$9999=NP$2) * IFERROR(FRACAS!$AN$5:$AN$9999,0) ) ) / IFERROR($ND127/FRACAS!$AY$1*60,0), 1 )))</f>
        <v/>
      </c>
      <c r="NQ127" s="347" t="str" cm="1">
        <f t="array" ref="NQ127">IF($ND127=0,"",(IFERROR( (IFERROR($ND127/FRACAS!$AY$1*60,0) - SUMPRODUCT( (FRACAS!$K$5:$K$9999=NQ$2) * IFERROR(FRACAS!$AN$5:$AN$9999,0) ) ) / IFERROR($ND127/FRACAS!$AY$1*60,0), 1 )))</f>
        <v/>
      </c>
      <c r="NR127" s="347" t="str" cm="1">
        <f t="array" ref="NR127">IF($ND127=0,"",(IFERROR( (IFERROR($ND127/FRACAS!$AY$1*60,0) - SUMPRODUCT( (FRACAS!$K$5:$K$9999=NR$2) * IFERROR(FRACAS!$AN$5:$AN$9999,0) ) ) / IFERROR($ND127/FRACAS!$AY$1*60,0), 1 )))</f>
        <v/>
      </c>
      <c r="NS127" s="347" t="str" cm="1">
        <f t="array" ref="NS127">IF($ND127=0,"",(IFERROR( (IFERROR($ND127/FRACAS!$AY$1*60,0) - SUMPRODUCT( (FRACAS!$K$5:$K$9999=NS$2) * IFERROR(FRACAS!$AN$5:$AN$9999,0) ) ) / IFERROR($ND127/FRACAS!$AY$1*60,0), 1 )))</f>
        <v/>
      </c>
      <c r="NT127" s="347" t="str" cm="1">
        <f t="array" ref="NT127">IF($ND127=0,"",(IFERROR( (IFERROR($ND127/FRACAS!$AY$1*60,0) - SUMPRODUCT( (FRACAS!$K$5:$K$9999=NT$2) * IFERROR(FRACAS!$AN$5:$AN$9999,0) ) ) / IFERROR($ND127/FRACAS!$AY$1*60,0), 1 )))</f>
        <v/>
      </c>
      <c r="NU127" s="347" t="str" cm="1">
        <f t="array" ref="NU127">IF($ND127=0,"",(IFERROR( (IFERROR($ND127/FRACAS!$AY$1*60,0) - SUMPRODUCT( (FRACAS!$K$5:$K$9999=NU$2) * IFERROR(FRACAS!$AN$5:$AN$9999,0) ) ) / IFERROR($ND127/FRACAS!$AY$1*60,0), 1 )))</f>
        <v/>
      </c>
      <c r="NV127" s="347" t="str" cm="1">
        <f t="array" ref="NV127">IF($ND127=0,"",(IFERROR( (IFERROR($ND127/FRACAS!$AY$1*60,0) - SUMPRODUCT( (FRACAS!$K$5:$K$9999=NV$2) * IFERROR(FRACAS!$AN$5:$AN$9999,0) ) ) / IFERROR($ND127/FRACAS!$AY$1*60,0), 1 )))</f>
        <v/>
      </c>
      <c r="NW127" s="347" t="str" cm="1">
        <f t="array" ref="NW127">IF($ND127=0,"",(IFERROR( (IFERROR($ND127/FRACAS!$AY$1*60,0) - SUMPRODUCT( (FRACAS!$K$5:$K$9999=NW$2) * IFERROR(FRACAS!$AN$5:$AN$9999,0) ) ) / IFERROR($ND127/FRACAS!$AY$1*60,0), 1 )))</f>
        <v/>
      </c>
      <c r="NX127" s="347" t="str" cm="1">
        <f t="array" ref="NX127">IF($ND127=0,"",(IFERROR( (IFERROR($ND127/FRACAS!$AY$1*60,0) - SUMPRODUCT( (FRACAS!$K$5:$K$9999=NX$2) * IFERROR(FRACAS!$AN$5:$AN$9999,0) ) ) / IFERROR($ND127/FRACAS!$AY$1*60,0), 1 )))</f>
        <v/>
      </c>
      <c r="NY127" s="347" t="str" cm="1">
        <f t="array" ref="NY127">IF($ND127=0,"",(IFERROR( (IFERROR($ND127/FRACAS!$AY$1*60,0) - SUMPRODUCT( (FRACAS!$K$5:$K$9999=NY$2) * IFERROR(FRACAS!$AN$5:$AN$9999,0) ) ) / IFERROR($ND127/FRACAS!$AY$1*60,0), 1 )))</f>
        <v/>
      </c>
      <c r="NZ127" s="347" t="str" cm="1">
        <f t="array" ref="NZ127">IF($ND127=0,"",(IFERROR( (IFERROR($ND127/FRACAS!$AY$1*60,0) - SUMPRODUCT( (FRACAS!$K$5:$K$9999=NZ$2) * IFERROR(FRACAS!$AN$5:$AN$9999,0) ) ) / IFERROR($ND127/FRACAS!$AY$1*60,0), 1 )))</f>
        <v/>
      </c>
      <c r="OA127" s="347" t="str" cm="1">
        <f t="array" ref="OA127">IF($ND127=0,"",(IFERROR( (IFERROR($ND127/FRACAS!$AY$1*60,0) - SUMPRODUCT( (FRACAS!$K$5:$K$9999=OA$2) * IFERROR(FRACAS!$AN$5:$AN$9999,0) ) ) / IFERROR($ND127/FRACAS!$AY$1*60,0), 1 )))</f>
        <v/>
      </c>
      <c r="OB127" s="347" t="str" cm="1">
        <f t="array" ref="OB127">IF($ND127=0,"",(IFERROR( (IFERROR($ND127/FRACAS!$AY$1*60,0) - SUMPRODUCT( (FRACAS!$K$5:$K$9999=OB$2) * IFERROR(FRACAS!$AN$5:$AN$9999,0) ) ) / IFERROR($ND127/FRACAS!$AY$1*60,0), 1 )))</f>
        <v/>
      </c>
      <c r="OC127" s="347" t="str" cm="1">
        <f t="array" ref="OC127">IF($ND127=0,"",(IFERROR( (IFERROR($ND127/FRACAS!$AY$1*60,0) - SUMPRODUCT( (FRACAS!$K$5:$K$9999=OC$2) * IFERROR(FRACAS!$AN$5:$AN$9999,0) ) ) / IFERROR($ND127/FRACAS!$AY$1*60,0), 1 )))</f>
        <v/>
      </c>
      <c r="OD127" s="347" t="str" cm="1">
        <f t="array" ref="OD127">IF($ND127=0,"",(IFERROR( (IFERROR($ND127/FRACAS!$AY$1*60,0) - SUMPRODUCT( (FRACAS!$K$5:$K$9999=OD$2) * IFERROR(FRACAS!$AN$5:$AN$9999,0) ) ) / IFERROR($ND127/FRACAS!$AY$1*60,0), 1 )))</f>
        <v/>
      </c>
      <c r="OE127" s="347" t="str" cm="1">
        <f t="array" ref="OE127">IF($ND127=0,"",(IFERROR( (IFERROR($ND127/FRACAS!$AY$1*60,0) - SUMPRODUCT( (FRACAS!$K$5:$K$9999=OE$2) * IFERROR(FRACAS!$AN$5:$AN$9999,0) ) ) / IFERROR($ND127/FRACAS!$AY$1*60,0), 1 )))</f>
        <v/>
      </c>
      <c r="OF127" s="347" t="str" cm="1">
        <f t="array" ref="OF127">IF($ND127=0,"",(IFERROR( (IFERROR($ND127/FRACAS!$AY$1*60,0) - SUMPRODUCT( (FRACAS!$K$5:$K$9999=OF$2) * IFERROR(FRACAS!$AN$5:$AN$9999,0) ) ) / IFERROR($ND127/FRACAS!$AY$1*60,0), 1 )))</f>
        <v/>
      </c>
      <c r="OG127" s="347" t="str" cm="1">
        <f t="array" ref="OG127">IF($ND127=0,"",(IFERROR( (IFERROR($ND127/FRACAS!$AY$1*60,0) - SUMPRODUCT( (FRACAS!$K$5:$K$9999=OG$2) * IFERROR(FRACAS!$AN$5:$AN$9999,0) ) ) / IFERROR($ND127/FRACAS!$AY$1*60,0), 1 )))</f>
        <v/>
      </c>
      <c r="OH127" s="347" t="str" cm="1">
        <f t="array" ref="OH127">IF($ND127=0,"",(IFERROR( (IFERROR($ND127/FRACAS!$AY$1*60,0) - SUMPRODUCT( (FRACAS!$K$5:$K$9999=OH$2) * IFERROR(FRACAS!$AN$5:$AN$9999,0) ) ) / IFERROR($ND127/FRACAS!$AY$1*60,0), 1 )))</f>
        <v/>
      </c>
      <c r="OI127" s="347" t="str" cm="1">
        <f t="array" ref="OI127">IF($ND127=0,"",(IFERROR( (IFERROR($ND127/FRACAS!$AY$1*60,0) - SUMPRODUCT( (FRACAS!$K$5:$K$9999=OI$2) * IFERROR(FRACAS!$AN$5:$AN$9999,0) ) ) / IFERROR($ND127/FRACAS!$AY$1*60,0), 1 )))</f>
        <v/>
      </c>
      <c r="OJ127" s="347" t="str" cm="1">
        <f t="array" ref="OJ127">IF($ND127=0,"",(IFERROR( (IFERROR($ND127/FRACAS!$AY$1*60,0) - SUMPRODUCT( (FRACAS!$K$5:$K$9999=OJ$2) * IFERROR(FRACAS!$AN$5:$AN$9999,0) ) ) / IFERROR($ND127/FRACAS!$AY$1*60,0), 1 )))</f>
        <v/>
      </c>
      <c r="OK127" s="347" t="str" cm="1">
        <f t="array" ref="OK127">IF($ND127=0,"",(IFERROR( (IFERROR($ND127/FRACAS!$AY$1*60,0) - SUMPRODUCT( (FRACAS!$K$5:$K$9999=OK$2) * IFERROR(FRACAS!$AN$5:$AN$9999,0) ) ) / IFERROR($ND127/FRACAS!$AY$1*60,0), 1 )))</f>
        <v/>
      </c>
      <c r="OL127" s="347" t="str" cm="1">
        <f t="array" ref="OL127">IF($ND127=0,"",(IFERROR( (IFERROR($ND127/FRACAS!$AY$1*60,0) - SUMPRODUCT( (FRACAS!$K$5:$K$9999=OL$2) * IFERROR(FRACAS!$AN$5:$AN$9999,0) ) ) / IFERROR($ND127/FRACAS!$AY$1*60,0), 1 )))</f>
        <v/>
      </c>
      <c r="OM127" s="347" t="str" cm="1">
        <f t="array" ref="OM127">IF($ND127=0,"",(IFERROR( (IFERROR($ND127/FRACAS!$AY$1*60,0) - SUMPRODUCT( (FRACAS!$K$5:$K$9999=OM$2) * IFERROR(FRACAS!$AN$5:$AN$9999,0) ) ) / IFERROR($ND127/FRACAS!$AY$1*60,0), 1 )))</f>
        <v/>
      </c>
      <c r="ON127" s="347" t="str" cm="1">
        <f t="array" ref="ON127">IF($ND127=0,"",(IFERROR( (IFERROR($ND127/FRACAS!$AY$1*60,0) - SUMPRODUCT( (FRACAS!$K$5:$K$9999=ON$2) * IFERROR(FRACAS!$AN$5:$AN$9999,0) ) ) / IFERROR($ND127/FRACAS!$AY$1*60,0), 1 )))</f>
        <v/>
      </c>
    </row>
    <row r="128" spans="2:404" ht="15" customHeight="1">
      <c r="B128" s="301" t="s">
        <v>235</v>
      </c>
      <c r="C128" s="302">
        <v>46122</v>
      </c>
      <c r="D128" s="279" t="str">
        <f>IF('[7]MİLLEAGE(KM)'!H129="","",'[7]MİLLEAGE(KM)'!H129)</f>
        <v/>
      </c>
      <c r="E128" s="279" t="str">
        <f>IF('[7]MİLLEAGE(KM)'!I129="","",'[7]MİLLEAGE(KM)'!I129)</f>
        <v/>
      </c>
      <c r="F128" s="279" t="str">
        <f>IF('[7]MİLLEAGE(KM)'!J129="","",'[7]MİLLEAGE(KM)'!J129)</f>
        <v/>
      </c>
      <c r="G128" s="279" t="str">
        <f>IF('[7]MİLLEAGE(KM)'!K129="","",'[7]MİLLEAGE(KM)'!K129)</f>
        <v/>
      </c>
      <c r="H128" s="279" t="str">
        <f>IF('[7]MİLLEAGE(KM)'!L129="","",'[7]MİLLEAGE(KM)'!L129)</f>
        <v/>
      </c>
      <c r="I128" s="279" t="str">
        <f>IF('[7]MİLLEAGE(KM)'!M129="","",'[7]MİLLEAGE(KM)'!M129)</f>
        <v/>
      </c>
      <c r="J128" s="279" t="str">
        <f>IF('[7]MİLLEAGE(KM)'!N129="","",'[7]MİLLEAGE(KM)'!N129)</f>
        <v/>
      </c>
      <c r="K128" s="279" t="str">
        <f>IF('[7]MİLLEAGE(KM)'!O129="","",'[7]MİLLEAGE(KM)'!O129)</f>
        <v/>
      </c>
      <c r="L128" s="279" t="str">
        <f>IF('[7]MİLLEAGE(KM)'!P129="","",'[7]MİLLEAGE(KM)'!P129)</f>
        <v/>
      </c>
      <c r="M128" s="279" t="str">
        <f>IF('[7]MİLLEAGE(KM)'!Q129="","",'[7]MİLLEAGE(KM)'!Q129)</f>
        <v/>
      </c>
      <c r="N128" s="305"/>
      <c r="O128" s="279"/>
      <c r="P128" s="279"/>
      <c r="Q128" s="279"/>
      <c r="R128" s="279"/>
      <c r="S128" s="279"/>
      <c r="T128" s="279"/>
      <c r="U128" s="279"/>
      <c r="V128" s="279"/>
      <c r="W128" s="279"/>
      <c r="X128" s="279"/>
      <c r="Y128" s="279"/>
      <c r="Z128" s="279"/>
      <c r="AA128" s="279"/>
      <c r="AB128" s="279"/>
      <c r="AC128" s="279"/>
      <c r="AD128" s="279"/>
      <c r="AE128" s="279"/>
      <c r="AF128" s="279"/>
      <c r="AG128" s="279"/>
      <c r="AH128" s="279"/>
      <c r="AI128" s="279"/>
      <c r="AJ128" s="279"/>
      <c r="AK128" s="279"/>
      <c r="AL128" s="279"/>
      <c r="AM128" s="279"/>
      <c r="AN128" s="279"/>
      <c r="AO128" s="279"/>
      <c r="AP128" s="279"/>
      <c r="AQ128" s="279"/>
      <c r="AR128" s="279"/>
      <c r="AS128" s="279"/>
      <c r="AT128" s="279"/>
      <c r="AU128" s="279"/>
      <c r="AV128" s="279"/>
      <c r="AW128" s="279"/>
      <c r="AX128" s="279"/>
      <c r="AY128" s="279"/>
      <c r="AZ128" s="279"/>
      <c r="BA128" s="280"/>
      <c r="BB128" s="266"/>
      <c r="BC128" s="266"/>
      <c r="BD128" s="352"/>
      <c r="BE128" s="352"/>
      <c r="BF128" s="352"/>
      <c r="BG128" s="352"/>
      <c r="BH128" s="352"/>
      <c r="BI128" s="352"/>
      <c r="BJ128" s="352"/>
      <c r="BK128" s="352"/>
      <c r="BL128" s="352"/>
      <c r="BM128" s="352"/>
      <c r="BN128" s="352"/>
      <c r="BO128" s="352"/>
      <c r="BP128" s="352"/>
      <c r="BQ128" s="352"/>
      <c r="BR128" s="352"/>
      <c r="BS128" s="352"/>
      <c r="BT128" s="352"/>
      <c r="BU128" s="352"/>
      <c r="BV128" s="352"/>
      <c r="BW128" s="352"/>
      <c r="BX128" s="352"/>
      <c r="BY128" s="352"/>
      <c r="BZ128" s="352"/>
      <c r="CA128" s="352"/>
      <c r="CB128" s="352"/>
      <c r="CC128" s="352"/>
      <c r="CD128" s="352"/>
      <c r="CE128" s="352"/>
      <c r="CF128" s="352"/>
      <c r="CG128" s="352"/>
      <c r="CH128" s="352"/>
      <c r="CI128" s="352"/>
      <c r="CJ128" s="352"/>
      <c r="CK128" s="352"/>
      <c r="CL128" s="352"/>
      <c r="CM128" s="352"/>
      <c r="CN128" s="352"/>
      <c r="CO128" s="352"/>
      <c r="CP128" s="352"/>
      <c r="CQ128" s="352"/>
      <c r="CR128" s="352"/>
      <c r="CS128" s="352"/>
      <c r="CT128" s="352"/>
      <c r="CU128" s="352"/>
      <c r="CV128" s="352"/>
      <c r="CW128" s="352"/>
      <c r="CX128" s="352"/>
      <c r="CY128" s="352"/>
      <c r="CZ128" s="352"/>
      <c r="DA128" s="352"/>
      <c r="DB128" s="266"/>
      <c r="DC128" s="266">
        <f t="shared" si="8"/>
        <v>0</v>
      </c>
      <c r="DD128" s="302" t="str">
        <f t="shared" si="9"/>
        <v/>
      </c>
      <c r="DE128" s="328">
        <f>IF(D128&gt; 0,(COUNTIFS(FRACAS!$B$5:$B$9997, D$4, FRACAS!$D$5:$D$9997, "&lt;="&amp;D128)), "" )</f>
        <v>0</v>
      </c>
      <c r="DF128" s="282">
        <f>IF(E128&gt; 0,(COUNTIFS(FRACAS!$B$5:$B$9997, E$4, FRACAS!$D$5:$D$9997, "&lt;="&amp;E128)), "" )</f>
        <v>0</v>
      </c>
      <c r="DG128" s="282">
        <f>IF(F128&gt; 0,(COUNTIFS(FRACAS!$B$5:$B$9997, F$4, FRACAS!$D$5:$D$9997, "&lt;="&amp;F128)), "" )</f>
        <v>0</v>
      </c>
      <c r="DH128" s="282">
        <f>IF(G128&gt; 0,(COUNTIFS(FRACAS!$B$5:$B$9997, G$4, FRACAS!$D$5:$D$9997, "&lt;="&amp;G128)), "" )</f>
        <v>0</v>
      </c>
      <c r="DI128" s="282">
        <f>IF(H128&gt; 0,(COUNTIFS(FRACAS!$B$5:$B$9997, H$4, FRACAS!$D$5:$D$9997, "&lt;="&amp;H128)), "" )</f>
        <v>0</v>
      </c>
      <c r="DJ128" s="282">
        <f>IF(I128&gt; 0,(COUNTIFS(FRACAS!$B$5:$B$9997, I$4, FRACAS!$D$5:$D$9997, "&lt;="&amp;I128)), "" )</f>
        <v>0</v>
      </c>
      <c r="DK128" s="282">
        <f>IF(J128&gt; 0,(COUNTIFS(FRACAS!$B$5:$B$9997, J$4, FRACAS!$D$5:$D$9997, "&lt;="&amp;J128)), "" )</f>
        <v>0</v>
      </c>
      <c r="DL128" s="282">
        <f>IF(K128&gt; 0,(COUNTIFS(FRACAS!$B$5:$B$9997, K$4, FRACAS!$D$5:$D$9997, "&lt;="&amp;K128)), "" )</f>
        <v>0</v>
      </c>
      <c r="DM128" s="282">
        <f>IF(L128&gt; 0,(COUNTIFS(FRACAS!$B$5:$B$9997, L$4, FRACAS!$D$5:$D$9997, "&lt;="&amp;L128)), "" )</f>
        <v>0</v>
      </c>
      <c r="DN128" s="282">
        <f>IF(M128&gt; 0,(COUNTIFS(FRACAS!$B$5:$B$9997, M$4, FRACAS!$D$5:$D$9997, "&lt;="&amp;M128)), "" )</f>
        <v>0</v>
      </c>
      <c r="DO128" s="284"/>
      <c r="DP128" s="282"/>
      <c r="DQ128" s="282"/>
      <c r="DR128" s="282"/>
      <c r="DS128" s="282"/>
      <c r="DT128" s="282"/>
      <c r="DU128" s="282"/>
      <c r="DV128" s="282"/>
      <c r="DW128" s="282"/>
      <c r="DX128" s="282"/>
      <c r="DY128" s="282"/>
      <c r="DZ128" s="282"/>
      <c r="EA128" s="282"/>
      <c r="EB128" s="282"/>
      <c r="EC128" s="282"/>
      <c r="ED128" s="282"/>
      <c r="EE128" s="282"/>
      <c r="EF128" s="282"/>
      <c r="EG128" s="282"/>
      <c r="EH128" s="282"/>
      <c r="EI128" s="282"/>
      <c r="EJ128" s="282"/>
      <c r="EK128" s="282"/>
      <c r="EL128" s="282"/>
      <c r="EM128" s="282"/>
      <c r="EN128" s="282"/>
      <c r="EO128" s="282"/>
      <c r="EP128" s="282"/>
      <c r="EQ128" s="282"/>
      <c r="ER128" s="282"/>
      <c r="ES128" s="282"/>
      <c r="ET128" s="282"/>
      <c r="EU128" s="282"/>
      <c r="EV128" s="282"/>
      <c r="EW128" s="282"/>
      <c r="EX128" s="282"/>
      <c r="EY128" s="282"/>
      <c r="EZ128" s="282"/>
      <c r="FA128" s="282"/>
      <c r="FB128" s="283"/>
      <c r="FC128" s="285"/>
      <c r="FD128" s="285"/>
      <c r="JN128" s="306"/>
      <c r="JO128" s="274"/>
      <c r="JP128" s="274"/>
      <c r="JQ128" s="274"/>
      <c r="JR128" s="274"/>
      <c r="JS128" s="274"/>
      <c r="JT128" s="274"/>
      <c r="JU128" s="274"/>
      <c r="JV128" s="274"/>
      <c r="JW128" s="274"/>
      <c r="JX128" s="274"/>
      <c r="JY128" s="274"/>
      <c r="JZ128" s="274"/>
      <c r="KA128" s="274"/>
      <c r="KB128" s="274"/>
      <c r="KC128" s="274"/>
      <c r="KD128" s="274"/>
      <c r="KE128" s="274"/>
      <c r="KF128" s="274"/>
      <c r="KG128" s="274"/>
      <c r="KH128" s="274"/>
      <c r="KI128" s="274"/>
      <c r="KJ128" s="274"/>
      <c r="KK128" s="274"/>
      <c r="KL128" s="274"/>
      <c r="KM128" s="274"/>
      <c r="KN128" s="274"/>
      <c r="KO128" s="274"/>
      <c r="KP128" s="274"/>
      <c r="KQ128" s="274"/>
      <c r="KR128" s="274"/>
      <c r="KS128" s="274"/>
      <c r="KT128" s="274"/>
      <c r="KU128" s="274"/>
      <c r="KV128" s="274"/>
      <c r="KW128" s="274"/>
      <c r="KX128" s="274"/>
      <c r="KY128" s="274"/>
      <c r="KZ128" s="274"/>
      <c r="LA128" s="274"/>
      <c r="LB128" s="275"/>
      <c r="LC128" s="302" t="str">
        <f t="shared" si="11"/>
        <v/>
      </c>
      <c r="LD128" s="354" t="str" cm="1">
        <f t="array" ref="LD128">IFERROR(
    (((D128/FRACAS!$AY$1)*60))
    /
    (((D128/FRACAS!$AY$1)*60) + SUMPRODUCT((FRACAS!$B$5:$B$9997=D$4)*(FRACAS!$D$5:$D$9997&lt;=D128)*(IFERROR(FRACAS!$AM$5:$AM$9997,0)))
    ),"")</f>
        <v/>
      </c>
      <c r="LE128" s="354" t="str" cm="1">
        <f t="array" ref="LE128">IFERROR(
    (((E128/FRACAS!$AY$1)*60))
    /
    (((E128/FRACAS!$AY$1)*60) + SUMPRODUCT((FRACAS!$B$5:$B$9997=E$4)*(FRACAS!$D$5:$D$9997&lt;=E128)*(IFERROR(FRACAS!$AM$5:$AM$9997,0)))
    ),"")</f>
        <v/>
      </c>
      <c r="LF128" s="354" t="str" cm="1">
        <f t="array" ref="LF128">IFERROR(
    (((F128/FRACAS!$AY$1)*60))
    /
    (((F128/FRACAS!$AY$1)*60) + SUMPRODUCT((FRACAS!$B$5:$B$9997=F$4)*(FRACAS!$D$5:$D$9997&lt;=F128)*(IFERROR(FRACAS!$AM$5:$AM$9997,0)))
    ),"")</f>
        <v/>
      </c>
      <c r="LG128" s="354" t="str" cm="1">
        <f t="array" ref="LG128">IFERROR(
    (((G128/FRACAS!$AY$1)*60))
    /
    (((G128/FRACAS!$AY$1)*60) + SUMPRODUCT((FRACAS!$B$5:$B$9997=G$4)*(FRACAS!$D$5:$D$9997&lt;=G128)*(IFERROR(FRACAS!$AM$5:$AM$9997,0)))
    ),"")</f>
        <v/>
      </c>
      <c r="LH128" s="354" t="str" cm="1">
        <f t="array" ref="LH128">IFERROR(
    (((H128/FRACAS!$AY$1)*60))
    /
    (((H128/FRACAS!$AY$1)*60) + SUMPRODUCT((FRACAS!$B$5:$B$9997=H$4)*(FRACAS!$D$5:$D$9997&lt;=H128)*(IFERROR(FRACAS!$AM$5:$AM$9997,0)))
    ),"")</f>
        <v/>
      </c>
      <c r="LI128" s="354" t="str" cm="1">
        <f t="array" ref="LI128">IFERROR(
    (((I128/FRACAS!$AY$1)*60))
    /
    (((I128/FRACAS!$AY$1)*60) + SUMPRODUCT((FRACAS!$B$5:$B$9997=I$4)*(FRACAS!$D$5:$D$9997&lt;=I128)*(IFERROR(FRACAS!$AM$5:$AM$9997,0)))
    ),"")</f>
        <v/>
      </c>
      <c r="LJ128" s="354" t="str" cm="1">
        <f t="array" ref="LJ128">IFERROR(
    (((J128/FRACAS!$AY$1)*60))
    /
    (((J128/FRACAS!$AY$1)*60) + SUMPRODUCT((FRACAS!$B$5:$B$9997=J$4)*(FRACAS!$D$5:$D$9997&lt;=J128)*(IFERROR(FRACAS!$AM$5:$AM$9997,0)))
    ),"")</f>
        <v/>
      </c>
      <c r="LK128" s="354" t="str" cm="1">
        <f t="array" ref="LK128">IFERROR(
    (((K128/FRACAS!$AY$1)*60))
    /
    (((K128/FRACAS!$AY$1)*60) + SUMPRODUCT((FRACAS!$B$5:$B$9997=K$4)*(FRACAS!$D$5:$D$9997&lt;=K128)*(IFERROR(FRACAS!$AM$5:$AM$9997,0)))
    ),"")</f>
        <v/>
      </c>
      <c r="LL128" s="354" t="str" cm="1">
        <f t="array" ref="LL128">IFERROR(
    (((L128/FRACAS!$AY$1)*60))
    /
    (((L128/FRACAS!$AY$1)*60) + SUMPRODUCT((FRACAS!$B$5:$B$9997=L$4)*(FRACAS!$D$5:$D$9997&lt;=L128)*(IFERROR(FRACAS!$AM$5:$AM$9997,0)))
    ),"")</f>
        <v/>
      </c>
      <c r="LM128" s="354" t="str" cm="1">
        <f t="array" ref="LM128">IFERROR(
    (((M128/FRACAS!$AY$1)*60))
    /
    (((M128/FRACAS!$AY$1)*60) + SUMPRODUCT((FRACAS!$B$5:$B$9997=M$4)*(FRACAS!$D$5:$D$9997&lt;=M128)*(IFERROR(FRACAS!$AM$5:$AM$9997,0)))
    ),"")</f>
        <v/>
      </c>
      <c r="LN128" s="308"/>
      <c r="LO128" s="276"/>
      <c r="LP128" s="276"/>
      <c r="LQ128" s="276"/>
      <c r="LR128" s="276"/>
      <c r="LS128" s="276"/>
      <c r="LT128" s="276"/>
      <c r="LU128" s="276"/>
      <c r="LV128" s="276"/>
      <c r="LW128" s="276"/>
      <c r="LX128" s="276"/>
      <c r="LY128" s="276"/>
      <c r="LZ128" s="276"/>
      <c r="MA128" s="276"/>
      <c r="MB128" s="276"/>
      <c r="MC128" s="276"/>
      <c r="MD128" s="276"/>
      <c r="ME128" s="276"/>
      <c r="MF128" s="276"/>
      <c r="MG128" s="276"/>
      <c r="MH128" s="276"/>
      <c r="MI128" s="276"/>
      <c r="MJ128" s="276"/>
      <c r="MK128" s="276"/>
      <c r="ML128" s="276"/>
      <c r="MM128" s="276"/>
      <c r="MN128" s="276"/>
      <c r="MO128" s="276"/>
      <c r="MP128" s="276"/>
      <c r="MQ128" s="276"/>
      <c r="MR128" s="276"/>
      <c r="MS128" s="276"/>
      <c r="MT128" s="276"/>
      <c r="MU128" s="276"/>
      <c r="MV128" s="276"/>
      <c r="MW128" s="276"/>
      <c r="MX128" s="276"/>
      <c r="MY128" s="276"/>
      <c r="MZ128" s="276"/>
      <c r="NA128" s="277"/>
      <c r="ND128" s="345">
        <f t="shared" si="12"/>
        <v>0</v>
      </c>
      <c r="NE128" s="346"/>
      <c r="NF128" s="347" t="str" cm="1">
        <f t="array" ref="NF128">IF($ND128=0,"",(IFERROR( (IFERROR($ND128/FRACAS!$AY$1*60,0) - SUMPRODUCT( (FRACAS!$K$5:$K$9999=NF$2) * IFERROR(FRACAS!$AN$5:$AN$9999,0) ) ) / IFERROR($ND128/FRACAS!$AY$1*60,0), 1 )))</f>
        <v/>
      </c>
      <c r="NG128" s="347" t="str" cm="1">
        <f t="array" ref="NG128">IF($ND128=0,"",(IFERROR( (IFERROR($ND128/FRACAS!$AY$1*60,0) - SUMPRODUCT( (FRACAS!$K$5:$K$9999=NG$2) * IFERROR(FRACAS!$AN$5:$AN$9999,0) ) ) / IFERROR($ND128/FRACAS!$AY$1*60,0), 1 )))</f>
        <v/>
      </c>
      <c r="NH128" s="347" t="str" cm="1">
        <f t="array" ref="NH128">IF($ND128=0,"",(IFERROR( (IFERROR($ND128/FRACAS!$AY$1*60,0) - SUMPRODUCT( (FRACAS!$K$5:$K$9999=NH$2) * IFERROR(FRACAS!$AN$5:$AN$9999,0) ) ) / IFERROR($ND128/FRACAS!$AY$1*60,0), 1 )))</f>
        <v/>
      </c>
      <c r="NI128" s="347" t="str" cm="1">
        <f t="array" ref="NI128">IF($ND128=0,"",(IFERROR( (IFERROR($ND128/FRACAS!$AY$1*60,0) - SUMPRODUCT( (FRACAS!$K$5:$K$9999=NI$2) * IFERROR(FRACAS!$AN$5:$AN$9999,0) ) ) / IFERROR($ND128/FRACAS!$AY$1*60,0), 1 )))</f>
        <v/>
      </c>
      <c r="NJ128" s="347" t="str" cm="1">
        <f t="array" ref="NJ128">IF($ND128=0,"",(IFERROR( (IFERROR($ND128/FRACAS!$AY$1*60,0) - SUMPRODUCT( (FRACAS!$K$5:$K$9999=NJ$2) * IFERROR(FRACAS!$AN$5:$AN$9999,0) ) ) / IFERROR($ND128/FRACAS!$AY$1*60,0), 1 )))</f>
        <v/>
      </c>
      <c r="NK128" s="347" t="str" cm="1">
        <f t="array" ref="NK128">IF($ND128=0,"",(IFERROR( (IFERROR($ND128/FRACAS!$AY$1*60,0) - SUMPRODUCT( (FRACAS!$K$5:$K$9999=NK$2) * IFERROR(FRACAS!$AN$5:$AN$9999,0) ) ) / IFERROR($ND128/FRACAS!$AY$1*60,0), 1 )))</f>
        <v/>
      </c>
      <c r="NL128" s="347" t="str" cm="1">
        <f t="array" ref="NL128">IF($ND128=0,"",(IFERROR( (IFERROR($ND128/FRACAS!$AY$1*60,0) - SUMPRODUCT( (FRACAS!$K$5:$K$9999=NL$2) * IFERROR(FRACAS!$AN$5:$AN$9999,0) ) ) / IFERROR($ND128/FRACAS!$AY$1*60,0), 1 )))</f>
        <v/>
      </c>
      <c r="NM128" s="347" t="str" cm="1">
        <f t="array" ref="NM128">IF($ND128=0,"",(IFERROR( (IFERROR($ND128/FRACAS!$AY$1*60,0) - SUMPRODUCT( (FRACAS!$K$5:$K$9999=NM$2) * IFERROR(FRACAS!$AN$5:$AN$9999,0) ) ) / IFERROR($ND128/FRACAS!$AY$1*60,0), 1 )))</f>
        <v/>
      </c>
      <c r="NN128" s="347" t="str" cm="1">
        <f t="array" ref="NN128">IF($ND128=0,"",(IFERROR( (IFERROR($ND128/FRACAS!$AY$1*60,0) - SUMPRODUCT( (FRACAS!$K$5:$K$9999=NN$2) * IFERROR(FRACAS!$AN$5:$AN$9999,0) ) ) / IFERROR($ND128/FRACAS!$AY$1*60,0), 1 )))</f>
        <v/>
      </c>
      <c r="NO128" s="347" t="str" cm="1">
        <f t="array" ref="NO128">IF($ND128=0,"",(IFERROR( (IFERROR($ND128/FRACAS!$AY$1*60,0) - SUMPRODUCT( (FRACAS!$K$5:$K$9999=NO$2) * IFERROR(FRACAS!$AN$5:$AN$9999,0) ) ) / IFERROR($ND128/FRACAS!$AY$1*60,0), 1 )))</f>
        <v/>
      </c>
      <c r="NP128" s="347" t="str" cm="1">
        <f t="array" ref="NP128">IF($ND128=0,"",(IFERROR( (IFERROR($ND128/FRACAS!$AY$1*60,0) - SUMPRODUCT( (FRACAS!$K$5:$K$9999=NP$2) * IFERROR(FRACAS!$AN$5:$AN$9999,0) ) ) / IFERROR($ND128/FRACAS!$AY$1*60,0), 1 )))</f>
        <v/>
      </c>
      <c r="NQ128" s="347" t="str" cm="1">
        <f t="array" ref="NQ128">IF($ND128=0,"",(IFERROR( (IFERROR($ND128/FRACAS!$AY$1*60,0) - SUMPRODUCT( (FRACAS!$K$5:$K$9999=NQ$2) * IFERROR(FRACAS!$AN$5:$AN$9999,0) ) ) / IFERROR($ND128/FRACAS!$AY$1*60,0), 1 )))</f>
        <v/>
      </c>
      <c r="NR128" s="347" t="str" cm="1">
        <f t="array" ref="NR128">IF($ND128=0,"",(IFERROR( (IFERROR($ND128/FRACAS!$AY$1*60,0) - SUMPRODUCT( (FRACAS!$K$5:$K$9999=NR$2) * IFERROR(FRACAS!$AN$5:$AN$9999,0) ) ) / IFERROR($ND128/FRACAS!$AY$1*60,0), 1 )))</f>
        <v/>
      </c>
      <c r="NS128" s="347" t="str" cm="1">
        <f t="array" ref="NS128">IF($ND128=0,"",(IFERROR( (IFERROR($ND128/FRACAS!$AY$1*60,0) - SUMPRODUCT( (FRACAS!$K$5:$K$9999=NS$2) * IFERROR(FRACAS!$AN$5:$AN$9999,0) ) ) / IFERROR($ND128/FRACAS!$AY$1*60,0), 1 )))</f>
        <v/>
      </c>
      <c r="NT128" s="347" t="str" cm="1">
        <f t="array" ref="NT128">IF($ND128=0,"",(IFERROR( (IFERROR($ND128/FRACAS!$AY$1*60,0) - SUMPRODUCT( (FRACAS!$K$5:$K$9999=NT$2) * IFERROR(FRACAS!$AN$5:$AN$9999,0) ) ) / IFERROR($ND128/FRACAS!$AY$1*60,0), 1 )))</f>
        <v/>
      </c>
      <c r="NU128" s="347" t="str" cm="1">
        <f t="array" ref="NU128">IF($ND128=0,"",(IFERROR( (IFERROR($ND128/FRACAS!$AY$1*60,0) - SUMPRODUCT( (FRACAS!$K$5:$K$9999=NU$2) * IFERROR(FRACAS!$AN$5:$AN$9999,0) ) ) / IFERROR($ND128/FRACAS!$AY$1*60,0), 1 )))</f>
        <v/>
      </c>
      <c r="NV128" s="347" t="str" cm="1">
        <f t="array" ref="NV128">IF($ND128=0,"",(IFERROR( (IFERROR($ND128/FRACAS!$AY$1*60,0) - SUMPRODUCT( (FRACAS!$K$5:$K$9999=NV$2) * IFERROR(FRACAS!$AN$5:$AN$9999,0) ) ) / IFERROR($ND128/FRACAS!$AY$1*60,0), 1 )))</f>
        <v/>
      </c>
      <c r="NW128" s="347" t="str" cm="1">
        <f t="array" ref="NW128">IF($ND128=0,"",(IFERROR( (IFERROR($ND128/FRACAS!$AY$1*60,0) - SUMPRODUCT( (FRACAS!$K$5:$K$9999=NW$2) * IFERROR(FRACAS!$AN$5:$AN$9999,0) ) ) / IFERROR($ND128/FRACAS!$AY$1*60,0), 1 )))</f>
        <v/>
      </c>
      <c r="NX128" s="347" t="str" cm="1">
        <f t="array" ref="NX128">IF($ND128=0,"",(IFERROR( (IFERROR($ND128/FRACAS!$AY$1*60,0) - SUMPRODUCT( (FRACAS!$K$5:$K$9999=NX$2) * IFERROR(FRACAS!$AN$5:$AN$9999,0) ) ) / IFERROR($ND128/FRACAS!$AY$1*60,0), 1 )))</f>
        <v/>
      </c>
      <c r="NY128" s="347" t="str" cm="1">
        <f t="array" ref="NY128">IF($ND128=0,"",(IFERROR( (IFERROR($ND128/FRACAS!$AY$1*60,0) - SUMPRODUCT( (FRACAS!$K$5:$K$9999=NY$2) * IFERROR(FRACAS!$AN$5:$AN$9999,0) ) ) / IFERROR($ND128/FRACAS!$AY$1*60,0), 1 )))</f>
        <v/>
      </c>
      <c r="NZ128" s="347" t="str" cm="1">
        <f t="array" ref="NZ128">IF($ND128=0,"",(IFERROR( (IFERROR($ND128/FRACAS!$AY$1*60,0) - SUMPRODUCT( (FRACAS!$K$5:$K$9999=NZ$2) * IFERROR(FRACAS!$AN$5:$AN$9999,0) ) ) / IFERROR($ND128/FRACAS!$AY$1*60,0), 1 )))</f>
        <v/>
      </c>
      <c r="OA128" s="347" t="str" cm="1">
        <f t="array" ref="OA128">IF($ND128=0,"",(IFERROR( (IFERROR($ND128/FRACAS!$AY$1*60,0) - SUMPRODUCT( (FRACAS!$K$5:$K$9999=OA$2) * IFERROR(FRACAS!$AN$5:$AN$9999,0) ) ) / IFERROR($ND128/FRACAS!$AY$1*60,0), 1 )))</f>
        <v/>
      </c>
      <c r="OB128" s="347" t="str" cm="1">
        <f t="array" ref="OB128">IF($ND128=0,"",(IFERROR( (IFERROR($ND128/FRACAS!$AY$1*60,0) - SUMPRODUCT( (FRACAS!$K$5:$K$9999=OB$2) * IFERROR(FRACAS!$AN$5:$AN$9999,0) ) ) / IFERROR($ND128/FRACAS!$AY$1*60,0), 1 )))</f>
        <v/>
      </c>
      <c r="OC128" s="347" t="str" cm="1">
        <f t="array" ref="OC128">IF($ND128=0,"",(IFERROR( (IFERROR($ND128/FRACAS!$AY$1*60,0) - SUMPRODUCT( (FRACAS!$K$5:$K$9999=OC$2) * IFERROR(FRACAS!$AN$5:$AN$9999,0) ) ) / IFERROR($ND128/FRACAS!$AY$1*60,0), 1 )))</f>
        <v/>
      </c>
      <c r="OD128" s="347" t="str" cm="1">
        <f t="array" ref="OD128">IF($ND128=0,"",(IFERROR( (IFERROR($ND128/FRACAS!$AY$1*60,0) - SUMPRODUCT( (FRACAS!$K$5:$K$9999=OD$2) * IFERROR(FRACAS!$AN$5:$AN$9999,0) ) ) / IFERROR($ND128/FRACAS!$AY$1*60,0), 1 )))</f>
        <v/>
      </c>
      <c r="OE128" s="347" t="str" cm="1">
        <f t="array" ref="OE128">IF($ND128=0,"",(IFERROR( (IFERROR($ND128/FRACAS!$AY$1*60,0) - SUMPRODUCT( (FRACAS!$K$5:$K$9999=OE$2) * IFERROR(FRACAS!$AN$5:$AN$9999,0) ) ) / IFERROR($ND128/FRACAS!$AY$1*60,0), 1 )))</f>
        <v/>
      </c>
      <c r="OF128" s="347" t="str" cm="1">
        <f t="array" ref="OF128">IF($ND128=0,"",(IFERROR( (IFERROR($ND128/FRACAS!$AY$1*60,0) - SUMPRODUCT( (FRACAS!$K$5:$K$9999=OF$2) * IFERROR(FRACAS!$AN$5:$AN$9999,0) ) ) / IFERROR($ND128/FRACAS!$AY$1*60,0), 1 )))</f>
        <v/>
      </c>
      <c r="OG128" s="347" t="str" cm="1">
        <f t="array" ref="OG128">IF($ND128=0,"",(IFERROR( (IFERROR($ND128/FRACAS!$AY$1*60,0) - SUMPRODUCT( (FRACAS!$K$5:$K$9999=OG$2) * IFERROR(FRACAS!$AN$5:$AN$9999,0) ) ) / IFERROR($ND128/FRACAS!$AY$1*60,0), 1 )))</f>
        <v/>
      </c>
      <c r="OH128" s="347" t="str" cm="1">
        <f t="array" ref="OH128">IF($ND128=0,"",(IFERROR( (IFERROR($ND128/FRACAS!$AY$1*60,0) - SUMPRODUCT( (FRACAS!$K$5:$K$9999=OH$2) * IFERROR(FRACAS!$AN$5:$AN$9999,0) ) ) / IFERROR($ND128/FRACAS!$AY$1*60,0), 1 )))</f>
        <v/>
      </c>
      <c r="OI128" s="347" t="str" cm="1">
        <f t="array" ref="OI128">IF($ND128=0,"",(IFERROR( (IFERROR($ND128/FRACAS!$AY$1*60,0) - SUMPRODUCT( (FRACAS!$K$5:$K$9999=OI$2) * IFERROR(FRACAS!$AN$5:$AN$9999,0) ) ) / IFERROR($ND128/FRACAS!$AY$1*60,0), 1 )))</f>
        <v/>
      </c>
      <c r="OJ128" s="347" t="str" cm="1">
        <f t="array" ref="OJ128">IF($ND128=0,"",(IFERROR( (IFERROR($ND128/FRACAS!$AY$1*60,0) - SUMPRODUCT( (FRACAS!$K$5:$K$9999=OJ$2) * IFERROR(FRACAS!$AN$5:$AN$9999,0) ) ) / IFERROR($ND128/FRACAS!$AY$1*60,0), 1 )))</f>
        <v/>
      </c>
      <c r="OK128" s="347" t="str" cm="1">
        <f t="array" ref="OK128">IF($ND128=0,"",(IFERROR( (IFERROR($ND128/FRACAS!$AY$1*60,0) - SUMPRODUCT( (FRACAS!$K$5:$K$9999=OK$2) * IFERROR(FRACAS!$AN$5:$AN$9999,0) ) ) / IFERROR($ND128/FRACAS!$AY$1*60,0), 1 )))</f>
        <v/>
      </c>
      <c r="OL128" s="347" t="str" cm="1">
        <f t="array" ref="OL128">IF($ND128=0,"",(IFERROR( (IFERROR($ND128/FRACAS!$AY$1*60,0) - SUMPRODUCT( (FRACAS!$K$5:$K$9999=OL$2) * IFERROR(FRACAS!$AN$5:$AN$9999,0) ) ) / IFERROR($ND128/FRACAS!$AY$1*60,0), 1 )))</f>
        <v/>
      </c>
      <c r="OM128" s="347" t="str" cm="1">
        <f t="array" ref="OM128">IF($ND128=0,"",(IFERROR( (IFERROR($ND128/FRACAS!$AY$1*60,0) - SUMPRODUCT( (FRACAS!$K$5:$K$9999=OM$2) * IFERROR(FRACAS!$AN$5:$AN$9999,0) ) ) / IFERROR($ND128/FRACAS!$AY$1*60,0), 1 )))</f>
        <v/>
      </c>
      <c r="ON128" s="347" t="str" cm="1">
        <f t="array" ref="ON128">IF($ND128=0,"",(IFERROR( (IFERROR($ND128/FRACAS!$AY$1*60,0) - SUMPRODUCT( (FRACAS!$K$5:$K$9999=ON$2) * IFERROR(FRACAS!$AN$5:$AN$9999,0) ) ) / IFERROR($ND128/FRACAS!$AY$1*60,0), 1 )))</f>
        <v/>
      </c>
    </row>
    <row r="129" spans="2:404" ht="15" customHeight="1">
      <c r="B129" s="301" t="s">
        <v>236</v>
      </c>
      <c r="C129" s="302">
        <v>46129</v>
      </c>
      <c r="D129" s="279" t="str">
        <f>IF('[7]MİLLEAGE(KM)'!H130="","",'[7]MİLLEAGE(KM)'!H130)</f>
        <v/>
      </c>
      <c r="E129" s="279" t="str">
        <f>IF('[7]MİLLEAGE(KM)'!I130="","",'[7]MİLLEAGE(KM)'!I130)</f>
        <v/>
      </c>
      <c r="F129" s="279" t="str">
        <f>IF('[7]MİLLEAGE(KM)'!J130="","",'[7]MİLLEAGE(KM)'!J130)</f>
        <v/>
      </c>
      <c r="G129" s="279" t="str">
        <f>IF('[7]MİLLEAGE(KM)'!K130="","",'[7]MİLLEAGE(KM)'!K130)</f>
        <v/>
      </c>
      <c r="H129" s="279" t="str">
        <f>IF('[7]MİLLEAGE(KM)'!L130="","",'[7]MİLLEAGE(KM)'!L130)</f>
        <v/>
      </c>
      <c r="I129" s="279" t="str">
        <f>IF('[7]MİLLEAGE(KM)'!M130="","",'[7]MİLLEAGE(KM)'!M130)</f>
        <v/>
      </c>
      <c r="J129" s="279" t="str">
        <f>IF('[7]MİLLEAGE(KM)'!N130="","",'[7]MİLLEAGE(KM)'!N130)</f>
        <v/>
      </c>
      <c r="K129" s="279" t="str">
        <f>IF('[7]MİLLEAGE(KM)'!O130="","",'[7]MİLLEAGE(KM)'!O130)</f>
        <v/>
      </c>
      <c r="L129" s="279" t="str">
        <f>IF('[7]MİLLEAGE(KM)'!P130="","",'[7]MİLLEAGE(KM)'!P130)</f>
        <v/>
      </c>
      <c r="M129" s="279" t="str">
        <f>IF('[7]MİLLEAGE(KM)'!Q130="","",'[7]MİLLEAGE(KM)'!Q130)</f>
        <v/>
      </c>
      <c r="N129" s="305"/>
      <c r="O129" s="279"/>
      <c r="P129" s="279"/>
      <c r="Q129" s="279"/>
      <c r="R129" s="279"/>
      <c r="S129" s="279"/>
      <c r="T129" s="279"/>
      <c r="U129" s="279"/>
      <c r="V129" s="279"/>
      <c r="W129" s="279"/>
      <c r="X129" s="279"/>
      <c r="Y129" s="279"/>
      <c r="Z129" s="279"/>
      <c r="AA129" s="279"/>
      <c r="AB129" s="279"/>
      <c r="AC129" s="279"/>
      <c r="AD129" s="279"/>
      <c r="AE129" s="279"/>
      <c r="AF129" s="279"/>
      <c r="AG129" s="279"/>
      <c r="AH129" s="279"/>
      <c r="AI129" s="279"/>
      <c r="AJ129" s="279"/>
      <c r="AK129" s="279"/>
      <c r="AL129" s="279"/>
      <c r="AM129" s="279"/>
      <c r="AN129" s="279"/>
      <c r="AO129" s="279"/>
      <c r="AP129" s="279"/>
      <c r="AQ129" s="279"/>
      <c r="AR129" s="279"/>
      <c r="AS129" s="279"/>
      <c r="AT129" s="279"/>
      <c r="AU129" s="279"/>
      <c r="AV129" s="279"/>
      <c r="AW129" s="279"/>
      <c r="AX129" s="279"/>
      <c r="AY129" s="279"/>
      <c r="AZ129" s="279"/>
      <c r="BA129" s="280"/>
      <c r="BB129" s="266"/>
      <c r="BC129" s="266"/>
      <c r="BD129" s="352"/>
      <c r="BE129" s="352"/>
      <c r="BF129" s="352"/>
      <c r="BG129" s="352"/>
      <c r="BH129" s="352"/>
      <c r="BI129" s="352"/>
      <c r="BJ129" s="352"/>
      <c r="BK129" s="352"/>
      <c r="BL129" s="352"/>
      <c r="BM129" s="352"/>
      <c r="BN129" s="352"/>
      <c r="BO129" s="352"/>
      <c r="BP129" s="352"/>
      <c r="BQ129" s="352"/>
      <c r="BR129" s="352"/>
      <c r="BS129" s="352"/>
      <c r="BT129" s="352"/>
      <c r="BU129" s="352"/>
      <c r="BV129" s="352"/>
      <c r="BW129" s="352"/>
      <c r="BX129" s="352"/>
      <c r="BY129" s="352"/>
      <c r="BZ129" s="352"/>
      <c r="CA129" s="352"/>
      <c r="CB129" s="352"/>
      <c r="CC129" s="352"/>
      <c r="CD129" s="352"/>
      <c r="CE129" s="352"/>
      <c r="CF129" s="352"/>
      <c r="CG129" s="352"/>
      <c r="CH129" s="352"/>
      <c r="CI129" s="352"/>
      <c r="CJ129" s="352"/>
      <c r="CK129" s="352"/>
      <c r="CL129" s="352"/>
      <c r="CM129" s="352"/>
      <c r="CN129" s="352"/>
      <c r="CO129" s="352"/>
      <c r="CP129" s="352"/>
      <c r="CQ129" s="352"/>
      <c r="CR129" s="352"/>
      <c r="CS129" s="352"/>
      <c r="CT129" s="352"/>
      <c r="CU129" s="352"/>
      <c r="CV129" s="352"/>
      <c r="CW129" s="352"/>
      <c r="CX129" s="352"/>
      <c r="CY129" s="352"/>
      <c r="CZ129" s="352"/>
      <c r="DA129" s="352"/>
      <c r="DB129" s="266"/>
      <c r="DC129" s="266">
        <f t="shared" si="8"/>
        <v>0</v>
      </c>
      <c r="DD129" s="302" t="str">
        <f t="shared" si="9"/>
        <v/>
      </c>
      <c r="DE129" s="328">
        <f>IF(D129&gt; 0,(COUNTIFS(FRACAS!$B$5:$B$9997, D$4, FRACAS!$D$5:$D$9997, "&lt;="&amp;D129)), "" )</f>
        <v>0</v>
      </c>
      <c r="DF129" s="282">
        <f>IF(E129&gt; 0,(COUNTIFS(FRACAS!$B$5:$B$9997, E$4, FRACAS!$D$5:$D$9997, "&lt;="&amp;E129)), "" )</f>
        <v>0</v>
      </c>
      <c r="DG129" s="282">
        <f>IF(F129&gt; 0,(COUNTIFS(FRACAS!$B$5:$B$9997, F$4, FRACAS!$D$5:$D$9997, "&lt;="&amp;F129)), "" )</f>
        <v>0</v>
      </c>
      <c r="DH129" s="282">
        <f>IF(G129&gt; 0,(COUNTIFS(FRACAS!$B$5:$B$9997, G$4, FRACAS!$D$5:$D$9997, "&lt;="&amp;G129)), "" )</f>
        <v>0</v>
      </c>
      <c r="DI129" s="282">
        <f>IF(H129&gt; 0,(COUNTIFS(FRACAS!$B$5:$B$9997, H$4, FRACAS!$D$5:$D$9997, "&lt;="&amp;H129)), "" )</f>
        <v>0</v>
      </c>
      <c r="DJ129" s="282">
        <f>IF(I129&gt; 0,(COUNTIFS(FRACAS!$B$5:$B$9997, I$4, FRACAS!$D$5:$D$9997, "&lt;="&amp;I129)), "" )</f>
        <v>0</v>
      </c>
      <c r="DK129" s="282">
        <f>IF(J129&gt; 0,(COUNTIFS(FRACAS!$B$5:$B$9997, J$4, FRACAS!$D$5:$D$9997, "&lt;="&amp;J129)), "" )</f>
        <v>0</v>
      </c>
      <c r="DL129" s="282">
        <f>IF(K129&gt; 0,(COUNTIFS(FRACAS!$B$5:$B$9997, K$4, FRACAS!$D$5:$D$9997, "&lt;="&amp;K129)), "" )</f>
        <v>0</v>
      </c>
      <c r="DM129" s="282">
        <f>IF(L129&gt; 0,(COUNTIFS(FRACAS!$B$5:$B$9997, L$4, FRACAS!$D$5:$D$9997, "&lt;="&amp;L129)), "" )</f>
        <v>0</v>
      </c>
      <c r="DN129" s="282">
        <f>IF(M129&gt; 0,(COUNTIFS(FRACAS!$B$5:$B$9997, M$4, FRACAS!$D$5:$D$9997, "&lt;="&amp;M129)), "" )</f>
        <v>0</v>
      </c>
      <c r="DO129" s="284"/>
      <c r="DP129" s="282"/>
      <c r="DQ129" s="282"/>
      <c r="DR129" s="282"/>
      <c r="DS129" s="282"/>
      <c r="DT129" s="282"/>
      <c r="DU129" s="282"/>
      <c r="DV129" s="282"/>
      <c r="DW129" s="282"/>
      <c r="DX129" s="282"/>
      <c r="DY129" s="282"/>
      <c r="DZ129" s="282"/>
      <c r="EA129" s="282"/>
      <c r="EB129" s="282"/>
      <c r="EC129" s="282"/>
      <c r="ED129" s="282"/>
      <c r="EE129" s="282"/>
      <c r="EF129" s="282"/>
      <c r="EG129" s="282"/>
      <c r="EH129" s="282"/>
      <c r="EI129" s="282"/>
      <c r="EJ129" s="282"/>
      <c r="EK129" s="282"/>
      <c r="EL129" s="282"/>
      <c r="EM129" s="282"/>
      <c r="EN129" s="282"/>
      <c r="EO129" s="282"/>
      <c r="EP129" s="282"/>
      <c r="EQ129" s="282"/>
      <c r="ER129" s="282"/>
      <c r="ES129" s="282"/>
      <c r="ET129" s="282"/>
      <c r="EU129" s="282"/>
      <c r="EV129" s="282"/>
      <c r="EW129" s="282"/>
      <c r="EX129" s="282"/>
      <c r="EY129" s="282"/>
      <c r="EZ129" s="282"/>
      <c r="FA129" s="282"/>
      <c r="FB129" s="283"/>
      <c r="FC129" s="285"/>
      <c r="FD129" s="285"/>
      <c r="JN129" s="306"/>
      <c r="JO129" s="274"/>
      <c r="JP129" s="274"/>
      <c r="JQ129" s="274"/>
      <c r="JR129" s="274"/>
      <c r="JS129" s="274"/>
      <c r="JT129" s="274"/>
      <c r="JU129" s="274"/>
      <c r="JV129" s="274"/>
      <c r="JW129" s="274"/>
      <c r="JX129" s="274"/>
      <c r="JY129" s="274"/>
      <c r="JZ129" s="274"/>
      <c r="KA129" s="274"/>
      <c r="KB129" s="274"/>
      <c r="KC129" s="274"/>
      <c r="KD129" s="274"/>
      <c r="KE129" s="274"/>
      <c r="KF129" s="274"/>
      <c r="KG129" s="274"/>
      <c r="KH129" s="274"/>
      <c r="KI129" s="274"/>
      <c r="KJ129" s="274"/>
      <c r="KK129" s="274"/>
      <c r="KL129" s="274"/>
      <c r="KM129" s="274"/>
      <c r="KN129" s="274"/>
      <c r="KO129" s="274"/>
      <c r="KP129" s="274"/>
      <c r="KQ129" s="274"/>
      <c r="KR129" s="274"/>
      <c r="KS129" s="274"/>
      <c r="KT129" s="274"/>
      <c r="KU129" s="274"/>
      <c r="KV129" s="274"/>
      <c r="KW129" s="274"/>
      <c r="KX129" s="274"/>
      <c r="KY129" s="274"/>
      <c r="KZ129" s="274"/>
      <c r="LA129" s="274"/>
      <c r="LB129" s="275"/>
      <c r="LC129" s="302" t="str">
        <f t="shared" si="11"/>
        <v/>
      </c>
      <c r="LD129" s="354" t="str" cm="1">
        <f t="array" ref="LD129">IFERROR(
    (((D129/FRACAS!$AY$1)*60))
    /
    (((D129/FRACAS!$AY$1)*60) + SUMPRODUCT((FRACAS!$B$5:$B$9997=D$4)*(FRACAS!$D$5:$D$9997&lt;=D129)*(IFERROR(FRACAS!$AM$5:$AM$9997,0)))
    ),"")</f>
        <v/>
      </c>
      <c r="LE129" s="354" t="str" cm="1">
        <f t="array" ref="LE129">IFERROR(
    (((E129/FRACAS!$AY$1)*60))
    /
    (((E129/FRACAS!$AY$1)*60) + SUMPRODUCT((FRACAS!$B$5:$B$9997=E$4)*(FRACAS!$D$5:$D$9997&lt;=E129)*(IFERROR(FRACAS!$AM$5:$AM$9997,0)))
    ),"")</f>
        <v/>
      </c>
      <c r="LF129" s="354" t="str" cm="1">
        <f t="array" ref="LF129">IFERROR(
    (((F129/FRACAS!$AY$1)*60))
    /
    (((F129/FRACAS!$AY$1)*60) + SUMPRODUCT((FRACAS!$B$5:$B$9997=F$4)*(FRACAS!$D$5:$D$9997&lt;=F129)*(IFERROR(FRACAS!$AM$5:$AM$9997,0)))
    ),"")</f>
        <v/>
      </c>
      <c r="LG129" s="354" t="str" cm="1">
        <f t="array" ref="LG129">IFERROR(
    (((G129/FRACAS!$AY$1)*60))
    /
    (((G129/FRACAS!$AY$1)*60) + SUMPRODUCT((FRACAS!$B$5:$B$9997=G$4)*(FRACAS!$D$5:$D$9997&lt;=G129)*(IFERROR(FRACAS!$AM$5:$AM$9997,0)))
    ),"")</f>
        <v/>
      </c>
      <c r="LH129" s="354" t="str" cm="1">
        <f t="array" ref="LH129">IFERROR(
    (((H129/FRACAS!$AY$1)*60))
    /
    (((H129/FRACAS!$AY$1)*60) + SUMPRODUCT((FRACAS!$B$5:$B$9997=H$4)*(FRACAS!$D$5:$D$9997&lt;=H129)*(IFERROR(FRACAS!$AM$5:$AM$9997,0)))
    ),"")</f>
        <v/>
      </c>
      <c r="LI129" s="354" t="str" cm="1">
        <f t="array" ref="LI129">IFERROR(
    (((I129/FRACAS!$AY$1)*60))
    /
    (((I129/FRACAS!$AY$1)*60) + SUMPRODUCT((FRACAS!$B$5:$B$9997=I$4)*(FRACAS!$D$5:$D$9997&lt;=I129)*(IFERROR(FRACAS!$AM$5:$AM$9997,0)))
    ),"")</f>
        <v/>
      </c>
      <c r="LJ129" s="354" t="str" cm="1">
        <f t="array" ref="LJ129">IFERROR(
    (((J129/FRACAS!$AY$1)*60))
    /
    (((J129/FRACAS!$AY$1)*60) + SUMPRODUCT((FRACAS!$B$5:$B$9997=J$4)*(FRACAS!$D$5:$D$9997&lt;=J129)*(IFERROR(FRACAS!$AM$5:$AM$9997,0)))
    ),"")</f>
        <v/>
      </c>
      <c r="LK129" s="354" t="str" cm="1">
        <f t="array" ref="LK129">IFERROR(
    (((K129/FRACAS!$AY$1)*60))
    /
    (((K129/FRACAS!$AY$1)*60) + SUMPRODUCT((FRACAS!$B$5:$B$9997=K$4)*(FRACAS!$D$5:$D$9997&lt;=K129)*(IFERROR(FRACAS!$AM$5:$AM$9997,0)))
    ),"")</f>
        <v/>
      </c>
      <c r="LL129" s="354" t="str" cm="1">
        <f t="array" ref="LL129">IFERROR(
    (((L129/FRACAS!$AY$1)*60))
    /
    (((L129/FRACAS!$AY$1)*60) + SUMPRODUCT((FRACAS!$B$5:$B$9997=L$4)*(FRACAS!$D$5:$D$9997&lt;=L129)*(IFERROR(FRACAS!$AM$5:$AM$9997,0)))
    ),"")</f>
        <v/>
      </c>
      <c r="LM129" s="354" t="str" cm="1">
        <f t="array" ref="LM129">IFERROR(
    (((M129/FRACAS!$AY$1)*60))
    /
    (((M129/FRACAS!$AY$1)*60) + SUMPRODUCT((FRACAS!$B$5:$B$9997=M$4)*(FRACAS!$D$5:$D$9997&lt;=M129)*(IFERROR(FRACAS!$AM$5:$AM$9997,0)))
    ),"")</f>
        <v/>
      </c>
      <c r="LN129" s="308"/>
      <c r="LO129" s="276"/>
      <c r="LP129" s="276"/>
      <c r="LQ129" s="276"/>
      <c r="LR129" s="276"/>
      <c r="LS129" s="276"/>
      <c r="LT129" s="276"/>
      <c r="LU129" s="276"/>
      <c r="LV129" s="276"/>
      <c r="LW129" s="276"/>
      <c r="LX129" s="276"/>
      <c r="LY129" s="276"/>
      <c r="LZ129" s="276"/>
      <c r="MA129" s="276"/>
      <c r="MB129" s="276"/>
      <c r="MC129" s="276"/>
      <c r="MD129" s="276"/>
      <c r="ME129" s="276"/>
      <c r="MF129" s="276"/>
      <c r="MG129" s="276"/>
      <c r="MH129" s="276"/>
      <c r="MI129" s="276"/>
      <c r="MJ129" s="276"/>
      <c r="MK129" s="276"/>
      <c r="ML129" s="276"/>
      <c r="MM129" s="276"/>
      <c r="MN129" s="276"/>
      <c r="MO129" s="276"/>
      <c r="MP129" s="276"/>
      <c r="MQ129" s="276"/>
      <c r="MR129" s="276"/>
      <c r="MS129" s="276"/>
      <c r="MT129" s="276"/>
      <c r="MU129" s="276"/>
      <c r="MV129" s="276"/>
      <c r="MW129" s="276"/>
      <c r="MX129" s="276"/>
      <c r="MY129" s="276"/>
      <c r="MZ129" s="276"/>
      <c r="NA129" s="277"/>
      <c r="ND129" s="345">
        <f t="shared" si="12"/>
        <v>0</v>
      </c>
      <c r="NE129" s="346" t="str">
        <f t="shared" si="13"/>
        <v/>
      </c>
      <c r="NF129" s="347" t="str" cm="1">
        <f t="array" ref="NF129">IF($ND129=0,"",(IFERROR( (IFERROR($ND129/FRACAS!$AY$1*60,0) - SUMPRODUCT( (FRACAS!$K$5:$K$9999=NF$2) * IFERROR(FRACAS!$AN$5:$AN$9999,0) ) ) / IFERROR($ND129/FRACAS!$AY$1*60,0), 1 )))</f>
        <v/>
      </c>
      <c r="NG129" s="347" t="str" cm="1">
        <f t="array" ref="NG129">IF($ND129=0,"",(IFERROR( (IFERROR($ND129/FRACAS!$AY$1*60,0) - SUMPRODUCT( (FRACAS!$K$5:$K$9999=NG$2) * IFERROR(FRACAS!$AN$5:$AN$9999,0) ) ) / IFERROR($ND129/FRACAS!$AY$1*60,0), 1 )))</f>
        <v/>
      </c>
      <c r="NH129" s="347" t="str" cm="1">
        <f t="array" ref="NH129">IF($ND129=0,"",(IFERROR( (IFERROR($ND129/FRACAS!$AY$1*60,0) - SUMPRODUCT( (FRACAS!$K$5:$K$9999=NH$2) * IFERROR(FRACAS!$AN$5:$AN$9999,0) ) ) / IFERROR($ND129/FRACAS!$AY$1*60,0), 1 )))</f>
        <v/>
      </c>
      <c r="NI129" s="347" t="str" cm="1">
        <f t="array" ref="NI129">IF($ND129=0,"",(IFERROR( (IFERROR($ND129/FRACAS!$AY$1*60,0) - SUMPRODUCT( (FRACAS!$K$5:$K$9999=NI$2) * IFERROR(FRACAS!$AN$5:$AN$9999,0) ) ) / IFERROR($ND129/FRACAS!$AY$1*60,0), 1 )))</f>
        <v/>
      </c>
      <c r="NJ129" s="347" t="str" cm="1">
        <f t="array" ref="NJ129">IF($ND129=0,"",(IFERROR( (IFERROR($ND129/FRACAS!$AY$1*60,0) - SUMPRODUCT( (FRACAS!$K$5:$K$9999=NJ$2) * IFERROR(FRACAS!$AN$5:$AN$9999,0) ) ) / IFERROR($ND129/FRACAS!$AY$1*60,0), 1 )))</f>
        <v/>
      </c>
      <c r="NK129" s="347" t="str" cm="1">
        <f t="array" ref="NK129">IF($ND129=0,"",(IFERROR( (IFERROR($ND129/FRACAS!$AY$1*60,0) - SUMPRODUCT( (FRACAS!$K$5:$K$9999=NK$2) * IFERROR(FRACAS!$AN$5:$AN$9999,0) ) ) / IFERROR($ND129/FRACAS!$AY$1*60,0), 1 )))</f>
        <v/>
      </c>
      <c r="NL129" s="347" t="str" cm="1">
        <f t="array" ref="NL129">IF($ND129=0,"",(IFERROR( (IFERROR($ND129/FRACAS!$AY$1*60,0) - SUMPRODUCT( (FRACAS!$K$5:$K$9999=NL$2) * IFERROR(FRACAS!$AN$5:$AN$9999,0) ) ) / IFERROR($ND129/FRACAS!$AY$1*60,0), 1 )))</f>
        <v/>
      </c>
      <c r="NM129" s="347" t="str" cm="1">
        <f t="array" ref="NM129">IF($ND129=0,"",(IFERROR( (IFERROR($ND129/FRACAS!$AY$1*60,0) - SUMPRODUCT( (FRACAS!$K$5:$K$9999=NM$2) * IFERROR(FRACAS!$AN$5:$AN$9999,0) ) ) / IFERROR($ND129/FRACAS!$AY$1*60,0), 1 )))</f>
        <v/>
      </c>
      <c r="NN129" s="347" t="str" cm="1">
        <f t="array" ref="NN129">IF($ND129=0,"",(IFERROR( (IFERROR($ND129/FRACAS!$AY$1*60,0) - SUMPRODUCT( (FRACAS!$K$5:$K$9999=NN$2) * IFERROR(FRACAS!$AN$5:$AN$9999,0) ) ) / IFERROR($ND129/FRACAS!$AY$1*60,0), 1 )))</f>
        <v/>
      </c>
      <c r="NO129" s="347" t="str" cm="1">
        <f t="array" ref="NO129">IF($ND129=0,"",(IFERROR( (IFERROR($ND129/FRACAS!$AY$1*60,0) - SUMPRODUCT( (FRACAS!$K$5:$K$9999=NO$2) * IFERROR(FRACAS!$AN$5:$AN$9999,0) ) ) / IFERROR($ND129/FRACAS!$AY$1*60,0), 1 )))</f>
        <v/>
      </c>
      <c r="NP129" s="347" t="str" cm="1">
        <f t="array" ref="NP129">IF($ND129=0,"",(IFERROR( (IFERROR($ND129/FRACAS!$AY$1*60,0) - SUMPRODUCT( (FRACAS!$K$5:$K$9999=NP$2) * IFERROR(FRACAS!$AN$5:$AN$9999,0) ) ) / IFERROR($ND129/FRACAS!$AY$1*60,0), 1 )))</f>
        <v/>
      </c>
      <c r="NQ129" s="347" t="str" cm="1">
        <f t="array" ref="NQ129">IF($ND129=0,"",(IFERROR( (IFERROR($ND129/FRACAS!$AY$1*60,0) - SUMPRODUCT( (FRACAS!$K$5:$K$9999=NQ$2) * IFERROR(FRACAS!$AN$5:$AN$9999,0) ) ) / IFERROR($ND129/FRACAS!$AY$1*60,0), 1 )))</f>
        <v/>
      </c>
      <c r="NR129" s="347" t="str" cm="1">
        <f t="array" ref="NR129">IF($ND129=0,"",(IFERROR( (IFERROR($ND129/FRACAS!$AY$1*60,0) - SUMPRODUCT( (FRACAS!$K$5:$K$9999=NR$2) * IFERROR(FRACAS!$AN$5:$AN$9999,0) ) ) / IFERROR($ND129/FRACAS!$AY$1*60,0), 1 )))</f>
        <v/>
      </c>
      <c r="NS129" s="347" t="str" cm="1">
        <f t="array" ref="NS129">IF($ND129=0,"",(IFERROR( (IFERROR($ND129/FRACAS!$AY$1*60,0) - SUMPRODUCT( (FRACAS!$K$5:$K$9999=NS$2) * IFERROR(FRACAS!$AN$5:$AN$9999,0) ) ) / IFERROR($ND129/FRACAS!$AY$1*60,0), 1 )))</f>
        <v/>
      </c>
      <c r="NT129" s="347" t="str" cm="1">
        <f t="array" ref="NT129">IF($ND129=0,"",(IFERROR( (IFERROR($ND129/FRACAS!$AY$1*60,0) - SUMPRODUCT( (FRACAS!$K$5:$K$9999=NT$2) * IFERROR(FRACAS!$AN$5:$AN$9999,0) ) ) / IFERROR($ND129/FRACAS!$AY$1*60,0), 1 )))</f>
        <v/>
      </c>
      <c r="NU129" s="347" t="str" cm="1">
        <f t="array" ref="NU129">IF($ND129=0,"",(IFERROR( (IFERROR($ND129/FRACAS!$AY$1*60,0) - SUMPRODUCT( (FRACAS!$K$5:$K$9999=NU$2) * IFERROR(FRACAS!$AN$5:$AN$9999,0) ) ) / IFERROR($ND129/FRACAS!$AY$1*60,0), 1 )))</f>
        <v/>
      </c>
      <c r="NV129" s="347" t="str" cm="1">
        <f t="array" ref="NV129">IF($ND129=0,"",(IFERROR( (IFERROR($ND129/FRACAS!$AY$1*60,0) - SUMPRODUCT( (FRACAS!$K$5:$K$9999=NV$2) * IFERROR(FRACAS!$AN$5:$AN$9999,0) ) ) / IFERROR($ND129/FRACAS!$AY$1*60,0), 1 )))</f>
        <v/>
      </c>
      <c r="NW129" s="347" t="str" cm="1">
        <f t="array" ref="NW129">IF($ND129=0,"",(IFERROR( (IFERROR($ND129/FRACAS!$AY$1*60,0) - SUMPRODUCT( (FRACAS!$K$5:$K$9999=NW$2) * IFERROR(FRACAS!$AN$5:$AN$9999,0) ) ) / IFERROR($ND129/FRACAS!$AY$1*60,0), 1 )))</f>
        <v/>
      </c>
      <c r="NX129" s="347" t="str" cm="1">
        <f t="array" ref="NX129">IF($ND129=0,"",(IFERROR( (IFERROR($ND129/FRACAS!$AY$1*60,0) - SUMPRODUCT( (FRACAS!$K$5:$K$9999=NX$2) * IFERROR(FRACAS!$AN$5:$AN$9999,0) ) ) / IFERROR($ND129/FRACAS!$AY$1*60,0), 1 )))</f>
        <v/>
      </c>
      <c r="NY129" s="347" t="str" cm="1">
        <f t="array" ref="NY129">IF($ND129=0,"",(IFERROR( (IFERROR($ND129/FRACAS!$AY$1*60,0) - SUMPRODUCT( (FRACAS!$K$5:$K$9999=NY$2) * IFERROR(FRACAS!$AN$5:$AN$9999,0) ) ) / IFERROR($ND129/FRACAS!$AY$1*60,0), 1 )))</f>
        <v/>
      </c>
      <c r="NZ129" s="347" t="str" cm="1">
        <f t="array" ref="NZ129">IF($ND129=0,"",(IFERROR( (IFERROR($ND129/FRACAS!$AY$1*60,0) - SUMPRODUCT( (FRACAS!$K$5:$K$9999=NZ$2) * IFERROR(FRACAS!$AN$5:$AN$9999,0) ) ) / IFERROR($ND129/FRACAS!$AY$1*60,0), 1 )))</f>
        <v/>
      </c>
      <c r="OA129" s="347" t="str" cm="1">
        <f t="array" ref="OA129">IF($ND129=0,"",(IFERROR( (IFERROR($ND129/FRACAS!$AY$1*60,0) - SUMPRODUCT( (FRACAS!$K$5:$K$9999=OA$2) * IFERROR(FRACAS!$AN$5:$AN$9999,0) ) ) / IFERROR($ND129/FRACAS!$AY$1*60,0), 1 )))</f>
        <v/>
      </c>
      <c r="OB129" s="347" t="str" cm="1">
        <f t="array" ref="OB129">IF($ND129=0,"",(IFERROR( (IFERROR($ND129/FRACAS!$AY$1*60,0) - SUMPRODUCT( (FRACAS!$K$5:$K$9999=OB$2) * IFERROR(FRACAS!$AN$5:$AN$9999,0) ) ) / IFERROR($ND129/FRACAS!$AY$1*60,0), 1 )))</f>
        <v/>
      </c>
      <c r="OC129" s="347" t="str" cm="1">
        <f t="array" ref="OC129">IF($ND129=0,"",(IFERROR( (IFERROR($ND129/FRACAS!$AY$1*60,0) - SUMPRODUCT( (FRACAS!$K$5:$K$9999=OC$2) * IFERROR(FRACAS!$AN$5:$AN$9999,0) ) ) / IFERROR($ND129/FRACAS!$AY$1*60,0), 1 )))</f>
        <v/>
      </c>
      <c r="OD129" s="347" t="str" cm="1">
        <f t="array" ref="OD129">IF($ND129=0,"",(IFERROR( (IFERROR($ND129/FRACAS!$AY$1*60,0) - SUMPRODUCT( (FRACAS!$K$5:$K$9999=OD$2) * IFERROR(FRACAS!$AN$5:$AN$9999,0) ) ) / IFERROR($ND129/FRACAS!$AY$1*60,0), 1 )))</f>
        <v/>
      </c>
      <c r="OE129" s="347" t="str" cm="1">
        <f t="array" ref="OE129">IF($ND129=0,"",(IFERROR( (IFERROR($ND129/FRACAS!$AY$1*60,0) - SUMPRODUCT( (FRACAS!$K$5:$K$9999=OE$2) * IFERROR(FRACAS!$AN$5:$AN$9999,0) ) ) / IFERROR($ND129/FRACAS!$AY$1*60,0), 1 )))</f>
        <v/>
      </c>
      <c r="OF129" s="347" t="str" cm="1">
        <f t="array" ref="OF129">IF($ND129=0,"",(IFERROR( (IFERROR($ND129/FRACAS!$AY$1*60,0) - SUMPRODUCT( (FRACAS!$K$5:$K$9999=OF$2) * IFERROR(FRACAS!$AN$5:$AN$9999,0) ) ) / IFERROR($ND129/FRACAS!$AY$1*60,0), 1 )))</f>
        <v/>
      </c>
      <c r="OG129" s="347" t="str" cm="1">
        <f t="array" ref="OG129">IF($ND129=0,"",(IFERROR( (IFERROR($ND129/FRACAS!$AY$1*60,0) - SUMPRODUCT( (FRACAS!$K$5:$K$9999=OG$2) * IFERROR(FRACAS!$AN$5:$AN$9999,0) ) ) / IFERROR($ND129/FRACAS!$AY$1*60,0), 1 )))</f>
        <v/>
      </c>
      <c r="OH129" s="347" t="str" cm="1">
        <f t="array" ref="OH129">IF($ND129=0,"",(IFERROR( (IFERROR($ND129/FRACAS!$AY$1*60,0) - SUMPRODUCT( (FRACAS!$K$5:$K$9999=OH$2) * IFERROR(FRACAS!$AN$5:$AN$9999,0) ) ) / IFERROR($ND129/FRACAS!$AY$1*60,0), 1 )))</f>
        <v/>
      </c>
      <c r="OI129" s="347" t="str" cm="1">
        <f t="array" ref="OI129">IF($ND129=0,"",(IFERROR( (IFERROR($ND129/FRACAS!$AY$1*60,0) - SUMPRODUCT( (FRACAS!$K$5:$K$9999=OI$2) * IFERROR(FRACAS!$AN$5:$AN$9999,0) ) ) / IFERROR($ND129/FRACAS!$AY$1*60,0), 1 )))</f>
        <v/>
      </c>
      <c r="OJ129" s="347" t="str" cm="1">
        <f t="array" ref="OJ129">IF($ND129=0,"",(IFERROR( (IFERROR($ND129/FRACAS!$AY$1*60,0) - SUMPRODUCT( (FRACAS!$K$5:$K$9999=OJ$2) * IFERROR(FRACAS!$AN$5:$AN$9999,0) ) ) / IFERROR($ND129/FRACAS!$AY$1*60,0), 1 )))</f>
        <v/>
      </c>
      <c r="OK129" s="347" t="str" cm="1">
        <f t="array" ref="OK129">IF($ND129=0,"",(IFERROR( (IFERROR($ND129/FRACAS!$AY$1*60,0) - SUMPRODUCT( (FRACAS!$K$5:$K$9999=OK$2) * IFERROR(FRACAS!$AN$5:$AN$9999,0) ) ) / IFERROR($ND129/FRACAS!$AY$1*60,0), 1 )))</f>
        <v/>
      </c>
      <c r="OL129" s="347" t="str" cm="1">
        <f t="array" ref="OL129">IF($ND129=0,"",(IFERROR( (IFERROR($ND129/FRACAS!$AY$1*60,0) - SUMPRODUCT( (FRACAS!$K$5:$K$9999=OL$2) * IFERROR(FRACAS!$AN$5:$AN$9999,0) ) ) / IFERROR($ND129/FRACAS!$AY$1*60,0), 1 )))</f>
        <v/>
      </c>
      <c r="OM129" s="347" t="str" cm="1">
        <f t="array" ref="OM129">IF($ND129=0,"",(IFERROR( (IFERROR($ND129/FRACAS!$AY$1*60,0) - SUMPRODUCT( (FRACAS!$K$5:$K$9999=OM$2) * IFERROR(FRACAS!$AN$5:$AN$9999,0) ) ) / IFERROR($ND129/FRACAS!$AY$1*60,0), 1 )))</f>
        <v/>
      </c>
      <c r="ON129" s="347" t="str" cm="1">
        <f t="array" ref="ON129">IF($ND129=0,"",(IFERROR( (IFERROR($ND129/FRACAS!$AY$1*60,0) - SUMPRODUCT( (FRACAS!$K$5:$K$9999=ON$2) * IFERROR(FRACAS!$AN$5:$AN$9999,0) ) ) / IFERROR($ND129/FRACAS!$AY$1*60,0), 1 )))</f>
        <v/>
      </c>
    </row>
    <row r="130" spans="2:404" ht="15" customHeight="1">
      <c r="B130" s="301" t="s">
        <v>237</v>
      </c>
      <c r="C130" s="302">
        <v>46136</v>
      </c>
      <c r="D130" s="279" t="str">
        <f>IF('[7]MİLLEAGE(KM)'!H131="","",'[7]MİLLEAGE(KM)'!H131)</f>
        <v/>
      </c>
      <c r="E130" s="279" t="str">
        <f>IF('[7]MİLLEAGE(KM)'!I131="","",'[7]MİLLEAGE(KM)'!I131)</f>
        <v/>
      </c>
      <c r="F130" s="279" t="str">
        <f>IF('[7]MİLLEAGE(KM)'!J131="","",'[7]MİLLEAGE(KM)'!J131)</f>
        <v/>
      </c>
      <c r="G130" s="279" t="str">
        <f>IF('[7]MİLLEAGE(KM)'!K131="","",'[7]MİLLEAGE(KM)'!K131)</f>
        <v/>
      </c>
      <c r="H130" s="279" t="str">
        <f>IF('[7]MİLLEAGE(KM)'!L131="","",'[7]MİLLEAGE(KM)'!L131)</f>
        <v/>
      </c>
      <c r="I130" s="279" t="str">
        <f>IF('[7]MİLLEAGE(KM)'!M131="","",'[7]MİLLEAGE(KM)'!M131)</f>
        <v/>
      </c>
      <c r="J130" s="279" t="str">
        <f>IF('[7]MİLLEAGE(KM)'!N131="","",'[7]MİLLEAGE(KM)'!N131)</f>
        <v/>
      </c>
      <c r="K130" s="279" t="str">
        <f>IF('[7]MİLLEAGE(KM)'!O131="","",'[7]MİLLEAGE(KM)'!O131)</f>
        <v/>
      </c>
      <c r="L130" s="279" t="str">
        <f>IF('[7]MİLLEAGE(KM)'!P131="","",'[7]MİLLEAGE(KM)'!P131)</f>
        <v/>
      </c>
      <c r="M130" s="279" t="str">
        <f>IF('[7]MİLLEAGE(KM)'!Q131="","",'[7]MİLLEAGE(KM)'!Q131)</f>
        <v/>
      </c>
      <c r="N130" s="305"/>
      <c r="O130" s="279"/>
      <c r="P130" s="279"/>
      <c r="Q130" s="279"/>
      <c r="R130" s="279"/>
      <c r="S130" s="279"/>
      <c r="T130" s="279"/>
      <c r="U130" s="279"/>
      <c r="V130" s="279"/>
      <c r="W130" s="279"/>
      <c r="X130" s="279"/>
      <c r="Y130" s="279"/>
      <c r="Z130" s="279"/>
      <c r="AA130" s="279"/>
      <c r="AB130" s="279"/>
      <c r="AC130" s="279"/>
      <c r="AD130" s="279"/>
      <c r="AE130" s="279"/>
      <c r="AF130" s="279"/>
      <c r="AG130" s="279"/>
      <c r="AH130" s="279"/>
      <c r="AI130" s="279"/>
      <c r="AJ130" s="279"/>
      <c r="AK130" s="279"/>
      <c r="AL130" s="279"/>
      <c r="AM130" s="279"/>
      <c r="AN130" s="279"/>
      <c r="AO130" s="279"/>
      <c r="AP130" s="279"/>
      <c r="AQ130" s="279"/>
      <c r="AR130" s="279"/>
      <c r="AS130" s="279"/>
      <c r="AT130" s="279"/>
      <c r="AU130" s="279"/>
      <c r="AV130" s="279"/>
      <c r="AW130" s="279"/>
      <c r="AX130" s="279"/>
      <c r="AY130" s="279"/>
      <c r="AZ130" s="279"/>
      <c r="BA130" s="280"/>
      <c r="BB130" s="266"/>
      <c r="BC130" s="266"/>
      <c r="BD130" s="352"/>
      <c r="BE130" s="352"/>
      <c r="BF130" s="352"/>
      <c r="BG130" s="352"/>
      <c r="BH130" s="352"/>
      <c r="BI130" s="352"/>
      <c r="BJ130" s="352"/>
      <c r="BK130" s="352"/>
      <c r="BL130" s="352"/>
      <c r="BM130" s="352"/>
      <c r="BN130" s="352"/>
      <c r="BO130" s="352"/>
      <c r="BP130" s="352"/>
      <c r="BQ130" s="352"/>
      <c r="BR130" s="352"/>
      <c r="BS130" s="352"/>
      <c r="BT130" s="352"/>
      <c r="BU130" s="352"/>
      <c r="BV130" s="352"/>
      <c r="BW130" s="352"/>
      <c r="BX130" s="352"/>
      <c r="BY130" s="352"/>
      <c r="BZ130" s="352"/>
      <c r="CA130" s="352"/>
      <c r="CB130" s="352"/>
      <c r="CC130" s="352"/>
      <c r="CD130" s="352"/>
      <c r="CE130" s="352"/>
      <c r="CF130" s="352"/>
      <c r="CG130" s="352"/>
      <c r="CH130" s="352"/>
      <c r="CI130" s="352"/>
      <c r="CJ130" s="352"/>
      <c r="CK130" s="352"/>
      <c r="CL130" s="352"/>
      <c r="CM130" s="352"/>
      <c r="CN130" s="352"/>
      <c r="CO130" s="352"/>
      <c r="CP130" s="352"/>
      <c r="CQ130" s="352"/>
      <c r="CR130" s="352"/>
      <c r="CS130" s="352"/>
      <c r="CT130" s="352"/>
      <c r="CU130" s="352"/>
      <c r="CV130" s="352"/>
      <c r="CW130" s="352"/>
      <c r="CX130" s="352"/>
      <c r="CY130" s="352"/>
      <c r="CZ130" s="352"/>
      <c r="DA130" s="352"/>
      <c r="DB130" s="266"/>
      <c r="DC130" s="266">
        <f t="shared" si="8"/>
        <v>0</v>
      </c>
      <c r="DD130" s="302" t="str">
        <f t="shared" si="9"/>
        <v/>
      </c>
      <c r="DE130" s="328">
        <f>IF(D130&gt; 0,(COUNTIFS(FRACAS!$B$5:$B$9997, D$4, FRACAS!$D$5:$D$9997, "&lt;="&amp;D130)), "" )</f>
        <v>0</v>
      </c>
      <c r="DF130" s="282">
        <f>IF(E130&gt; 0,(COUNTIFS(FRACAS!$B$5:$B$9997, E$4, FRACAS!$D$5:$D$9997, "&lt;="&amp;E130)), "" )</f>
        <v>0</v>
      </c>
      <c r="DG130" s="282">
        <f>IF(F130&gt; 0,(COUNTIFS(FRACAS!$B$5:$B$9997, F$4, FRACAS!$D$5:$D$9997, "&lt;="&amp;F130)), "" )</f>
        <v>0</v>
      </c>
      <c r="DH130" s="282">
        <f>IF(G130&gt; 0,(COUNTIFS(FRACAS!$B$5:$B$9997, G$4, FRACAS!$D$5:$D$9997, "&lt;="&amp;G130)), "" )</f>
        <v>0</v>
      </c>
      <c r="DI130" s="282">
        <f>IF(H130&gt; 0,(COUNTIFS(FRACAS!$B$5:$B$9997, H$4, FRACAS!$D$5:$D$9997, "&lt;="&amp;H130)), "" )</f>
        <v>0</v>
      </c>
      <c r="DJ130" s="282">
        <f>IF(I130&gt; 0,(COUNTIFS(FRACAS!$B$5:$B$9997, I$4, FRACAS!$D$5:$D$9997, "&lt;="&amp;I130)), "" )</f>
        <v>0</v>
      </c>
      <c r="DK130" s="282">
        <f>IF(J130&gt; 0,(COUNTIFS(FRACAS!$B$5:$B$9997, J$4, FRACAS!$D$5:$D$9997, "&lt;="&amp;J130)), "" )</f>
        <v>0</v>
      </c>
      <c r="DL130" s="282">
        <f>IF(K130&gt; 0,(COUNTIFS(FRACAS!$B$5:$B$9997, K$4, FRACAS!$D$5:$D$9997, "&lt;="&amp;K130)), "" )</f>
        <v>0</v>
      </c>
      <c r="DM130" s="282">
        <f>IF(L130&gt; 0,(COUNTIFS(FRACAS!$B$5:$B$9997, L$4, FRACAS!$D$5:$D$9997, "&lt;="&amp;L130)), "" )</f>
        <v>0</v>
      </c>
      <c r="DN130" s="282">
        <f>IF(M130&gt; 0,(COUNTIFS(FRACAS!$B$5:$B$9997, M$4, FRACAS!$D$5:$D$9997, "&lt;="&amp;M130)), "" )</f>
        <v>0</v>
      </c>
      <c r="DO130" s="284"/>
      <c r="DP130" s="282"/>
      <c r="DQ130" s="282"/>
      <c r="DR130" s="282"/>
      <c r="DS130" s="282"/>
      <c r="DT130" s="282"/>
      <c r="DU130" s="282"/>
      <c r="DV130" s="282"/>
      <c r="DW130" s="282"/>
      <c r="DX130" s="282"/>
      <c r="DY130" s="282"/>
      <c r="DZ130" s="282"/>
      <c r="EA130" s="282"/>
      <c r="EB130" s="282"/>
      <c r="EC130" s="282"/>
      <c r="ED130" s="282"/>
      <c r="EE130" s="282"/>
      <c r="EF130" s="282"/>
      <c r="EG130" s="282"/>
      <c r="EH130" s="282"/>
      <c r="EI130" s="282"/>
      <c r="EJ130" s="282"/>
      <c r="EK130" s="282"/>
      <c r="EL130" s="282"/>
      <c r="EM130" s="282"/>
      <c r="EN130" s="282"/>
      <c r="EO130" s="282"/>
      <c r="EP130" s="282"/>
      <c r="EQ130" s="282"/>
      <c r="ER130" s="282"/>
      <c r="ES130" s="282"/>
      <c r="ET130" s="282"/>
      <c r="EU130" s="282"/>
      <c r="EV130" s="282"/>
      <c r="EW130" s="282"/>
      <c r="EX130" s="282"/>
      <c r="EY130" s="282"/>
      <c r="EZ130" s="282"/>
      <c r="FA130" s="282"/>
      <c r="FB130" s="283"/>
      <c r="FC130" s="285"/>
      <c r="FD130" s="285"/>
      <c r="JN130" s="306"/>
      <c r="JO130" s="274"/>
      <c r="JP130" s="274"/>
      <c r="JQ130" s="274"/>
      <c r="JR130" s="274"/>
      <c r="JS130" s="274"/>
      <c r="JT130" s="274"/>
      <c r="JU130" s="274"/>
      <c r="JV130" s="274"/>
      <c r="JW130" s="274"/>
      <c r="JX130" s="274"/>
      <c r="JY130" s="274"/>
      <c r="JZ130" s="274"/>
      <c r="KA130" s="274"/>
      <c r="KB130" s="274"/>
      <c r="KC130" s="274"/>
      <c r="KD130" s="274"/>
      <c r="KE130" s="274"/>
      <c r="KF130" s="274"/>
      <c r="KG130" s="274"/>
      <c r="KH130" s="274"/>
      <c r="KI130" s="274"/>
      <c r="KJ130" s="274"/>
      <c r="KK130" s="274"/>
      <c r="KL130" s="274"/>
      <c r="KM130" s="274"/>
      <c r="KN130" s="274"/>
      <c r="KO130" s="274"/>
      <c r="KP130" s="274"/>
      <c r="KQ130" s="274"/>
      <c r="KR130" s="274"/>
      <c r="KS130" s="274"/>
      <c r="KT130" s="274"/>
      <c r="KU130" s="274"/>
      <c r="KV130" s="274"/>
      <c r="KW130" s="274"/>
      <c r="KX130" s="274"/>
      <c r="KY130" s="274"/>
      <c r="KZ130" s="274"/>
      <c r="LA130" s="274"/>
      <c r="LB130" s="275"/>
      <c r="LC130" s="302" t="str">
        <f t="shared" si="11"/>
        <v/>
      </c>
      <c r="LD130" s="354" t="str" cm="1">
        <f t="array" ref="LD130">IFERROR(
    (((D130/FRACAS!$AY$1)*60))
    /
    (((D130/FRACAS!$AY$1)*60) + SUMPRODUCT((FRACAS!$B$5:$B$9997=D$4)*(FRACAS!$D$5:$D$9997&lt;=D130)*(IFERROR(FRACAS!$AM$5:$AM$9997,0)))
    ),"")</f>
        <v/>
      </c>
      <c r="LE130" s="354" t="str" cm="1">
        <f t="array" ref="LE130">IFERROR(
    (((E130/FRACAS!$AY$1)*60))
    /
    (((E130/FRACAS!$AY$1)*60) + SUMPRODUCT((FRACAS!$B$5:$B$9997=E$4)*(FRACAS!$D$5:$D$9997&lt;=E130)*(IFERROR(FRACAS!$AM$5:$AM$9997,0)))
    ),"")</f>
        <v/>
      </c>
      <c r="LF130" s="354" t="str" cm="1">
        <f t="array" ref="LF130">IFERROR(
    (((F130/FRACAS!$AY$1)*60))
    /
    (((F130/FRACAS!$AY$1)*60) + SUMPRODUCT((FRACAS!$B$5:$B$9997=F$4)*(FRACAS!$D$5:$D$9997&lt;=F130)*(IFERROR(FRACAS!$AM$5:$AM$9997,0)))
    ),"")</f>
        <v/>
      </c>
      <c r="LG130" s="354" t="str" cm="1">
        <f t="array" ref="LG130">IFERROR(
    (((G130/FRACAS!$AY$1)*60))
    /
    (((G130/FRACAS!$AY$1)*60) + SUMPRODUCT((FRACAS!$B$5:$B$9997=G$4)*(FRACAS!$D$5:$D$9997&lt;=G130)*(IFERROR(FRACAS!$AM$5:$AM$9997,0)))
    ),"")</f>
        <v/>
      </c>
      <c r="LH130" s="354" t="str" cm="1">
        <f t="array" ref="LH130">IFERROR(
    (((H130/FRACAS!$AY$1)*60))
    /
    (((H130/FRACAS!$AY$1)*60) + SUMPRODUCT((FRACAS!$B$5:$B$9997=H$4)*(FRACAS!$D$5:$D$9997&lt;=H130)*(IFERROR(FRACAS!$AM$5:$AM$9997,0)))
    ),"")</f>
        <v/>
      </c>
      <c r="LI130" s="354" t="str" cm="1">
        <f t="array" ref="LI130">IFERROR(
    (((I130/FRACAS!$AY$1)*60))
    /
    (((I130/FRACAS!$AY$1)*60) + SUMPRODUCT((FRACAS!$B$5:$B$9997=I$4)*(FRACAS!$D$5:$D$9997&lt;=I130)*(IFERROR(FRACAS!$AM$5:$AM$9997,0)))
    ),"")</f>
        <v/>
      </c>
      <c r="LJ130" s="354" t="str" cm="1">
        <f t="array" ref="LJ130">IFERROR(
    (((J130/FRACAS!$AY$1)*60))
    /
    (((J130/FRACAS!$AY$1)*60) + SUMPRODUCT((FRACAS!$B$5:$B$9997=J$4)*(FRACAS!$D$5:$D$9997&lt;=J130)*(IFERROR(FRACAS!$AM$5:$AM$9997,0)))
    ),"")</f>
        <v/>
      </c>
      <c r="LK130" s="354" t="str" cm="1">
        <f t="array" ref="LK130">IFERROR(
    (((K130/FRACAS!$AY$1)*60))
    /
    (((K130/FRACAS!$AY$1)*60) + SUMPRODUCT((FRACAS!$B$5:$B$9997=K$4)*(FRACAS!$D$5:$D$9997&lt;=K130)*(IFERROR(FRACAS!$AM$5:$AM$9997,0)))
    ),"")</f>
        <v/>
      </c>
      <c r="LL130" s="354" t="str" cm="1">
        <f t="array" ref="LL130">IFERROR(
    (((L130/FRACAS!$AY$1)*60))
    /
    (((L130/FRACAS!$AY$1)*60) + SUMPRODUCT((FRACAS!$B$5:$B$9997=L$4)*(FRACAS!$D$5:$D$9997&lt;=L130)*(IFERROR(FRACAS!$AM$5:$AM$9997,0)))
    ),"")</f>
        <v/>
      </c>
      <c r="LM130" s="354" t="str" cm="1">
        <f t="array" ref="LM130">IFERROR(
    (((M130/FRACAS!$AY$1)*60))
    /
    (((M130/FRACAS!$AY$1)*60) + SUMPRODUCT((FRACAS!$B$5:$B$9997=M$4)*(FRACAS!$D$5:$D$9997&lt;=M130)*(IFERROR(FRACAS!$AM$5:$AM$9997,0)))
    ),"")</f>
        <v/>
      </c>
      <c r="LN130" s="308"/>
      <c r="LO130" s="276"/>
      <c r="LP130" s="276"/>
      <c r="LQ130" s="276"/>
      <c r="LR130" s="276"/>
      <c r="LS130" s="276"/>
      <c r="LT130" s="276"/>
      <c r="LU130" s="276"/>
      <c r="LV130" s="276"/>
      <c r="LW130" s="276"/>
      <c r="LX130" s="276"/>
      <c r="LY130" s="276"/>
      <c r="LZ130" s="276"/>
      <c r="MA130" s="276"/>
      <c r="MB130" s="276"/>
      <c r="MC130" s="276"/>
      <c r="MD130" s="276"/>
      <c r="ME130" s="276"/>
      <c r="MF130" s="276"/>
      <c r="MG130" s="276"/>
      <c r="MH130" s="276"/>
      <c r="MI130" s="276"/>
      <c r="MJ130" s="276"/>
      <c r="MK130" s="276"/>
      <c r="ML130" s="276"/>
      <c r="MM130" s="276"/>
      <c r="MN130" s="276"/>
      <c r="MO130" s="276"/>
      <c r="MP130" s="276"/>
      <c r="MQ130" s="276"/>
      <c r="MR130" s="276"/>
      <c r="MS130" s="276"/>
      <c r="MT130" s="276"/>
      <c r="MU130" s="276"/>
      <c r="MV130" s="276"/>
      <c r="MW130" s="276"/>
      <c r="MX130" s="276"/>
      <c r="MY130" s="276"/>
      <c r="MZ130" s="276"/>
      <c r="NA130" s="277"/>
      <c r="ND130" s="345">
        <f t="shared" si="12"/>
        <v>0</v>
      </c>
      <c r="NE130" s="346" t="str">
        <f t="shared" si="13"/>
        <v/>
      </c>
      <c r="NF130" s="347" t="str" cm="1">
        <f t="array" ref="NF130">IF($ND130=0,"",(IFERROR( (IFERROR($ND130/FRACAS!$AY$1*60,0) - SUMPRODUCT( (FRACAS!$K$5:$K$9999=NF$2) * IFERROR(FRACAS!$AN$5:$AN$9999,0) ) ) / IFERROR($ND130/FRACAS!$AY$1*60,0), 1 )))</f>
        <v/>
      </c>
      <c r="NG130" s="347" t="str" cm="1">
        <f t="array" ref="NG130">IF($ND130=0,"",(IFERROR( (IFERROR($ND130/FRACAS!$AY$1*60,0) - SUMPRODUCT( (FRACAS!$K$5:$K$9999=NG$2) * IFERROR(FRACAS!$AN$5:$AN$9999,0) ) ) / IFERROR($ND130/FRACAS!$AY$1*60,0), 1 )))</f>
        <v/>
      </c>
      <c r="NH130" s="347" t="str" cm="1">
        <f t="array" ref="NH130">IF($ND130=0,"",(IFERROR( (IFERROR($ND130/FRACAS!$AY$1*60,0) - SUMPRODUCT( (FRACAS!$K$5:$K$9999=NH$2) * IFERROR(FRACAS!$AN$5:$AN$9999,0) ) ) / IFERROR($ND130/FRACAS!$AY$1*60,0), 1 )))</f>
        <v/>
      </c>
      <c r="NI130" s="347" t="str" cm="1">
        <f t="array" ref="NI130">IF($ND130=0,"",(IFERROR( (IFERROR($ND130/FRACAS!$AY$1*60,0) - SUMPRODUCT( (FRACAS!$K$5:$K$9999=NI$2) * IFERROR(FRACAS!$AN$5:$AN$9999,0) ) ) / IFERROR($ND130/FRACAS!$AY$1*60,0), 1 )))</f>
        <v/>
      </c>
      <c r="NJ130" s="347" t="str" cm="1">
        <f t="array" ref="NJ130">IF($ND130=0,"",(IFERROR( (IFERROR($ND130/FRACAS!$AY$1*60,0) - SUMPRODUCT( (FRACAS!$K$5:$K$9999=NJ$2) * IFERROR(FRACAS!$AN$5:$AN$9999,0) ) ) / IFERROR($ND130/FRACAS!$AY$1*60,0), 1 )))</f>
        <v/>
      </c>
      <c r="NK130" s="347" t="str" cm="1">
        <f t="array" ref="NK130">IF($ND130=0,"",(IFERROR( (IFERROR($ND130/FRACAS!$AY$1*60,0) - SUMPRODUCT( (FRACAS!$K$5:$K$9999=NK$2) * IFERROR(FRACAS!$AN$5:$AN$9999,0) ) ) / IFERROR($ND130/FRACAS!$AY$1*60,0), 1 )))</f>
        <v/>
      </c>
      <c r="NL130" s="347" t="str" cm="1">
        <f t="array" ref="NL130">IF($ND130=0,"",(IFERROR( (IFERROR($ND130/FRACAS!$AY$1*60,0) - SUMPRODUCT( (FRACAS!$K$5:$K$9999=NL$2) * IFERROR(FRACAS!$AN$5:$AN$9999,0) ) ) / IFERROR($ND130/FRACAS!$AY$1*60,0), 1 )))</f>
        <v/>
      </c>
      <c r="NM130" s="347" t="str" cm="1">
        <f t="array" ref="NM130">IF($ND130=0,"",(IFERROR( (IFERROR($ND130/FRACAS!$AY$1*60,0) - SUMPRODUCT( (FRACAS!$K$5:$K$9999=NM$2) * IFERROR(FRACAS!$AN$5:$AN$9999,0) ) ) / IFERROR($ND130/FRACAS!$AY$1*60,0), 1 )))</f>
        <v/>
      </c>
      <c r="NN130" s="347" t="str" cm="1">
        <f t="array" ref="NN130">IF($ND130=0,"",(IFERROR( (IFERROR($ND130/FRACAS!$AY$1*60,0) - SUMPRODUCT( (FRACAS!$K$5:$K$9999=NN$2) * IFERROR(FRACAS!$AN$5:$AN$9999,0) ) ) / IFERROR($ND130/FRACAS!$AY$1*60,0), 1 )))</f>
        <v/>
      </c>
      <c r="NO130" s="347" t="str" cm="1">
        <f t="array" ref="NO130">IF($ND130=0,"",(IFERROR( (IFERROR($ND130/FRACAS!$AY$1*60,0) - SUMPRODUCT( (FRACAS!$K$5:$K$9999=NO$2) * IFERROR(FRACAS!$AN$5:$AN$9999,0) ) ) / IFERROR($ND130/FRACAS!$AY$1*60,0), 1 )))</f>
        <v/>
      </c>
      <c r="NP130" s="347" t="str" cm="1">
        <f t="array" ref="NP130">IF($ND130=0,"",(IFERROR( (IFERROR($ND130/FRACAS!$AY$1*60,0) - SUMPRODUCT( (FRACAS!$K$5:$K$9999=NP$2) * IFERROR(FRACAS!$AN$5:$AN$9999,0) ) ) / IFERROR($ND130/FRACAS!$AY$1*60,0), 1 )))</f>
        <v/>
      </c>
      <c r="NQ130" s="347" t="str" cm="1">
        <f t="array" ref="NQ130">IF($ND130=0,"",(IFERROR( (IFERROR($ND130/FRACAS!$AY$1*60,0) - SUMPRODUCT( (FRACAS!$K$5:$K$9999=NQ$2) * IFERROR(FRACAS!$AN$5:$AN$9999,0) ) ) / IFERROR($ND130/FRACAS!$AY$1*60,0), 1 )))</f>
        <v/>
      </c>
      <c r="NR130" s="347" t="str" cm="1">
        <f t="array" ref="NR130">IF($ND130=0,"",(IFERROR( (IFERROR($ND130/FRACAS!$AY$1*60,0) - SUMPRODUCT( (FRACAS!$K$5:$K$9999=NR$2) * IFERROR(FRACAS!$AN$5:$AN$9999,0) ) ) / IFERROR($ND130/FRACAS!$AY$1*60,0), 1 )))</f>
        <v/>
      </c>
      <c r="NS130" s="347" t="str" cm="1">
        <f t="array" ref="NS130">IF($ND130=0,"",(IFERROR( (IFERROR($ND130/FRACAS!$AY$1*60,0) - SUMPRODUCT( (FRACAS!$K$5:$K$9999=NS$2) * IFERROR(FRACAS!$AN$5:$AN$9999,0) ) ) / IFERROR($ND130/FRACAS!$AY$1*60,0), 1 )))</f>
        <v/>
      </c>
      <c r="NT130" s="347" t="str" cm="1">
        <f t="array" ref="NT130">IF($ND130=0,"",(IFERROR( (IFERROR($ND130/FRACAS!$AY$1*60,0) - SUMPRODUCT( (FRACAS!$K$5:$K$9999=NT$2) * IFERROR(FRACAS!$AN$5:$AN$9999,0) ) ) / IFERROR($ND130/FRACAS!$AY$1*60,0), 1 )))</f>
        <v/>
      </c>
      <c r="NU130" s="347" t="str" cm="1">
        <f t="array" ref="NU130">IF($ND130=0,"",(IFERROR( (IFERROR($ND130/FRACAS!$AY$1*60,0) - SUMPRODUCT( (FRACAS!$K$5:$K$9999=NU$2) * IFERROR(FRACAS!$AN$5:$AN$9999,0) ) ) / IFERROR($ND130/FRACAS!$AY$1*60,0), 1 )))</f>
        <v/>
      </c>
      <c r="NV130" s="347" t="str" cm="1">
        <f t="array" ref="NV130">IF($ND130=0,"",(IFERROR( (IFERROR($ND130/FRACAS!$AY$1*60,0) - SUMPRODUCT( (FRACAS!$K$5:$K$9999=NV$2) * IFERROR(FRACAS!$AN$5:$AN$9999,0) ) ) / IFERROR($ND130/FRACAS!$AY$1*60,0), 1 )))</f>
        <v/>
      </c>
      <c r="NW130" s="347" t="str" cm="1">
        <f t="array" ref="NW130">IF($ND130=0,"",(IFERROR( (IFERROR($ND130/FRACAS!$AY$1*60,0) - SUMPRODUCT( (FRACAS!$K$5:$K$9999=NW$2) * IFERROR(FRACAS!$AN$5:$AN$9999,0) ) ) / IFERROR($ND130/FRACAS!$AY$1*60,0), 1 )))</f>
        <v/>
      </c>
      <c r="NX130" s="347" t="str" cm="1">
        <f t="array" ref="NX130">IF($ND130=0,"",(IFERROR( (IFERROR($ND130/FRACAS!$AY$1*60,0) - SUMPRODUCT( (FRACAS!$K$5:$K$9999=NX$2) * IFERROR(FRACAS!$AN$5:$AN$9999,0) ) ) / IFERROR($ND130/FRACAS!$AY$1*60,0), 1 )))</f>
        <v/>
      </c>
      <c r="NY130" s="347" t="str" cm="1">
        <f t="array" ref="NY130">IF($ND130=0,"",(IFERROR( (IFERROR($ND130/FRACAS!$AY$1*60,0) - SUMPRODUCT( (FRACAS!$K$5:$K$9999=NY$2) * IFERROR(FRACAS!$AN$5:$AN$9999,0) ) ) / IFERROR($ND130/FRACAS!$AY$1*60,0), 1 )))</f>
        <v/>
      </c>
      <c r="NZ130" s="347" t="str" cm="1">
        <f t="array" ref="NZ130">IF($ND130=0,"",(IFERROR( (IFERROR($ND130/FRACAS!$AY$1*60,0) - SUMPRODUCT( (FRACAS!$K$5:$K$9999=NZ$2) * IFERROR(FRACAS!$AN$5:$AN$9999,0) ) ) / IFERROR($ND130/FRACAS!$AY$1*60,0), 1 )))</f>
        <v/>
      </c>
      <c r="OA130" s="347" t="str" cm="1">
        <f t="array" ref="OA130">IF($ND130=0,"",(IFERROR( (IFERROR($ND130/FRACAS!$AY$1*60,0) - SUMPRODUCT( (FRACAS!$K$5:$K$9999=OA$2) * IFERROR(FRACAS!$AN$5:$AN$9999,0) ) ) / IFERROR($ND130/FRACAS!$AY$1*60,0), 1 )))</f>
        <v/>
      </c>
      <c r="OB130" s="347" t="str" cm="1">
        <f t="array" ref="OB130">IF($ND130=0,"",(IFERROR( (IFERROR($ND130/FRACAS!$AY$1*60,0) - SUMPRODUCT( (FRACAS!$K$5:$K$9999=OB$2) * IFERROR(FRACAS!$AN$5:$AN$9999,0) ) ) / IFERROR($ND130/FRACAS!$AY$1*60,0), 1 )))</f>
        <v/>
      </c>
      <c r="OC130" s="347" t="str" cm="1">
        <f t="array" ref="OC130">IF($ND130=0,"",(IFERROR( (IFERROR($ND130/FRACAS!$AY$1*60,0) - SUMPRODUCT( (FRACAS!$K$5:$K$9999=OC$2) * IFERROR(FRACAS!$AN$5:$AN$9999,0) ) ) / IFERROR($ND130/FRACAS!$AY$1*60,0), 1 )))</f>
        <v/>
      </c>
      <c r="OD130" s="347" t="str" cm="1">
        <f t="array" ref="OD130">IF($ND130=0,"",(IFERROR( (IFERROR($ND130/FRACAS!$AY$1*60,0) - SUMPRODUCT( (FRACAS!$K$5:$K$9999=OD$2) * IFERROR(FRACAS!$AN$5:$AN$9999,0) ) ) / IFERROR($ND130/FRACAS!$AY$1*60,0), 1 )))</f>
        <v/>
      </c>
      <c r="OE130" s="347" t="str" cm="1">
        <f t="array" ref="OE130">IF($ND130=0,"",(IFERROR( (IFERROR($ND130/FRACAS!$AY$1*60,0) - SUMPRODUCT( (FRACAS!$K$5:$K$9999=OE$2) * IFERROR(FRACAS!$AN$5:$AN$9999,0) ) ) / IFERROR($ND130/FRACAS!$AY$1*60,0), 1 )))</f>
        <v/>
      </c>
      <c r="OF130" s="347" t="str" cm="1">
        <f t="array" ref="OF130">IF($ND130=0,"",(IFERROR( (IFERROR($ND130/FRACAS!$AY$1*60,0) - SUMPRODUCT( (FRACAS!$K$5:$K$9999=OF$2) * IFERROR(FRACAS!$AN$5:$AN$9999,0) ) ) / IFERROR($ND130/FRACAS!$AY$1*60,0), 1 )))</f>
        <v/>
      </c>
      <c r="OG130" s="347" t="str" cm="1">
        <f t="array" ref="OG130">IF($ND130=0,"",(IFERROR( (IFERROR($ND130/FRACAS!$AY$1*60,0) - SUMPRODUCT( (FRACAS!$K$5:$K$9999=OG$2) * IFERROR(FRACAS!$AN$5:$AN$9999,0) ) ) / IFERROR($ND130/FRACAS!$AY$1*60,0), 1 )))</f>
        <v/>
      </c>
      <c r="OH130" s="347" t="str" cm="1">
        <f t="array" ref="OH130">IF($ND130=0,"",(IFERROR( (IFERROR($ND130/FRACAS!$AY$1*60,0) - SUMPRODUCT( (FRACAS!$K$5:$K$9999=OH$2) * IFERROR(FRACAS!$AN$5:$AN$9999,0) ) ) / IFERROR($ND130/FRACAS!$AY$1*60,0), 1 )))</f>
        <v/>
      </c>
      <c r="OI130" s="347" t="str" cm="1">
        <f t="array" ref="OI130">IF($ND130=0,"",(IFERROR( (IFERROR($ND130/FRACAS!$AY$1*60,0) - SUMPRODUCT( (FRACAS!$K$5:$K$9999=OI$2) * IFERROR(FRACAS!$AN$5:$AN$9999,0) ) ) / IFERROR($ND130/FRACAS!$AY$1*60,0), 1 )))</f>
        <v/>
      </c>
      <c r="OJ130" s="347" t="str" cm="1">
        <f t="array" ref="OJ130">IF($ND130=0,"",(IFERROR( (IFERROR($ND130/FRACAS!$AY$1*60,0) - SUMPRODUCT( (FRACAS!$K$5:$K$9999=OJ$2) * IFERROR(FRACAS!$AN$5:$AN$9999,0) ) ) / IFERROR($ND130/FRACAS!$AY$1*60,0), 1 )))</f>
        <v/>
      </c>
      <c r="OK130" s="347" t="str" cm="1">
        <f t="array" ref="OK130">IF($ND130=0,"",(IFERROR( (IFERROR($ND130/FRACAS!$AY$1*60,0) - SUMPRODUCT( (FRACAS!$K$5:$K$9999=OK$2) * IFERROR(FRACAS!$AN$5:$AN$9999,0) ) ) / IFERROR($ND130/FRACAS!$AY$1*60,0), 1 )))</f>
        <v/>
      </c>
      <c r="OL130" s="347" t="str" cm="1">
        <f t="array" ref="OL130">IF($ND130=0,"",(IFERROR( (IFERROR($ND130/FRACAS!$AY$1*60,0) - SUMPRODUCT( (FRACAS!$K$5:$K$9999=OL$2) * IFERROR(FRACAS!$AN$5:$AN$9999,0) ) ) / IFERROR($ND130/FRACAS!$AY$1*60,0), 1 )))</f>
        <v/>
      </c>
      <c r="OM130" s="347" t="str" cm="1">
        <f t="array" ref="OM130">IF($ND130=0,"",(IFERROR( (IFERROR($ND130/FRACAS!$AY$1*60,0) - SUMPRODUCT( (FRACAS!$K$5:$K$9999=OM$2) * IFERROR(FRACAS!$AN$5:$AN$9999,0) ) ) / IFERROR($ND130/FRACAS!$AY$1*60,0), 1 )))</f>
        <v/>
      </c>
      <c r="ON130" s="347" t="str" cm="1">
        <f t="array" ref="ON130">IF($ND130=0,"",(IFERROR( (IFERROR($ND130/FRACAS!$AY$1*60,0) - SUMPRODUCT( (FRACAS!$K$5:$K$9999=ON$2) * IFERROR(FRACAS!$AN$5:$AN$9999,0) ) ) / IFERROR($ND130/FRACAS!$AY$1*60,0), 1 )))</f>
        <v/>
      </c>
    </row>
    <row r="131" spans="2:404" ht="15" customHeight="1">
      <c r="B131" s="301" t="s">
        <v>238</v>
      </c>
      <c r="C131" s="302">
        <v>46143</v>
      </c>
      <c r="D131" s="279" t="str">
        <f>IF('[7]MİLLEAGE(KM)'!H132="","",'[7]MİLLEAGE(KM)'!H132)</f>
        <v/>
      </c>
      <c r="E131" s="279" t="str">
        <f>IF('[7]MİLLEAGE(KM)'!I132="","",'[7]MİLLEAGE(KM)'!I132)</f>
        <v/>
      </c>
      <c r="F131" s="279" t="str">
        <f>IF('[7]MİLLEAGE(KM)'!J132="","",'[7]MİLLEAGE(KM)'!J132)</f>
        <v/>
      </c>
      <c r="G131" s="279" t="str">
        <f>IF('[7]MİLLEAGE(KM)'!K132="","",'[7]MİLLEAGE(KM)'!K132)</f>
        <v/>
      </c>
      <c r="H131" s="279" t="str">
        <f>IF('[7]MİLLEAGE(KM)'!L132="","",'[7]MİLLEAGE(KM)'!L132)</f>
        <v/>
      </c>
      <c r="I131" s="279" t="str">
        <f>IF('[7]MİLLEAGE(KM)'!M132="","",'[7]MİLLEAGE(KM)'!M132)</f>
        <v/>
      </c>
      <c r="J131" s="279" t="str">
        <f>IF('[7]MİLLEAGE(KM)'!N132="","",'[7]MİLLEAGE(KM)'!N132)</f>
        <v/>
      </c>
      <c r="K131" s="279" t="str">
        <f>IF('[7]MİLLEAGE(KM)'!O132="","",'[7]MİLLEAGE(KM)'!O132)</f>
        <v/>
      </c>
      <c r="L131" s="279" t="str">
        <f>IF('[7]MİLLEAGE(KM)'!P132="","",'[7]MİLLEAGE(KM)'!P132)</f>
        <v/>
      </c>
      <c r="M131" s="279" t="str">
        <f>IF('[7]MİLLEAGE(KM)'!Q132="","",'[7]MİLLEAGE(KM)'!Q132)</f>
        <v/>
      </c>
      <c r="N131" s="305"/>
      <c r="O131" s="279"/>
      <c r="P131" s="279"/>
      <c r="Q131" s="279"/>
      <c r="R131" s="279"/>
      <c r="S131" s="279"/>
      <c r="T131" s="279"/>
      <c r="U131" s="279"/>
      <c r="V131" s="279"/>
      <c r="W131" s="279"/>
      <c r="X131" s="279"/>
      <c r="Y131" s="279"/>
      <c r="Z131" s="279"/>
      <c r="AA131" s="279"/>
      <c r="AB131" s="279"/>
      <c r="AC131" s="279"/>
      <c r="AD131" s="279"/>
      <c r="AE131" s="279"/>
      <c r="AF131" s="279"/>
      <c r="AG131" s="279"/>
      <c r="AH131" s="279"/>
      <c r="AI131" s="279"/>
      <c r="AJ131" s="279"/>
      <c r="AK131" s="279"/>
      <c r="AL131" s="279"/>
      <c r="AM131" s="279"/>
      <c r="AN131" s="279"/>
      <c r="AO131" s="279"/>
      <c r="AP131" s="279"/>
      <c r="AQ131" s="279"/>
      <c r="AR131" s="279"/>
      <c r="AS131" s="279"/>
      <c r="AT131" s="279"/>
      <c r="AU131" s="279"/>
      <c r="AV131" s="279"/>
      <c r="AW131" s="279"/>
      <c r="AX131" s="279"/>
      <c r="AY131" s="279"/>
      <c r="AZ131" s="279"/>
      <c r="BA131" s="280"/>
      <c r="BB131" s="266"/>
      <c r="BC131" s="266"/>
      <c r="BD131" s="352"/>
      <c r="BE131" s="352"/>
      <c r="BF131" s="352"/>
      <c r="BG131" s="352"/>
      <c r="BH131" s="352"/>
      <c r="BI131" s="352"/>
      <c r="BJ131" s="352"/>
      <c r="BK131" s="352"/>
      <c r="BL131" s="352"/>
      <c r="BM131" s="352"/>
      <c r="BN131" s="352"/>
      <c r="BO131" s="352"/>
      <c r="BP131" s="352"/>
      <c r="BQ131" s="352"/>
      <c r="BR131" s="352"/>
      <c r="BS131" s="352"/>
      <c r="BT131" s="352"/>
      <c r="BU131" s="352"/>
      <c r="BV131" s="352"/>
      <c r="BW131" s="352"/>
      <c r="BX131" s="352"/>
      <c r="BY131" s="352"/>
      <c r="BZ131" s="352"/>
      <c r="CA131" s="352"/>
      <c r="CB131" s="352"/>
      <c r="CC131" s="352"/>
      <c r="CD131" s="352"/>
      <c r="CE131" s="352"/>
      <c r="CF131" s="352"/>
      <c r="CG131" s="352"/>
      <c r="CH131" s="352"/>
      <c r="CI131" s="352"/>
      <c r="CJ131" s="352"/>
      <c r="CK131" s="352"/>
      <c r="CL131" s="352"/>
      <c r="CM131" s="352"/>
      <c r="CN131" s="352"/>
      <c r="CO131" s="352"/>
      <c r="CP131" s="352"/>
      <c r="CQ131" s="352"/>
      <c r="CR131" s="352"/>
      <c r="CS131" s="352"/>
      <c r="CT131" s="352"/>
      <c r="CU131" s="352"/>
      <c r="CV131" s="352"/>
      <c r="CW131" s="352"/>
      <c r="CX131" s="352"/>
      <c r="CY131" s="352"/>
      <c r="CZ131" s="352"/>
      <c r="DA131" s="352"/>
      <c r="DB131" s="266"/>
      <c r="DC131" s="266">
        <f t="shared" si="8"/>
        <v>0</v>
      </c>
      <c r="DD131" s="302" t="str">
        <f t="shared" si="9"/>
        <v/>
      </c>
      <c r="DE131" s="328">
        <f>IF(D131&gt; 0,(COUNTIFS(FRACAS!$B$5:$B$9997, D$4, FRACAS!$D$5:$D$9997, "&lt;="&amp;D131)), "" )</f>
        <v>0</v>
      </c>
      <c r="DF131" s="282">
        <f>IF(E131&gt; 0,(COUNTIFS(FRACAS!$B$5:$B$9997, E$4, FRACAS!$D$5:$D$9997, "&lt;="&amp;E131)), "" )</f>
        <v>0</v>
      </c>
      <c r="DG131" s="282">
        <f>IF(F131&gt; 0,(COUNTIFS(FRACAS!$B$5:$B$9997, F$4, FRACAS!$D$5:$D$9997, "&lt;="&amp;F131)), "" )</f>
        <v>0</v>
      </c>
      <c r="DH131" s="282">
        <f>IF(G131&gt; 0,(COUNTIFS(FRACAS!$B$5:$B$9997, G$4, FRACAS!$D$5:$D$9997, "&lt;="&amp;G131)), "" )</f>
        <v>0</v>
      </c>
      <c r="DI131" s="282">
        <f>IF(H131&gt; 0,(COUNTIFS(FRACAS!$B$5:$B$9997, H$4, FRACAS!$D$5:$D$9997, "&lt;="&amp;H131)), "" )</f>
        <v>0</v>
      </c>
      <c r="DJ131" s="282">
        <f>IF(I131&gt; 0,(COUNTIFS(FRACAS!$B$5:$B$9997, I$4, FRACAS!$D$5:$D$9997, "&lt;="&amp;I131)), "" )</f>
        <v>0</v>
      </c>
      <c r="DK131" s="282">
        <f>IF(J131&gt; 0,(COUNTIFS(FRACAS!$B$5:$B$9997, J$4, FRACAS!$D$5:$D$9997, "&lt;="&amp;J131)), "" )</f>
        <v>0</v>
      </c>
      <c r="DL131" s="282">
        <f>IF(K131&gt; 0,(COUNTIFS(FRACAS!$B$5:$B$9997, K$4, FRACAS!$D$5:$D$9997, "&lt;="&amp;K131)), "" )</f>
        <v>0</v>
      </c>
      <c r="DM131" s="282">
        <f>IF(L131&gt; 0,(COUNTIFS(FRACAS!$B$5:$B$9997, L$4, FRACAS!$D$5:$D$9997, "&lt;="&amp;L131)), "" )</f>
        <v>0</v>
      </c>
      <c r="DN131" s="282">
        <f>IF(M131&gt; 0,(COUNTIFS(FRACAS!$B$5:$B$9997, M$4, FRACAS!$D$5:$D$9997, "&lt;="&amp;M131)), "" )</f>
        <v>0</v>
      </c>
      <c r="DO131" s="284"/>
      <c r="DP131" s="282"/>
      <c r="DQ131" s="282"/>
      <c r="DR131" s="282"/>
      <c r="DS131" s="282"/>
      <c r="DT131" s="282"/>
      <c r="DU131" s="282"/>
      <c r="DV131" s="282"/>
      <c r="DW131" s="282"/>
      <c r="DX131" s="282"/>
      <c r="DY131" s="282"/>
      <c r="DZ131" s="282"/>
      <c r="EA131" s="282"/>
      <c r="EB131" s="282"/>
      <c r="EC131" s="282"/>
      <c r="ED131" s="282"/>
      <c r="EE131" s="282"/>
      <c r="EF131" s="282"/>
      <c r="EG131" s="282"/>
      <c r="EH131" s="282"/>
      <c r="EI131" s="282"/>
      <c r="EJ131" s="282"/>
      <c r="EK131" s="282"/>
      <c r="EL131" s="282"/>
      <c r="EM131" s="282"/>
      <c r="EN131" s="282"/>
      <c r="EO131" s="282"/>
      <c r="EP131" s="282"/>
      <c r="EQ131" s="282"/>
      <c r="ER131" s="282"/>
      <c r="ES131" s="282"/>
      <c r="ET131" s="282"/>
      <c r="EU131" s="282"/>
      <c r="EV131" s="282"/>
      <c r="EW131" s="282"/>
      <c r="EX131" s="282"/>
      <c r="EY131" s="282"/>
      <c r="EZ131" s="282"/>
      <c r="FA131" s="282"/>
      <c r="FB131" s="283"/>
      <c r="FC131" s="285"/>
      <c r="FD131" s="285"/>
      <c r="JN131" s="306"/>
      <c r="JO131" s="274"/>
      <c r="JP131" s="274"/>
      <c r="JQ131" s="274"/>
      <c r="JR131" s="274"/>
      <c r="JS131" s="274"/>
      <c r="JT131" s="274"/>
      <c r="JU131" s="274"/>
      <c r="JV131" s="274"/>
      <c r="JW131" s="274"/>
      <c r="JX131" s="274"/>
      <c r="JY131" s="274"/>
      <c r="JZ131" s="274"/>
      <c r="KA131" s="274"/>
      <c r="KB131" s="274"/>
      <c r="KC131" s="274"/>
      <c r="KD131" s="274"/>
      <c r="KE131" s="274"/>
      <c r="KF131" s="274"/>
      <c r="KG131" s="274"/>
      <c r="KH131" s="274"/>
      <c r="KI131" s="274"/>
      <c r="KJ131" s="274"/>
      <c r="KK131" s="274"/>
      <c r="KL131" s="274"/>
      <c r="KM131" s="274"/>
      <c r="KN131" s="274"/>
      <c r="KO131" s="274"/>
      <c r="KP131" s="274"/>
      <c r="KQ131" s="274"/>
      <c r="KR131" s="274"/>
      <c r="KS131" s="274"/>
      <c r="KT131" s="274"/>
      <c r="KU131" s="274"/>
      <c r="KV131" s="274"/>
      <c r="KW131" s="274"/>
      <c r="KX131" s="274"/>
      <c r="KY131" s="274"/>
      <c r="KZ131" s="274"/>
      <c r="LA131" s="274"/>
      <c r="LB131" s="275"/>
      <c r="LC131" s="302" t="str">
        <f t="shared" si="11"/>
        <v/>
      </c>
      <c r="LD131" s="354" t="str" cm="1">
        <f t="array" ref="LD131">IFERROR(
    (((D131/FRACAS!$AY$1)*60))
    /
    (((D131/FRACAS!$AY$1)*60) + SUMPRODUCT((FRACAS!$B$5:$B$9997=D$4)*(FRACAS!$D$5:$D$9997&lt;=D131)*(IFERROR(FRACAS!$AM$5:$AM$9997,0)))
    ),"")</f>
        <v/>
      </c>
      <c r="LE131" s="354" t="str" cm="1">
        <f t="array" ref="LE131">IFERROR(
    (((E131/FRACAS!$AY$1)*60))
    /
    (((E131/FRACAS!$AY$1)*60) + SUMPRODUCT((FRACAS!$B$5:$B$9997=E$4)*(FRACAS!$D$5:$D$9997&lt;=E131)*(IFERROR(FRACAS!$AM$5:$AM$9997,0)))
    ),"")</f>
        <v/>
      </c>
      <c r="LF131" s="354" t="str" cm="1">
        <f t="array" ref="LF131">IFERROR(
    (((F131/FRACAS!$AY$1)*60))
    /
    (((F131/FRACAS!$AY$1)*60) + SUMPRODUCT((FRACAS!$B$5:$B$9997=F$4)*(FRACAS!$D$5:$D$9997&lt;=F131)*(IFERROR(FRACAS!$AM$5:$AM$9997,0)))
    ),"")</f>
        <v/>
      </c>
      <c r="LG131" s="354" t="str" cm="1">
        <f t="array" ref="LG131">IFERROR(
    (((G131/FRACAS!$AY$1)*60))
    /
    (((G131/FRACAS!$AY$1)*60) + SUMPRODUCT((FRACAS!$B$5:$B$9997=G$4)*(FRACAS!$D$5:$D$9997&lt;=G131)*(IFERROR(FRACAS!$AM$5:$AM$9997,0)))
    ),"")</f>
        <v/>
      </c>
      <c r="LH131" s="354" t="str" cm="1">
        <f t="array" ref="LH131">IFERROR(
    (((H131/FRACAS!$AY$1)*60))
    /
    (((H131/FRACAS!$AY$1)*60) + SUMPRODUCT((FRACAS!$B$5:$B$9997=H$4)*(FRACAS!$D$5:$D$9997&lt;=H131)*(IFERROR(FRACAS!$AM$5:$AM$9997,0)))
    ),"")</f>
        <v/>
      </c>
      <c r="LI131" s="354" t="str" cm="1">
        <f t="array" ref="LI131">IFERROR(
    (((I131/FRACAS!$AY$1)*60))
    /
    (((I131/FRACAS!$AY$1)*60) + SUMPRODUCT((FRACAS!$B$5:$B$9997=I$4)*(FRACAS!$D$5:$D$9997&lt;=I131)*(IFERROR(FRACAS!$AM$5:$AM$9997,0)))
    ),"")</f>
        <v/>
      </c>
      <c r="LJ131" s="354" t="str" cm="1">
        <f t="array" ref="LJ131">IFERROR(
    (((J131/FRACAS!$AY$1)*60))
    /
    (((J131/FRACAS!$AY$1)*60) + SUMPRODUCT((FRACAS!$B$5:$B$9997=J$4)*(FRACAS!$D$5:$D$9997&lt;=J131)*(IFERROR(FRACAS!$AM$5:$AM$9997,0)))
    ),"")</f>
        <v/>
      </c>
      <c r="LK131" s="354" t="str" cm="1">
        <f t="array" ref="LK131">IFERROR(
    (((K131/FRACAS!$AY$1)*60))
    /
    (((K131/FRACAS!$AY$1)*60) + SUMPRODUCT((FRACAS!$B$5:$B$9997=K$4)*(FRACAS!$D$5:$D$9997&lt;=K131)*(IFERROR(FRACAS!$AM$5:$AM$9997,0)))
    ),"")</f>
        <v/>
      </c>
      <c r="LL131" s="354" t="str" cm="1">
        <f t="array" ref="LL131">IFERROR(
    (((L131/FRACAS!$AY$1)*60))
    /
    (((L131/FRACAS!$AY$1)*60) + SUMPRODUCT((FRACAS!$B$5:$B$9997=L$4)*(FRACAS!$D$5:$D$9997&lt;=L131)*(IFERROR(FRACAS!$AM$5:$AM$9997,0)))
    ),"")</f>
        <v/>
      </c>
      <c r="LM131" s="354" t="str" cm="1">
        <f t="array" ref="LM131">IFERROR(
    (((M131/FRACAS!$AY$1)*60))
    /
    (((M131/FRACAS!$AY$1)*60) + SUMPRODUCT((FRACAS!$B$5:$B$9997=M$4)*(FRACAS!$D$5:$D$9997&lt;=M131)*(IFERROR(FRACAS!$AM$5:$AM$9997,0)))
    ),"")</f>
        <v/>
      </c>
      <c r="LN131" s="308"/>
      <c r="LO131" s="276"/>
      <c r="LP131" s="276"/>
      <c r="LQ131" s="276"/>
      <c r="LR131" s="276"/>
      <c r="LS131" s="276"/>
      <c r="LT131" s="276"/>
      <c r="LU131" s="276"/>
      <c r="LV131" s="276"/>
      <c r="LW131" s="276"/>
      <c r="LX131" s="276"/>
      <c r="LY131" s="276"/>
      <c r="LZ131" s="276"/>
      <c r="MA131" s="276"/>
      <c r="MB131" s="276"/>
      <c r="MC131" s="276"/>
      <c r="MD131" s="276"/>
      <c r="ME131" s="276"/>
      <c r="MF131" s="276"/>
      <c r="MG131" s="276"/>
      <c r="MH131" s="276"/>
      <c r="MI131" s="276"/>
      <c r="MJ131" s="276"/>
      <c r="MK131" s="276"/>
      <c r="ML131" s="276"/>
      <c r="MM131" s="276"/>
      <c r="MN131" s="276"/>
      <c r="MO131" s="276"/>
      <c r="MP131" s="276"/>
      <c r="MQ131" s="276"/>
      <c r="MR131" s="276"/>
      <c r="MS131" s="276"/>
      <c r="MT131" s="276"/>
      <c r="MU131" s="276"/>
      <c r="MV131" s="276"/>
      <c r="MW131" s="276"/>
      <c r="MX131" s="276"/>
      <c r="MY131" s="276"/>
      <c r="MZ131" s="276"/>
      <c r="NA131" s="277"/>
      <c r="ND131" s="345">
        <f t="shared" si="12"/>
        <v>0</v>
      </c>
      <c r="NE131" s="346" t="str">
        <f t="shared" si="13"/>
        <v/>
      </c>
      <c r="NF131" s="347" t="str" cm="1">
        <f t="array" ref="NF131">IF($ND131=0,"",(IFERROR( (IFERROR($ND131/FRACAS!$AY$1*60,0) - SUMPRODUCT( (FRACAS!$K$5:$K$9999=NF$2) * IFERROR(FRACAS!$AN$5:$AN$9999,0) ) ) / IFERROR($ND131/FRACAS!$AY$1*60,0), 1 )))</f>
        <v/>
      </c>
      <c r="NG131" s="347" t="str" cm="1">
        <f t="array" ref="NG131">IF($ND131=0,"",(IFERROR( (IFERROR($ND131/FRACAS!$AY$1*60,0) - SUMPRODUCT( (FRACAS!$K$5:$K$9999=NG$2) * IFERROR(FRACAS!$AN$5:$AN$9999,0) ) ) / IFERROR($ND131/FRACAS!$AY$1*60,0), 1 )))</f>
        <v/>
      </c>
      <c r="NH131" s="347" t="str" cm="1">
        <f t="array" ref="NH131">IF($ND131=0,"",(IFERROR( (IFERROR($ND131/FRACAS!$AY$1*60,0) - SUMPRODUCT( (FRACAS!$K$5:$K$9999=NH$2) * IFERROR(FRACAS!$AN$5:$AN$9999,0) ) ) / IFERROR($ND131/FRACAS!$AY$1*60,0), 1 )))</f>
        <v/>
      </c>
      <c r="NI131" s="347" t="str" cm="1">
        <f t="array" ref="NI131">IF($ND131=0,"",(IFERROR( (IFERROR($ND131/FRACAS!$AY$1*60,0) - SUMPRODUCT( (FRACAS!$K$5:$K$9999=NI$2) * IFERROR(FRACAS!$AN$5:$AN$9999,0) ) ) / IFERROR($ND131/FRACAS!$AY$1*60,0), 1 )))</f>
        <v/>
      </c>
      <c r="NJ131" s="347" t="str" cm="1">
        <f t="array" ref="NJ131">IF($ND131=0,"",(IFERROR( (IFERROR($ND131/FRACAS!$AY$1*60,0) - SUMPRODUCT( (FRACAS!$K$5:$K$9999=NJ$2) * IFERROR(FRACAS!$AN$5:$AN$9999,0) ) ) / IFERROR($ND131/FRACAS!$AY$1*60,0), 1 )))</f>
        <v/>
      </c>
      <c r="NK131" s="347" t="str" cm="1">
        <f t="array" ref="NK131">IF($ND131=0,"",(IFERROR( (IFERROR($ND131/FRACAS!$AY$1*60,0) - SUMPRODUCT( (FRACAS!$K$5:$K$9999=NK$2) * IFERROR(FRACAS!$AN$5:$AN$9999,0) ) ) / IFERROR($ND131/FRACAS!$AY$1*60,0), 1 )))</f>
        <v/>
      </c>
      <c r="NL131" s="347" t="str" cm="1">
        <f t="array" ref="NL131">IF($ND131=0,"",(IFERROR( (IFERROR($ND131/FRACAS!$AY$1*60,0) - SUMPRODUCT( (FRACAS!$K$5:$K$9999=NL$2) * IFERROR(FRACAS!$AN$5:$AN$9999,0) ) ) / IFERROR($ND131/FRACAS!$AY$1*60,0), 1 )))</f>
        <v/>
      </c>
      <c r="NM131" s="347" t="str" cm="1">
        <f t="array" ref="NM131">IF($ND131=0,"",(IFERROR( (IFERROR($ND131/FRACAS!$AY$1*60,0) - SUMPRODUCT( (FRACAS!$K$5:$K$9999=NM$2) * IFERROR(FRACAS!$AN$5:$AN$9999,0) ) ) / IFERROR($ND131/FRACAS!$AY$1*60,0), 1 )))</f>
        <v/>
      </c>
      <c r="NN131" s="347" t="str" cm="1">
        <f t="array" ref="NN131">IF($ND131=0,"",(IFERROR( (IFERROR($ND131/FRACAS!$AY$1*60,0) - SUMPRODUCT( (FRACAS!$K$5:$K$9999=NN$2) * IFERROR(FRACAS!$AN$5:$AN$9999,0) ) ) / IFERROR($ND131/FRACAS!$AY$1*60,0), 1 )))</f>
        <v/>
      </c>
      <c r="NO131" s="347" t="str" cm="1">
        <f t="array" ref="NO131">IF($ND131=0,"",(IFERROR( (IFERROR($ND131/FRACAS!$AY$1*60,0) - SUMPRODUCT( (FRACAS!$K$5:$K$9999=NO$2) * IFERROR(FRACAS!$AN$5:$AN$9999,0) ) ) / IFERROR($ND131/FRACAS!$AY$1*60,0), 1 )))</f>
        <v/>
      </c>
      <c r="NP131" s="347" t="str" cm="1">
        <f t="array" ref="NP131">IF($ND131=0,"",(IFERROR( (IFERROR($ND131/FRACAS!$AY$1*60,0) - SUMPRODUCT( (FRACAS!$K$5:$K$9999=NP$2) * IFERROR(FRACAS!$AN$5:$AN$9999,0) ) ) / IFERROR($ND131/FRACAS!$AY$1*60,0), 1 )))</f>
        <v/>
      </c>
      <c r="NQ131" s="347" t="str" cm="1">
        <f t="array" ref="NQ131">IF($ND131=0,"",(IFERROR( (IFERROR($ND131/FRACAS!$AY$1*60,0) - SUMPRODUCT( (FRACAS!$K$5:$K$9999=NQ$2) * IFERROR(FRACAS!$AN$5:$AN$9999,0) ) ) / IFERROR($ND131/FRACAS!$AY$1*60,0), 1 )))</f>
        <v/>
      </c>
      <c r="NR131" s="347" t="str" cm="1">
        <f t="array" ref="NR131">IF($ND131=0,"",(IFERROR( (IFERROR($ND131/FRACAS!$AY$1*60,0) - SUMPRODUCT( (FRACAS!$K$5:$K$9999=NR$2) * IFERROR(FRACAS!$AN$5:$AN$9999,0) ) ) / IFERROR($ND131/FRACAS!$AY$1*60,0), 1 )))</f>
        <v/>
      </c>
      <c r="NS131" s="347" t="str" cm="1">
        <f t="array" ref="NS131">IF($ND131=0,"",(IFERROR( (IFERROR($ND131/FRACAS!$AY$1*60,0) - SUMPRODUCT( (FRACAS!$K$5:$K$9999=NS$2) * IFERROR(FRACAS!$AN$5:$AN$9999,0) ) ) / IFERROR($ND131/FRACAS!$AY$1*60,0), 1 )))</f>
        <v/>
      </c>
      <c r="NT131" s="347" t="str" cm="1">
        <f t="array" ref="NT131">IF($ND131=0,"",(IFERROR( (IFERROR($ND131/FRACAS!$AY$1*60,0) - SUMPRODUCT( (FRACAS!$K$5:$K$9999=NT$2) * IFERROR(FRACAS!$AN$5:$AN$9999,0) ) ) / IFERROR($ND131/FRACAS!$AY$1*60,0), 1 )))</f>
        <v/>
      </c>
      <c r="NU131" s="347" t="str" cm="1">
        <f t="array" ref="NU131">IF($ND131=0,"",(IFERROR( (IFERROR($ND131/FRACAS!$AY$1*60,0) - SUMPRODUCT( (FRACAS!$K$5:$K$9999=NU$2) * IFERROR(FRACAS!$AN$5:$AN$9999,0) ) ) / IFERROR($ND131/FRACAS!$AY$1*60,0), 1 )))</f>
        <v/>
      </c>
      <c r="NV131" s="347" t="str" cm="1">
        <f t="array" ref="NV131">IF($ND131=0,"",(IFERROR( (IFERROR($ND131/FRACAS!$AY$1*60,0) - SUMPRODUCT( (FRACAS!$K$5:$K$9999=NV$2) * IFERROR(FRACAS!$AN$5:$AN$9999,0) ) ) / IFERROR($ND131/FRACAS!$AY$1*60,0), 1 )))</f>
        <v/>
      </c>
      <c r="NW131" s="347" t="str" cm="1">
        <f t="array" ref="NW131">IF($ND131=0,"",(IFERROR( (IFERROR($ND131/FRACAS!$AY$1*60,0) - SUMPRODUCT( (FRACAS!$K$5:$K$9999=NW$2) * IFERROR(FRACAS!$AN$5:$AN$9999,0) ) ) / IFERROR($ND131/FRACAS!$AY$1*60,0), 1 )))</f>
        <v/>
      </c>
      <c r="NX131" s="347" t="str" cm="1">
        <f t="array" ref="NX131">IF($ND131=0,"",(IFERROR( (IFERROR($ND131/FRACAS!$AY$1*60,0) - SUMPRODUCT( (FRACAS!$K$5:$K$9999=NX$2) * IFERROR(FRACAS!$AN$5:$AN$9999,0) ) ) / IFERROR($ND131/FRACAS!$AY$1*60,0), 1 )))</f>
        <v/>
      </c>
      <c r="NY131" s="347" t="str" cm="1">
        <f t="array" ref="NY131">IF($ND131=0,"",(IFERROR( (IFERROR($ND131/FRACAS!$AY$1*60,0) - SUMPRODUCT( (FRACAS!$K$5:$K$9999=NY$2) * IFERROR(FRACAS!$AN$5:$AN$9999,0) ) ) / IFERROR($ND131/FRACAS!$AY$1*60,0), 1 )))</f>
        <v/>
      </c>
      <c r="NZ131" s="347" t="str" cm="1">
        <f t="array" ref="NZ131">IF($ND131=0,"",(IFERROR( (IFERROR($ND131/FRACAS!$AY$1*60,0) - SUMPRODUCT( (FRACAS!$K$5:$K$9999=NZ$2) * IFERROR(FRACAS!$AN$5:$AN$9999,0) ) ) / IFERROR($ND131/FRACAS!$AY$1*60,0), 1 )))</f>
        <v/>
      </c>
      <c r="OA131" s="347" t="str" cm="1">
        <f t="array" ref="OA131">IF($ND131=0,"",(IFERROR( (IFERROR($ND131/FRACAS!$AY$1*60,0) - SUMPRODUCT( (FRACAS!$K$5:$K$9999=OA$2) * IFERROR(FRACAS!$AN$5:$AN$9999,0) ) ) / IFERROR($ND131/FRACAS!$AY$1*60,0), 1 )))</f>
        <v/>
      </c>
      <c r="OB131" s="347" t="str" cm="1">
        <f t="array" ref="OB131">IF($ND131=0,"",(IFERROR( (IFERROR($ND131/FRACAS!$AY$1*60,0) - SUMPRODUCT( (FRACAS!$K$5:$K$9999=OB$2) * IFERROR(FRACAS!$AN$5:$AN$9999,0) ) ) / IFERROR($ND131/FRACAS!$AY$1*60,0), 1 )))</f>
        <v/>
      </c>
      <c r="OC131" s="347" t="str" cm="1">
        <f t="array" ref="OC131">IF($ND131=0,"",(IFERROR( (IFERROR($ND131/FRACAS!$AY$1*60,0) - SUMPRODUCT( (FRACAS!$K$5:$K$9999=OC$2) * IFERROR(FRACAS!$AN$5:$AN$9999,0) ) ) / IFERROR($ND131/FRACAS!$AY$1*60,0), 1 )))</f>
        <v/>
      </c>
      <c r="OD131" s="347" t="str" cm="1">
        <f t="array" ref="OD131">IF($ND131=0,"",(IFERROR( (IFERROR($ND131/FRACAS!$AY$1*60,0) - SUMPRODUCT( (FRACAS!$K$5:$K$9999=OD$2) * IFERROR(FRACAS!$AN$5:$AN$9999,0) ) ) / IFERROR($ND131/FRACAS!$AY$1*60,0), 1 )))</f>
        <v/>
      </c>
      <c r="OE131" s="347" t="str" cm="1">
        <f t="array" ref="OE131">IF($ND131=0,"",(IFERROR( (IFERROR($ND131/FRACAS!$AY$1*60,0) - SUMPRODUCT( (FRACAS!$K$5:$K$9999=OE$2) * IFERROR(FRACAS!$AN$5:$AN$9999,0) ) ) / IFERROR($ND131/FRACAS!$AY$1*60,0), 1 )))</f>
        <v/>
      </c>
      <c r="OF131" s="347" t="str" cm="1">
        <f t="array" ref="OF131">IF($ND131=0,"",(IFERROR( (IFERROR($ND131/FRACAS!$AY$1*60,0) - SUMPRODUCT( (FRACAS!$K$5:$K$9999=OF$2) * IFERROR(FRACAS!$AN$5:$AN$9999,0) ) ) / IFERROR($ND131/FRACAS!$AY$1*60,0), 1 )))</f>
        <v/>
      </c>
      <c r="OG131" s="347" t="str" cm="1">
        <f t="array" ref="OG131">IF($ND131=0,"",(IFERROR( (IFERROR($ND131/FRACAS!$AY$1*60,0) - SUMPRODUCT( (FRACAS!$K$5:$K$9999=OG$2) * IFERROR(FRACAS!$AN$5:$AN$9999,0) ) ) / IFERROR($ND131/FRACAS!$AY$1*60,0), 1 )))</f>
        <v/>
      </c>
      <c r="OH131" s="347" t="str" cm="1">
        <f t="array" ref="OH131">IF($ND131=0,"",(IFERROR( (IFERROR($ND131/FRACAS!$AY$1*60,0) - SUMPRODUCT( (FRACAS!$K$5:$K$9999=OH$2) * IFERROR(FRACAS!$AN$5:$AN$9999,0) ) ) / IFERROR($ND131/FRACAS!$AY$1*60,0), 1 )))</f>
        <v/>
      </c>
      <c r="OI131" s="347" t="str" cm="1">
        <f t="array" ref="OI131">IF($ND131=0,"",(IFERROR( (IFERROR($ND131/FRACAS!$AY$1*60,0) - SUMPRODUCT( (FRACAS!$K$5:$K$9999=OI$2) * IFERROR(FRACAS!$AN$5:$AN$9999,0) ) ) / IFERROR($ND131/FRACAS!$AY$1*60,0), 1 )))</f>
        <v/>
      </c>
      <c r="OJ131" s="347" t="str" cm="1">
        <f t="array" ref="OJ131">IF($ND131=0,"",(IFERROR( (IFERROR($ND131/FRACAS!$AY$1*60,0) - SUMPRODUCT( (FRACAS!$K$5:$K$9999=OJ$2) * IFERROR(FRACAS!$AN$5:$AN$9999,0) ) ) / IFERROR($ND131/FRACAS!$AY$1*60,0), 1 )))</f>
        <v/>
      </c>
      <c r="OK131" s="347" t="str" cm="1">
        <f t="array" ref="OK131">IF($ND131=0,"",(IFERROR( (IFERROR($ND131/FRACAS!$AY$1*60,0) - SUMPRODUCT( (FRACAS!$K$5:$K$9999=OK$2) * IFERROR(FRACAS!$AN$5:$AN$9999,0) ) ) / IFERROR($ND131/FRACAS!$AY$1*60,0), 1 )))</f>
        <v/>
      </c>
      <c r="OL131" s="347" t="str" cm="1">
        <f t="array" ref="OL131">IF($ND131=0,"",(IFERROR( (IFERROR($ND131/FRACAS!$AY$1*60,0) - SUMPRODUCT( (FRACAS!$K$5:$K$9999=OL$2) * IFERROR(FRACAS!$AN$5:$AN$9999,0) ) ) / IFERROR($ND131/FRACAS!$AY$1*60,0), 1 )))</f>
        <v/>
      </c>
      <c r="OM131" s="347" t="str" cm="1">
        <f t="array" ref="OM131">IF($ND131=0,"",(IFERROR( (IFERROR($ND131/FRACAS!$AY$1*60,0) - SUMPRODUCT( (FRACAS!$K$5:$K$9999=OM$2) * IFERROR(FRACAS!$AN$5:$AN$9999,0) ) ) / IFERROR($ND131/FRACAS!$AY$1*60,0), 1 )))</f>
        <v/>
      </c>
      <c r="ON131" s="347" t="str" cm="1">
        <f t="array" ref="ON131">IF($ND131=0,"",(IFERROR( (IFERROR($ND131/FRACAS!$AY$1*60,0) - SUMPRODUCT( (FRACAS!$K$5:$K$9999=ON$2) * IFERROR(FRACAS!$AN$5:$AN$9999,0) ) ) / IFERROR($ND131/FRACAS!$AY$1*60,0), 1 )))</f>
        <v/>
      </c>
    </row>
    <row r="132" spans="2:404" ht="15" customHeight="1">
      <c r="B132" s="301" t="s">
        <v>239</v>
      </c>
      <c r="C132" s="302">
        <v>46150</v>
      </c>
      <c r="D132" s="279" t="str">
        <f>IF('[7]MİLLEAGE(KM)'!H133="","",'[7]MİLLEAGE(KM)'!H133)</f>
        <v/>
      </c>
      <c r="E132" s="279" t="str">
        <f>IF('[7]MİLLEAGE(KM)'!I133="","",'[7]MİLLEAGE(KM)'!I133)</f>
        <v/>
      </c>
      <c r="F132" s="279" t="str">
        <f>IF('[7]MİLLEAGE(KM)'!J133="","",'[7]MİLLEAGE(KM)'!J133)</f>
        <v/>
      </c>
      <c r="G132" s="279" t="str">
        <f>IF('[7]MİLLEAGE(KM)'!K133="","",'[7]MİLLEAGE(KM)'!K133)</f>
        <v/>
      </c>
      <c r="H132" s="279" t="str">
        <f>IF('[7]MİLLEAGE(KM)'!L133="","",'[7]MİLLEAGE(KM)'!L133)</f>
        <v/>
      </c>
      <c r="I132" s="279" t="str">
        <f>IF('[7]MİLLEAGE(KM)'!M133="","",'[7]MİLLEAGE(KM)'!M133)</f>
        <v/>
      </c>
      <c r="J132" s="279" t="str">
        <f>IF('[7]MİLLEAGE(KM)'!N133="","",'[7]MİLLEAGE(KM)'!N133)</f>
        <v/>
      </c>
      <c r="K132" s="279" t="str">
        <f>IF('[7]MİLLEAGE(KM)'!O133="","",'[7]MİLLEAGE(KM)'!O133)</f>
        <v/>
      </c>
      <c r="L132" s="279" t="str">
        <f>IF('[7]MİLLEAGE(KM)'!P133="","",'[7]MİLLEAGE(KM)'!P133)</f>
        <v/>
      </c>
      <c r="M132" s="279" t="str">
        <f>IF('[7]MİLLEAGE(KM)'!Q133="","",'[7]MİLLEAGE(KM)'!Q133)</f>
        <v/>
      </c>
      <c r="N132" s="305"/>
      <c r="O132" s="279"/>
      <c r="P132" s="279"/>
      <c r="Q132" s="279"/>
      <c r="R132" s="279"/>
      <c r="S132" s="279"/>
      <c r="T132" s="279"/>
      <c r="U132" s="279"/>
      <c r="V132" s="279"/>
      <c r="W132" s="279"/>
      <c r="X132" s="279"/>
      <c r="Y132" s="279"/>
      <c r="Z132" s="279"/>
      <c r="AA132" s="279"/>
      <c r="AB132" s="279"/>
      <c r="AC132" s="279"/>
      <c r="AD132" s="279"/>
      <c r="AE132" s="279"/>
      <c r="AF132" s="279"/>
      <c r="AG132" s="279"/>
      <c r="AH132" s="279"/>
      <c r="AI132" s="279"/>
      <c r="AJ132" s="279"/>
      <c r="AK132" s="279"/>
      <c r="AL132" s="279"/>
      <c r="AM132" s="279"/>
      <c r="AN132" s="279"/>
      <c r="AO132" s="279"/>
      <c r="AP132" s="279"/>
      <c r="AQ132" s="279"/>
      <c r="AR132" s="279"/>
      <c r="AS132" s="279"/>
      <c r="AT132" s="279"/>
      <c r="AU132" s="279"/>
      <c r="AV132" s="279"/>
      <c r="AW132" s="279"/>
      <c r="AX132" s="279"/>
      <c r="AY132" s="279"/>
      <c r="AZ132" s="279"/>
      <c r="BA132" s="280"/>
      <c r="BB132" s="266"/>
      <c r="BC132" s="266"/>
      <c r="BD132" s="352"/>
      <c r="BE132" s="352"/>
      <c r="BF132" s="352"/>
      <c r="BG132" s="352"/>
      <c r="BH132" s="352"/>
      <c r="BI132" s="352"/>
      <c r="BJ132" s="352"/>
      <c r="BK132" s="352"/>
      <c r="BL132" s="352"/>
      <c r="BM132" s="352"/>
      <c r="BN132" s="352"/>
      <c r="BO132" s="352"/>
      <c r="BP132" s="352"/>
      <c r="BQ132" s="352"/>
      <c r="BR132" s="352"/>
      <c r="BS132" s="352"/>
      <c r="BT132" s="352"/>
      <c r="BU132" s="352"/>
      <c r="BV132" s="352"/>
      <c r="BW132" s="352"/>
      <c r="BX132" s="352"/>
      <c r="BY132" s="352"/>
      <c r="BZ132" s="352"/>
      <c r="CA132" s="352"/>
      <c r="CB132" s="352"/>
      <c r="CC132" s="352"/>
      <c r="CD132" s="352"/>
      <c r="CE132" s="352"/>
      <c r="CF132" s="352"/>
      <c r="CG132" s="352"/>
      <c r="CH132" s="352"/>
      <c r="CI132" s="352"/>
      <c r="CJ132" s="352"/>
      <c r="CK132" s="352"/>
      <c r="CL132" s="352"/>
      <c r="CM132" s="352"/>
      <c r="CN132" s="352"/>
      <c r="CO132" s="352"/>
      <c r="CP132" s="352"/>
      <c r="CQ132" s="352"/>
      <c r="CR132" s="352"/>
      <c r="CS132" s="352"/>
      <c r="CT132" s="352"/>
      <c r="CU132" s="352"/>
      <c r="CV132" s="352"/>
      <c r="CW132" s="352"/>
      <c r="CX132" s="352"/>
      <c r="CY132" s="352"/>
      <c r="CZ132" s="352"/>
      <c r="DA132" s="352"/>
      <c r="DB132" s="266"/>
      <c r="DC132" s="266">
        <f t="shared" si="8"/>
        <v>0</v>
      </c>
      <c r="DD132" s="302" t="str">
        <f t="shared" si="9"/>
        <v/>
      </c>
      <c r="DE132" s="328">
        <f>IF(D132&gt; 0,(COUNTIFS(FRACAS!$B$5:$B$9997, D$4, FRACAS!$D$5:$D$9997, "&lt;="&amp;D132)), "" )</f>
        <v>0</v>
      </c>
      <c r="DF132" s="282">
        <f>IF(E132&gt; 0,(COUNTIFS(FRACAS!$B$5:$B$9997, E$4, FRACAS!$D$5:$D$9997, "&lt;="&amp;E132)), "" )</f>
        <v>0</v>
      </c>
      <c r="DG132" s="282">
        <f>IF(F132&gt; 0,(COUNTIFS(FRACAS!$B$5:$B$9997, F$4, FRACAS!$D$5:$D$9997, "&lt;="&amp;F132)), "" )</f>
        <v>0</v>
      </c>
      <c r="DH132" s="282">
        <f>IF(G132&gt; 0,(COUNTIFS(FRACAS!$B$5:$B$9997, G$4, FRACAS!$D$5:$D$9997, "&lt;="&amp;G132)), "" )</f>
        <v>0</v>
      </c>
      <c r="DI132" s="282">
        <f>IF(H132&gt; 0,(COUNTIFS(FRACAS!$B$5:$B$9997, H$4, FRACAS!$D$5:$D$9997, "&lt;="&amp;H132)), "" )</f>
        <v>0</v>
      </c>
      <c r="DJ132" s="282">
        <f>IF(I132&gt; 0,(COUNTIFS(FRACAS!$B$5:$B$9997, I$4, FRACAS!$D$5:$D$9997, "&lt;="&amp;I132)), "" )</f>
        <v>0</v>
      </c>
      <c r="DK132" s="282">
        <f>IF(J132&gt; 0,(COUNTIFS(FRACAS!$B$5:$B$9997, J$4, FRACAS!$D$5:$D$9997, "&lt;="&amp;J132)), "" )</f>
        <v>0</v>
      </c>
      <c r="DL132" s="282">
        <f>IF(K132&gt; 0,(COUNTIFS(FRACAS!$B$5:$B$9997, K$4, FRACAS!$D$5:$D$9997, "&lt;="&amp;K132)), "" )</f>
        <v>0</v>
      </c>
      <c r="DM132" s="282">
        <f>IF(L132&gt; 0,(COUNTIFS(FRACAS!$B$5:$B$9997, L$4, FRACAS!$D$5:$D$9997, "&lt;="&amp;L132)), "" )</f>
        <v>0</v>
      </c>
      <c r="DN132" s="282">
        <f>IF(M132&gt; 0,(COUNTIFS(FRACAS!$B$5:$B$9997, M$4, FRACAS!$D$5:$D$9997, "&lt;="&amp;M132)), "" )</f>
        <v>0</v>
      </c>
      <c r="DO132" s="284"/>
      <c r="DP132" s="282"/>
      <c r="DQ132" s="282"/>
      <c r="DR132" s="282"/>
      <c r="DS132" s="282"/>
      <c r="DT132" s="282"/>
      <c r="DU132" s="282"/>
      <c r="DV132" s="282"/>
      <c r="DW132" s="282"/>
      <c r="DX132" s="282"/>
      <c r="DY132" s="282"/>
      <c r="DZ132" s="282"/>
      <c r="EA132" s="282"/>
      <c r="EB132" s="282"/>
      <c r="EC132" s="282"/>
      <c r="ED132" s="282"/>
      <c r="EE132" s="282"/>
      <c r="EF132" s="282"/>
      <c r="EG132" s="282"/>
      <c r="EH132" s="282"/>
      <c r="EI132" s="282"/>
      <c r="EJ132" s="282"/>
      <c r="EK132" s="282"/>
      <c r="EL132" s="282"/>
      <c r="EM132" s="282"/>
      <c r="EN132" s="282"/>
      <c r="EO132" s="282"/>
      <c r="EP132" s="282"/>
      <c r="EQ132" s="282"/>
      <c r="ER132" s="282"/>
      <c r="ES132" s="282"/>
      <c r="ET132" s="282"/>
      <c r="EU132" s="282"/>
      <c r="EV132" s="282"/>
      <c r="EW132" s="282"/>
      <c r="EX132" s="282"/>
      <c r="EY132" s="282"/>
      <c r="EZ132" s="282"/>
      <c r="FA132" s="282"/>
      <c r="FB132" s="283"/>
      <c r="FC132" s="285"/>
      <c r="FD132" s="285"/>
      <c r="JN132" s="306"/>
      <c r="JO132" s="274"/>
      <c r="JP132" s="274"/>
      <c r="JQ132" s="274"/>
      <c r="JR132" s="274"/>
      <c r="JS132" s="274"/>
      <c r="JT132" s="274"/>
      <c r="JU132" s="274"/>
      <c r="JV132" s="274"/>
      <c r="JW132" s="274"/>
      <c r="JX132" s="274"/>
      <c r="JY132" s="274"/>
      <c r="JZ132" s="274"/>
      <c r="KA132" s="274"/>
      <c r="KB132" s="274"/>
      <c r="KC132" s="274"/>
      <c r="KD132" s="274"/>
      <c r="KE132" s="274"/>
      <c r="KF132" s="274"/>
      <c r="KG132" s="274"/>
      <c r="KH132" s="274"/>
      <c r="KI132" s="274"/>
      <c r="KJ132" s="274"/>
      <c r="KK132" s="274"/>
      <c r="KL132" s="274"/>
      <c r="KM132" s="274"/>
      <c r="KN132" s="274"/>
      <c r="KO132" s="274"/>
      <c r="KP132" s="274"/>
      <c r="KQ132" s="274"/>
      <c r="KR132" s="274"/>
      <c r="KS132" s="274"/>
      <c r="KT132" s="274"/>
      <c r="KU132" s="274"/>
      <c r="KV132" s="274"/>
      <c r="KW132" s="274"/>
      <c r="KX132" s="274"/>
      <c r="KY132" s="274"/>
      <c r="KZ132" s="274"/>
      <c r="LA132" s="274"/>
      <c r="LB132" s="275"/>
      <c r="LC132" s="302" t="str">
        <f t="shared" si="11"/>
        <v/>
      </c>
      <c r="LD132" s="354" t="str" cm="1">
        <f t="array" ref="LD132">IFERROR(
    (((D132/FRACAS!$AY$1)*60))
    /
    (((D132/FRACAS!$AY$1)*60) + SUMPRODUCT((FRACAS!$B$5:$B$9997=D$4)*(FRACAS!$D$5:$D$9997&lt;=D132)*(IFERROR(FRACAS!$AM$5:$AM$9997,0)))
    ),"")</f>
        <v/>
      </c>
      <c r="LE132" s="354" t="str" cm="1">
        <f t="array" ref="LE132">IFERROR(
    (((E132/FRACAS!$AY$1)*60))
    /
    (((E132/FRACAS!$AY$1)*60) + SUMPRODUCT((FRACAS!$B$5:$B$9997=E$4)*(FRACAS!$D$5:$D$9997&lt;=E132)*(IFERROR(FRACAS!$AM$5:$AM$9997,0)))
    ),"")</f>
        <v/>
      </c>
      <c r="LF132" s="354" t="str" cm="1">
        <f t="array" ref="LF132">IFERROR(
    (((F132/FRACAS!$AY$1)*60))
    /
    (((F132/FRACAS!$AY$1)*60) + SUMPRODUCT((FRACAS!$B$5:$B$9997=F$4)*(FRACAS!$D$5:$D$9997&lt;=F132)*(IFERROR(FRACAS!$AM$5:$AM$9997,0)))
    ),"")</f>
        <v/>
      </c>
      <c r="LG132" s="354" t="str" cm="1">
        <f t="array" ref="LG132">IFERROR(
    (((G132/FRACAS!$AY$1)*60))
    /
    (((G132/FRACAS!$AY$1)*60) + SUMPRODUCT((FRACAS!$B$5:$B$9997=G$4)*(FRACAS!$D$5:$D$9997&lt;=G132)*(IFERROR(FRACAS!$AM$5:$AM$9997,0)))
    ),"")</f>
        <v/>
      </c>
      <c r="LH132" s="354" t="str" cm="1">
        <f t="array" ref="LH132">IFERROR(
    (((H132/FRACAS!$AY$1)*60))
    /
    (((H132/FRACAS!$AY$1)*60) + SUMPRODUCT((FRACAS!$B$5:$B$9997=H$4)*(FRACAS!$D$5:$D$9997&lt;=H132)*(IFERROR(FRACAS!$AM$5:$AM$9997,0)))
    ),"")</f>
        <v/>
      </c>
      <c r="LI132" s="354" t="str" cm="1">
        <f t="array" ref="LI132">IFERROR(
    (((I132/FRACAS!$AY$1)*60))
    /
    (((I132/FRACAS!$AY$1)*60) + SUMPRODUCT((FRACAS!$B$5:$B$9997=I$4)*(FRACAS!$D$5:$D$9997&lt;=I132)*(IFERROR(FRACAS!$AM$5:$AM$9997,0)))
    ),"")</f>
        <v/>
      </c>
      <c r="LJ132" s="354" t="str" cm="1">
        <f t="array" ref="LJ132">IFERROR(
    (((J132/FRACAS!$AY$1)*60))
    /
    (((J132/FRACAS!$AY$1)*60) + SUMPRODUCT((FRACAS!$B$5:$B$9997=J$4)*(FRACAS!$D$5:$D$9997&lt;=J132)*(IFERROR(FRACAS!$AM$5:$AM$9997,0)))
    ),"")</f>
        <v/>
      </c>
      <c r="LK132" s="354" t="str" cm="1">
        <f t="array" ref="LK132">IFERROR(
    (((K132/FRACAS!$AY$1)*60))
    /
    (((K132/FRACAS!$AY$1)*60) + SUMPRODUCT((FRACAS!$B$5:$B$9997=K$4)*(FRACAS!$D$5:$D$9997&lt;=K132)*(IFERROR(FRACAS!$AM$5:$AM$9997,0)))
    ),"")</f>
        <v/>
      </c>
      <c r="LL132" s="354" t="str" cm="1">
        <f t="array" ref="LL132">IFERROR(
    (((L132/FRACAS!$AY$1)*60))
    /
    (((L132/FRACAS!$AY$1)*60) + SUMPRODUCT((FRACAS!$B$5:$B$9997=L$4)*(FRACAS!$D$5:$D$9997&lt;=L132)*(IFERROR(FRACAS!$AM$5:$AM$9997,0)))
    ),"")</f>
        <v/>
      </c>
      <c r="LM132" s="354" t="str" cm="1">
        <f t="array" ref="LM132">IFERROR(
    (((M132/FRACAS!$AY$1)*60))
    /
    (((M132/FRACAS!$AY$1)*60) + SUMPRODUCT((FRACAS!$B$5:$B$9997=M$4)*(FRACAS!$D$5:$D$9997&lt;=M132)*(IFERROR(FRACAS!$AM$5:$AM$9997,0)))
    ),"")</f>
        <v/>
      </c>
      <c r="LN132" s="308"/>
      <c r="LO132" s="276"/>
      <c r="LP132" s="276"/>
      <c r="LQ132" s="276"/>
      <c r="LR132" s="276"/>
      <c r="LS132" s="276"/>
      <c r="LT132" s="276"/>
      <c r="LU132" s="276"/>
      <c r="LV132" s="276"/>
      <c r="LW132" s="276"/>
      <c r="LX132" s="276"/>
      <c r="LY132" s="276"/>
      <c r="LZ132" s="276"/>
      <c r="MA132" s="276"/>
      <c r="MB132" s="276"/>
      <c r="MC132" s="276"/>
      <c r="MD132" s="276"/>
      <c r="ME132" s="276"/>
      <c r="MF132" s="276"/>
      <c r="MG132" s="276"/>
      <c r="MH132" s="276"/>
      <c r="MI132" s="276"/>
      <c r="MJ132" s="276"/>
      <c r="MK132" s="276"/>
      <c r="ML132" s="276"/>
      <c r="MM132" s="276"/>
      <c r="MN132" s="276"/>
      <c r="MO132" s="276"/>
      <c r="MP132" s="276"/>
      <c r="MQ132" s="276"/>
      <c r="MR132" s="276"/>
      <c r="MS132" s="276"/>
      <c r="MT132" s="276"/>
      <c r="MU132" s="276"/>
      <c r="MV132" s="276"/>
      <c r="MW132" s="276"/>
      <c r="MX132" s="276"/>
      <c r="MY132" s="276"/>
      <c r="MZ132" s="276"/>
      <c r="NA132" s="277"/>
      <c r="ND132" s="345">
        <f t="shared" si="12"/>
        <v>0</v>
      </c>
      <c r="NE132" s="346" t="str">
        <f t="shared" si="13"/>
        <v/>
      </c>
      <c r="NF132" s="347" t="str" cm="1">
        <f t="array" ref="NF132">IF($ND132=0,"",(IFERROR( (IFERROR($ND132/FRACAS!$AY$1*60,0) - SUMPRODUCT( (FRACAS!$K$5:$K$9999=NF$2) * IFERROR(FRACAS!$AN$5:$AN$9999,0) ) ) / IFERROR($ND132/FRACAS!$AY$1*60,0), 1 )))</f>
        <v/>
      </c>
      <c r="NG132" s="347" t="str" cm="1">
        <f t="array" ref="NG132">IF($ND132=0,"",(IFERROR( (IFERROR($ND132/FRACAS!$AY$1*60,0) - SUMPRODUCT( (FRACAS!$K$5:$K$9999=NG$2) * IFERROR(FRACAS!$AN$5:$AN$9999,0) ) ) / IFERROR($ND132/FRACAS!$AY$1*60,0), 1 )))</f>
        <v/>
      </c>
      <c r="NH132" s="347" t="str" cm="1">
        <f t="array" ref="NH132">IF($ND132=0,"",(IFERROR( (IFERROR($ND132/FRACAS!$AY$1*60,0) - SUMPRODUCT( (FRACAS!$K$5:$K$9999=NH$2) * IFERROR(FRACAS!$AN$5:$AN$9999,0) ) ) / IFERROR($ND132/FRACAS!$AY$1*60,0), 1 )))</f>
        <v/>
      </c>
      <c r="NI132" s="347" t="str" cm="1">
        <f t="array" ref="NI132">IF($ND132=0,"",(IFERROR( (IFERROR($ND132/FRACAS!$AY$1*60,0) - SUMPRODUCT( (FRACAS!$K$5:$K$9999=NI$2) * IFERROR(FRACAS!$AN$5:$AN$9999,0) ) ) / IFERROR($ND132/FRACAS!$AY$1*60,0), 1 )))</f>
        <v/>
      </c>
      <c r="NJ132" s="347" t="str" cm="1">
        <f t="array" ref="NJ132">IF($ND132=0,"",(IFERROR( (IFERROR($ND132/FRACAS!$AY$1*60,0) - SUMPRODUCT( (FRACAS!$K$5:$K$9999=NJ$2) * IFERROR(FRACAS!$AN$5:$AN$9999,0) ) ) / IFERROR($ND132/FRACAS!$AY$1*60,0), 1 )))</f>
        <v/>
      </c>
      <c r="NK132" s="347" t="str" cm="1">
        <f t="array" ref="NK132">IF($ND132=0,"",(IFERROR( (IFERROR($ND132/FRACAS!$AY$1*60,0) - SUMPRODUCT( (FRACAS!$K$5:$K$9999=NK$2) * IFERROR(FRACAS!$AN$5:$AN$9999,0) ) ) / IFERROR($ND132/FRACAS!$AY$1*60,0), 1 )))</f>
        <v/>
      </c>
      <c r="NL132" s="347" t="str" cm="1">
        <f t="array" ref="NL132">IF($ND132=0,"",(IFERROR( (IFERROR($ND132/FRACAS!$AY$1*60,0) - SUMPRODUCT( (FRACAS!$K$5:$K$9999=NL$2) * IFERROR(FRACAS!$AN$5:$AN$9999,0) ) ) / IFERROR($ND132/FRACAS!$AY$1*60,0), 1 )))</f>
        <v/>
      </c>
      <c r="NM132" s="347" t="str" cm="1">
        <f t="array" ref="NM132">IF($ND132=0,"",(IFERROR( (IFERROR($ND132/FRACAS!$AY$1*60,0) - SUMPRODUCT( (FRACAS!$K$5:$K$9999=NM$2) * IFERROR(FRACAS!$AN$5:$AN$9999,0) ) ) / IFERROR($ND132/FRACAS!$AY$1*60,0), 1 )))</f>
        <v/>
      </c>
      <c r="NN132" s="347" t="str" cm="1">
        <f t="array" ref="NN132">IF($ND132=0,"",(IFERROR( (IFERROR($ND132/FRACAS!$AY$1*60,0) - SUMPRODUCT( (FRACAS!$K$5:$K$9999=NN$2) * IFERROR(FRACAS!$AN$5:$AN$9999,0) ) ) / IFERROR($ND132/FRACAS!$AY$1*60,0), 1 )))</f>
        <v/>
      </c>
      <c r="NO132" s="347" t="str" cm="1">
        <f t="array" ref="NO132">IF($ND132=0,"",(IFERROR( (IFERROR($ND132/FRACAS!$AY$1*60,0) - SUMPRODUCT( (FRACAS!$K$5:$K$9999=NO$2) * IFERROR(FRACAS!$AN$5:$AN$9999,0) ) ) / IFERROR($ND132/FRACAS!$AY$1*60,0), 1 )))</f>
        <v/>
      </c>
      <c r="NP132" s="347" t="str" cm="1">
        <f t="array" ref="NP132">IF($ND132=0,"",(IFERROR( (IFERROR($ND132/FRACAS!$AY$1*60,0) - SUMPRODUCT( (FRACAS!$K$5:$K$9999=NP$2) * IFERROR(FRACAS!$AN$5:$AN$9999,0) ) ) / IFERROR($ND132/FRACAS!$AY$1*60,0), 1 )))</f>
        <v/>
      </c>
      <c r="NQ132" s="347" t="str" cm="1">
        <f t="array" ref="NQ132">IF($ND132=0,"",(IFERROR( (IFERROR($ND132/FRACAS!$AY$1*60,0) - SUMPRODUCT( (FRACAS!$K$5:$K$9999=NQ$2) * IFERROR(FRACAS!$AN$5:$AN$9999,0) ) ) / IFERROR($ND132/FRACAS!$AY$1*60,0), 1 )))</f>
        <v/>
      </c>
      <c r="NR132" s="347" t="str" cm="1">
        <f t="array" ref="NR132">IF($ND132=0,"",(IFERROR( (IFERROR($ND132/FRACAS!$AY$1*60,0) - SUMPRODUCT( (FRACAS!$K$5:$K$9999=NR$2) * IFERROR(FRACAS!$AN$5:$AN$9999,0) ) ) / IFERROR($ND132/FRACAS!$AY$1*60,0), 1 )))</f>
        <v/>
      </c>
      <c r="NS132" s="347" t="str" cm="1">
        <f t="array" ref="NS132">IF($ND132=0,"",(IFERROR( (IFERROR($ND132/FRACAS!$AY$1*60,0) - SUMPRODUCT( (FRACAS!$K$5:$K$9999=NS$2) * IFERROR(FRACAS!$AN$5:$AN$9999,0) ) ) / IFERROR($ND132/FRACAS!$AY$1*60,0), 1 )))</f>
        <v/>
      </c>
      <c r="NT132" s="347" t="str" cm="1">
        <f t="array" ref="NT132">IF($ND132=0,"",(IFERROR( (IFERROR($ND132/FRACAS!$AY$1*60,0) - SUMPRODUCT( (FRACAS!$K$5:$K$9999=NT$2) * IFERROR(FRACAS!$AN$5:$AN$9999,0) ) ) / IFERROR($ND132/FRACAS!$AY$1*60,0), 1 )))</f>
        <v/>
      </c>
      <c r="NU132" s="347" t="str" cm="1">
        <f t="array" ref="NU132">IF($ND132=0,"",(IFERROR( (IFERROR($ND132/FRACAS!$AY$1*60,0) - SUMPRODUCT( (FRACAS!$K$5:$K$9999=NU$2) * IFERROR(FRACAS!$AN$5:$AN$9999,0) ) ) / IFERROR($ND132/FRACAS!$AY$1*60,0), 1 )))</f>
        <v/>
      </c>
      <c r="NV132" s="347" t="str" cm="1">
        <f t="array" ref="NV132">IF($ND132=0,"",(IFERROR( (IFERROR($ND132/FRACAS!$AY$1*60,0) - SUMPRODUCT( (FRACAS!$K$5:$K$9999=NV$2) * IFERROR(FRACAS!$AN$5:$AN$9999,0) ) ) / IFERROR($ND132/FRACAS!$AY$1*60,0), 1 )))</f>
        <v/>
      </c>
      <c r="NW132" s="347" t="str" cm="1">
        <f t="array" ref="NW132">IF($ND132=0,"",(IFERROR( (IFERROR($ND132/FRACAS!$AY$1*60,0) - SUMPRODUCT( (FRACAS!$K$5:$K$9999=NW$2) * IFERROR(FRACAS!$AN$5:$AN$9999,0) ) ) / IFERROR($ND132/FRACAS!$AY$1*60,0), 1 )))</f>
        <v/>
      </c>
      <c r="NX132" s="347" t="str" cm="1">
        <f t="array" ref="NX132">IF($ND132=0,"",(IFERROR( (IFERROR($ND132/FRACAS!$AY$1*60,0) - SUMPRODUCT( (FRACAS!$K$5:$K$9999=NX$2) * IFERROR(FRACAS!$AN$5:$AN$9999,0) ) ) / IFERROR($ND132/FRACAS!$AY$1*60,0), 1 )))</f>
        <v/>
      </c>
      <c r="NY132" s="347" t="str" cm="1">
        <f t="array" ref="NY132">IF($ND132=0,"",(IFERROR( (IFERROR($ND132/FRACAS!$AY$1*60,0) - SUMPRODUCT( (FRACAS!$K$5:$K$9999=NY$2) * IFERROR(FRACAS!$AN$5:$AN$9999,0) ) ) / IFERROR($ND132/FRACAS!$AY$1*60,0), 1 )))</f>
        <v/>
      </c>
      <c r="NZ132" s="347" t="str" cm="1">
        <f t="array" ref="NZ132">IF($ND132=0,"",(IFERROR( (IFERROR($ND132/FRACAS!$AY$1*60,0) - SUMPRODUCT( (FRACAS!$K$5:$K$9999=NZ$2) * IFERROR(FRACAS!$AN$5:$AN$9999,0) ) ) / IFERROR($ND132/FRACAS!$AY$1*60,0), 1 )))</f>
        <v/>
      </c>
      <c r="OA132" s="347" t="str" cm="1">
        <f t="array" ref="OA132">IF($ND132=0,"",(IFERROR( (IFERROR($ND132/FRACAS!$AY$1*60,0) - SUMPRODUCT( (FRACAS!$K$5:$K$9999=OA$2) * IFERROR(FRACAS!$AN$5:$AN$9999,0) ) ) / IFERROR($ND132/FRACAS!$AY$1*60,0), 1 )))</f>
        <v/>
      </c>
      <c r="OB132" s="347" t="str" cm="1">
        <f t="array" ref="OB132">IF($ND132=0,"",(IFERROR( (IFERROR($ND132/FRACAS!$AY$1*60,0) - SUMPRODUCT( (FRACAS!$K$5:$K$9999=OB$2) * IFERROR(FRACAS!$AN$5:$AN$9999,0) ) ) / IFERROR($ND132/FRACAS!$AY$1*60,0), 1 )))</f>
        <v/>
      </c>
      <c r="OC132" s="347" t="str" cm="1">
        <f t="array" ref="OC132">IF($ND132=0,"",(IFERROR( (IFERROR($ND132/FRACAS!$AY$1*60,0) - SUMPRODUCT( (FRACAS!$K$5:$K$9999=OC$2) * IFERROR(FRACAS!$AN$5:$AN$9999,0) ) ) / IFERROR($ND132/FRACAS!$AY$1*60,0), 1 )))</f>
        <v/>
      </c>
      <c r="OD132" s="347" t="str" cm="1">
        <f t="array" ref="OD132">IF($ND132=0,"",(IFERROR( (IFERROR($ND132/FRACAS!$AY$1*60,0) - SUMPRODUCT( (FRACAS!$K$5:$K$9999=OD$2) * IFERROR(FRACAS!$AN$5:$AN$9999,0) ) ) / IFERROR($ND132/FRACAS!$AY$1*60,0), 1 )))</f>
        <v/>
      </c>
      <c r="OE132" s="347" t="str" cm="1">
        <f t="array" ref="OE132">IF($ND132=0,"",(IFERROR( (IFERROR($ND132/FRACAS!$AY$1*60,0) - SUMPRODUCT( (FRACAS!$K$5:$K$9999=OE$2) * IFERROR(FRACAS!$AN$5:$AN$9999,0) ) ) / IFERROR($ND132/FRACAS!$AY$1*60,0), 1 )))</f>
        <v/>
      </c>
      <c r="OF132" s="347" t="str" cm="1">
        <f t="array" ref="OF132">IF($ND132=0,"",(IFERROR( (IFERROR($ND132/FRACAS!$AY$1*60,0) - SUMPRODUCT( (FRACAS!$K$5:$K$9999=OF$2) * IFERROR(FRACAS!$AN$5:$AN$9999,0) ) ) / IFERROR($ND132/FRACAS!$AY$1*60,0), 1 )))</f>
        <v/>
      </c>
      <c r="OG132" s="347" t="str" cm="1">
        <f t="array" ref="OG132">IF($ND132=0,"",(IFERROR( (IFERROR($ND132/FRACAS!$AY$1*60,0) - SUMPRODUCT( (FRACAS!$K$5:$K$9999=OG$2) * IFERROR(FRACAS!$AN$5:$AN$9999,0) ) ) / IFERROR($ND132/FRACAS!$AY$1*60,0), 1 )))</f>
        <v/>
      </c>
      <c r="OH132" s="347" t="str" cm="1">
        <f t="array" ref="OH132">IF($ND132=0,"",(IFERROR( (IFERROR($ND132/FRACAS!$AY$1*60,0) - SUMPRODUCT( (FRACAS!$K$5:$K$9999=OH$2) * IFERROR(FRACAS!$AN$5:$AN$9999,0) ) ) / IFERROR($ND132/FRACAS!$AY$1*60,0), 1 )))</f>
        <v/>
      </c>
      <c r="OI132" s="347" t="str" cm="1">
        <f t="array" ref="OI132">IF($ND132=0,"",(IFERROR( (IFERROR($ND132/FRACAS!$AY$1*60,0) - SUMPRODUCT( (FRACAS!$K$5:$K$9999=OI$2) * IFERROR(FRACAS!$AN$5:$AN$9999,0) ) ) / IFERROR($ND132/FRACAS!$AY$1*60,0), 1 )))</f>
        <v/>
      </c>
      <c r="OJ132" s="347" t="str" cm="1">
        <f t="array" ref="OJ132">IF($ND132=0,"",(IFERROR( (IFERROR($ND132/FRACAS!$AY$1*60,0) - SUMPRODUCT( (FRACAS!$K$5:$K$9999=OJ$2) * IFERROR(FRACAS!$AN$5:$AN$9999,0) ) ) / IFERROR($ND132/FRACAS!$AY$1*60,0), 1 )))</f>
        <v/>
      </c>
      <c r="OK132" s="347" t="str" cm="1">
        <f t="array" ref="OK132">IF($ND132=0,"",(IFERROR( (IFERROR($ND132/FRACAS!$AY$1*60,0) - SUMPRODUCT( (FRACAS!$K$5:$K$9999=OK$2) * IFERROR(FRACAS!$AN$5:$AN$9999,0) ) ) / IFERROR($ND132/FRACAS!$AY$1*60,0), 1 )))</f>
        <v/>
      </c>
      <c r="OL132" s="347" t="str" cm="1">
        <f t="array" ref="OL132">IF($ND132=0,"",(IFERROR( (IFERROR($ND132/FRACAS!$AY$1*60,0) - SUMPRODUCT( (FRACAS!$K$5:$K$9999=OL$2) * IFERROR(FRACAS!$AN$5:$AN$9999,0) ) ) / IFERROR($ND132/FRACAS!$AY$1*60,0), 1 )))</f>
        <v/>
      </c>
      <c r="OM132" s="347" t="str" cm="1">
        <f t="array" ref="OM132">IF($ND132=0,"",(IFERROR( (IFERROR($ND132/FRACAS!$AY$1*60,0) - SUMPRODUCT( (FRACAS!$K$5:$K$9999=OM$2) * IFERROR(FRACAS!$AN$5:$AN$9999,0) ) ) / IFERROR($ND132/FRACAS!$AY$1*60,0), 1 )))</f>
        <v/>
      </c>
      <c r="ON132" s="347" t="str" cm="1">
        <f t="array" ref="ON132">IF($ND132=0,"",(IFERROR( (IFERROR($ND132/FRACAS!$AY$1*60,0) - SUMPRODUCT( (FRACAS!$K$5:$K$9999=ON$2) * IFERROR(FRACAS!$AN$5:$AN$9999,0) ) ) / IFERROR($ND132/FRACAS!$AY$1*60,0), 1 )))</f>
        <v/>
      </c>
    </row>
    <row r="133" spans="2:404" ht="15" customHeight="1">
      <c r="B133" s="301" t="s">
        <v>240</v>
      </c>
      <c r="C133" s="302">
        <v>46157</v>
      </c>
      <c r="D133" s="279" t="str">
        <f>IF('[7]MİLLEAGE(KM)'!H134="","",'[7]MİLLEAGE(KM)'!H134)</f>
        <v/>
      </c>
      <c r="E133" s="279" t="str">
        <f>IF('[7]MİLLEAGE(KM)'!I134="","",'[7]MİLLEAGE(KM)'!I134)</f>
        <v/>
      </c>
      <c r="F133" s="279" t="str">
        <f>IF('[7]MİLLEAGE(KM)'!J134="","",'[7]MİLLEAGE(KM)'!J134)</f>
        <v/>
      </c>
      <c r="G133" s="279" t="str">
        <f>IF('[7]MİLLEAGE(KM)'!K134="","",'[7]MİLLEAGE(KM)'!K134)</f>
        <v/>
      </c>
      <c r="H133" s="279" t="str">
        <f>IF('[7]MİLLEAGE(KM)'!L134="","",'[7]MİLLEAGE(KM)'!L134)</f>
        <v/>
      </c>
      <c r="I133" s="279" t="str">
        <f>IF('[7]MİLLEAGE(KM)'!M134="","",'[7]MİLLEAGE(KM)'!M134)</f>
        <v/>
      </c>
      <c r="J133" s="279" t="str">
        <f>IF('[7]MİLLEAGE(KM)'!N134="","",'[7]MİLLEAGE(KM)'!N134)</f>
        <v/>
      </c>
      <c r="K133" s="279" t="str">
        <f>IF('[7]MİLLEAGE(KM)'!O134="","",'[7]MİLLEAGE(KM)'!O134)</f>
        <v/>
      </c>
      <c r="L133" s="279" t="str">
        <f>IF('[7]MİLLEAGE(KM)'!P134="","",'[7]MİLLEAGE(KM)'!P134)</f>
        <v/>
      </c>
      <c r="M133" s="279" t="str">
        <f>IF('[7]MİLLEAGE(KM)'!Q134="","",'[7]MİLLEAGE(KM)'!Q134)</f>
        <v/>
      </c>
      <c r="N133" s="305"/>
      <c r="O133" s="279"/>
      <c r="P133" s="279"/>
      <c r="Q133" s="279"/>
      <c r="R133" s="279"/>
      <c r="S133" s="279"/>
      <c r="T133" s="279"/>
      <c r="U133" s="279"/>
      <c r="V133" s="279"/>
      <c r="W133" s="279"/>
      <c r="X133" s="279"/>
      <c r="Y133" s="279"/>
      <c r="Z133" s="279"/>
      <c r="AA133" s="279"/>
      <c r="AB133" s="279"/>
      <c r="AC133" s="279"/>
      <c r="AD133" s="279"/>
      <c r="AE133" s="279"/>
      <c r="AF133" s="279"/>
      <c r="AG133" s="279"/>
      <c r="AH133" s="279"/>
      <c r="AI133" s="279"/>
      <c r="AJ133" s="279"/>
      <c r="AK133" s="279"/>
      <c r="AL133" s="279"/>
      <c r="AM133" s="279"/>
      <c r="AN133" s="279"/>
      <c r="AO133" s="279"/>
      <c r="AP133" s="279"/>
      <c r="AQ133" s="279"/>
      <c r="AR133" s="279"/>
      <c r="AS133" s="279"/>
      <c r="AT133" s="279"/>
      <c r="AU133" s="279"/>
      <c r="AV133" s="279"/>
      <c r="AW133" s="279"/>
      <c r="AX133" s="279"/>
      <c r="AY133" s="279"/>
      <c r="AZ133" s="279"/>
      <c r="BA133" s="280"/>
      <c r="BB133" s="266"/>
      <c r="BC133" s="266"/>
      <c r="BD133" s="352"/>
      <c r="BE133" s="352"/>
      <c r="BF133" s="352"/>
      <c r="BG133" s="352"/>
      <c r="BH133" s="352"/>
      <c r="BI133" s="352"/>
      <c r="BJ133" s="352"/>
      <c r="BK133" s="352"/>
      <c r="BL133" s="352"/>
      <c r="BM133" s="352"/>
      <c r="BN133" s="352"/>
      <c r="BO133" s="352"/>
      <c r="BP133" s="352"/>
      <c r="BQ133" s="352"/>
      <c r="BR133" s="352"/>
      <c r="BS133" s="352"/>
      <c r="BT133" s="352"/>
      <c r="BU133" s="352"/>
      <c r="BV133" s="352"/>
      <c r="BW133" s="352"/>
      <c r="BX133" s="352"/>
      <c r="BY133" s="352"/>
      <c r="BZ133" s="352"/>
      <c r="CA133" s="352"/>
      <c r="CB133" s="352"/>
      <c r="CC133" s="352"/>
      <c r="CD133" s="352"/>
      <c r="CE133" s="352"/>
      <c r="CF133" s="352"/>
      <c r="CG133" s="352"/>
      <c r="CH133" s="352"/>
      <c r="CI133" s="352"/>
      <c r="CJ133" s="352"/>
      <c r="CK133" s="352"/>
      <c r="CL133" s="352"/>
      <c r="CM133" s="352"/>
      <c r="CN133" s="352"/>
      <c r="CO133" s="352"/>
      <c r="CP133" s="352"/>
      <c r="CQ133" s="352"/>
      <c r="CR133" s="352"/>
      <c r="CS133" s="352"/>
      <c r="CT133" s="352"/>
      <c r="CU133" s="352"/>
      <c r="CV133" s="352"/>
      <c r="CW133" s="352"/>
      <c r="CX133" s="352"/>
      <c r="CY133" s="352"/>
      <c r="CZ133" s="352"/>
      <c r="DA133" s="352"/>
      <c r="DB133" s="266"/>
      <c r="DC133" s="266">
        <f t="shared" ref="DC133:DC196" si="14">SUM(DE133:DN133)</f>
        <v>0</v>
      </c>
      <c r="DD133" s="302" t="str">
        <f t="shared" ref="DD133:DD196" si="15">IF(DC133&gt;0,C133,"")</f>
        <v/>
      </c>
      <c r="DE133" s="328">
        <f>IF(D133&gt; 0,(COUNTIFS(FRACAS!$B$5:$B$9997, D$4, FRACAS!$D$5:$D$9997, "&lt;="&amp;D133)), "" )</f>
        <v>0</v>
      </c>
      <c r="DF133" s="282">
        <f>IF(E133&gt; 0,(COUNTIFS(FRACAS!$B$5:$B$9997, E$4, FRACAS!$D$5:$D$9997, "&lt;="&amp;E133)), "" )</f>
        <v>0</v>
      </c>
      <c r="DG133" s="282">
        <f>IF(F133&gt; 0,(COUNTIFS(FRACAS!$B$5:$B$9997, F$4, FRACAS!$D$5:$D$9997, "&lt;="&amp;F133)), "" )</f>
        <v>0</v>
      </c>
      <c r="DH133" s="282">
        <f>IF(G133&gt; 0,(COUNTIFS(FRACAS!$B$5:$B$9997, G$4, FRACAS!$D$5:$D$9997, "&lt;="&amp;G133)), "" )</f>
        <v>0</v>
      </c>
      <c r="DI133" s="282">
        <f>IF(H133&gt; 0,(COUNTIFS(FRACAS!$B$5:$B$9997, H$4, FRACAS!$D$5:$D$9997, "&lt;="&amp;H133)), "" )</f>
        <v>0</v>
      </c>
      <c r="DJ133" s="282">
        <f>IF(I133&gt; 0,(COUNTIFS(FRACAS!$B$5:$B$9997, I$4, FRACAS!$D$5:$D$9997, "&lt;="&amp;I133)), "" )</f>
        <v>0</v>
      </c>
      <c r="DK133" s="282">
        <f>IF(J133&gt; 0,(COUNTIFS(FRACAS!$B$5:$B$9997, J$4, FRACAS!$D$5:$D$9997, "&lt;="&amp;J133)), "" )</f>
        <v>0</v>
      </c>
      <c r="DL133" s="282">
        <f>IF(K133&gt; 0,(COUNTIFS(FRACAS!$B$5:$B$9997, K$4, FRACAS!$D$5:$D$9997, "&lt;="&amp;K133)), "" )</f>
        <v>0</v>
      </c>
      <c r="DM133" s="282">
        <f>IF(L133&gt; 0,(COUNTIFS(FRACAS!$B$5:$B$9997, L$4, FRACAS!$D$5:$D$9997, "&lt;="&amp;L133)), "" )</f>
        <v>0</v>
      </c>
      <c r="DN133" s="282">
        <f>IF(M133&gt; 0,(COUNTIFS(FRACAS!$B$5:$B$9997, M$4, FRACAS!$D$5:$D$9997, "&lt;="&amp;M133)), "" )</f>
        <v>0</v>
      </c>
      <c r="DO133" s="284"/>
      <c r="DP133" s="282"/>
      <c r="DQ133" s="282"/>
      <c r="DR133" s="282"/>
      <c r="DS133" s="282"/>
      <c r="DT133" s="282"/>
      <c r="DU133" s="282"/>
      <c r="DV133" s="282"/>
      <c r="DW133" s="282"/>
      <c r="DX133" s="282"/>
      <c r="DY133" s="282"/>
      <c r="DZ133" s="282"/>
      <c r="EA133" s="282"/>
      <c r="EB133" s="282"/>
      <c r="EC133" s="282"/>
      <c r="ED133" s="282"/>
      <c r="EE133" s="282"/>
      <c r="EF133" s="282"/>
      <c r="EG133" s="282"/>
      <c r="EH133" s="282"/>
      <c r="EI133" s="282"/>
      <c r="EJ133" s="282"/>
      <c r="EK133" s="282"/>
      <c r="EL133" s="282"/>
      <c r="EM133" s="282"/>
      <c r="EN133" s="282"/>
      <c r="EO133" s="282"/>
      <c r="EP133" s="282"/>
      <c r="EQ133" s="282"/>
      <c r="ER133" s="282"/>
      <c r="ES133" s="282"/>
      <c r="ET133" s="282"/>
      <c r="EU133" s="282"/>
      <c r="EV133" s="282"/>
      <c r="EW133" s="282"/>
      <c r="EX133" s="282"/>
      <c r="EY133" s="282"/>
      <c r="EZ133" s="282"/>
      <c r="FA133" s="282"/>
      <c r="FB133" s="283"/>
      <c r="FC133" s="285"/>
      <c r="FD133" s="285"/>
      <c r="JN133" s="306"/>
      <c r="JO133" s="274"/>
      <c r="JP133" s="274"/>
      <c r="JQ133" s="274"/>
      <c r="JR133" s="274"/>
      <c r="JS133" s="274"/>
      <c r="JT133" s="274"/>
      <c r="JU133" s="274"/>
      <c r="JV133" s="274"/>
      <c r="JW133" s="274"/>
      <c r="JX133" s="274"/>
      <c r="JY133" s="274"/>
      <c r="JZ133" s="274"/>
      <c r="KA133" s="274"/>
      <c r="KB133" s="274"/>
      <c r="KC133" s="274"/>
      <c r="KD133" s="274"/>
      <c r="KE133" s="274"/>
      <c r="KF133" s="274"/>
      <c r="KG133" s="274"/>
      <c r="KH133" s="274"/>
      <c r="KI133" s="274"/>
      <c r="KJ133" s="274"/>
      <c r="KK133" s="274"/>
      <c r="KL133" s="274"/>
      <c r="KM133" s="274"/>
      <c r="KN133" s="274"/>
      <c r="KO133" s="274"/>
      <c r="KP133" s="274"/>
      <c r="KQ133" s="274"/>
      <c r="KR133" s="274"/>
      <c r="KS133" s="274"/>
      <c r="KT133" s="274"/>
      <c r="KU133" s="274"/>
      <c r="KV133" s="274"/>
      <c r="KW133" s="274"/>
      <c r="KX133" s="274"/>
      <c r="KY133" s="274"/>
      <c r="KZ133" s="274"/>
      <c r="LA133" s="274"/>
      <c r="LB133" s="275"/>
      <c r="LC133" s="302" t="str">
        <f t="shared" si="11"/>
        <v/>
      </c>
      <c r="LD133" s="354" t="str" cm="1">
        <f t="array" ref="LD133">IFERROR(
    (((D133/FRACAS!$AY$1)*60))
    /
    (((D133/FRACAS!$AY$1)*60) + SUMPRODUCT((FRACAS!$B$5:$B$9997=D$4)*(FRACAS!$D$5:$D$9997&lt;=D133)*(IFERROR(FRACAS!$AM$5:$AM$9997,0)))
    ),"")</f>
        <v/>
      </c>
      <c r="LE133" s="354" t="str" cm="1">
        <f t="array" ref="LE133">IFERROR(
    (((E133/FRACAS!$AY$1)*60))
    /
    (((E133/FRACAS!$AY$1)*60) + SUMPRODUCT((FRACAS!$B$5:$B$9997=E$4)*(FRACAS!$D$5:$D$9997&lt;=E133)*(IFERROR(FRACAS!$AM$5:$AM$9997,0)))
    ),"")</f>
        <v/>
      </c>
      <c r="LF133" s="354" t="str" cm="1">
        <f t="array" ref="LF133">IFERROR(
    (((F133/FRACAS!$AY$1)*60))
    /
    (((F133/FRACAS!$AY$1)*60) + SUMPRODUCT((FRACAS!$B$5:$B$9997=F$4)*(FRACAS!$D$5:$D$9997&lt;=F133)*(IFERROR(FRACAS!$AM$5:$AM$9997,0)))
    ),"")</f>
        <v/>
      </c>
      <c r="LG133" s="354" t="str" cm="1">
        <f t="array" ref="LG133">IFERROR(
    (((G133/FRACAS!$AY$1)*60))
    /
    (((G133/FRACAS!$AY$1)*60) + SUMPRODUCT((FRACAS!$B$5:$B$9997=G$4)*(FRACAS!$D$5:$D$9997&lt;=G133)*(IFERROR(FRACAS!$AM$5:$AM$9997,0)))
    ),"")</f>
        <v/>
      </c>
      <c r="LH133" s="354" t="str" cm="1">
        <f t="array" ref="LH133">IFERROR(
    (((H133/FRACAS!$AY$1)*60))
    /
    (((H133/FRACAS!$AY$1)*60) + SUMPRODUCT((FRACAS!$B$5:$B$9997=H$4)*(FRACAS!$D$5:$D$9997&lt;=H133)*(IFERROR(FRACAS!$AM$5:$AM$9997,0)))
    ),"")</f>
        <v/>
      </c>
      <c r="LI133" s="354" t="str" cm="1">
        <f t="array" ref="LI133">IFERROR(
    (((I133/FRACAS!$AY$1)*60))
    /
    (((I133/FRACAS!$AY$1)*60) + SUMPRODUCT((FRACAS!$B$5:$B$9997=I$4)*(FRACAS!$D$5:$D$9997&lt;=I133)*(IFERROR(FRACAS!$AM$5:$AM$9997,0)))
    ),"")</f>
        <v/>
      </c>
      <c r="LJ133" s="354" t="str" cm="1">
        <f t="array" ref="LJ133">IFERROR(
    (((J133/FRACAS!$AY$1)*60))
    /
    (((J133/FRACAS!$AY$1)*60) + SUMPRODUCT((FRACAS!$B$5:$B$9997=J$4)*(FRACAS!$D$5:$D$9997&lt;=J133)*(IFERROR(FRACAS!$AM$5:$AM$9997,0)))
    ),"")</f>
        <v/>
      </c>
      <c r="LK133" s="354" t="str" cm="1">
        <f t="array" ref="LK133">IFERROR(
    (((K133/FRACAS!$AY$1)*60))
    /
    (((K133/FRACAS!$AY$1)*60) + SUMPRODUCT((FRACAS!$B$5:$B$9997=K$4)*(FRACAS!$D$5:$D$9997&lt;=K133)*(IFERROR(FRACAS!$AM$5:$AM$9997,0)))
    ),"")</f>
        <v/>
      </c>
      <c r="LL133" s="354" t="str" cm="1">
        <f t="array" ref="LL133">IFERROR(
    (((L133/FRACAS!$AY$1)*60))
    /
    (((L133/FRACAS!$AY$1)*60) + SUMPRODUCT((FRACAS!$B$5:$B$9997=L$4)*(FRACAS!$D$5:$D$9997&lt;=L133)*(IFERROR(FRACAS!$AM$5:$AM$9997,0)))
    ),"")</f>
        <v/>
      </c>
      <c r="LM133" s="354" t="str" cm="1">
        <f t="array" ref="LM133">IFERROR(
    (((M133/FRACAS!$AY$1)*60))
    /
    (((M133/FRACAS!$AY$1)*60) + SUMPRODUCT((FRACAS!$B$5:$B$9997=M$4)*(FRACAS!$D$5:$D$9997&lt;=M133)*(IFERROR(FRACAS!$AM$5:$AM$9997,0)))
    ),"")</f>
        <v/>
      </c>
      <c r="LN133" s="308"/>
      <c r="LO133" s="276"/>
      <c r="LP133" s="276"/>
      <c r="LQ133" s="276"/>
      <c r="LR133" s="276"/>
      <c r="LS133" s="276"/>
      <c r="LT133" s="276"/>
      <c r="LU133" s="276"/>
      <c r="LV133" s="276"/>
      <c r="LW133" s="276"/>
      <c r="LX133" s="276"/>
      <c r="LY133" s="276"/>
      <c r="LZ133" s="276"/>
      <c r="MA133" s="276"/>
      <c r="MB133" s="276"/>
      <c r="MC133" s="276"/>
      <c r="MD133" s="276"/>
      <c r="ME133" s="276"/>
      <c r="MF133" s="276"/>
      <c r="MG133" s="276"/>
      <c r="MH133" s="276"/>
      <c r="MI133" s="276"/>
      <c r="MJ133" s="276"/>
      <c r="MK133" s="276"/>
      <c r="ML133" s="276"/>
      <c r="MM133" s="276"/>
      <c r="MN133" s="276"/>
      <c r="MO133" s="276"/>
      <c r="MP133" s="276"/>
      <c r="MQ133" s="276"/>
      <c r="MR133" s="276"/>
      <c r="MS133" s="276"/>
      <c r="MT133" s="276"/>
      <c r="MU133" s="276"/>
      <c r="MV133" s="276"/>
      <c r="MW133" s="276"/>
      <c r="MX133" s="276"/>
      <c r="MY133" s="276"/>
      <c r="MZ133" s="276"/>
      <c r="NA133" s="277"/>
      <c r="ND133" s="345">
        <f t="shared" si="12"/>
        <v>0</v>
      </c>
      <c r="NE133" s="346" t="str">
        <f t="shared" ref="NE133:NE196" si="16">IF(ND133=0,"",C133)</f>
        <v/>
      </c>
      <c r="NF133" s="347" t="str" cm="1">
        <f t="array" ref="NF133">IF($ND133=0,"",(IFERROR( (IFERROR($ND133/FRACAS!$AY$1*60,0) - SUMPRODUCT( (FRACAS!$K$5:$K$9999=NF$2) * IFERROR(FRACAS!$AN$5:$AN$9999,0) ) ) / IFERROR($ND133/FRACAS!$AY$1*60,0), 1 )))</f>
        <v/>
      </c>
      <c r="NG133" s="347" t="str" cm="1">
        <f t="array" ref="NG133">IF($ND133=0,"",(IFERROR( (IFERROR($ND133/FRACAS!$AY$1*60,0) - SUMPRODUCT( (FRACAS!$K$5:$K$9999=NG$2) * IFERROR(FRACAS!$AN$5:$AN$9999,0) ) ) / IFERROR($ND133/FRACAS!$AY$1*60,0), 1 )))</f>
        <v/>
      </c>
      <c r="NH133" s="347" t="str" cm="1">
        <f t="array" ref="NH133">IF($ND133=0,"",(IFERROR( (IFERROR($ND133/FRACAS!$AY$1*60,0) - SUMPRODUCT( (FRACAS!$K$5:$K$9999=NH$2) * IFERROR(FRACAS!$AN$5:$AN$9999,0) ) ) / IFERROR($ND133/FRACAS!$AY$1*60,0), 1 )))</f>
        <v/>
      </c>
      <c r="NI133" s="347" t="str" cm="1">
        <f t="array" ref="NI133">IF($ND133=0,"",(IFERROR( (IFERROR($ND133/FRACAS!$AY$1*60,0) - SUMPRODUCT( (FRACAS!$K$5:$K$9999=NI$2) * IFERROR(FRACAS!$AN$5:$AN$9999,0) ) ) / IFERROR($ND133/FRACAS!$AY$1*60,0), 1 )))</f>
        <v/>
      </c>
      <c r="NJ133" s="347" t="str" cm="1">
        <f t="array" ref="NJ133">IF($ND133=0,"",(IFERROR( (IFERROR($ND133/FRACAS!$AY$1*60,0) - SUMPRODUCT( (FRACAS!$K$5:$K$9999=NJ$2) * IFERROR(FRACAS!$AN$5:$AN$9999,0) ) ) / IFERROR($ND133/FRACAS!$AY$1*60,0), 1 )))</f>
        <v/>
      </c>
      <c r="NK133" s="347" t="str" cm="1">
        <f t="array" ref="NK133">IF($ND133=0,"",(IFERROR( (IFERROR($ND133/FRACAS!$AY$1*60,0) - SUMPRODUCT( (FRACAS!$K$5:$K$9999=NK$2) * IFERROR(FRACAS!$AN$5:$AN$9999,0) ) ) / IFERROR($ND133/FRACAS!$AY$1*60,0), 1 )))</f>
        <v/>
      </c>
      <c r="NL133" s="347" t="str" cm="1">
        <f t="array" ref="NL133">IF($ND133=0,"",(IFERROR( (IFERROR($ND133/FRACAS!$AY$1*60,0) - SUMPRODUCT( (FRACAS!$K$5:$K$9999=NL$2) * IFERROR(FRACAS!$AN$5:$AN$9999,0) ) ) / IFERROR($ND133/FRACAS!$AY$1*60,0), 1 )))</f>
        <v/>
      </c>
      <c r="NM133" s="347" t="str" cm="1">
        <f t="array" ref="NM133">IF($ND133=0,"",(IFERROR( (IFERROR($ND133/FRACAS!$AY$1*60,0) - SUMPRODUCT( (FRACAS!$K$5:$K$9999=NM$2) * IFERROR(FRACAS!$AN$5:$AN$9999,0) ) ) / IFERROR($ND133/FRACAS!$AY$1*60,0), 1 )))</f>
        <v/>
      </c>
      <c r="NN133" s="347" t="str" cm="1">
        <f t="array" ref="NN133">IF($ND133=0,"",(IFERROR( (IFERROR($ND133/FRACAS!$AY$1*60,0) - SUMPRODUCT( (FRACAS!$K$5:$K$9999=NN$2) * IFERROR(FRACAS!$AN$5:$AN$9999,0) ) ) / IFERROR($ND133/FRACAS!$AY$1*60,0), 1 )))</f>
        <v/>
      </c>
      <c r="NO133" s="347" t="str" cm="1">
        <f t="array" ref="NO133">IF($ND133=0,"",(IFERROR( (IFERROR($ND133/FRACAS!$AY$1*60,0) - SUMPRODUCT( (FRACAS!$K$5:$K$9999=NO$2) * IFERROR(FRACAS!$AN$5:$AN$9999,0) ) ) / IFERROR($ND133/FRACAS!$AY$1*60,0), 1 )))</f>
        <v/>
      </c>
      <c r="NP133" s="347" t="str" cm="1">
        <f t="array" ref="NP133">IF($ND133=0,"",(IFERROR( (IFERROR($ND133/FRACAS!$AY$1*60,0) - SUMPRODUCT( (FRACAS!$K$5:$K$9999=NP$2) * IFERROR(FRACAS!$AN$5:$AN$9999,0) ) ) / IFERROR($ND133/FRACAS!$AY$1*60,0), 1 )))</f>
        <v/>
      </c>
      <c r="NQ133" s="347" t="str" cm="1">
        <f t="array" ref="NQ133">IF($ND133=0,"",(IFERROR( (IFERROR($ND133/FRACAS!$AY$1*60,0) - SUMPRODUCT( (FRACAS!$K$5:$K$9999=NQ$2) * IFERROR(FRACAS!$AN$5:$AN$9999,0) ) ) / IFERROR($ND133/FRACAS!$AY$1*60,0), 1 )))</f>
        <v/>
      </c>
      <c r="NR133" s="347" t="str" cm="1">
        <f t="array" ref="NR133">IF($ND133=0,"",(IFERROR( (IFERROR($ND133/FRACAS!$AY$1*60,0) - SUMPRODUCT( (FRACAS!$K$5:$K$9999=NR$2) * IFERROR(FRACAS!$AN$5:$AN$9999,0) ) ) / IFERROR($ND133/FRACAS!$AY$1*60,0), 1 )))</f>
        <v/>
      </c>
      <c r="NS133" s="347" t="str" cm="1">
        <f t="array" ref="NS133">IF($ND133=0,"",(IFERROR( (IFERROR($ND133/FRACAS!$AY$1*60,0) - SUMPRODUCT( (FRACAS!$K$5:$K$9999=NS$2) * IFERROR(FRACAS!$AN$5:$AN$9999,0) ) ) / IFERROR($ND133/FRACAS!$AY$1*60,0), 1 )))</f>
        <v/>
      </c>
      <c r="NT133" s="347" t="str" cm="1">
        <f t="array" ref="NT133">IF($ND133=0,"",(IFERROR( (IFERROR($ND133/FRACAS!$AY$1*60,0) - SUMPRODUCT( (FRACAS!$K$5:$K$9999=NT$2) * IFERROR(FRACAS!$AN$5:$AN$9999,0) ) ) / IFERROR($ND133/FRACAS!$AY$1*60,0), 1 )))</f>
        <v/>
      </c>
      <c r="NU133" s="347" t="str" cm="1">
        <f t="array" ref="NU133">IF($ND133=0,"",(IFERROR( (IFERROR($ND133/FRACAS!$AY$1*60,0) - SUMPRODUCT( (FRACAS!$K$5:$K$9999=NU$2) * IFERROR(FRACAS!$AN$5:$AN$9999,0) ) ) / IFERROR($ND133/FRACAS!$AY$1*60,0), 1 )))</f>
        <v/>
      </c>
      <c r="NV133" s="347" t="str" cm="1">
        <f t="array" ref="NV133">IF($ND133=0,"",(IFERROR( (IFERROR($ND133/FRACAS!$AY$1*60,0) - SUMPRODUCT( (FRACAS!$K$5:$K$9999=NV$2) * IFERROR(FRACAS!$AN$5:$AN$9999,0) ) ) / IFERROR($ND133/FRACAS!$AY$1*60,0), 1 )))</f>
        <v/>
      </c>
      <c r="NW133" s="347" t="str" cm="1">
        <f t="array" ref="NW133">IF($ND133=0,"",(IFERROR( (IFERROR($ND133/FRACAS!$AY$1*60,0) - SUMPRODUCT( (FRACAS!$K$5:$K$9999=NW$2) * IFERROR(FRACAS!$AN$5:$AN$9999,0) ) ) / IFERROR($ND133/FRACAS!$AY$1*60,0), 1 )))</f>
        <v/>
      </c>
      <c r="NX133" s="347" t="str" cm="1">
        <f t="array" ref="NX133">IF($ND133=0,"",(IFERROR( (IFERROR($ND133/FRACAS!$AY$1*60,0) - SUMPRODUCT( (FRACAS!$K$5:$K$9999=NX$2) * IFERROR(FRACAS!$AN$5:$AN$9999,0) ) ) / IFERROR($ND133/FRACAS!$AY$1*60,0), 1 )))</f>
        <v/>
      </c>
      <c r="NY133" s="347" t="str" cm="1">
        <f t="array" ref="NY133">IF($ND133=0,"",(IFERROR( (IFERROR($ND133/FRACAS!$AY$1*60,0) - SUMPRODUCT( (FRACAS!$K$5:$K$9999=NY$2) * IFERROR(FRACAS!$AN$5:$AN$9999,0) ) ) / IFERROR($ND133/FRACAS!$AY$1*60,0), 1 )))</f>
        <v/>
      </c>
      <c r="NZ133" s="347" t="str" cm="1">
        <f t="array" ref="NZ133">IF($ND133=0,"",(IFERROR( (IFERROR($ND133/FRACAS!$AY$1*60,0) - SUMPRODUCT( (FRACAS!$K$5:$K$9999=NZ$2) * IFERROR(FRACAS!$AN$5:$AN$9999,0) ) ) / IFERROR($ND133/FRACAS!$AY$1*60,0), 1 )))</f>
        <v/>
      </c>
      <c r="OA133" s="347" t="str" cm="1">
        <f t="array" ref="OA133">IF($ND133=0,"",(IFERROR( (IFERROR($ND133/FRACAS!$AY$1*60,0) - SUMPRODUCT( (FRACAS!$K$5:$K$9999=OA$2) * IFERROR(FRACAS!$AN$5:$AN$9999,0) ) ) / IFERROR($ND133/FRACAS!$AY$1*60,0), 1 )))</f>
        <v/>
      </c>
      <c r="OB133" s="347" t="str" cm="1">
        <f t="array" ref="OB133">IF($ND133=0,"",(IFERROR( (IFERROR($ND133/FRACAS!$AY$1*60,0) - SUMPRODUCT( (FRACAS!$K$5:$K$9999=OB$2) * IFERROR(FRACAS!$AN$5:$AN$9999,0) ) ) / IFERROR($ND133/FRACAS!$AY$1*60,0), 1 )))</f>
        <v/>
      </c>
      <c r="OC133" s="347" t="str" cm="1">
        <f t="array" ref="OC133">IF($ND133=0,"",(IFERROR( (IFERROR($ND133/FRACAS!$AY$1*60,0) - SUMPRODUCT( (FRACAS!$K$5:$K$9999=OC$2) * IFERROR(FRACAS!$AN$5:$AN$9999,0) ) ) / IFERROR($ND133/FRACAS!$AY$1*60,0), 1 )))</f>
        <v/>
      </c>
      <c r="OD133" s="347" t="str" cm="1">
        <f t="array" ref="OD133">IF($ND133=0,"",(IFERROR( (IFERROR($ND133/FRACAS!$AY$1*60,0) - SUMPRODUCT( (FRACAS!$K$5:$K$9999=OD$2) * IFERROR(FRACAS!$AN$5:$AN$9999,0) ) ) / IFERROR($ND133/FRACAS!$AY$1*60,0), 1 )))</f>
        <v/>
      </c>
      <c r="OE133" s="347" t="str" cm="1">
        <f t="array" ref="OE133">IF($ND133=0,"",(IFERROR( (IFERROR($ND133/FRACAS!$AY$1*60,0) - SUMPRODUCT( (FRACAS!$K$5:$K$9999=OE$2) * IFERROR(FRACAS!$AN$5:$AN$9999,0) ) ) / IFERROR($ND133/FRACAS!$AY$1*60,0), 1 )))</f>
        <v/>
      </c>
      <c r="OF133" s="347" t="str" cm="1">
        <f t="array" ref="OF133">IF($ND133=0,"",(IFERROR( (IFERROR($ND133/FRACAS!$AY$1*60,0) - SUMPRODUCT( (FRACAS!$K$5:$K$9999=OF$2) * IFERROR(FRACAS!$AN$5:$AN$9999,0) ) ) / IFERROR($ND133/FRACAS!$AY$1*60,0), 1 )))</f>
        <v/>
      </c>
      <c r="OG133" s="347" t="str" cm="1">
        <f t="array" ref="OG133">IF($ND133=0,"",(IFERROR( (IFERROR($ND133/FRACAS!$AY$1*60,0) - SUMPRODUCT( (FRACAS!$K$5:$K$9999=OG$2) * IFERROR(FRACAS!$AN$5:$AN$9999,0) ) ) / IFERROR($ND133/FRACAS!$AY$1*60,0), 1 )))</f>
        <v/>
      </c>
      <c r="OH133" s="347" t="str" cm="1">
        <f t="array" ref="OH133">IF($ND133=0,"",(IFERROR( (IFERROR($ND133/FRACAS!$AY$1*60,0) - SUMPRODUCT( (FRACAS!$K$5:$K$9999=OH$2) * IFERROR(FRACAS!$AN$5:$AN$9999,0) ) ) / IFERROR($ND133/FRACAS!$AY$1*60,0), 1 )))</f>
        <v/>
      </c>
      <c r="OI133" s="347" t="str" cm="1">
        <f t="array" ref="OI133">IF($ND133=0,"",(IFERROR( (IFERROR($ND133/FRACAS!$AY$1*60,0) - SUMPRODUCT( (FRACAS!$K$5:$K$9999=OI$2) * IFERROR(FRACAS!$AN$5:$AN$9999,0) ) ) / IFERROR($ND133/FRACAS!$AY$1*60,0), 1 )))</f>
        <v/>
      </c>
      <c r="OJ133" s="347" t="str" cm="1">
        <f t="array" ref="OJ133">IF($ND133=0,"",(IFERROR( (IFERROR($ND133/FRACAS!$AY$1*60,0) - SUMPRODUCT( (FRACAS!$K$5:$K$9999=OJ$2) * IFERROR(FRACAS!$AN$5:$AN$9999,0) ) ) / IFERROR($ND133/FRACAS!$AY$1*60,0), 1 )))</f>
        <v/>
      </c>
      <c r="OK133" s="347" t="str" cm="1">
        <f t="array" ref="OK133">IF($ND133=0,"",(IFERROR( (IFERROR($ND133/FRACAS!$AY$1*60,0) - SUMPRODUCT( (FRACAS!$K$5:$K$9999=OK$2) * IFERROR(FRACAS!$AN$5:$AN$9999,0) ) ) / IFERROR($ND133/FRACAS!$AY$1*60,0), 1 )))</f>
        <v/>
      </c>
      <c r="OL133" s="347" t="str" cm="1">
        <f t="array" ref="OL133">IF($ND133=0,"",(IFERROR( (IFERROR($ND133/FRACAS!$AY$1*60,0) - SUMPRODUCT( (FRACAS!$K$5:$K$9999=OL$2) * IFERROR(FRACAS!$AN$5:$AN$9999,0) ) ) / IFERROR($ND133/FRACAS!$AY$1*60,0), 1 )))</f>
        <v/>
      </c>
      <c r="OM133" s="347" t="str" cm="1">
        <f t="array" ref="OM133">IF($ND133=0,"",(IFERROR( (IFERROR($ND133/FRACAS!$AY$1*60,0) - SUMPRODUCT( (FRACAS!$K$5:$K$9999=OM$2) * IFERROR(FRACAS!$AN$5:$AN$9999,0) ) ) / IFERROR($ND133/FRACAS!$AY$1*60,0), 1 )))</f>
        <v/>
      </c>
      <c r="ON133" s="347" t="str" cm="1">
        <f t="array" ref="ON133">IF($ND133=0,"",(IFERROR( (IFERROR($ND133/FRACAS!$AY$1*60,0) - SUMPRODUCT( (FRACAS!$K$5:$K$9999=ON$2) * IFERROR(FRACAS!$AN$5:$AN$9999,0) ) ) / IFERROR($ND133/FRACAS!$AY$1*60,0), 1 )))</f>
        <v/>
      </c>
    </row>
    <row r="134" spans="2:404" ht="15" customHeight="1">
      <c r="B134" s="301" t="s">
        <v>241</v>
      </c>
      <c r="C134" s="302">
        <v>46164</v>
      </c>
      <c r="D134" s="279" t="str">
        <f>IF('[7]MİLLEAGE(KM)'!H135="","",'[7]MİLLEAGE(KM)'!H135)</f>
        <v/>
      </c>
      <c r="E134" s="279" t="str">
        <f>IF('[7]MİLLEAGE(KM)'!I135="","",'[7]MİLLEAGE(KM)'!I135)</f>
        <v/>
      </c>
      <c r="F134" s="279" t="str">
        <f>IF('[7]MİLLEAGE(KM)'!J135="","",'[7]MİLLEAGE(KM)'!J135)</f>
        <v/>
      </c>
      <c r="G134" s="279" t="str">
        <f>IF('[7]MİLLEAGE(KM)'!K135="","",'[7]MİLLEAGE(KM)'!K135)</f>
        <v/>
      </c>
      <c r="H134" s="279" t="str">
        <f>IF('[7]MİLLEAGE(KM)'!L135="","",'[7]MİLLEAGE(KM)'!L135)</f>
        <v/>
      </c>
      <c r="I134" s="279" t="str">
        <f>IF('[7]MİLLEAGE(KM)'!M135="","",'[7]MİLLEAGE(KM)'!M135)</f>
        <v/>
      </c>
      <c r="J134" s="279" t="str">
        <f>IF('[7]MİLLEAGE(KM)'!N135="","",'[7]MİLLEAGE(KM)'!N135)</f>
        <v/>
      </c>
      <c r="K134" s="279" t="str">
        <f>IF('[7]MİLLEAGE(KM)'!O135="","",'[7]MİLLEAGE(KM)'!O135)</f>
        <v/>
      </c>
      <c r="L134" s="279" t="str">
        <f>IF('[7]MİLLEAGE(KM)'!P135="","",'[7]MİLLEAGE(KM)'!P135)</f>
        <v/>
      </c>
      <c r="M134" s="279" t="str">
        <f>IF('[7]MİLLEAGE(KM)'!Q135="","",'[7]MİLLEAGE(KM)'!Q135)</f>
        <v/>
      </c>
      <c r="N134" s="305"/>
      <c r="O134" s="279"/>
      <c r="P134" s="279"/>
      <c r="Q134" s="279"/>
      <c r="R134" s="279"/>
      <c r="S134" s="279"/>
      <c r="T134" s="279"/>
      <c r="U134" s="279"/>
      <c r="V134" s="279"/>
      <c r="W134" s="279"/>
      <c r="X134" s="279"/>
      <c r="Y134" s="279"/>
      <c r="Z134" s="279"/>
      <c r="AA134" s="279"/>
      <c r="AB134" s="279"/>
      <c r="AC134" s="279"/>
      <c r="AD134" s="279"/>
      <c r="AE134" s="279"/>
      <c r="AF134" s="279"/>
      <c r="AG134" s="279"/>
      <c r="AH134" s="279"/>
      <c r="AI134" s="279"/>
      <c r="AJ134" s="279"/>
      <c r="AK134" s="279"/>
      <c r="AL134" s="279"/>
      <c r="AM134" s="279"/>
      <c r="AN134" s="279"/>
      <c r="AO134" s="279"/>
      <c r="AP134" s="279"/>
      <c r="AQ134" s="279"/>
      <c r="AR134" s="279"/>
      <c r="AS134" s="279"/>
      <c r="AT134" s="279"/>
      <c r="AU134" s="279"/>
      <c r="AV134" s="279"/>
      <c r="AW134" s="279"/>
      <c r="AX134" s="279"/>
      <c r="AY134" s="279"/>
      <c r="AZ134" s="279"/>
      <c r="BA134" s="280"/>
      <c r="BB134" s="266"/>
      <c r="BC134" s="266"/>
      <c r="BD134" s="352"/>
      <c r="BE134" s="352"/>
      <c r="BF134" s="352"/>
      <c r="BG134" s="352"/>
      <c r="BH134" s="352"/>
      <c r="BI134" s="352"/>
      <c r="BJ134" s="352"/>
      <c r="BK134" s="352"/>
      <c r="BL134" s="352"/>
      <c r="BM134" s="352"/>
      <c r="BN134" s="352"/>
      <c r="BO134" s="352"/>
      <c r="BP134" s="352"/>
      <c r="BQ134" s="352"/>
      <c r="BR134" s="352"/>
      <c r="BS134" s="352"/>
      <c r="BT134" s="352"/>
      <c r="BU134" s="352"/>
      <c r="BV134" s="352"/>
      <c r="BW134" s="352"/>
      <c r="BX134" s="352"/>
      <c r="BY134" s="352"/>
      <c r="BZ134" s="352"/>
      <c r="CA134" s="352"/>
      <c r="CB134" s="352"/>
      <c r="CC134" s="352"/>
      <c r="CD134" s="352"/>
      <c r="CE134" s="352"/>
      <c r="CF134" s="352"/>
      <c r="CG134" s="352"/>
      <c r="CH134" s="352"/>
      <c r="CI134" s="352"/>
      <c r="CJ134" s="352"/>
      <c r="CK134" s="352"/>
      <c r="CL134" s="352"/>
      <c r="CM134" s="352"/>
      <c r="CN134" s="352"/>
      <c r="CO134" s="352"/>
      <c r="CP134" s="352"/>
      <c r="CQ134" s="352"/>
      <c r="CR134" s="352"/>
      <c r="CS134" s="352"/>
      <c r="CT134" s="352"/>
      <c r="CU134" s="352"/>
      <c r="CV134" s="352"/>
      <c r="CW134" s="352"/>
      <c r="CX134" s="352"/>
      <c r="CY134" s="352"/>
      <c r="CZ134" s="352"/>
      <c r="DA134" s="352"/>
      <c r="DB134" s="266"/>
      <c r="DC134" s="266">
        <f t="shared" si="14"/>
        <v>0</v>
      </c>
      <c r="DD134" s="302" t="str">
        <f t="shared" si="15"/>
        <v/>
      </c>
      <c r="DE134" s="328">
        <f>IF(D134&gt; 0,(COUNTIFS(FRACAS!$B$5:$B$9997, D$4, FRACAS!$D$5:$D$9997, "&lt;="&amp;D134)), "" )</f>
        <v>0</v>
      </c>
      <c r="DF134" s="282">
        <f>IF(E134&gt; 0,(COUNTIFS(FRACAS!$B$5:$B$9997, E$4, FRACAS!$D$5:$D$9997, "&lt;="&amp;E134)), "" )</f>
        <v>0</v>
      </c>
      <c r="DG134" s="282">
        <f>IF(F134&gt; 0,(COUNTIFS(FRACAS!$B$5:$B$9997, F$4, FRACAS!$D$5:$D$9997, "&lt;="&amp;F134)), "" )</f>
        <v>0</v>
      </c>
      <c r="DH134" s="282">
        <f>IF(G134&gt; 0,(COUNTIFS(FRACAS!$B$5:$B$9997, G$4, FRACAS!$D$5:$D$9997, "&lt;="&amp;G134)), "" )</f>
        <v>0</v>
      </c>
      <c r="DI134" s="282">
        <f>IF(H134&gt; 0,(COUNTIFS(FRACAS!$B$5:$B$9997, H$4, FRACAS!$D$5:$D$9997, "&lt;="&amp;H134)), "" )</f>
        <v>0</v>
      </c>
      <c r="DJ134" s="282">
        <f>IF(I134&gt; 0,(COUNTIFS(FRACAS!$B$5:$B$9997, I$4, FRACAS!$D$5:$D$9997, "&lt;="&amp;I134)), "" )</f>
        <v>0</v>
      </c>
      <c r="DK134" s="282">
        <f>IF(J134&gt; 0,(COUNTIFS(FRACAS!$B$5:$B$9997, J$4, FRACAS!$D$5:$D$9997, "&lt;="&amp;J134)), "" )</f>
        <v>0</v>
      </c>
      <c r="DL134" s="282">
        <f>IF(K134&gt; 0,(COUNTIFS(FRACAS!$B$5:$B$9997, K$4, FRACAS!$D$5:$D$9997, "&lt;="&amp;K134)), "" )</f>
        <v>0</v>
      </c>
      <c r="DM134" s="282">
        <f>IF(L134&gt; 0,(COUNTIFS(FRACAS!$B$5:$B$9997, L$4, FRACAS!$D$5:$D$9997, "&lt;="&amp;L134)), "" )</f>
        <v>0</v>
      </c>
      <c r="DN134" s="282">
        <f>IF(M134&gt; 0,(COUNTIFS(FRACAS!$B$5:$B$9997, M$4, FRACAS!$D$5:$D$9997, "&lt;="&amp;M134)), "" )</f>
        <v>0</v>
      </c>
      <c r="DO134" s="284"/>
      <c r="DP134" s="282"/>
      <c r="DQ134" s="282"/>
      <c r="DR134" s="282"/>
      <c r="DS134" s="282"/>
      <c r="DT134" s="282"/>
      <c r="DU134" s="282"/>
      <c r="DV134" s="282"/>
      <c r="DW134" s="282"/>
      <c r="DX134" s="282"/>
      <c r="DY134" s="282"/>
      <c r="DZ134" s="282"/>
      <c r="EA134" s="282"/>
      <c r="EB134" s="282"/>
      <c r="EC134" s="282"/>
      <c r="ED134" s="282"/>
      <c r="EE134" s="282"/>
      <c r="EF134" s="282"/>
      <c r="EG134" s="282"/>
      <c r="EH134" s="282"/>
      <c r="EI134" s="282"/>
      <c r="EJ134" s="282"/>
      <c r="EK134" s="282"/>
      <c r="EL134" s="282"/>
      <c r="EM134" s="282"/>
      <c r="EN134" s="282"/>
      <c r="EO134" s="282"/>
      <c r="EP134" s="282"/>
      <c r="EQ134" s="282"/>
      <c r="ER134" s="282"/>
      <c r="ES134" s="282"/>
      <c r="ET134" s="282"/>
      <c r="EU134" s="282"/>
      <c r="EV134" s="282"/>
      <c r="EW134" s="282"/>
      <c r="EX134" s="282"/>
      <c r="EY134" s="282"/>
      <c r="EZ134" s="282"/>
      <c r="FA134" s="282"/>
      <c r="FB134" s="283"/>
      <c r="FC134" s="285"/>
      <c r="FD134" s="285"/>
      <c r="JN134" s="306"/>
      <c r="JO134" s="274"/>
      <c r="JP134" s="274"/>
      <c r="JQ134" s="274"/>
      <c r="JR134" s="274"/>
      <c r="JS134" s="274"/>
      <c r="JT134" s="274"/>
      <c r="JU134" s="274"/>
      <c r="JV134" s="274"/>
      <c r="JW134" s="274"/>
      <c r="JX134" s="274"/>
      <c r="JY134" s="274"/>
      <c r="JZ134" s="274"/>
      <c r="KA134" s="274"/>
      <c r="KB134" s="274"/>
      <c r="KC134" s="274"/>
      <c r="KD134" s="274"/>
      <c r="KE134" s="274"/>
      <c r="KF134" s="274"/>
      <c r="KG134" s="274"/>
      <c r="KH134" s="274"/>
      <c r="KI134" s="274"/>
      <c r="KJ134" s="274"/>
      <c r="KK134" s="274"/>
      <c r="KL134" s="274"/>
      <c r="KM134" s="274"/>
      <c r="KN134" s="274"/>
      <c r="KO134" s="274"/>
      <c r="KP134" s="274"/>
      <c r="KQ134" s="274"/>
      <c r="KR134" s="274"/>
      <c r="KS134" s="274"/>
      <c r="KT134" s="274"/>
      <c r="KU134" s="274"/>
      <c r="KV134" s="274"/>
      <c r="KW134" s="274"/>
      <c r="KX134" s="274"/>
      <c r="KY134" s="274"/>
      <c r="KZ134" s="274"/>
      <c r="LA134" s="274"/>
      <c r="LB134" s="275"/>
      <c r="LC134" s="302" t="str">
        <f t="shared" ref="LC134:LC197" si="17">DD134</f>
        <v/>
      </c>
      <c r="LD134" s="354" t="str" cm="1">
        <f t="array" ref="LD134">IFERROR(
    (((D134/FRACAS!$AY$1)*60))
    /
    (((D134/FRACAS!$AY$1)*60) + SUMPRODUCT((FRACAS!$B$5:$B$9997=D$4)*(FRACAS!$D$5:$D$9997&lt;=D134)*(IFERROR(FRACAS!$AM$5:$AM$9997,0)))
    ),"")</f>
        <v/>
      </c>
      <c r="LE134" s="354" t="str" cm="1">
        <f t="array" ref="LE134">IFERROR(
    (((E134/FRACAS!$AY$1)*60))
    /
    (((E134/FRACAS!$AY$1)*60) + SUMPRODUCT((FRACAS!$B$5:$B$9997=E$4)*(FRACAS!$D$5:$D$9997&lt;=E134)*(IFERROR(FRACAS!$AM$5:$AM$9997,0)))
    ),"")</f>
        <v/>
      </c>
      <c r="LF134" s="354" t="str" cm="1">
        <f t="array" ref="LF134">IFERROR(
    (((F134/FRACAS!$AY$1)*60))
    /
    (((F134/FRACAS!$AY$1)*60) + SUMPRODUCT((FRACAS!$B$5:$B$9997=F$4)*(FRACAS!$D$5:$D$9997&lt;=F134)*(IFERROR(FRACAS!$AM$5:$AM$9997,0)))
    ),"")</f>
        <v/>
      </c>
      <c r="LG134" s="354" t="str" cm="1">
        <f t="array" ref="LG134">IFERROR(
    (((G134/FRACAS!$AY$1)*60))
    /
    (((G134/FRACAS!$AY$1)*60) + SUMPRODUCT((FRACAS!$B$5:$B$9997=G$4)*(FRACAS!$D$5:$D$9997&lt;=G134)*(IFERROR(FRACAS!$AM$5:$AM$9997,0)))
    ),"")</f>
        <v/>
      </c>
      <c r="LH134" s="354" t="str" cm="1">
        <f t="array" ref="LH134">IFERROR(
    (((H134/FRACAS!$AY$1)*60))
    /
    (((H134/FRACAS!$AY$1)*60) + SUMPRODUCT((FRACAS!$B$5:$B$9997=H$4)*(FRACAS!$D$5:$D$9997&lt;=H134)*(IFERROR(FRACAS!$AM$5:$AM$9997,0)))
    ),"")</f>
        <v/>
      </c>
      <c r="LI134" s="354" t="str" cm="1">
        <f t="array" ref="LI134">IFERROR(
    (((I134/FRACAS!$AY$1)*60))
    /
    (((I134/FRACAS!$AY$1)*60) + SUMPRODUCT((FRACAS!$B$5:$B$9997=I$4)*(FRACAS!$D$5:$D$9997&lt;=I134)*(IFERROR(FRACAS!$AM$5:$AM$9997,0)))
    ),"")</f>
        <v/>
      </c>
      <c r="LJ134" s="354" t="str" cm="1">
        <f t="array" ref="LJ134">IFERROR(
    (((J134/FRACAS!$AY$1)*60))
    /
    (((J134/FRACAS!$AY$1)*60) + SUMPRODUCT((FRACAS!$B$5:$B$9997=J$4)*(FRACAS!$D$5:$D$9997&lt;=J134)*(IFERROR(FRACAS!$AM$5:$AM$9997,0)))
    ),"")</f>
        <v/>
      </c>
      <c r="LK134" s="354" t="str" cm="1">
        <f t="array" ref="LK134">IFERROR(
    (((K134/FRACAS!$AY$1)*60))
    /
    (((K134/FRACAS!$AY$1)*60) + SUMPRODUCT((FRACAS!$B$5:$B$9997=K$4)*(FRACAS!$D$5:$D$9997&lt;=K134)*(IFERROR(FRACAS!$AM$5:$AM$9997,0)))
    ),"")</f>
        <v/>
      </c>
      <c r="LL134" s="354" t="str" cm="1">
        <f t="array" ref="LL134">IFERROR(
    (((L134/FRACAS!$AY$1)*60))
    /
    (((L134/FRACAS!$AY$1)*60) + SUMPRODUCT((FRACAS!$B$5:$B$9997=L$4)*(FRACAS!$D$5:$D$9997&lt;=L134)*(IFERROR(FRACAS!$AM$5:$AM$9997,0)))
    ),"")</f>
        <v/>
      </c>
      <c r="LM134" s="354" t="str" cm="1">
        <f t="array" ref="LM134">IFERROR(
    (((M134/FRACAS!$AY$1)*60))
    /
    (((M134/FRACAS!$AY$1)*60) + SUMPRODUCT((FRACAS!$B$5:$B$9997=M$4)*(FRACAS!$D$5:$D$9997&lt;=M134)*(IFERROR(FRACAS!$AM$5:$AM$9997,0)))
    ),"")</f>
        <v/>
      </c>
      <c r="LN134" s="308"/>
      <c r="LO134" s="276"/>
      <c r="LP134" s="276"/>
      <c r="LQ134" s="276"/>
      <c r="LR134" s="276"/>
      <c r="LS134" s="276"/>
      <c r="LT134" s="276"/>
      <c r="LU134" s="276"/>
      <c r="LV134" s="276"/>
      <c r="LW134" s="276"/>
      <c r="LX134" s="276"/>
      <c r="LY134" s="276"/>
      <c r="LZ134" s="276"/>
      <c r="MA134" s="276"/>
      <c r="MB134" s="276"/>
      <c r="MC134" s="276"/>
      <c r="MD134" s="276"/>
      <c r="ME134" s="276"/>
      <c r="MF134" s="276"/>
      <c r="MG134" s="276"/>
      <c r="MH134" s="276"/>
      <c r="MI134" s="276"/>
      <c r="MJ134" s="276"/>
      <c r="MK134" s="276"/>
      <c r="ML134" s="276"/>
      <c r="MM134" s="276"/>
      <c r="MN134" s="276"/>
      <c r="MO134" s="276"/>
      <c r="MP134" s="276"/>
      <c r="MQ134" s="276"/>
      <c r="MR134" s="276"/>
      <c r="MS134" s="276"/>
      <c r="MT134" s="276"/>
      <c r="MU134" s="276"/>
      <c r="MV134" s="276"/>
      <c r="MW134" s="276"/>
      <c r="MX134" s="276"/>
      <c r="MY134" s="276"/>
      <c r="MZ134" s="276"/>
      <c r="NA134" s="277"/>
      <c r="ND134" s="345">
        <f t="shared" ref="ND134:ND197" si="18">SUM(D134:M134)</f>
        <v>0</v>
      </c>
      <c r="NE134" s="346" t="str">
        <f t="shared" si="16"/>
        <v/>
      </c>
      <c r="NF134" s="347" t="str" cm="1">
        <f t="array" ref="NF134">IF($ND134=0,"",(IFERROR( (IFERROR($ND134/FRACAS!$AY$1*60,0) - SUMPRODUCT( (FRACAS!$K$5:$K$9999=NF$2) * IFERROR(FRACAS!$AN$5:$AN$9999,0) ) ) / IFERROR($ND134/FRACAS!$AY$1*60,0), 1 )))</f>
        <v/>
      </c>
      <c r="NG134" s="347" t="str" cm="1">
        <f t="array" ref="NG134">IF($ND134=0,"",(IFERROR( (IFERROR($ND134/FRACAS!$AY$1*60,0) - SUMPRODUCT( (FRACAS!$K$5:$K$9999=NG$2) * IFERROR(FRACAS!$AN$5:$AN$9999,0) ) ) / IFERROR($ND134/FRACAS!$AY$1*60,0), 1 )))</f>
        <v/>
      </c>
      <c r="NH134" s="347" t="str" cm="1">
        <f t="array" ref="NH134">IF($ND134=0,"",(IFERROR( (IFERROR($ND134/FRACAS!$AY$1*60,0) - SUMPRODUCT( (FRACAS!$K$5:$K$9999=NH$2) * IFERROR(FRACAS!$AN$5:$AN$9999,0) ) ) / IFERROR($ND134/FRACAS!$AY$1*60,0), 1 )))</f>
        <v/>
      </c>
      <c r="NI134" s="347" t="str" cm="1">
        <f t="array" ref="NI134">IF($ND134=0,"",(IFERROR( (IFERROR($ND134/FRACAS!$AY$1*60,0) - SUMPRODUCT( (FRACAS!$K$5:$K$9999=NI$2) * IFERROR(FRACAS!$AN$5:$AN$9999,0) ) ) / IFERROR($ND134/FRACAS!$AY$1*60,0), 1 )))</f>
        <v/>
      </c>
      <c r="NJ134" s="347" t="str" cm="1">
        <f t="array" ref="NJ134">IF($ND134=0,"",(IFERROR( (IFERROR($ND134/FRACAS!$AY$1*60,0) - SUMPRODUCT( (FRACAS!$K$5:$K$9999=NJ$2) * IFERROR(FRACAS!$AN$5:$AN$9999,0) ) ) / IFERROR($ND134/FRACAS!$AY$1*60,0), 1 )))</f>
        <v/>
      </c>
      <c r="NK134" s="347" t="str" cm="1">
        <f t="array" ref="NK134">IF($ND134=0,"",(IFERROR( (IFERROR($ND134/FRACAS!$AY$1*60,0) - SUMPRODUCT( (FRACAS!$K$5:$K$9999=NK$2) * IFERROR(FRACAS!$AN$5:$AN$9999,0) ) ) / IFERROR($ND134/FRACAS!$AY$1*60,0), 1 )))</f>
        <v/>
      </c>
      <c r="NL134" s="347" t="str" cm="1">
        <f t="array" ref="NL134">IF($ND134=0,"",(IFERROR( (IFERROR($ND134/FRACAS!$AY$1*60,0) - SUMPRODUCT( (FRACAS!$K$5:$K$9999=NL$2) * IFERROR(FRACAS!$AN$5:$AN$9999,0) ) ) / IFERROR($ND134/FRACAS!$AY$1*60,0), 1 )))</f>
        <v/>
      </c>
      <c r="NM134" s="347" t="str" cm="1">
        <f t="array" ref="NM134">IF($ND134=0,"",(IFERROR( (IFERROR($ND134/FRACAS!$AY$1*60,0) - SUMPRODUCT( (FRACAS!$K$5:$K$9999=NM$2) * IFERROR(FRACAS!$AN$5:$AN$9999,0) ) ) / IFERROR($ND134/FRACAS!$AY$1*60,0), 1 )))</f>
        <v/>
      </c>
      <c r="NN134" s="347" t="str" cm="1">
        <f t="array" ref="NN134">IF($ND134=0,"",(IFERROR( (IFERROR($ND134/FRACAS!$AY$1*60,0) - SUMPRODUCT( (FRACAS!$K$5:$K$9999=NN$2) * IFERROR(FRACAS!$AN$5:$AN$9999,0) ) ) / IFERROR($ND134/FRACAS!$AY$1*60,0), 1 )))</f>
        <v/>
      </c>
      <c r="NO134" s="347" t="str" cm="1">
        <f t="array" ref="NO134">IF($ND134=0,"",(IFERROR( (IFERROR($ND134/FRACAS!$AY$1*60,0) - SUMPRODUCT( (FRACAS!$K$5:$K$9999=NO$2) * IFERROR(FRACAS!$AN$5:$AN$9999,0) ) ) / IFERROR($ND134/FRACAS!$AY$1*60,0), 1 )))</f>
        <v/>
      </c>
      <c r="NP134" s="347" t="str" cm="1">
        <f t="array" ref="NP134">IF($ND134=0,"",(IFERROR( (IFERROR($ND134/FRACAS!$AY$1*60,0) - SUMPRODUCT( (FRACAS!$K$5:$K$9999=NP$2) * IFERROR(FRACAS!$AN$5:$AN$9999,0) ) ) / IFERROR($ND134/FRACAS!$AY$1*60,0), 1 )))</f>
        <v/>
      </c>
      <c r="NQ134" s="347" t="str" cm="1">
        <f t="array" ref="NQ134">IF($ND134=0,"",(IFERROR( (IFERROR($ND134/FRACAS!$AY$1*60,0) - SUMPRODUCT( (FRACAS!$K$5:$K$9999=NQ$2) * IFERROR(FRACAS!$AN$5:$AN$9999,0) ) ) / IFERROR($ND134/FRACAS!$AY$1*60,0), 1 )))</f>
        <v/>
      </c>
      <c r="NR134" s="347" t="str" cm="1">
        <f t="array" ref="NR134">IF($ND134=0,"",(IFERROR( (IFERROR($ND134/FRACAS!$AY$1*60,0) - SUMPRODUCT( (FRACAS!$K$5:$K$9999=NR$2) * IFERROR(FRACAS!$AN$5:$AN$9999,0) ) ) / IFERROR($ND134/FRACAS!$AY$1*60,0), 1 )))</f>
        <v/>
      </c>
      <c r="NS134" s="347" t="str" cm="1">
        <f t="array" ref="NS134">IF($ND134=0,"",(IFERROR( (IFERROR($ND134/FRACAS!$AY$1*60,0) - SUMPRODUCT( (FRACAS!$K$5:$K$9999=NS$2) * IFERROR(FRACAS!$AN$5:$AN$9999,0) ) ) / IFERROR($ND134/FRACAS!$AY$1*60,0), 1 )))</f>
        <v/>
      </c>
      <c r="NT134" s="347" t="str" cm="1">
        <f t="array" ref="NT134">IF($ND134=0,"",(IFERROR( (IFERROR($ND134/FRACAS!$AY$1*60,0) - SUMPRODUCT( (FRACAS!$K$5:$K$9999=NT$2) * IFERROR(FRACAS!$AN$5:$AN$9999,0) ) ) / IFERROR($ND134/FRACAS!$AY$1*60,0), 1 )))</f>
        <v/>
      </c>
      <c r="NU134" s="347" t="str" cm="1">
        <f t="array" ref="NU134">IF($ND134=0,"",(IFERROR( (IFERROR($ND134/FRACAS!$AY$1*60,0) - SUMPRODUCT( (FRACAS!$K$5:$K$9999=NU$2) * IFERROR(FRACAS!$AN$5:$AN$9999,0) ) ) / IFERROR($ND134/FRACAS!$AY$1*60,0), 1 )))</f>
        <v/>
      </c>
      <c r="NV134" s="347" t="str" cm="1">
        <f t="array" ref="NV134">IF($ND134=0,"",(IFERROR( (IFERROR($ND134/FRACAS!$AY$1*60,0) - SUMPRODUCT( (FRACAS!$K$5:$K$9999=NV$2) * IFERROR(FRACAS!$AN$5:$AN$9999,0) ) ) / IFERROR($ND134/FRACAS!$AY$1*60,0), 1 )))</f>
        <v/>
      </c>
      <c r="NW134" s="347" t="str" cm="1">
        <f t="array" ref="NW134">IF($ND134=0,"",(IFERROR( (IFERROR($ND134/FRACAS!$AY$1*60,0) - SUMPRODUCT( (FRACAS!$K$5:$K$9999=NW$2) * IFERROR(FRACAS!$AN$5:$AN$9999,0) ) ) / IFERROR($ND134/FRACAS!$AY$1*60,0), 1 )))</f>
        <v/>
      </c>
      <c r="NX134" s="347" t="str" cm="1">
        <f t="array" ref="NX134">IF($ND134=0,"",(IFERROR( (IFERROR($ND134/FRACAS!$AY$1*60,0) - SUMPRODUCT( (FRACAS!$K$5:$K$9999=NX$2) * IFERROR(FRACAS!$AN$5:$AN$9999,0) ) ) / IFERROR($ND134/FRACAS!$AY$1*60,0), 1 )))</f>
        <v/>
      </c>
      <c r="NY134" s="347" t="str" cm="1">
        <f t="array" ref="NY134">IF($ND134=0,"",(IFERROR( (IFERROR($ND134/FRACAS!$AY$1*60,0) - SUMPRODUCT( (FRACAS!$K$5:$K$9999=NY$2) * IFERROR(FRACAS!$AN$5:$AN$9999,0) ) ) / IFERROR($ND134/FRACAS!$AY$1*60,0), 1 )))</f>
        <v/>
      </c>
      <c r="NZ134" s="347" t="str" cm="1">
        <f t="array" ref="NZ134">IF($ND134=0,"",(IFERROR( (IFERROR($ND134/FRACAS!$AY$1*60,0) - SUMPRODUCT( (FRACAS!$K$5:$K$9999=NZ$2) * IFERROR(FRACAS!$AN$5:$AN$9999,0) ) ) / IFERROR($ND134/FRACAS!$AY$1*60,0), 1 )))</f>
        <v/>
      </c>
      <c r="OA134" s="347" t="str" cm="1">
        <f t="array" ref="OA134">IF($ND134=0,"",(IFERROR( (IFERROR($ND134/FRACAS!$AY$1*60,0) - SUMPRODUCT( (FRACAS!$K$5:$K$9999=OA$2) * IFERROR(FRACAS!$AN$5:$AN$9999,0) ) ) / IFERROR($ND134/FRACAS!$AY$1*60,0), 1 )))</f>
        <v/>
      </c>
      <c r="OB134" s="347" t="str" cm="1">
        <f t="array" ref="OB134">IF($ND134=0,"",(IFERROR( (IFERROR($ND134/FRACAS!$AY$1*60,0) - SUMPRODUCT( (FRACAS!$K$5:$K$9999=OB$2) * IFERROR(FRACAS!$AN$5:$AN$9999,0) ) ) / IFERROR($ND134/FRACAS!$AY$1*60,0), 1 )))</f>
        <v/>
      </c>
      <c r="OC134" s="347" t="str" cm="1">
        <f t="array" ref="OC134">IF($ND134=0,"",(IFERROR( (IFERROR($ND134/FRACAS!$AY$1*60,0) - SUMPRODUCT( (FRACAS!$K$5:$K$9999=OC$2) * IFERROR(FRACAS!$AN$5:$AN$9999,0) ) ) / IFERROR($ND134/FRACAS!$AY$1*60,0), 1 )))</f>
        <v/>
      </c>
      <c r="OD134" s="347" t="str" cm="1">
        <f t="array" ref="OD134">IF($ND134=0,"",(IFERROR( (IFERROR($ND134/FRACAS!$AY$1*60,0) - SUMPRODUCT( (FRACAS!$K$5:$K$9999=OD$2) * IFERROR(FRACAS!$AN$5:$AN$9999,0) ) ) / IFERROR($ND134/FRACAS!$AY$1*60,0), 1 )))</f>
        <v/>
      </c>
      <c r="OE134" s="347" t="str" cm="1">
        <f t="array" ref="OE134">IF($ND134=0,"",(IFERROR( (IFERROR($ND134/FRACAS!$AY$1*60,0) - SUMPRODUCT( (FRACAS!$K$5:$K$9999=OE$2) * IFERROR(FRACAS!$AN$5:$AN$9999,0) ) ) / IFERROR($ND134/FRACAS!$AY$1*60,0), 1 )))</f>
        <v/>
      </c>
      <c r="OF134" s="347" t="str" cm="1">
        <f t="array" ref="OF134">IF($ND134=0,"",(IFERROR( (IFERROR($ND134/FRACAS!$AY$1*60,0) - SUMPRODUCT( (FRACAS!$K$5:$K$9999=OF$2) * IFERROR(FRACAS!$AN$5:$AN$9999,0) ) ) / IFERROR($ND134/FRACAS!$AY$1*60,0), 1 )))</f>
        <v/>
      </c>
      <c r="OG134" s="347" t="str" cm="1">
        <f t="array" ref="OG134">IF($ND134=0,"",(IFERROR( (IFERROR($ND134/FRACAS!$AY$1*60,0) - SUMPRODUCT( (FRACAS!$K$5:$K$9999=OG$2) * IFERROR(FRACAS!$AN$5:$AN$9999,0) ) ) / IFERROR($ND134/FRACAS!$AY$1*60,0), 1 )))</f>
        <v/>
      </c>
      <c r="OH134" s="347" t="str" cm="1">
        <f t="array" ref="OH134">IF($ND134=0,"",(IFERROR( (IFERROR($ND134/FRACAS!$AY$1*60,0) - SUMPRODUCT( (FRACAS!$K$5:$K$9999=OH$2) * IFERROR(FRACAS!$AN$5:$AN$9999,0) ) ) / IFERROR($ND134/FRACAS!$AY$1*60,0), 1 )))</f>
        <v/>
      </c>
      <c r="OI134" s="347" t="str" cm="1">
        <f t="array" ref="OI134">IF($ND134=0,"",(IFERROR( (IFERROR($ND134/FRACAS!$AY$1*60,0) - SUMPRODUCT( (FRACAS!$K$5:$K$9999=OI$2) * IFERROR(FRACAS!$AN$5:$AN$9999,0) ) ) / IFERROR($ND134/FRACAS!$AY$1*60,0), 1 )))</f>
        <v/>
      </c>
      <c r="OJ134" s="347" t="str" cm="1">
        <f t="array" ref="OJ134">IF($ND134=0,"",(IFERROR( (IFERROR($ND134/FRACAS!$AY$1*60,0) - SUMPRODUCT( (FRACAS!$K$5:$K$9999=OJ$2) * IFERROR(FRACAS!$AN$5:$AN$9999,0) ) ) / IFERROR($ND134/FRACAS!$AY$1*60,0), 1 )))</f>
        <v/>
      </c>
      <c r="OK134" s="347" t="str" cm="1">
        <f t="array" ref="OK134">IF($ND134=0,"",(IFERROR( (IFERROR($ND134/FRACAS!$AY$1*60,0) - SUMPRODUCT( (FRACAS!$K$5:$K$9999=OK$2) * IFERROR(FRACAS!$AN$5:$AN$9999,0) ) ) / IFERROR($ND134/FRACAS!$AY$1*60,0), 1 )))</f>
        <v/>
      </c>
      <c r="OL134" s="347" t="str" cm="1">
        <f t="array" ref="OL134">IF($ND134=0,"",(IFERROR( (IFERROR($ND134/FRACAS!$AY$1*60,0) - SUMPRODUCT( (FRACAS!$K$5:$K$9999=OL$2) * IFERROR(FRACAS!$AN$5:$AN$9999,0) ) ) / IFERROR($ND134/FRACAS!$AY$1*60,0), 1 )))</f>
        <v/>
      </c>
      <c r="OM134" s="347" t="str" cm="1">
        <f t="array" ref="OM134">IF($ND134=0,"",(IFERROR( (IFERROR($ND134/FRACAS!$AY$1*60,0) - SUMPRODUCT( (FRACAS!$K$5:$K$9999=OM$2) * IFERROR(FRACAS!$AN$5:$AN$9999,0) ) ) / IFERROR($ND134/FRACAS!$AY$1*60,0), 1 )))</f>
        <v/>
      </c>
      <c r="ON134" s="347" t="str" cm="1">
        <f t="array" ref="ON134">IF($ND134=0,"",(IFERROR( (IFERROR($ND134/FRACAS!$AY$1*60,0) - SUMPRODUCT( (FRACAS!$K$5:$K$9999=ON$2) * IFERROR(FRACAS!$AN$5:$AN$9999,0) ) ) / IFERROR($ND134/FRACAS!$AY$1*60,0), 1 )))</f>
        <v/>
      </c>
    </row>
    <row r="135" spans="2:404" ht="15" customHeight="1">
      <c r="B135" s="301" t="s">
        <v>242</v>
      </c>
      <c r="C135" s="302">
        <v>46171</v>
      </c>
      <c r="D135" s="279" t="str">
        <f>IF('[7]MİLLEAGE(KM)'!H136="","",'[7]MİLLEAGE(KM)'!H136)</f>
        <v/>
      </c>
      <c r="E135" s="279" t="str">
        <f>IF('[7]MİLLEAGE(KM)'!I136="","",'[7]MİLLEAGE(KM)'!I136)</f>
        <v/>
      </c>
      <c r="F135" s="279" t="str">
        <f>IF('[7]MİLLEAGE(KM)'!J136="","",'[7]MİLLEAGE(KM)'!J136)</f>
        <v/>
      </c>
      <c r="G135" s="279" t="str">
        <f>IF('[7]MİLLEAGE(KM)'!K136="","",'[7]MİLLEAGE(KM)'!K136)</f>
        <v/>
      </c>
      <c r="H135" s="279" t="str">
        <f>IF('[7]MİLLEAGE(KM)'!L136="","",'[7]MİLLEAGE(KM)'!L136)</f>
        <v/>
      </c>
      <c r="I135" s="279" t="str">
        <f>IF('[7]MİLLEAGE(KM)'!M136="","",'[7]MİLLEAGE(KM)'!M136)</f>
        <v/>
      </c>
      <c r="J135" s="279" t="str">
        <f>IF('[7]MİLLEAGE(KM)'!N136="","",'[7]MİLLEAGE(KM)'!N136)</f>
        <v/>
      </c>
      <c r="K135" s="279" t="str">
        <f>IF('[7]MİLLEAGE(KM)'!O136="","",'[7]MİLLEAGE(KM)'!O136)</f>
        <v/>
      </c>
      <c r="L135" s="279" t="str">
        <f>IF('[7]MİLLEAGE(KM)'!P136="","",'[7]MİLLEAGE(KM)'!P136)</f>
        <v/>
      </c>
      <c r="M135" s="279" t="str">
        <f>IF('[7]MİLLEAGE(KM)'!Q136="","",'[7]MİLLEAGE(KM)'!Q136)</f>
        <v/>
      </c>
      <c r="N135" s="305"/>
      <c r="O135" s="279"/>
      <c r="P135" s="279"/>
      <c r="Q135" s="279"/>
      <c r="R135" s="279"/>
      <c r="S135" s="279"/>
      <c r="T135" s="279"/>
      <c r="U135" s="279"/>
      <c r="V135" s="279"/>
      <c r="W135" s="279"/>
      <c r="X135" s="279"/>
      <c r="Y135" s="279"/>
      <c r="Z135" s="279"/>
      <c r="AA135" s="279"/>
      <c r="AB135" s="279"/>
      <c r="AC135" s="279"/>
      <c r="AD135" s="279"/>
      <c r="AE135" s="279"/>
      <c r="AF135" s="279"/>
      <c r="AG135" s="279"/>
      <c r="AH135" s="279"/>
      <c r="AI135" s="279"/>
      <c r="AJ135" s="279"/>
      <c r="AK135" s="279"/>
      <c r="AL135" s="279"/>
      <c r="AM135" s="279"/>
      <c r="AN135" s="279"/>
      <c r="AO135" s="279"/>
      <c r="AP135" s="279"/>
      <c r="AQ135" s="279"/>
      <c r="AR135" s="279"/>
      <c r="AS135" s="279"/>
      <c r="AT135" s="279"/>
      <c r="AU135" s="279"/>
      <c r="AV135" s="279"/>
      <c r="AW135" s="279"/>
      <c r="AX135" s="279"/>
      <c r="AY135" s="279"/>
      <c r="AZ135" s="279"/>
      <c r="BA135" s="280"/>
      <c r="BB135" s="266"/>
      <c r="BC135" s="266"/>
      <c r="BD135" s="352"/>
      <c r="BE135" s="352"/>
      <c r="BF135" s="352"/>
      <c r="BG135" s="352"/>
      <c r="BH135" s="352"/>
      <c r="BI135" s="352"/>
      <c r="BJ135" s="352"/>
      <c r="BK135" s="352"/>
      <c r="BL135" s="352"/>
      <c r="BM135" s="352"/>
      <c r="BN135" s="352"/>
      <c r="BO135" s="352"/>
      <c r="BP135" s="352"/>
      <c r="BQ135" s="352"/>
      <c r="BR135" s="352"/>
      <c r="BS135" s="352"/>
      <c r="BT135" s="352"/>
      <c r="BU135" s="352"/>
      <c r="BV135" s="352"/>
      <c r="BW135" s="352"/>
      <c r="BX135" s="352"/>
      <c r="BY135" s="352"/>
      <c r="BZ135" s="352"/>
      <c r="CA135" s="352"/>
      <c r="CB135" s="352"/>
      <c r="CC135" s="352"/>
      <c r="CD135" s="352"/>
      <c r="CE135" s="352"/>
      <c r="CF135" s="352"/>
      <c r="CG135" s="352"/>
      <c r="CH135" s="352"/>
      <c r="CI135" s="352"/>
      <c r="CJ135" s="352"/>
      <c r="CK135" s="352"/>
      <c r="CL135" s="352"/>
      <c r="CM135" s="352"/>
      <c r="CN135" s="352"/>
      <c r="CO135" s="352"/>
      <c r="CP135" s="352"/>
      <c r="CQ135" s="352"/>
      <c r="CR135" s="352"/>
      <c r="CS135" s="352"/>
      <c r="CT135" s="352"/>
      <c r="CU135" s="352"/>
      <c r="CV135" s="352"/>
      <c r="CW135" s="352"/>
      <c r="CX135" s="352"/>
      <c r="CY135" s="352"/>
      <c r="CZ135" s="352"/>
      <c r="DA135" s="352"/>
      <c r="DB135" s="266"/>
      <c r="DC135" s="266">
        <f t="shared" si="14"/>
        <v>0</v>
      </c>
      <c r="DD135" s="302" t="str">
        <f t="shared" si="15"/>
        <v/>
      </c>
      <c r="DE135" s="328">
        <f>IF(D135&gt; 0,(COUNTIFS(FRACAS!$B$5:$B$9997, D$4, FRACAS!$D$5:$D$9997, "&lt;="&amp;D135)), "" )</f>
        <v>0</v>
      </c>
      <c r="DF135" s="282">
        <f>IF(E135&gt; 0,(COUNTIFS(FRACAS!$B$5:$B$9997, E$4, FRACAS!$D$5:$D$9997, "&lt;="&amp;E135)), "" )</f>
        <v>0</v>
      </c>
      <c r="DG135" s="282">
        <f>IF(F135&gt; 0,(COUNTIFS(FRACAS!$B$5:$B$9997, F$4, FRACAS!$D$5:$D$9997, "&lt;="&amp;F135)), "" )</f>
        <v>0</v>
      </c>
      <c r="DH135" s="282">
        <f>IF(G135&gt; 0,(COUNTIFS(FRACAS!$B$5:$B$9997, G$4, FRACAS!$D$5:$D$9997, "&lt;="&amp;G135)), "" )</f>
        <v>0</v>
      </c>
      <c r="DI135" s="282">
        <f>IF(H135&gt; 0,(COUNTIFS(FRACAS!$B$5:$B$9997, H$4, FRACAS!$D$5:$D$9997, "&lt;="&amp;H135)), "" )</f>
        <v>0</v>
      </c>
      <c r="DJ135" s="282">
        <f>IF(I135&gt; 0,(COUNTIFS(FRACAS!$B$5:$B$9997, I$4, FRACAS!$D$5:$D$9997, "&lt;="&amp;I135)), "" )</f>
        <v>0</v>
      </c>
      <c r="DK135" s="282">
        <f>IF(J135&gt; 0,(COUNTIFS(FRACAS!$B$5:$B$9997, J$4, FRACAS!$D$5:$D$9997, "&lt;="&amp;J135)), "" )</f>
        <v>0</v>
      </c>
      <c r="DL135" s="282">
        <f>IF(K135&gt; 0,(COUNTIFS(FRACAS!$B$5:$B$9997, K$4, FRACAS!$D$5:$D$9997, "&lt;="&amp;K135)), "" )</f>
        <v>0</v>
      </c>
      <c r="DM135" s="282">
        <f>IF(L135&gt; 0,(COUNTIFS(FRACAS!$B$5:$B$9997, L$4, FRACAS!$D$5:$D$9997, "&lt;="&amp;L135)), "" )</f>
        <v>0</v>
      </c>
      <c r="DN135" s="282">
        <f>IF(M135&gt; 0,(COUNTIFS(FRACAS!$B$5:$B$9997, M$4, FRACAS!$D$5:$D$9997, "&lt;="&amp;M135)), "" )</f>
        <v>0</v>
      </c>
      <c r="DO135" s="284"/>
      <c r="DP135" s="282"/>
      <c r="DQ135" s="282"/>
      <c r="DR135" s="282"/>
      <c r="DS135" s="282"/>
      <c r="DT135" s="282"/>
      <c r="DU135" s="282"/>
      <c r="DV135" s="282"/>
      <c r="DW135" s="282"/>
      <c r="DX135" s="282"/>
      <c r="DY135" s="282"/>
      <c r="DZ135" s="282"/>
      <c r="EA135" s="282"/>
      <c r="EB135" s="282"/>
      <c r="EC135" s="282"/>
      <c r="ED135" s="282"/>
      <c r="EE135" s="282"/>
      <c r="EF135" s="282"/>
      <c r="EG135" s="282"/>
      <c r="EH135" s="282"/>
      <c r="EI135" s="282"/>
      <c r="EJ135" s="282"/>
      <c r="EK135" s="282"/>
      <c r="EL135" s="282"/>
      <c r="EM135" s="282"/>
      <c r="EN135" s="282"/>
      <c r="EO135" s="282"/>
      <c r="EP135" s="282"/>
      <c r="EQ135" s="282"/>
      <c r="ER135" s="282"/>
      <c r="ES135" s="282"/>
      <c r="ET135" s="282"/>
      <c r="EU135" s="282"/>
      <c r="EV135" s="282"/>
      <c r="EW135" s="282"/>
      <c r="EX135" s="282"/>
      <c r="EY135" s="282"/>
      <c r="EZ135" s="282"/>
      <c r="FA135" s="282"/>
      <c r="FB135" s="283"/>
      <c r="FC135" s="285"/>
      <c r="FD135" s="285"/>
      <c r="JN135" s="306"/>
      <c r="JO135" s="274"/>
      <c r="JP135" s="274"/>
      <c r="JQ135" s="274"/>
      <c r="JR135" s="274"/>
      <c r="JS135" s="274"/>
      <c r="JT135" s="274"/>
      <c r="JU135" s="274"/>
      <c r="JV135" s="274"/>
      <c r="JW135" s="274"/>
      <c r="JX135" s="274"/>
      <c r="JY135" s="274"/>
      <c r="JZ135" s="274"/>
      <c r="KA135" s="274"/>
      <c r="KB135" s="274"/>
      <c r="KC135" s="274"/>
      <c r="KD135" s="274"/>
      <c r="KE135" s="274"/>
      <c r="KF135" s="274"/>
      <c r="KG135" s="274"/>
      <c r="KH135" s="274"/>
      <c r="KI135" s="274"/>
      <c r="KJ135" s="274"/>
      <c r="KK135" s="274"/>
      <c r="KL135" s="274"/>
      <c r="KM135" s="274"/>
      <c r="KN135" s="274"/>
      <c r="KO135" s="274"/>
      <c r="KP135" s="274"/>
      <c r="KQ135" s="274"/>
      <c r="KR135" s="274"/>
      <c r="KS135" s="274"/>
      <c r="KT135" s="274"/>
      <c r="KU135" s="274"/>
      <c r="KV135" s="274"/>
      <c r="KW135" s="274"/>
      <c r="KX135" s="274"/>
      <c r="KY135" s="274"/>
      <c r="KZ135" s="274"/>
      <c r="LA135" s="274"/>
      <c r="LB135" s="275"/>
      <c r="LC135" s="302" t="str">
        <f t="shared" si="17"/>
        <v/>
      </c>
      <c r="LD135" s="354" t="str" cm="1">
        <f t="array" ref="LD135">IFERROR(
    (((D135/FRACAS!$AY$1)*60))
    /
    (((D135/FRACAS!$AY$1)*60) + SUMPRODUCT((FRACAS!$B$5:$B$9997=D$4)*(FRACAS!$D$5:$D$9997&lt;=D135)*(IFERROR(FRACAS!$AM$5:$AM$9997,0)))
    ),"")</f>
        <v/>
      </c>
      <c r="LE135" s="354" t="str" cm="1">
        <f t="array" ref="LE135">IFERROR(
    (((E135/FRACAS!$AY$1)*60))
    /
    (((E135/FRACAS!$AY$1)*60) + SUMPRODUCT((FRACAS!$B$5:$B$9997=E$4)*(FRACAS!$D$5:$D$9997&lt;=E135)*(IFERROR(FRACAS!$AM$5:$AM$9997,0)))
    ),"")</f>
        <v/>
      </c>
      <c r="LF135" s="354" t="str" cm="1">
        <f t="array" ref="LF135">IFERROR(
    (((F135/FRACAS!$AY$1)*60))
    /
    (((F135/FRACAS!$AY$1)*60) + SUMPRODUCT((FRACAS!$B$5:$B$9997=F$4)*(FRACAS!$D$5:$D$9997&lt;=F135)*(IFERROR(FRACAS!$AM$5:$AM$9997,0)))
    ),"")</f>
        <v/>
      </c>
      <c r="LG135" s="354" t="str" cm="1">
        <f t="array" ref="LG135">IFERROR(
    (((G135/FRACAS!$AY$1)*60))
    /
    (((G135/FRACAS!$AY$1)*60) + SUMPRODUCT((FRACAS!$B$5:$B$9997=G$4)*(FRACAS!$D$5:$D$9997&lt;=G135)*(IFERROR(FRACAS!$AM$5:$AM$9997,0)))
    ),"")</f>
        <v/>
      </c>
      <c r="LH135" s="354" t="str" cm="1">
        <f t="array" ref="LH135">IFERROR(
    (((H135/FRACAS!$AY$1)*60))
    /
    (((H135/FRACAS!$AY$1)*60) + SUMPRODUCT((FRACAS!$B$5:$B$9997=H$4)*(FRACAS!$D$5:$D$9997&lt;=H135)*(IFERROR(FRACAS!$AM$5:$AM$9997,0)))
    ),"")</f>
        <v/>
      </c>
      <c r="LI135" s="354" t="str" cm="1">
        <f t="array" ref="LI135">IFERROR(
    (((I135/FRACAS!$AY$1)*60))
    /
    (((I135/FRACAS!$AY$1)*60) + SUMPRODUCT((FRACAS!$B$5:$B$9997=I$4)*(FRACAS!$D$5:$D$9997&lt;=I135)*(IFERROR(FRACAS!$AM$5:$AM$9997,0)))
    ),"")</f>
        <v/>
      </c>
      <c r="LJ135" s="354" t="str" cm="1">
        <f t="array" ref="LJ135">IFERROR(
    (((J135/FRACAS!$AY$1)*60))
    /
    (((J135/FRACAS!$AY$1)*60) + SUMPRODUCT((FRACAS!$B$5:$B$9997=J$4)*(FRACAS!$D$5:$D$9997&lt;=J135)*(IFERROR(FRACAS!$AM$5:$AM$9997,0)))
    ),"")</f>
        <v/>
      </c>
      <c r="LK135" s="354" t="str" cm="1">
        <f t="array" ref="LK135">IFERROR(
    (((K135/FRACAS!$AY$1)*60))
    /
    (((K135/FRACAS!$AY$1)*60) + SUMPRODUCT((FRACAS!$B$5:$B$9997=K$4)*(FRACAS!$D$5:$D$9997&lt;=K135)*(IFERROR(FRACAS!$AM$5:$AM$9997,0)))
    ),"")</f>
        <v/>
      </c>
      <c r="LL135" s="354" t="str" cm="1">
        <f t="array" ref="LL135">IFERROR(
    (((L135/FRACAS!$AY$1)*60))
    /
    (((L135/FRACAS!$AY$1)*60) + SUMPRODUCT((FRACAS!$B$5:$B$9997=L$4)*(FRACAS!$D$5:$D$9997&lt;=L135)*(IFERROR(FRACAS!$AM$5:$AM$9997,0)))
    ),"")</f>
        <v/>
      </c>
      <c r="LM135" s="354" t="str" cm="1">
        <f t="array" ref="LM135">IFERROR(
    (((M135/FRACAS!$AY$1)*60))
    /
    (((M135/FRACAS!$AY$1)*60) + SUMPRODUCT((FRACAS!$B$5:$B$9997=M$4)*(FRACAS!$D$5:$D$9997&lt;=M135)*(IFERROR(FRACAS!$AM$5:$AM$9997,0)))
    ),"")</f>
        <v/>
      </c>
      <c r="LN135" s="308"/>
      <c r="LO135" s="276"/>
      <c r="LP135" s="276"/>
      <c r="LQ135" s="276"/>
      <c r="LR135" s="276"/>
      <c r="LS135" s="276"/>
      <c r="LT135" s="276"/>
      <c r="LU135" s="276"/>
      <c r="LV135" s="276"/>
      <c r="LW135" s="276"/>
      <c r="LX135" s="276"/>
      <c r="LY135" s="276"/>
      <c r="LZ135" s="276"/>
      <c r="MA135" s="276"/>
      <c r="MB135" s="276"/>
      <c r="MC135" s="276"/>
      <c r="MD135" s="276"/>
      <c r="ME135" s="276"/>
      <c r="MF135" s="276"/>
      <c r="MG135" s="276"/>
      <c r="MH135" s="276"/>
      <c r="MI135" s="276"/>
      <c r="MJ135" s="276"/>
      <c r="MK135" s="276"/>
      <c r="ML135" s="276"/>
      <c r="MM135" s="276"/>
      <c r="MN135" s="276"/>
      <c r="MO135" s="276"/>
      <c r="MP135" s="276"/>
      <c r="MQ135" s="276"/>
      <c r="MR135" s="276"/>
      <c r="MS135" s="276"/>
      <c r="MT135" s="276"/>
      <c r="MU135" s="276"/>
      <c r="MV135" s="276"/>
      <c r="MW135" s="276"/>
      <c r="MX135" s="276"/>
      <c r="MY135" s="276"/>
      <c r="MZ135" s="276"/>
      <c r="NA135" s="277"/>
      <c r="ND135" s="345">
        <f t="shared" si="18"/>
        <v>0</v>
      </c>
      <c r="NE135" s="346" t="str">
        <f t="shared" si="16"/>
        <v/>
      </c>
      <c r="NF135" s="347" t="str" cm="1">
        <f t="array" ref="NF135">IF($ND135=0,"",(IFERROR( (IFERROR($ND135/FRACAS!$AY$1*60,0) - SUMPRODUCT( (FRACAS!$K$5:$K$9999=NF$2) * IFERROR(FRACAS!$AN$5:$AN$9999,0) ) ) / IFERROR($ND135/FRACAS!$AY$1*60,0), 1 )))</f>
        <v/>
      </c>
      <c r="NG135" s="347" t="str" cm="1">
        <f t="array" ref="NG135">IF($ND135=0,"",(IFERROR( (IFERROR($ND135/FRACAS!$AY$1*60,0) - SUMPRODUCT( (FRACAS!$K$5:$K$9999=NG$2) * IFERROR(FRACAS!$AN$5:$AN$9999,0) ) ) / IFERROR($ND135/FRACAS!$AY$1*60,0), 1 )))</f>
        <v/>
      </c>
      <c r="NH135" s="347" t="str" cm="1">
        <f t="array" ref="NH135">IF($ND135=0,"",(IFERROR( (IFERROR($ND135/FRACAS!$AY$1*60,0) - SUMPRODUCT( (FRACAS!$K$5:$K$9999=NH$2) * IFERROR(FRACAS!$AN$5:$AN$9999,0) ) ) / IFERROR($ND135/FRACAS!$AY$1*60,0), 1 )))</f>
        <v/>
      </c>
      <c r="NI135" s="347" t="str" cm="1">
        <f t="array" ref="NI135">IF($ND135=0,"",(IFERROR( (IFERROR($ND135/FRACAS!$AY$1*60,0) - SUMPRODUCT( (FRACAS!$K$5:$K$9999=NI$2) * IFERROR(FRACAS!$AN$5:$AN$9999,0) ) ) / IFERROR($ND135/FRACAS!$AY$1*60,0), 1 )))</f>
        <v/>
      </c>
      <c r="NJ135" s="347" t="str" cm="1">
        <f t="array" ref="NJ135">IF($ND135=0,"",(IFERROR( (IFERROR($ND135/FRACAS!$AY$1*60,0) - SUMPRODUCT( (FRACAS!$K$5:$K$9999=NJ$2) * IFERROR(FRACAS!$AN$5:$AN$9999,0) ) ) / IFERROR($ND135/FRACAS!$AY$1*60,0), 1 )))</f>
        <v/>
      </c>
      <c r="NK135" s="347" t="str" cm="1">
        <f t="array" ref="NK135">IF($ND135=0,"",(IFERROR( (IFERROR($ND135/FRACAS!$AY$1*60,0) - SUMPRODUCT( (FRACAS!$K$5:$K$9999=NK$2) * IFERROR(FRACAS!$AN$5:$AN$9999,0) ) ) / IFERROR($ND135/FRACAS!$AY$1*60,0), 1 )))</f>
        <v/>
      </c>
      <c r="NL135" s="347" t="str" cm="1">
        <f t="array" ref="NL135">IF($ND135=0,"",(IFERROR( (IFERROR($ND135/FRACAS!$AY$1*60,0) - SUMPRODUCT( (FRACAS!$K$5:$K$9999=NL$2) * IFERROR(FRACAS!$AN$5:$AN$9999,0) ) ) / IFERROR($ND135/FRACAS!$AY$1*60,0), 1 )))</f>
        <v/>
      </c>
      <c r="NM135" s="347" t="str" cm="1">
        <f t="array" ref="NM135">IF($ND135=0,"",(IFERROR( (IFERROR($ND135/FRACAS!$AY$1*60,0) - SUMPRODUCT( (FRACAS!$K$5:$K$9999=NM$2) * IFERROR(FRACAS!$AN$5:$AN$9999,0) ) ) / IFERROR($ND135/FRACAS!$AY$1*60,0), 1 )))</f>
        <v/>
      </c>
      <c r="NN135" s="347" t="str" cm="1">
        <f t="array" ref="NN135">IF($ND135=0,"",(IFERROR( (IFERROR($ND135/FRACAS!$AY$1*60,0) - SUMPRODUCT( (FRACAS!$K$5:$K$9999=NN$2) * IFERROR(FRACAS!$AN$5:$AN$9999,0) ) ) / IFERROR($ND135/FRACAS!$AY$1*60,0), 1 )))</f>
        <v/>
      </c>
      <c r="NO135" s="347" t="str" cm="1">
        <f t="array" ref="NO135">IF($ND135=0,"",(IFERROR( (IFERROR($ND135/FRACAS!$AY$1*60,0) - SUMPRODUCT( (FRACAS!$K$5:$K$9999=NO$2) * IFERROR(FRACAS!$AN$5:$AN$9999,0) ) ) / IFERROR($ND135/FRACAS!$AY$1*60,0), 1 )))</f>
        <v/>
      </c>
      <c r="NP135" s="347" t="str" cm="1">
        <f t="array" ref="NP135">IF($ND135=0,"",(IFERROR( (IFERROR($ND135/FRACAS!$AY$1*60,0) - SUMPRODUCT( (FRACAS!$K$5:$K$9999=NP$2) * IFERROR(FRACAS!$AN$5:$AN$9999,0) ) ) / IFERROR($ND135/FRACAS!$AY$1*60,0), 1 )))</f>
        <v/>
      </c>
      <c r="NQ135" s="347" t="str" cm="1">
        <f t="array" ref="NQ135">IF($ND135=0,"",(IFERROR( (IFERROR($ND135/FRACAS!$AY$1*60,0) - SUMPRODUCT( (FRACAS!$K$5:$K$9999=NQ$2) * IFERROR(FRACAS!$AN$5:$AN$9999,0) ) ) / IFERROR($ND135/FRACAS!$AY$1*60,0), 1 )))</f>
        <v/>
      </c>
      <c r="NR135" s="347" t="str" cm="1">
        <f t="array" ref="NR135">IF($ND135=0,"",(IFERROR( (IFERROR($ND135/FRACAS!$AY$1*60,0) - SUMPRODUCT( (FRACAS!$K$5:$K$9999=NR$2) * IFERROR(FRACAS!$AN$5:$AN$9999,0) ) ) / IFERROR($ND135/FRACAS!$AY$1*60,0), 1 )))</f>
        <v/>
      </c>
      <c r="NS135" s="347" t="str" cm="1">
        <f t="array" ref="NS135">IF($ND135=0,"",(IFERROR( (IFERROR($ND135/FRACAS!$AY$1*60,0) - SUMPRODUCT( (FRACAS!$K$5:$K$9999=NS$2) * IFERROR(FRACAS!$AN$5:$AN$9999,0) ) ) / IFERROR($ND135/FRACAS!$AY$1*60,0), 1 )))</f>
        <v/>
      </c>
      <c r="NT135" s="347" t="str" cm="1">
        <f t="array" ref="NT135">IF($ND135=0,"",(IFERROR( (IFERROR($ND135/FRACAS!$AY$1*60,0) - SUMPRODUCT( (FRACAS!$K$5:$K$9999=NT$2) * IFERROR(FRACAS!$AN$5:$AN$9999,0) ) ) / IFERROR($ND135/FRACAS!$AY$1*60,0), 1 )))</f>
        <v/>
      </c>
      <c r="NU135" s="347" t="str" cm="1">
        <f t="array" ref="NU135">IF($ND135=0,"",(IFERROR( (IFERROR($ND135/FRACAS!$AY$1*60,0) - SUMPRODUCT( (FRACAS!$K$5:$K$9999=NU$2) * IFERROR(FRACAS!$AN$5:$AN$9999,0) ) ) / IFERROR($ND135/FRACAS!$AY$1*60,0), 1 )))</f>
        <v/>
      </c>
      <c r="NV135" s="347" t="str" cm="1">
        <f t="array" ref="NV135">IF($ND135=0,"",(IFERROR( (IFERROR($ND135/FRACAS!$AY$1*60,0) - SUMPRODUCT( (FRACAS!$K$5:$K$9999=NV$2) * IFERROR(FRACAS!$AN$5:$AN$9999,0) ) ) / IFERROR($ND135/FRACAS!$AY$1*60,0), 1 )))</f>
        <v/>
      </c>
      <c r="NW135" s="347" t="str" cm="1">
        <f t="array" ref="NW135">IF($ND135=0,"",(IFERROR( (IFERROR($ND135/FRACAS!$AY$1*60,0) - SUMPRODUCT( (FRACAS!$K$5:$K$9999=NW$2) * IFERROR(FRACAS!$AN$5:$AN$9999,0) ) ) / IFERROR($ND135/FRACAS!$AY$1*60,0), 1 )))</f>
        <v/>
      </c>
      <c r="NX135" s="347" t="str" cm="1">
        <f t="array" ref="NX135">IF($ND135=0,"",(IFERROR( (IFERROR($ND135/FRACAS!$AY$1*60,0) - SUMPRODUCT( (FRACAS!$K$5:$K$9999=NX$2) * IFERROR(FRACAS!$AN$5:$AN$9999,0) ) ) / IFERROR($ND135/FRACAS!$AY$1*60,0), 1 )))</f>
        <v/>
      </c>
      <c r="NY135" s="347" t="str" cm="1">
        <f t="array" ref="NY135">IF($ND135=0,"",(IFERROR( (IFERROR($ND135/FRACAS!$AY$1*60,0) - SUMPRODUCT( (FRACAS!$K$5:$K$9999=NY$2) * IFERROR(FRACAS!$AN$5:$AN$9999,0) ) ) / IFERROR($ND135/FRACAS!$AY$1*60,0), 1 )))</f>
        <v/>
      </c>
      <c r="NZ135" s="347" t="str" cm="1">
        <f t="array" ref="NZ135">IF($ND135=0,"",(IFERROR( (IFERROR($ND135/FRACAS!$AY$1*60,0) - SUMPRODUCT( (FRACAS!$K$5:$K$9999=NZ$2) * IFERROR(FRACAS!$AN$5:$AN$9999,0) ) ) / IFERROR($ND135/FRACAS!$AY$1*60,0), 1 )))</f>
        <v/>
      </c>
      <c r="OA135" s="347" t="str" cm="1">
        <f t="array" ref="OA135">IF($ND135=0,"",(IFERROR( (IFERROR($ND135/FRACAS!$AY$1*60,0) - SUMPRODUCT( (FRACAS!$K$5:$K$9999=OA$2) * IFERROR(FRACAS!$AN$5:$AN$9999,0) ) ) / IFERROR($ND135/FRACAS!$AY$1*60,0), 1 )))</f>
        <v/>
      </c>
      <c r="OB135" s="347" t="str" cm="1">
        <f t="array" ref="OB135">IF($ND135=0,"",(IFERROR( (IFERROR($ND135/FRACAS!$AY$1*60,0) - SUMPRODUCT( (FRACAS!$K$5:$K$9999=OB$2) * IFERROR(FRACAS!$AN$5:$AN$9999,0) ) ) / IFERROR($ND135/FRACAS!$AY$1*60,0), 1 )))</f>
        <v/>
      </c>
      <c r="OC135" s="347" t="str" cm="1">
        <f t="array" ref="OC135">IF($ND135=0,"",(IFERROR( (IFERROR($ND135/FRACAS!$AY$1*60,0) - SUMPRODUCT( (FRACAS!$K$5:$K$9999=OC$2) * IFERROR(FRACAS!$AN$5:$AN$9999,0) ) ) / IFERROR($ND135/FRACAS!$AY$1*60,0), 1 )))</f>
        <v/>
      </c>
      <c r="OD135" s="347" t="str" cm="1">
        <f t="array" ref="OD135">IF($ND135=0,"",(IFERROR( (IFERROR($ND135/FRACAS!$AY$1*60,0) - SUMPRODUCT( (FRACAS!$K$5:$K$9999=OD$2) * IFERROR(FRACAS!$AN$5:$AN$9999,0) ) ) / IFERROR($ND135/FRACAS!$AY$1*60,0), 1 )))</f>
        <v/>
      </c>
      <c r="OE135" s="347" t="str" cm="1">
        <f t="array" ref="OE135">IF($ND135=0,"",(IFERROR( (IFERROR($ND135/FRACAS!$AY$1*60,0) - SUMPRODUCT( (FRACAS!$K$5:$K$9999=OE$2) * IFERROR(FRACAS!$AN$5:$AN$9999,0) ) ) / IFERROR($ND135/FRACAS!$AY$1*60,0), 1 )))</f>
        <v/>
      </c>
      <c r="OF135" s="347" t="str" cm="1">
        <f t="array" ref="OF135">IF($ND135=0,"",(IFERROR( (IFERROR($ND135/FRACAS!$AY$1*60,0) - SUMPRODUCT( (FRACAS!$K$5:$K$9999=OF$2) * IFERROR(FRACAS!$AN$5:$AN$9999,0) ) ) / IFERROR($ND135/FRACAS!$AY$1*60,0), 1 )))</f>
        <v/>
      </c>
      <c r="OG135" s="347" t="str" cm="1">
        <f t="array" ref="OG135">IF($ND135=0,"",(IFERROR( (IFERROR($ND135/FRACAS!$AY$1*60,0) - SUMPRODUCT( (FRACAS!$K$5:$K$9999=OG$2) * IFERROR(FRACAS!$AN$5:$AN$9999,0) ) ) / IFERROR($ND135/FRACAS!$AY$1*60,0), 1 )))</f>
        <v/>
      </c>
      <c r="OH135" s="347" t="str" cm="1">
        <f t="array" ref="OH135">IF($ND135=0,"",(IFERROR( (IFERROR($ND135/FRACAS!$AY$1*60,0) - SUMPRODUCT( (FRACAS!$K$5:$K$9999=OH$2) * IFERROR(FRACAS!$AN$5:$AN$9999,0) ) ) / IFERROR($ND135/FRACAS!$AY$1*60,0), 1 )))</f>
        <v/>
      </c>
      <c r="OI135" s="347" t="str" cm="1">
        <f t="array" ref="OI135">IF($ND135=0,"",(IFERROR( (IFERROR($ND135/FRACAS!$AY$1*60,0) - SUMPRODUCT( (FRACAS!$K$5:$K$9999=OI$2) * IFERROR(FRACAS!$AN$5:$AN$9999,0) ) ) / IFERROR($ND135/FRACAS!$AY$1*60,0), 1 )))</f>
        <v/>
      </c>
      <c r="OJ135" s="347" t="str" cm="1">
        <f t="array" ref="OJ135">IF($ND135=0,"",(IFERROR( (IFERROR($ND135/FRACAS!$AY$1*60,0) - SUMPRODUCT( (FRACAS!$K$5:$K$9999=OJ$2) * IFERROR(FRACAS!$AN$5:$AN$9999,0) ) ) / IFERROR($ND135/FRACAS!$AY$1*60,0), 1 )))</f>
        <v/>
      </c>
      <c r="OK135" s="347" t="str" cm="1">
        <f t="array" ref="OK135">IF($ND135=0,"",(IFERROR( (IFERROR($ND135/FRACAS!$AY$1*60,0) - SUMPRODUCT( (FRACAS!$K$5:$K$9999=OK$2) * IFERROR(FRACAS!$AN$5:$AN$9999,0) ) ) / IFERROR($ND135/FRACAS!$AY$1*60,0), 1 )))</f>
        <v/>
      </c>
      <c r="OL135" s="347" t="str" cm="1">
        <f t="array" ref="OL135">IF($ND135=0,"",(IFERROR( (IFERROR($ND135/FRACAS!$AY$1*60,0) - SUMPRODUCT( (FRACAS!$K$5:$K$9999=OL$2) * IFERROR(FRACAS!$AN$5:$AN$9999,0) ) ) / IFERROR($ND135/FRACAS!$AY$1*60,0), 1 )))</f>
        <v/>
      </c>
      <c r="OM135" s="347" t="str" cm="1">
        <f t="array" ref="OM135">IF($ND135=0,"",(IFERROR( (IFERROR($ND135/FRACAS!$AY$1*60,0) - SUMPRODUCT( (FRACAS!$K$5:$K$9999=OM$2) * IFERROR(FRACAS!$AN$5:$AN$9999,0) ) ) / IFERROR($ND135/FRACAS!$AY$1*60,0), 1 )))</f>
        <v/>
      </c>
      <c r="ON135" s="347" t="str" cm="1">
        <f t="array" ref="ON135">IF($ND135=0,"",(IFERROR( (IFERROR($ND135/FRACAS!$AY$1*60,0) - SUMPRODUCT( (FRACAS!$K$5:$K$9999=ON$2) * IFERROR(FRACAS!$AN$5:$AN$9999,0) ) ) / IFERROR($ND135/FRACAS!$AY$1*60,0), 1 )))</f>
        <v/>
      </c>
    </row>
    <row r="136" spans="2:404" ht="15" customHeight="1">
      <c r="B136" s="301" t="s">
        <v>243</v>
      </c>
      <c r="C136" s="302">
        <v>46178</v>
      </c>
      <c r="D136" s="279" t="str">
        <f>IF('[7]MİLLEAGE(KM)'!H137="","",'[7]MİLLEAGE(KM)'!H137)</f>
        <v/>
      </c>
      <c r="E136" s="279" t="str">
        <f>IF('[7]MİLLEAGE(KM)'!I137="","",'[7]MİLLEAGE(KM)'!I137)</f>
        <v/>
      </c>
      <c r="F136" s="279" t="str">
        <f>IF('[7]MİLLEAGE(KM)'!J137="","",'[7]MİLLEAGE(KM)'!J137)</f>
        <v/>
      </c>
      <c r="G136" s="279" t="str">
        <f>IF('[7]MİLLEAGE(KM)'!K137="","",'[7]MİLLEAGE(KM)'!K137)</f>
        <v/>
      </c>
      <c r="H136" s="279" t="str">
        <f>IF('[7]MİLLEAGE(KM)'!L137="","",'[7]MİLLEAGE(KM)'!L137)</f>
        <v/>
      </c>
      <c r="I136" s="279" t="str">
        <f>IF('[7]MİLLEAGE(KM)'!M137="","",'[7]MİLLEAGE(KM)'!M137)</f>
        <v/>
      </c>
      <c r="J136" s="279" t="str">
        <f>IF('[7]MİLLEAGE(KM)'!N137="","",'[7]MİLLEAGE(KM)'!N137)</f>
        <v/>
      </c>
      <c r="K136" s="279" t="str">
        <f>IF('[7]MİLLEAGE(KM)'!O137="","",'[7]MİLLEAGE(KM)'!O137)</f>
        <v/>
      </c>
      <c r="L136" s="279" t="str">
        <f>IF('[7]MİLLEAGE(KM)'!P137="","",'[7]MİLLEAGE(KM)'!P137)</f>
        <v/>
      </c>
      <c r="M136" s="279" t="str">
        <f>IF('[7]MİLLEAGE(KM)'!Q137="","",'[7]MİLLEAGE(KM)'!Q137)</f>
        <v/>
      </c>
      <c r="N136" s="305"/>
      <c r="O136" s="279"/>
      <c r="P136" s="279"/>
      <c r="Q136" s="279"/>
      <c r="R136" s="279"/>
      <c r="S136" s="279"/>
      <c r="T136" s="279"/>
      <c r="U136" s="279"/>
      <c r="V136" s="279"/>
      <c r="W136" s="279"/>
      <c r="X136" s="279"/>
      <c r="Y136" s="279"/>
      <c r="Z136" s="279"/>
      <c r="AA136" s="279"/>
      <c r="AB136" s="279"/>
      <c r="AC136" s="279"/>
      <c r="AD136" s="279"/>
      <c r="AE136" s="279"/>
      <c r="AF136" s="279"/>
      <c r="AG136" s="279"/>
      <c r="AH136" s="279"/>
      <c r="AI136" s="279"/>
      <c r="AJ136" s="279"/>
      <c r="AK136" s="279"/>
      <c r="AL136" s="279"/>
      <c r="AM136" s="279"/>
      <c r="AN136" s="279"/>
      <c r="AO136" s="279"/>
      <c r="AP136" s="279"/>
      <c r="AQ136" s="279"/>
      <c r="AR136" s="279"/>
      <c r="AS136" s="279"/>
      <c r="AT136" s="279"/>
      <c r="AU136" s="279"/>
      <c r="AV136" s="279"/>
      <c r="AW136" s="279"/>
      <c r="AX136" s="279"/>
      <c r="AY136" s="279"/>
      <c r="AZ136" s="279"/>
      <c r="BA136" s="280"/>
      <c r="BB136" s="266"/>
      <c r="BC136" s="266"/>
      <c r="BD136" s="352"/>
      <c r="BE136" s="352"/>
      <c r="BF136" s="352"/>
      <c r="BG136" s="352"/>
      <c r="BH136" s="352"/>
      <c r="BI136" s="352"/>
      <c r="BJ136" s="352"/>
      <c r="BK136" s="352"/>
      <c r="BL136" s="352"/>
      <c r="BM136" s="352"/>
      <c r="BN136" s="352"/>
      <c r="BO136" s="352"/>
      <c r="BP136" s="352"/>
      <c r="BQ136" s="352"/>
      <c r="BR136" s="352"/>
      <c r="BS136" s="352"/>
      <c r="BT136" s="352"/>
      <c r="BU136" s="352"/>
      <c r="BV136" s="352"/>
      <c r="BW136" s="352"/>
      <c r="BX136" s="352"/>
      <c r="BY136" s="352"/>
      <c r="BZ136" s="352"/>
      <c r="CA136" s="352"/>
      <c r="CB136" s="352"/>
      <c r="CC136" s="352"/>
      <c r="CD136" s="352"/>
      <c r="CE136" s="352"/>
      <c r="CF136" s="352"/>
      <c r="CG136" s="352"/>
      <c r="CH136" s="352"/>
      <c r="CI136" s="352"/>
      <c r="CJ136" s="352"/>
      <c r="CK136" s="352"/>
      <c r="CL136" s="352"/>
      <c r="CM136" s="352"/>
      <c r="CN136" s="352"/>
      <c r="CO136" s="352"/>
      <c r="CP136" s="352"/>
      <c r="CQ136" s="352"/>
      <c r="CR136" s="352"/>
      <c r="CS136" s="352"/>
      <c r="CT136" s="352"/>
      <c r="CU136" s="352"/>
      <c r="CV136" s="352"/>
      <c r="CW136" s="352"/>
      <c r="CX136" s="352"/>
      <c r="CY136" s="352"/>
      <c r="CZ136" s="352"/>
      <c r="DA136" s="352"/>
      <c r="DB136" s="266"/>
      <c r="DC136" s="266">
        <f t="shared" si="14"/>
        <v>0</v>
      </c>
      <c r="DD136" s="302" t="str">
        <f t="shared" si="15"/>
        <v/>
      </c>
      <c r="DE136" s="328">
        <f>IF(D136&gt; 0,(COUNTIFS(FRACAS!$B$5:$B$9997, D$4, FRACAS!$D$5:$D$9997, "&lt;="&amp;D136)), "" )</f>
        <v>0</v>
      </c>
      <c r="DF136" s="282">
        <f>IF(E136&gt; 0,(COUNTIFS(FRACAS!$B$5:$B$9997, E$4, FRACAS!$D$5:$D$9997, "&lt;="&amp;E136)), "" )</f>
        <v>0</v>
      </c>
      <c r="DG136" s="282">
        <f>IF(F136&gt; 0,(COUNTIFS(FRACAS!$B$5:$B$9997, F$4, FRACAS!$D$5:$D$9997, "&lt;="&amp;F136)), "" )</f>
        <v>0</v>
      </c>
      <c r="DH136" s="282">
        <f>IF(G136&gt; 0,(COUNTIFS(FRACAS!$B$5:$B$9997, G$4, FRACAS!$D$5:$D$9997, "&lt;="&amp;G136)), "" )</f>
        <v>0</v>
      </c>
      <c r="DI136" s="282">
        <f>IF(H136&gt; 0,(COUNTIFS(FRACAS!$B$5:$B$9997, H$4, FRACAS!$D$5:$D$9997, "&lt;="&amp;H136)), "" )</f>
        <v>0</v>
      </c>
      <c r="DJ136" s="282">
        <f>IF(I136&gt; 0,(COUNTIFS(FRACAS!$B$5:$B$9997, I$4, FRACAS!$D$5:$D$9997, "&lt;="&amp;I136)), "" )</f>
        <v>0</v>
      </c>
      <c r="DK136" s="282">
        <f>IF(J136&gt; 0,(COUNTIFS(FRACAS!$B$5:$B$9997, J$4, FRACAS!$D$5:$D$9997, "&lt;="&amp;J136)), "" )</f>
        <v>0</v>
      </c>
      <c r="DL136" s="282">
        <f>IF(K136&gt; 0,(COUNTIFS(FRACAS!$B$5:$B$9997, K$4, FRACAS!$D$5:$D$9997, "&lt;="&amp;K136)), "" )</f>
        <v>0</v>
      </c>
      <c r="DM136" s="282">
        <f>IF(L136&gt; 0,(COUNTIFS(FRACAS!$B$5:$B$9997, L$4, FRACAS!$D$5:$D$9997, "&lt;="&amp;L136)), "" )</f>
        <v>0</v>
      </c>
      <c r="DN136" s="282">
        <f>IF(M136&gt; 0,(COUNTIFS(FRACAS!$B$5:$B$9997, M$4, FRACAS!$D$5:$D$9997, "&lt;="&amp;M136)), "" )</f>
        <v>0</v>
      </c>
      <c r="DO136" s="284"/>
      <c r="DP136" s="282"/>
      <c r="DQ136" s="282"/>
      <c r="DR136" s="282"/>
      <c r="DS136" s="282"/>
      <c r="DT136" s="282"/>
      <c r="DU136" s="282"/>
      <c r="DV136" s="282"/>
      <c r="DW136" s="282"/>
      <c r="DX136" s="282"/>
      <c r="DY136" s="282"/>
      <c r="DZ136" s="282"/>
      <c r="EA136" s="282"/>
      <c r="EB136" s="282"/>
      <c r="EC136" s="282"/>
      <c r="ED136" s="282"/>
      <c r="EE136" s="282"/>
      <c r="EF136" s="282"/>
      <c r="EG136" s="282"/>
      <c r="EH136" s="282"/>
      <c r="EI136" s="282"/>
      <c r="EJ136" s="282"/>
      <c r="EK136" s="282"/>
      <c r="EL136" s="282"/>
      <c r="EM136" s="282"/>
      <c r="EN136" s="282"/>
      <c r="EO136" s="282"/>
      <c r="EP136" s="282"/>
      <c r="EQ136" s="282"/>
      <c r="ER136" s="282"/>
      <c r="ES136" s="282"/>
      <c r="ET136" s="282"/>
      <c r="EU136" s="282"/>
      <c r="EV136" s="282"/>
      <c r="EW136" s="282"/>
      <c r="EX136" s="282"/>
      <c r="EY136" s="282"/>
      <c r="EZ136" s="282"/>
      <c r="FA136" s="282"/>
      <c r="FB136" s="283"/>
      <c r="FC136" s="285"/>
      <c r="FD136" s="285"/>
      <c r="JN136" s="306"/>
      <c r="JO136" s="274"/>
      <c r="JP136" s="274"/>
      <c r="JQ136" s="274"/>
      <c r="JR136" s="274"/>
      <c r="JS136" s="274"/>
      <c r="JT136" s="274"/>
      <c r="JU136" s="274"/>
      <c r="JV136" s="274"/>
      <c r="JW136" s="274"/>
      <c r="JX136" s="274"/>
      <c r="JY136" s="274"/>
      <c r="JZ136" s="274"/>
      <c r="KA136" s="274"/>
      <c r="KB136" s="274"/>
      <c r="KC136" s="274"/>
      <c r="KD136" s="274"/>
      <c r="KE136" s="274"/>
      <c r="KF136" s="274"/>
      <c r="KG136" s="274"/>
      <c r="KH136" s="274"/>
      <c r="KI136" s="274"/>
      <c r="KJ136" s="274"/>
      <c r="KK136" s="274"/>
      <c r="KL136" s="274"/>
      <c r="KM136" s="274"/>
      <c r="KN136" s="274"/>
      <c r="KO136" s="274"/>
      <c r="KP136" s="274"/>
      <c r="KQ136" s="274"/>
      <c r="KR136" s="274"/>
      <c r="KS136" s="274"/>
      <c r="KT136" s="274"/>
      <c r="KU136" s="274"/>
      <c r="KV136" s="274"/>
      <c r="KW136" s="274"/>
      <c r="KX136" s="274"/>
      <c r="KY136" s="274"/>
      <c r="KZ136" s="274"/>
      <c r="LA136" s="274"/>
      <c r="LB136" s="275"/>
      <c r="LC136" s="302" t="str">
        <f t="shared" si="17"/>
        <v/>
      </c>
      <c r="LD136" s="354" t="str" cm="1">
        <f t="array" ref="LD136">IFERROR(
    (((D136/FRACAS!$AY$1)*60))
    /
    (((D136/FRACAS!$AY$1)*60) + SUMPRODUCT((FRACAS!$B$5:$B$9997=D$4)*(FRACAS!$D$5:$D$9997&lt;=D136)*(IFERROR(FRACAS!$AM$5:$AM$9997,0)))
    ),"")</f>
        <v/>
      </c>
      <c r="LE136" s="354" t="str" cm="1">
        <f t="array" ref="LE136">IFERROR(
    (((E136/FRACAS!$AY$1)*60))
    /
    (((E136/FRACAS!$AY$1)*60) + SUMPRODUCT((FRACAS!$B$5:$B$9997=E$4)*(FRACAS!$D$5:$D$9997&lt;=E136)*(IFERROR(FRACAS!$AM$5:$AM$9997,0)))
    ),"")</f>
        <v/>
      </c>
      <c r="LF136" s="354" t="str" cm="1">
        <f t="array" ref="LF136">IFERROR(
    (((F136/FRACAS!$AY$1)*60))
    /
    (((F136/FRACAS!$AY$1)*60) + SUMPRODUCT((FRACAS!$B$5:$B$9997=F$4)*(FRACAS!$D$5:$D$9997&lt;=F136)*(IFERROR(FRACAS!$AM$5:$AM$9997,0)))
    ),"")</f>
        <v/>
      </c>
      <c r="LG136" s="354" t="str" cm="1">
        <f t="array" ref="LG136">IFERROR(
    (((G136/FRACAS!$AY$1)*60))
    /
    (((G136/FRACAS!$AY$1)*60) + SUMPRODUCT((FRACAS!$B$5:$B$9997=G$4)*(FRACAS!$D$5:$D$9997&lt;=G136)*(IFERROR(FRACAS!$AM$5:$AM$9997,0)))
    ),"")</f>
        <v/>
      </c>
      <c r="LH136" s="354" t="str" cm="1">
        <f t="array" ref="LH136">IFERROR(
    (((H136/FRACAS!$AY$1)*60))
    /
    (((H136/FRACAS!$AY$1)*60) + SUMPRODUCT((FRACAS!$B$5:$B$9997=H$4)*(FRACAS!$D$5:$D$9997&lt;=H136)*(IFERROR(FRACAS!$AM$5:$AM$9997,0)))
    ),"")</f>
        <v/>
      </c>
      <c r="LI136" s="354" t="str" cm="1">
        <f t="array" ref="LI136">IFERROR(
    (((I136/FRACAS!$AY$1)*60))
    /
    (((I136/FRACAS!$AY$1)*60) + SUMPRODUCT((FRACAS!$B$5:$B$9997=I$4)*(FRACAS!$D$5:$D$9997&lt;=I136)*(IFERROR(FRACAS!$AM$5:$AM$9997,0)))
    ),"")</f>
        <v/>
      </c>
      <c r="LJ136" s="354" t="str" cm="1">
        <f t="array" ref="LJ136">IFERROR(
    (((J136/FRACAS!$AY$1)*60))
    /
    (((J136/FRACAS!$AY$1)*60) + SUMPRODUCT((FRACAS!$B$5:$B$9997=J$4)*(FRACAS!$D$5:$D$9997&lt;=J136)*(IFERROR(FRACAS!$AM$5:$AM$9997,0)))
    ),"")</f>
        <v/>
      </c>
      <c r="LK136" s="354" t="str" cm="1">
        <f t="array" ref="LK136">IFERROR(
    (((K136/FRACAS!$AY$1)*60))
    /
    (((K136/FRACAS!$AY$1)*60) + SUMPRODUCT((FRACAS!$B$5:$B$9997=K$4)*(FRACAS!$D$5:$D$9997&lt;=K136)*(IFERROR(FRACAS!$AM$5:$AM$9997,0)))
    ),"")</f>
        <v/>
      </c>
      <c r="LL136" s="354" t="str" cm="1">
        <f t="array" ref="LL136">IFERROR(
    (((L136/FRACAS!$AY$1)*60))
    /
    (((L136/FRACAS!$AY$1)*60) + SUMPRODUCT((FRACAS!$B$5:$B$9997=L$4)*(FRACAS!$D$5:$D$9997&lt;=L136)*(IFERROR(FRACAS!$AM$5:$AM$9997,0)))
    ),"")</f>
        <v/>
      </c>
      <c r="LM136" s="354" t="str" cm="1">
        <f t="array" ref="LM136">IFERROR(
    (((M136/FRACAS!$AY$1)*60))
    /
    (((M136/FRACAS!$AY$1)*60) + SUMPRODUCT((FRACAS!$B$5:$B$9997=M$4)*(FRACAS!$D$5:$D$9997&lt;=M136)*(IFERROR(FRACAS!$AM$5:$AM$9997,0)))
    ),"")</f>
        <v/>
      </c>
      <c r="LN136" s="308"/>
      <c r="LO136" s="276"/>
      <c r="LP136" s="276"/>
      <c r="LQ136" s="276"/>
      <c r="LR136" s="276"/>
      <c r="LS136" s="276"/>
      <c r="LT136" s="276"/>
      <c r="LU136" s="276"/>
      <c r="LV136" s="276"/>
      <c r="LW136" s="276"/>
      <c r="LX136" s="276"/>
      <c r="LY136" s="276"/>
      <c r="LZ136" s="276"/>
      <c r="MA136" s="276"/>
      <c r="MB136" s="276"/>
      <c r="MC136" s="276"/>
      <c r="MD136" s="276"/>
      <c r="ME136" s="276"/>
      <c r="MF136" s="276"/>
      <c r="MG136" s="276"/>
      <c r="MH136" s="276"/>
      <c r="MI136" s="276"/>
      <c r="MJ136" s="276"/>
      <c r="MK136" s="276"/>
      <c r="ML136" s="276"/>
      <c r="MM136" s="276"/>
      <c r="MN136" s="276"/>
      <c r="MO136" s="276"/>
      <c r="MP136" s="276"/>
      <c r="MQ136" s="276"/>
      <c r="MR136" s="276"/>
      <c r="MS136" s="276"/>
      <c r="MT136" s="276"/>
      <c r="MU136" s="276"/>
      <c r="MV136" s="276"/>
      <c r="MW136" s="276"/>
      <c r="MX136" s="276"/>
      <c r="MY136" s="276"/>
      <c r="MZ136" s="276"/>
      <c r="NA136" s="277"/>
      <c r="ND136" s="345">
        <f t="shared" si="18"/>
        <v>0</v>
      </c>
      <c r="NE136" s="346" t="str">
        <f t="shared" si="16"/>
        <v/>
      </c>
      <c r="NF136" s="347" t="str" cm="1">
        <f t="array" ref="NF136">IF($ND136=0,"",(IFERROR( (IFERROR($ND136/FRACAS!$AY$1*60,0) - SUMPRODUCT( (FRACAS!$K$5:$K$9999=NF$2) * IFERROR(FRACAS!$AN$5:$AN$9999,0) ) ) / IFERROR($ND136/FRACAS!$AY$1*60,0), 1 )))</f>
        <v/>
      </c>
      <c r="NG136" s="347" t="str" cm="1">
        <f t="array" ref="NG136">IF($ND136=0,"",(IFERROR( (IFERROR($ND136/FRACAS!$AY$1*60,0) - SUMPRODUCT( (FRACAS!$K$5:$K$9999=NG$2) * IFERROR(FRACAS!$AN$5:$AN$9999,0) ) ) / IFERROR($ND136/FRACAS!$AY$1*60,0), 1 )))</f>
        <v/>
      </c>
      <c r="NH136" s="347" t="str" cm="1">
        <f t="array" ref="NH136">IF($ND136=0,"",(IFERROR( (IFERROR($ND136/FRACAS!$AY$1*60,0) - SUMPRODUCT( (FRACAS!$K$5:$K$9999=NH$2) * IFERROR(FRACAS!$AN$5:$AN$9999,0) ) ) / IFERROR($ND136/FRACAS!$AY$1*60,0), 1 )))</f>
        <v/>
      </c>
      <c r="NI136" s="347" t="str" cm="1">
        <f t="array" ref="NI136">IF($ND136=0,"",(IFERROR( (IFERROR($ND136/FRACAS!$AY$1*60,0) - SUMPRODUCT( (FRACAS!$K$5:$K$9999=NI$2) * IFERROR(FRACAS!$AN$5:$AN$9999,0) ) ) / IFERROR($ND136/FRACAS!$AY$1*60,0), 1 )))</f>
        <v/>
      </c>
      <c r="NJ136" s="347" t="str" cm="1">
        <f t="array" ref="NJ136">IF($ND136=0,"",(IFERROR( (IFERROR($ND136/FRACAS!$AY$1*60,0) - SUMPRODUCT( (FRACAS!$K$5:$K$9999=NJ$2) * IFERROR(FRACAS!$AN$5:$AN$9999,0) ) ) / IFERROR($ND136/FRACAS!$AY$1*60,0), 1 )))</f>
        <v/>
      </c>
      <c r="NK136" s="347" t="str" cm="1">
        <f t="array" ref="NK136">IF($ND136=0,"",(IFERROR( (IFERROR($ND136/FRACAS!$AY$1*60,0) - SUMPRODUCT( (FRACAS!$K$5:$K$9999=NK$2) * IFERROR(FRACAS!$AN$5:$AN$9999,0) ) ) / IFERROR($ND136/FRACAS!$AY$1*60,0), 1 )))</f>
        <v/>
      </c>
      <c r="NL136" s="347" t="str" cm="1">
        <f t="array" ref="NL136">IF($ND136=0,"",(IFERROR( (IFERROR($ND136/FRACAS!$AY$1*60,0) - SUMPRODUCT( (FRACAS!$K$5:$K$9999=NL$2) * IFERROR(FRACAS!$AN$5:$AN$9999,0) ) ) / IFERROR($ND136/FRACAS!$AY$1*60,0), 1 )))</f>
        <v/>
      </c>
      <c r="NM136" s="347" t="str" cm="1">
        <f t="array" ref="NM136">IF($ND136=0,"",(IFERROR( (IFERROR($ND136/FRACAS!$AY$1*60,0) - SUMPRODUCT( (FRACAS!$K$5:$K$9999=NM$2) * IFERROR(FRACAS!$AN$5:$AN$9999,0) ) ) / IFERROR($ND136/FRACAS!$AY$1*60,0), 1 )))</f>
        <v/>
      </c>
      <c r="NN136" s="347" t="str" cm="1">
        <f t="array" ref="NN136">IF($ND136=0,"",(IFERROR( (IFERROR($ND136/FRACAS!$AY$1*60,0) - SUMPRODUCT( (FRACAS!$K$5:$K$9999=NN$2) * IFERROR(FRACAS!$AN$5:$AN$9999,0) ) ) / IFERROR($ND136/FRACAS!$AY$1*60,0), 1 )))</f>
        <v/>
      </c>
      <c r="NO136" s="347" t="str" cm="1">
        <f t="array" ref="NO136">IF($ND136=0,"",(IFERROR( (IFERROR($ND136/FRACAS!$AY$1*60,0) - SUMPRODUCT( (FRACAS!$K$5:$K$9999=NO$2) * IFERROR(FRACAS!$AN$5:$AN$9999,0) ) ) / IFERROR($ND136/FRACAS!$AY$1*60,0), 1 )))</f>
        <v/>
      </c>
      <c r="NP136" s="347" t="str" cm="1">
        <f t="array" ref="NP136">IF($ND136=0,"",(IFERROR( (IFERROR($ND136/FRACAS!$AY$1*60,0) - SUMPRODUCT( (FRACAS!$K$5:$K$9999=NP$2) * IFERROR(FRACAS!$AN$5:$AN$9999,0) ) ) / IFERROR($ND136/FRACAS!$AY$1*60,0), 1 )))</f>
        <v/>
      </c>
      <c r="NQ136" s="347" t="str" cm="1">
        <f t="array" ref="NQ136">IF($ND136=0,"",(IFERROR( (IFERROR($ND136/FRACAS!$AY$1*60,0) - SUMPRODUCT( (FRACAS!$K$5:$K$9999=NQ$2) * IFERROR(FRACAS!$AN$5:$AN$9999,0) ) ) / IFERROR($ND136/FRACAS!$AY$1*60,0), 1 )))</f>
        <v/>
      </c>
      <c r="NR136" s="347" t="str" cm="1">
        <f t="array" ref="NR136">IF($ND136=0,"",(IFERROR( (IFERROR($ND136/FRACAS!$AY$1*60,0) - SUMPRODUCT( (FRACAS!$K$5:$K$9999=NR$2) * IFERROR(FRACAS!$AN$5:$AN$9999,0) ) ) / IFERROR($ND136/FRACAS!$AY$1*60,0), 1 )))</f>
        <v/>
      </c>
      <c r="NS136" s="347" t="str" cm="1">
        <f t="array" ref="NS136">IF($ND136=0,"",(IFERROR( (IFERROR($ND136/FRACAS!$AY$1*60,0) - SUMPRODUCT( (FRACAS!$K$5:$K$9999=NS$2) * IFERROR(FRACAS!$AN$5:$AN$9999,0) ) ) / IFERROR($ND136/FRACAS!$AY$1*60,0), 1 )))</f>
        <v/>
      </c>
      <c r="NT136" s="347" t="str" cm="1">
        <f t="array" ref="NT136">IF($ND136=0,"",(IFERROR( (IFERROR($ND136/FRACAS!$AY$1*60,0) - SUMPRODUCT( (FRACAS!$K$5:$K$9999=NT$2) * IFERROR(FRACAS!$AN$5:$AN$9999,0) ) ) / IFERROR($ND136/FRACAS!$AY$1*60,0), 1 )))</f>
        <v/>
      </c>
      <c r="NU136" s="347" t="str" cm="1">
        <f t="array" ref="NU136">IF($ND136=0,"",(IFERROR( (IFERROR($ND136/FRACAS!$AY$1*60,0) - SUMPRODUCT( (FRACAS!$K$5:$K$9999=NU$2) * IFERROR(FRACAS!$AN$5:$AN$9999,0) ) ) / IFERROR($ND136/FRACAS!$AY$1*60,0), 1 )))</f>
        <v/>
      </c>
      <c r="NV136" s="347" t="str" cm="1">
        <f t="array" ref="NV136">IF($ND136=0,"",(IFERROR( (IFERROR($ND136/FRACAS!$AY$1*60,0) - SUMPRODUCT( (FRACAS!$K$5:$K$9999=NV$2) * IFERROR(FRACAS!$AN$5:$AN$9999,0) ) ) / IFERROR($ND136/FRACAS!$AY$1*60,0), 1 )))</f>
        <v/>
      </c>
      <c r="NW136" s="347" t="str" cm="1">
        <f t="array" ref="NW136">IF($ND136=0,"",(IFERROR( (IFERROR($ND136/FRACAS!$AY$1*60,0) - SUMPRODUCT( (FRACAS!$K$5:$K$9999=NW$2) * IFERROR(FRACAS!$AN$5:$AN$9999,0) ) ) / IFERROR($ND136/FRACAS!$AY$1*60,0), 1 )))</f>
        <v/>
      </c>
      <c r="NX136" s="347" t="str" cm="1">
        <f t="array" ref="NX136">IF($ND136=0,"",(IFERROR( (IFERROR($ND136/FRACAS!$AY$1*60,0) - SUMPRODUCT( (FRACAS!$K$5:$K$9999=NX$2) * IFERROR(FRACAS!$AN$5:$AN$9999,0) ) ) / IFERROR($ND136/FRACAS!$AY$1*60,0), 1 )))</f>
        <v/>
      </c>
      <c r="NY136" s="347" t="str" cm="1">
        <f t="array" ref="NY136">IF($ND136=0,"",(IFERROR( (IFERROR($ND136/FRACAS!$AY$1*60,0) - SUMPRODUCT( (FRACAS!$K$5:$K$9999=NY$2) * IFERROR(FRACAS!$AN$5:$AN$9999,0) ) ) / IFERROR($ND136/FRACAS!$AY$1*60,0), 1 )))</f>
        <v/>
      </c>
      <c r="NZ136" s="347" t="str" cm="1">
        <f t="array" ref="NZ136">IF($ND136=0,"",(IFERROR( (IFERROR($ND136/FRACAS!$AY$1*60,0) - SUMPRODUCT( (FRACAS!$K$5:$K$9999=NZ$2) * IFERROR(FRACAS!$AN$5:$AN$9999,0) ) ) / IFERROR($ND136/FRACAS!$AY$1*60,0), 1 )))</f>
        <v/>
      </c>
      <c r="OA136" s="347" t="str" cm="1">
        <f t="array" ref="OA136">IF($ND136=0,"",(IFERROR( (IFERROR($ND136/FRACAS!$AY$1*60,0) - SUMPRODUCT( (FRACAS!$K$5:$K$9999=OA$2) * IFERROR(FRACAS!$AN$5:$AN$9999,0) ) ) / IFERROR($ND136/FRACAS!$AY$1*60,0), 1 )))</f>
        <v/>
      </c>
      <c r="OB136" s="347" t="str" cm="1">
        <f t="array" ref="OB136">IF($ND136=0,"",(IFERROR( (IFERROR($ND136/FRACAS!$AY$1*60,0) - SUMPRODUCT( (FRACAS!$K$5:$K$9999=OB$2) * IFERROR(FRACAS!$AN$5:$AN$9999,0) ) ) / IFERROR($ND136/FRACAS!$AY$1*60,0), 1 )))</f>
        <v/>
      </c>
      <c r="OC136" s="347" t="str" cm="1">
        <f t="array" ref="OC136">IF($ND136=0,"",(IFERROR( (IFERROR($ND136/FRACAS!$AY$1*60,0) - SUMPRODUCT( (FRACAS!$K$5:$K$9999=OC$2) * IFERROR(FRACAS!$AN$5:$AN$9999,0) ) ) / IFERROR($ND136/FRACAS!$AY$1*60,0), 1 )))</f>
        <v/>
      </c>
      <c r="OD136" s="347" t="str" cm="1">
        <f t="array" ref="OD136">IF($ND136=0,"",(IFERROR( (IFERROR($ND136/FRACAS!$AY$1*60,0) - SUMPRODUCT( (FRACAS!$K$5:$K$9999=OD$2) * IFERROR(FRACAS!$AN$5:$AN$9999,0) ) ) / IFERROR($ND136/FRACAS!$AY$1*60,0), 1 )))</f>
        <v/>
      </c>
      <c r="OE136" s="347" t="str" cm="1">
        <f t="array" ref="OE136">IF($ND136=0,"",(IFERROR( (IFERROR($ND136/FRACAS!$AY$1*60,0) - SUMPRODUCT( (FRACAS!$K$5:$K$9999=OE$2) * IFERROR(FRACAS!$AN$5:$AN$9999,0) ) ) / IFERROR($ND136/FRACAS!$AY$1*60,0), 1 )))</f>
        <v/>
      </c>
      <c r="OF136" s="347" t="str" cm="1">
        <f t="array" ref="OF136">IF($ND136=0,"",(IFERROR( (IFERROR($ND136/FRACAS!$AY$1*60,0) - SUMPRODUCT( (FRACAS!$K$5:$K$9999=OF$2) * IFERROR(FRACAS!$AN$5:$AN$9999,0) ) ) / IFERROR($ND136/FRACAS!$AY$1*60,0), 1 )))</f>
        <v/>
      </c>
      <c r="OG136" s="347" t="str" cm="1">
        <f t="array" ref="OG136">IF($ND136=0,"",(IFERROR( (IFERROR($ND136/FRACAS!$AY$1*60,0) - SUMPRODUCT( (FRACAS!$K$5:$K$9999=OG$2) * IFERROR(FRACAS!$AN$5:$AN$9999,0) ) ) / IFERROR($ND136/FRACAS!$AY$1*60,0), 1 )))</f>
        <v/>
      </c>
      <c r="OH136" s="347" t="str" cm="1">
        <f t="array" ref="OH136">IF($ND136=0,"",(IFERROR( (IFERROR($ND136/FRACAS!$AY$1*60,0) - SUMPRODUCT( (FRACAS!$K$5:$K$9999=OH$2) * IFERROR(FRACAS!$AN$5:$AN$9999,0) ) ) / IFERROR($ND136/FRACAS!$AY$1*60,0), 1 )))</f>
        <v/>
      </c>
      <c r="OI136" s="347" t="str" cm="1">
        <f t="array" ref="OI136">IF($ND136=0,"",(IFERROR( (IFERROR($ND136/FRACAS!$AY$1*60,0) - SUMPRODUCT( (FRACAS!$K$5:$K$9999=OI$2) * IFERROR(FRACAS!$AN$5:$AN$9999,0) ) ) / IFERROR($ND136/FRACAS!$AY$1*60,0), 1 )))</f>
        <v/>
      </c>
      <c r="OJ136" s="347" t="str" cm="1">
        <f t="array" ref="OJ136">IF($ND136=0,"",(IFERROR( (IFERROR($ND136/FRACAS!$AY$1*60,0) - SUMPRODUCT( (FRACAS!$K$5:$K$9999=OJ$2) * IFERROR(FRACAS!$AN$5:$AN$9999,0) ) ) / IFERROR($ND136/FRACAS!$AY$1*60,0), 1 )))</f>
        <v/>
      </c>
      <c r="OK136" s="347" t="str" cm="1">
        <f t="array" ref="OK136">IF($ND136=0,"",(IFERROR( (IFERROR($ND136/FRACAS!$AY$1*60,0) - SUMPRODUCT( (FRACAS!$K$5:$K$9999=OK$2) * IFERROR(FRACAS!$AN$5:$AN$9999,0) ) ) / IFERROR($ND136/FRACAS!$AY$1*60,0), 1 )))</f>
        <v/>
      </c>
      <c r="OL136" s="347" t="str" cm="1">
        <f t="array" ref="OL136">IF($ND136=0,"",(IFERROR( (IFERROR($ND136/FRACAS!$AY$1*60,0) - SUMPRODUCT( (FRACAS!$K$5:$K$9999=OL$2) * IFERROR(FRACAS!$AN$5:$AN$9999,0) ) ) / IFERROR($ND136/FRACAS!$AY$1*60,0), 1 )))</f>
        <v/>
      </c>
      <c r="OM136" s="347" t="str" cm="1">
        <f t="array" ref="OM136">IF($ND136=0,"",(IFERROR( (IFERROR($ND136/FRACAS!$AY$1*60,0) - SUMPRODUCT( (FRACAS!$K$5:$K$9999=OM$2) * IFERROR(FRACAS!$AN$5:$AN$9999,0) ) ) / IFERROR($ND136/FRACAS!$AY$1*60,0), 1 )))</f>
        <v/>
      </c>
      <c r="ON136" s="347" t="str" cm="1">
        <f t="array" ref="ON136">IF($ND136=0,"",(IFERROR( (IFERROR($ND136/FRACAS!$AY$1*60,0) - SUMPRODUCT( (FRACAS!$K$5:$K$9999=ON$2) * IFERROR(FRACAS!$AN$5:$AN$9999,0) ) ) / IFERROR($ND136/FRACAS!$AY$1*60,0), 1 )))</f>
        <v/>
      </c>
    </row>
    <row r="137" spans="2:404" ht="15" customHeight="1">
      <c r="B137" s="301" t="s">
        <v>244</v>
      </c>
      <c r="C137" s="302">
        <v>46185</v>
      </c>
      <c r="D137" s="279" t="str">
        <f>IF('[7]MİLLEAGE(KM)'!H138="","",'[7]MİLLEAGE(KM)'!H138)</f>
        <v/>
      </c>
      <c r="E137" s="279" t="str">
        <f>IF('[7]MİLLEAGE(KM)'!I138="","",'[7]MİLLEAGE(KM)'!I138)</f>
        <v/>
      </c>
      <c r="F137" s="279" t="str">
        <f>IF('[7]MİLLEAGE(KM)'!J138="","",'[7]MİLLEAGE(KM)'!J138)</f>
        <v/>
      </c>
      <c r="G137" s="279" t="str">
        <f>IF('[7]MİLLEAGE(KM)'!K138="","",'[7]MİLLEAGE(KM)'!K138)</f>
        <v/>
      </c>
      <c r="H137" s="279" t="str">
        <f>IF('[7]MİLLEAGE(KM)'!L138="","",'[7]MİLLEAGE(KM)'!L138)</f>
        <v/>
      </c>
      <c r="I137" s="279" t="str">
        <f>IF('[7]MİLLEAGE(KM)'!M138="","",'[7]MİLLEAGE(KM)'!M138)</f>
        <v/>
      </c>
      <c r="J137" s="279" t="str">
        <f>IF('[7]MİLLEAGE(KM)'!N138="","",'[7]MİLLEAGE(KM)'!N138)</f>
        <v/>
      </c>
      <c r="K137" s="279" t="str">
        <f>IF('[7]MİLLEAGE(KM)'!O138="","",'[7]MİLLEAGE(KM)'!O138)</f>
        <v/>
      </c>
      <c r="L137" s="279" t="str">
        <f>IF('[7]MİLLEAGE(KM)'!P138="","",'[7]MİLLEAGE(KM)'!P138)</f>
        <v/>
      </c>
      <c r="M137" s="279" t="str">
        <f>IF('[7]MİLLEAGE(KM)'!Q138="","",'[7]MİLLEAGE(KM)'!Q138)</f>
        <v/>
      </c>
      <c r="N137" s="305"/>
      <c r="O137" s="279"/>
      <c r="P137" s="279"/>
      <c r="Q137" s="279"/>
      <c r="R137" s="279"/>
      <c r="S137" s="279"/>
      <c r="T137" s="279"/>
      <c r="U137" s="279"/>
      <c r="V137" s="279"/>
      <c r="W137" s="279"/>
      <c r="X137" s="279"/>
      <c r="Y137" s="279"/>
      <c r="Z137" s="279"/>
      <c r="AA137" s="279"/>
      <c r="AB137" s="279"/>
      <c r="AC137" s="279"/>
      <c r="AD137" s="279"/>
      <c r="AE137" s="279"/>
      <c r="AF137" s="279"/>
      <c r="AG137" s="279"/>
      <c r="AH137" s="279"/>
      <c r="AI137" s="279"/>
      <c r="AJ137" s="279"/>
      <c r="AK137" s="279"/>
      <c r="AL137" s="279"/>
      <c r="AM137" s="279"/>
      <c r="AN137" s="279"/>
      <c r="AO137" s="279"/>
      <c r="AP137" s="279"/>
      <c r="AQ137" s="279"/>
      <c r="AR137" s="279"/>
      <c r="AS137" s="279"/>
      <c r="AT137" s="279"/>
      <c r="AU137" s="279"/>
      <c r="AV137" s="279"/>
      <c r="AW137" s="279"/>
      <c r="AX137" s="279"/>
      <c r="AY137" s="279"/>
      <c r="AZ137" s="279"/>
      <c r="BA137" s="280"/>
      <c r="BB137" s="266"/>
      <c r="BC137" s="266"/>
      <c r="BD137" s="352"/>
      <c r="BE137" s="352"/>
      <c r="BF137" s="352"/>
      <c r="BG137" s="352"/>
      <c r="BH137" s="352"/>
      <c r="BI137" s="352"/>
      <c r="BJ137" s="352"/>
      <c r="BK137" s="352"/>
      <c r="BL137" s="352"/>
      <c r="BM137" s="352"/>
      <c r="BN137" s="352"/>
      <c r="BO137" s="352"/>
      <c r="BP137" s="352"/>
      <c r="BQ137" s="352"/>
      <c r="BR137" s="352"/>
      <c r="BS137" s="352"/>
      <c r="BT137" s="352"/>
      <c r="BU137" s="352"/>
      <c r="BV137" s="352"/>
      <c r="BW137" s="352"/>
      <c r="BX137" s="352"/>
      <c r="BY137" s="352"/>
      <c r="BZ137" s="352"/>
      <c r="CA137" s="352"/>
      <c r="CB137" s="352"/>
      <c r="CC137" s="352"/>
      <c r="CD137" s="352"/>
      <c r="CE137" s="352"/>
      <c r="CF137" s="352"/>
      <c r="CG137" s="352"/>
      <c r="CH137" s="352"/>
      <c r="CI137" s="352"/>
      <c r="CJ137" s="352"/>
      <c r="CK137" s="352"/>
      <c r="CL137" s="352"/>
      <c r="CM137" s="352"/>
      <c r="CN137" s="352"/>
      <c r="CO137" s="352"/>
      <c r="CP137" s="352"/>
      <c r="CQ137" s="352"/>
      <c r="CR137" s="352"/>
      <c r="CS137" s="352"/>
      <c r="CT137" s="352"/>
      <c r="CU137" s="352"/>
      <c r="CV137" s="352"/>
      <c r="CW137" s="352"/>
      <c r="CX137" s="352"/>
      <c r="CY137" s="352"/>
      <c r="CZ137" s="352"/>
      <c r="DA137" s="352"/>
      <c r="DB137" s="266"/>
      <c r="DC137" s="266">
        <f t="shared" si="14"/>
        <v>0</v>
      </c>
      <c r="DD137" s="302" t="str">
        <f t="shared" si="15"/>
        <v/>
      </c>
      <c r="DE137" s="328">
        <f>IF(D137&gt; 0,(COUNTIFS(FRACAS!$B$5:$B$9997, D$4, FRACAS!$D$5:$D$9997, "&lt;="&amp;D137)), "" )</f>
        <v>0</v>
      </c>
      <c r="DF137" s="282">
        <f>IF(E137&gt; 0,(COUNTIFS(FRACAS!$B$5:$B$9997, E$4, FRACAS!$D$5:$D$9997, "&lt;="&amp;E137)), "" )</f>
        <v>0</v>
      </c>
      <c r="DG137" s="282">
        <f>IF(F137&gt; 0,(COUNTIFS(FRACAS!$B$5:$B$9997, F$4, FRACAS!$D$5:$D$9997, "&lt;="&amp;F137)), "" )</f>
        <v>0</v>
      </c>
      <c r="DH137" s="282">
        <f>IF(G137&gt; 0,(COUNTIFS(FRACAS!$B$5:$B$9997, G$4, FRACAS!$D$5:$D$9997, "&lt;="&amp;G137)), "" )</f>
        <v>0</v>
      </c>
      <c r="DI137" s="282">
        <f>IF(H137&gt; 0,(COUNTIFS(FRACAS!$B$5:$B$9997, H$4, FRACAS!$D$5:$D$9997, "&lt;="&amp;H137)), "" )</f>
        <v>0</v>
      </c>
      <c r="DJ137" s="282">
        <f>IF(I137&gt; 0,(COUNTIFS(FRACAS!$B$5:$B$9997, I$4, FRACAS!$D$5:$D$9997, "&lt;="&amp;I137)), "" )</f>
        <v>0</v>
      </c>
      <c r="DK137" s="282">
        <f>IF(J137&gt; 0,(COUNTIFS(FRACAS!$B$5:$B$9997, J$4, FRACAS!$D$5:$D$9997, "&lt;="&amp;J137)), "" )</f>
        <v>0</v>
      </c>
      <c r="DL137" s="282">
        <f>IF(K137&gt; 0,(COUNTIFS(FRACAS!$B$5:$B$9997, K$4, FRACAS!$D$5:$D$9997, "&lt;="&amp;K137)), "" )</f>
        <v>0</v>
      </c>
      <c r="DM137" s="282">
        <f>IF(L137&gt; 0,(COUNTIFS(FRACAS!$B$5:$B$9997, L$4, FRACAS!$D$5:$D$9997, "&lt;="&amp;L137)), "" )</f>
        <v>0</v>
      </c>
      <c r="DN137" s="282">
        <f>IF(M137&gt; 0,(COUNTIFS(FRACAS!$B$5:$B$9997, M$4, FRACAS!$D$5:$D$9997, "&lt;="&amp;M137)), "" )</f>
        <v>0</v>
      </c>
      <c r="DO137" s="284"/>
      <c r="DP137" s="282"/>
      <c r="DQ137" s="282"/>
      <c r="DR137" s="282"/>
      <c r="DS137" s="282"/>
      <c r="DT137" s="282"/>
      <c r="DU137" s="282"/>
      <c r="DV137" s="282"/>
      <c r="DW137" s="282"/>
      <c r="DX137" s="282"/>
      <c r="DY137" s="282"/>
      <c r="DZ137" s="282"/>
      <c r="EA137" s="282"/>
      <c r="EB137" s="282"/>
      <c r="EC137" s="282"/>
      <c r="ED137" s="282"/>
      <c r="EE137" s="282"/>
      <c r="EF137" s="282"/>
      <c r="EG137" s="282"/>
      <c r="EH137" s="282"/>
      <c r="EI137" s="282"/>
      <c r="EJ137" s="282"/>
      <c r="EK137" s="282"/>
      <c r="EL137" s="282"/>
      <c r="EM137" s="282"/>
      <c r="EN137" s="282"/>
      <c r="EO137" s="282"/>
      <c r="EP137" s="282"/>
      <c r="EQ137" s="282"/>
      <c r="ER137" s="282"/>
      <c r="ES137" s="282"/>
      <c r="ET137" s="282"/>
      <c r="EU137" s="282"/>
      <c r="EV137" s="282"/>
      <c r="EW137" s="282"/>
      <c r="EX137" s="282"/>
      <c r="EY137" s="282"/>
      <c r="EZ137" s="282"/>
      <c r="FA137" s="282"/>
      <c r="FB137" s="283"/>
      <c r="FC137" s="285"/>
      <c r="FD137" s="285"/>
      <c r="JN137" s="306"/>
      <c r="JO137" s="274"/>
      <c r="JP137" s="274"/>
      <c r="JQ137" s="274"/>
      <c r="JR137" s="274"/>
      <c r="JS137" s="274"/>
      <c r="JT137" s="274"/>
      <c r="JU137" s="274"/>
      <c r="JV137" s="274"/>
      <c r="JW137" s="274"/>
      <c r="JX137" s="274"/>
      <c r="JY137" s="274"/>
      <c r="JZ137" s="274"/>
      <c r="KA137" s="274"/>
      <c r="KB137" s="274"/>
      <c r="KC137" s="274"/>
      <c r="KD137" s="274"/>
      <c r="KE137" s="274"/>
      <c r="KF137" s="274"/>
      <c r="KG137" s="274"/>
      <c r="KH137" s="274"/>
      <c r="KI137" s="274"/>
      <c r="KJ137" s="274"/>
      <c r="KK137" s="274"/>
      <c r="KL137" s="274"/>
      <c r="KM137" s="274"/>
      <c r="KN137" s="274"/>
      <c r="KO137" s="274"/>
      <c r="KP137" s="274"/>
      <c r="KQ137" s="274"/>
      <c r="KR137" s="274"/>
      <c r="KS137" s="274"/>
      <c r="KT137" s="274"/>
      <c r="KU137" s="274"/>
      <c r="KV137" s="274"/>
      <c r="KW137" s="274"/>
      <c r="KX137" s="274"/>
      <c r="KY137" s="274"/>
      <c r="KZ137" s="274"/>
      <c r="LA137" s="274"/>
      <c r="LB137" s="275"/>
      <c r="LC137" s="302" t="str">
        <f t="shared" si="17"/>
        <v/>
      </c>
      <c r="LD137" s="354" t="str" cm="1">
        <f t="array" ref="LD137">IFERROR(
    (((D137/FRACAS!$AY$1)*60))
    /
    (((D137/FRACAS!$AY$1)*60) + SUMPRODUCT((FRACAS!$B$5:$B$9997=D$4)*(FRACAS!$D$5:$D$9997&lt;=D137)*(IFERROR(FRACAS!$AM$5:$AM$9997,0)))
    ),"")</f>
        <v/>
      </c>
      <c r="LE137" s="354" t="str" cm="1">
        <f t="array" ref="LE137">IFERROR(
    (((E137/FRACAS!$AY$1)*60))
    /
    (((E137/FRACAS!$AY$1)*60) + SUMPRODUCT((FRACAS!$B$5:$B$9997=E$4)*(FRACAS!$D$5:$D$9997&lt;=E137)*(IFERROR(FRACAS!$AM$5:$AM$9997,0)))
    ),"")</f>
        <v/>
      </c>
      <c r="LF137" s="354" t="str" cm="1">
        <f t="array" ref="LF137">IFERROR(
    (((F137/FRACAS!$AY$1)*60))
    /
    (((F137/FRACAS!$AY$1)*60) + SUMPRODUCT((FRACAS!$B$5:$B$9997=F$4)*(FRACAS!$D$5:$D$9997&lt;=F137)*(IFERROR(FRACAS!$AM$5:$AM$9997,0)))
    ),"")</f>
        <v/>
      </c>
      <c r="LG137" s="354" t="str" cm="1">
        <f t="array" ref="LG137">IFERROR(
    (((G137/FRACAS!$AY$1)*60))
    /
    (((G137/FRACAS!$AY$1)*60) + SUMPRODUCT((FRACAS!$B$5:$B$9997=G$4)*(FRACAS!$D$5:$D$9997&lt;=G137)*(IFERROR(FRACAS!$AM$5:$AM$9997,0)))
    ),"")</f>
        <v/>
      </c>
      <c r="LH137" s="354" t="str" cm="1">
        <f t="array" ref="LH137">IFERROR(
    (((H137/FRACAS!$AY$1)*60))
    /
    (((H137/FRACAS!$AY$1)*60) + SUMPRODUCT((FRACAS!$B$5:$B$9997=H$4)*(FRACAS!$D$5:$D$9997&lt;=H137)*(IFERROR(FRACAS!$AM$5:$AM$9997,0)))
    ),"")</f>
        <v/>
      </c>
      <c r="LI137" s="354" t="str" cm="1">
        <f t="array" ref="LI137">IFERROR(
    (((I137/FRACAS!$AY$1)*60))
    /
    (((I137/FRACAS!$AY$1)*60) + SUMPRODUCT((FRACAS!$B$5:$B$9997=I$4)*(FRACAS!$D$5:$D$9997&lt;=I137)*(IFERROR(FRACAS!$AM$5:$AM$9997,0)))
    ),"")</f>
        <v/>
      </c>
      <c r="LJ137" s="354" t="str" cm="1">
        <f t="array" ref="LJ137">IFERROR(
    (((J137/FRACAS!$AY$1)*60))
    /
    (((J137/FRACAS!$AY$1)*60) + SUMPRODUCT((FRACAS!$B$5:$B$9997=J$4)*(FRACAS!$D$5:$D$9997&lt;=J137)*(IFERROR(FRACAS!$AM$5:$AM$9997,0)))
    ),"")</f>
        <v/>
      </c>
      <c r="LK137" s="354" t="str" cm="1">
        <f t="array" ref="LK137">IFERROR(
    (((K137/FRACAS!$AY$1)*60))
    /
    (((K137/FRACAS!$AY$1)*60) + SUMPRODUCT((FRACAS!$B$5:$B$9997=K$4)*(FRACAS!$D$5:$D$9997&lt;=K137)*(IFERROR(FRACAS!$AM$5:$AM$9997,0)))
    ),"")</f>
        <v/>
      </c>
      <c r="LL137" s="354" t="str" cm="1">
        <f t="array" ref="LL137">IFERROR(
    (((L137/FRACAS!$AY$1)*60))
    /
    (((L137/FRACAS!$AY$1)*60) + SUMPRODUCT((FRACAS!$B$5:$B$9997=L$4)*(FRACAS!$D$5:$D$9997&lt;=L137)*(IFERROR(FRACAS!$AM$5:$AM$9997,0)))
    ),"")</f>
        <v/>
      </c>
      <c r="LM137" s="354" t="str" cm="1">
        <f t="array" ref="LM137">IFERROR(
    (((M137/FRACAS!$AY$1)*60))
    /
    (((M137/FRACAS!$AY$1)*60) + SUMPRODUCT((FRACAS!$B$5:$B$9997=M$4)*(FRACAS!$D$5:$D$9997&lt;=M137)*(IFERROR(FRACAS!$AM$5:$AM$9997,0)))
    ),"")</f>
        <v/>
      </c>
      <c r="LN137" s="308"/>
      <c r="LO137" s="276"/>
      <c r="LP137" s="276"/>
      <c r="LQ137" s="276"/>
      <c r="LR137" s="276"/>
      <c r="LS137" s="276"/>
      <c r="LT137" s="276"/>
      <c r="LU137" s="276"/>
      <c r="LV137" s="276"/>
      <c r="LW137" s="276"/>
      <c r="LX137" s="276"/>
      <c r="LY137" s="276"/>
      <c r="LZ137" s="276"/>
      <c r="MA137" s="276"/>
      <c r="MB137" s="276"/>
      <c r="MC137" s="276"/>
      <c r="MD137" s="276"/>
      <c r="ME137" s="276"/>
      <c r="MF137" s="276"/>
      <c r="MG137" s="276"/>
      <c r="MH137" s="276"/>
      <c r="MI137" s="276"/>
      <c r="MJ137" s="276"/>
      <c r="MK137" s="276"/>
      <c r="ML137" s="276"/>
      <c r="MM137" s="276"/>
      <c r="MN137" s="276"/>
      <c r="MO137" s="276"/>
      <c r="MP137" s="276"/>
      <c r="MQ137" s="276"/>
      <c r="MR137" s="276"/>
      <c r="MS137" s="276"/>
      <c r="MT137" s="276"/>
      <c r="MU137" s="276"/>
      <c r="MV137" s="276"/>
      <c r="MW137" s="276"/>
      <c r="MX137" s="276"/>
      <c r="MY137" s="276"/>
      <c r="MZ137" s="276"/>
      <c r="NA137" s="277"/>
      <c r="ND137" s="345">
        <f t="shared" si="18"/>
        <v>0</v>
      </c>
      <c r="NE137" s="346" t="str">
        <f t="shared" si="16"/>
        <v/>
      </c>
      <c r="NF137" s="347" t="str" cm="1">
        <f t="array" ref="NF137">IF($ND137=0,"",(IFERROR( (IFERROR($ND137/FRACAS!$AY$1*60,0) - SUMPRODUCT( (FRACAS!$K$5:$K$9999=NF$2) * IFERROR(FRACAS!$AN$5:$AN$9999,0) ) ) / IFERROR($ND137/FRACAS!$AY$1*60,0), 1 )))</f>
        <v/>
      </c>
      <c r="NG137" s="347" t="str" cm="1">
        <f t="array" ref="NG137">IF($ND137=0,"",(IFERROR( (IFERROR($ND137/FRACAS!$AY$1*60,0) - SUMPRODUCT( (FRACAS!$K$5:$K$9999=NG$2) * IFERROR(FRACAS!$AN$5:$AN$9999,0) ) ) / IFERROR($ND137/FRACAS!$AY$1*60,0), 1 )))</f>
        <v/>
      </c>
      <c r="NH137" s="347" t="str" cm="1">
        <f t="array" ref="NH137">IF($ND137=0,"",(IFERROR( (IFERROR($ND137/FRACAS!$AY$1*60,0) - SUMPRODUCT( (FRACAS!$K$5:$K$9999=NH$2) * IFERROR(FRACAS!$AN$5:$AN$9999,0) ) ) / IFERROR($ND137/FRACAS!$AY$1*60,0), 1 )))</f>
        <v/>
      </c>
      <c r="NI137" s="347" t="str" cm="1">
        <f t="array" ref="NI137">IF($ND137=0,"",(IFERROR( (IFERROR($ND137/FRACAS!$AY$1*60,0) - SUMPRODUCT( (FRACAS!$K$5:$K$9999=NI$2) * IFERROR(FRACAS!$AN$5:$AN$9999,0) ) ) / IFERROR($ND137/FRACAS!$AY$1*60,0), 1 )))</f>
        <v/>
      </c>
      <c r="NJ137" s="347" t="str" cm="1">
        <f t="array" ref="NJ137">IF($ND137=0,"",(IFERROR( (IFERROR($ND137/FRACAS!$AY$1*60,0) - SUMPRODUCT( (FRACAS!$K$5:$K$9999=NJ$2) * IFERROR(FRACAS!$AN$5:$AN$9999,0) ) ) / IFERROR($ND137/FRACAS!$AY$1*60,0), 1 )))</f>
        <v/>
      </c>
      <c r="NK137" s="347" t="str" cm="1">
        <f t="array" ref="NK137">IF($ND137=0,"",(IFERROR( (IFERROR($ND137/FRACAS!$AY$1*60,0) - SUMPRODUCT( (FRACAS!$K$5:$K$9999=NK$2) * IFERROR(FRACAS!$AN$5:$AN$9999,0) ) ) / IFERROR($ND137/FRACAS!$AY$1*60,0), 1 )))</f>
        <v/>
      </c>
      <c r="NL137" s="347" t="str" cm="1">
        <f t="array" ref="NL137">IF($ND137=0,"",(IFERROR( (IFERROR($ND137/FRACAS!$AY$1*60,0) - SUMPRODUCT( (FRACAS!$K$5:$K$9999=NL$2) * IFERROR(FRACAS!$AN$5:$AN$9999,0) ) ) / IFERROR($ND137/FRACAS!$AY$1*60,0), 1 )))</f>
        <v/>
      </c>
      <c r="NM137" s="347" t="str" cm="1">
        <f t="array" ref="NM137">IF($ND137=0,"",(IFERROR( (IFERROR($ND137/FRACAS!$AY$1*60,0) - SUMPRODUCT( (FRACAS!$K$5:$K$9999=NM$2) * IFERROR(FRACAS!$AN$5:$AN$9999,0) ) ) / IFERROR($ND137/FRACAS!$AY$1*60,0), 1 )))</f>
        <v/>
      </c>
      <c r="NN137" s="347" t="str" cm="1">
        <f t="array" ref="NN137">IF($ND137=0,"",(IFERROR( (IFERROR($ND137/FRACAS!$AY$1*60,0) - SUMPRODUCT( (FRACAS!$K$5:$K$9999=NN$2) * IFERROR(FRACAS!$AN$5:$AN$9999,0) ) ) / IFERROR($ND137/FRACAS!$AY$1*60,0), 1 )))</f>
        <v/>
      </c>
      <c r="NO137" s="347" t="str" cm="1">
        <f t="array" ref="NO137">IF($ND137=0,"",(IFERROR( (IFERROR($ND137/FRACAS!$AY$1*60,0) - SUMPRODUCT( (FRACAS!$K$5:$K$9999=NO$2) * IFERROR(FRACAS!$AN$5:$AN$9999,0) ) ) / IFERROR($ND137/FRACAS!$AY$1*60,0), 1 )))</f>
        <v/>
      </c>
      <c r="NP137" s="347" t="str" cm="1">
        <f t="array" ref="NP137">IF($ND137=0,"",(IFERROR( (IFERROR($ND137/FRACAS!$AY$1*60,0) - SUMPRODUCT( (FRACAS!$K$5:$K$9999=NP$2) * IFERROR(FRACAS!$AN$5:$AN$9999,0) ) ) / IFERROR($ND137/FRACAS!$AY$1*60,0), 1 )))</f>
        <v/>
      </c>
      <c r="NQ137" s="347" t="str" cm="1">
        <f t="array" ref="NQ137">IF($ND137=0,"",(IFERROR( (IFERROR($ND137/FRACAS!$AY$1*60,0) - SUMPRODUCT( (FRACAS!$K$5:$K$9999=NQ$2) * IFERROR(FRACAS!$AN$5:$AN$9999,0) ) ) / IFERROR($ND137/FRACAS!$AY$1*60,0), 1 )))</f>
        <v/>
      </c>
      <c r="NR137" s="347" t="str" cm="1">
        <f t="array" ref="NR137">IF($ND137=0,"",(IFERROR( (IFERROR($ND137/FRACAS!$AY$1*60,0) - SUMPRODUCT( (FRACAS!$K$5:$K$9999=NR$2) * IFERROR(FRACAS!$AN$5:$AN$9999,0) ) ) / IFERROR($ND137/FRACAS!$AY$1*60,0), 1 )))</f>
        <v/>
      </c>
      <c r="NS137" s="347" t="str" cm="1">
        <f t="array" ref="NS137">IF($ND137=0,"",(IFERROR( (IFERROR($ND137/FRACAS!$AY$1*60,0) - SUMPRODUCT( (FRACAS!$K$5:$K$9999=NS$2) * IFERROR(FRACAS!$AN$5:$AN$9999,0) ) ) / IFERROR($ND137/FRACAS!$AY$1*60,0), 1 )))</f>
        <v/>
      </c>
      <c r="NT137" s="347" t="str" cm="1">
        <f t="array" ref="NT137">IF($ND137=0,"",(IFERROR( (IFERROR($ND137/FRACAS!$AY$1*60,0) - SUMPRODUCT( (FRACAS!$K$5:$K$9999=NT$2) * IFERROR(FRACAS!$AN$5:$AN$9999,0) ) ) / IFERROR($ND137/FRACAS!$AY$1*60,0), 1 )))</f>
        <v/>
      </c>
      <c r="NU137" s="347" t="str" cm="1">
        <f t="array" ref="NU137">IF($ND137=0,"",(IFERROR( (IFERROR($ND137/FRACAS!$AY$1*60,0) - SUMPRODUCT( (FRACAS!$K$5:$K$9999=NU$2) * IFERROR(FRACAS!$AN$5:$AN$9999,0) ) ) / IFERROR($ND137/FRACAS!$AY$1*60,0), 1 )))</f>
        <v/>
      </c>
      <c r="NV137" s="347" t="str" cm="1">
        <f t="array" ref="NV137">IF($ND137=0,"",(IFERROR( (IFERROR($ND137/FRACAS!$AY$1*60,0) - SUMPRODUCT( (FRACAS!$K$5:$K$9999=NV$2) * IFERROR(FRACAS!$AN$5:$AN$9999,0) ) ) / IFERROR($ND137/FRACAS!$AY$1*60,0), 1 )))</f>
        <v/>
      </c>
      <c r="NW137" s="347" t="str" cm="1">
        <f t="array" ref="NW137">IF($ND137=0,"",(IFERROR( (IFERROR($ND137/FRACAS!$AY$1*60,0) - SUMPRODUCT( (FRACAS!$K$5:$K$9999=NW$2) * IFERROR(FRACAS!$AN$5:$AN$9999,0) ) ) / IFERROR($ND137/FRACAS!$AY$1*60,0), 1 )))</f>
        <v/>
      </c>
      <c r="NX137" s="347" t="str" cm="1">
        <f t="array" ref="NX137">IF($ND137=0,"",(IFERROR( (IFERROR($ND137/FRACAS!$AY$1*60,0) - SUMPRODUCT( (FRACAS!$K$5:$K$9999=NX$2) * IFERROR(FRACAS!$AN$5:$AN$9999,0) ) ) / IFERROR($ND137/FRACAS!$AY$1*60,0), 1 )))</f>
        <v/>
      </c>
      <c r="NY137" s="347" t="str" cm="1">
        <f t="array" ref="NY137">IF($ND137=0,"",(IFERROR( (IFERROR($ND137/FRACAS!$AY$1*60,0) - SUMPRODUCT( (FRACAS!$K$5:$K$9999=NY$2) * IFERROR(FRACAS!$AN$5:$AN$9999,0) ) ) / IFERROR($ND137/FRACAS!$AY$1*60,0), 1 )))</f>
        <v/>
      </c>
      <c r="NZ137" s="347" t="str" cm="1">
        <f t="array" ref="NZ137">IF($ND137=0,"",(IFERROR( (IFERROR($ND137/FRACAS!$AY$1*60,0) - SUMPRODUCT( (FRACAS!$K$5:$K$9999=NZ$2) * IFERROR(FRACAS!$AN$5:$AN$9999,0) ) ) / IFERROR($ND137/FRACAS!$AY$1*60,0), 1 )))</f>
        <v/>
      </c>
      <c r="OA137" s="347" t="str" cm="1">
        <f t="array" ref="OA137">IF($ND137=0,"",(IFERROR( (IFERROR($ND137/FRACAS!$AY$1*60,0) - SUMPRODUCT( (FRACAS!$K$5:$K$9999=OA$2) * IFERROR(FRACAS!$AN$5:$AN$9999,0) ) ) / IFERROR($ND137/FRACAS!$AY$1*60,0), 1 )))</f>
        <v/>
      </c>
      <c r="OB137" s="347" t="str" cm="1">
        <f t="array" ref="OB137">IF($ND137=0,"",(IFERROR( (IFERROR($ND137/FRACAS!$AY$1*60,0) - SUMPRODUCT( (FRACAS!$K$5:$K$9999=OB$2) * IFERROR(FRACAS!$AN$5:$AN$9999,0) ) ) / IFERROR($ND137/FRACAS!$AY$1*60,0), 1 )))</f>
        <v/>
      </c>
      <c r="OC137" s="347" t="str" cm="1">
        <f t="array" ref="OC137">IF($ND137=0,"",(IFERROR( (IFERROR($ND137/FRACAS!$AY$1*60,0) - SUMPRODUCT( (FRACAS!$K$5:$K$9999=OC$2) * IFERROR(FRACAS!$AN$5:$AN$9999,0) ) ) / IFERROR($ND137/FRACAS!$AY$1*60,0), 1 )))</f>
        <v/>
      </c>
      <c r="OD137" s="347" t="str" cm="1">
        <f t="array" ref="OD137">IF($ND137=0,"",(IFERROR( (IFERROR($ND137/FRACAS!$AY$1*60,0) - SUMPRODUCT( (FRACAS!$K$5:$K$9999=OD$2) * IFERROR(FRACAS!$AN$5:$AN$9999,0) ) ) / IFERROR($ND137/FRACAS!$AY$1*60,0), 1 )))</f>
        <v/>
      </c>
      <c r="OE137" s="347" t="str" cm="1">
        <f t="array" ref="OE137">IF($ND137=0,"",(IFERROR( (IFERROR($ND137/FRACAS!$AY$1*60,0) - SUMPRODUCT( (FRACAS!$K$5:$K$9999=OE$2) * IFERROR(FRACAS!$AN$5:$AN$9999,0) ) ) / IFERROR($ND137/FRACAS!$AY$1*60,0), 1 )))</f>
        <v/>
      </c>
      <c r="OF137" s="347" t="str" cm="1">
        <f t="array" ref="OF137">IF($ND137=0,"",(IFERROR( (IFERROR($ND137/FRACAS!$AY$1*60,0) - SUMPRODUCT( (FRACAS!$K$5:$K$9999=OF$2) * IFERROR(FRACAS!$AN$5:$AN$9999,0) ) ) / IFERROR($ND137/FRACAS!$AY$1*60,0), 1 )))</f>
        <v/>
      </c>
      <c r="OG137" s="347" t="str" cm="1">
        <f t="array" ref="OG137">IF($ND137=0,"",(IFERROR( (IFERROR($ND137/FRACAS!$AY$1*60,0) - SUMPRODUCT( (FRACAS!$K$5:$K$9999=OG$2) * IFERROR(FRACAS!$AN$5:$AN$9999,0) ) ) / IFERROR($ND137/FRACAS!$AY$1*60,0), 1 )))</f>
        <v/>
      </c>
      <c r="OH137" s="347" t="str" cm="1">
        <f t="array" ref="OH137">IF($ND137=0,"",(IFERROR( (IFERROR($ND137/FRACAS!$AY$1*60,0) - SUMPRODUCT( (FRACAS!$K$5:$K$9999=OH$2) * IFERROR(FRACAS!$AN$5:$AN$9999,0) ) ) / IFERROR($ND137/FRACAS!$AY$1*60,0), 1 )))</f>
        <v/>
      </c>
      <c r="OI137" s="347" t="str" cm="1">
        <f t="array" ref="OI137">IF($ND137=0,"",(IFERROR( (IFERROR($ND137/FRACAS!$AY$1*60,0) - SUMPRODUCT( (FRACAS!$K$5:$K$9999=OI$2) * IFERROR(FRACAS!$AN$5:$AN$9999,0) ) ) / IFERROR($ND137/FRACAS!$AY$1*60,0), 1 )))</f>
        <v/>
      </c>
      <c r="OJ137" s="347" t="str" cm="1">
        <f t="array" ref="OJ137">IF($ND137=0,"",(IFERROR( (IFERROR($ND137/FRACAS!$AY$1*60,0) - SUMPRODUCT( (FRACAS!$K$5:$K$9999=OJ$2) * IFERROR(FRACAS!$AN$5:$AN$9999,0) ) ) / IFERROR($ND137/FRACAS!$AY$1*60,0), 1 )))</f>
        <v/>
      </c>
      <c r="OK137" s="347" t="str" cm="1">
        <f t="array" ref="OK137">IF($ND137=0,"",(IFERROR( (IFERROR($ND137/FRACAS!$AY$1*60,0) - SUMPRODUCT( (FRACAS!$K$5:$K$9999=OK$2) * IFERROR(FRACAS!$AN$5:$AN$9999,0) ) ) / IFERROR($ND137/FRACAS!$AY$1*60,0), 1 )))</f>
        <v/>
      </c>
      <c r="OL137" s="347" t="str" cm="1">
        <f t="array" ref="OL137">IF($ND137=0,"",(IFERROR( (IFERROR($ND137/FRACAS!$AY$1*60,0) - SUMPRODUCT( (FRACAS!$K$5:$K$9999=OL$2) * IFERROR(FRACAS!$AN$5:$AN$9999,0) ) ) / IFERROR($ND137/FRACAS!$AY$1*60,0), 1 )))</f>
        <v/>
      </c>
      <c r="OM137" s="347" t="str" cm="1">
        <f t="array" ref="OM137">IF($ND137=0,"",(IFERROR( (IFERROR($ND137/FRACAS!$AY$1*60,0) - SUMPRODUCT( (FRACAS!$K$5:$K$9999=OM$2) * IFERROR(FRACAS!$AN$5:$AN$9999,0) ) ) / IFERROR($ND137/FRACAS!$AY$1*60,0), 1 )))</f>
        <v/>
      </c>
      <c r="ON137" s="347" t="str" cm="1">
        <f t="array" ref="ON137">IF($ND137=0,"",(IFERROR( (IFERROR($ND137/FRACAS!$AY$1*60,0) - SUMPRODUCT( (FRACAS!$K$5:$K$9999=ON$2) * IFERROR(FRACAS!$AN$5:$AN$9999,0) ) ) / IFERROR($ND137/FRACAS!$AY$1*60,0), 1 )))</f>
        <v/>
      </c>
    </row>
    <row r="138" spans="2:404" ht="15" customHeight="1">
      <c r="B138" s="301" t="s">
        <v>245</v>
      </c>
      <c r="C138" s="302">
        <v>46192</v>
      </c>
      <c r="D138" s="279" t="str">
        <f>IF('[7]MİLLEAGE(KM)'!H139="","",'[7]MİLLEAGE(KM)'!H139)</f>
        <v/>
      </c>
      <c r="E138" s="279" t="str">
        <f>IF('[7]MİLLEAGE(KM)'!I139="","",'[7]MİLLEAGE(KM)'!I139)</f>
        <v/>
      </c>
      <c r="F138" s="279" t="str">
        <f>IF('[7]MİLLEAGE(KM)'!J139="","",'[7]MİLLEAGE(KM)'!J139)</f>
        <v/>
      </c>
      <c r="G138" s="279" t="str">
        <f>IF('[7]MİLLEAGE(KM)'!K139="","",'[7]MİLLEAGE(KM)'!K139)</f>
        <v/>
      </c>
      <c r="H138" s="279" t="str">
        <f>IF('[7]MİLLEAGE(KM)'!L139="","",'[7]MİLLEAGE(KM)'!L139)</f>
        <v/>
      </c>
      <c r="I138" s="279" t="str">
        <f>IF('[7]MİLLEAGE(KM)'!M139="","",'[7]MİLLEAGE(KM)'!M139)</f>
        <v/>
      </c>
      <c r="J138" s="279" t="str">
        <f>IF('[7]MİLLEAGE(KM)'!N139="","",'[7]MİLLEAGE(KM)'!N139)</f>
        <v/>
      </c>
      <c r="K138" s="279" t="str">
        <f>IF('[7]MİLLEAGE(KM)'!O139="","",'[7]MİLLEAGE(KM)'!O139)</f>
        <v/>
      </c>
      <c r="L138" s="279" t="str">
        <f>IF('[7]MİLLEAGE(KM)'!P139="","",'[7]MİLLEAGE(KM)'!P139)</f>
        <v/>
      </c>
      <c r="M138" s="279" t="str">
        <f>IF('[7]MİLLEAGE(KM)'!Q139="","",'[7]MİLLEAGE(KM)'!Q139)</f>
        <v/>
      </c>
      <c r="N138" s="305"/>
      <c r="O138" s="279"/>
      <c r="P138" s="279"/>
      <c r="Q138" s="279"/>
      <c r="R138" s="279"/>
      <c r="S138" s="279"/>
      <c r="T138" s="279"/>
      <c r="U138" s="279"/>
      <c r="V138" s="279"/>
      <c r="W138" s="279"/>
      <c r="X138" s="279"/>
      <c r="Y138" s="279"/>
      <c r="Z138" s="279"/>
      <c r="AA138" s="279"/>
      <c r="AB138" s="279"/>
      <c r="AC138" s="279"/>
      <c r="AD138" s="279"/>
      <c r="AE138" s="279"/>
      <c r="AF138" s="279"/>
      <c r="AG138" s="279"/>
      <c r="AH138" s="279"/>
      <c r="AI138" s="279"/>
      <c r="AJ138" s="279"/>
      <c r="AK138" s="279"/>
      <c r="AL138" s="279"/>
      <c r="AM138" s="279"/>
      <c r="AN138" s="279"/>
      <c r="AO138" s="279"/>
      <c r="AP138" s="279"/>
      <c r="AQ138" s="279"/>
      <c r="AR138" s="279"/>
      <c r="AS138" s="279"/>
      <c r="AT138" s="279"/>
      <c r="AU138" s="279"/>
      <c r="AV138" s="279"/>
      <c r="AW138" s="279"/>
      <c r="AX138" s="279"/>
      <c r="AY138" s="279"/>
      <c r="AZ138" s="279"/>
      <c r="BA138" s="280"/>
      <c r="BB138" s="266"/>
      <c r="BC138" s="266"/>
      <c r="BD138" s="352"/>
      <c r="BE138" s="352"/>
      <c r="BF138" s="352"/>
      <c r="BG138" s="352"/>
      <c r="BH138" s="352"/>
      <c r="BI138" s="352"/>
      <c r="BJ138" s="352"/>
      <c r="BK138" s="352"/>
      <c r="BL138" s="352"/>
      <c r="BM138" s="352"/>
      <c r="BN138" s="352"/>
      <c r="BO138" s="352"/>
      <c r="BP138" s="352"/>
      <c r="BQ138" s="352"/>
      <c r="BR138" s="352"/>
      <c r="BS138" s="352"/>
      <c r="BT138" s="352"/>
      <c r="BU138" s="352"/>
      <c r="BV138" s="352"/>
      <c r="BW138" s="352"/>
      <c r="BX138" s="352"/>
      <c r="BY138" s="352"/>
      <c r="BZ138" s="352"/>
      <c r="CA138" s="352"/>
      <c r="CB138" s="352"/>
      <c r="CC138" s="352"/>
      <c r="CD138" s="352"/>
      <c r="CE138" s="352"/>
      <c r="CF138" s="352"/>
      <c r="CG138" s="352"/>
      <c r="CH138" s="352"/>
      <c r="CI138" s="352"/>
      <c r="CJ138" s="352"/>
      <c r="CK138" s="352"/>
      <c r="CL138" s="352"/>
      <c r="CM138" s="352"/>
      <c r="CN138" s="352"/>
      <c r="CO138" s="352"/>
      <c r="CP138" s="352"/>
      <c r="CQ138" s="352"/>
      <c r="CR138" s="352"/>
      <c r="CS138" s="352"/>
      <c r="CT138" s="352"/>
      <c r="CU138" s="352"/>
      <c r="CV138" s="352"/>
      <c r="CW138" s="352"/>
      <c r="CX138" s="352"/>
      <c r="CY138" s="352"/>
      <c r="CZ138" s="352"/>
      <c r="DA138" s="352"/>
      <c r="DB138" s="266"/>
      <c r="DC138" s="266">
        <f t="shared" si="14"/>
        <v>0</v>
      </c>
      <c r="DD138" s="302" t="str">
        <f t="shared" si="15"/>
        <v/>
      </c>
      <c r="DE138" s="328">
        <f>IF(D138&gt; 0,(COUNTIFS(FRACAS!$B$5:$B$9997, D$4, FRACAS!$D$5:$D$9997, "&lt;="&amp;D138)), "" )</f>
        <v>0</v>
      </c>
      <c r="DF138" s="282">
        <f>IF(E138&gt; 0,(COUNTIFS(FRACAS!$B$5:$B$9997, E$4, FRACAS!$D$5:$D$9997, "&lt;="&amp;E138)), "" )</f>
        <v>0</v>
      </c>
      <c r="DG138" s="282">
        <f>IF(F138&gt; 0,(COUNTIFS(FRACAS!$B$5:$B$9997, F$4, FRACAS!$D$5:$D$9997, "&lt;="&amp;F138)), "" )</f>
        <v>0</v>
      </c>
      <c r="DH138" s="282">
        <f>IF(G138&gt; 0,(COUNTIFS(FRACAS!$B$5:$B$9997, G$4, FRACAS!$D$5:$D$9997, "&lt;="&amp;G138)), "" )</f>
        <v>0</v>
      </c>
      <c r="DI138" s="282">
        <f>IF(H138&gt; 0,(COUNTIFS(FRACAS!$B$5:$B$9997, H$4, FRACAS!$D$5:$D$9997, "&lt;="&amp;H138)), "" )</f>
        <v>0</v>
      </c>
      <c r="DJ138" s="282">
        <f>IF(I138&gt; 0,(COUNTIFS(FRACAS!$B$5:$B$9997, I$4, FRACAS!$D$5:$D$9997, "&lt;="&amp;I138)), "" )</f>
        <v>0</v>
      </c>
      <c r="DK138" s="282">
        <f>IF(J138&gt; 0,(COUNTIFS(FRACAS!$B$5:$B$9997, J$4, FRACAS!$D$5:$D$9997, "&lt;="&amp;J138)), "" )</f>
        <v>0</v>
      </c>
      <c r="DL138" s="282">
        <f>IF(K138&gt; 0,(COUNTIFS(FRACAS!$B$5:$B$9997, K$4, FRACAS!$D$5:$D$9997, "&lt;="&amp;K138)), "" )</f>
        <v>0</v>
      </c>
      <c r="DM138" s="282">
        <f>IF(L138&gt; 0,(COUNTIFS(FRACAS!$B$5:$B$9997, L$4, FRACAS!$D$5:$D$9997, "&lt;="&amp;L138)), "" )</f>
        <v>0</v>
      </c>
      <c r="DN138" s="282">
        <f>IF(M138&gt; 0,(COUNTIFS(FRACAS!$B$5:$B$9997, M$4, FRACAS!$D$5:$D$9997, "&lt;="&amp;M138)), "" )</f>
        <v>0</v>
      </c>
      <c r="DO138" s="284"/>
      <c r="DP138" s="282"/>
      <c r="DQ138" s="282"/>
      <c r="DR138" s="282"/>
      <c r="DS138" s="282"/>
      <c r="DT138" s="282"/>
      <c r="DU138" s="282"/>
      <c r="DV138" s="282"/>
      <c r="DW138" s="282"/>
      <c r="DX138" s="282"/>
      <c r="DY138" s="282"/>
      <c r="DZ138" s="282"/>
      <c r="EA138" s="282"/>
      <c r="EB138" s="282"/>
      <c r="EC138" s="282"/>
      <c r="ED138" s="282"/>
      <c r="EE138" s="282"/>
      <c r="EF138" s="282"/>
      <c r="EG138" s="282"/>
      <c r="EH138" s="282"/>
      <c r="EI138" s="282"/>
      <c r="EJ138" s="282"/>
      <c r="EK138" s="282"/>
      <c r="EL138" s="282"/>
      <c r="EM138" s="282"/>
      <c r="EN138" s="282"/>
      <c r="EO138" s="282"/>
      <c r="EP138" s="282"/>
      <c r="EQ138" s="282"/>
      <c r="ER138" s="282"/>
      <c r="ES138" s="282"/>
      <c r="ET138" s="282"/>
      <c r="EU138" s="282"/>
      <c r="EV138" s="282"/>
      <c r="EW138" s="282"/>
      <c r="EX138" s="282"/>
      <c r="EY138" s="282"/>
      <c r="EZ138" s="282"/>
      <c r="FA138" s="282"/>
      <c r="FB138" s="283"/>
      <c r="FC138" s="285"/>
      <c r="FD138" s="285"/>
      <c r="JN138" s="306"/>
      <c r="JO138" s="274"/>
      <c r="JP138" s="274"/>
      <c r="JQ138" s="274"/>
      <c r="JR138" s="274"/>
      <c r="JS138" s="274"/>
      <c r="JT138" s="274"/>
      <c r="JU138" s="274"/>
      <c r="JV138" s="274"/>
      <c r="JW138" s="274"/>
      <c r="JX138" s="274"/>
      <c r="JY138" s="274"/>
      <c r="JZ138" s="274"/>
      <c r="KA138" s="274"/>
      <c r="KB138" s="274"/>
      <c r="KC138" s="274"/>
      <c r="KD138" s="274"/>
      <c r="KE138" s="274"/>
      <c r="KF138" s="274"/>
      <c r="KG138" s="274"/>
      <c r="KH138" s="274"/>
      <c r="KI138" s="274"/>
      <c r="KJ138" s="274"/>
      <c r="KK138" s="274"/>
      <c r="KL138" s="274"/>
      <c r="KM138" s="274"/>
      <c r="KN138" s="274"/>
      <c r="KO138" s="274"/>
      <c r="KP138" s="274"/>
      <c r="KQ138" s="274"/>
      <c r="KR138" s="274"/>
      <c r="KS138" s="274"/>
      <c r="KT138" s="274"/>
      <c r="KU138" s="274"/>
      <c r="KV138" s="274"/>
      <c r="KW138" s="274"/>
      <c r="KX138" s="274"/>
      <c r="KY138" s="274"/>
      <c r="KZ138" s="274"/>
      <c r="LA138" s="274"/>
      <c r="LB138" s="275"/>
      <c r="LC138" s="302" t="str">
        <f t="shared" si="17"/>
        <v/>
      </c>
      <c r="LD138" s="354" t="str" cm="1">
        <f t="array" ref="LD138">IFERROR(
    (((D138/FRACAS!$AY$1)*60))
    /
    (((D138/FRACAS!$AY$1)*60) + SUMPRODUCT((FRACAS!$B$5:$B$9997=D$4)*(FRACAS!$D$5:$D$9997&lt;=D138)*(IFERROR(FRACAS!$AM$5:$AM$9997,0)))
    ),"")</f>
        <v/>
      </c>
      <c r="LE138" s="354" t="str" cm="1">
        <f t="array" ref="LE138">IFERROR(
    (((E138/FRACAS!$AY$1)*60))
    /
    (((E138/FRACAS!$AY$1)*60) + SUMPRODUCT((FRACAS!$B$5:$B$9997=E$4)*(FRACAS!$D$5:$D$9997&lt;=E138)*(IFERROR(FRACAS!$AM$5:$AM$9997,0)))
    ),"")</f>
        <v/>
      </c>
      <c r="LF138" s="354" t="str" cm="1">
        <f t="array" ref="LF138">IFERROR(
    (((F138/FRACAS!$AY$1)*60))
    /
    (((F138/FRACAS!$AY$1)*60) + SUMPRODUCT((FRACAS!$B$5:$B$9997=F$4)*(FRACAS!$D$5:$D$9997&lt;=F138)*(IFERROR(FRACAS!$AM$5:$AM$9997,0)))
    ),"")</f>
        <v/>
      </c>
      <c r="LG138" s="354" t="str" cm="1">
        <f t="array" ref="LG138">IFERROR(
    (((G138/FRACAS!$AY$1)*60))
    /
    (((G138/FRACAS!$AY$1)*60) + SUMPRODUCT((FRACAS!$B$5:$B$9997=G$4)*(FRACAS!$D$5:$D$9997&lt;=G138)*(IFERROR(FRACAS!$AM$5:$AM$9997,0)))
    ),"")</f>
        <v/>
      </c>
      <c r="LH138" s="354" t="str" cm="1">
        <f t="array" ref="LH138">IFERROR(
    (((H138/FRACAS!$AY$1)*60))
    /
    (((H138/FRACAS!$AY$1)*60) + SUMPRODUCT((FRACAS!$B$5:$B$9997=H$4)*(FRACAS!$D$5:$D$9997&lt;=H138)*(IFERROR(FRACAS!$AM$5:$AM$9997,0)))
    ),"")</f>
        <v/>
      </c>
      <c r="LI138" s="354" t="str" cm="1">
        <f t="array" ref="LI138">IFERROR(
    (((I138/FRACAS!$AY$1)*60))
    /
    (((I138/FRACAS!$AY$1)*60) + SUMPRODUCT((FRACAS!$B$5:$B$9997=I$4)*(FRACAS!$D$5:$D$9997&lt;=I138)*(IFERROR(FRACAS!$AM$5:$AM$9997,0)))
    ),"")</f>
        <v/>
      </c>
      <c r="LJ138" s="354" t="str" cm="1">
        <f t="array" ref="LJ138">IFERROR(
    (((J138/FRACAS!$AY$1)*60))
    /
    (((J138/FRACAS!$AY$1)*60) + SUMPRODUCT((FRACAS!$B$5:$B$9997=J$4)*(FRACAS!$D$5:$D$9997&lt;=J138)*(IFERROR(FRACAS!$AM$5:$AM$9997,0)))
    ),"")</f>
        <v/>
      </c>
      <c r="LK138" s="354" t="str" cm="1">
        <f t="array" ref="LK138">IFERROR(
    (((K138/FRACAS!$AY$1)*60))
    /
    (((K138/FRACAS!$AY$1)*60) + SUMPRODUCT((FRACAS!$B$5:$B$9997=K$4)*(FRACAS!$D$5:$D$9997&lt;=K138)*(IFERROR(FRACAS!$AM$5:$AM$9997,0)))
    ),"")</f>
        <v/>
      </c>
      <c r="LL138" s="354" t="str" cm="1">
        <f t="array" ref="LL138">IFERROR(
    (((L138/FRACAS!$AY$1)*60))
    /
    (((L138/FRACAS!$AY$1)*60) + SUMPRODUCT((FRACAS!$B$5:$B$9997=L$4)*(FRACAS!$D$5:$D$9997&lt;=L138)*(IFERROR(FRACAS!$AM$5:$AM$9997,0)))
    ),"")</f>
        <v/>
      </c>
      <c r="LM138" s="354" t="str" cm="1">
        <f t="array" ref="LM138">IFERROR(
    (((M138/FRACAS!$AY$1)*60))
    /
    (((M138/FRACAS!$AY$1)*60) + SUMPRODUCT((FRACAS!$B$5:$B$9997=M$4)*(FRACAS!$D$5:$D$9997&lt;=M138)*(IFERROR(FRACAS!$AM$5:$AM$9997,0)))
    ),"")</f>
        <v/>
      </c>
      <c r="LN138" s="308"/>
      <c r="LO138" s="276"/>
      <c r="LP138" s="276"/>
      <c r="LQ138" s="276"/>
      <c r="LR138" s="276"/>
      <c r="LS138" s="276"/>
      <c r="LT138" s="276"/>
      <c r="LU138" s="276"/>
      <c r="LV138" s="276"/>
      <c r="LW138" s="276"/>
      <c r="LX138" s="276"/>
      <c r="LY138" s="276"/>
      <c r="LZ138" s="276"/>
      <c r="MA138" s="276"/>
      <c r="MB138" s="276"/>
      <c r="MC138" s="276"/>
      <c r="MD138" s="276"/>
      <c r="ME138" s="276"/>
      <c r="MF138" s="276"/>
      <c r="MG138" s="276"/>
      <c r="MH138" s="276"/>
      <c r="MI138" s="276"/>
      <c r="MJ138" s="276"/>
      <c r="MK138" s="276"/>
      <c r="ML138" s="276"/>
      <c r="MM138" s="276"/>
      <c r="MN138" s="276"/>
      <c r="MO138" s="276"/>
      <c r="MP138" s="276"/>
      <c r="MQ138" s="276"/>
      <c r="MR138" s="276"/>
      <c r="MS138" s="276"/>
      <c r="MT138" s="276"/>
      <c r="MU138" s="276"/>
      <c r="MV138" s="276"/>
      <c r="MW138" s="276"/>
      <c r="MX138" s="276"/>
      <c r="MY138" s="276"/>
      <c r="MZ138" s="276"/>
      <c r="NA138" s="277"/>
      <c r="ND138" s="345">
        <f t="shared" si="18"/>
        <v>0</v>
      </c>
      <c r="NE138" s="346" t="str">
        <f t="shared" si="16"/>
        <v/>
      </c>
      <c r="NF138" s="347" t="str" cm="1">
        <f t="array" ref="NF138">IF($ND138=0,"",(IFERROR( (IFERROR($ND138/FRACAS!$AY$1*60,0) - SUMPRODUCT( (FRACAS!$K$5:$K$9999=NF$2) * IFERROR(FRACAS!$AN$5:$AN$9999,0) ) ) / IFERROR($ND138/FRACAS!$AY$1*60,0), 1 )))</f>
        <v/>
      </c>
      <c r="NG138" s="347" t="str" cm="1">
        <f t="array" ref="NG138">IF($ND138=0,"",(IFERROR( (IFERROR($ND138/FRACAS!$AY$1*60,0) - SUMPRODUCT( (FRACAS!$K$5:$K$9999=NG$2) * IFERROR(FRACAS!$AN$5:$AN$9999,0) ) ) / IFERROR($ND138/FRACAS!$AY$1*60,0), 1 )))</f>
        <v/>
      </c>
      <c r="NH138" s="347" t="str" cm="1">
        <f t="array" ref="NH138">IF($ND138=0,"",(IFERROR( (IFERROR($ND138/FRACAS!$AY$1*60,0) - SUMPRODUCT( (FRACAS!$K$5:$K$9999=NH$2) * IFERROR(FRACAS!$AN$5:$AN$9999,0) ) ) / IFERROR($ND138/FRACAS!$AY$1*60,0), 1 )))</f>
        <v/>
      </c>
      <c r="NI138" s="347" t="str" cm="1">
        <f t="array" ref="NI138">IF($ND138=0,"",(IFERROR( (IFERROR($ND138/FRACAS!$AY$1*60,0) - SUMPRODUCT( (FRACAS!$K$5:$K$9999=NI$2) * IFERROR(FRACAS!$AN$5:$AN$9999,0) ) ) / IFERROR($ND138/FRACAS!$AY$1*60,0), 1 )))</f>
        <v/>
      </c>
      <c r="NJ138" s="347" t="str" cm="1">
        <f t="array" ref="NJ138">IF($ND138=0,"",(IFERROR( (IFERROR($ND138/FRACAS!$AY$1*60,0) - SUMPRODUCT( (FRACAS!$K$5:$K$9999=NJ$2) * IFERROR(FRACAS!$AN$5:$AN$9999,0) ) ) / IFERROR($ND138/FRACAS!$AY$1*60,0), 1 )))</f>
        <v/>
      </c>
      <c r="NK138" s="347" t="str" cm="1">
        <f t="array" ref="NK138">IF($ND138=0,"",(IFERROR( (IFERROR($ND138/FRACAS!$AY$1*60,0) - SUMPRODUCT( (FRACAS!$K$5:$K$9999=NK$2) * IFERROR(FRACAS!$AN$5:$AN$9999,0) ) ) / IFERROR($ND138/FRACAS!$AY$1*60,0), 1 )))</f>
        <v/>
      </c>
      <c r="NL138" s="347" t="str" cm="1">
        <f t="array" ref="NL138">IF($ND138=0,"",(IFERROR( (IFERROR($ND138/FRACAS!$AY$1*60,0) - SUMPRODUCT( (FRACAS!$K$5:$K$9999=NL$2) * IFERROR(FRACAS!$AN$5:$AN$9999,0) ) ) / IFERROR($ND138/FRACAS!$AY$1*60,0), 1 )))</f>
        <v/>
      </c>
      <c r="NM138" s="347" t="str" cm="1">
        <f t="array" ref="NM138">IF($ND138=0,"",(IFERROR( (IFERROR($ND138/FRACAS!$AY$1*60,0) - SUMPRODUCT( (FRACAS!$K$5:$K$9999=NM$2) * IFERROR(FRACAS!$AN$5:$AN$9999,0) ) ) / IFERROR($ND138/FRACAS!$AY$1*60,0), 1 )))</f>
        <v/>
      </c>
      <c r="NN138" s="347" t="str" cm="1">
        <f t="array" ref="NN138">IF($ND138=0,"",(IFERROR( (IFERROR($ND138/FRACAS!$AY$1*60,0) - SUMPRODUCT( (FRACAS!$K$5:$K$9999=NN$2) * IFERROR(FRACAS!$AN$5:$AN$9999,0) ) ) / IFERROR($ND138/FRACAS!$AY$1*60,0), 1 )))</f>
        <v/>
      </c>
      <c r="NO138" s="347" t="str" cm="1">
        <f t="array" ref="NO138">IF($ND138=0,"",(IFERROR( (IFERROR($ND138/FRACAS!$AY$1*60,0) - SUMPRODUCT( (FRACAS!$K$5:$K$9999=NO$2) * IFERROR(FRACAS!$AN$5:$AN$9999,0) ) ) / IFERROR($ND138/FRACAS!$AY$1*60,0), 1 )))</f>
        <v/>
      </c>
      <c r="NP138" s="347" t="str" cm="1">
        <f t="array" ref="NP138">IF($ND138=0,"",(IFERROR( (IFERROR($ND138/FRACAS!$AY$1*60,0) - SUMPRODUCT( (FRACAS!$K$5:$K$9999=NP$2) * IFERROR(FRACAS!$AN$5:$AN$9999,0) ) ) / IFERROR($ND138/FRACAS!$AY$1*60,0), 1 )))</f>
        <v/>
      </c>
      <c r="NQ138" s="347" t="str" cm="1">
        <f t="array" ref="NQ138">IF($ND138=0,"",(IFERROR( (IFERROR($ND138/FRACAS!$AY$1*60,0) - SUMPRODUCT( (FRACAS!$K$5:$K$9999=NQ$2) * IFERROR(FRACAS!$AN$5:$AN$9999,0) ) ) / IFERROR($ND138/FRACAS!$AY$1*60,0), 1 )))</f>
        <v/>
      </c>
      <c r="NR138" s="347" t="str" cm="1">
        <f t="array" ref="NR138">IF($ND138=0,"",(IFERROR( (IFERROR($ND138/FRACAS!$AY$1*60,0) - SUMPRODUCT( (FRACAS!$K$5:$K$9999=NR$2) * IFERROR(FRACAS!$AN$5:$AN$9999,0) ) ) / IFERROR($ND138/FRACAS!$AY$1*60,0), 1 )))</f>
        <v/>
      </c>
      <c r="NS138" s="347" t="str" cm="1">
        <f t="array" ref="NS138">IF($ND138=0,"",(IFERROR( (IFERROR($ND138/FRACAS!$AY$1*60,0) - SUMPRODUCT( (FRACAS!$K$5:$K$9999=NS$2) * IFERROR(FRACAS!$AN$5:$AN$9999,0) ) ) / IFERROR($ND138/FRACAS!$AY$1*60,0), 1 )))</f>
        <v/>
      </c>
      <c r="NT138" s="347" t="str" cm="1">
        <f t="array" ref="NT138">IF($ND138=0,"",(IFERROR( (IFERROR($ND138/FRACAS!$AY$1*60,0) - SUMPRODUCT( (FRACAS!$K$5:$K$9999=NT$2) * IFERROR(FRACAS!$AN$5:$AN$9999,0) ) ) / IFERROR($ND138/FRACAS!$AY$1*60,0), 1 )))</f>
        <v/>
      </c>
      <c r="NU138" s="347" t="str" cm="1">
        <f t="array" ref="NU138">IF($ND138=0,"",(IFERROR( (IFERROR($ND138/FRACAS!$AY$1*60,0) - SUMPRODUCT( (FRACAS!$K$5:$K$9999=NU$2) * IFERROR(FRACAS!$AN$5:$AN$9999,0) ) ) / IFERROR($ND138/FRACAS!$AY$1*60,0), 1 )))</f>
        <v/>
      </c>
      <c r="NV138" s="347" t="str" cm="1">
        <f t="array" ref="NV138">IF($ND138=0,"",(IFERROR( (IFERROR($ND138/FRACAS!$AY$1*60,0) - SUMPRODUCT( (FRACAS!$K$5:$K$9999=NV$2) * IFERROR(FRACAS!$AN$5:$AN$9999,0) ) ) / IFERROR($ND138/FRACAS!$AY$1*60,0), 1 )))</f>
        <v/>
      </c>
      <c r="NW138" s="347" t="str" cm="1">
        <f t="array" ref="NW138">IF($ND138=0,"",(IFERROR( (IFERROR($ND138/FRACAS!$AY$1*60,0) - SUMPRODUCT( (FRACAS!$K$5:$K$9999=NW$2) * IFERROR(FRACAS!$AN$5:$AN$9999,0) ) ) / IFERROR($ND138/FRACAS!$AY$1*60,0), 1 )))</f>
        <v/>
      </c>
      <c r="NX138" s="347" t="str" cm="1">
        <f t="array" ref="NX138">IF($ND138=0,"",(IFERROR( (IFERROR($ND138/FRACAS!$AY$1*60,0) - SUMPRODUCT( (FRACAS!$K$5:$K$9999=NX$2) * IFERROR(FRACAS!$AN$5:$AN$9999,0) ) ) / IFERROR($ND138/FRACAS!$AY$1*60,0), 1 )))</f>
        <v/>
      </c>
      <c r="NY138" s="347" t="str" cm="1">
        <f t="array" ref="NY138">IF($ND138=0,"",(IFERROR( (IFERROR($ND138/FRACAS!$AY$1*60,0) - SUMPRODUCT( (FRACAS!$K$5:$K$9999=NY$2) * IFERROR(FRACAS!$AN$5:$AN$9999,0) ) ) / IFERROR($ND138/FRACAS!$AY$1*60,0), 1 )))</f>
        <v/>
      </c>
      <c r="NZ138" s="347" t="str" cm="1">
        <f t="array" ref="NZ138">IF($ND138=0,"",(IFERROR( (IFERROR($ND138/FRACAS!$AY$1*60,0) - SUMPRODUCT( (FRACAS!$K$5:$K$9999=NZ$2) * IFERROR(FRACAS!$AN$5:$AN$9999,0) ) ) / IFERROR($ND138/FRACAS!$AY$1*60,0), 1 )))</f>
        <v/>
      </c>
      <c r="OA138" s="347" t="str" cm="1">
        <f t="array" ref="OA138">IF($ND138=0,"",(IFERROR( (IFERROR($ND138/FRACAS!$AY$1*60,0) - SUMPRODUCT( (FRACAS!$K$5:$K$9999=OA$2) * IFERROR(FRACAS!$AN$5:$AN$9999,0) ) ) / IFERROR($ND138/FRACAS!$AY$1*60,0), 1 )))</f>
        <v/>
      </c>
      <c r="OB138" s="347" t="str" cm="1">
        <f t="array" ref="OB138">IF($ND138=0,"",(IFERROR( (IFERROR($ND138/FRACAS!$AY$1*60,0) - SUMPRODUCT( (FRACAS!$K$5:$K$9999=OB$2) * IFERROR(FRACAS!$AN$5:$AN$9999,0) ) ) / IFERROR($ND138/FRACAS!$AY$1*60,0), 1 )))</f>
        <v/>
      </c>
      <c r="OC138" s="347" t="str" cm="1">
        <f t="array" ref="OC138">IF($ND138=0,"",(IFERROR( (IFERROR($ND138/FRACAS!$AY$1*60,0) - SUMPRODUCT( (FRACAS!$K$5:$K$9999=OC$2) * IFERROR(FRACAS!$AN$5:$AN$9999,0) ) ) / IFERROR($ND138/FRACAS!$AY$1*60,0), 1 )))</f>
        <v/>
      </c>
      <c r="OD138" s="347" t="str" cm="1">
        <f t="array" ref="OD138">IF($ND138=0,"",(IFERROR( (IFERROR($ND138/FRACAS!$AY$1*60,0) - SUMPRODUCT( (FRACAS!$K$5:$K$9999=OD$2) * IFERROR(FRACAS!$AN$5:$AN$9999,0) ) ) / IFERROR($ND138/FRACAS!$AY$1*60,0), 1 )))</f>
        <v/>
      </c>
      <c r="OE138" s="347" t="str" cm="1">
        <f t="array" ref="OE138">IF($ND138=0,"",(IFERROR( (IFERROR($ND138/FRACAS!$AY$1*60,0) - SUMPRODUCT( (FRACAS!$K$5:$K$9999=OE$2) * IFERROR(FRACAS!$AN$5:$AN$9999,0) ) ) / IFERROR($ND138/FRACAS!$AY$1*60,0), 1 )))</f>
        <v/>
      </c>
      <c r="OF138" s="347" t="str" cm="1">
        <f t="array" ref="OF138">IF($ND138=0,"",(IFERROR( (IFERROR($ND138/FRACAS!$AY$1*60,0) - SUMPRODUCT( (FRACAS!$K$5:$K$9999=OF$2) * IFERROR(FRACAS!$AN$5:$AN$9999,0) ) ) / IFERROR($ND138/FRACAS!$AY$1*60,0), 1 )))</f>
        <v/>
      </c>
      <c r="OG138" s="347" t="str" cm="1">
        <f t="array" ref="OG138">IF($ND138=0,"",(IFERROR( (IFERROR($ND138/FRACAS!$AY$1*60,0) - SUMPRODUCT( (FRACAS!$K$5:$K$9999=OG$2) * IFERROR(FRACAS!$AN$5:$AN$9999,0) ) ) / IFERROR($ND138/FRACAS!$AY$1*60,0), 1 )))</f>
        <v/>
      </c>
      <c r="OH138" s="347" t="str" cm="1">
        <f t="array" ref="OH138">IF($ND138=0,"",(IFERROR( (IFERROR($ND138/FRACAS!$AY$1*60,0) - SUMPRODUCT( (FRACAS!$K$5:$K$9999=OH$2) * IFERROR(FRACAS!$AN$5:$AN$9999,0) ) ) / IFERROR($ND138/FRACAS!$AY$1*60,0), 1 )))</f>
        <v/>
      </c>
      <c r="OI138" s="347" t="str" cm="1">
        <f t="array" ref="OI138">IF($ND138=0,"",(IFERROR( (IFERROR($ND138/FRACAS!$AY$1*60,0) - SUMPRODUCT( (FRACAS!$K$5:$K$9999=OI$2) * IFERROR(FRACAS!$AN$5:$AN$9999,0) ) ) / IFERROR($ND138/FRACAS!$AY$1*60,0), 1 )))</f>
        <v/>
      </c>
      <c r="OJ138" s="347" t="str" cm="1">
        <f t="array" ref="OJ138">IF($ND138=0,"",(IFERROR( (IFERROR($ND138/FRACAS!$AY$1*60,0) - SUMPRODUCT( (FRACAS!$K$5:$K$9999=OJ$2) * IFERROR(FRACAS!$AN$5:$AN$9999,0) ) ) / IFERROR($ND138/FRACAS!$AY$1*60,0), 1 )))</f>
        <v/>
      </c>
      <c r="OK138" s="347" t="str" cm="1">
        <f t="array" ref="OK138">IF($ND138=0,"",(IFERROR( (IFERROR($ND138/FRACAS!$AY$1*60,0) - SUMPRODUCT( (FRACAS!$K$5:$K$9999=OK$2) * IFERROR(FRACAS!$AN$5:$AN$9999,0) ) ) / IFERROR($ND138/FRACAS!$AY$1*60,0), 1 )))</f>
        <v/>
      </c>
      <c r="OL138" s="347" t="str" cm="1">
        <f t="array" ref="OL138">IF($ND138=0,"",(IFERROR( (IFERROR($ND138/FRACAS!$AY$1*60,0) - SUMPRODUCT( (FRACAS!$K$5:$K$9999=OL$2) * IFERROR(FRACAS!$AN$5:$AN$9999,0) ) ) / IFERROR($ND138/FRACAS!$AY$1*60,0), 1 )))</f>
        <v/>
      </c>
      <c r="OM138" s="347" t="str" cm="1">
        <f t="array" ref="OM138">IF($ND138=0,"",(IFERROR( (IFERROR($ND138/FRACAS!$AY$1*60,0) - SUMPRODUCT( (FRACAS!$K$5:$K$9999=OM$2) * IFERROR(FRACAS!$AN$5:$AN$9999,0) ) ) / IFERROR($ND138/FRACAS!$AY$1*60,0), 1 )))</f>
        <v/>
      </c>
      <c r="ON138" s="347" t="str" cm="1">
        <f t="array" ref="ON138">IF($ND138=0,"",(IFERROR( (IFERROR($ND138/FRACAS!$AY$1*60,0) - SUMPRODUCT( (FRACAS!$K$5:$K$9999=ON$2) * IFERROR(FRACAS!$AN$5:$AN$9999,0) ) ) / IFERROR($ND138/FRACAS!$AY$1*60,0), 1 )))</f>
        <v/>
      </c>
    </row>
    <row r="139" spans="2:404" ht="15" customHeight="1">
      <c r="B139" s="301" t="s">
        <v>246</v>
      </c>
      <c r="C139" s="302">
        <v>46199</v>
      </c>
      <c r="D139" s="279" t="str">
        <f>IF('[7]MİLLEAGE(KM)'!H140="","",'[7]MİLLEAGE(KM)'!H140)</f>
        <v/>
      </c>
      <c r="E139" s="279" t="str">
        <f>IF('[7]MİLLEAGE(KM)'!I140="","",'[7]MİLLEAGE(KM)'!I140)</f>
        <v/>
      </c>
      <c r="F139" s="279" t="str">
        <f>IF('[7]MİLLEAGE(KM)'!J140="","",'[7]MİLLEAGE(KM)'!J140)</f>
        <v/>
      </c>
      <c r="G139" s="279" t="str">
        <f>IF('[7]MİLLEAGE(KM)'!K140="","",'[7]MİLLEAGE(KM)'!K140)</f>
        <v/>
      </c>
      <c r="H139" s="279" t="str">
        <f>IF('[7]MİLLEAGE(KM)'!L140="","",'[7]MİLLEAGE(KM)'!L140)</f>
        <v/>
      </c>
      <c r="I139" s="279" t="str">
        <f>IF('[7]MİLLEAGE(KM)'!M140="","",'[7]MİLLEAGE(KM)'!M140)</f>
        <v/>
      </c>
      <c r="J139" s="279" t="str">
        <f>IF('[7]MİLLEAGE(KM)'!N140="","",'[7]MİLLEAGE(KM)'!N140)</f>
        <v/>
      </c>
      <c r="K139" s="279" t="str">
        <f>IF('[7]MİLLEAGE(KM)'!O140="","",'[7]MİLLEAGE(KM)'!O140)</f>
        <v/>
      </c>
      <c r="L139" s="279" t="str">
        <f>IF('[7]MİLLEAGE(KM)'!P140="","",'[7]MİLLEAGE(KM)'!P140)</f>
        <v/>
      </c>
      <c r="M139" s="279" t="str">
        <f>IF('[7]MİLLEAGE(KM)'!Q140="","",'[7]MİLLEAGE(KM)'!Q140)</f>
        <v/>
      </c>
      <c r="N139" s="305"/>
      <c r="O139" s="279"/>
      <c r="P139" s="279"/>
      <c r="Q139" s="279"/>
      <c r="R139" s="279"/>
      <c r="S139" s="279"/>
      <c r="T139" s="279"/>
      <c r="U139" s="279"/>
      <c r="V139" s="279"/>
      <c r="W139" s="279"/>
      <c r="X139" s="279"/>
      <c r="Y139" s="279"/>
      <c r="Z139" s="279"/>
      <c r="AA139" s="279"/>
      <c r="AB139" s="279"/>
      <c r="AC139" s="279"/>
      <c r="AD139" s="279"/>
      <c r="AE139" s="279"/>
      <c r="AF139" s="279"/>
      <c r="AG139" s="279"/>
      <c r="AH139" s="279"/>
      <c r="AI139" s="279"/>
      <c r="AJ139" s="279"/>
      <c r="AK139" s="279"/>
      <c r="AL139" s="279"/>
      <c r="AM139" s="279"/>
      <c r="AN139" s="279"/>
      <c r="AO139" s="279"/>
      <c r="AP139" s="279"/>
      <c r="AQ139" s="279"/>
      <c r="AR139" s="279"/>
      <c r="AS139" s="279"/>
      <c r="AT139" s="279"/>
      <c r="AU139" s="279"/>
      <c r="AV139" s="279"/>
      <c r="AW139" s="279"/>
      <c r="AX139" s="279"/>
      <c r="AY139" s="279"/>
      <c r="AZ139" s="279"/>
      <c r="BA139" s="280"/>
      <c r="BB139" s="266"/>
      <c r="BC139" s="266"/>
      <c r="BD139" s="352"/>
      <c r="BE139" s="352"/>
      <c r="BF139" s="352"/>
      <c r="BG139" s="352"/>
      <c r="BH139" s="352"/>
      <c r="BI139" s="352"/>
      <c r="BJ139" s="352"/>
      <c r="BK139" s="352"/>
      <c r="BL139" s="352"/>
      <c r="BM139" s="352"/>
      <c r="BN139" s="352"/>
      <c r="BO139" s="352"/>
      <c r="BP139" s="352"/>
      <c r="BQ139" s="352"/>
      <c r="BR139" s="352"/>
      <c r="BS139" s="352"/>
      <c r="BT139" s="352"/>
      <c r="BU139" s="352"/>
      <c r="BV139" s="352"/>
      <c r="BW139" s="352"/>
      <c r="BX139" s="352"/>
      <c r="BY139" s="352"/>
      <c r="BZ139" s="352"/>
      <c r="CA139" s="352"/>
      <c r="CB139" s="352"/>
      <c r="CC139" s="352"/>
      <c r="CD139" s="352"/>
      <c r="CE139" s="352"/>
      <c r="CF139" s="352"/>
      <c r="CG139" s="352"/>
      <c r="CH139" s="352"/>
      <c r="CI139" s="352"/>
      <c r="CJ139" s="352"/>
      <c r="CK139" s="352"/>
      <c r="CL139" s="352"/>
      <c r="CM139" s="352"/>
      <c r="CN139" s="352"/>
      <c r="CO139" s="352"/>
      <c r="CP139" s="352"/>
      <c r="CQ139" s="352"/>
      <c r="CR139" s="352"/>
      <c r="CS139" s="352"/>
      <c r="CT139" s="352"/>
      <c r="CU139" s="352"/>
      <c r="CV139" s="352"/>
      <c r="CW139" s="352"/>
      <c r="CX139" s="352"/>
      <c r="CY139" s="352"/>
      <c r="CZ139" s="352"/>
      <c r="DA139" s="352"/>
      <c r="DB139" s="266"/>
      <c r="DC139" s="266">
        <f t="shared" si="14"/>
        <v>0</v>
      </c>
      <c r="DD139" s="302" t="str">
        <f t="shared" si="15"/>
        <v/>
      </c>
      <c r="DE139" s="328">
        <f>IF(D139&gt; 0,(COUNTIFS(FRACAS!$B$5:$B$9997, D$4, FRACAS!$D$5:$D$9997, "&lt;="&amp;D139)), "" )</f>
        <v>0</v>
      </c>
      <c r="DF139" s="282">
        <f>IF(E139&gt; 0,(COUNTIFS(FRACAS!$B$5:$B$9997, E$4, FRACAS!$D$5:$D$9997, "&lt;="&amp;E139)), "" )</f>
        <v>0</v>
      </c>
      <c r="DG139" s="282">
        <f>IF(F139&gt; 0,(COUNTIFS(FRACAS!$B$5:$B$9997, F$4, FRACAS!$D$5:$D$9997, "&lt;="&amp;F139)), "" )</f>
        <v>0</v>
      </c>
      <c r="DH139" s="282">
        <f>IF(G139&gt; 0,(COUNTIFS(FRACAS!$B$5:$B$9997, G$4, FRACAS!$D$5:$D$9997, "&lt;="&amp;G139)), "" )</f>
        <v>0</v>
      </c>
      <c r="DI139" s="282">
        <f>IF(H139&gt; 0,(COUNTIFS(FRACAS!$B$5:$B$9997, H$4, FRACAS!$D$5:$D$9997, "&lt;="&amp;H139)), "" )</f>
        <v>0</v>
      </c>
      <c r="DJ139" s="282">
        <f>IF(I139&gt; 0,(COUNTIFS(FRACAS!$B$5:$B$9997, I$4, FRACAS!$D$5:$D$9997, "&lt;="&amp;I139)), "" )</f>
        <v>0</v>
      </c>
      <c r="DK139" s="282">
        <f>IF(J139&gt; 0,(COUNTIFS(FRACAS!$B$5:$B$9997, J$4, FRACAS!$D$5:$D$9997, "&lt;="&amp;J139)), "" )</f>
        <v>0</v>
      </c>
      <c r="DL139" s="282">
        <f>IF(K139&gt; 0,(COUNTIFS(FRACAS!$B$5:$B$9997, K$4, FRACAS!$D$5:$D$9997, "&lt;="&amp;K139)), "" )</f>
        <v>0</v>
      </c>
      <c r="DM139" s="282">
        <f>IF(L139&gt; 0,(COUNTIFS(FRACAS!$B$5:$B$9997, L$4, FRACAS!$D$5:$D$9997, "&lt;="&amp;L139)), "" )</f>
        <v>0</v>
      </c>
      <c r="DN139" s="282">
        <f>IF(M139&gt; 0,(COUNTIFS(FRACAS!$B$5:$B$9997, M$4, FRACAS!$D$5:$D$9997, "&lt;="&amp;M139)), "" )</f>
        <v>0</v>
      </c>
      <c r="DO139" s="284"/>
      <c r="DP139" s="282"/>
      <c r="DQ139" s="282"/>
      <c r="DR139" s="282"/>
      <c r="DS139" s="282"/>
      <c r="DT139" s="282"/>
      <c r="DU139" s="282"/>
      <c r="DV139" s="282"/>
      <c r="DW139" s="282"/>
      <c r="DX139" s="282"/>
      <c r="DY139" s="282"/>
      <c r="DZ139" s="282"/>
      <c r="EA139" s="282"/>
      <c r="EB139" s="282"/>
      <c r="EC139" s="282"/>
      <c r="ED139" s="282"/>
      <c r="EE139" s="282"/>
      <c r="EF139" s="282"/>
      <c r="EG139" s="282"/>
      <c r="EH139" s="282"/>
      <c r="EI139" s="282"/>
      <c r="EJ139" s="282"/>
      <c r="EK139" s="282"/>
      <c r="EL139" s="282"/>
      <c r="EM139" s="282"/>
      <c r="EN139" s="282"/>
      <c r="EO139" s="282"/>
      <c r="EP139" s="282"/>
      <c r="EQ139" s="282"/>
      <c r="ER139" s="282"/>
      <c r="ES139" s="282"/>
      <c r="ET139" s="282"/>
      <c r="EU139" s="282"/>
      <c r="EV139" s="282"/>
      <c r="EW139" s="282"/>
      <c r="EX139" s="282"/>
      <c r="EY139" s="282"/>
      <c r="EZ139" s="282"/>
      <c r="FA139" s="282"/>
      <c r="FB139" s="283"/>
      <c r="FC139" s="285"/>
      <c r="FD139" s="285"/>
      <c r="JN139" s="306"/>
      <c r="JO139" s="274"/>
      <c r="JP139" s="274"/>
      <c r="JQ139" s="274"/>
      <c r="JR139" s="274"/>
      <c r="JS139" s="274"/>
      <c r="JT139" s="274"/>
      <c r="JU139" s="274"/>
      <c r="JV139" s="274"/>
      <c r="JW139" s="274"/>
      <c r="JX139" s="274"/>
      <c r="JY139" s="274"/>
      <c r="JZ139" s="274"/>
      <c r="KA139" s="274"/>
      <c r="KB139" s="274"/>
      <c r="KC139" s="274"/>
      <c r="KD139" s="274"/>
      <c r="KE139" s="274"/>
      <c r="KF139" s="274"/>
      <c r="KG139" s="274"/>
      <c r="KH139" s="274"/>
      <c r="KI139" s="274"/>
      <c r="KJ139" s="274"/>
      <c r="KK139" s="274"/>
      <c r="KL139" s="274"/>
      <c r="KM139" s="274"/>
      <c r="KN139" s="274"/>
      <c r="KO139" s="274"/>
      <c r="KP139" s="274"/>
      <c r="KQ139" s="274"/>
      <c r="KR139" s="274"/>
      <c r="KS139" s="274"/>
      <c r="KT139" s="274"/>
      <c r="KU139" s="274"/>
      <c r="KV139" s="274"/>
      <c r="KW139" s="274"/>
      <c r="KX139" s="274"/>
      <c r="KY139" s="274"/>
      <c r="KZ139" s="274"/>
      <c r="LA139" s="274"/>
      <c r="LB139" s="275"/>
      <c r="LC139" s="302" t="str">
        <f t="shared" si="17"/>
        <v/>
      </c>
      <c r="LD139" s="354" t="str" cm="1">
        <f t="array" ref="LD139">IFERROR(
    (((D139/FRACAS!$AY$1)*60))
    /
    (((D139/FRACAS!$AY$1)*60) + SUMPRODUCT((FRACAS!$B$5:$B$9997=D$4)*(FRACAS!$D$5:$D$9997&lt;=D139)*(IFERROR(FRACAS!$AM$5:$AM$9997,0)))
    ),"")</f>
        <v/>
      </c>
      <c r="LE139" s="354" t="str" cm="1">
        <f t="array" ref="LE139">IFERROR(
    (((E139/FRACAS!$AY$1)*60))
    /
    (((E139/FRACAS!$AY$1)*60) + SUMPRODUCT((FRACAS!$B$5:$B$9997=E$4)*(FRACAS!$D$5:$D$9997&lt;=E139)*(IFERROR(FRACAS!$AM$5:$AM$9997,0)))
    ),"")</f>
        <v/>
      </c>
      <c r="LF139" s="354" t="str" cm="1">
        <f t="array" ref="LF139">IFERROR(
    (((F139/FRACAS!$AY$1)*60))
    /
    (((F139/FRACAS!$AY$1)*60) + SUMPRODUCT((FRACAS!$B$5:$B$9997=F$4)*(FRACAS!$D$5:$D$9997&lt;=F139)*(IFERROR(FRACAS!$AM$5:$AM$9997,0)))
    ),"")</f>
        <v/>
      </c>
      <c r="LG139" s="354" t="str" cm="1">
        <f t="array" ref="LG139">IFERROR(
    (((G139/FRACAS!$AY$1)*60))
    /
    (((G139/FRACAS!$AY$1)*60) + SUMPRODUCT((FRACAS!$B$5:$B$9997=G$4)*(FRACAS!$D$5:$D$9997&lt;=G139)*(IFERROR(FRACAS!$AM$5:$AM$9997,0)))
    ),"")</f>
        <v/>
      </c>
      <c r="LH139" s="354" t="str" cm="1">
        <f t="array" ref="LH139">IFERROR(
    (((H139/FRACAS!$AY$1)*60))
    /
    (((H139/FRACAS!$AY$1)*60) + SUMPRODUCT((FRACAS!$B$5:$B$9997=H$4)*(FRACAS!$D$5:$D$9997&lt;=H139)*(IFERROR(FRACAS!$AM$5:$AM$9997,0)))
    ),"")</f>
        <v/>
      </c>
      <c r="LI139" s="354" t="str" cm="1">
        <f t="array" ref="LI139">IFERROR(
    (((I139/FRACAS!$AY$1)*60))
    /
    (((I139/FRACAS!$AY$1)*60) + SUMPRODUCT((FRACAS!$B$5:$B$9997=I$4)*(FRACAS!$D$5:$D$9997&lt;=I139)*(IFERROR(FRACAS!$AM$5:$AM$9997,0)))
    ),"")</f>
        <v/>
      </c>
      <c r="LJ139" s="354" t="str" cm="1">
        <f t="array" ref="LJ139">IFERROR(
    (((J139/FRACAS!$AY$1)*60))
    /
    (((J139/FRACAS!$AY$1)*60) + SUMPRODUCT((FRACAS!$B$5:$B$9997=J$4)*(FRACAS!$D$5:$D$9997&lt;=J139)*(IFERROR(FRACAS!$AM$5:$AM$9997,0)))
    ),"")</f>
        <v/>
      </c>
      <c r="LK139" s="354" t="str" cm="1">
        <f t="array" ref="LK139">IFERROR(
    (((K139/FRACAS!$AY$1)*60))
    /
    (((K139/FRACAS!$AY$1)*60) + SUMPRODUCT((FRACAS!$B$5:$B$9997=K$4)*(FRACAS!$D$5:$D$9997&lt;=K139)*(IFERROR(FRACAS!$AM$5:$AM$9997,0)))
    ),"")</f>
        <v/>
      </c>
      <c r="LL139" s="354" t="str" cm="1">
        <f t="array" ref="LL139">IFERROR(
    (((L139/FRACAS!$AY$1)*60))
    /
    (((L139/FRACAS!$AY$1)*60) + SUMPRODUCT((FRACAS!$B$5:$B$9997=L$4)*(FRACAS!$D$5:$D$9997&lt;=L139)*(IFERROR(FRACAS!$AM$5:$AM$9997,0)))
    ),"")</f>
        <v/>
      </c>
      <c r="LM139" s="354" t="str" cm="1">
        <f t="array" ref="LM139">IFERROR(
    (((M139/FRACAS!$AY$1)*60))
    /
    (((M139/FRACAS!$AY$1)*60) + SUMPRODUCT((FRACAS!$B$5:$B$9997=M$4)*(FRACAS!$D$5:$D$9997&lt;=M139)*(IFERROR(FRACAS!$AM$5:$AM$9997,0)))
    ),"")</f>
        <v/>
      </c>
      <c r="LN139" s="308"/>
      <c r="LO139" s="276"/>
      <c r="LP139" s="276"/>
      <c r="LQ139" s="276"/>
      <c r="LR139" s="276"/>
      <c r="LS139" s="276"/>
      <c r="LT139" s="276"/>
      <c r="LU139" s="276"/>
      <c r="LV139" s="276"/>
      <c r="LW139" s="276"/>
      <c r="LX139" s="276"/>
      <c r="LY139" s="276"/>
      <c r="LZ139" s="276"/>
      <c r="MA139" s="276"/>
      <c r="MB139" s="276"/>
      <c r="MC139" s="276"/>
      <c r="MD139" s="276"/>
      <c r="ME139" s="276"/>
      <c r="MF139" s="276"/>
      <c r="MG139" s="276"/>
      <c r="MH139" s="276"/>
      <c r="MI139" s="276"/>
      <c r="MJ139" s="276"/>
      <c r="MK139" s="276"/>
      <c r="ML139" s="276"/>
      <c r="MM139" s="276"/>
      <c r="MN139" s="276"/>
      <c r="MO139" s="276"/>
      <c r="MP139" s="276"/>
      <c r="MQ139" s="276"/>
      <c r="MR139" s="276"/>
      <c r="MS139" s="276"/>
      <c r="MT139" s="276"/>
      <c r="MU139" s="276"/>
      <c r="MV139" s="276"/>
      <c r="MW139" s="276"/>
      <c r="MX139" s="276"/>
      <c r="MY139" s="276"/>
      <c r="MZ139" s="276"/>
      <c r="NA139" s="277"/>
      <c r="ND139" s="345">
        <f t="shared" si="18"/>
        <v>0</v>
      </c>
      <c r="NE139" s="346" t="str">
        <f t="shared" si="16"/>
        <v/>
      </c>
      <c r="NF139" s="347" t="str" cm="1">
        <f t="array" ref="NF139">IF($ND139=0,"",(IFERROR( (IFERROR($ND139/FRACAS!$AY$1*60,0) - SUMPRODUCT( (FRACAS!$K$5:$K$9999=NF$2) * IFERROR(FRACAS!$AN$5:$AN$9999,0) ) ) / IFERROR($ND139/FRACAS!$AY$1*60,0), 1 )))</f>
        <v/>
      </c>
      <c r="NG139" s="347" t="str" cm="1">
        <f t="array" ref="NG139">IF($ND139=0,"",(IFERROR( (IFERROR($ND139/FRACAS!$AY$1*60,0) - SUMPRODUCT( (FRACAS!$K$5:$K$9999=NG$2) * IFERROR(FRACAS!$AN$5:$AN$9999,0) ) ) / IFERROR($ND139/FRACAS!$AY$1*60,0), 1 )))</f>
        <v/>
      </c>
      <c r="NH139" s="347" t="str" cm="1">
        <f t="array" ref="NH139">IF($ND139=0,"",(IFERROR( (IFERROR($ND139/FRACAS!$AY$1*60,0) - SUMPRODUCT( (FRACAS!$K$5:$K$9999=NH$2) * IFERROR(FRACAS!$AN$5:$AN$9999,0) ) ) / IFERROR($ND139/FRACAS!$AY$1*60,0), 1 )))</f>
        <v/>
      </c>
      <c r="NI139" s="347" t="str" cm="1">
        <f t="array" ref="NI139">IF($ND139=0,"",(IFERROR( (IFERROR($ND139/FRACAS!$AY$1*60,0) - SUMPRODUCT( (FRACAS!$K$5:$K$9999=NI$2) * IFERROR(FRACAS!$AN$5:$AN$9999,0) ) ) / IFERROR($ND139/FRACAS!$AY$1*60,0), 1 )))</f>
        <v/>
      </c>
      <c r="NJ139" s="347" t="str" cm="1">
        <f t="array" ref="NJ139">IF($ND139=0,"",(IFERROR( (IFERROR($ND139/FRACAS!$AY$1*60,0) - SUMPRODUCT( (FRACAS!$K$5:$K$9999=NJ$2) * IFERROR(FRACAS!$AN$5:$AN$9999,0) ) ) / IFERROR($ND139/FRACAS!$AY$1*60,0), 1 )))</f>
        <v/>
      </c>
      <c r="NK139" s="347" t="str" cm="1">
        <f t="array" ref="NK139">IF($ND139=0,"",(IFERROR( (IFERROR($ND139/FRACAS!$AY$1*60,0) - SUMPRODUCT( (FRACAS!$K$5:$K$9999=NK$2) * IFERROR(FRACAS!$AN$5:$AN$9999,0) ) ) / IFERROR($ND139/FRACAS!$AY$1*60,0), 1 )))</f>
        <v/>
      </c>
      <c r="NL139" s="347" t="str" cm="1">
        <f t="array" ref="NL139">IF($ND139=0,"",(IFERROR( (IFERROR($ND139/FRACAS!$AY$1*60,0) - SUMPRODUCT( (FRACAS!$K$5:$K$9999=NL$2) * IFERROR(FRACAS!$AN$5:$AN$9999,0) ) ) / IFERROR($ND139/FRACAS!$AY$1*60,0), 1 )))</f>
        <v/>
      </c>
      <c r="NM139" s="347" t="str" cm="1">
        <f t="array" ref="NM139">IF($ND139=0,"",(IFERROR( (IFERROR($ND139/FRACAS!$AY$1*60,0) - SUMPRODUCT( (FRACAS!$K$5:$K$9999=NM$2) * IFERROR(FRACAS!$AN$5:$AN$9999,0) ) ) / IFERROR($ND139/FRACAS!$AY$1*60,0), 1 )))</f>
        <v/>
      </c>
      <c r="NN139" s="347" t="str" cm="1">
        <f t="array" ref="NN139">IF($ND139=0,"",(IFERROR( (IFERROR($ND139/FRACAS!$AY$1*60,0) - SUMPRODUCT( (FRACAS!$K$5:$K$9999=NN$2) * IFERROR(FRACAS!$AN$5:$AN$9999,0) ) ) / IFERROR($ND139/FRACAS!$AY$1*60,0), 1 )))</f>
        <v/>
      </c>
      <c r="NO139" s="347" t="str" cm="1">
        <f t="array" ref="NO139">IF($ND139=0,"",(IFERROR( (IFERROR($ND139/FRACAS!$AY$1*60,0) - SUMPRODUCT( (FRACAS!$K$5:$K$9999=NO$2) * IFERROR(FRACAS!$AN$5:$AN$9999,0) ) ) / IFERROR($ND139/FRACAS!$AY$1*60,0), 1 )))</f>
        <v/>
      </c>
      <c r="NP139" s="347" t="str" cm="1">
        <f t="array" ref="NP139">IF($ND139=0,"",(IFERROR( (IFERROR($ND139/FRACAS!$AY$1*60,0) - SUMPRODUCT( (FRACAS!$K$5:$K$9999=NP$2) * IFERROR(FRACAS!$AN$5:$AN$9999,0) ) ) / IFERROR($ND139/FRACAS!$AY$1*60,0), 1 )))</f>
        <v/>
      </c>
      <c r="NQ139" s="347" t="str" cm="1">
        <f t="array" ref="NQ139">IF($ND139=0,"",(IFERROR( (IFERROR($ND139/FRACAS!$AY$1*60,0) - SUMPRODUCT( (FRACAS!$K$5:$K$9999=NQ$2) * IFERROR(FRACAS!$AN$5:$AN$9999,0) ) ) / IFERROR($ND139/FRACAS!$AY$1*60,0), 1 )))</f>
        <v/>
      </c>
      <c r="NR139" s="347" t="str" cm="1">
        <f t="array" ref="NR139">IF($ND139=0,"",(IFERROR( (IFERROR($ND139/FRACAS!$AY$1*60,0) - SUMPRODUCT( (FRACAS!$K$5:$K$9999=NR$2) * IFERROR(FRACAS!$AN$5:$AN$9999,0) ) ) / IFERROR($ND139/FRACAS!$AY$1*60,0), 1 )))</f>
        <v/>
      </c>
      <c r="NS139" s="347" t="str" cm="1">
        <f t="array" ref="NS139">IF($ND139=0,"",(IFERROR( (IFERROR($ND139/FRACAS!$AY$1*60,0) - SUMPRODUCT( (FRACAS!$K$5:$K$9999=NS$2) * IFERROR(FRACAS!$AN$5:$AN$9999,0) ) ) / IFERROR($ND139/FRACAS!$AY$1*60,0), 1 )))</f>
        <v/>
      </c>
      <c r="NT139" s="347" t="str" cm="1">
        <f t="array" ref="NT139">IF($ND139=0,"",(IFERROR( (IFERROR($ND139/FRACAS!$AY$1*60,0) - SUMPRODUCT( (FRACAS!$K$5:$K$9999=NT$2) * IFERROR(FRACAS!$AN$5:$AN$9999,0) ) ) / IFERROR($ND139/FRACAS!$AY$1*60,0), 1 )))</f>
        <v/>
      </c>
      <c r="NU139" s="347" t="str" cm="1">
        <f t="array" ref="NU139">IF($ND139=0,"",(IFERROR( (IFERROR($ND139/FRACAS!$AY$1*60,0) - SUMPRODUCT( (FRACAS!$K$5:$K$9999=NU$2) * IFERROR(FRACAS!$AN$5:$AN$9999,0) ) ) / IFERROR($ND139/FRACAS!$AY$1*60,0), 1 )))</f>
        <v/>
      </c>
      <c r="NV139" s="347" t="str" cm="1">
        <f t="array" ref="NV139">IF($ND139=0,"",(IFERROR( (IFERROR($ND139/FRACAS!$AY$1*60,0) - SUMPRODUCT( (FRACAS!$K$5:$K$9999=NV$2) * IFERROR(FRACAS!$AN$5:$AN$9999,0) ) ) / IFERROR($ND139/FRACAS!$AY$1*60,0), 1 )))</f>
        <v/>
      </c>
      <c r="NW139" s="347" t="str" cm="1">
        <f t="array" ref="NW139">IF($ND139=0,"",(IFERROR( (IFERROR($ND139/FRACAS!$AY$1*60,0) - SUMPRODUCT( (FRACAS!$K$5:$K$9999=NW$2) * IFERROR(FRACAS!$AN$5:$AN$9999,0) ) ) / IFERROR($ND139/FRACAS!$AY$1*60,0), 1 )))</f>
        <v/>
      </c>
      <c r="NX139" s="347" t="str" cm="1">
        <f t="array" ref="NX139">IF($ND139=0,"",(IFERROR( (IFERROR($ND139/FRACAS!$AY$1*60,0) - SUMPRODUCT( (FRACAS!$K$5:$K$9999=NX$2) * IFERROR(FRACAS!$AN$5:$AN$9999,0) ) ) / IFERROR($ND139/FRACAS!$AY$1*60,0), 1 )))</f>
        <v/>
      </c>
      <c r="NY139" s="347" t="str" cm="1">
        <f t="array" ref="NY139">IF($ND139=0,"",(IFERROR( (IFERROR($ND139/FRACAS!$AY$1*60,0) - SUMPRODUCT( (FRACAS!$K$5:$K$9999=NY$2) * IFERROR(FRACAS!$AN$5:$AN$9999,0) ) ) / IFERROR($ND139/FRACAS!$AY$1*60,0), 1 )))</f>
        <v/>
      </c>
      <c r="NZ139" s="347" t="str" cm="1">
        <f t="array" ref="NZ139">IF($ND139=0,"",(IFERROR( (IFERROR($ND139/FRACAS!$AY$1*60,0) - SUMPRODUCT( (FRACAS!$K$5:$K$9999=NZ$2) * IFERROR(FRACAS!$AN$5:$AN$9999,0) ) ) / IFERROR($ND139/FRACAS!$AY$1*60,0), 1 )))</f>
        <v/>
      </c>
      <c r="OA139" s="347" t="str" cm="1">
        <f t="array" ref="OA139">IF($ND139=0,"",(IFERROR( (IFERROR($ND139/FRACAS!$AY$1*60,0) - SUMPRODUCT( (FRACAS!$K$5:$K$9999=OA$2) * IFERROR(FRACAS!$AN$5:$AN$9999,0) ) ) / IFERROR($ND139/FRACAS!$AY$1*60,0), 1 )))</f>
        <v/>
      </c>
      <c r="OB139" s="347" t="str" cm="1">
        <f t="array" ref="OB139">IF($ND139=0,"",(IFERROR( (IFERROR($ND139/FRACAS!$AY$1*60,0) - SUMPRODUCT( (FRACAS!$K$5:$K$9999=OB$2) * IFERROR(FRACAS!$AN$5:$AN$9999,0) ) ) / IFERROR($ND139/FRACAS!$AY$1*60,0), 1 )))</f>
        <v/>
      </c>
      <c r="OC139" s="347" t="str" cm="1">
        <f t="array" ref="OC139">IF($ND139=0,"",(IFERROR( (IFERROR($ND139/FRACAS!$AY$1*60,0) - SUMPRODUCT( (FRACAS!$K$5:$K$9999=OC$2) * IFERROR(FRACAS!$AN$5:$AN$9999,0) ) ) / IFERROR($ND139/FRACAS!$AY$1*60,0), 1 )))</f>
        <v/>
      </c>
      <c r="OD139" s="347" t="str" cm="1">
        <f t="array" ref="OD139">IF($ND139=0,"",(IFERROR( (IFERROR($ND139/FRACAS!$AY$1*60,0) - SUMPRODUCT( (FRACAS!$K$5:$K$9999=OD$2) * IFERROR(FRACAS!$AN$5:$AN$9999,0) ) ) / IFERROR($ND139/FRACAS!$AY$1*60,0), 1 )))</f>
        <v/>
      </c>
      <c r="OE139" s="347" t="str" cm="1">
        <f t="array" ref="OE139">IF($ND139=0,"",(IFERROR( (IFERROR($ND139/FRACAS!$AY$1*60,0) - SUMPRODUCT( (FRACAS!$K$5:$K$9999=OE$2) * IFERROR(FRACAS!$AN$5:$AN$9999,0) ) ) / IFERROR($ND139/FRACAS!$AY$1*60,0), 1 )))</f>
        <v/>
      </c>
      <c r="OF139" s="347" t="str" cm="1">
        <f t="array" ref="OF139">IF($ND139=0,"",(IFERROR( (IFERROR($ND139/FRACAS!$AY$1*60,0) - SUMPRODUCT( (FRACAS!$K$5:$K$9999=OF$2) * IFERROR(FRACAS!$AN$5:$AN$9999,0) ) ) / IFERROR($ND139/FRACAS!$AY$1*60,0), 1 )))</f>
        <v/>
      </c>
      <c r="OG139" s="347" t="str" cm="1">
        <f t="array" ref="OG139">IF($ND139=0,"",(IFERROR( (IFERROR($ND139/FRACAS!$AY$1*60,0) - SUMPRODUCT( (FRACAS!$K$5:$K$9999=OG$2) * IFERROR(FRACAS!$AN$5:$AN$9999,0) ) ) / IFERROR($ND139/FRACAS!$AY$1*60,0), 1 )))</f>
        <v/>
      </c>
      <c r="OH139" s="347" t="str" cm="1">
        <f t="array" ref="OH139">IF($ND139=0,"",(IFERROR( (IFERROR($ND139/FRACAS!$AY$1*60,0) - SUMPRODUCT( (FRACAS!$K$5:$K$9999=OH$2) * IFERROR(FRACAS!$AN$5:$AN$9999,0) ) ) / IFERROR($ND139/FRACAS!$AY$1*60,0), 1 )))</f>
        <v/>
      </c>
      <c r="OI139" s="347" t="str" cm="1">
        <f t="array" ref="OI139">IF($ND139=0,"",(IFERROR( (IFERROR($ND139/FRACAS!$AY$1*60,0) - SUMPRODUCT( (FRACAS!$K$5:$K$9999=OI$2) * IFERROR(FRACAS!$AN$5:$AN$9999,0) ) ) / IFERROR($ND139/FRACAS!$AY$1*60,0), 1 )))</f>
        <v/>
      </c>
      <c r="OJ139" s="347" t="str" cm="1">
        <f t="array" ref="OJ139">IF($ND139=0,"",(IFERROR( (IFERROR($ND139/FRACAS!$AY$1*60,0) - SUMPRODUCT( (FRACAS!$K$5:$K$9999=OJ$2) * IFERROR(FRACAS!$AN$5:$AN$9999,0) ) ) / IFERROR($ND139/FRACAS!$AY$1*60,0), 1 )))</f>
        <v/>
      </c>
      <c r="OK139" s="347" t="str" cm="1">
        <f t="array" ref="OK139">IF($ND139=0,"",(IFERROR( (IFERROR($ND139/FRACAS!$AY$1*60,0) - SUMPRODUCT( (FRACAS!$K$5:$K$9999=OK$2) * IFERROR(FRACAS!$AN$5:$AN$9999,0) ) ) / IFERROR($ND139/FRACAS!$AY$1*60,0), 1 )))</f>
        <v/>
      </c>
      <c r="OL139" s="347" t="str" cm="1">
        <f t="array" ref="OL139">IF($ND139=0,"",(IFERROR( (IFERROR($ND139/FRACAS!$AY$1*60,0) - SUMPRODUCT( (FRACAS!$K$5:$K$9999=OL$2) * IFERROR(FRACAS!$AN$5:$AN$9999,0) ) ) / IFERROR($ND139/FRACAS!$AY$1*60,0), 1 )))</f>
        <v/>
      </c>
      <c r="OM139" s="347" t="str" cm="1">
        <f t="array" ref="OM139">IF($ND139=0,"",(IFERROR( (IFERROR($ND139/FRACAS!$AY$1*60,0) - SUMPRODUCT( (FRACAS!$K$5:$K$9999=OM$2) * IFERROR(FRACAS!$AN$5:$AN$9999,0) ) ) / IFERROR($ND139/FRACAS!$AY$1*60,0), 1 )))</f>
        <v/>
      </c>
      <c r="ON139" s="347" t="str" cm="1">
        <f t="array" ref="ON139">IF($ND139=0,"",(IFERROR( (IFERROR($ND139/FRACAS!$AY$1*60,0) - SUMPRODUCT( (FRACAS!$K$5:$K$9999=ON$2) * IFERROR(FRACAS!$AN$5:$AN$9999,0) ) ) / IFERROR($ND139/FRACAS!$AY$1*60,0), 1 )))</f>
        <v/>
      </c>
    </row>
    <row r="140" spans="2:404" ht="15" customHeight="1">
      <c r="B140" s="301" t="s">
        <v>247</v>
      </c>
      <c r="C140" s="302">
        <v>46206</v>
      </c>
      <c r="D140" s="279" t="str">
        <f>IF('[7]MİLLEAGE(KM)'!H141="","",'[7]MİLLEAGE(KM)'!H141)</f>
        <v/>
      </c>
      <c r="E140" s="279" t="str">
        <f>IF('[7]MİLLEAGE(KM)'!I141="","",'[7]MİLLEAGE(KM)'!I141)</f>
        <v/>
      </c>
      <c r="F140" s="279" t="str">
        <f>IF('[7]MİLLEAGE(KM)'!J141="","",'[7]MİLLEAGE(KM)'!J141)</f>
        <v/>
      </c>
      <c r="G140" s="279" t="str">
        <f>IF('[7]MİLLEAGE(KM)'!K141="","",'[7]MİLLEAGE(KM)'!K141)</f>
        <v/>
      </c>
      <c r="H140" s="279" t="str">
        <f>IF('[7]MİLLEAGE(KM)'!L141="","",'[7]MİLLEAGE(KM)'!L141)</f>
        <v/>
      </c>
      <c r="I140" s="279" t="str">
        <f>IF('[7]MİLLEAGE(KM)'!M141="","",'[7]MİLLEAGE(KM)'!M141)</f>
        <v/>
      </c>
      <c r="J140" s="279" t="str">
        <f>IF('[7]MİLLEAGE(KM)'!N141="","",'[7]MİLLEAGE(KM)'!N141)</f>
        <v/>
      </c>
      <c r="K140" s="279" t="str">
        <f>IF('[7]MİLLEAGE(KM)'!O141="","",'[7]MİLLEAGE(KM)'!O141)</f>
        <v/>
      </c>
      <c r="L140" s="279" t="str">
        <f>IF('[7]MİLLEAGE(KM)'!P141="","",'[7]MİLLEAGE(KM)'!P141)</f>
        <v/>
      </c>
      <c r="M140" s="279" t="str">
        <f>IF('[7]MİLLEAGE(KM)'!Q141="","",'[7]MİLLEAGE(KM)'!Q141)</f>
        <v/>
      </c>
      <c r="N140" s="305"/>
      <c r="O140" s="279"/>
      <c r="P140" s="279"/>
      <c r="Q140" s="279"/>
      <c r="R140" s="279"/>
      <c r="S140" s="279"/>
      <c r="T140" s="279"/>
      <c r="U140" s="279"/>
      <c r="V140" s="279"/>
      <c r="W140" s="279"/>
      <c r="X140" s="279"/>
      <c r="Y140" s="279"/>
      <c r="Z140" s="279"/>
      <c r="AA140" s="279"/>
      <c r="AB140" s="279"/>
      <c r="AC140" s="279"/>
      <c r="AD140" s="279"/>
      <c r="AE140" s="279"/>
      <c r="AF140" s="279"/>
      <c r="AG140" s="279"/>
      <c r="AH140" s="279"/>
      <c r="AI140" s="279"/>
      <c r="AJ140" s="279"/>
      <c r="AK140" s="279"/>
      <c r="AL140" s="279"/>
      <c r="AM140" s="279"/>
      <c r="AN140" s="279"/>
      <c r="AO140" s="279"/>
      <c r="AP140" s="279"/>
      <c r="AQ140" s="279"/>
      <c r="AR140" s="279"/>
      <c r="AS140" s="279"/>
      <c r="AT140" s="279"/>
      <c r="AU140" s="279"/>
      <c r="AV140" s="279"/>
      <c r="AW140" s="279"/>
      <c r="AX140" s="279"/>
      <c r="AY140" s="279"/>
      <c r="AZ140" s="279"/>
      <c r="BA140" s="280"/>
      <c r="BB140" s="266"/>
      <c r="BC140" s="266"/>
      <c r="BD140" s="352"/>
      <c r="BE140" s="352"/>
      <c r="BF140" s="352"/>
      <c r="BG140" s="352"/>
      <c r="BH140" s="352"/>
      <c r="BI140" s="352"/>
      <c r="BJ140" s="352"/>
      <c r="BK140" s="352"/>
      <c r="BL140" s="352"/>
      <c r="BM140" s="352"/>
      <c r="BN140" s="352"/>
      <c r="BO140" s="352"/>
      <c r="BP140" s="352"/>
      <c r="BQ140" s="352"/>
      <c r="BR140" s="352"/>
      <c r="BS140" s="352"/>
      <c r="BT140" s="352"/>
      <c r="BU140" s="352"/>
      <c r="BV140" s="352"/>
      <c r="BW140" s="352"/>
      <c r="BX140" s="352"/>
      <c r="BY140" s="352"/>
      <c r="BZ140" s="352"/>
      <c r="CA140" s="352"/>
      <c r="CB140" s="352"/>
      <c r="CC140" s="352"/>
      <c r="CD140" s="352"/>
      <c r="CE140" s="352"/>
      <c r="CF140" s="352"/>
      <c r="CG140" s="352"/>
      <c r="CH140" s="352"/>
      <c r="CI140" s="352"/>
      <c r="CJ140" s="352"/>
      <c r="CK140" s="352"/>
      <c r="CL140" s="352"/>
      <c r="CM140" s="352"/>
      <c r="CN140" s="352"/>
      <c r="CO140" s="352"/>
      <c r="CP140" s="352"/>
      <c r="CQ140" s="352"/>
      <c r="CR140" s="352"/>
      <c r="CS140" s="352"/>
      <c r="CT140" s="352"/>
      <c r="CU140" s="352"/>
      <c r="CV140" s="352"/>
      <c r="CW140" s="352"/>
      <c r="CX140" s="352"/>
      <c r="CY140" s="352"/>
      <c r="CZ140" s="352"/>
      <c r="DA140" s="352"/>
      <c r="DB140" s="266"/>
      <c r="DC140" s="266">
        <f t="shared" si="14"/>
        <v>0</v>
      </c>
      <c r="DD140" s="302" t="str">
        <f t="shared" si="15"/>
        <v/>
      </c>
      <c r="DE140" s="328">
        <f>IF(D140&gt; 0,(COUNTIFS(FRACAS!$B$5:$B$9997, D$4, FRACAS!$D$5:$D$9997, "&lt;="&amp;D140)), "" )</f>
        <v>0</v>
      </c>
      <c r="DF140" s="282">
        <f>IF(E140&gt; 0,(COUNTIFS(FRACAS!$B$5:$B$9997, E$4, FRACAS!$D$5:$D$9997, "&lt;="&amp;E140)), "" )</f>
        <v>0</v>
      </c>
      <c r="DG140" s="282">
        <f>IF(F140&gt; 0,(COUNTIFS(FRACAS!$B$5:$B$9997, F$4, FRACAS!$D$5:$D$9997, "&lt;="&amp;F140)), "" )</f>
        <v>0</v>
      </c>
      <c r="DH140" s="282">
        <f>IF(G140&gt; 0,(COUNTIFS(FRACAS!$B$5:$B$9997, G$4, FRACAS!$D$5:$D$9997, "&lt;="&amp;G140)), "" )</f>
        <v>0</v>
      </c>
      <c r="DI140" s="282">
        <f>IF(H140&gt; 0,(COUNTIFS(FRACAS!$B$5:$B$9997, H$4, FRACAS!$D$5:$D$9997, "&lt;="&amp;H140)), "" )</f>
        <v>0</v>
      </c>
      <c r="DJ140" s="282">
        <f>IF(I140&gt; 0,(COUNTIFS(FRACAS!$B$5:$B$9997, I$4, FRACAS!$D$5:$D$9997, "&lt;="&amp;I140)), "" )</f>
        <v>0</v>
      </c>
      <c r="DK140" s="282">
        <f>IF(J140&gt; 0,(COUNTIFS(FRACAS!$B$5:$B$9997, J$4, FRACAS!$D$5:$D$9997, "&lt;="&amp;J140)), "" )</f>
        <v>0</v>
      </c>
      <c r="DL140" s="282">
        <f>IF(K140&gt; 0,(COUNTIFS(FRACAS!$B$5:$B$9997, K$4, FRACAS!$D$5:$D$9997, "&lt;="&amp;K140)), "" )</f>
        <v>0</v>
      </c>
      <c r="DM140" s="282">
        <f>IF(L140&gt; 0,(COUNTIFS(FRACAS!$B$5:$B$9997, L$4, FRACAS!$D$5:$D$9997, "&lt;="&amp;L140)), "" )</f>
        <v>0</v>
      </c>
      <c r="DN140" s="282">
        <f>IF(M140&gt; 0,(COUNTIFS(FRACAS!$B$5:$B$9997, M$4, FRACAS!$D$5:$D$9997, "&lt;="&amp;M140)), "" )</f>
        <v>0</v>
      </c>
      <c r="DO140" s="284"/>
      <c r="DP140" s="282"/>
      <c r="DQ140" s="282"/>
      <c r="DR140" s="282"/>
      <c r="DS140" s="282"/>
      <c r="DT140" s="282"/>
      <c r="DU140" s="282"/>
      <c r="DV140" s="282"/>
      <c r="DW140" s="282"/>
      <c r="DX140" s="282"/>
      <c r="DY140" s="282"/>
      <c r="DZ140" s="282"/>
      <c r="EA140" s="282"/>
      <c r="EB140" s="282"/>
      <c r="EC140" s="282"/>
      <c r="ED140" s="282"/>
      <c r="EE140" s="282"/>
      <c r="EF140" s="282"/>
      <c r="EG140" s="282"/>
      <c r="EH140" s="282"/>
      <c r="EI140" s="282"/>
      <c r="EJ140" s="282"/>
      <c r="EK140" s="282"/>
      <c r="EL140" s="282"/>
      <c r="EM140" s="282"/>
      <c r="EN140" s="282"/>
      <c r="EO140" s="282"/>
      <c r="EP140" s="282"/>
      <c r="EQ140" s="282"/>
      <c r="ER140" s="282"/>
      <c r="ES140" s="282"/>
      <c r="ET140" s="282"/>
      <c r="EU140" s="282"/>
      <c r="EV140" s="282"/>
      <c r="EW140" s="282"/>
      <c r="EX140" s="282"/>
      <c r="EY140" s="282"/>
      <c r="EZ140" s="282"/>
      <c r="FA140" s="282"/>
      <c r="FB140" s="283"/>
      <c r="FC140" s="285"/>
      <c r="FD140" s="285"/>
      <c r="JN140" s="306"/>
      <c r="JO140" s="274"/>
      <c r="JP140" s="274"/>
      <c r="JQ140" s="274"/>
      <c r="JR140" s="274"/>
      <c r="JS140" s="274"/>
      <c r="JT140" s="274"/>
      <c r="JU140" s="274"/>
      <c r="JV140" s="274"/>
      <c r="JW140" s="274"/>
      <c r="JX140" s="274"/>
      <c r="JY140" s="274"/>
      <c r="JZ140" s="274"/>
      <c r="KA140" s="274"/>
      <c r="KB140" s="274"/>
      <c r="KC140" s="274"/>
      <c r="KD140" s="274"/>
      <c r="KE140" s="274"/>
      <c r="KF140" s="274"/>
      <c r="KG140" s="274"/>
      <c r="KH140" s="274"/>
      <c r="KI140" s="274"/>
      <c r="KJ140" s="274"/>
      <c r="KK140" s="274"/>
      <c r="KL140" s="274"/>
      <c r="KM140" s="274"/>
      <c r="KN140" s="274"/>
      <c r="KO140" s="274"/>
      <c r="KP140" s="274"/>
      <c r="KQ140" s="274"/>
      <c r="KR140" s="274"/>
      <c r="KS140" s="274"/>
      <c r="KT140" s="274"/>
      <c r="KU140" s="274"/>
      <c r="KV140" s="274"/>
      <c r="KW140" s="274"/>
      <c r="KX140" s="274"/>
      <c r="KY140" s="274"/>
      <c r="KZ140" s="274"/>
      <c r="LA140" s="274"/>
      <c r="LB140" s="275"/>
      <c r="LC140" s="302" t="str">
        <f t="shared" si="17"/>
        <v/>
      </c>
      <c r="LD140" s="354" t="str" cm="1">
        <f t="array" ref="LD140">IFERROR(
    (((D140/FRACAS!$AY$1)*60))
    /
    (((D140/FRACAS!$AY$1)*60) + SUMPRODUCT((FRACAS!$B$5:$B$9997=D$4)*(FRACAS!$D$5:$D$9997&lt;=D140)*(IFERROR(FRACAS!$AM$5:$AM$9997,0)))
    ),"")</f>
        <v/>
      </c>
      <c r="LE140" s="354" t="str" cm="1">
        <f t="array" ref="LE140">IFERROR(
    (((E140/FRACAS!$AY$1)*60))
    /
    (((E140/FRACAS!$AY$1)*60) + SUMPRODUCT((FRACAS!$B$5:$B$9997=E$4)*(FRACAS!$D$5:$D$9997&lt;=E140)*(IFERROR(FRACAS!$AM$5:$AM$9997,0)))
    ),"")</f>
        <v/>
      </c>
      <c r="LF140" s="354" t="str" cm="1">
        <f t="array" ref="LF140">IFERROR(
    (((F140/FRACAS!$AY$1)*60))
    /
    (((F140/FRACAS!$AY$1)*60) + SUMPRODUCT((FRACAS!$B$5:$B$9997=F$4)*(FRACAS!$D$5:$D$9997&lt;=F140)*(IFERROR(FRACAS!$AM$5:$AM$9997,0)))
    ),"")</f>
        <v/>
      </c>
      <c r="LG140" s="354" t="str" cm="1">
        <f t="array" ref="LG140">IFERROR(
    (((G140/FRACAS!$AY$1)*60))
    /
    (((G140/FRACAS!$AY$1)*60) + SUMPRODUCT((FRACAS!$B$5:$B$9997=G$4)*(FRACAS!$D$5:$D$9997&lt;=G140)*(IFERROR(FRACAS!$AM$5:$AM$9997,0)))
    ),"")</f>
        <v/>
      </c>
      <c r="LH140" s="354" t="str" cm="1">
        <f t="array" ref="LH140">IFERROR(
    (((H140/FRACAS!$AY$1)*60))
    /
    (((H140/FRACAS!$AY$1)*60) + SUMPRODUCT((FRACAS!$B$5:$B$9997=H$4)*(FRACAS!$D$5:$D$9997&lt;=H140)*(IFERROR(FRACAS!$AM$5:$AM$9997,0)))
    ),"")</f>
        <v/>
      </c>
      <c r="LI140" s="354" t="str" cm="1">
        <f t="array" ref="LI140">IFERROR(
    (((I140/FRACAS!$AY$1)*60))
    /
    (((I140/FRACAS!$AY$1)*60) + SUMPRODUCT((FRACAS!$B$5:$B$9997=I$4)*(FRACAS!$D$5:$D$9997&lt;=I140)*(IFERROR(FRACAS!$AM$5:$AM$9997,0)))
    ),"")</f>
        <v/>
      </c>
      <c r="LJ140" s="354" t="str" cm="1">
        <f t="array" ref="LJ140">IFERROR(
    (((J140/FRACAS!$AY$1)*60))
    /
    (((J140/FRACAS!$AY$1)*60) + SUMPRODUCT((FRACAS!$B$5:$B$9997=J$4)*(FRACAS!$D$5:$D$9997&lt;=J140)*(IFERROR(FRACAS!$AM$5:$AM$9997,0)))
    ),"")</f>
        <v/>
      </c>
      <c r="LK140" s="354" t="str" cm="1">
        <f t="array" ref="LK140">IFERROR(
    (((K140/FRACAS!$AY$1)*60))
    /
    (((K140/FRACAS!$AY$1)*60) + SUMPRODUCT((FRACAS!$B$5:$B$9997=K$4)*(FRACAS!$D$5:$D$9997&lt;=K140)*(IFERROR(FRACAS!$AM$5:$AM$9997,0)))
    ),"")</f>
        <v/>
      </c>
      <c r="LL140" s="354" t="str" cm="1">
        <f t="array" ref="LL140">IFERROR(
    (((L140/FRACAS!$AY$1)*60))
    /
    (((L140/FRACAS!$AY$1)*60) + SUMPRODUCT((FRACAS!$B$5:$B$9997=L$4)*(FRACAS!$D$5:$D$9997&lt;=L140)*(IFERROR(FRACAS!$AM$5:$AM$9997,0)))
    ),"")</f>
        <v/>
      </c>
      <c r="LM140" s="354" t="str" cm="1">
        <f t="array" ref="LM140">IFERROR(
    (((M140/FRACAS!$AY$1)*60))
    /
    (((M140/FRACAS!$AY$1)*60) + SUMPRODUCT((FRACAS!$B$5:$B$9997=M$4)*(FRACAS!$D$5:$D$9997&lt;=M140)*(IFERROR(FRACAS!$AM$5:$AM$9997,0)))
    ),"")</f>
        <v/>
      </c>
      <c r="LN140" s="308"/>
      <c r="LO140" s="276"/>
      <c r="LP140" s="276"/>
      <c r="LQ140" s="276"/>
      <c r="LR140" s="276"/>
      <c r="LS140" s="276"/>
      <c r="LT140" s="276"/>
      <c r="LU140" s="276"/>
      <c r="LV140" s="276"/>
      <c r="LW140" s="276"/>
      <c r="LX140" s="276"/>
      <c r="LY140" s="276"/>
      <c r="LZ140" s="276"/>
      <c r="MA140" s="276"/>
      <c r="MB140" s="276"/>
      <c r="MC140" s="276"/>
      <c r="MD140" s="276"/>
      <c r="ME140" s="276"/>
      <c r="MF140" s="276"/>
      <c r="MG140" s="276"/>
      <c r="MH140" s="276"/>
      <c r="MI140" s="276"/>
      <c r="MJ140" s="276"/>
      <c r="MK140" s="276"/>
      <c r="ML140" s="276"/>
      <c r="MM140" s="276"/>
      <c r="MN140" s="276"/>
      <c r="MO140" s="276"/>
      <c r="MP140" s="276"/>
      <c r="MQ140" s="276"/>
      <c r="MR140" s="276"/>
      <c r="MS140" s="276"/>
      <c r="MT140" s="276"/>
      <c r="MU140" s="276"/>
      <c r="MV140" s="276"/>
      <c r="MW140" s="276"/>
      <c r="MX140" s="276"/>
      <c r="MY140" s="276"/>
      <c r="MZ140" s="276"/>
      <c r="NA140" s="277"/>
      <c r="ND140" s="345">
        <f t="shared" si="18"/>
        <v>0</v>
      </c>
      <c r="NE140" s="346" t="str">
        <f t="shared" si="16"/>
        <v/>
      </c>
      <c r="NF140" s="347" t="str" cm="1">
        <f t="array" ref="NF140">IF($ND140=0,"",(IFERROR( (IFERROR($ND140/FRACAS!$AY$1*60,0) - SUMPRODUCT( (FRACAS!$K$5:$K$9999=NF$2) * IFERROR(FRACAS!$AN$5:$AN$9999,0) ) ) / IFERROR($ND140/FRACAS!$AY$1*60,0), 1 )))</f>
        <v/>
      </c>
      <c r="NG140" s="347" t="str" cm="1">
        <f t="array" ref="NG140">IF($ND140=0,"",(IFERROR( (IFERROR($ND140/FRACAS!$AY$1*60,0) - SUMPRODUCT( (FRACAS!$K$5:$K$9999=NG$2) * IFERROR(FRACAS!$AN$5:$AN$9999,0) ) ) / IFERROR($ND140/FRACAS!$AY$1*60,0), 1 )))</f>
        <v/>
      </c>
      <c r="NH140" s="347" t="str" cm="1">
        <f t="array" ref="NH140">IF($ND140=0,"",(IFERROR( (IFERROR($ND140/FRACAS!$AY$1*60,0) - SUMPRODUCT( (FRACAS!$K$5:$K$9999=NH$2) * IFERROR(FRACAS!$AN$5:$AN$9999,0) ) ) / IFERROR($ND140/FRACAS!$AY$1*60,0), 1 )))</f>
        <v/>
      </c>
      <c r="NI140" s="347" t="str" cm="1">
        <f t="array" ref="NI140">IF($ND140=0,"",(IFERROR( (IFERROR($ND140/FRACAS!$AY$1*60,0) - SUMPRODUCT( (FRACAS!$K$5:$K$9999=NI$2) * IFERROR(FRACAS!$AN$5:$AN$9999,0) ) ) / IFERROR($ND140/FRACAS!$AY$1*60,0), 1 )))</f>
        <v/>
      </c>
      <c r="NJ140" s="347" t="str" cm="1">
        <f t="array" ref="NJ140">IF($ND140=0,"",(IFERROR( (IFERROR($ND140/FRACAS!$AY$1*60,0) - SUMPRODUCT( (FRACAS!$K$5:$K$9999=NJ$2) * IFERROR(FRACAS!$AN$5:$AN$9999,0) ) ) / IFERROR($ND140/FRACAS!$AY$1*60,0), 1 )))</f>
        <v/>
      </c>
      <c r="NK140" s="347" t="str" cm="1">
        <f t="array" ref="NK140">IF($ND140=0,"",(IFERROR( (IFERROR($ND140/FRACAS!$AY$1*60,0) - SUMPRODUCT( (FRACAS!$K$5:$K$9999=NK$2) * IFERROR(FRACAS!$AN$5:$AN$9999,0) ) ) / IFERROR($ND140/FRACAS!$AY$1*60,0), 1 )))</f>
        <v/>
      </c>
      <c r="NL140" s="347" t="str" cm="1">
        <f t="array" ref="NL140">IF($ND140=0,"",(IFERROR( (IFERROR($ND140/FRACAS!$AY$1*60,0) - SUMPRODUCT( (FRACAS!$K$5:$K$9999=NL$2) * IFERROR(FRACAS!$AN$5:$AN$9999,0) ) ) / IFERROR($ND140/FRACAS!$AY$1*60,0), 1 )))</f>
        <v/>
      </c>
      <c r="NM140" s="347" t="str" cm="1">
        <f t="array" ref="NM140">IF($ND140=0,"",(IFERROR( (IFERROR($ND140/FRACAS!$AY$1*60,0) - SUMPRODUCT( (FRACAS!$K$5:$K$9999=NM$2) * IFERROR(FRACAS!$AN$5:$AN$9999,0) ) ) / IFERROR($ND140/FRACAS!$AY$1*60,0), 1 )))</f>
        <v/>
      </c>
      <c r="NN140" s="347" t="str" cm="1">
        <f t="array" ref="NN140">IF($ND140=0,"",(IFERROR( (IFERROR($ND140/FRACAS!$AY$1*60,0) - SUMPRODUCT( (FRACAS!$K$5:$K$9999=NN$2) * IFERROR(FRACAS!$AN$5:$AN$9999,0) ) ) / IFERROR($ND140/FRACAS!$AY$1*60,0), 1 )))</f>
        <v/>
      </c>
      <c r="NO140" s="347" t="str" cm="1">
        <f t="array" ref="NO140">IF($ND140=0,"",(IFERROR( (IFERROR($ND140/FRACAS!$AY$1*60,0) - SUMPRODUCT( (FRACAS!$K$5:$K$9999=NO$2) * IFERROR(FRACAS!$AN$5:$AN$9999,0) ) ) / IFERROR($ND140/FRACAS!$AY$1*60,0), 1 )))</f>
        <v/>
      </c>
      <c r="NP140" s="347" t="str" cm="1">
        <f t="array" ref="NP140">IF($ND140=0,"",(IFERROR( (IFERROR($ND140/FRACAS!$AY$1*60,0) - SUMPRODUCT( (FRACAS!$K$5:$K$9999=NP$2) * IFERROR(FRACAS!$AN$5:$AN$9999,0) ) ) / IFERROR($ND140/FRACAS!$AY$1*60,0), 1 )))</f>
        <v/>
      </c>
      <c r="NQ140" s="347" t="str" cm="1">
        <f t="array" ref="NQ140">IF($ND140=0,"",(IFERROR( (IFERROR($ND140/FRACAS!$AY$1*60,0) - SUMPRODUCT( (FRACAS!$K$5:$K$9999=NQ$2) * IFERROR(FRACAS!$AN$5:$AN$9999,0) ) ) / IFERROR($ND140/FRACAS!$AY$1*60,0), 1 )))</f>
        <v/>
      </c>
      <c r="NR140" s="347" t="str" cm="1">
        <f t="array" ref="NR140">IF($ND140=0,"",(IFERROR( (IFERROR($ND140/FRACAS!$AY$1*60,0) - SUMPRODUCT( (FRACAS!$K$5:$K$9999=NR$2) * IFERROR(FRACAS!$AN$5:$AN$9999,0) ) ) / IFERROR($ND140/FRACAS!$AY$1*60,0), 1 )))</f>
        <v/>
      </c>
      <c r="NS140" s="347" t="str" cm="1">
        <f t="array" ref="NS140">IF($ND140=0,"",(IFERROR( (IFERROR($ND140/FRACAS!$AY$1*60,0) - SUMPRODUCT( (FRACAS!$K$5:$K$9999=NS$2) * IFERROR(FRACAS!$AN$5:$AN$9999,0) ) ) / IFERROR($ND140/FRACAS!$AY$1*60,0), 1 )))</f>
        <v/>
      </c>
      <c r="NT140" s="347" t="str" cm="1">
        <f t="array" ref="NT140">IF($ND140=0,"",(IFERROR( (IFERROR($ND140/FRACAS!$AY$1*60,0) - SUMPRODUCT( (FRACAS!$K$5:$K$9999=NT$2) * IFERROR(FRACAS!$AN$5:$AN$9999,0) ) ) / IFERROR($ND140/FRACAS!$AY$1*60,0), 1 )))</f>
        <v/>
      </c>
      <c r="NU140" s="347" t="str" cm="1">
        <f t="array" ref="NU140">IF($ND140=0,"",(IFERROR( (IFERROR($ND140/FRACAS!$AY$1*60,0) - SUMPRODUCT( (FRACAS!$K$5:$K$9999=NU$2) * IFERROR(FRACAS!$AN$5:$AN$9999,0) ) ) / IFERROR($ND140/FRACAS!$AY$1*60,0), 1 )))</f>
        <v/>
      </c>
      <c r="NV140" s="347" t="str" cm="1">
        <f t="array" ref="NV140">IF($ND140=0,"",(IFERROR( (IFERROR($ND140/FRACAS!$AY$1*60,0) - SUMPRODUCT( (FRACAS!$K$5:$K$9999=NV$2) * IFERROR(FRACAS!$AN$5:$AN$9999,0) ) ) / IFERROR($ND140/FRACAS!$AY$1*60,0), 1 )))</f>
        <v/>
      </c>
      <c r="NW140" s="347" t="str" cm="1">
        <f t="array" ref="NW140">IF($ND140=0,"",(IFERROR( (IFERROR($ND140/FRACAS!$AY$1*60,0) - SUMPRODUCT( (FRACAS!$K$5:$K$9999=NW$2) * IFERROR(FRACAS!$AN$5:$AN$9999,0) ) ) / IFERROR($ND140/FRACAS!$AY$1*60,0), 1 )))</f>
        <v/>
      </c>
      <c r="NX140" s="347" t="str" cm="1">
        <f t="array" ref="NX140">IF($ND140=0,"",(IFERROR( (IFERROR($ND140/FRACAS!$AY$1*60,0) - SUMPRODUCT( (FRACAS!$K$5:$K$9999=NX$2) * IFERROR(FRACAS!$AN$5:$AN$9999,0) ) ) / IFERROR($ND140/FRACAS!$AY$1*60,0), 1 )))</f>
        <v/>
      </c>
      <c r="NY140" s="347" t="str" cm="1">
        <f t="array" ref="NY140">IF($ND140=0,"",(IFERROR( (IFERROR($ND140/FRACAS!$AY$1*60,0) - SUMPRODUCT( (FRACAS!$K$5:$K$9999=NY$2) * IFERROR(FRACAS!$AN$5:$AN$9999,0) ) ) / IFERROR($ND140/FRACAS!$AY$1*60,0), 1 )))</f>
        <v/>
      </c>
      <c r="NZ140" s="347" t="str" cm="1">
        <f t="array" ref="NZ140">IF($ND140=0,"",(IFERROR( (IFERROR($ND140/FRACAS!$AY$1*60,0) - SUMPRODUCT( (FRACAS!$K$5:$K$9999=NZ$2) * IFERROR(FRACAS!$AN$5:$AN$9999,0) ) ) / IFERROR($ND140/FRACAS!$AY$1*60,0), 1 )))</f>
        <v/>
      </c>
      <c r="OA140" s="347" t="str" cm="1">
        <f t="array" ref="OA140">IF($ND140=0,"",(IFERROR( (IFERROR($ND140/FRACAS!$AY$1*60,0) - SUMPRODUCT( (FRACAS!$K$5:$K$9999=OA$2) * IFERROR(FRACAS!$AN$5:$AN$9999,0) ) ) / IFERROR($ND140/FRACAS!$AY$1*60,0), 1 )))</f>
        <v/>
      </c>
      <c r="OB140" s="347" t="str" cm="1">
        <f t="array" ref="OB140">IF($ND140=0,"",(IFERROR( (IFERROR($ND140/FRACAS!$AY$1*60,0) - SUMPRODUCT( (FRACAS!$K$5:$K$9999=OB$2) * IFERROR(FRACAS!$AN$5:$AN$9999,0) ) ) / IFERROR($ND140/FRACAS!$AY$1*60,0), 1 )))</f>
        <v/>
      </c>
      <c r="OC140" s="347" t="str" cm="1">
        <f t="array" ref="OC140">IF($ND140=0,"",(IFERROR( (IFERROR($ND140/FRACAS!$AY$1*60,0) - SUMPRODUCT( (FRACAS!$K$5:$K$9999=OC$2) * IFERROR(FRACAS!$AN$5:$AN$9999,0) ) ) / IFERROR($ND140/FRACAS!$AY$1*60,0), 1 )))</f>
        <v/>
      </c>
      <c r="OD140" s="347" t="str" cm="1">
        <f t="array" ref="OD140">IF($ND140=0,"",(IFERROR( (IFERROR($ND140/FRACAS!$AY$1*60,0) - SUMPRODUCT( (FRACAS!$K$5:$K$9999=OD$2) * IFERROR(FRACAS!$AN$5:$AN$9999,0) ) ) / IFERROR($ND140/FRACAS!$AY$1*60,0), 1 )))</f>
        <v/>
      </c>
      <c r="OE140" s="347" t="str" cm="1">
        <f t="array" ref="OE140">IF($ND140=0,"",(IFERROR( (IFERROR($ND140/FRACAS!$AY$1*60,0) - SUMPRODUCT( (FRACAS!$K$5:$K$9999=OE$2) * IFERROR(FRACAS!$AN$5:$AN$9999,0) ) ) / IFERROR($ND140/FRACAS!$AY$1*60,0), 1 )))</f>
        <v/>
      </c>
      <c r="OF140" s="347" t="str" cm="1">
        <f t="array" ref="OF140">IF($ND140=0,"",(IFERROR( (IFERROR($ND140/FRACAS!$AY$1*60,0) - SUMPRODUCT( (FRACAS!$K$5:$K$9999=OF$2) * IFERROR(FRACAS!$AN$5:$AN$9999,0) ) ) / IFERROR($ND140/FRACAS!$AY$1*60,0), 1 )))</f>
        <v/>
      </c>
      <c r="OG140" s="347" t="str" cm="1">
        <f t="array" ref="OG140">IF($ND140=0,"",(IFERROR( (IFERROR($ND140/FRACAS!$AY$1*60,0) - SUMPRODUCT( (FRACAS!$K$5:$K$9999=OG$2) * IFERROR(FRACAS!$AN$5:$AN$9999,0) ) ) / IFERROR($ND140/FRACAS!$AY$1*60,0), 1 )))</f>
        <v/>
      </c>
      <c r="OH140" s="347" t="str" cm="1">
        <f t="array" ref="OH140">IF($ND140=0,"",(IFERROR( (IFERROR($ND140/FRACAS!$AY$1*60,0) - SUMPRODUCT( (FRACAS!$K$5:$K$9999=OH$2) * IFERROR(FRACAS!$AN$5:$AN$9999,0) ) ) / IFERROR($ND140/FRACAS!$AY$1*60,0), 1 )))</f>
        <v/>
      </c>
      <c r="OI140" s="347" t="str" cm="1">
        <f t="array" ref="OI140">IF($ND140=0,"",(IFERROR( (IFERROR($ND140/FRACAS!$AY$1*60,0) - SUMPRODUCT( (FRACAS!$K$5:$K$9999=OI$2) * IFERROR(FRACAS!$AN$5:$AN$9999,0) ) ) / IFERROR($ND140/FRACAS!$AY$1*60,0), 1 )))</f>
        <v/>
      </c>
      <c r="OJ140" s="347" t="str" cm="1">
        <f t="array" ref="OJ140">IF($ND140=0,"",(IFERROR( (IFERROR($ND140/FRACAS!$AY$1*60,0) - SUMPRODUCT( (FRACAS!$K$5:$K$9999=OJ$2) * IFERROR(FRACAS!$AN$5:$AN$9999,0) ) ) / IFERROR($ND140/FRACAS!$AY$1*60,0), 1 )))</f>
        <v/>
      </c>
      <c r="OK140" s="347" t="str" cm="1">
        <f t="array" ref="OK140">IF($ND140=0,"",(IFERROR( (IFERROR($ND140/FRACAS!$AY$1*60,0) - SUMPRODUCT( (FRACAS!$K$5:$K$9999=OK$2) * IFERROR(FRACAS!$AN$5:$AN$9999,0) ) ) / IFERROR($ND140/FRACAS!$AY$1*60,0), 1 )))</f>
        <v/>
      </c>
      <c r="OL140" s="347" t="str" cm="1">
        <f t="array" ref="OL140">IF($ND140=0,"",(IFERROR( (IFERROR($ND140/FRACAS!$AY$1*60,0) - SUMPRODUCT( (FRACAS!$K$5:$K$9999=OL$2) * IFERROR(FRACAS!$AN$5:$AN$9999,0) ) ) / IFERROR($ND140/FRACAS!$AY$1*60,0), 1 )))</f>
        <v/>
      </c>
      <c r="OM140" s="347" t="str" cm="1">
        <f t="array" ref="OM140">IF($ND140=0,"",(IFERROR( (IFERROR($ND140/FRACAS!$AY$1*60,0) - SUMPRODUCT( (FRACAS!$K$5:$K$9999=OM$2) * IFERROR(FRACAS!$AN$5:$AN$9999,0) ) ) / IFERROR($ND140/FRACAS!$AY$1*60,0), 1 )))</f>
        <v/>
      </c>
      <c r="ON140" s="347" t="str" cm="1">
        <f t="array" ref="ON140">IF($ND140=0,"",(IFERROR( (IFERROR($ND140/FRACAS!$AY$1*60,0) - SUMPRODUCT( (FRACAS!$K$5:$K$9999=ON$2) * IFERROR(FRACAS!$AN$5:$AN$9999,0) ) ) / IFERROR($ND140/FRACAS!$AY$1*60,0), 1 )))</f>
        <v/>
      </c>
    </row>
    <row r="141" spans="2:404" ht="15" customHeight="1">
      <c r="B141" s="301" t="s">
        <v>248</v>
      </c>
      <c r="C141" s="302">
        <v>46213</v>
      </c>
      <c r="D141" s="279" t="str">
        <f>IF('[7]MİLLEAGE(KM)'!H142="","",'[7]MİLLEAGE(KM)'!H142)</f>
        <v/>
      </c>
      <c r="E141" s="279" t="str">
        <f>IF('[7]MİLLEAGE(KM)'!I142="","",'[7]MİLLEAGE(KM)'!I142)</f>
        <v/>
      </c>
      <c r="F141" s="279" t="str">
        <f>IF('[7]MİLLEAGE(KM)'!J142="","",'[7]MİLLEAGE(KM)'!J142)</f>
        <v/>
      </c>
      <c r="G141" s="279" t="str">
        <f>IF('[7]MİLLEAGE(KM)'!K142="","",'[7]MİLLEAGE(KM)'!K142)</f>
        <v/>
      </c>
      <c r="H141" s="279" t="str">
        <f>IF('[7]MİLLEAGE(KM)'!L142="","",'[7]MİLLEAGE(KM)'!L142)</f>
        <v/>
      </c>
      <c r="I141" s="279" t="str">
        <f>IF('[7]MİLLEAGE(KM)'!M142="","",'[7]MİLLEAGE(KM)'!M142)</f>
        <v/>
      </c>
      <c r="J141" s="279" t="str">
        <f>IF('[7]MİLLEAGE(KM)'!N142="","",'[7]MİLLEAGE(KM)'!N142)</f>
        <v/>
      </c>
      <c r="K141" s="279" t="str">
        <f>IF('[7]MİLLEAGE(KM)'!O142="","",'[7]MİLLEAGE(KM)'!O142)</f>
        <v/>
      </c>
      <c r="L141" s="279" t="str">
        <f>IF('[7]MİLLEAGE(KM)'!P142="","",'[7]MİLLEAGE(KM)'!P142)</f>
        <v/>
      </c>
      <c r="M141" s="279" t="str">
        <f>IF('[7]MİLLEAGE(KM)'!Q142="","",'[7]MİLLEAGE(KM)'!Q142)</f>
        <v/>
      </c>
      <c r="N141" s="305"/>
      <c r="O141" s="279"/>
      <c r="P141" s="279"/>
      <c r="Q141" s="279"/>
      <c r="R141" s="279"/>
      <c r="S141" s="279"/>
      <c r="T141" s="279"/>
      <c r="U141" s="279"/>
      <c r="V141" s="279"/>
      <c r="W141" s="279"/>
      <c r="X141" s="279"/>
      <c r="Y141" s="279"/>
      <c r="Z141" s="279"/>
      <c r="AA141" s="279"/>
      <c r="AB141" s="279"/>
      <c r="AC141" s="279"/>
      <c r="AD141" s="279"/>
      <c r="AE141" s="279"/>
      <c r="AF141" s="279"/>
      <c r="AG141" s="279"/>
      <c r="AH141" s="279"/>
      <c r="AI141" s="279"/>
      <c r="AJ141" s="279"/>
      <c r="AK141" s="279"/>
      <c r="AL141" s="279"/>
      <c r="AM141" s="279"/>
      <c r="AN141" s="279"/>
      <c r="AO141" s="279"/>
      <c r="AP141" s="279"/>
      <c r="AQ141" s="279"/>
      <c r="AR141" s="279"/>
      <c r="AS141" s="279"/>
      <c r="AT141" s="279"/>
      <c r="AU141" s="279"/>
      <c r="AV141" s="279"/>
      <c r="AW141" s="279"/>
      <c r="AX141" s="279"/>
      <c r="AY141" s="279"/>
      <c r="AZ141" s="279"/>
      <c r="BA141" s="280"/>
      <c r="BB141" s="266"/>
      <c r="BC141" s="266"/>
      <c r="BD141" s="352"/>
      <c r="BE141" s="352"/>
      <c r="BF141" s="352"/>
      <c r="BG141" s="352"/>
      <c r="BH141" s="352"/>
      <c r="BI141" s="352"/>
      <c r="BJ141" s="352"/>
      <c r="BK141" s="352"/>
      <c r="BL141" s="352"/>
      <c r="BM141" s="352"/>
      <c r="BN141" s="352"/>
      <c r="BO141" s="352"/>
      <c r="BP141" s="352"/>
      <c r="BQ141" s="352"/>
      <c r="BR141" s="352"/>
      <c r="BS141" s="352"/>
      <c r="BT141" s="352"/>
      <c r="BU141" s="352"/>
      <c r="BV141" s="352"/>
      <c r="BW141" s="352"/>
      <c r="BX141" s="352"/>
      <c r="BY141" s="352"/>
      <c r="BZ141" s="352"/>
      <c r="CA141" s="352"/>
      <c r="CB141" s="352"/>
      <c r="CC141" s="352"/>
      <c r="CD141" s="352"/>
      <c r="CE141" s="352"/>
      <c r="CF141" s="352"/>
      <c r="CG141" s="352"/>
      <c r="CH141" s="352"/>
      <c r="CI141" s="352"/>
      <c r="CJ141" s="352"/>
      <c r="CK141" s="352"/>
      <c r="CL141" s="352"/>
      <c r="CM141" s="352"/>
      <c r="CN141" s="352"/>
      <c r="CO141" s="352"/>
      <c r="CP141" s="352"/>
      <c r="CQ141" s="352"/>
      <c r="CR141" s="352"/>
      <c r="CS141" s="352"/>
      <c r="CT141" s="352"/>
      <c r="CU141" s="352"/>
      <c r="CV141" s="352"/>
      <c r="CW141" s="352"/>
      <c r="CX141" s="352"/>
      <c r="CY141" s="352"/>
      <c r="CZ141" s="352"/>
      <c r="DA141" s="352"/>
      <c r="DB141" s="266"/>
      <c r="DC141" s="266">
        <f t="shared" si="14"/>
        <v>0</v>
      </c>
      <c r="DD141" s="302" t="str">
        <f t="shared" si="15"/>
        <v/>
      </c>
      <c r="DE141" s="328">
        <f>IF(D141&gt; 0,(COUNTIFS(FRACAS!$B$5:$B$9997, D$4, FRACAS!$D$5:$D$9997, "&lt;="&amp;D141)), "" )</f>
        <v>0</v>
      </c>
      <c r="DF141" s="282">
        <f>IF(E141&gt; 0,(COUNTIFS(FRACAS!$B$5:$B$9997, E$4, FRACAS!$D$5:$D$9997, "&lt;="&amp;E141)), "" )</f>
        <v>0</v>
      </c>
      <c r="DG141" s="282">
        <f>IF(F141&gt; 0,(COUNTIFS(FRACAS!$B$5:$B$9997, F$4, FRACAS!$D$5:$D$9997, "&lt;="&amp;F141)), "" )</f>
        <v>0</v>
      </c>
      <c r="DH141" s="282">
        <f>IF(G141&gt; 0,(COUNTIFS(FRACAS!$B$5:$B$9997, G$4, FRACAS!$D$5:$D$9997, "&lt;="&amp;G141)), "" )</f>
        <v>0</v>
      </c>
      <c r="DI141" s="282">
        <f>IF(H141&gt; 0,(COUNTIFS(FRACAS!$B$5:$B$9997, H$4, FRACAS!$D$5:$D$9997, "&lt;="&amp;H141)), "" )</f>
        <v>0</v>
      </c>
      <c r="DJ141" s="282">
        <f>IF(I141&gt; 0,(COUNTIFS(FRACAS!$B$5:$B$9997, I$4, FRACAS!$D$5:$D$9997, "&lt;="&amp;I141)), "" )</f>
        <v>0</v>
      </c>
      <c r="DK141" s="282">
        <f>IF(J141&gt; 0,(COUNTIFS(FRACAS!$B$5:$B$9997, J$4, FRACAS!$D$5:$D$9997, "&lt;="&amp;J141)), "" )</f>
        <v>0</v>
      </c>
      <c r="DL141" s="282">
        <f>IF(K141&gt; 0,(COUNTIFS(FRACAS!$B$5:$B$9997, K$4, FRACAS!$D$5:$D$9997, "&lt;="&amp;K141)), "" )</f>
        <v>0</v>
      </c>
      <c r="DM141" s="282">
        <f>IF(L141&gt; 0,(COUNTIFS(FRACAS!$B$5:$B$9997, L$4, FRACAS!$D$5:$D$9997, "&lt;="&amp;L141)), "" )</f>
        <v>0</v>
      </c>
      <c r="DN141" s="282">
        <f>IF(M141&gt; 0,(COUNTIFS(FRACAS!$B$5:$B$9997, M$4, FRACAS!$D$5:$D$9997, "&lt;="&amp;M141)), "" )</f>
        <v>0</v>
      </c>
      <c r="DO141" s="284"/>
      <c r="DP141" s="282"/>
      <c r="DQ141" s="282"/>
      <c r="DR141" s="282"/>
      <c r="DS141" s="282"/>
      <c r="DT141" s="282"/>
      <c r="DU141" s="282"/>
      <c r="DV141" s="282"/>
      <c r="DW141" s="282"/>
      <c r="DX141" s="282"/>
      <c r="DY141" s="282"/>
      <c r="DZ141" s="282"/>
      <c r="EA141" s="282"/>
      <c r="EB141" s="282"/>
      <c r="EC141" s="282"/>
      <c r="ED141" s="282"/>
      <c r="EE141" s="282"/>
      <c r="EF141" s="282"/>
      <c r="EG141" s="282"/>
      <c r="EH141" s="282"/>
      <c r="EI141" s="282"/>
      <c r="EJ141" s="282"/>
      <c r="EK141" s="282"/>
      <c r="EL141" s="282"/>
      <c r="EM141" s="282"/>
      <c r="EN141" s="282"/>
      <c r="EO141" s="282"/>
      <c r="EP141" s="282"/>
      <c r="EQ141" s="282"/>
      <c r="ER141" s="282"/>
      <c r="ES141" s="282"/>
      <c r="ET141" s="282"/>
      <c r="EU141" s="282"/>
      <c r="EV141" s="282"/>
      <c r="EW141" s="282"/>
      <c r="EX141" s="282"/>
      <c r="EY141" s="282"/>
      <c r="EZ141" s="282"/>
      <c r="FA141" s="282"/>
      <c r="FB141" s="283"/>
      <c r="FC141" s="285"/>
      <c r="FD141" s="285"/>
      <c r="JN141" s="306"/>
      <c r="JO141" s="274"/>
      <c r="JP141" s="274"/>
      <c r="JQ141" s="274"/>
      <c r="JR141" s="274"/>
      <c r="JS141" s="274"/>
      <c r="JT141" s="274"/>
      <c r="JU141" s="274"/>
      <c r="JV141" s="274"/>
      <c r="JW141" s="274"/>
      <c r="JX141" s="274"/>
      <c r="JY141" s="274"/>
      <c r="JZ141" s="274"/>
      <c r="KA141" s="274"/>
      <c r="KB141" s="274"/>
      <c r="KC141" s="274"/>
      <c r="KD141" s="274"/>
      <c r="KE141" s="274"/>
      <c r="KF141" s="274"/>
      <c r="KG141" s="274"/>
      <c r="KH141" s="274"/>
      <c r="KI141" s="274"/>
      <c r="KJ141" s="274"/>
      <c r="KK141" s="274"/>
      <c r="KL141" s="274"/>
      <c r="KM141" s="274"/>
      <c r="KN141" s="274"/>
      <c r="KO141" s="274"/>
      <c r="KP141" s="274"/>
      <c r="KQ141" s="274"/>
      <c r="KR141" s="274"/>
      <c r="KS141" s="274"/>
      <c r="KT141" s="274"/>
      <c r="KU141" s="274"/>
      <c r="KV141" s="274"/>
      <c r="KW141" s="274"/>
      <c r="KX141" s="274"/>
      <c r="KY141" s="274"/>
      <c r="KZ141" s="274"/>
      <c r="LA141" s="274"/>
      <c r="LB141" s="275"/>
      <c r="LC141" s="302" t="str">
        <f t="shared" si="17"/>
        <v/>
      </c>
      <c r="LD141" s="354" t="str" cm="1">
        <f t="array" ref="LD141">IFERROR(
    (((D141/FRACAS!$AY$1)*60))
    /
    (((D141/FRACAS!$AY$1)*60) + SUMPRODUCT((FRACAS!$B$5:$B$9997=D$4)*(FRACAS!$D$5:$D$9997&lt;=D141)*(IFERROR(FRACAS!$AM$5:$AM$9997,0)))
    ),"")</f>
        <v/>
      </c>
      <c r="LE141" s="354" t="str" cm="1">
        <f t="array" ref="LE141">IFERROR(
    (((E141/FRACAS!$AY$1)*60))
    /
    (((E141/FRACAS!$AY$1)*60) + SUMPRODUCT((FRACAS!$B$5:$B$9997=E$4)*(FRACAS!$D$5:$D$9997&lt;=E141)*(IFERROR(FRACAS!$AM$5:$AM$9997,0)))
    ),"")</f>
        <v/>
      </c>
      <c r="LF141" s="354" t="str" cm="1">
        <f t="array" ref="LF141">IFERROR(
    (((F141/FRACAS!$AY$1)*60))
    /
    (((F141/FRACAS!$AY$1)*60) + SUMPRODUCT((FRACAS!$B$5:$B$9997=F$4)*(FRACAS!$D$5:$D$9997&lt;=F141)*(IFERROR(FRACAS!$AM$5:$AM$9997,0)))
    ),"")</f>
        <v/>
      </c>
      <c r="LG141" s="354" t="str" cm="1">
        <f t="array" ref="LG141">IFERROR(
    (((G141/FRACAS!$AY$1)*60))
    /
    (((G141/FRACAS!$AY$1)*60) + SUMPRODUCT((FRACAS!$B$5:$B$9997=G$4)*(FRACAS!$D$5:$D$9997&lt;=G141)*(IFERROR(FRACAS!$AM$5:$AM$9997,0)))
    ),"")</f>
        <v/>
      </c>
      <c r="LH141" s="354" t="str" cm="1">
        <f t="array" ref="LH141">IFERROR(
    (((H141/FRACAS!$AY$1)*60))
    /
    (((H141/FRACAS!$AY$1)*60) + SUMPRODUCT((FRACAS!$B$5:$B$9997=H$4)*(FRACAS!$D$5:$D$9997&lt;=H141)*(IFERROR(FRACAS!$AM$5:$AM$9997,0)))
    ),"")</f>
        <v/>
      </c>
      <c r="LI141" s="354" t="str" cm="1">
        <f t="array" ref="LI141">IFERROR(
    (((I141/FRACAS!$AY$1)*60))
    /
    (((I141/FRACAS!$AY$1)*60) + SUMPRODUCT((FRACAS!$B$5:$B$9997=I$4)*(FRACAS!$D$5:$D$9997&lt;=I141)*(IFERROR(FRACAS!$AM$5:$AM$9997,0)))
    ),"")</f>
        <v/>
      </c>
      <c r="LJ141" s="354" t="str" cm="1">
        <f t="array" ref="LJ141">IFERROR(
    (((J141/FRACAS!$AY$1)*60))
    /
    (((J141/FRACAS!$AY$1)*60) + SUMPRODUCT((FRACAS!$B$5:$B$9997=J$4)*(FRACAS!$D$5:$D$9997&lt;=J141)*(IFERROR(FRACAS!$AM$5:$AM$9997,0)))
    ),"")</f>
        <v/>
      </c>
      <c r="LK141" s="354" t="str" cm="1">
        <f t="array" ref="LK141">IFERROR(
    (((K141/FRACAS!$AY$1)*60))
    /
    (((K141/FRACAS!$AY$1)*60) + SUMPRODUCT((FRACAS!$B$5:$B$9997=K$4)*(FRACAS!$D$5:$D$9997&lt;=K141)*(IFERROR(FRACAS!$AM$5:$AM$9997,0)))
    ),"")</f>
        <v/>
      </c>
      <c r="LL141" s="354" t="str" cm="1">
        <f t="array" ref="LL141">IFERROR(
    (((L141/FRACAS!$AY$1)*60))
    /
    (((L141/FRACAS!$AY$1)*60) + SUMPRODUCT((FRACAS!$B$5:$B$9997=L$4)*(FRACAS!$D$5:$D$9997&lt;=L141)*(IFERROR(FRACAS!$AM$5:$AM$9997,0)))
    ),"")</f>
        <v/>
      </c>
      <c r="LM141" s="354" t="str" cm="1">
        <f t="array" ref="LM141">IFERROR(
    (((M141/FRACAS!$AY$1)*60))
    /
    (((M141/FRACAS!$AY$1)*60) + SUMPRODUCT((FRACAS!$B$5:$B$9997=M$4)*(FRACAS!$D$5:$D$9997&lt;=M141)*(IFERROR(FRACAS!$AM$5:$AM$9997,0)))
    ),"")</f>
        <v/>
      </c>
      <c r="LN141" s="308"/>
      <c r="LO141" s="276"/>
      <c r="LP141" s="276"/>
      <c r="LQ141" s="276"/>
      <c r="LR141" s="276"/>
      <c r="LS141" s="276"/>
      <c r="LT141" s="276"/>
      <c r="LU141" s="276"/>
      <c r="LV141" s="276"/>
      <c r="LW141" s="276"/>
      <c r="LX141" s="276"/>
      <c r="LY141" s="276"/>
      <c r="LZ141" s="276"/>
      <c r="MA141" s="276"/>
      <c r="MB141" s="276"/>
      <c r="MC141" s="276"/>
      <c r="MD141" s="276"/>
      <c r="ME141" s="276"/>
      <c r="MF141" s="276"/>
      <c r="MG141" s="276"/>
      <c r="MH141" s="276"/>
      <c r="MI141" s="276"/>
      <c r="MJ141" s="276"/>
      <c r="MK141" s="276"/>
      <c r="ML141" s="276"/>
      <c r="MM141" s="276"/>
      <c r="MN141" s="276"/>
      <c r="MO141" s="276"/>
      <c r="MP141" s="276"/>
      <c r="MQ141" s="276"/>
      <c r="MR141" s="276"/>
      <c r="MS141" s="276"/>
      <c r="MT141" s="276"/>
      <c r="MU141" s="276"/>
      <c r="MV141" s="276"/>
      <c r="MW141" s="276"/>
      <c r="MX141" s="276"/>
      <c r="MY141" s="276"/>
      <c r="MZ141" s="276"/>
      <c r="NA141" s="277"/>
      <c r="ND141" s="345">
        <f t="shared" si="18"/>
        <v>0</v>
      </c>
      <c r="NE141" s="346" t="str">
        <f t="shared" si="16"/>
        <v/>
      </c>
      <c r="NF141" s="347" t="str" cm="1">
        <f t="array" ref="NF141">IF($ND141=0,"",(IFERROR( (IFERROR($ND141/FRACAS!$AY$1*60,0) - SUMPRODUCT( (FRACAS!$K$5:$K$9999=NF$2) * IFERROR(FRACAS!$AN$5:$AN$9999,0) ) ) / IFERROR($ND141/FRACAS!$AY$1*60,0), 1 )))</f>
        <v/>
      </c>
      <c r="NG141" s="347" t="str" cm="1">
        <f t="array" ref="NG141">IF($ND141=0,"",(IFERROR( (IFERROR($ND141/FRACAS!$AY$1*60,0) - SUMPRODUCT( (FRACAS!$K$5:$K$9999=NG$2) * IFERROR(FRACAS!$AN$5:$AN$9999,0) ) ) / IFERROR($ND141/FRACAS!$AY$1*60,0), 1 )))</f>
        <v/>
      </c>
      <c r="NH141" s="347" t="str" cm="1">
        <f t="array" ref="NH141">IF($ND141=0,"",(IFERROR( (IFERROR($ND141/FRACAS!$AY$1*60,0) - SUMPRODUCT( (FRACAS!$K$5:$K$9999=NH$2) * IFERROR(FRACAS!$AN$5:$AN$9999,0) ) ) / IFERROR($ND141/FRACAS!$AY$1*60,0), 1 )))</f>
        <v/>
      </c>
      <c r="NI141" s="347" t="str" cm="1">
        <f t="array" ref="NI141">IF($ND141=0,"",(IFERROR( (IFERROR($ND141/FRACAS!$AY$1*60,0) - SUMPRODUCT( (FRACAS!$K$5:$K$9999=NI$2) * IFERROR(FRACAS!$AN$5:$AN$9999,0) ) ) / IFERROR($ND141/FRACAS!$AY$1*60,0), 1 )))</f>
        <v/>
      </c>
      <c r="NJ141" s="347" t="str" cm="1">
        <f t="array" ref="NJ141">IF($ND141=0,"",(IFERROR( (IFERROR($ND141/FRACAS!$AY$1*60,0) - SUMPRODUCT( (FRACAS!$K$5:$K$9999=NJ$2) * IFERROR(FRACAS!$AN$5:$AN$9999,0) ) ) / IFERROR($ND141/FRACAS!$AY$1*60,0), 1 )))</f>
        <v/>
      </c>
      <c r="NK141" s="347" t="str" cm="1">
        <f t="array" ref="NK141">IF($ND141=0,"",(IFERROR( (IFERROR($ND141/FRACAS!$AY$1*60,0) - SUMPRODUCT( (FRACAS!$K$5:$K$9999=NK$2) * IFERROR(FRACAS!$AN$5:$AN$9999,0) ) ) / IFERROR($ND141/FRACAS!$AY$1*60,0), 1 )))</f>
        <v/>
      </c>
      <c r="NL141" s="347" t="str" cm="1">
        <f t="array" ref="NL141">IF($ND141=0,"",(IFERROR( (IFERROR($ND141/FRACAS!$AY$1*60,0) - SUMPRODUCT( (FRACAS!$K$5:$K$9999=NL$2) * IFERROR(FRACAS!$AN$5:$AN$9999,0) ) ) / IFERROR($ND141/FRACAS!$AY$1*60,0), 1 )))</f>
        <v/>
      </c>
      <c r="NM141" s="347" t="str" cm="1">
        <f t="array" ref="NM141">IF($ND141=0,"",(IFERROR( (IFERROR($ND141/FRACAS!$AY$1*60,0) - SUMPRODUCT( (FRACAS!$K$5:$K$9999=NM$2) * IFERROR(FRACAS!$AN$5:$AN$9999,0) ) ) / IFERROR($ND141/FRACAS!$AY$1*60,0), 1 )))</f>
        <v/>
      </c>
      <c r="NN141" s="347" t="str" cm="1">
        <f t="array" ref="NN141">IF($ND141=0,"",(IFERROR( (IFERROR($ND141/FRACAS!$AY$1*60,0) - SUMPRODUCT( (FRACAS!$K$5:$K$9999=NN$2) * IFERROR(FRACAS!$AN$5:$AN$9999,0) ) ) / IFERROR($ND141/FRACAS!$AY$1*60,0), 1 )))</f>
        <v/>
      </c>
      <c r="NO141" s="347" t="str" cm="1">
        <f t="array" ref="NO141">IF($ND141=0,"",(IFERROR( (IFERROR($ND141/FRACAS!$AY$1*60,0) - SUMPRODUCT( (FRACAS!$K$5:$K$9999=NO$2) * IFERROR(FRACAS!$AN$5:$AN$9999,0) ) ) / IFERROR($ND141/FRACAS!$AY$1*60,0), 1 )))</f>
        <v/>
      </c>
      <c r="NP141" s="347" t="str" cm="1">
        <f t="array" ref="NP141">IF($ND141=0,"",(IFERROR( (IFERROR($ND141/FRACAS!$AY$1*60,0) - SUMPRODUCT( (FRACAS!$K$5:$K$9999=NP$2) * IFERROR(FRACAS!$AN$5:$AN$9999,0) ) ) / IFERROR($ND141/FRACAS!$AY$1*60,0), 1 )))</f>
        <v/>
      </c>
      <c r="NQ141" s="347" t="str" cm="1">
        <f t="array" ref="NQ141">IF($ND141=0,"",(IFERROR( (IFERROR($ND141/FRACAS!$AY$1*60,0) - SUMPRODUCT( (FRACAS!$K$5:$K$9999=NQ$2) * IFERROR(FRACAS!$AN$5:$AN$9999,0) ) ) / IFERROR($ND141/FRACAS!$AY$1*60,0), 1 )))</f>
        <v/>
      </c>
      <c r="NR141" s="347" t="str" cm="1">
        <f t="array" ref="NR141">IF($ND141=0,"",(IFERROR( (IFERROR($ND141/FRACAS!$AY$1*60,0) - SUMPRODUCT( (FRACAS!$K$5:$K$9999=NR$2) * IFERROR(FRACAS!$AN$5:$AN$9999,0) ) ) / IFERROR($ND141/FRACAS!$AY$1*60,0), 1 )))</f>
        <v/>
      </c>
      <c r="NS141" s="347" t="str" cm="1">
        <f t="array" ref="NS141">IF($ND141=0,"",(IFERROR( (IFERROR($ND141/FRACAS!$AY$1*60,0) - SUMPRODUCT( (FRACAS!$K$5:$K$9999=NS$2) * IFERROR(FRACAS!$AN$5:$AN$9999,0) ) ) / IFERROR($ND141/FRACAS!$AY$1*60,0), 1 )))</f>
        <v/>
      </c>
      <c r="NT141" s="347" t="str" cm="1">
        <f t="array" ref="NT141">IF($ND141=0,"",(IFERROR( (IFERROR($ND141/FRACAS!$AY$1*60,0) - SUMPRODUCT( (FRACAS!$K$5:$K$9999=NT$2) * IFERROR(FRACAS!$AN$5:$AN$9999,0) ) ) / IFERROR($ND141/FRACAS!$AY$1*60,0), 1 )))</f>
        <v/>
      </c>
      <c r="NU141" s="347" t="str" cm="1">
        <f t="array" ref="NU141">IF($ND141=0,"",(IFERROR( (IFERROR($ND141/FRACAS!$AY$1*60,0) - SUMPRODUCT( (FRACAS!$K$5:$K$9999=NU$2) * IFERROR(FRACAS!$AN$5:$AN$9999,0) ) ) / IFERROR($ND141/FRACAS!$AY$1*60,0), 1 )))</f>
        <v/>
      </c>
      <c r="NV141" s="347" t="str" cm="1">
        <f t="array" ref="NV141">IF($ND141=0,"",(IFERROR( (IFERROR($ND141/FRACAS!$AY$1*60,0) - SUMPRODUCT( (FRACAS!$K$5:$K$9999=NV$2) * IFERROR(FRACAS!$AN$5:$AN$9999,0) ) ) / IFERROR($ND141/FRACAS!$AY$1*60,0), 1 )))</f>
        <v/>
      </c>
      <c r="NW141" s="347" t="str" cm="1">
        <f t="array" ref="NW141">IF($ND141=0,"",(IFERROR( (IFERROR($ND141/FRACAS!$AY$1*60,0) - SUMPRODUCT( (FRACAS!$K$5:$K$9999=NW$2) * IFERROR(FRACAS!$AN$5:$AN$9999,0) ) ) / IFERROR($ND141/FRACAS!$AY$1*60,0), 1 )))</f>
        <v/>
      </c>
      <c r="NX141" s="347" t="str" cm="1">
        <f t="array" ref="NX141">IF($ND141=0,"",(IFERROR( (IFERROR($ND141/FRACAS!$AY$1*60,0) - SUMPRODUCT( (FRACAS!$K$5:$K$9999=NX$2) * IFERROR(FRACAS!$AN$5:$AN$9999,0) ) ) / IFERROR($ND141/FRACAS!$AY$1*60,0), 1 )))</f>
        <v/>
      </c>
      <c r="NY141" s="347" t="str" cm="1">
        <f t="array" ref="NY141">IF($ND141=0,"",(IFERROR( (IFERROR($ND141/FRACAS!$AY$1*60,0) - SUMPRODUCT( (FRACAS!$K$5:$K$9999=NY$2) * IFERROR(FRACAS!$AN$5:$AN$9999,0) ) ) / IFERROR($ND141/FRACAS!$AY$1*60,0), 1 )))</f>
        <v/>
      </c>
      <c r="NZ141" s="347" t="str" cm="1">
        <f t="array" ref="NZ141">IF($ND141=0,"",(IFERROR( (IFERROR($ND141/FRACAS!$AY$1*60,0) - SUMPRODUCT( (FRACAS!$K$5:$K$9999=NZ$2) * IFERROR(FRACAS!$AN$5:$AN$9999,0) ) ) / IFERROR($ND141/FRACAS!$AY$1*60,0), 1 )))</f>
        <v/>
      </c>
      <c r="OA141" s="347" t="str" cm="1">
        <f t="array" ref="OA141">IF($ND141=0,"",(IFERROR( (IFERROR($ND141/FRACAS!$AY$1*60,0) - SUMPRODUCT( (FRACAS!$K$5:$K$9999=OA$2) * IFERROR(FRACAS!$AN$5:$AN$9999,0) ) ) / IFERROR($ND141/FRACAS!$AY$1*60,0), 1 )))</f>
        <v/>
      </c>
      <c r="OB141" s="347" t="str" cm="1">
        <f t="array" ref="OB141">IF($ND141=0,"",(IFERROR( (IFERROR($ND141/FRACAS!$AY$1*60,0) - SUMPRODUCT( (FRACAS!$K$5:$K$9999=OB$2) * IFERROR(FRACAS!$AN$5:$AN$9999,0) ) ) / IFERROR($ND141/FRACAS!$AY$1*60,0), 1 )))</f>
        <v/>
      </c>
      <c r="OC141" s="347" t="str" cm="1">
        <f t="array" ref="OC141">IF($ND141=0,"",(IFERROR( (IFERROR($ND141/FRACAS!$AY$1*60,0) - SUMPRODUCT( (FRACAS!$K$5:$K$9999=OC$2) * IFERROR(FRACAS!$AN$5:$AN$9999,0) ) ) / IFERROR($ND141/FRACAS!$AY$1*60,0), 1 )))</f>
        <v/>
      </c>
      <c r="OD141" s="347" t="str" cm="1">
        <f t="array" ref="OD141">IF($ND141=0,"",(IFERROR( (IFERROR($ND141/FRACAS!$AY$1*60,0) - SUMPRODUCT( (FRACAS!$K$5:$K$9999=OD$2) * IFERROR(FRACAS!$AN$5:$AN$9999,0) ) ) / IFERROR($ND141/FRACAS!$AY$1*60,0), 1 )))</f>
        <v/>
      </c>
      <c r="OE141" s="347" t="str" cm="1">
        <f t="array" ref="OE141">IF($ND141=0,"",(IFERROR( (IFERROR($ND141/FRACAS!$AY$1*60,0) - SUMPRODUCT( (FRACAS!$K$5:$K$9999=OE$2) * IFERROR(FRACAS!$AN$5:$AN$9999,0) ) ) / IFERROR($ND141/FRACAS!$AY$1*60,0), 1 )))</f>
        <v/>
      </c>
      <c r="OF141" s="347" t="str" cm="1">
        <f t="array" ref="OF141">IF($ND141=0,"",(IFERROR( (IFERROR($ND141/FRACAS!$AY$1*60,0) - SUMPRODUCT( (FRACAS!$K$5:$K$9999=OF$2) * IFERROR(FRACAS!$AN$5:$AN$9999,0) ) ) / IFERROR($ND141/FRACAS!$AY$1*60,0), 1 )))</f>
        <v/>
      </c>
      <c r="OG141" s="347" t="str" cm="1">
        <f t="array" ref="OG141">IF($ND141=0,"",(IFERROR( (IFERROR($ND141/FRACAS!$AY$1*60,0) - SUMPRODUCT( (FRACAS!$K$5:$K$9999=OG$2) * IFERROR(FRACAS!$AN$5:$AN$9999,0) ) ) / IFERROR($ND141/FRACAS!$AY$1*60,0), 1 )))</f>
        <v/>
      </c>
      <c r="OH141" s="347" t="str" cm="1">
        <f t="array" ref="OH141">IF($ND141=0,"",(IFERROR( (IFERROR($ND141/FRACAS!$AY$1*60,0) - SUMPRODUCT( (FRACAS!$K$5:$K$9999=OH$2) * IFERROR(FRACAS!$AN$5:$AN$9999,0) ) ) / IFERROR($ND141/FRACAS!$AY$1*60,0), 1 )))</f>
        <v/>
      </c>
      <c r="OI141" s="347" t="str" cm="1">
        <f t="array" ref="OI141">IF($ND141=0,"",(IFERROR( (IFERROR($ND141/FRACAS!$AY$1*60,0) - SUMPRODUCT( (FRACAS!$K$5:$K$9999=OI$2) * IFERROR(FRACAS!$AN$5:$AN$9999,0) ) ) / IFERROR($ND141/FRACAS!$AY$1*60,0), 1 )))</f>
        <v/>
      </c>
      <c r="OJ141" s="347" t="str" cm="1">
        <f t="array" ref="OJ141">IF($ND141=0,"",(IFERROR( (IFERROR($ND141/FRACAS!$AY$1*60,0) - SUMPRODUCT( (FRACAS!$K$5:$K$9999=OJ$2) * IFERROR(FRACAS!$AN$5:$AN$9999,0) ) ) / IFERROR($ND141/FRACAS!$AY$1*60,0), 1 )))</f>
        <v/>
      </c>
      <c r="OK141" s="347" t="str" cm="1">
        <f t="array" ref="OK141">IF($ND141=0,"",(IFERROR( (IFERROR($ND141/FRACAS!$AY$1*60,0) - SUMPRODUCT( (FRACAS!$K$5:$K$9999=OK$2) * IFERROR(FRACAS!$AN$5:$AN$9999,0) ) ) / IFERROR($ND141/FRACAS!$AY$1*60,0), 1 )))</f>
        <v/>
      </c>
      <c r="OL141" s="347" t="str" cm="1">
        <f t="array" ref="OL141">IF($ND141=0,"",(IFERROR( (IFERROR($ND141/FRACAS!$AY$1*60,0) - SUMPRODUCT( (FRACAS!$K$5:$K$9999=OL$2) * IFERROR(FRACAS!$AN$5:$AN$9999,0) ) ) / IFERROR($ND141/FRACAS!$AY$1*60,0), 1 )))</f>
        <v/>
      </c>
      <c r="OM141" s="347" t="str" cm="1">
        <f t="array" ref="OM141">IF($ND141=0,"",(IFERROR( (IFERROR($ND141/FRACAS!$AY$1*60,0) - SUMPRODUCT( (FRACAS!$K$5:$K$9999=OM$2) * IFERROR(FRACAS!$AN$5:$AN$9999,0) ) ) / IFERROR($ND141/FRACAS!$AY$1*60,0), 1 )))</f>
        <v/>
      </c>
      <c r="ON141" s="347" t="str" cm="1">
        <f t="array" ref="ON141">IF($ND141=0,"",(IFERROR( (IFERROR($ND141/FRACAS!$AY$1*60,0) - SUMPRODUCT( (FRACAS!$K$5:$K$9999=ON$2) * IFERROR(FRACAS!$AN$5:$AN$9999,0) ) ) / IFERROR($ND141/FRACAS!$AY$1*60,0), 1 )))</f>
        <v/>
      </c>
    </row>
    <row r="142" spans="2:404" ht="15" customHeight="1">
      <c r="B142" s="301" t="s">
        <v>249</v>
      </c>
      <c r="C142" s="302">
        <v>46220</v>
      </c>
      <c r="D142" s="279" t="str">
        <f>IF('[7]MİLLEAGE(KM)'!H143="","",'[7]MİLLEAGE(KM)'!H143)</f>
        <v/>
      </c>
      <c r="E142" s="279" t="str">
        <f>IF('[7]MİLLEAGE(KM)'!I143="","",'[7]MİLLEAGE(KM)'!I143)</f>
        <v/>
      </c>
      <c r="F142" s="279" t="str">
        <f>IF('[7]MİLLEAGE(KM)'!J143="","",'[7]MİLLEAGE(KM)'!J143)</f>
        <v/>
      </c>
      <c r="G142" s="279" t="str">
        <f>IF('[7]MİLLEAGE(KM)'!K143="","",'[7]MİLLEAGE(KM)'!K143)</f>
        <v/>
      </c>
      <c r="H142" s="279" t="str">
        <f>IF('[7]MİLLEAGE(KM)'!L143="","",'[7]MİLLEAGE(KM)'!L143)</f>
        <v/>
      </c>
      <c r="I142" s="279" t="str">
        <f>IF('[7]MİLLEAGE(KM)'!M143="","",'[7]MİLLEAGE(KM)'!M143)</f>
        <v/>
      </c>
      <c r="J142" s="279" t="str">
        <f>IF('[7]MİLLEAGE(KM)'!N143="","",'[7]MİLLEAGE(KM)'!N143)</f>
        <v/>
      </c>
      <c r="K142" s="279" t="str">
        <f>IF('[7]MİLLEAGE(KM)'!O143="","",'[7]MİLLEAGE(KM)'!O143)</f>
        <v/>
      </c>
      <c r="L142" s="279" t="str">
        <f>IF('[7]MİLLEAGE(KM)'!P143="","",'[7]MİLLEAGE(KM)'!P143)</f>
        <v/>
      </c>
      <c r="M142" s="279" t="str">
        <f>IF('[7]MİLLEAGE(KM)'!Q143="","",'[7]MİLLEAGE(KM)'!Q143)</f>
        <v/>
      </c>
      <c r="N142" s="305"/>
      <c r="O142" s="279"/>
      <c r="P142" s="279"/>
      <c r="Q142" s="279"/>
      <c r="R142" s="279"/>
      <c r="S142" s="279"/>
      <c r="T142" s="279"/>
      <c r="U142" s="279"/>
      <c r="V142" s="279"/>
      <c r="W142" s="279"/>
      <c r="X142" s="279"/>
      <c r="Y142" s="279"/>
      <c r="Z142" s="279"/>
      <c r="AA142" s="279"/>
      <c r="AB142" s="279"/>
      <c r="AC142" s="279"/>
      <c r="AD142" s="279"/>
      <c r="AE142" s="279"/>
      <c r="AF142" s="279"/>
      <c r="AG142" s="279"/>
      <c r="AH142" s="279"/>
      <c r="AI142" s="279"/>
      <c r="AJ142" s="279"/>
      <c r="AK142" s="279"/>
      <c r="AL142" s="279"/>
      <c r="AM142" s="279"/>
      <c r="AN142" s="279"/>
      <c r="AO142" s="279"/>
      <c r="AP142" s="279"/>
      <c r="AQ142" s="279"/>
      <c r="AR142" s="279"/>
      <c r="AS142" s="279"/>
      <c r="AT142" s="279"/>
      <c r="AU142" s="279"/>
      <c r="AV142" s="279"/>
      <c r="AW142" s="279"/>
      <c r="AX142" s="279"/>
      <c r="AY142" s="279"/>
      <c r="AZ142" s="279"/>
      <c r="BA142" s="280"/>
      <c r="BB142" s="266"/>
      <c r="BC142" s="266"/>
      <c r="BD142" s="352"/>
      <c r="BE142" s="352"/>
      <c r="BF142" s="352"/>
      <c r="BG142" s="352"/>
      <c r="BH142" s="352"/>
      <c r="BI142" s="352"/>
      <c r="BJ142" s="352"/>
      <c r="BK142" s="352"/>
      <c r="BL142" s="352"/>
      <c r="BM142" s="352"/>
      <c r="BN142" s="352"/>
      <c r="BO142" s="352"/>
      <c r="BP142" s="352"/>
      <c r="BQ142" s="352"/>
      <c r="BR142" s="352"/>
      <c r="BS142" s="352"/>
      <c r="BT142" s="352"/>
      <c r="BU142" s="352"/>
      <c r="BV142" s="352"/>
      <c r="BW142" s="352"/>
      <c r="BX142" s="352"/>
      <c r="BY142" s="352"/>
      <c r="BZ142" s="352"/>
      <c r="CA142" s="352"/>
      <c r="CB142" s="352"/>
      <c r="CC142" s="352"/>
      <c r="CD142" s="352"/>
      <c r="CE142" s="352"/>
      <c r="CF142" s="352"/>
      <c r="CG142" s="352"/>
      <c r="CH142" s="352"/>
      <c r="CI142" s="352"/>
      <c r="CJ142" s="352"/>
      <c r="CK142" s="352"/>
      <c r="CL142" s="352"/>
      <c r="CM142" s="352"/>
      <c r="CN142" s="352"/>
      <c r="CO142" s="352"/>
      <c r="CP142" s="352"/>
      <c r="CQ142" s="352"/>
      <c r="CR142" s="352"/>
      <c r="CS142" s="352"/>
      <c r="CT142" s="352"/>
      <c r="CU142" s="352"/>
      <c r="CV142" s="352"/>
      <c r="CW142" s="352"/>
      <c r="CX142" s="352"/>
      <c r="CY142" s="352"/>
      <c r="CZ142" s="352"/>
      <c r="DA142" s="352"/>
      <c r="DB142" s="266"/>
      <c r="DC142" s="266">
        <f t="shared" si="14"/>
        <v>0</v>
      </c>
      <c r="DD142" s="302" t="str">
        <f t="shared" si="15"/>
        <v/>
      </c>
      <c r="DE142" s="328">
        <f>IF(D142&gt; 0,(COUNTIFS(FRACAS!$B$5:$B$9997, D$4, FRACAS!$D$5:$D$9997, "&lt;="&amp;D142)), "" )</f>
        <v>0</v>
      </c>
      <c r="DF142" s="282">
        <f>IF(E142&gt; 0,(COUNTIFS(FRACAS!$B$5:$B$9997, E$4, FRACAS!$D$5:$D$9997, "&lt;="&amp;E142)), "" )</f>
        <v>0</v>
      </c>
      <c r="DG142" s="282">
        <f>IF(F142&gt; 0,(COUNTIFS(FRACAS!$B$5:$B$9997, F$4, FRACAS!$D$5:$D$9997, "&lt;="&amp;F142)), "" )</f>
        <v>0</v>
      </c>
      <c r="DH142" s="282">
        <f>IF(G142&gt; 0,(COUNTIFS(FRACAS!$B$5:$B$9997, G$4, FRACAS!$D$5:$D$9997, "&lt;="&amp;G142)), "" )</f>
        <v>0</v>
      </c>
      <c r="DI142" s="282">
        <f>IF(H142&gt; 0,(COUNTIFS(FRACAS!$B$5:$B$9997, H$4, FRACAS!$D$5:$D$9997, "&lt;="&amp;H142)), "" )</f>
        <v>0</v>
      </c>
      <c r="DJ142" s="282">
        <f>IF(I142&gt; 0,(COUNTIFS(FRACAS!$B$5:$B$9997, I$4, FRACAS!$D$5:$D$9997, "&lt;="&amp;I142)), "" )</f>
        <v>0</v>
      </c>
      <c r="DK142" s="282">
        <f>IF(J142&gt; 0,(COUNTIFS(FRACAS!$B$5:$B$9997, J$4, FRACAS!$D$5:$D$9997, "&lt;="&amp;J142)), "" )</f>
        <v>0</v>
      </c>
      <c r="DL142" s="282">
        <f>IF(K142&gt; 0,(COUNTIFS(FRACAS!$B$5:$B$9997, K$4, FRACAS!$D$5:$D$9997, "&lt;="&amp;K142)), "" )</f>
        <v>0</v>
      </c>
      <c r="DM142" s="282">
        <f>IF(L142&gt; 0,(COUNTIFS(FRACAS!$B$5:$B$9997, L$4, FRACAS!$D$5:$D$9997, "&lt;="&amp;L142)), "" )</f>
        <v>0</v>
      </c>
      <c r="DN142" s="282">
        <f>IF(M142&gt; 0,(COUNTIFS(FRACAS!$B$5:$B$9997, M$4, FRACAS!$D$5:$D$9997, "&lt;="&amp;M142)), "" )</f>
        <v>0</v>
      </c>
      <c r="DO142" s="284"/>
      <c r="DP142" s="282"/>
      <c r="DQ142" s="282"/>
      <c r="DR142" s="282"/>
      <c r="DS142" s="282"/>
      <c r="DT142" s="282"/>
      <c r="DU142" s="282"/>
      <c r="DV142" s="282"/>
      <c r="DW142" s="282"/>
      <c r="DX142" s="282"/>
      <c r="DY142" s="282"/>
      <c r="DZ142" s="282"/>
      <c r="EA142" s="282"/>
      <c r="EB142" s="282"/>
      <c r="EC142" s="282"/>
      <c r="ED142" s="282"/>
      <c r="EE142" s="282"/>
      <c r="EF142" s="282"/>
      <c r="EG142" s="282"/>
      <c r="EH142" s="282"/>
      <c r="EI142" s="282"/>
      <c r="EJ142" s="282"/>
      <c r="EK142" s="282"/>
      <c r="EL142" s="282"/>
      <c r="EM142" s="282"/>
      <c r="EN142" s="282"/>
      <c r="EO142" s="282"/>
      <c r="EP142" s="282"/>
      <c r="EQ142" s="282"/>
      <c r="ER142" s="282"/>
      <c r="ES142" s="282"/>
      <c r="ET142" s="282"/>
      <c r="EU142" s="282"/>
      <c r="EV142" s="282"/>
      <c r="EW142" s="282"/>
      <c r="EX142" s="282"/>
      <c r="EY142" s="282"/>
      <c r="EZ142" s="282"/>
      <c r="FA142" s="282"/>
      <c r="FB142" s="283"/>
      <c r="FC142" s="285"/>
      <c r="FD142" s="285"/>
      <c r="JN142" s="306"/>
      <c r="JO142" s="274"/>
      <c r="JP142" s="274"/>
      <c r="JQ142" s="274"/>
      <c r="JR142" s="274"/>
      <c r="JS142" s="274"/>
      <c r="JT142" s="274"/>
      <c r="JU142" s="274"/>
      <c r="JV142" s="274"/>
      <c r="JW142" s="274"/>
      <c r="JX142" s="274"/>
      <c r="JY142" s="274"/>
      <c r="JZ142" s="274"/>
      <c r="KA142" s="274"/>
      <c r="KB142" s="274"/>
      <c r="KC142" s="274"/>
      <c r="KD142" s="274"/>
      <c r="KE142" s="274"/>
      <c r="KF142" s="274"/>
      <c r="KG142" s="274"/>
      <c r="KH142" s="274"/>
      <c r="KI142" s="274"/>
      <c r="KJ142" s="274"/>
      <c r="KK142" s="274"/>
      <c r="KL142" s="274"/>
      <c r="KM142" s="274"/>
      <c r="KN142" s="274"/>
      <c r="KO142" s="274"/>
      <c r="KP142" s="274"/>
      <c r="KQ142" s="274"/>
      <c r="KR142" s="274"/>
      <c r="KS142" s="274"/>
      <c r="KT142" s="274"/>
      <c r="KU142" s="274"/>
      <c r="KV142" s="274"/>
      <c r="KW142" s="274"/>
      <c r="KX142" s="274"/>
      <c r="KY142" s="274"/>
      <c r="KZ142" s="274"/>
      <c r="LA142" s="274"/>
      <c r="LB142" s="275"/>
      <c r="LC142" s="302" t="str">
        <f t="shared" si="17"/>
        <v/>
      </c>
      <c r="LD142" s="354" t="str" cm="1">
        <f t="array" ref="LD142">IFERROR(
    (((D142/FRACAS!$AY$1)*60))
    /
    (((D142/FRACAS!$AY$1)*60) + SUMPRODUCT((FRACAS!$B$5:$B$9997=D$4)*(FRACAS!$D$5:$D$9997&lt;=D142)*(IFERROR(FRACAS!$AM$5:$AM$9997,0)))
    ),"")</f>
        <v/>
      </c>
      <c r="LE142" s="354" t="str" cm="1">
        <f t="array" ref="LE142">IFERROR(
    (((E142/FRACAS!$AY$1)*60))
    /
    (((E142/FRACAS!$AY$1)*60) + SUMPRODUCT((FRACAS!$B$5:$B$9997=E$4)*(FRACAS!$D$5:$D$9997&lt;=E142)*(IFERROR(FRACAS!$AM$5:$AM$9997,0)))
    ),"")</f>
        <v/>
      </c>
      <c r="LF142" s="354" t="str" cm="1">
        <f t="array" ref="LF142">IFERROR(
    (((F142/FRACAS!$AY$1)*60))
    /
    (((F142/FRACAS!$AY$1)*60) + SUMPRODUCT((FRACAS!$B$5:$B$9997=F$4)*(FRACAS!$D$5:$D$9997&lt;=F142)*(IFERROR(FRACAS!$AM$5:$AM$9997,0)))
    ),"")</f>
        <v/>
      </c>
      <c r="LG142" s="354" t="str" cm="1">
        <f t="array" ref="LG142">IFERROR(
    (((G142/FRACAS!$AY$1)*60))
    /
    (((G142/FRACAS!$AY$1)*60) + SUMPRODUCT((FRACAS!$B$5:$B$9997=G$4)*(FRACAS!$D$5:$D$9997&lt;=G142)*(IFERROR(FRACAS!$AM$5:$AM$9997,0)))
    ),"")</f>
        <v/>
      </c>
      <c r="LH142" s="354" t="str" cm="1">
        <f t="array" ref="LH142">IFERROR(
    (((H142/FRACAS!$AY$1)*60))
    /
    (((H142/FRACAS!$AY$1)*60) + SUMPRODUCT((FRACAS!$B$5:$B$9997=H$4)*(FRACAS!$D$5:$D$9997&lt;=H142)*(IFERROR(FRACAS!$AM$5:$AM$9997,0)))
    ),"")</f>
        <v/>
      </c>
      <c r="LI142" s="354" t="str" cm="1">
        <f t="array" ref="LI142">IFERROR(
    (((I142/FRACAS!$AY$1)*60))
    /
    (((I142/FRACAS!$AY$1)*60) + SUMPRODUCT((FRACAS!$B$5:$B$9997=I$4)*(FRACAS!$D$5:$D$9997&lt;=I142)*(IFERROR(FRACAS!$AM$5:$AM$9997,0)))
    ),"")</f>
        <v/>
      </c>
      <c r="LJ142" s="354" t="str" cm="1">
        <f t="array" ref="LJ142">IFERROR(
    (((J142/FRACAS!$AY$1)*60))
    /
    (((J142/FRACAS!$AY$1)*60) + SUMPRODUCT((FRACAS!$B$5:$B$9997=J$4)*(FRACAS!$D$5:$D$9997&lt;=J142)*(IFERROR(FRACAS!$AM$5:$AM$9997,0)))
    ),"")</f>
        <v/>
      </c>
      <c r="LK142" s="354" t="str" cm="1">
        <f t="array" ref="LK142">IFERROR(
    (((K142/FRACAS!$AY$1)*60))
    /
    (((K142/FRACAS!$AY$1)*60) + SUMPRODUCT((FRACAS!$B$5:$B$9997=K$4)*(FRACAS!$D$5:$D$9997&lt;=K142)*(IFERROR(FRACAS!$AM$5:$AM$9997,0)))
    ),"")</f>
        <v/>
      </c>
      <c r="LL142" s="354" t="str" cm="1">
        <f t="array" ref="LL142">IFERROR(
    (((L142/FRACAS!$AY$1)*60))
    /
    (((L142/FRACAS!$AY$1)*60) + SUMPRODUCT((FRACAS!$B$5:$B$9997=L$4)*(FRACAS!$D$5:$D$9997&lt;=L142)*(IFERROR(FRACAS!$AM$5:$AM$9997,0)))
    ),"")</f>
        <v/>
      </c>
      <c r="LM142" s="354" t="str" cm="1">
        <f t="array" ref="LM142">IFERROR(
    (((M142/FRACAS!$AY$1)*60))
    /
    (((M142/FRACAS!$AY$1)*60) + SUMPRODUCT((FRACAS!$B$5:$B$9997=M$4)*(FRACAS!$D$5:$D$9997&lt;=M142)*(IFERROR(FRACAS!$AM$5:$AM$9997,0)))
    ),"")</f>
        <v/>
      </c>
      <c r="LN142" s="308"/>
      <c r="LO142" s="276"/>
      <c r="LP142" s="276"/>
      <c r="LQ142" s="276"/>
      <c r="LR142" s="276"/>
      <c r="LS142" s="276"/>
      <c r="LT142" s="276"/>
      <c r="LU142" s="276"/>
      <c r="LV142" s="276"/>
      <c r="LW142" s="276"/>
      <c r="LX142" s="276"/>
      <c r="LY142" s="276"/>
      <c r="LZ142" s="276"/>
      <c r="MA142" s="276"/>
      <c r="MB142" s="276"/>
      <c r="MC142" s="276"/>
      <c r="MD142" s="276"/>
      <c r="ME142" s="276"/>
      <c r="MF142" s="276"/>
      <c r="MG142" s="276"/>
      <c r="MH142" s="276"/>
      <c r="MI142" s="276"/>
      <c r="MJ142" s="276"/>
      <c r="MK142" s="276"/>
      <c r="ML142" s="276"/>
      <c r="MM142" s="276"/>
      <c r="MN142" s="276"/>
      <c r="MO142" s="276"/>
      <c r="MP142" s="276"/>
      <c r="MQ142" s="276"/>
      <c r="MR142" s="276"/>
      <c r="MS142" s="276"/>
      <c r="MT142" s="276"/>
      <c r="MU142" s="276"/>
      <c r="MV142" s="276"/>
      <c r="MW142" s="276"/>
      <c r="MX142" s="276"/>
      <c r="MY142" s="276"/>
      <c r="MZ142" s="276"/>
      <c r="NA142" s="277"/>
      <c r="ND142" s="345">
        <f t="shared" si="18"/>
        <v>0</v>
      </c>
      <c r="NE142" s="346" t="str">
        <f t="shared" si="16"/>
        <v/>
      </c>
      <c r="NF142" s="347" t="str" cm="1">
        <f t="array" ref="NF142">IF($ND142=0,"",(IFERROR( (IFERROR($ND142/FRACAS!$AY$1*60,0) - SUMPRODUCT( (FRACAS!$K$5:$K$9999=NF$2) * IFERROR(FRACAS!$AN$5:$AN$9999,0) ) ) / IFERROR($ND142/FRACAS!$AY$1*60,0), 1 )))</f>
        <v/>
      </c>
      <c r="NG142" s="347" t="str" cm="1">
        <f t="array" ref="NG142">IF($ND142=0,"",(IFERROR( (IFERROR($ND142/FRACAS!$AY$1*60,0) - SUMPRODUCT( (FRACAS!$K$5:$K$9999=NG$2) * IFERROR(FRACAS!$AN$5:$AN$9999,0) ) ) / IFERROR($ND142/FRACAS!$AY$1*60,0), 1 )))</f>
        <v/>
      </c>
      <c r="NH142" s="347" t="str" cm="1">
        <f t="array" ref="NH142">IF($ND142=0,"",(IFERROR( (IFERROR($ND142/FRACAS!$AY$1*60,0) - SUMPRODUCT( (FRACAS!$K$5:$K$9999=NH$2) * IFERROR(FRACAS!$AN$5:$AN$9999,0) ) ) / IFERROR($ND142/FRACAS!$AY$1*60,0), 1 )))</f>
        <v/>
      </c>
      <c r="NI142" s="347" t="str" cm="1">
        <f t="array" ref="NI142">IF($ND142=0,"",(IFERROR( (IFERROR($ND142/FRACAS!$AY$1*60,0) - SUMPRODUCT( (FRACAS!$K$5:$K$9999=NI$2) * IFERROR(FRACAS!$AN$5:$AN$9999,0) ) ) / IFERROR($ND142/FRACAS!$AY$1*60,0), 1 )))</f>
        <v/>
      </c>
      <c r="NJ142" s="347" t="str" cm="1">
        <f t="array" ref="NJ142">IF($ND142=0,"",(IFERROR( (IFERROR($ND142/FRACAS!$AY$1*60,0) - SUMPRODUCT( (FRACAS!$K$5:$K$9999=NJ$2) * IFERROR(FRACAS!$AN$5:$AN$9999,0) ) ) / IFERROR($ND142/FRACAS!$AY$1*60,0), 1 )))</f>
        <v/>
      </c>
      <c r="NK142" s="347" t="str" cm="1">
        <f t="array" ref="NK142">IF($ND142=0,"",(IFERROR( (IFERROR($ND142/FRACAS!$AY$1*60,0) - SUMPRODUCT( (FRACAS!$K$5:$K$9999=NK$2) * IFERROR(FRACAS!$AN$5:$AN$9999,0) ) ) / IFERROR($ND142/FRACAS!$AY$1*60,0), 1 )))</f>
        <v/>
      </c>
      <c r="NL142" s="347" t="str" cm="1">
        <f t="array" ref="NL142">IF($ND142=0,"",(IFERROR( (IFERROR($ND142/FRACAS!$AY$1*60,0) - SUMPRODUCT( (FRACAS!$K$5:$K$9999=NL$2) * IFERROR(FRACAS!$AN$5:$AN$9999,0) ) ) / IFERROR($ND142/FRACAS!$AY$1*60,0), 1 )))</f>
        <v/>
      </c>
      <c r="NM142" s="347" t="str" cm="1">
        <f t="array" ref="NM142">IF($ND142=0,"",(IFERROR( (IFERROR($ND142/FRACAS!$AY$1*60,0) - SUMPRODUCT( (FRACAS!$K$5:$K$9999=NM$2) * IFERROR(FRACAS!$AN$5:$AN$9999,0) ) ) / IFERROR($ND142/FRACAS!$AY$1*60,0), 1 )))</f>
        <v/>
      </c>
      <c r="NN142" s="347" t="str" cm="1">
        <f t="array" ref="NN142">IF($ND142=0,"",(IFERROR( (IFERROR($ND142/FRACAS!$AY$1*60,0) - SUMPRODUCT( (FRACAS!$K$5:$K$9999=NN$2) * IFERROR(FRACAS!$AN$5:$AN$9999,0) ) ) / IFERROR($ND142/FRACAS!$AY$1*60,0), 1 )))</f>
        <v/>
      </c>
      <c r="NO142" s="347" t="str" cm="1">
        <f t="array" ref="NO142">IF($ND142=0,"",(IFERROR( (IFERROR($ND142/FRACAS!$AY$1*60,0) - SUMPRODUCT( (FRACAS!$K$5:$K$9999=NO$2) * IFERROR(FRACAS!$AN$5:$AN$9999,0) ) ) / IFERROR($ND142/FRACAS!$AY$1*60,0), 1 )))</f>
        <v/>
      </c>
      <c r="NP142" s="347" t="str" cm="1">
        <f t="array" ref="NP142">IF($ND142=0,"",(IFERROR( (IFERROR($ND142/FRACAS!$AY$1*60,0) - SUMPRODUCT( (FRACAS!$K$5:$K$9999=NP$2) * IFERROR(FRACAS!$AN$5:$AN$9999,0) ) ) / IFERROR($ND142/FRACAS!$AY$1*60,0), 1 )))</f>
        <v/>
      </c>
      <c r="NQ142" s="347" t="str" cm="1">
        <f t="array" ref="NQ142">IF($ND142=0,"",(IFERROR( (IFERROR($ND142/FRACAS!$AY$1*60,0) - SUMPRODUCT( (FRACAS!$K$5:$K$9999=NQ$2) * IFERROR(FRACAS!$AN$5:$AN$9999,0) ) ) / IFERROR($ND142/FRACAS!$AY$1*60,0), 1 )))</f>
        <v/>
      </c>
      <c r="NR142" s="347" t="str" cm="1">
        <f t="array" ref="NR142">IF($ND142=0,"",(IFERROR( (IFERROR($ND142/FRACAS!$AY$1*60,0) - SUMPRODUCT( (FRACAS!$K$5:$K$9999=NR$2) * IFERROR(FRACAS!$AN$5:$AN$9999,0) ) ) / IFERROR($ND142/FRACAS!$AY$1*60,0), 1 )))</f>
        <v/>
      </c>
      <c r="NS142" s="347" t="str" cm="1">
        <f t="array" ref="NS142">IF($ND142=0,"",(IFERROR( (IFERROR($ND142/FRACAS!$AY$1*60,0) - SUMPRODUCT( (FRACAS!$K$5:$K$9999=NS$2) * IFERROR(FRACAS!$AN$5:$AN$9999,0) ) ) / IFERROR($ND142/FRACAS!$AY$1*60,0), 1 )))</f>
        <v/>
      </c>
      <c r="NT142" s="347" t="str" cm="1">
        <f t="array" ref="NT142">IF($ND142=0,"",(IFERROR( (IFERROR($ND142/FRACAS!$AY$1*60,0) - SUMPRODUCT( (FRACAS!$K$5:$K$9999=NT$2) * IFERROR(FRACAS!$AN$5:$AN$9999,0) ) ) / IFERROR($ND142/FRACAS!$AY$1*60,0), 1 )))</f>
        <v/>
      </c>
      <c r="NU142" s="347" t="str" cm="1">
        <f t="array" ref="NU142">IF($ND142=0,"",(IFERROR( (IFERROR($ND142/FRACAS!$AY$1*60,0) - SUMPRODUCT( (FRACAS!$K$5:$K$9999=NU$2) * IFERROR(FRACAS!$AN$5:$AN$9999,0) ) ) / IFERROR($ND142/FRACAS!$AY$1*60,0), 1 )))</f>
        <v/>
      </c>
      <c r="NV142" s="347" t="str" cm="1">
        <f t="array" ref="NV142">IF($ND142=0,"",(IFERROR( (IFERROR($ND142/FRACAS!$AY$1*60,0) - SUMPRODUCT( (FRACAS!$K$5:$K$9999=NV$2) * IFERROR(FRACAS!$AN$5:$AN$9999,0) ) ) / IFERROR($ND142/FRACAS!$AY$1*60,0), 1 )))</f>
        <v/>
      </c>
      <c r="NW142" s="347" t="str" cm="1">
        <f t="array" ref="NW142">IF($ND142=0,"",(IFERROR( (IFERROR($ND142/FRACAS!$AY$1*60,0) - SUMPRODUCT( (FRACAS!$K$5:$K$9999=NW$2) * IFERROR(FRACAS!$AN$5:$AN$9999,0) ) ) / IFERROR($ND142/FRACAS!$AY$1*60,0), 1 )))</f>
        <v/>
      </c>
      <c r="NX142" s="347" t="str" cm="1">
        <f t="array" ref="NX142">IF($ND142=0,"",(IFERROR( (IFERROR($ND142/FRACAS!$AY$1*60,0) - SUMPRODUCT( (FRACAS!$K$5:$K$9999=NX$2) * IFERROR(FRACAS!$AN$5:$AN$9999,0) ) ) / IFERROR($ND142/FRACAS!$AY$1*60,0), 1 )))</f>
        <v/>
      </c>
      <c r="NY142" s="347" t="str" cm="1">
        <f t="array" ref="NY142">IF($ND142=0,"",(IFERROR( (IFERROR($ND142/FRACAS!$AY$1*60,0) - SUMPRODUCT( (FRACAS!$K$5:$K$9999=NY$2) * IFERROR(FRACAS!$AN$5:$AN$9999,0) ) ) / IFERROR($ND142/FRACAS!$AY$1*60,0), 1 )))</f>
        <v/>
      </c>
      <c r="NZ142" s="347" t="str" cm="1">
        <f t="array" ref="NZ142">IF($ND142=0,"",(IFERROR( (IFERROR($ND142/FRACAS!$AY$1*60,0) - SUMPRODUCT( (FRACAS!$K$5:$K$9999=NZ$2) * IFERROR(FRACAS!$AN$5:$AN$9999,0) ) ) / IFERROR($ND142/FRACAS!$AY$1*60,0), 1 )))</f>
        <v/>
      </c>
      <c r="OA142" s="347" t="str" cm="1">
        <f t="array" ref="OA142">IF($ND142=0,"",(IFERROR( (IFERROR($ND142/FRACAS!$AY$1*60,0) - SUMPRODUCT( (FRACAS!$K$5:$K$9999=OA$2) * IFERROR(FRACAS!$AN$5:$AN$9999,0) ) ) / IFERROR($ND142/FRACAS!$AY$1*60,0), 1 )))</f>
        <v/>
      </c>
      <c r="OB142" s="347" t="str" cm="1">
        <f t="array" ref="OB142">IF($ND142=0,"",(IFERROR( (IFERROR($ND142/FRACAS!$AY$1*60,0) - SUMPRODUCT( (FRACAS!$K$5:$K$9999=OB$2) * IFERROR(FRACAS!$AN$5:$AN$9999,0) ) ) / IFERROR($ND142/FRACAS!$AY$1*60,0), 1 )))</f>
        <v/>
      </c>
      <c r="OC142" s="347" t="str" cm="1">
        <f t="array" ref="OC142">IF($ND142=0,"",(IFERROR( (IFERROR($ND142/FRACAS!$AY$1*60,0) - SUMPRODUCT( (FRACAS!$K$5:$K$9999=OC$2) * IFERROR(FRACAS!$AN$5:$AN$9999,0) ) ) / IFERROR($ND142/FRACAS!$AY$1*60,0), 1 )))</f>
        <v/>
      </c>
      <c r="OD142" s="347" t="str" cm="1">
        <f t="array" ref="OD142">IF($ND142=0,"",(IFERROR( (IFERROR($ND142/FRACAS!$AY$1*60,0) - SUMPRODUCT( (FRACAS!$K$5:$K$9999=OD$2) * IFERROR(FRACAS!$AN$5:$AN$9999,0) ) ) / IFERROR($ND142/FRACAS!$AY$1*60,0), 1 )))</f>
        <v/>
      </c>
      <c r="OE142" s="347" t="str" cm="1">
        <f t="array" ref="OE142">IF($ND142=0,"",(IFERROR( (IFERROR($ND142/FRACAS!$AY$1*60,0) - SUMPRODUCT( (FRACAS!$K$5:$K$9999=OE$2) * IFERROR(FRACAS!$AN$5:$AN$9999,0) ) ) / IFERROR($ND142/FRACAS!$AY$1*60,0), 1 )))</f>
        <v/>
      </c>
      <c r="OF142" s="347" t="str" cm="1">
        <f t="array" ref="OF142">IF($ND142=0,"",(IFERROR( (IFERROR($ND142/FRACAS!$AY$1*60,0) - SUMPRODUCT( (FRACAS!$K$5:$K$9999=OF$2) * IFERROR(FRACAS!$AN$5:$AN$9999,0) ) ) / IFERROR($ND142/FRACAS!$AY$1*60,0), 1 )))</f>
        <v/>
      </c>
      <c r="OG142" s="347" t="str" cm="1">
        <f t="array" ref="OG142">IF($ND142=0,"",(IFERROR( (IFERROR($ND142/FRACAS!$AY$1*60,0) - SUMPRODUCT( (FRACAS!$K$5:$K$9999=OG$2) * IFERROR(FRACAS!$AN$5:$AN$9999,0) ) ) / IFERROR($ND142/FRACAS!$AY$1*60,0), 1 )))</f>
        <v/>
      </c>
      <c r="OH142" s="347" t="str" cm="1">
        <f t="array" ref="OH142">IF($ND142=0,"",(IFERROR( (IFERROR($ND142/FRACAS!$AY$1*60,0) - SUMPRODUCT( (FRACAS!$K$5:$K$9999=OH$2) * IFERROR(FRACAS!$AN$5:$AN$9999,0) ) ) / IFERROR($ND142/FRACAS!$AY$1*60,0), 1 )))</f>
        <v/>
      </c>
      <c r="OI142" s="347" t="str" cm="1">
        <f t="array" ref="OI142">IF($ND142=0,"",(IFERROR( (IFERROR($ND142/FRACAS!$AY$1*60,0) - SUMPRODUCT( (FRACAS!$K$5:$K$9999=OI$2) * IFERROR(FRACAS!$AN$5:$AN$9999,0) ) ) / IFERROR($ND142/FRACAS!$AY$1*60,0), 1 )))</f>
        <v/>
      </c>
      <c r="OJ142" s="347" t="str" cm="1">
        <f t="array" ref="OJ142">IF($ND142=0,"",(IFERROR( (IFERROR($ND142/FRACAS!$AY$1*60,0) - SUMPRODUCT( (FRACAS!$K$5:$K$9999=OJ$2) * IFERROR(FRACAS!$AN$5:$AN$9999,0) ) ) / IFERROR($ND142/FRACAS!$AY$1*60,0), 1 )))</f>
        <v/>
      </c>
      <c r="OK142" s="347" t="str" cm="1">
        <f t="array" ref="OK142">IF($ND142=0,"",(IFERROR( (IFERROR($ND142/FRACAS!$AY$1*60,0) - SUMPRODUCT( (FRACAS!$K$5:$K$9999=OK$2) * IFERROR(FRACAS!$AN$5:$AN$9999,0) ) ) / IFERROR($ND142/FRACAS!$AY$1*60,0), 1 )))</f>
        <v/>
      </c>
      <c r="OL142" s="347" t="str" cm="1">
        <f t="array" ref="OL142">IF($ND142=0,"",(IFERROR( (IFERROR($ND142/FRACAS!$AY$1*60,0) - SUMPRODUCT( (FRACAS!$K$5:$K$9999=OL$2) * IFERROR(FRACAS!$AN$5:$AN$9999,0) ) ) / IFERROR($ND142/FRACAS!$AY$1*60,0), 1 )))</f>
        <v/>
      </c>
      <c r="OM142" s="347" t="str" cm="1">
        <f t="array" ref="OM142">IF($ND142=0,"",(IFERROR( (IFERROR($ND142/FRACAS!$AY$1*60,0) - SUMPRODUCT( (FRACAS!$K$5:$K$9999=OM$2) * IFERROR(FRACAS!$AN$5:$AN$9999,0) ) ) / IFERROR($ND142/FRACAS!$AY$1*60,0), 1 )))</f>
        <v/>
      </c>
      <c r="ON142" s="347" t="str" cm="1">
        <f t="array" ref="ON142">IF($ND142=0,"",(IFERROR( (IFERROR($ND142/FRACAS!$AY$1*60,0) - SUMPRODUCT( (FRACAS!$K$5:$K$9999=ON$2) * IFERROR(FRACAS!$AN$5:$AN$9999,0) ) ) / IFERROR($ND142/FRACAS!$AY$1*60,0), 1 )))</f>
        <v/>
      </c>
    </row>
    <row r="143" spans="2:404" ht="15" customHeight="1">
      <c r="B143" s="301" t="s">
        <v>250</v>
      </c>
      <c r="C143" s="302">
        <v>46227</v>
      </c>
      <c r="D143" s="279" t="str">
        <f>IF('[7]MİLLEAGE(KM)'!H144="","",'[7]MİLLEAGE(KM)'!H144)</f>
        <v/>
      </c>
      <c r="E143" s="279" t="str">
        <f>IF('[7]MİLLEAGE(KM)'!I144="","",'[7]MİLLEAGE(KM)'!I144)</f>
        <v/>
      </c>
      <c r="F143" s="279" t="str">
        <f>IF('[7]MİLLEAGE(KM)'!J144="","",'[7]MİLLEAGE(KM)'!J144)</f>
        <v/>
      </c>
      <c r="G143" s="279" t="str">
        <f>IF('[7]MİLLEAGE(KM)'!K144="","",'[7]MİLLEAGE(KM)'!K144)</f>
        <v/>
      </c>
      <c r="H143" s="279" t="str">
        <f>IF('[7]MİLLEAGE(KM)'!L144="","",'[7]MİLLEAGE(KM)'!L144)</f>
        <v/>
      </c>
      <c r="I143" s="279" t="str">
        <f>IF('[7]MİLLEAGE(KM)'!M144="","",'[7]MİLLEAGE(KM)'!M144)</f>
        <v/>
      </c>
      <c r="J143" s="279" t="str">
        <f>IF('[7]MİLLEAGE(KM)'!N144="","",'[7]MİLLEAGE(KM)'!N144)</f>
        <v/>
      </c>
      <c r="K143" s="279" t="str">
        <f>IF('[7]MİLLEAGE(KM)'!O144="","",'[7]MİLLEAGE(KM)'!O144)</f>
        <v/>
      </c>
      <c r="L143" s="279" t="str">
        <f>IF('[7]MİLLEAGE(KM)'!P144="","",'[7]MİLLEAGE(KM)'!P144)</f>
        <v/>
      </c>
      <c r="M143" s="279" t="str">
        <f>IF('[7]MİLLEAGE(KM)'!Q144="","",'[7]MİLLEAGE(KM)'!Q144)</f>
        <v/>
      </c>
      <c r="N143" s="305"/>
      <c r="O143" s="279"/>
      <c r="P143" s="279"/>
      <c r="Q143" s="279"/>
      <c r="R143" s="279"/>
      <c r="S143" s="279"/>
      <c r="T143" s="279"/>
      <c r="U143" s="279"/>
      <c r="V143" s="279"/>
      <c r="W143" s="279"/>
      <c r="X143" s="279"/>
      <c r="Y143" s="279"/>
      <c r="Z143" s="279"/>
      <c r="AA143" s="279"/>
      <c r="AB143" s="279"/>
      <c r="AC143" s="279"/>
      <c r="AD143" s="279"/>
      <c r="AE143" s="279"/>
      <c r="AF143" s="279"/>
      <c r="AG143" s="279"/>
      <c r="AH143" s="279"/>
      <c r="AI143" s="279"/>
      <c r="AJ143" s="279"/>
      <c r="AK143" s="279"/>
      <c r="AL143" s="279"/>
      <c r="AM143" s="279"/>
      <c r="AN143" s="279"/>
      <c r="AO143" s="279"/>
      <c r="AP143" s="279"/>
      <c r="AQ143" s="279"/>
      <c r="AR143" s="279"/>
      <c r="AS143" s="279"/>
      <c r="AT143" s="279"/>
      <c r="AU143" s="279"/>
      <c r="AV143" s="279"/>
      <c r="AW143" s="279"/>
      <c r="AX143" s="279"/>
      <c r="AY143" s="279"/>
      <c r="AZ143" s="279"/>
      <c r="BA143" s="280"/>
      <c r="BB143" s="266"/>
      <c r="BC143" s="266"/>
      <c r="BD143" s="352"/>
      <c r="BE143" s="352"/>
      <c r="BF143" s="352"/>
      <c r="BG143" s="352"/>
      <c r="BH143" s="352"/>
      <c r="BI143" s="352"/>
      <c r="BJ143" s="352"/>
      <c r="BK143" s="352"/>
      <c r="BL143" s="352"/>
      <c r="BM143" s="352"/>
      <c r="BN143" s="352"/>
      <c r="BO143" s="352"/>
      <c r="BP143" s="352"/>
      <c r="BQ143" s="352"/>
      <c r="BR143" s="352"/>
      <c r="BS143" s="352"/>
      <c r="BT143" s="352"/>
      <c r="BU143" s="352"/>
      <c r="BV143" s="352"/>
      <c r="BW143" s="352"/>
      <c r="BX143" s="352"/>
      <c r="BY143" s="352"/>
      <c r="BZ143" s="352"/>
      <c r="CA143" s="352"/>
      <c r="CB143" s="352"/>
      <c r="CC143" s="352"/>
      <c r="CD143" s="352"/>
      <c r="CE143" s="352"/>
      <c r="CF143" s="352"/>
      <c r="CG143" s="352"/>
      <c r="CH143" s="352"/>
      <c r="CI143" s="352"/>
      <c r="CJ143" s="352"/>
      <c r="CK143" s="352"/>
      <c r="CL143" s="352"/>
      <c r="CM143" s="352"/>
      <c r="CN143" s="352"/>
      <c r="CO143" s="352"/>
      <c r="CP143" s="352"/>
      <c r="CQ143" s="352"/>
      <c r="CR143" s="352"/>
      <c r="CS143" s="352"/>
      <c r="CT143" s="352"/>
      <c r="CU143" s="352"/>
      <c r="CV143" s="352"/>
      <c r="CW143" s="352"/>
      <c r="CX143" s="352"/>
      <c r="CY143" s="352"/>
      <c r="CZ143" s="352"/>
      <c r="DA143" s="352"/>
      <c r="DB143" s="266"/>
      <c r="DC143" s="266">
        <f t="shared" si="14"/>
        <v>0</v>
      </c>
      <c r="DD143" s="302" t="str">
        <f t="shared" si="15"/>
        <v/>
      </c>
      <c r="DE143" s="328">
        <f>IF(D143&gt; 0,(COUNTIFS(FRACAS!$B$5:$B$9997, D$4, FRACAS!$D$5:$D$9997, "&lt;="&amp;D143)), "" )</f>
        <v>0</v>
      </c>
      <c r="DF143" s="282">
        <f>IF(E143&gt; 0,(COUNTIFS(FRACAS!$B$5:$B$9997, E$4, FRACAS!$D$5:$D$9997, "&lt;="&amp;E143)), "" )</f>
        <v>0</v>
      </c>
      <c r="DG143" s="282">
        <f>IF(F143&gt; 0,(COUNTIFS(FRACAS!$B$5:$B$9997, F$4, FRACAS!$D$5:$D$9997, "&lt;="&amp;F143)), "" )</f>
        <v>0</v>
      </c>
      <c r="DH143" s="282">
        <f>IF(G143&gt; 0,(COUNTIFS(FRACAS!$B$5:$B$9997, G$4, FRACAS!$D$5:$D$9997, "&lt;="&amp;G143)), "" )</f>
        <v>0</v>
      </c>
      <c r="DI143" s="282">
        <f>IF(H143&gt; 0,(COUNTIFS(FRACAS!$B$5:$B$9997, H$4, FRACAS!$D$5:$D$9997, "&lt;="&amp;H143)), "" )</f>
        <v>0</v>
      </c>
      <c r="DJ143" s="282">
        <f>IF(I143&gt; 0,(COUNTIFS(FRACAS!$B$5:$B$9997, I$4, FRACAS!$D$5:$D$9997, "&lt;="&amp;I143)), "" )</f>
        <v>0</v>
      </c>
      <c r="DK143" s="282">
        <f>IF(J143&gt; 0,(COUNTIFS(FRACAS!$B$5:$B$9997, J$4, FRACAS!$D$5:$D$9997, "&lt;="&amp;J143)), "" )</f>
        <v>0</v>
      </c>
      <c r="DL143" s="282">
        <f>IF(K143&gt; 0,(COUNTIFS(FRACAS!$B$5:$B$9997, K$4, FRACAS!$D$5:$D$9997, "&lt;="&amp;K143)), "" )</f>
        <v>0</v>
      </c>
      <c r="DM143" s="282">
        <f>IF(L143&gt; 0,(COUNTIFS(FRACAS!$B$5:$B$9997, L$4, FRACAS!$D$5:$D$9997, "&lt;="&amp;L143)), "" )</f>
        <v>0</v>
      </c>
      <c r="DN143" s="282">
        <f>IF(M143&gt; 0,(COUNTIFS(FRACAS!$B$5:$B$9997, M$4, FRACAS!$D$5:$D$9997, "&lt;="&amp;M143)), "" )</f>
        <v>0</v>
      </c>
      <c r="DO143" s="284"/>
      <c r="DP143" s="282"/>
      <c r="DQ143" s="282"/>
      <c r="DR143" s="282"/>
      <c r="DS143" s="282"/>
      <c r="DT143" s="282"/>
      <c r="DU143" s="282"/>
      <c r="DV143" s="282"/>
      <c r="DW143" s="282"/>
      <c r="DX143" s="282"/>
      <c r="DY143" s="282"/>
      <c r="DZ143" s="282"/>
      <c r="EA143" s="282"/>
      <c r="EB143" s="282"/>
      <c r="EC143" s="282"/>
      <c r="ED143" s="282"/>
      <c r="EE143" s="282"/>
      <c r="EF143" s="282"/>
      <c r="EG143" s="282"/>
      <c r="EH143" s="282"/>
      <c r="EI143" s="282"/>
      <c r="EJ143" s="282"/>
      <c r="EK143" s="282"/>
      <c r="EL143" s="282"/>
      <c r="EM143" s="282"/>
      <c r="EN143" s="282"/>
      <c r="EO143" s="282"/>
      <c r="EP143" s="282"/>
      <c r="EQ143" s="282"/>
      <c r="ER143" s="282"/>
      <c r="ES143" s="282"/>
      <c r="ET143" s="282"/>
      <c r="EU143" s="282"/>
      <c r="EV143" s="282"/>
      <c r="EW143" s="282"/>
      <c r="EX143" s="282"/>
      <c r="EY143" s="282"/>
      <c r="EZ143" s="282"/>
      <c r="FA143" s="282"/>
      <c r="FB143" s="283"/>
      <c r="FC143" s="285"/>
      <c r="FD143" s="285"/>
      <c r="JN143" s="306"/>
      <c r="JO143" s="274"/>
      <c r="JP143" s="274"/>
      <c r="JQ143" s="274"/>
      <c r="JR143" s="274"/>
      <c r="JS143" s="274"/>
      <c r="JT143" s="274"/>
      <c r="JU143" s="274"/>
      <c r="JV143" s="274"/>
      <c r="JW143" s="274"/>
      <c r="JX143" s="274"/>
      <c r="JY143" s="274"/>
      <c r="JZ143" s="274"/>
      <c r="KA143" s="274"/>
      <c r="KB143" s="274"/>
      <c r="KC143" s="274"/>
      <c r="KD143" s="274"/>
      <c r="KE143" s="274"/>
      <c r="KF143" s="274"/>
      <c r="KG143" s="274"/>
      <c r="KH143" s="274"/>
      <c r="KI143" s="274"/>
      <c r="KJ143" s="274"/>
      <c r="KK143" s="274"/>
      <c r="KL143" s="274"/>
      <c r="KM143" s="274"/>
      <c r="KN143" s="274"/>
      <c r="KO143" s="274"/>
      <c r="KP143" s="274"/>
      <c r="KQ143" s="274"/>
      <c r="KR143" s="274"/>
      <c r="KS143" s="274"/>
      <c r="KT143" s="274"/>
      <c r="KU143" s="274"/>
      <c r="KV143" s="274"/>
      <c r="KW143" s="274"/>
      <c r="KX143" s="274"/>
      <c r="KY143" s="274"/>
      <c r="KZ143" s="274"/>
      <c r="LA143" s="274"/>
      <c r="LB143" s="275"/>
      <c r="LC143" s="302" t="str">
        <f t="shared" si="17"/>
        <v/>
      </c>
      <c r="LD143" s="354" t="str" cm="1">
        <f t="array" ref="LD143">IFERROR(
    (((D143/FRACAS!$AY$1)*60))
    /
    (((D143/FRACAS!$AY$1)*60) + SUMPRODUCT((FRACAS!$B$5:$B$9997=D$4)*(FRACAS!$D$5:$D$9997&lt;=D143)*(IFERROR(FRACAS!$AM$5:$AM$9997,0)))
    ),"")</f>
        <v/>
      </c>
      <c r="LE143" s="354" t="str" cm="1">
        <f t="array" ref="LE143">IFERROR(
    (((E143/FRACAS!$AY$1)*60))
    /
    (((E143/FRACAS!$AY$1)*60) + SUMPRODUCT((FRACAS!$B$5:$B$9997=E$4)*(FRACAS!$D$5:$D$9997&lt;=E143)*(IFERROR(FRACAS!$AM$5:$AM$9997,0)))
    ),"")</f>
        <v/>
      </c>
      <c r="LF143" s="354" t="str" cm="1">
        <f t="array" ref="LF143">IFERROR(
    (((F143/FRACAS!$AY$1)*60))
    /
    (((F143/FRACAS!$AY$1)*60) + SUMPRODUCT((FRACAS!$B$5:$B$9997=F$4)*(FRACAS!$D$5:$D$9997&lt;=F143)*(IFERROR(FRACAS!$AM$5:$AM$9997,0)))
    ),"")</f>
        <v/>
      </c>
      <c r="LG143" s="354" t="str" cm="1">
        <f t="array" ref="LG143">IFERROR(
    (((G143/FRACAS!$AY$1)*60))
    /
    (((G143/FRACAS!$AY$1)*60) + SUMPRODUCT((FRACAS!$B$5:$B$9997=G$4)*(FRACAS!$D$5:$D$9997&lt;=G143)*(IFERROR(FRACAS!$AM$5:$AM$9997,0)))
    ),"")</f>
        <v/>
      </c>
      <c r="LH143" s="354" t="str" cm="1">
        <f t="array" ref="LH143">IFERROR(
    (((H143/FRACAS!$AY$1)*60))
    /
    (((H143/FRACAS!$AY$1)*60) + SUMPRODUCT((FRACAS!$B$5:$B$9997=H$4)*(FRACAS!$D$5:$D$9997&lt;=H143)*(IFERROR(FRACAS!$AM$5:$AM$9997,0)))
    ),"")</f>
        <v/>
      </c>
      <c r="LI143" s="354" t="str" cm="1">
        <f t="array" ref="LI143">IFERROR(
    (((I143/FRACAS!$AY$1)*60))
    /
    (((I143/FRACAS!$AY$1)*60) + SUMPRODUCT((FRACAS!$B$5:$B$9997=I$4)*(FRACAS!$D$5:$D$9997&lt;=I143)*(IFERROR(FRACAS!$AM$5:$AM$9997,0)))
    ),"")</f>
        <v/>
      </c>
      <c r="LJ143" s="354" t="str" cm="1">
        <f t="array" ref="LJ143">IFERROR(
    (((J143/FRACAS!$AY$1)*60))
    /
    (((J143/FRACAS!$AY$1)*60) + SUMPRODUCT((FRACAS!$B$5:$B$9997=J$4)*(FRACAS!$D$5:$D$9997&lt;=J143)*(IFERROR(FRACAS!$AM$5:$AM$9997,0)))
    ),"")</f>
        <v/>
      </c>
      <c r="LK143" s="354" t="str" cm="1">
        <f t="array" ref="LK143">IFERROR(
    (((K143/FRACAS!$AY$1)*60))
    /
    (((K143/FRACAS!$AY$1)*60) + SUMPRODUCT((FRACAS!$B$5:$B$9997=K$4)*(FRACAS!$D$5:$D$9997&lt;=K143)*(IFERROR(FRACAS!$AM$5:$AM$9997,0)))
    ),"")</f>
        <v/>
      </c>
      <c r="LL143" s="354" t="str" cm="1">
        <f t="array" ref="LL143">IFERROR(
    (((L143/FRACAS!$AY$1)*60))
    /
    (((L143/FRACAS!$AY$1)*60) + SUMPRODUCT((FRACAS!$B$5:$B$9997=L$4)*(FRACAS!$D$5:$D$9997&lt;=L143)*(IFERROR(FRACAS!$AM$5:$AM$9997,0)))
    ),"")</f>
        <v/>
      </c>
      <c r="LM143" s="354" t="str" cm="1">
        <f t="array" ref="LM143">IFERROR(
    (((M143/FRACAS!$AY$1)*60))
    /
    (((M143/FRACAS!$AY$1)*60) + SUMPRODUCT((FRACAS!$B$5:$B$9997=M$4)*(FRACAS!$D$5:$D$9997&lt;=M143)*(IFERROR(FRACAS!$AM$5:$AM$9997,0)))
    ),"")</f>
        <v/>
      </c>
      <c r="LN143" s="308"/>
      <c r="LO143" s="276"/>
      <c r="LP143" s="276"/>
      <c r="LQ143" s="276"/>
      <c r="LR143" s="276"/>
      <c r="LS143" s="276"/>
      <c r="LT143" s="276"/>
      <c r="LU143" s="276"/>
      <c r="LV143" s="276"/>
      <c r="LW143" s="276"/>
      <c r="LX143" s="276"/>
      <c r="LY143" s="276"/>
      <c r="LZ143" s="276"/>
      <c r="MA143" s="276"/>
      <c r="MB143" s="276"/>
      <c r="MC143" s="276"/>
      <c r="MD143" s="276"/>
      <c r="ME143" s="276"/>
      <c r="MF143" s="276"/>
      <c r="MG143" s="276"/>
      <c r="MH143" s="276"/>
      <c r="MI143" s="276"/>
      <c r="MJ143" s="276"/>
      <c r="MK143" s="276"/>
      <c r="ML143" s="276"/>
      <c r="MM143" s="276"/>
      <c r="MN143" s="276"/>
      <c r="MO143" s="276"/>
      <c r="MP143" s="276"/>
      <c r="MQ143" s="276"/>
      <c r="MR143" s="276"/>
      <c r="MS143" s="276"/>
      <c r="MT143" s="276"/>
      <c r="MU143" s="276"/>
      <c r="MV143" s="276"/>
      <c r="MW143" s="276"/>
      <c r="MX143" s="276"/>
      <c r="MY143" s="276"/>
      <c r="MZ143" s="276"/>
      <c r="NA143" s="277"/>
      <c r="ND143" s="345">
        <f t="shared" si="18"/>
        <v>0</v>
      </c>
      <c r="NE143" s="346" t="str">
        <f t="shared" si="16"/>
        <v/>
      </c>
      <c r="NF143" s="347" t="str" cm="1">
        <f t="array" ref="NF143">IF($ND143=0,"",(IFERROR( (IFERROR($ND143/FRACAS!$AY$1*60,0) - SUMPRODUCT( (FRACAS!$K$5:$K$9999=NF$2) * IFERROR(FRACAS!$AN$5:$AN$9999,0) ) ) / IFERROR($ND143/FRACAS!$AY$1*60,0), 1 )))</f>
        <v/>
      </c>
      <c r="NG143" s="347" t="str" cm="1">
        <f t="array" ref="NG143">IF($ND143=0,"",(IFERROR( (IFERROR($ND143/FRACAS!$AY$1*60,0) - SUMPRODUCT( (FRACAS!$K$5:$K$9999=NG$2) * IFERROR(FRACAS!$AN$5:$AN$9999,0) ) ) / IFERROR($ND143/FRACAS!$AY$1*60,0), 1 )))</f>
        <v/>
      </c>
      <c r="NH143" s="347" t="str" cm="1">
        <f t="array" ref="NH143">IF($ND143=0,"",(IFERROR( (IFERROR($ND143/FRACAS!$AY$1*60,0) - SUMPRODUCT( (FRACAS!$K$5:$K$9999=NH$2) * IFERROR(FRACAS!$AN$5:$AN$9999,0) ) ) / IFERROR($ND143/FRACAS!$AY$1*60,0), 1 )))</f>
        <v/>
      </c>
      <c r="NI143" s="347" t="str" cm="1">
        <f t="array" ref="NI143">IF($ND143=0,"",(IFERROR( (IFERROR($ND143/FRACAS!$AY$1*60,0) - SUMPRODUCT( (FRACAS!$K$5:$K$9999=NI$2) * IFERROR(FRACAS!$AN$5:$AN$9999,0) ) ) / IFERROR($ND143/FRACAS!$AY$1*60,0), 1 )))</f>
        <v/>
      </c>
      <c r="NJ143" s="347" t="str" cm="1">
        <f t="array" ref="NJ143">IF($ND143=0,"",(IFERROR( (IFERROR($ND143/FRACAS!$AY$1*60,0) - SUMPRODUCT( (FRACAS!$K$5:$K$9999=NJ$2) * IFERROR(FRACAS!$AN$5:$AN$9999,0) ) ) / IFERROR($ND143/FRACAS!$AY$1*60,0), 1 )))</f>
        <v/>
      </c>
      <c r="NK143" s="347" t="str" cm="1">
        <f t="array" ref="NK143">IF($ND143=0,"",(IFERROR( (IFERROR($ND143/FRACAS!$AY$1*60,0) - SUMPRODUCT( (FRACAS!$K$5:$K$9999=NK$2) * IFERROR(FRACAS!$AN$5:$AN$9999,0) ) ) / IFERROR($ND143/FRACAS!$AY$1*60,0), 1 )))</f>
        <v/>
      </c>
      <c r="NL143" s="347" t="str" cm="1">
        <f t="array" ref="NL143">IF($ND143=0,"",(IFERROR( (IFERROR($ND143/FRACAS!$AY$1*60,0) - SUMPRODUCT( (FRACAS!$K$5:$K$9999=NL$2) * IFERROR(FRACAS!$AN$5:$AN$9999,0) ) ) / IFERROR($ND143/FRACAS!$AY$1*60,0), 1 )))</f>
        <v/>
      </c>
      <c r="NM143" s="347" t="str" cm="1">
        <f t="array" ref="NM143">IF($ND143=0,"",(IFERROR( (IFERROR($ND143/FRACAS!$AY$1*60,0) - SUMPRODUCT( (FRACAS!$K$5:$K$9999=NM$2) * IFERROR(FRACAS!$AN$5:$AN$9999,0) ) ) / IFERROR($ND143/FRACAS!$AY$1*60,0), 1 )))</f>
        <v/>
      </c>
      <c r="NN143" s="347" t="str" cm="1">
        <f t="array" ref="NN143">IF($ND143=0,"",(IFERROR( (IFERROR($ND143/FRACAS!$AY$1*60,0) - SUMPRODUCT( (FRACAS!$K$5:$K$9999=NN$2) * IFERROR(FRACAS!$AN$5:$AN$9999,0) ) ) / IFERROR($ND143/FRACAS!$AY$1*60,0), 1 )))</f>
        <v/>
      </c>
      <c r="NO143" s="347" t="str" cm="1">
        <f t="array" ref="NO143">IF($ND143=0,"",(IFERROR( (IFERROR($ND143/FRACAS!$AY$1*60,0) - SUMPRODUCT( (FRACAS!$K$5:$K$9999=NO$2) * IFERROR(FRACAS!$AN$5:$AN$9999,0) ) ) / IFERROR($ND143/FRACAS!$AY$1*60,0), 1 )))</f>
        <v/>
      </c>
      <c r="NP143" s="347" t="str" cm="1">
        <f t="array" ref="NP143">IF($ND143=0,"",(IFERROR( (IFERROR($ND143/FRACAS!$AY$1*60,0) - SUMPRODUCT( (FRACAS!$K$5:$K$9999=NP$2) * IFERROR(FRACAS!$AN$5:$AN$9999,0) ) ) / IFERROR($ND143/FRACAS!$AY$1*60,0), 1 )))</f>
        <v/>
      </c>
      <c r="NQ143" s="347" t="str" cm="1">
        <f t="array" ref="NQ143">IF($ND143=0,"",(IFERROR( (IFERROR($ND143/FRACAS!$AY$1*60,0) - SUMPRODUCT( (FRACAS!$K$5:$K$9999=NQ$2) * IFERROR(FRACAS!$AN$5:$AN$9999,0) ) ) / IFERROR($ND143/FRACAS!$AY$1*60,0), 1 )))</f>
        <v/>
      </c>
      <c r="NR143" s="347" t="str" cm="1">
        <f t="array" ref="NR143">IF($ND143=0,"",(IFERROR( (IFERROR($ND143/FRACAS!$AY$1*60,0) - SUMPRODUCT( (FRACAS!$K$5:$K$9999=NR$2) * IFERROR(FRACAS!$AN$5:$AN$9999,0) ) ) / IFERROR($ND143/FRACAS!$AY$1*60,0), 1 )))</f>
        <v/>
      </c>
      <c r="NS143" s="347" t="str" cm="1">
        <f t="array" ref="NS143">IF($ND143=0,"",(IFERROR( (IFERROR($ND143/FRACAS!$AY$1*60,0) - SUMPRODUCT( (FRACAS!$K$5:$K$9999=NS$2) * IFERROR(FRACAS!$AN$5:$AN$9999,0) ) ) / IFERROR($ND143/FRACAS!$AY$1*60,0), 1 )))</f>
        <v/>
      </c>
      <c r="NT143" s="347" t="str" cm="1">
        <f t="array" ref="NT143">IF($ND143=0,"",(IFERROR( (IFERROR($ND143/FRACAS!$AY$1*60,0) - SUMPRODUCT( (FRACAS!$K$5:$K$9999=NT$2) * IFERROR(FRACAS!$AN$5:$AN$9999,0) ) ) / IFERROR($ND143/FRACAS!$AY$1*60,0), 1 )))</f>
        <v/>
      </c>
      <c r="NU143" s="347" t="str" cm="1">
        <f t="array" ref="NU143">IF($ND143=0,"",(IFERROR( (IFERROR($ND143/FRACAS!$AY$1*60,0) - SUMPRODUCT( (FRACAS!$K$5:$K$9999=NU$2) * IFERROR(FRACAS!$AN$5:$AN$9999,0) ) ) / IFERROR($ND143/FRACAS!$AY$1*60,0), 1 )))</f>
        <v/>
      </c>
      <c r="NV143" s="347" t="str" cm="1">
        <f t="array" ref="NV143">IF($ND143=0,"",(IFERROR( (IFERROR($ND143/FRACAS!$AY$1*60,0) - SUMPRODUCT( (FRACAS!$K$5:$K$9999=NV$2) * IFERROR(FRACAS!$AN$5:$AN$9999,0) ) ) / IFERROR($ND143/FRACAS!$AY$1*60,0), 1 )))</f>
        <v/>
      </c>
      <c r="NW143" s="347" t="str" cm="1">
        <f t="array" ref="NW143">IF($ND143=0,"",(IFERROR( (IFERROR($ND143/FRACAS!$AY$1*60,0) - SUMPRODUCT( (FRACAS!$K$5:$K$9999=NW$2) * IFERROR(FRACAS!$AN$5:$AN$9999,0) ) ) / IFERROR($ND143/FRACAS!$AY$1*60,0), 1 )))</f>
        <v/>
      </c>
      <c r="NX143" s="347" t="str" cm="1">
        <f t="array" ref="NX143">IF($ND143=0,"",(IFERROR( (IFERROR($ND143/FRACAS!$AY$1*60,0) - SUMPRODUCT( (FRACAS!$K$5:$K$9999=NX$2) * IFERROR(FRACAS!$AN$5:$AN$9999,0) ) ) / IFERROR($ND143/FRACAS!$AY$1*60,0), 1 )))</f>
        <v/>
      </c>
      <c r="NY143" s="347" t="str" cm="1">
        <f t="array" ref="NY143">IF($ND143=0,"",(IFERROR( (IFERROR($ND143/FRACAS!$AY$1*60,0) - SUMPRODUCT( (FRACAS!$K$5:$K$9999=NY$2) * IFERROR(FRACAS!$AN$5:$AN$9999,0) ) ) / IFERROR($ND143/FRACAS!$AY$1*60,0), 1 )))</f>
        <v/>
      </c>
      <c r="NZ143" s="347" t="str" cm="1">
        <f t="array" ref="NZ143">IF($ND143=0,"",(IFERROR( (IFERROR($ND143/FRACAS!$AY$1*60,0) - SUMPRODUCT( (FRACAS!$K$5:$K$9999=NZ$2) * IFERROR(FRACAS!$AN$5:$AN$9999,0) ) ) / IFERROR($ND143/FRACAS!$AY$1*60,0), 1 )))</f>
        <v/>
      </c>
      <c r="OA143" s="347" t="str" cm="1">
        <f t="array" ref="OA143">IF($ND143=0,"",(IFERROR( (IFERROR($ND143/FRACAS!$AY$1*60,0) - SUMPRODUCT( (FRACAS!$K$5:$K$9999=OA$2) * IFERROR(FRACAS!$AN$5:$AN$9999,0) ) ) / IFERROR($ND143/FRACAS!$AY$1*60,0), 1 )))</f>
        <v/>
      </c>
      <c r="OB143" s="347" t="str" cm="1">
        <f t="array" ref="OB143">IF($ND143=0,"",(IFERROR( (IFERROR($ND143/FRACAS!$AY$1*60,0) - SUMPRODUCT( (FRACAS!$K$5:$K$9999=OB$2) * IFERROR(FRACAS!$AN$5:$AN$9999,0) ) ) / IFERROR($ND143/FRACAS!$AY$1*60,0), 1 )))</f>
        <v/>
      </c>
      <c r="OC143" s="347" t="str" cm="1">
        <f t="array" ref="OC143">IF($ND143=0,"",(IFERROR( (IFERROR($ND143/FRACAS!$AY$1*60,0) - SUMPRODUCT( (FRACAS!$K$5:$K$9999=OC$2) * IFERROR(FRACAS!$AN$5:$AN$9999,0) ) ) / IFERROR($ND143/FRACAS!$AY$1*60,0), 1 )))</f>
        <v/>
      </c>
      <c r="OD143" s="347" t="str" cm="1">
        <f t="array" ref="OD143">IF($ND143=0,"",(IFERROR( (IFERROR($ND143/FRACAS!$AY$1*60,0) - SUMPRODUCT( (FRACAS!$K$5:$K$9999=OD$2) * IFERROR(FRACAS!$AN$5:$AN$9999,0) ) ) / IFERROR($ND143/FRACAS!$AY$1*60,0), 1 )))</f>
        <v/>
      </c>
      <c r="OE143" s="347" t="str" cm="1">
        <f t="array" ref="OE143">IF($ND143=0,"",(IFERROR( (IFERROR($ND143/FRACAS!$AY$1*60,0) - SUMPRODUCT( (FRACAS!$K$5:$K$9999=OE$2) * IFERROR(FRACAS!$AN$5:$AN$9999,0) ) ) / IFERROR($ND143/FRACAS!$AY$1*60,0), 1 )))</f>
        <v/>
      </c>
      <c r="OF143" s="347" t="str" cm="1">
        <f t="array" ref="OF143">IF($ND143=0,"",(IFERROR( (IFERROR($ND143/FRACAS!$AY$1*60,0) - SUMPRODUCT( (FRACAS!$K$5:$K$9999=OF$2) * IFERROR(FRACAS!$AN$5:$AN$9999,0) ) ) / IFERROR($ND143/FRACAS!$AY$1*60,0), 1 )))</f>
        <v/>
      </c>
      <c r="OG143" s="347" t="str" cm="1">
        <f t="array" ref="OG143">IF($ND143=0,"",(IFERROR( (IFERROR($ND143/FRACAS!$AY$1*60,0) - SUMPRODUCT( (FRACAS!$K$5:$K$9999=OG$2) * IFERROR(FRACAS!$AN$5:$AN$9999,0) ) ) / IFERROR($ND143/FRACAS!$AY$1*60,0), 1 )))</f>
        <v/>
      </c>
      <c r="OH143" s="347" t="str" cm="1">
        <f t="array" ref="OH143">IF($ND143=0,"",(IFERROR( (IFERROR($ND143/FRACAS!$AY$1*60,0) - SUMPRODUCT( (FRACAS!$K$5:$K$9999=OH$2) * IFERROR(FRACAS!$AN$5:$AN$9999,0) ) ) / IFERROR($ND143/FRACAS!$AY$1*60,0), 1 )))</f>
        <v/>
      </c>
      <c r="OI143" s="347" t="str" cm="1">
        <f t="array" ref="OI143">IF($ND143=0,"",(IFERROR( (IFERROR($ND143/FRACAS!$AY$1*60,0) - SUMPRODUCT( (FRACAS!$K$5:$K$9999=OI$2) * IFERROR(FRACAS!$AN$5:$AN$9999,0) ) ) / IFERROR($ND143/FRACAS!$AY$1*60,0), 1 )))</f>
        <v/>
      </c>
      <c r="OJ143" s="347" t="str" cm="1">
        <f t="array" ref="OJ143">IF($ND143=0,"",(IFERROR( (IFERROR($ND143/FRACAS!$AY$1*60,0) - SUMPRODUCT( (FRACAS!$K$5:$K$9999=OJ$2) * IFERROR(FRACAS!$AN$5:$AN$9999,0) ) ) / IFERROR($ND143/FRACAS!$AY$1*60,0), 1 )))</f>
        <v/>
      </c>
      <c r="OK143" s="347" t="str" cm="1">
        <f t="array" ref="OK143">IF($ND143=0,"",(IFERROR( (IFERROR($ND143/FRACAS!$AY$1*60,0) - SUMPRODUCT( (FRACAS!$K$5:$K$9999=OK$2) * IFERROR(FRACAS!$AN$5:$AN$9999,0) ) ) / IFERROR($ND143/FRACAS!$AY$1*60,0), 1 )))</f>
        <v/>
      </c>
      <c r="OL143" s="347" t="str" cm="1">
        <f t="array" ref="OL143">IF($ND143=0,"",(IFERROR( (IFERROR($ND143/FRACAS!$AY$1*60,0) - SUMPRODUCT( (FRACAS!$K$5:$K$9999=OL$2) * IFERROR(FRACAS!$AN$5:$AN$9999,0) ) ) / IFERROR($ND143/FRACAS!$AY$1*60,0), 1 )))</f>
        <v/>
      </c>
      <c r="OM143" s="347" t="str" cm="1">
        <f t="array" ref="OM143">IF($ND143=0,"",(IFERROR( (IFERROR($ND143/FRACAS!$AY$1*60,0) - SUMPRODUCT( (FRACAS!$K$5:$K$9999=OM$2) * IFERROR(FRACAS!$AN$5:$AN$9999,0) ) ) / IFERROR($ND143/FRACAS!$AY$1*60,0), 1 )))</f>
        <v/>
      </c>
      <c r="ON143" s="347" t="str" cm="1">
        <f t="array" ref="ON143">IF($ND143=0,"",(IFERROR( (IFERROR($ND143/FRACAS!$AY$1*60,0) - SUMPRODUCT( (FRACAS!$K$5:$K$9999=ON$2) * IFERROR(FRACAS!$AN$5:$AN$9999,0) ) ) / IFERROR($ND143/FRACAS!$AY$1*60,0), 1 )))</f>
        <v/>
      </c>
    </row>
    <row r="144" spans="2:404" ht="15" customHeight="1">
      <c r="B144" s="301" t="s">
        <v>251</v>
      </c>
      <c r="C144" s="302">
        <v>46234</v>
      </c>
      <c r="D144" s="279" t="str">
        <f>IF('[7]MİLLEAGE(KM)'!H145="","",'[7]MİLLEAGE(KM)'!H145)</f>
        <v/>
      </c>
      <c r="E144" s="279" t="str">
        <f>IF('[7]MİLLEAGE(KM)'!I145="","",'[7]MİLLEAGE(KM)'!I145)</f>
        <v/>
      </c>
      <c r="F144" s="279" t="str">
        <f>IF('[7]MİLLEAGE(KM)'!J145="","",'[7]MİLLEAGE(KM)'!J145)</f>
        <v/>
      </c>
      <c r="G144" s="279" t="str">
        <f>IF('[7]MİLLEAGE(KM)'!K145="","",'[7]MİLLEAGE(KM)'!K145)</f>
        <v/>
      </c>
      <c r="H144" s="279" t="str">
        <f>IF('[7]MİLLEAGE(KM)'!L145="","",'[7]MİLLEAGE(KM)'!L145)</f>
        <v/>
      </c>
      <c r="I144" s="279" t="str">
        <f>IF('[7]MİLLEAGE(KM)'!M145="","",'[7]MİLLEAGE(KM)'!M145)</f>
        <v/>
      </c>
      <c r="J144" s="279" t="str">
        <f>IF('[7]MİLLEAGE(KM)'!N145="","",'[7]MİLLEAGE(KM)'!N145)</f>
        <v/>
      </c>
      <c r="K144" s="279" t="str">
        <f>IF('[7]MİLLEAGE(KM)'!O145="","",'[7]MİLLEAGE(KM)'!O145)</f>
        <v/>
      </c>
      <c r="L144" s="279" t="str">
        <f>IF('[7]MİLLEAGE(KM)'!P145="","",'[7]MİLLEAGE(KM)'!P145)</f>
        <v/>
      </c>
      <c r="M144" s="279" t="str">
        <f>IF('[7]MİLLEAGE(KM)'!Q145="","",'[7]MİLLEAGE(KM)'!Q145)</f>
        <v/>
      </c>
      <c r="N144" s="305"/>
      <c r="O144" s="279"/>
      <c r="P144" s="279"/>
      <c r="Q144" s="279"/>
      <c r="R144" s="279"/>
      <c r="S144" s="279"/>
      <c r="T144" s="279"/>
      <c r="U144" s="279"/>
      <c r="V144" s="279"/>
      <c r="W144" s="279"/>
      <c r="X144" s="279"/>
      <c r="Y144" s="279"/>
      <c r="Z144" s="279"/>
      <c r="AA144" s="279"/>
      <c r="AB144" s="279"/>
      <c r="AC144" s="279"/>
      <c r="AD144" s="279"/>
      <c r="AE144" s="279"/>
      <c r="AF144" s="279"/>
      <c r="AG144" s="279"/>
      <c r="AH144" s="279"/>
      <c r="AI144" s="279"/>
      <c r="AJ144" s="279"/>
      <c r="AK144" s="279"/>
      <c r="AL144" s="279"/>
      <c r="AM144" s="279"/>
      <c r="AN144" s="279"/>
      <c r="AO144" s="279"/>
      <c r="AP144" s="279"/>
      <c r="AQ144" s="279"/>
      <c r="AR144" s="279"/>
      <c r="AS144" s="279"/>
      <c r="AT144" s="279"/>
      <c r="AU144" s="279"/>
      <c r="AV144" s="279"/>
      <c r="AW144" s="279"/>
      <c r="AX144" s="279"/>
      <c r="AY144" s="279"/>
      <c r="AZ144" s="279"/>
      <c r="BA144" s="280"/>
      <c r="BB144" s="266"/>
      <c r="BC144" s="266"/>
      <c r="BD144" s="352"/>
      <c r="BE144" s="352"/>
      <c r="BF144" s="352"/>
      <c r="BG144" s="352"/>
      <c r="BH144" s="352"/>
      <c r="BI144" s="352"/>
      <c r="BJ144" s="352"/>
      <c r="BK144" s="352"/>
      <c r="BL144" s="352"/>
      <c r="BM144" s="352"/>
      <c r="BN144" s="352"/>
      <c r="BO144" s="352"/>
      <c r="BP144" s="352"/>
      <c r="BQ144" s="352"/>
      <c r="BR144" s="352"/>
      <c r="BS144" s="352"/>
      <c r="BT144" s="352"/>
      <c r="BU144" s="352"/>
      <c r="BV144" s="352"/>
      <c r="BW144" s="352"/>
      <c r="BX144" s="352"/>
      <c r="BY144" s="352"/>
      <c r="BZ144" s="352"/>
      <c r="CA144" s="352"/>
      <c r="CB144" s="352"/>
      <c r="CC144" s="352"/>
      <c r="CD144" s="352"/>
      <c r="CE144" s="352"/>
      <c r="CF144" s="352"/>
      <c r="CG144" s="352"/>
      <c r="CH144" s="352"/>
      <c r="CI144" s="352"/>
      <c r="CJ144" s="352"/>
      <c r="CK144" s="352"/>
      <c r="CL144" s="352"/>
      <c r="CM144" s="352"/>
      <c r="CN144" s="352"/>
      <c r="CO144" s="352"/>
      <c r="CP144" s="352"/>
      <c r="CQ144" s="352"/>
      <c r="CR144" s="352"/>
      <c r="CS144" s="352"/>
      <c r="CT144" s="352"/>
      <c r="CU144" s="352"/>
      <c r="CV144" s="352"/>
      <c r="CW144" s="352"/>
      <c r="CX144" s="352"/>
      <c r="CY144" s="352"/>
      <c r="CZ144" s="352"/>
      <c r="DA144" s="352"/>
      <c r="DB144" s="266"/>
      <c r="DC144" s="266">
        <f t="shared" si="14"/>
        <v>0</v>
      </c>
      <c r="DD144" s="302" t="str">
        <f t="shared" si="15"/>
        <v/>
      </c>
      <c r="DE144" s="328">
        <f>IF(D144&gt; 0,(COUNTIFS(FRACAS!$B$5:$B$9997, D$4, FRACAS!$D$5:$D$9997, "&lt;="&amp;D144)), "" )</f>
        <v>0</v>
      </c>
      <c r="DF144" s="282">
        <f>IF(E144&gt; 0,(COUNTIFS(FRACAS!$B$5:$B$9997, E$4, FRACAS!$D$5:$D$9997, "&lt;="&amp;E144)), "" )</f>
        <v>0</v>
      </c>
      <c r="DG144" s="282">
        <f>IF(F144&gt; 0,(COUNTIFS(FRACAS!$B$5:$B$9997, F$4, FRACAS!$D$5:$D$9997, "&lt;="&amp;F144)), "" )</f>
        <v>0</v>
      </c>
      <c r="DH144" s="282">
        <f>IF(G144&gt; 0,(COUNTIFS(FRACAS!$B$5:$B$9997, G$4, FRACAS!$D$5:$D$9997, "&lt;="&amp;G144)), "" )</f>
        <v>0</v>
      </c>
      <c r="DI144" s="282">
        <f>IF(H144&gt; 0,(COUNTIFS(FRACAS!$B$5:$B$9997, H$4, FRACAS!$D$5:$D$9997, "&lt;="&amp;H144)), "" )</f>
        <v>0</v>
      </c>
      <c r="DJ144" s="282">
        <f>IF(I144&gt; 0,(COUNTIFS(FRACAS!$B$5:$B$9997, I$4, FRACAS!$D$5:$D$9997, "&lt;="&amp;I144)), "" )</f>
        <v>0</v>
      </c>
      <c r="DK144" s="282">
        <f>IF(J144&gt; 0,(COUNTIFS(FRACAS!$B$5:$B$9997, J$4, FRACAS!$D$5:$D$9997, "&lt;="&amp;J144)), "" )</f>
        <v>0</v>
      </c>
      <c r="DL144" s="282">
        <f>IF(K144&gt; 0,(COUNTIFS(FRACAS!$B$5:$B$9997, K$4, FRACAS!$D$5:$D$9997, "&lt;="&amp;K144)), "" )</f>
        <v>0</v>
      </c>
      <c r="DM144" s="282">
        <f>IF(L144&gt; 0,(COUNTIFS(FRACAS!$B$5:$B$9997, L$4, FRACAS!$D$5:$D$9997, "&lt;="&amp;L144)), "" )</f>
        <v>0</v>
      </c>
      <c r="DN144" s="282">
        <f>IF(M144&gt; 0,(COUNTIFS(FRACAS!$B$5:$B$9997, M$4, FRACAS!$D$5:$D$9997, "&lt;="&amp;M144)), "" )</f>
        <v>0</v>
      </c>
      <c r="DO144" s="284"/>
      <c r="DP144" s="282"/>
      <c r="DQ144" s="282"/>
      <c r="DR144" s="282"/>
      <c r="DS144" s="282"/>
      <c r="DT144" s="282"/>
      <c r="DU144" s="282"/>
      <c r="DV144" s="282"/>
      <c r="DW144" s="282"/>
      <c r="DX144" s="282"/>
      <c r="DY144" s="282"/>
      <c r="DZ144" s="282"/>
      <c r="EA144" s="282"/>
      <c r="EB144" s="282"/>
      <c r="EC144" s="282"/>
      <c r="ED144" s="282"/>
      <c r="EE144" s="282"/>
      <c r="EF144" s="282"/>
      <c r="EG144" s="282"/>
      <c r="EH144" s="282"/>
      <c r="EI144" s="282"/>
      <c r="EJ144" s="282"/>
      <c r="EK144" s="282"/>
      <c r="EL144" s="282"/>
      <c r="EM144" s="282"/>
      <c r="EN144" s="282"/>
      <c r="EO144" s="282"/>
      <c r="EP144" s="282"/>
      <c r="EQ144" s="282"/>
      <c r="ER144" s="282"/>
      <c r="ES144" s="282"/>
      <c r="ET144" s="282"/>
      <c r="EU144" s="282"/>
      <c r="EV144" s="282"/>
      <c r="EW144" s="282"/>
      <c r="EX144" s="282"/>
      <c r="EY144" s="282"/>
      <c r="EZ144" s="282"/>
      <c r="FA144" s="282"/>
      <c r="FB144" s="283"/>
      <c r="FC144" s="285"/>
      <c r="FD144" s="285"/>
      <c r="JN144" s="306"/>
      <c r="JO144" s="274"/>
      <c r="JP144" s="274"/>
      <c r="JQ144" s="274"/>
      <c r="JR144" s="274"/>
      <c r="JS144" s="274"/>
      <c r="JT144" s="274"/>
      <c r="JU144" s="274"/>
      <c r="JV144" s="274"/>
      <c r="JW144" s="274"/>
      <c r="JX144" s="274"/>
      <c r="JY144" s="274"/>
      <c r="JZ144" s="274"/>
      <c r="KA144" s="274"/>
      <c r="KB144" s="274"/>
      <c r="KC144" s="274"/>
      <c r="KD144" s="274"/>
      <c r="KE144" s="274"/>
      <c r="KF144" s="274"/>
      <c r="KG144" s="274"/>
      <c r="KH144" s="274"/>
      <c r="KI144" s="274"/>
      <c r="KJ144" s="274"/>
      <c r="KK144" s="274"/>
      <c r="KL144" s="274"/>
      <c r="KM144" s="274"/>
      <c r="KN144" s="274"/>
      <c r="KO144" s="274"/>
      <c r="KP144" s="274"/>
      <c r="KQ144" s="274"/>
      <c r="KR144" s="274"/>
      <c r="KS144" s="274"/>
      <c r="KT144" s="274"/>
      <c r="KU144" s="274"/>
      <c r="KV144" s="274"/>
      <c r="KW144" s="274"/>
      <c r="KX144" s="274"/>
      <c r="KY144" s="274"/>
      <c r="KZ144" s="274"/>
      <c r="LA144" s="274"/>
      <c r="LB144" s="275"/>
      <c r="LC144" s="302" t="str">
        <f t="shared" si="17"/>
        <v/>
      </c>
      <c r="LD144" s="354" t="str" cm="1">
        <f t="array" ref="LD144">IFERROR(
    (((D144/FRACAS!$AY$1)*60))
    /
    (((D144/FRACAS!$AY$1)*60) + SUMPRODUCT((FRACAS!$B$5:$B$9997=D$4)*(FRACAS!$D$5:$D$9997&lt;=D144)*(IFERROR(FRACAS!$AM$5:$AM$9997,0)))
    ),"")</f>
        <v/>
      </c>
      <c r="LE144" s="354" t="str" cm="1">
        <f t="array" ref="LE144">IFERROR(
    (((E144/FRACAS!$AY$1)*60))
    /
    (((E144/FRACAS!$AY$1)*60) + SUMPRODUCT((FRACAS!$B$5:$B$9997=E$4)*(FRACAS!$D$5:$D$9997&lt;=E144)*(IFERROR(FRACAS!$AM$5:$AM$9997,0)))
    ),"")</f>
        <v/>
      </c>
      <c r="LF144" s="354" t="str" cm="1">
        <f t="array" ref="LF144">IFERROR(
    (((F144/FRACAS!$AY$1)*60))
    /
    (((F144/FRACAS!$AY$1)*60) + SUMPRODUCT((FRACAS!$B$5:$B$9997=F$4)*(FRACAS!$D$5:$D$9997&lt;=F144)*(IFERROR(FRACAS!$AM$5:$AM$9997,0)))
    ),"")</f>
        <v/>
      </c>
      <c r="LG144" s="354" t="str" cm="1">
        <f t="array" ref="LG144">IFERROR(
    (((G144/FRACAS!$AY$1)*60))
    /
    (((G144/FRACAS!$AY$1)*60) + SUMPRODUCT((FRACAS!$B$5:$B$9997=G$4)*(FRACAS!$D$5:$D$9997&lt;=G144)*(IFERROR(FRACAS!$AM$5:$AM$9997,0)))
    ),"")</f>
        <v/>
      </c>
      <c r="LH144" s="354" t="str" cm="1">
        <f t="array" ref="LH144">IFERROR(
    (((H144/FRACAS!$AY$1)*60))
    /
    (((H144/FRACAS!$AY$1)*60) + SUMPRODUCT((FRACAS!$B$5:$B$9997=H$4)*(FRACAS!$D$5:$D$9997&lt;=H144)*(IFERROR(FRACAS!$AM$5:$AM$9997,0)))
    ),"")</f>
        <v/>
      </c>
      <c r="LI144" s="354" t="str" cm="1">
        <f t="array" ref="LI144">IFERROR(
    (((I144/FRACAS!$AY$1)*60))
    /
    (((I144/FRACAS!$AY$1)*60) + SUMPRODUCT((FRACAS!$B$5:$B$9997=I$4)*(FRACAS!$D$5:$D$9997&lt;=I144)*(IFERROR(FRACAS!$AM$5:$AM$9997,0)))
    ),"")</f>
        <v/>
      </c>
      <c r="LJ144" s="354" t="str" cm="1">
        <f t="array" ref="LJ144">IFERROR(
    (((J144/FRACAS!$AY$1)*60))
    /
    (((J144/FRACAS!$AY$1)*60) + SUMPRODUCT((FRACAS!$B$5:$B$9997=J$4)*(FRACAS!$D$5:$D$9997&lt;=J144)*(IFERROR(FRACAS!$AM$5:$AM$9997,0)))
    ),"")</f>
        <v/>
      </c>
      <c r="LK144" s="354" t="str" cm="1">
        <f t="array" ref="LK144">IFERROR(
    (((K144/FRACAS!$AY$1)*60))
    /
    (((K144/FRACAS!$AY$1)*60) + SUMPRODUCT((FRACAS!$B$5:$B$9997=K$4)*(FRACAS!$D$5:$D$9997&lt;=K144)*(IFERROR(FRACAS!$AM$5:$AM$9997,0)))
    ),"")</f>
        <v/>
      </c>
      <c r="LL144" s="354" t="str" cm="1">
        <f t="array" ref="LL144">IFERROR(
    (((L144/FRACAS!$AY$1)*60))
    /
    (((L144/FRACAS!$AY$1)*60) + SUMPRODUCT((FRACAS!$B$5:$B$9997=L$4)*(FRACAS!$D$5:$D$9997&lt;=L144)*(IFERROR(FRACAS!$AM$5:$AM$9997,0)))
    ),"")</f>
        <v/>
      </c>
      <c r="LM144" s="354" t="str" cm="1">
        <f t="array" ref="LM144">IFERROR(
    (((M144/FRACAS!$AY$1)*60))
    /
    (((M144/FRACAS!$AY$1)*60) + SUMPRODUCT((FRACAS!$B$5:$B$9997=M$4)*(FRACAS!$D$5:$D$9997&lt;=M144)*(IFERROR(FRACAS!$AM$5:$AM$9997,0)))
    ),"")</f>
        <v/>
      </c>
      <c r="LN144" s="308"/>
      <c r="LO144" s="276"/>
      <c r="LP144" s="276"/>
      <c r="LQ144" s="276"/>
      <c r="LR144" s="276"/>
      <c r="LS144" s="276"/>
      <c r="LT144" s="276"/>
      <c r="LU144" s="276"/>
      <c r="LV144" s="276"/>
      <c r="LW144" s="276"/>
      <c r="LX144" s="276"/>
      <c r="LY144" s="276"/>
      <c r="LZ144" s="276"/>
      <c r="MA144" s="276"/>
      <c r="MB144" s="276"/>
      <c r="MC144" s="276"/>
      <c r="MD144" s="276"/>
      <c r="ME144" s="276"/>
      <c r="MF144" s="276"/>
      <c r="MG144" s="276"/>
      <c r="MH144" s="276"/>
      <c r="MI144" s="276"/>
      <c r="MJ144" s="276"/>
      <c r="MK144" s="276"/>
      <c r="ML144" s="276"/>
      <c r="MM144" s="276"/>
      <c r="MN144" s="276"/>
      <c r="MO144" s="276"/>
      <c r="MP144" s="276"/>
      <c r="MQ144" s="276"/>
      <c r="MR144" s="276"/>
      <c r="MS144" s="276"/>
      <c r="MT144" s="276"/>
      <c r="MU144" s="276"/>
      <c r="MV144" s="276"/>
      <c r="MW144" s="276"/>
      <c r="MX144" s="276"/>
      <c r="MY144" s="276"/>
      <c r="MZ144" s="276"/>
      <c r="NA144" s="277"/>
      <c r="ND144" s="345">
        <f t="shared" si="18"/>
        <v>0</v>
      </c>
      <c r="NE144" s="346" t="str">
        <f t="shared" si="16"/>
        <v/>
      </c>
      <c r="NF144" s="347" t="str" cm="1">
        <f t="array" ref="NF144">IF($ND144=0,"",(IFERROR( (IFERROR($ND144/FRACAS!$AY$1*60,0) - SUMPRODUCT( (FRACAS!$K$5:$K$9999=NF$2) * IFERROR(FRACAS!$AN$5:$AN$9999,0) ) ) / IFERROR($ND144/FRACAS!$AY$1*60,0), 1 )))</f>
        <v/>
      </c>
      <c r="NG144" s="347" t="str" cm="1">
        <f t="array" ref="NG144">IF($ND144=0,"",(IFERROR( (IFERROR($ND144/FRACAS!$AY$1*60,0) - SUMPRODUCT( (FRACAS!$K$5:$K$9999=NG$2) * IFERROR(FRACAS!$AN$5:$AN$9999,0) ) ) / IFERROR($ND144/FRACAS!$AY$1*60,0), 1 )))</f>
        <v/>
      </c>
      <c r="NH144" s="347" t="str" cm="1">
        <f t="array" ref="NH144">IF($ND144=0,"",(IFERROR( (IFERROR($ND144/FRACAS!$AY$1*60,0) - SUMPRODUCT( (FRACAS!$K$5:$K$9999=NH$2) * IFERROR(FRACAS!$AN$5:$AN$9999,0) ) ) / IFERROR($ND144/FRACAS!$AY$1*60,0), 1 )))</f>
        <v/>
      </c>
      <c r="NI144" s="347" t="str" cm="1">
        <f t="array" ref="NI144">IF($ND144=0,"",(IFERROR( (IFERROR($ND144/FRACAS!$AY$1*60,0) - SUMPRODUCT( (FRACAS!$K$5:$K$9999=NI$2) * IFERROR(FRACAS!$AN$5:$AN$9999,0) ) ) / IFERROR($ND144/FRACAS!$AY$1*60,0), 1 )))</f>
        <v/>
      </c>
      <c r="NJ144" s="347" t="str" cm="1">
        <f t="array" ref="NJ144">IF($ND144=0,"",(IFERROR( (IFERROR($ND144/FRACAS!$AY$1*60,0) - SUMPRODUCT( (FRACAS!$K$5:$K$9999=NJ$2) * IFERROR(FRACAS!$AN$5:$AN$9999,0) ) ) / IFERROR($ND144/FRACAS!$AY$1*60,0), 1 )))</f>
        <v/>
      </c>
      <c r="NK144" s="347" t="str" cm="1">
        <f t="array" ref="NK144">IF($ND144=0,"",(IFERROR( (IFERROR($ND144/FRACAS!$AY$1*60,0) - SUMPRODUCT( (FRACAS!$K$5:$K$9999=NK$2) * IFERROR(FRACAS!$AN$5:$AN$9999,0) ) ) / IFERROR($ND144/FRACAS!$AY$1*60,0), 1 )))</f>
        <v/>
      </c>
      <c r="NL144" s="347" t="str" cm="1">
        <f t="array" ref="NL144">IF($ND144=0,"",(IFERROR( (IFERROR($ND144/FRACAS!$AY$1*60,0) - SUMPRODUCT( (FRACAS!$K$5:$K$9999=NL$2) * IFERROR(FRACAS!$AN$5:$AN$9999,0) ) ) / IFERROR($ND144/FRACAS!$AY$1*60,0), 1 )))</f>
        <v/>
      </c>
      <c r="NM144" s="347" t="str" cm="1">
        <f t="array" ref="NM144">IF($ND144=0,"",(IFERROR( (IFERROR($ND144/FRACAS!$AY$1*60,0) - SUMPRODUCT( (FRACAS!$K$5:$K$9999=NM$2) * IFERROR(FRACAS!$AN$5:$AN$9999,0) ) ) / IFERROR($ND144/FRACAS!$AY$1*60,0), 1 )))</f>
        <v/>
      </c>
      <c r="NN144" s="347" t="str" cm="1">
        <f t="array" ref="NN144">IF($ND144=0,"",(IFERROR( (IFERROR($ND144/FRACAS!$AY$1*60,0) - SUMPRODUCT( (FRACAS!$K$5:$K$9999=NN$2) * IFERROR(FRACAS!$AN$5:$AN$9999,0) ) ) / IFERROR($ND144/FRACAS!$AY$1*60,0), 1 )))</f>
        <v/>
      </c>
      <c r="NO144" s="347" t="str" cm="1">
        <f t="array" ref="NO144">IF($ND144=0,"",(IFERROR( (IFERROR($ND144/FRACAS!$AY$1*60,0) - SUMPRODUCT( (FRACAS!$K$5:$K$9999=NO$2) * IFERROR(FRACAS!$AN$5:$AN$9999,0) ) ) / IFERROR($ND144/FRACAS!$AY$1*60,0), 1 )))</f>
        <v/>
      </c>
      <c r="NP144" s="347" t="str" cm="1">
        <f t="array" ref="NP144">IF($ND144=0,"",(IFERROR( (IFERROR($ND144/FRACAS!$AY$1*60,0) - SUMPRODUCT( (FRACAS!$K$5:$K$9999=NP$2) * IFERROR(FRACAS!$AN$5:$AN$9999,0) ) ) / IFERROR($ND144/FRACAS!$AY$1*60,0), 1 )))</f>
        <v/>
      </c>
      <c r="NQ144" s="347" t="str" cm="1">
        <f t="array" ref="NQ144">IF($ND144=0,"",(IFERROR( (IFERROR($ND144/FRACAS!$AY$1*60,0) - SUMPRODUCT( (FRACAS!$K$5:$K$9999=NQ$2) * IFERROR(FRACAS!$AN$5:$AN$9999,0) ) ) / IFERROR($ND144/FRACAS!$AY$1*60,0), 1 )))</f>
        <v/>
      </c>
      <c r="NR144" s="347" t="str" cm="1">
        <f t="array" ref="NR144">IF($ND144=0,"",(IFERROR( (IFERROR($ND144/FRACAS!$AY$1*60,0) - SUMPRODUCT( (FRACAS!$K$5:$K$9999=NR$2) * IFERROR(FRACAS!$AN$5:$AN$9999,0) ) ) / IFERROR($ND144/FRACAS!$AY$1*60,0), 1 )))</f>
        <v/>
      </c>
      <c r="NS144" s="347" t="str" cm="1">
        <f t="array" ref="NS144">IF($ND144=0,"",(IFERROR( (IFERROR($ND144/FRACAS!$AY$1*60,0) - SUMPRODUCT( (FRACAS!$K$5:$K$9999=NS$2) * IFERROR(FRACAS!$AN$5:$AN$9999,0) ) ) / IFERROR($ND144/FRACAS!$AY$1*60,0), 1 )))</f>
        <v/>
      </c>
      <c r="NT144" s="347" t="str" cm="1">
        <f t="array" ref="NT144">IF($ND144=0,"",(IFERROR( (IFERROR($ND144/FRACAS!$AY$1*60,0) - SUMPRODUCT( (FRACAS!$K$5:$K$9999=NT$2) * IFERROR(FRACAS!$AN$5:$AN$9999,0) ) ) / IFERROR($ND144/FRACAS!$AY$1*60,0), 1 )))</f>
        <v/>
      </c>
      <c r="NU144" s="347" t="str" cm="1">
        <f t="array" ref="NU144">IF($ND144=0,"",(IFERROR( (IFERROR($ND144/FRACAS!$AY$1*60,0) - SUMPRODUCT( (FRACAS!$K$5:$K$9999=NU$2) * IFERROR(FRACAS!$AN$5:$AN$9999,0) ) ) / IFERROR($ND144/FRACAS!$AY$1*60,0), 1 )))</f>
        <v/>
      </c>
      <c r="NV144" s="347" t="str" cm="1">
        <f t="array" ref="NV144">IF($ND144=0,"",(IFERROR( (IFERROR($ND144/FRACAS!$AY$1*60,0) - SUMPRODUCT( (FRACAS!$K$5:$K$9999=NV$2) * IFERROR(FRACAS!$AN$5:$AN$9999,0) ) ) / IFERROR($ND144/FRACAS!$AY$1*60,0), 1 )))</f>
        <v/>
      </c>
      <c r="NW144" s="347" t="str" cm="1">
        <f t="array" ref="NW144">IF($ND144=0,"",(IFERROR( (IFERROR($ND144/FRACAS!$AY$1*60,0) - SUMPRODUCT( (FRACAS!$K$5:$K$9999=NW$2) * IFERROR(FRACAS!$AN$5:$AN$9999,0) ) ) / IFERROR($ND144/FRACAS!$AY$1*60,0), 1 )))</f>
        <v/>
      </c>
      <c r="NX144" s="347" t="str" cm="1">
        <f t="array" ref="NX144">IF($ND144=0,"",(IFERROR( (IFERROR($ND144/FRACAS!$AY$1*60,0) - SUMPRODUCT( (FRACAS!$K$5:$K$9999=NX$2) * IFERROR(FRACAS!$AN$5:$AN$9999,0) ) ) / IFERROR($ND144/FRACAS!$AY$1*60,0), 1 )))</f>
        <v/>
      </c>
      <c r="NY144" s="347" t="str" cm="1">
        <f t="array" ref="NY144">IF($ND144=0,"",(IFERROR( (IFERROR($ND144/FRACAS!$AY$1*60,0) - SUMPRODUCT( (FRACAS!$K$5:$K$9999=NY$2) * IFERROR(FRACAS!$AN$5:$AN$9999,0) ) ) / IFERROR($ND144/FRACAS!$AY$1*60,0), 1 )))</f>
        <v/>
      </c>
      <c r="NZ144" s="347" t="str" cm="1">
        <f t="array" ref="NZ144">IF($ND144=0,"",(IFERROR( (IFERROR($ND144/FRACAS!$AY$1*60,0) - SUMPRODUCT( (FRACAS!$K$5:$K$9999=NZ$2) * IFERROR(FRACAS!$AN$5:$AN$9999,0) ) ) / IFERROR($ND144/FRACAS!$AY$1*60,0), 1 )))</f>
        <v/>
      </c>
      <c r="OA144" s="347" t="str" cm="1">
        <f t="array" ref="OA144">IF($ND144=0,"",(IFERROR( (IFERROR($ND144/FRACAS!$AY$1*60,0) - SUMPRODUCT( (FRACAS!$K$5:$K$9999=OA$2) * IFERROR(FRACAS!$AN$5:$AN$9999,0) ) ) / IFERROR($ND144/FRACAS!$AY$1*60,0), 1 )))</f>
        <v/>
      </c>
      <c r="OB144" s="347" t="str" cm="1">
        <f t="array" ref="OB144">IF($ND144=0,"",(IFERROR( (IFERROR($ND144/FRACAS!$AY$1*60,0) - SUMPRODUCT( (FRACAS!$K$5:$K$9999=OB$2) * IFERROR(FRACAS!$AN$5:$AN$9999,0) ) ) / IFERROR($ND144/FRACAS!$AY$1*60,0), 1 )))</f>
        <v/>
      </c>
      <c r="OC144" s="347" t="str" cm="1">
        <f t="array" ref="OC144">IF($ND144=0,"",(IFERROR( (IFERROR($ND144/FRACAS!$AY$1*60,0) - SUMPRODUCT( (FRACAS!$K$5:$K$9999=OC$2) * IFERROR(FRACAS!$AN$5:$AN$9999,0) ) ) / IFERROR($ND144/FRACAS!$AY$1*60,0), 1 )))</f>
        <v/>
      </c>
      <c r="OD144" s="347" t="str" cm="1">
        <f t="array" ref="OD144">IF($ND144=0,"",(IFERROR( (IFERROR($ND144/FRACAS!$AY$1*60,0) - SUMPRODUCT( (FRACAS!$K$5:$K$9999=OD$2) * IFERROR(FRACAS!$AN$5:$AN$9999,0) ) ) / IFERROR($ND144/FRACAS!$AY$1*60,0), 1 )))</f>
        <v/>
      </c>
      <c r="OE144" s="347" t="str" cm="1">
        <f t="array" ref="OE144">IF($ND144=0,"",(IFERROR( (IFERROR($ND144/FRACAS!$AY$1*60,0) - SUMPRODUCT( (FRACAS!$K$5:$K$9999=OE$2) * IFERROR(FRACAS!$AN$5:$AN$9999,0) ) ) / IFERROR($ND144/FRACAS!$AY$1*60,0), 1 )))</f>
        <v/>
      </c>
      <c r="OF144" s="347" t="str" cm="1">
        <f t="array" ref="OF144">IF($ND144=0,"",(IFERROR( (IFERROR($ND144/FRACAS!$AY$1*60,0) - SUMPRODUCT( (FRACAS!$K$5:$K$9999=OF$2) * IFERROR(FRACAS!$AN$5:$AN$9999,0) ) ) / IFERROR($ND144/FRACAS!$AY$1*60,0), 1 )))</f>
        <v/>
      </c>
      <c r="OG144" s="347" t="str" cm="1">
        <f t="array" ref="OG144">IF($ND144=0,"",(IFERROR( (IFERROR($ND144/FRACAS!$AY$1*60,0) - SUMPRODUCT( (FRACAS!$K$5:$K$9999=OG$2) * IFERROR(FRACAS!$AN$5:$AN$9999,0) ) ) / IFERROR($ND144/FRACAS!$AY$1*60,0), 1 )))</f>
        <v/>
      </c>
      <c r="OH144" s="347" t="str" cm="1">
        <f t="array" ref="OH144">IF($ND144=0,"",(IFERROR( (IFERROR($ND144/FRACAS!$AY$1*60,0) - SUMPRODUCT( (FRACAS!$K$5:$K$9999=OH$2) * IFERROR(FRACAS!$AN$5:$AN$9999,0) ) ) / IFERROR($ND144/FRACAS!$AY$1*60,0), 1 )))</f>
        <v/>
      </c>
      <c r="OI144" s="347" t="str" cm="1">
        <f t="array" ref="OI144">IF($ND144=0,"",(IFERROR( (IFERROR($ND144/FRACAS!$AY$1*60,0) - SUMPRODUCT( (FRACAS!$K$5:$K$9999=OI$2) * IFERROR(FRACAS!$AN$5:$AN$9999,0) ) ) / IFERROR($ND144/FRACAS!$AY$1*60,0), 1 )))</f>
        <v/>
      </c>
      <c r="OJ144" s="347" t="str" cm="1">
        <f t="array" ref="OJ144">IF($ND144=0,"",(IFERROR( (IFERROR($ND144/FRACAS!$AY$1*60,0) - SUMPRODUCT( (FRACAS!$K$5:$K$9999=OJ$2) * IFERROR(FRACAS!$AN$5:$AN$9999,0) ) ) / IFERROR($ND144/FRACAS!$AY$1*60,0), 1 )))</f>
        <v/>
      </c>
      <c r="OK144" s="347" t="str" cm="1">
        <f t="array" ref="OK144">IF($ND144=0,"",(IFERROR( (IFERROR($ND144/FRACAS!$AY$1*60,0) - SUMPRODUCT( (FRACAS!$K$5:$K$9999=OK$2) * IFERROR(FRACAS!$AN$5:$AN$9999,0) ) ) / IFERROR($ND144/FRACAS!$AY$1*60,0), 1 )))</f>
        <v/>
      </c>
      <c r="OL144" s="347" t="str" cm="1">
        <f t="array" ref="OL144">IF($ND144=0,"",(IFERROR( (IFERROR($ND144/FRACAS!$AY$1*60,0) - SUMPRODUCT( (FRACAS!$K$5:$K$9999=OL$2) * IFERROR(FRACAS!$AN$5:$AN$9999,0) ) ) / IFERROR($ND144/FRACAS!$AY$1*60,0), 1 )))</f>
        <v/>
      </c>
      <c r="OM144" s="347" t="str" cm="1">
        <f t="array" ref="OM144">IF($ND144=0,"",(IFERROR( (IFERROR($ND144/FRACAS!$AY$1*60,0) - SUMPRODUCT( (FRACAS!$K$5:$K$9999=OM$2) * IFERROR(FRACAS!$AN$5:$AN$9999,0) ) ) / IFERROR($ND144/FRACAS!$AY$1*60,0), 1 )))</f>
        <v/>
      </c>
      <c r="ON144" s="347" t="str" cm="1">
        <f t="array" ref="ON144">IF($ND144=0,"",(IFERROR( (IFERROR($ND144/FRACAS!$AY$1*60,0) - SUMPRODUCT( (FRACAS!$K$5:$K$9999=ON$2) * IFERROR(FRACAS!$AN$5:$AN$9999,0) ) ) / IFERROR($ND144/FRACAS!$AY$1*60,0), 1 )))</f>
        <v/>
      </c>
    </row>
    <row r="145" spans="2:404" ht="15" customHeight="1">
      <c r="B145" s="301" t="s">
        <v>252</v>
      </c>
      <c r="C145" s="302">
        <v>46241</v>
      </c>
      <c r="D145" s="279" t="str">
        <f>IF('[7]MİLLEAGE(KM)'!H146="","",'[7]MİLLEAGE(KM)'!H146)</f>
        <v/>
      </c>
      <c r="E145" s="279" t="str">
        <f>IF('[7]MİLLEAGE(KM)'!I146="","",'[7]MİLLEAGE(KM)'!I146)</f>
        <v/>
      </c>
      <c r="F145" s="279" t="str">
        <f>IF('[7]MİLLEAGE(KM)'!J146="","",'[7]MİLLEAGE(KM)'!J146)</f>
        <v/>
      </c>
      <c r="G145" s="279" t="str">
        <f>IF('[7]MİLLEAGE(KM)'!K146="","",'[7]MİLLEAGE(KM)'!K146)</f>
        <v/>
      </c>
      <c r="H145" s="279" t="str">
        <f>IF('[7]MİLLEAGE(KM)'!L146="","",'[7]MİLLEAGE(KM)'!L146)</f>
        <v/>
      </c>
      <c r="I145" s="279" t="str">
        <f>IF('[7]MİLLEAGE(KM)'!M146="","",'[7]MİLLEAGE(KM)'!M146)</f>
        <v/>
      </c>
      <c r="J145" s="279" t="str">
        <f>IF('[7]MİLLEAGE(KM)'!N146="","",'[7]MİLLEAGE(KM)'!N146)</f>
        <v/>
      </c>
      <c r="K145" s="279" t="str">
        <f>IF('[7]MİLLEAGE(KM)'!O146="","",'[7]MİLLEAGE(KM)'!O146)</f>
        <v/>
      </c>
      <c r="L145" s="279" t="str">
        <f>IF('[7]MİLLEAGE(KM)'!P146="","",'[7]MİLLEAGE(KM)'!P146)</f>
        <v/>
      </c>
      <c r="M145" s="279" t="str">
        <f>IF('[7]MİLLEAGE(KM)'!Q146="","",'[7]MİLLEAGE(KM)'!Q146)</f>
        <v/>
      </c>
      <c r="N145" s="305"/>
      <c r="O145" s="279"/>
      <c r="P145" s="279"/>
      <c r="Q145" s="279"/>
      <c r="R145" s="279"/>
      <c r="S145" s="279"/>
      <c r="T145" s="279"/>
      <c r="U145" s="279"/>
      <c r="V145" s="279"/>
      <c r="W145" s="279"/>
      <c r="X145" s="279"/>
      <c r="Y145" s="279"/>
      <c r="Z145" s="279"/>
      <c r="AA145" s="279"/>
      <c r="AB145" s="279"/>
      <c r="AC145" s="279"/>
      <c r="AD145" s="279"/>
      <c r="AE145" s="279"/>
      <c r="AF145" s="279"/>
      <c r="AG145" s="279"/>
      <c r="AH145" s="279"/>
      <c r="AI145" s="279"/>
      <c r="AJ145" s="279"/>
      <c r="AK145" s="279"/>
      <c r="AL145" s="279"/>
      <c r="AM145" s="279"/>
      <c r="AN145" s="279"/>
      <c r="AO145" s="279"/>
      <c r="AP145" s="279"/>
      <c r="AQ145" s="279"/>
      <c r="AR145" s="279"/>
      <c r="AS145" s="279"/>
      <c r="AT145" s="279"/>
      <c r="AU145" s="279"/>
      <c r="AV145" s="279"/>
      <c r="AW145" s="279"/>
      <c r="AX145" s="279"/>
      <c r="AY145" s="279"/>
      <c r="AZ145" s="279"/>
      <c r="BA145" s="280"/>
      <c r="BB145" s="266"/>
      <c r="BC145" s="266"/>
      <c r="BD145" s="352"/>
      <c r="BE145" s="352"/>
      <c r="BF145" s="352"/>
      <c r="BG145" s="352"/>
      <c r="BH145" s="352"/>
      <c r="BI145" s="352"/>
      <c r="BJ145" s="352"/>
      <c r="BK145" s="352"/>
      <c r="BL145" s="352"/>
      <c r="BM145" s="352"/>
      <c r="BN145" s="352"/>
      <c r="BO145" s="352"/>
      <c r="BP145" s="352"/>
      <c r="BQ145" s="352"/>
      <c r="BR145" s="352"/>
      <c r="BS145" s="352"/>
      <c r="BT145" s="352"/>
      <c r="BU145" s="352"/>
      <c r="BV145" s="352"/>
      <c r="BW145" s="352"/>
      <c r="BX145" s="352"/>
      <c r="BY145" s="352"/>
      <c r="BZ145" s="352"/>
      <c r="CA145" s="352"/>
      <c r="CB145" s="352"/>
      <c r="CC145" s="352"/>
      <c r="CD145" s="352"/>
      <c r="CE145" s="352"/>
      <c r="CF145" s="352"/>
      <c r="CG145" s="352"/>
      <c r="CH145" s="352"/>
      <c r="CI145" s="352"/>
      <c r="CJ145" s="352"/>
      <c r="CK145" s="352"/>
      <c r="CL145" s="352"/>
      <c r="CM145" s="352"/>
      <c r="CN145" s="352"/>
      <c r="CO145" s="352"/>
      <c r="CP145" s="352"/>
      <c r="CQ145" s="352"/>
      <c r="CR145" s="352"/>
      <c r="CS145" s="352"/>
      <c r="CT145" s="352"/>
      <c r="CU145" s="352"/>
      <c r="CV145" s="352"/>
      <c r="CW145" s="352"/>
      <c r="CX145" s="352"/>
      <c r="CY145" s="352"/>
      <c r="CZ145" s="352"/>
      <c r="DA145" s="352"/>
      <c r="DB145" s="266"/>
      <c r="DC145" s="266">
        <f t="shared" si="14"/>
        <v>0</v>
      </c>
      <c r="DD145" s="302" t="str">
        <f t="shared" si="15"/>
        <v/>
      </c>
      <c r="DE145" s="328">
        <f>IF(D145&gt; 0,(COUNTIFS(FRACAS!$B$5:$B$9997, D$4, FRACAS!$D$5:$D$9997, "&lt;="&amp;D145)), "" )</f>
        <v>0</v>
      </c>
      <c r="DF145" s="282">
        <f>IF(E145&gt; 0,(COUNTIFS(FRACAS!$B$5:$B$9997, E$4, FRACAS!$D$5:$D$9997, "&lt;="&amp;E145)), "" )</f>
        <v>0</v>
      </c>
      <c r="DG145" s="282">
        <f>IF(F145&gt; 0,(COUNTIFS(FRACAS!$B$5:$B$9997, F$4, FRACAS!$D$5:$D$9997, "&lt;="&amp;F145)), "" )</f>
        <v>0</v>
      </c>
      <c r="DH145" s="282">
        <f>IF(G145&gt; 0,(COUNTIFS(FRACAS!$B$5:$B$9997, G$4, FRACAS!$D$5:$D$9997, "&lt;="&amp;G145)), "" )</f>
        <v>0</v>
      </c>
      <c r="DI145" s="282">
        <f>IF(H145&gt; 0,(COUNTIFS(FRACAS!$B$5:$B$9997, H$4, FRACAS!$D$5:$D$9997, "&lt;="&amp;H145)), "" )</f>
        <v>0</v>
      </c>
      <c r="DJ145" s="282">
        <f>IF(I145&gt; 0,(COUNTIFS(FRACAS!$B$5:$B$9997, I$4, FRACAS!$D$5:$D$9997, "&lt;="&amp;I145)), "" )</f>
        <v>0</v>
      </c>
      <c r="DK145" s="282">
        <f>IF(J145&gt; 0,(COUNTIFS(FRACAS!$B$5:$B$9997, J$4, FRACAS!$D$5:$D$9997, "&lt;="&amp;J145)), "" )</f>
        <v>0</v>
      </c>
      <c r="DL145" s="282">
        <f>IF(K145&gt; 0,(COUNTIFS(FRACAS!$B$5:$B$9997, K$4, FRACAS!$D$5:$D$9997, "&lt;="&amp;K145)), "" )</f>
        <v>0</v>
      </c>
      <c r="DM145" s="282">
        <f>IF(L145&gt; 0,(COUNTIFS(FRACAS!$B$5:$B$9997, L$4, FRACAS!$D$5:$D$9997, "&lt;="&amp;L145)), "" )</f>
        <v>0</v>
      </c>
      <c r="DN145" s="282">
        <f>IF(M145&gt; 0,(COUNTIFS(FRACAS!$B$5:$B$9997, M$4, FRACAS!$D$5:$D$9997, "&lt;="&amp;M145)), "" )</f>
        <v>0</v>
      </c>
      <c r="DO145" s="284"/>
      <c r="DP145" s="282"/>
      <c r="DQ145" s="282"/>
      <c r="DR145" s="282"/>
      <c r="DS145" s="282"/>
      <c r="DT145" s="282"/>
      <c r="DU145" s="282"/>
      <c r="DV145" s="282"/>
      <c r="DW145" s="282"/>
      <c r="DX145" s="282"/>
      <c r="DY145" s="282"/>
      <c r="DZ145" s="282"/>
      <c r="EA145" s="282"/>
      <c r="EB145" s="282"/>
      <c r="EC145" s="282"/>
      <c r="ED145" s="282"/>
      <c r="EE145" s="282"/>
      <c r="EF145" s="282"/>
      <c r="EG145" s="282"/>
      <c r="EH145" s="282"/>
      <c r="EI145" s="282"/>
      <c r="EJ145" s="282"/>
      <c r="EK145" s="282"/>
      <c r="EL145" s="282"/>
      <c r="EM145" s="282"/>
      <c r="EN145" s="282"/>
      <c r="EO145" s="282"/>
      <c r="EP145" s="282"/>
      <c r="EQ145" s="282"/>
      <c r="ER145" s="282"/>
      <c r="ES145" s="282"/>
      <c r="ET145" s="282"/>
      <c r="EU145" s="282"/>
      <c r="EV145" s="282"/>
      <c r="EW145" s="282"/>
      <c r="EX145" s="282"/>
      <c r="EY145" s="282"/>
      <c r="EZ145" s="282"/>
      <c r="FA145" s="282"/>
      <c r="FB145" s="283"/>
      <c r="FC145" s="285"/>
      <c r="FD145" s="285"/>
      <c r="JN145" s="306"/>
      <c r="JO145" s="274"/>
      <c r="JP145" s="274"/>
      <c r="JQ145" s="274"/>
      <c r="JR145" s="274"/>
      <c r="JS145" s="274"/>
      <c r="JT145" s="274"/>
      <c r="JU145" s="274"/>
      <c r="JV145" s="274"/>
      <c r="JW145" s="274"/>
      <c r="JX145" s="274"/>
      <c r="JY145" s="274"/>
      <c r="JZ145" s="274"/>
      <c r="KA145" s="274"/>
      <c r="KB145" s="274"/>
      <c r="KC145" s="274"/>
      <c r="KD145" s="274"/>
      <c r="KE145" s="274"/>
      <c r="KF145" s="274"/>
      <c r="KG145" s="274"/>
      <c r="KH145" s="274"/>
      <c r="KI145" s="274"/>
      <c r="KJ145" s="274"/>
      <c r="KK145" s="274"/>
      <c r="KL145" s="274"/>
      <c r="KM145" s="274"/>
      <c r="KN145" s="274"/>
      <c r="KO145" s="274"/>
      <c r="KP145" s="274"/>
      <c r="KQ145" s="274"/>
      <c r="KR145" s="274"/>
      <c r="KS145" s="274"/>
      <c r="KT145" s="274"/>
      <c r="KU145" s="274"/>
      <c r="KV145" s="274"/>
      <c r="KW145" s="274"/>
      <c r="KX145" s="274"/>
      <c r="KY145" s="274"/>
      <c r="KZ145" s="274"/>
      <c r="LA145" s="274"/>
      <c r="LB145" s="275"/>
      <c r="LC145" s="302" t="str">
        <f t="shared" si="17"/>
        <v/>
      </c>
      <c r="LD145" s="354" t="str" cm="1">
        <f t="array" ref="LD145">IFERROR(
    (((D145/FRACAS!$AY$1)*60))
    /
    (((D145/FRACAS!$AY$1)*60) + SUMPRODUCT((FRACAS!$B$5:$B$9997=D$4)*(FRACAS!$D$5:$D$9997&lt;=D145)*(IFERROR(FRACAS!$AM$5:$AM$9997,0)))
    ),"")</f>
        <v/>
      </c>
      <c r="LE145" s="354" t="str" cm="1">
        <f t="array" ref="LE145">IFERROR(
    (((E145/FRACAS!$AY$1)*60))
    /
    (((E145/FRACAS!$AY$1)*60) + SUMPRODUCT((FRACAS!$B$5:$B$9997=E$4)*(FRACAS!$D$5:$D$9997&lt;=E145)*(IFERROR(FRACAS!$AM$5:$AM$9997,0)))
    ),"")</f>
        <v/>
      </c>
      <c r="LF145" s="354" t="str" cm="1">
        <f t="array" ref="LF145">IFERROR(
    (((F145/FRACAS!$AY$1)*60))
    /
    (((F145/FRACAS!$AY$1)*60) + SUMPRODUCT((FRACAS!$B$5:$B$9997=F$4)*(FRACAS!$D$5:$D$9997&lt;=F145)*(IFERROR(FRACAS!$AM$5:$AM$9997,0)))
    ),"")</f>
        <v/>
      </c>
      <c r="LG145" s="354" t="str" cm="1">
        <f t="array" ref="LG145">IFERROR(
    (((G145/FRACAS!$AY$1)*60))
    /
    (((G145/FRACAS!$AY$1)*60) + SUMPRODUCT((FRACAS!$B$5:$B$9997=G$4)*(FRACAS!$D$5:$D$9997&lt;=G145)*(IFERROR(FRACAS!$AM$5:$AM$9997,0)))
    ),"")</f>
        <v/>
      </c>
      <c r="LH145" s="354" t="str" cm="1">
        <f t="array" ref="LH145">IFERROR(
    (((H145/FRACAS!$AY$1)*60))
    /
    (((H145/FRACAS!$AY$1)*60) + SUMPRODUCT((FRACAS!$B$5:$B$9997=H$4)*(FRACAS!$D$5:$D$9997&lt;=H145)*(IFERROR(FRACAS!$AM$5:$AM$9997,0)))
    ),"")</f>
        <v/>
      </c>
      <c r="LI145" s="354" t="str" cm="1">
        <f t="array" ref="LI145">IFERROR(
    (((I145/FRACAS!$AY$1)*60))
    /
    (((I145/FRACAS!$AY$1)*60) + SUMPRODUCT((FRACAS!$B$5:$B$9997=I$4)*(FRACAS!$D$5:$D$9997&lt;=I145)*(IFERROR(FRACAS!$AM$5:$AM$9997,0)))
    ),"")</f>
        <v/>
      </c>
      <c r="LJ145" s="354" t="str" cm="1">
        <f t="array" ref="LJ145">IFERROR(
    (((J145/FRACAS!$AY$1)*60))
    /
    (((J145/FRACAS!$AY$1)*60) + SUMPRODUCT((FRACAS!$B$5:$B$9997=J$4)*(FRACAS!$D$5:$D$9997&lt;=J145)*(IFERROR(FRACAS!$AM$5:$AM$9997,0)))
    ),"")</f>
        <v/>
      </c>
      <c r="LK145" s="354" t="str" cm="1">
        <f t="array" ref="LK145">IFERROR(
    (((K145/FRACAS!$AY$1)*60))
    /
    (((K145/FRACAS!$AY$1)*60) + SUMPRODUCT((FRACAS!$B$5:$B$9997=K$4)*(FRACAS!$D$5:$D$9997&lt;=K145)*(IFERROR(FRACAS!$AM$5:$AM$9997,0)))
    ),"")</f>
        <v/>
      </c>
      <c r="LL145" s="354" t="str" cm="1">
        <f t="array" ref="LL145">IFERROR(
    (((L145/FRACAS!$AY$1)*60))
    /
    (((L145/FRACAS!$AY$1)*60) + SUMPRODUCT((FRACAS!$B$5:$B$9997=L$4)*(FRACAS!$D$5:$D$9997&lt;=L145)*(IFERROR(FRACAS!$AM$5:$AM$9997,0)))
    ),"")</f>
        <v/>
      </c>
      <c r="LM145" s="354" t="str" cm="1">
        <f t="array" ref="LM145">IFERROR(
    (((M145/FRACAS!$AY$1)*60))
    /
    (((M145/FRACAS!$AY$1)*60) + SUMPRODUCT((FRACAS!$B$5:$B$9997=M$4)*(FRACAS!$D$5:$D$9997&lt;=M145)*(IFERROR(FRACAS!$AM$5:$AM$9997,0)))
    ),"")</f>
        <v/>
      </c>
      <c r="LN145" s="308"/>
      <c r="LO145" s="276"/>
      <c r="LP145" s="276"/>
      <c r="LQ145" s="276"/>
      <c r="LR145" s="276"/>
      <c r="LS145" s="276"/>
      <c r="LT145" s="276"/>
      <c r="LU145" s="276"/>
      <c r="LV145" s="276"/>
      <c r="LW145" s="276"/>
      <c r="LX145" s="276"/>
      <c r="LY145" s="276"/>
      <c r="LZ145" s="276"/>
      <c r="MA145" s="276"/>
      <c r="MB145" s="276"/>
      <c r="MC145" s="276"/>
      <c r="MD145" s="276"/>
      <c r="ME145" s="276"/>
      <c r="MF145" s="276"/>
      <c r="MG145" s="276"/>
      <c r="MH145" s="276"/>
      <c r="MI145" s="276"/>
      <c r="MJ145" s="276"/>
      <c r="MK145" s="276"/>
      <c r="ML145" s="276"/>
      <c r="MM145" s="276"/>
      <c r="MN145" s="276"/>
      <c r="MO145" s="276"/>
      <c r="MP145" s="276"/>
      <c r="MQ145" s="276"/>
      <c r="MR145" s="276"/>
      <c r="MS145" s="276"/>
      <c r="MT145" s="276"/>
      <c r="MU145" s="276"/>
      <c r="MV145" s="276"/>
      <c r="MW145" s="276"/>
      <c r="MX145" s="276"/>
      <c r="MY145" s="276"/>
      <c r="MZ145" s="276"/>
      <c r="NA145" s="277"/>
      <c r="ND145" s="345">
        <f t="shared" si="18"/>
        <v>0</v>
      </c>
      <c r="NE145" s="346" t="str">
        <f t="shared" si="16"/>
        <v/>
      </c>
      <c r="NF145" s="347" t="str" cm="1">
        <f t="array" ref="NF145">IF($ND145=0,"",(IFERROR( (IFERROR($ND145/FRACAS!$AY$1*60,0) - SUMPRODUCT( (FRACAS!$K$5:$K$9999=NF$2) * IFERROR(FRACAS!$AN$5:$AN$9999,0) ) ) / IFERROR($ND145/FRACAS!$AY$1*60,0), 1 )))</f>
        <v/>
      </c>
      <c r="NG145" s="347" t="str" cm="1">
        <f t="array" ref="NG145">IF($ND145=0,"",(IFERROR( (IFERROR($ND145/FRACAS!$AY$1*60,0) - SUMPRODUCT( (FRACAS!$K$5:$K$9999=NG$2) * IFERROR(FRACAS!$AN$5:$AN$9999,0) ) ) / IFERROR($ND145/FRACAS!$AY$1*60,0), 1 )))</f>
        <v/>
      </c>
      <c r="NH145" s="347" t="str" cm="1">
        <f t="array" ref="NH145">IF($ND145=0,"",(IFERROR( (IFERROR($ND145/FRACAS!$AY$1*60,0) - SUMPRODUCT( (FRACAS!$K$5:$K$9999=NH$2) * IFERROR(FRACAS!$AN$5:$AN$9999,0) ) ) / IFERROR($ND145/FRACAS!$AY$1*60,0), 1 )))</f>
        <v/>
      </c>
      <c r="NI145" s="347" t="str" cm="1">
        <f t="array" ref="NI145">IF($ND145=0,"",(IFERROR( (IFERROR($ND145/FRACAS!$AY$1*60,0) - SUMPRODUCT( (FRACAS!$K$5:$K$9999=NI$2) * IFERROR(FRACAS!$AN$5:$AN$9999,0) ) ) / IFERROR($ND145/FRACAS!$AY$1*60,0), 1 )))</f>
        <v/>
      </c>
      <c r="NJ145" s="347" t="str" cm="1">
        <f t="array" ref="NJ145">IF($ND145=0,"",(IFERROR( (IFERROR($ND145/FRACAS!$AY$1*60,0) - SUMPRODUCT( (FRACAS!$K$5:$K$9999=NJ$2) * IFERROR(FRACAS!$AN$5:$AN$9999,0) ) ) / IFERROR($ND145/FRACAS!$AY$1*60,0), 1 )))</f>
        <v/>
      </c>
      <c r="NK145" s="347" t="str" cm="1">
        <f t="array" ref="NK145">IF($ND145=0,"",(IFERROR( (IFERROR($ND145/FRACAS!$AY$1*60,0) - SUMPRODUCT( (FRACAS!$K$5:$K$9999=NK$2) * IFERROR(FRACAS!$AN$5:$AN$9999,0) ) ) / IFERROR($ND145/FRACAS!$AY$1*60,0), 1 )))</f>
        <v/>
      </c>
      <c r="NL145" s="347" t="str" cm="1">
        <f t="array" ref="NL145">IF($ND145=0,"",(IFERROR( (IFERROR($ND145/FRACAS!$AY$1*60,0) - SUMPRODUCT( (FRACAS!$K$5:$K$9999=NL$2) * IFERROR(FRACAS!$AN$5:$AN$9999,0) ) ) / IFERROR($ND145/FRACAS!$AY$1*60,0), 1 )))</f>
        <v/>
      </c>
      <c r="NM145" s="347" t="str" cm="1">
        <f t="array" ref="NM145">IF($ND145=0,"",(IFERROR( (IFERROR($ND145/FRACAS!$AY$1*60,0) - SUMPRODUCT( (FRACAS!$K$5:$K$9999=NM$2) * IFERROR(FRACAS!$AN$5:$AN$9999,0) ) ) / IFERROR($ND145/FRACAS!$AY$1*60,0), 1 )))</f>
        <v/>
      </c>
      <c r="NN145" s="347" t="str" cm="1">
        <f t="array" ref="NN145">IF($ND145=0,"",(IFERROR( (IFERROR($ND145/FRACAS!$AY$1*60,0) - SUMPRODUCT( (FRACAS!$K$5:$K$9999=NN$2) * IFERROR(FRACAS!$AN$5:$AN$9999,0) ) ) / IFERROR($ND145/FRACAS!$AY$1*60,0), 1 )))</f>
        <v/>
      </c>
      <c r="NO145" s="347" t="str" cm="1">
        <f t="array" ref="NO145">IF($ND145=0,"",(IFERROR( (IFERROR($ND145/FRACAS!$AY$1*60,0) - SUMPRODUCT( (FRACAS!$K$5:$K$9999=NO$2) * IFERROR(FRACAS!$AN$5:$AN$9999,0) ) ) / IFERROR($ND145/FRACAS!$AY$1*60,0), 1 )))</f>
        <v/>
      </c>
      <c r="NP145" s="347" t="str" cm="1">
        <f t="array" ref="NP145">IF($ND145=0,"",(IFERROR( (IFERROR($ND145/FRACAS!$AY$1*60,0) - SUMPRODUCT( (FRACAS!$K$5:$K$9999=NP$2) * IFERROR(FRACAS!$AN$5:$AN$9999,0) ) ) / IFERROR($ND145/FRACAS!$AY$1*60,0), 1 )))</f>
        <v/>
      </c>
      <c r="NQ145" s="347" t="str" cm="1">
        <f t="array" ref="NQ145">IF($ND145=0,"",(IFERROR( (IFERROR($ND145/FRACAS!$AY$1*60,0) - SUMPRODUCT( (FRACAS!$K$5:$K$9999=NQ$2) * IFERROR(FRACAS!$AN$5:$AN$9999,0) ) ) / IFERROR($ND145/FRACAS!$AY$1*60,0), 1 )))</f>
        <v/>
      </c>
      <c r="NR145" s="347" t="str" cm="1">
        <f t="array" ref="NR145">IF($ND145=0,"",(IFERROR( (IFERROR($ND145/FRACAS!$AY$1*60,0) - SUMPRODUCT( (FRACAS!$K$5:$K$9999=NR$2) * IFERROR(FRACAS!$AN$5:$AN$9999,0) ) ) / IFERROR($ND145/FRACAS!$AY$1*60,0), 1 )))</f>
        <v/>
      </c>
      <c r="NS145" s="347" t="str" cm="1">
        <f t="array" ref="NS145">IF($ND145=0,"",(IFERROR( (IFERROR($ND145/FRACAS!$AY$1*60,0) - SUMPRODUCT( (FRACAS!$K$5:$K$9999=NS$2) * IFERROR(FRACAS!$AN$5:$AN$9999,0) ) ) / IFERROR($ND145/FRACAS!$AY$1*60,0), 1 )))</f>
        <v/>
      </c>
      <c r="NT145" s="347" t="str" cm="1">
        <f t="array" ref="NT145">IF($ND145=0,"",(IFERROR( (IFERROR($ND145/FRACAS!$AY$1*60,0) - SUMPRODUCT( (FRACAS!$K$5:$K$9999=NT$2) * IFERROR(FRACAS!$AN$5:$AN$9999,0) ) ) / IFERROR($ND145/FRACAS!$AY$1*60,0), 1 )))</f>
        <v/>
      </c>
      <c r="NU145" s="347" t="str" cm="1">
        <f t="array" ref="NU145">IF($ND145=0,"",(IFERROR( (IFERROR($ND145/FRACAS!$AY$1*60,0) - SUMPRODUCT( (FRACAS!$K$5:$K$9999=NU$2) * IFERROR(FRACAS!$AN$5:$AN$9999,0) ) ) / IFERROR($ND145/FRACAS!$AY$1*60,0), 1 )))</f>
        <v/>
      </c>
      <c r="NV145" s="347" t="str" cm="1">
        <f t="array" ref="NV145">IF($ND145=0,"",(IFERROR( (IFERROR($ND145/FRACAS!$AY$1*60,0) - SUMPRODUCT( (FRACAS!$K$5:$K$9999=NV$2) * IFERROR(FRACAS!$AN$5:$AN$9999,0) ) ) / IFERROR($ND145/FRACAS!$AY$1*60,0), 1 )))</f>
        <v/>
      </c>
      <c r="NW145" s="347" t="str" cm="1">
        <f t="array" ref="NW145">IF($ND145=0,"",(IFERROR( (IFERROR($ND145/FRACAS!$AY$1*60,0) - SUMPRODUCT( (FRACAS!$K$5:$K$9999=NW$2) * IFERROR(FRACAS!$AN$5:$AN$9999,0) ) ) / IFERROR($ND145/FRACAS!$AY$1*60,0), 1 )))</f>
        <v/>
      </c>
      <c r="NX145" s="347" t="str" cm="1">
        <f t="array" ref="NX145">IF($ND145=0,"",(IFERROR( (IFERROR($ND145/FRACAS!$AY$1*60,0) - SUMPRODUCT( (FRACAS!$K$5:$K$9999=NX$2) * IFERROR(FRACAS!$AN$5:$AN$9999,0) ) ) / IFERROR($ND145/FRACAS!$AY$1*60,0), 1 )))</f>
        <v/>
      </c>
      <c r="NY145" s="347" t="str" cm="1">
        <f t="array" ref="NY145">IF($ND145=0,"",(IFERROR( (IFERROR($ND145/FRACAS!$AY$1*60,0) - SUMPRODUCT( (FRACAS!$K$5:$K$9999=NY$2) * IFERROR(FRACAS!$AN$5:$AN$9999,0) ) ) / IFERROR($ND145/FRACAS!$AY$1*60,0), 1 )))</f>
        <v/>
      </c>
      <c r="NZ145" s="347" t="str" cm="1">
        <f t="array" ref="NZ145">IF($ND145=0,"",(IFERROR( (IFERROR($ND145/FRACAS!$AY$1*60,0) - SUMPRODUCT( (FRACAS!$K$5:$K$9999=NZ$2) * IFERROR(FRACAS!$AN$5:$AN$9999,0) ) ) / IFERROR($ND145/FRACAS!$AY$1*60,0), 1 )))</f>
        <v/>
      </c>
      <c r="OA145" s="347" t="str" cm="1">
        <f t="array" ref="OA145">IF($ND145=0,"",(IFERROR( (IFERROR($ND145/FRACAS!$AY$1*60,0) - SUMPRODUCT( (FRACAS!$K$5:$K$9999=OA$2) * IFERROR(FRACAS!$AN$5:$AN$9999,0) ) ) / IFERROR($ND145/FRACAS!$AY$1*60,0), 1 )))</f>
        <v/>
      </c>
      <c r="OB145" s="347" t="str" cm="1">
        <f t="array" ref="OB145">IF($ND145=0,"",(IFERROR( (IFERROR($ND145/FRACAS!$AY$1*60,0) - SUMPRODUCT( (FRACAS!$K$5:$K$9999=OB$2) * IFERROR(FRACAS!$AN$5:$AN$9999,0) ) ) / IFERROR($ND145/FRACAS!$AY$1*60,0), 1 )))</f>
        <v/>
      </c>
      <c r="OC145" s="347" t="str" cm="1">
        <f t="array" ref="OC145">IF($ND145=0,"",(IFERROR( (IFERROR($ND145/FRACAS!$AY$1*60,0) - SUMPRODUCT( (FRACAS!$K$5:$K$9999=OC$2) * IFERROR(FRACAS!$AN$5:$AN$9999,0) ) ) / IFERROR($ND145/FRACAS!$AY$1*60,0), 1 )))</f>
        <v/>
      </c>
      <c r="OD145" s="347" t="str" cm="1">
        <f t="array" ref="OD145">IF($ND145=0,"",(IFERROR( (IFERROR($ND145/FRACAS!$AY$1*60,0) - SUMPRODUCT( (FRACAS!$K$5:$K$9999=OD$2) * IFERROR(FRACAS!$AN$5:$AN$9999,0) ) ) / IFERROR($ND145/FRACAS!$AY$1*60,0), 1 )))</f>
        <v/>
      </c>
      <c r="OE145" s="347" t="str" cm="1">
        <f t="array" ref="OE145">IF($ND145=0,"",(IFERROR( (IFERROR($ND145/FRACAS!$AY$1*60,0) - SUMPRODUCT( (FRACAS!$K$5:$K$9999=OE$2) * IFERROR(FRACAS!$AN$5:$AN$9999,0) ) ) / IFERROR($ND145/FRACAS!$AY$1*60,0), 1 )))</f>
        <v/>
      </c>
      <c r="OF145" s="347" t="str" cm="1">
        <f t="array" ref="OF145">IF($ND145=0,"",(IFERROR( (IFERROR($ND145/FRACAS!$AY$1*60,0) - SUMPRODUCT( (FRACAS!$K$5:$K$9999=OF$2) * IFERROR(FRACAS!$AN$5:$AN$9999,0) ) ) / IFERROR($ND145/FRACAS!$AY$1*60,0), 1 )))</f>
        <v/>
      </c>
      <c r="OG145" s="347" t="str" cm="1">
        <f t="array" ref="OG145">IF($ND145=0,"",(IFERROR( (IFERROR($ND145/FRACAS!$AY$1*60,0) - SUMPRODUCT( (FRACAS!$K$5:$K$9999=OG$2) * IFERROR(FRACAS!$AN$5:$AN$9999,0) ) ) / IFERROR($ND145/FRACAS!$AY$1*60,0), 1 )))</f>
        <v/>
      </c>
      <c r="OH145" s="347" t="str" cm="1">
        <f t="array" ref="OH145">IF($ND145=0,"",(IFERROR( (IFERROR($ND145/FRACAS!$AY$1*60,0) - SUMPRODUCT( (FRACAS!$K$5:$K$9999=OH$2) * IFERROR(FRACAS!$AN$5:$AN$9999,0) ) ) / IFERROR($ND145/FRACAS!$AY$1*60,0), 1 )))</f>
        <v/>
      </c>
      <c r="OI145" s="347" t="str" cm="1">
        <f t="array" ref="OI145">IF($ND145=0,"",(IFERROR( (IFERROR($ND145/FRACAS!$AY$1*60,0) - SUMPRODUCT( (FRACAS!$K$5:$K$9999=OI$2) * IFERROR(FRACAS!$AN$5:$AN$9999,0) ) ) / IFERROR($ND145/FRACAS!$AY$1*60,0), 1 )))</f>
        <v/>
      </c>
      <c r="OJ145" s="347" t="str" cm="1">
        <f t="array" ref="OJ145">IF($ND145=0,"",(IFERROR( (IFERROR($ND145/FRACAS!$AY$1*60,0) - SUMPRODUCT( (FRACAS!$K$5:$K$9999=OJ$2) * IFERROR(FRACAS!$AN$5:$AN$9999,0) ) ) / IFERROR($ND145/FRACAS!$AY$1*60,0), 1 )))</f>
        <v/>
      </c>
      <c r="OK145" s="347" t="str" cm="1">
        <f t="array" ref="OK145">IF($ND145=0,"",(IFERROR( (IFERROR($ND145/FRACAS!$AY$1*60,0) - SUMPRODUCT( (FRACAS!$K$5:$K$9999=OK$2) * IFERROR(FRACAS!$AN$5:$AN$9999,0) ) ) / IFERROR($ND145/FRACAS!$AY$1*60,0), 1 )))</f>
        <v/>
      </c>
      <c r="OL145" s="347" t="str" cm="1">
        <f t="array" ref="OL145">IF($ND145=0,"",(IFERROR( (IFERROR($ND145/FRACAS!$AY$1*60,0) - SUMPRODUCT( (FRACAS!$K$5:$K$9999=OL$2) * IFERROR(FRACAS!$AN$5:$AN$9999,0) ) ) / IFERROR($ND145/FRACAS!$AY$1*60,0), 1 )))</f>
        <v/>
      </c>
      <c r="OM145" s="347" t="str" cm="1">
        <f t="array" ref="OM145">IF($ND145=0,"",(IFERROR( (IFERROR($ND145/FRACAS!$AY$1*60,0) - SUMPRODUCT( (FRACAS!$K$5:$K$9999=OM$2) * IFERROR(FRACAS!$AN$5:$AN$9999,0) ) ) / IFERROR($ND145/FRACAS!$AY$1*60,0), 1 )))</f>
        <v/>
      </c>
      <c r="ON145" s="347" t="str" cm="1">
        <f t="array" ref="ON145">IF($ND145=0,"",(IFERROR( (IFERROR($ND145/FRACAS!$AY$1*60,0) - SUMPRODUCT( (FRACAS!$K$5:$K$9999=ON$2) * IFERROR(FRACAS!$AN$5:$AN$9999,0) ) ) / IFERROR($ND145/FRACAS!$AY$1*60,0), 1 )))</f>
        <v/>
      </c>
    </row>
    <row r="146" spans="2:404" ht="15" customHeight="1">
      <c r="B146" s="301" t="s">
        <v>253</v>
      </c>
      <c r="C146" s="302">
        <v>46248</v>
      </c>
      <c r="D146" s="279" t="str">
        <f>IF('[7]MİLLEAGE(KM)'!H147="","",'[7]MİLLEAGE(KM)'!H147)</f>
        <v/>
      </c>
      <c r="E146" s="279" t="str">
        <f>IF('[7]MİLLEAGE(KM)'!I147="","",'[7]MİLLEAGE(KM)'!I147)</f>
        <v/>
      </c>
      <c r="F146" s="279" t="str">
        <f>IF('[7]MİLLEAGE(KM)'!J147="","",'[7]MİLLEAGE(KM)'!J147)</f>
        <v/>
      </c>
      <c r="G146" s="279" t="str">
        <f>IF('[7]MİLLEAGE(KM)'!K147="","",'[7]MİLLEAGE(KM)'!K147)</f>
        <v/>
      </c>
      <c r="H146" s="279" t="str">
        <f>IF('[7]MİLLEAGE(KM)'!L147="","",'[7]MİLLEAGE(KM)'!L147)</f>
        <v/>
      </c>
      <c r="I146" s="279" t="str">
        <f>IF('[7]MİLLEAGE(KM)'!M147="","",'[7]MİLLEAGE(KM)'!M147)</f>
        <v/>
      </c>
      <c r="J146" s="279" t="str">
        <f>IF('[7]MİLLEAGE(KM)'!N147="","",'[7]MİLLEAGE(KM)'!N147)</f>
        <v/>
      </c>
      <c r="K146" s="279" t="str">
        <f>IF('[7]MİLLEAGE(KM)'!O147="","",'[7]MİLLEAGE(KM)'!O147)</f>
        <v/>
      </c>
      <c r="L146" s="279" t="str">
        <f>IF('[7]MİLLEAGE(KM)'!P147="","",'[7]MİLLEAGE(KM)'!P147)</f>
        <v/>
      </c>
      <c r="M146" s="279" t="str">
        <f>IF('[7]MİLLEAGE(KM)'!Q147="","",'[7]MİLLEAGE(KM)'!Q147)</f>
        <v/>
      </c>
      <c r="N146" s="305"/>
      <c r="O146" s="279"/>
      <c r="P146" s="279"/>
      <c r="Q146" s="279"/>
      <c r="R146" s="279"/>
      <c r="S146" s="279"/>
      <c r="T146" s="279"/>
      <c r="U146" s="279"/>
      <c r="V146" s="279"/>
      <c r="W146" s="279"/>
      <c r="X146" s="279"/>
      <c r="Y146" s="279"/>
      <c r="Z146" s="279"/>
      <c r="AA146" s="279"/>
      <c r="AB146" s="279"/>
      <c r="AC146" s="279"/>
      <c r="AD146" s="279"/>
      <c r="AE146" s="279"/>
      <c r="AF146" s="279"/>
      <c r="AG146" s="279"/>
      <c r="AH146" s="279"/>
      <c r="AI146" s="279"/>
      <c r="AJ146" s="279"/>
      <c r="AK146" s="279"/>
      <c r="AL146" s="279"/>
      <c r="AM146" s="279"/>
      <c r="AN146" s="279"/>
      <c r="AO146" s="279"/>
      <c r="AP146" s="279"/>
      <c r="AQ146" s="279"/>
      <c r="AR146" s="279"/>
      <c r="AS146" s="279"/>
      <c r="AT146" s="279"/>
      <c r="AU146" s="279"/>
      <c r="AV146" s="279"/>
      <c r="AW146" s="279"/>
      <c r="AX146" s="279"/>
      <c r="AY146" s="279"/>
      <c r="AZ146" s="279"/>
      <c r="BA146" s="280"/>
      <c r="BB146" s="266"/>
      <c r="BC146" s="266"/>
      <c r="BD146" s="352"/>
      <c r="BE146" s="352"/>
      <c r="BF146" s="352"/>
      <c r="BG146" s="352"/>
      <c r="BH146" s="352"/>
      <c r="BI146" s="352"/>
      <c r="BJ146" s="352"/>
      <c r="BK146" s="352"/>
      <c r="BL146" s="352"/>
      <c r="BM146" s="352"/>
      <c r="BN146" s="352"/>
      <c r="BO146" s="352"/>
      <c r="BP146" s="352"/>
      <c r="BQ146" s="352"/>
      <c r="BR146" s="352"/>
      <c r="BS146" s="352"/>
      <c r="BT146" s="352"/>
      <c r="BU146" s="352"/>
      <c r="BV146" s="352"/>
      <c r="BW146" s="352"/>
      <c r="BX146" s="352"/>
      <c r="BY146" s="352"/>
      <c r="BZ146" s="352"/>
      <c r="CA146" s="352"/>
      <c r="CB146" s="352"/>
      <c r="CC146" s="352"/>
      <c r="CD146" s="352"/>
      <c r="CE146" s="352"/>
      <c r="CF146" s="352"/>
      <c r="CG146" s="352"/>
      <c r="CH146" s="352"/>
      <c r="CI146" s="352"/>
      <c r="CJ146" s="352"/>
      <c r="CK146" s="352"/>
      <c r="CL146" s="352"/>
      <c r="CM146" s="352"/>
      <c r="CN146" s="352"/>
      <c r="CO146" s="352"/>
      <c r="CP146" s="352"/>
      <c r="CQ146" s="352"/>
      <c r="CR146" s="352"/>
      <c r="CS146" s="352"/>
      <c r="CT146" s="352"/>
      <c r="CU146" s="352"/>
      <c r="CV146" s="352"/>
      <c r="CW146" s="352"/>
      <c r="CX146" s="352"/>
      <c r="CY146" s="352"/>
      <c r="CZ146" s="352"/>
      <c r="DA146" s="352"/>
      <c r="DB146" s="266"/>
      <c r="DC146" s="266">
        <f t="shared" si="14"/>
        <v>0</v>
      </c>
      <c r="DD146" s="302" t="str">
        <f t="shared" si="15"/>
        <v/>
      </c>
      <c r="DE146" s="328">
        <f>IF(D146&gt; 0,(COUNTIFS(FRACAS!$B$5:$B$9997, D$4, FRACAS!$D$5:$D$9997, "&lt;="&amp;D146)), "" )</f>
        <v>0</v>
      </c>
      <c r="DF146" s="282">
        <f>IF(E146&gt; 0,(COUNTIFS(FRACAS!$B$5:$B$9997, E$4, FRACAS!$D$5:$D$9997, "&lt;="&amp;E146)), "" )</f>
        <v>0</v>
      </c>
      <c r="DG146" s="282">
        <f>IF(F146&gt; 0,(COUNTIFS(FRACAS!$B$5:$B$9997, F$4, FRACAS!$D$5:$D$9997, "&lt;="&amp;F146)), "" )</f>
        <v>0</v>
      </c>
      <c r="DH146" s="282">
        <f>IF(G146&gt; 0,(COUNTIFS(FRACAS!$B$5:$B$9997, G$4, FRACAS!$D$5:$D$9997, "&lt;="&amp;G146)), "" )</f>
        <v>0</v>
      </c>
      <c r="DI146" s="282">
        <f>IF(H146&gt; 0,(COUNTIFS(FRACAS!$B$5:$B$9997, H$4, FRACAS!$D$5:$D$9997, "&lt;="&amp;H146)), "" )</f>
        <v>0</v>
      </c>
      <c r="DJ146" s="282">
        <f>IF(I146&gt; 0,(COUNTIFS(FRACAS!$B$5:$B$9997, I$4, FRACAS!$D$5:$D$9997, "&lt;="&amp;I146)), "" )</f>
        <v>0</v>
      </c>
      <c r="DK146" s="282">
        <f>IF(J146&gt; 0,(COUNTIFS(FRACAS!$B$5:$B$9997, J$4, FRACAS!$D$5:$D$9997, "&lt;="&amp;J146)), "" )</f>
        <v>0</v>
      </c>
      <c r="DL146" s="282">
        <f>IF(K146&gt; 0,(COUNTIFS(FRACAS!$B$5:$B$9997, K$4, FRACAS!$D$5:$D$9997, "&lt;="&amp;K146)), "" )</f>
        <v>0</v>
      </c>
      <c r="DM146" s="282">
        <f>IF(L146&gt; 0,(COUNTIFS(FRACAS!$B$5:$B$9997, L$4, FRACAS!$D$5:$D$9997, "&lt;="&amp;L146)), "" )</f>
        <v>0</v>
      </c>
      <c r="DN146" s="282">
        <f>IF(M146&gt; 0,(COUNTIFS(FRACAS!$B$5:$B$9997, M$4, FRACAS!$D$5:$D$9997, "&lt;="&amp;M146)), "" )</f>
        <v>0</v>
      </c>
      <c r="DO146" s="284"/>
      <c r="DP146" s="282"/>
      <c r="DQ146" s="282"/>
      <c r="DR146" s="282"/>
      <c r="DS146" s="282"/>
      <c r="DT146" s="282"/>
      <c r="DU146" s="282"/>
      <c r="DV146" s="282"/>
      <c r="DW146" s="282"/>
      <c r="DX146" s="282"/>
      <c r="DY146" s="282"/>
      <c r="DZ146" s="282"/>
      <c r="EA146" s="282"/>
      <c r="EB146" s="282"/>
      <c r="EC146" s="282"/>
      <c r="ED146" s="282"/>
      <c r="EE146" s="282"/>
      <c r="EF146" s="282"/>
      <c r="EG146" s="282"/>
      <c r="EH146" s="282"/>
      <c r="EI146" s="282"/>
      <c r="EJ146" s="282"/>
      <c r="EK146" s="282"/>
      <c r="EL146" s="282"/>
      <c r="EM146" s="282"/>
      <c r="EN146" s="282"/>
      <c r="EO146" s="282"/>
      <c r="EP146" s="282"/>
      <c r="EQ146" s="282"/>
      <c r="ER146" s="282"/>
      <c r="ES146" s="282"/>
      <c r="ET146" s="282"/>
      <c r="EU146" s="282"/>
      <c r="EV146" s="282"/>
      <c r="EW146" s="282"/>
      <c r="EX146" s="282"/>
      <c r="EY146" s="282"/>
      <c r="EZ146" s="282"/>
      <c r="FA146" s="282"/>
      <c r="FB146" s="283"/>
      <c r="FC146" s="285"/>
      <c r="FD146" s="285"/>
      <c r="JN146" s="306"/>
      <c r="JO146" s="274"/>
      <c r="JP146" s="274"/>
      <c r="JQ146" s="274"/>
      <c r="JR146" s="274"/>
      <c r="JS146" s="274"/>
      <c r="JT146" s="274"/>
      <c r="JU146" s="274"/>
      <c r="JV146" s="274"/>
      <c r="JW146" s="274"/>
      <c r="JX146" s="274"/>
      <c r="JY146" s="274"/>
      <c r="JZ146" s="274"/>
      <c r="KA146" s="274"/>
      <c r="KB146" s="274"/>
      <c r="KC146" s="274"/>
      <c r="KD146" s="274"/>
      <c r="KE146" s="274"/>
      <c r="KF146" s="274"/>
      <c r="KG146" s="274"/>
      <c r="KH146" s="274"/>
      <c r="KI146" s="274"/>
      <c r="KJ146" s="274"/>
      <c r="KK146" s="274"/>
      <c r="KL146" s="274"/>
      <c r="KM146" s="274"/>
      <c r="KN146" s="274"/>
      <c r="KO146" s="274"/>
      <c r="KP146" s="274"/>
      <c r="KQ146" s="274"/>
      <c r="KR146" s="274"/>
      <c r="KS146" s="274"/>
      <c r="KT146" s="274"/>
      <c r="KU146" s="274"/>
      <c r="KV146" s="274"/>
      <c r="KW146" s="274"/>
      <c r="KX146" s="274"/>
      <c r="KY146" s="274"/>
      <c r="KZ146" s="274"/>
      <c r="LA146" s="274"/>
      <c r="LB146" s="275"/>
      <c r="LC146" s="302" t="str">
        <f t="shared" si="17"/>
        <v/>
      </c>
      <c r="LD146" s="354" t="str" cm="1">
        <f t="array" ref="LD146">IFERROR(
    (((D146/FRACAS!$AY$1)*60))
    /
    (((D146/FRACAS!$AY$1)*60) + SUMPRODUCT((FRACAS!$B$5:$B$9997=D$4)*(FRACAS!$D$5:$D$9997&lt;=D146)*(IFERROR(FRACAS!$AM$5:$AM$9997,0)))
    ),"")</f>
        <v/>
      </c>
      <c r="LE146" s="354" t="str" cm="1">
        <f t="array" ref="LE146">IFERROR(
    (((E146/FRACAS!$AY$1)*60))
    /
    (((E146/FRACAS!$AY$1)*60) + SUMPRODUCT((FRACAS!$B$5:$B$9997=E$4)*(FRACAS!$D$5:$D$9997&lt;=E146)*(IFERROR(FRACAS!$AM$5:$AM$9997,0)))
    ),"")</f>
        <v/>
      </c>
      <c r="LF146" s="354" t="str" cm="1">
        <f t="array" ref="LF146">IFERROR(
    (((F146/FRACAS!$AY$1)*60))
    /
    (((F146/FRACAS!$AY$1)*60) + SUMPRODUCT((FRACAS!$B$5:$B$9997=F$4)*(FRACAS!$D$5:$D$9997&lt;=F146)*(IFERROR(FRACAS!$AM$5:$AM$9997,0)))
    ),"")</f>
        <v/>
      </c>
      <c r="LG146" s="354" t="str" cm="1">
        <f t="array" ref="LG146">IFERROR(
    (((G146/FRACAS!$AY$1)*60))
    /
    (((G146/FRACAS!$AY$1)*60) + SUMPRODUCT((FRACAS!$B$5:$B$9997=G$4)*(FRACAS!$D$5:$D$9997&lt;=G146)*(IFERROR(FRACAS!$AM$5:$AM$9997,0)))
    ),"")</f>
        <v/>
      </c>
      <c r="LH146" s="354" t="str" cm="1">
        <f t="array" ref="LH146">IFERROR(
    (((H146/FRACAS!$AY$1)*60))
    /
    (((H146/FRACAS!$AY$1)*60) + SUMPRODUCT((FRACAS!$B$5:$B$9997=H$4)*(FRACAS!$D$5:$D$9997&lt;=H146)*(IFERROR(FRACAS!$AM$5:$AM$9997,0)))
    ),"")</f>
        <v/>
      </c>
      <c r="LI146" s="354" t="str" cm="1">
        <f t="array" ref="LI146">IFERROR(
    (((I146/FRACAS!$AY$1)*60))
    /
    (((I146/FRACAS!$AY$1)*60) + SUMPRODUCT((FRACAS!$B$5:$B$9997=I$4)*(FRACAS!$D$5:$D$9997&lt;=I146)*(IFERROR(FRACAS!$AM$5:$AM$9997,0)))
    ),"")</f>
        <v/>
      </c>
      <c r="LJ146" s="354" t="str" cm="1">
        <f t="array" ref="LJ146">IFERROR(
    (((J146/FRACAS!$AY$1)*60))
    /
    (((J146/FRACAS!$AY$1)*60) + SUMPRODUCT((FRACAS!$B$5:$B$9997=J$4)*(FRACAS!$D$5:$D$9997&lt;=J146)*(IFERROR(FRACAS!$AM$5:$AM$9997,0)))
    ),"")</f>
        <v/>
      </c>
      <c r="LK146" s="354" t="str" cm="1">
        <f t="array" ref="LK146">IFERROR(
    (((K146/FRACAS!$AY$1)*60))
    /
    (((K146/FRACAS!$AY$1)*60) + SUMPRODUCT((FRACAS!$B$5:$B$9997=K$4)*(FRACAS!$D$5:$D$9997&lt;=K146)*(IFERROR(FRACAS!$AM$5:$AM$9997,0)))
    ),"")</f>
        <v/>
      </c>
      <c r="LL146" s="354" t="str" cm="1">
        <f t="array" ref="LL146">IFERROR(
    (((L146/FRACAS!$AY$1)*60))
    /
    (((L146/FRACAS!$AY$1)*60) + SUMPRODUCT((FRACAS!$B$5:$B$9997=L$4)*(FRACAS!$D$5:$D$9997&lt;=L146)*(IFERROR(FRACAS!$AM$5:$AM$9997,0)))
    ),"")</f>
        <v/>
      </c>
      <c r="LM146" s="354" t="str" cm="1">
        <f t="array" ref="LM146">IFERROR(
    (((M146/FRACAS!$AY$1)*60))
    /
    (((M146/FRACAS!$AY$1)*60) + SUMPRODUCT((FRACAS!$B$5:$B$9997=M$4)*(FRACAS!$D$5:$D$9997&lt;=M146)*(IFERROR(FRACAS!$AM$5:$AM$9997,0)))
    ),"")</f>
        <v/>
      </c>
      <c r="LN146" s="308"/>
      <c r="LO146" s="276"/>
      <c r="LP146" s="276"/>
      <c r="LQ146" s="276"/>
      <c r="LR146" s="276"/>
      <c r="LS146" s="276"/>
      <c r="LT146" s="276"/>
      <c r="LU146" s="276"/>
      <c r="LV146" s="276"/>
      <c r="LW146" s="276"/>
      <c r="LX146" s="276"/>
      <c r="LY146" s="276"/>
      <c r="LZ146" s="276"/>
      <c r="MA146" s="276"/>
      <c r="MB146" s="276"/>
      <c r="MC146" s="276"/>
      <c r="MD146" s="276"/>
      <c r="ME146" s="276"/>
      <c r="MF146" s="276"/>
      <c r="MG146" s="276"/>
      <c r="MH146" s="276"/>
      <c r="MI146" s="276"/>
      <c r="MJ146" s="276"/>
      <c r="MK146" s="276"/>
      <c r="ML146" s="276"/>
      <c r="MM146" s="276"/>
      <c r="MN146" s="276"/>
      <c r="MO146" s="276"/>
      <c r="MP146" s="276"/>
      <c r="MQ146" s="276"/>
      <c r="MR146" s="276"/>
      <c r="MS146" s="276"/>
      <c r="MT146" s="276"/>
      <c r="MU146" s="276"/>
      <c r="MV146" s="276"/>
      <c r="MW146" s="276"/>
      <c r="MX146" s="276"/>
      <c r="MY146" s="276"/>
      <c r="MZ146" s="276"/>
      <c r="NA146" s="277"/>
      <c r="ND146" s="345">
        <f t="shared" si="18"/>
        <v>0</v>
      </c>
      <c r="NE146" s="346" t="str">
        <f t="shared" si="16"/>
        <v/>
      </c>
      <c r="NF146" s="347" t="str" cm="1">
        <f t="array" ref="NF146">IF($ND146=0,"",(IFERROR( (IFERROR($ND146/FRACAS!$AY$1*60,0) - SUMPRODUCT( (FRACAS!$K$5:$K$9999=NF$2) * IFERROR(FRACAS!$AN$5:$AN$9999,0) ) ) / IFERROR($ND146/FRACAS!$AY$1*60,0), 1 )))</f>
        <v/>
      </c>
      <c r="NG146" s="347" t="str" cm="1">
        <f t="array" ref="NG146">IF($ND146=0,"",(IFERROR( (IFERROR($ND146/FRACAS!$AY$1*60,0) - SUMPRODUCT( (FRACAS!$K$5:$K$9999=NG$2) * IFERROR(FRACAS!$AN$5:$AN$9999,0) ) ) / IFERROR($ND146/FRACAS!$AY$1*60,0), 1 )))</f>
        <v/>
      </c>
      <c r="NH146" s="347" t="str" cm="1">
        <f t="array" ref="NH146">IF($ND146=0,"",(IFERROR( (IFERROR($ND146/FRACAS!$AY$1*60,0) - SUMPRODUCT( (FRACAS!$K$5:$K$9999=NH$2) * IFERROR(FRACAS!$AN$5:$AN$9999,0) ) ) / IFERROR($ND146/FRACAS!$AY$1*60,0), 1 )))</f>
        <v/>
      </c>
      <c r="NI146" s="347" t="str" cm="1">
        <f t="array" ref="NI146">IF($ND146=0,"",(IFERROR( (IFERROR($ND146/FRACAS!$AY$1*60,0) - SUMPRODUCT( (FRACAS!$K$5:$K$9999=NI$2) * IFERROR(FRACAS!$AN$5:$AN$9999,0) ) ) / IFERROR($ND146/FRACAS!$AY$1*60,0), 1 )))</f>
        <v/>
      </c>
      <c r="NJ146" s="347" t="str" cm="1">
        <f t="array" ref="NJ146">IF($ND146=0,"",(IFERROR( (IFERROR($ND146/FRACAS!$AY$1*60,0) - SUMPRODUCT( (FRACAS!$K$5:$K$9999=NJ$2) * IFERROR(FRACAS!$AN$5:$AN$9999,0) ) ) / IFERROR($ND146/FRACAS!$AY$1*60,0), 1 )))</f>
        <v/>
      </c>
      <c r="NK146" s="347" t="str" cm="1">
        <f t="array" ref="NK146">IF($ND146=0,"",(IFERROR( (IFERROR($ND146/FRACAS!$AY$1*60,0) - SUMPRODUCT( (FRACAS!$K$5:$K$9999=NK$2) * IFERROR(FRACAS!$AN$5:$AN$9999,0) ) ) / IFERROR($ND146/FRACAS!$AY$1*60,0), 1 )))</f>
        <v/>
      </c>
      <c r="NL146" s="347" t="str" cm="1">
        <f t="array" ref="NL146">IF($ND146=0,"",(IFERROR( (IFERROR($ND146/FRACAS!$AY$1*60,0) - SUMPRODUCT( (FRACAS!$K$5:$K$9999=NL$2) * IFERROR(FRACAS!$AN$5:$AN$9999,0) ) ) / IFERROR($ND146/FRACAS!$AY$1*60,0), 1 )))</f>
        <v/>
      </c>
      <c r="NM146" s="347" t="str" cm="1">
        <f t="array" ref="NM146">IF($ND146=0,"",(IFERROR( (IFERROR($ND146/FRACAS!$AY$1*60,0) - SUMPRODUCT( (FRACAS!$K$5:$K$9999=NM$2) * IFERROR(FRACAS!$AN$5:$AN$9999,0) ) ) / IFERROR($ND146/FRACAS!$AY$1*60,0), 1 )))</f>
        <v/>
      </c>
      <c r="NN146" s="347" t="str" cm="1">
        <f t="array" ref="NN146">IF($ND146=0,"",(IFERROR( (IFERROR($ND146/FRACAS!$AY$1*60,0) - SUMPRODUCT( (FRACAS!$K$5:$K$9999=NN$2) * IFERROR(FRACAS!$AN$5:$AN$9999,0) ) ) / IFERROR($ND146/FRACAS!$AY$1*60,0), 1 )))</f>
        <v/>
      </c>
      <c r="NO146" s="347" t="str" cm="1">
        <f t="array" ref="NO146">IF($ND146=0,"",(IFERROR( (IFERROR($ND146/FRACAS!$AY$1*60,0) - SUMPRODUCT( (FRACAS!$K$5:$K$9999=NO$2) * IFERROR(FRACAS!$AN$5:$AN$9999,0) ) ) / IFERROR($ND146/FRACAS!$AY$1*60,0), 1 )))</f>
        <v/>
      </c>
      <c r="NP146" s="347" t="str" cm="1">
        <f t="array" ref="NP146">IF($ND146=0,"",(IFERROR( (IFERROR($ND146/FRACAS!$AY$1*60,0) - SUMPRODUCT( (FRACAS!$K$5:$K$9999=NP$2) * IFERROR(FRACAS!$AN$5:$AN$9999,0) ) ) / IFERROR($ND146/FRACAS!$AY$1*60,0), 1 )))</f>
        <v/>
      </c>
      <c r="NQ146" s="347" t="str" cm="1">
        <f t="array" ref="NQ146">IF($ND146=0,"",(IFERROR( (IFERROR($ND146/FRACAS!$AY$1*60,0) - SUMPRODUCT( (FRACAS!$K$5:$K$9999=NQ$2) * IFERROR(FRACAS!$AN$5:$AN$9999,0) ) ) / IFERROR($ND146/FRACAS!$AY$1*60,0), 1 )))</f>
        <v/>
      </c>
      <c r="NR146" s="347" t="str" cm="1">
        <f t="array" ref="NR146">IF($ND146=0,"",(IFERROR( (IFERROR($ND146/FRACAS!$AY$1*60,0) - SUMPRODUCT( (FRACAS!$K$5:$K$9999=NR$2) * IFERROR(FRACAS!$AN$5:$AN$9999,0) ) ) / IFERROR($ND146/FRACAS!$AY$1*60,0), 1 )))</f>
        <v/>
      </c>
      <c r="NS146" s="347" t="str" cm="1">
        <f t="array" ref="NS146">IF($ND146=0,"",(IFERROR( (IFERROR($ND146/FRACAS!$AY$1*60,0) - SUMPRODUCT( (FRACAS!$K$5:$K$9999=NS$2) * IFERROR(FRACAS!$AN$5:$AN$9999,0) ) ) / IFERROR($ND146/FRACAS!$AY$1*60,0), 1 )))</f>
        <v/>
      </c>
      <c r="NT146" s="347" t="str" cm="1">
        <f t="array" ref="NT146">IF($ND146=0,"",(IFERROR( (IFERROR($ND146/FRACAS!$AY$1*60,0) - SUMPRODUCT( (FRACAS!$K$5:$K$9999=NT$2) * IFERROR(FRACAS!$AN$5:$AN$9999,0) ) ) / IFERROR($ND146/FRACAS!$AY$1*60,0), 1 )))</f>
        <v/>
      </c>
      <c r="NU146" s="347" t="str" cm="1">
        <f t="array" ref="NU146">IF($ND146=0,"",(IFERROR( (IFERROR($ND146/FRACAS!$AY$1*60,0) - SUMPRODUCT( (FRACAS!$K$5:$K$9999=NU$2) * IFERROR(FRACAS!$AN$5:$AN$9999,0) ) ) / IFERROR($ND146/FRACAS!$AY$1*60,0), 1 )))</f>
        <v/>
      </c>
      <c r="NV146" s="347" t="str" cm="1">
        <f t="array" ref="NV146">IF($ND146=0,"",(IFERROR( (IFERROR($ND146/FRACAS!$AY$1*60,0) - SUMPRODUCT( (FRACAS!$K$5:$K$9999=NV$2) * IFERROR(FRACAS!$AN$5:$AN$9999,0) ) ) / IFERROR($ND146/FRACAS!$AY$1*60,0), 1 )))</f>
        <v/>
      </c>
      <c r="NW146" s="347" t="str" cm="1">
        <f t="array" ref="NW146">IF($ND146=0,"",(IFERROR( (IFERROR($ND146/FRACAS!$AY$1*60,0) - SUMPRODUCT( (FRACAS!$K$5:$K$9999=NW$2) * IFERROR(FRACAS!$AN$5:$AN$9999,0) ) ) / IFERROR($ND146/FRACAS!$AY$1*60,0), 1 )))</f>
        <v/>
      </c>
      <c r="NX146" s="347" t="str" cm="1">
        <f t="array" ref="NX146">IF($ND146=0,"",(IFERROR( (IFERROR($ND146/FRACAS!$AY$1*60,0) - SUMPRODUCT( (FRACAS!$K$5:$K$9999=NX$2) * IFERROR(FRACAS!$AN$5:$AN$9999,0) ) ) / IFERROR($ND146/FRACAS!$AY$1*60,0), 1 )))</f>
        <v/>
      </c>
      <c r="NY146" s="347" t="str" cm="1">
        <f t="array" ref="NY146">IF($ND146=0,"",(IFERROR( (IFERROR($ND146/FRACAS!$AY$1*60,0) - SUMPRODUCT( (FRACAS!$K$5:$K$9999=NY$2) * IFERROR(FRACAS!$AN$5:$AN$9999,0) ) ) / IFERROR($ND146/FRACAS!$AY$1*60,0), 1 )))</f>
        <v/>
      </c>
      <c r="NZ146" s="347" t="str" cm="1">
        <f t="array" ref="NZ146">IF($ND146=0,"",(IFERROR( (IFERROR($ND146/FRACAS!$AY$1*60,0) - SUMPRODUCT( (FRACAS!$K$5:$K$9999=NZ$2) * IFERROR(FRACAS!$AN$5:$AN$9999,0) ) ) / IFERROR($ND146/FRACAS!$AY$1*60,0), 1 )))</f>
        <v/>
      </c>
      <c r="OA146" s="347" t="str" cm="1">
        <f t="array" ref="OA146">IF($ND146=0,"",(IFERROR( (IFERROR($ND146/FRACAS!$AY$1*60,0) - SUMPRODUCT( (FRACAS!$K$5:$K$9999=OA$2) * IFERROR(FRACAS!$AN$5:$AN$9999,0) ) ) / IFERROR($ND146/FRACAS!$AY$1*60,0), 1 )))</f>
        <v/>
      </c>
      <c r="OB146" s="347" t="str" cm="1">
        <f t="array" ref="OB146">IF($ND146=0,"",(IFERROR( (IFERROR($ND146/FRACAS!$AY$1*60,0) - SUMPRODUCT( (FRACAS!$K$5:$K$9999=OB$2) * IFERROR(FRACAS!$AN$5:$AN$9999,0) ) ) / IFERROR($ND146/FRACAS!$AY$1*60,0), 1 )))</f>
        <v/>
      </c>
      <c r="OC146" s="347" t="str" cm="1">
        <f t="array" ref="OC146">IF($ND146=0,"",(IFERROR( (IFERROR($ND146/FRACAS!$AY$1*60,0) - SUMPRODUCT( (FRACAS!$K$5:$K$9999=OC$2) * IFERROR(FRACAS!$AN$5:$AN$9999,0) ) ) / IFERROR($ND146/FRACAS!$AY$1*60,0), 1 )))</f>
        <v/>
      </c>
      <c r="OD146" s="347" t="str" cm="1">
        <f t="array" ref="OD146">IF($ND146=0,"",(IFERROR( (IFERROR($ND146/FRACAS!$AY$1*60,0) - SUMPRODUCT( (FRACAS!$K$5:$K$9999=OD$2) * IFERROR(FRACAS!$AN$5:$AN$9999,0) ) ) / IFERROR($ND146/FRACAS!$AY$1*60,0), 1 )))</f>
        <v/>
      </c>
      <c r="OE146" s="347" t="str" cm="1">
        <f t="array" ref="OE146">IF($ND146=0,"",(IFERROR( (IFERROR($ND146/FRACAS!$AY$1*60,0) - SUMPRODUCT( (FRACAS!$K$5:$K$9999=OE$2) * IFERROR(FRACAS!$AN$5:$AN$9999,0) ) ) / IFERROR($ND146/FRACAS!$AY$1*60,0), 1 )))</f>
        <v/>
      </c>
      <c r="OF146" s="347" t="str" cm="1">
        <f t="array" ref="OF146">IF($ND146=0,"",(IFERROR( (IFERROR($ND146/FRACAS!$AY$1*60,0) - SUMPRODUCT( (FRACAS!$K$5:$K$9999=OF$2) * IFERROR(FRACAS!$AN$5:$AN$9999,0) ) ) / IFERROR($ND146/FRACAS!$AY$1*60,0), 1 )))</f>
        <v/>
      </c>
      <c r="OG146" s="347" t="str" cm="1">
        <f t="array" ref="OG146">IF($ND146=0,"",(IFERROR( (IFERROR($ND146/FRACAS!$AY$1*60,0) - SUMPRODUCT( (FRACAS!$K$5:$K$9999=OG$2) * IFERROR(FRACAS!$AN$5:$AN$9999,0) ) ) / IFERROR($ND146/FRACAS!$AY$1*60,0), 1 )))</f>
        <v/>
      </c>
      <c r="OH146" s="347" t="str" cm="1">
        <f t="array" ref="OH146">IF($ND146=0,"",(IFERROR( (IFERROR($ND146/FRACAS!$AY$1*60,0) - SUMPRODUCT( (FRACAS!$K$5:$K$9999=OH$2) * IFERROR(FRACAS!$AN$5:$AN$9999,0) ) ) / IFERROR($ND146/FRACAS!$AY$1*60,0), 1 )))</f>
        <v/>
      </c>
      <c r="OI146" s="347" t="str" cm="1">
        <f t="array" ref="OI146">IF($ND146=0,"",(IFERROR( (IFERROR($ND146/FRACAS!$AY$1*60,0) - SUMPRODUCT( (FRACAS!$K$5:$K$9999=OI$2) * IFERROR(FRACAS!$AN$5:$AN$9999,0) ) ) / IFERROR($ND146/FRACAS!$AY$1*60,0), 1 )))</f>
        <v/>
      </c>
      <c r="OJ146" s="347" t="str" cm="1">
        <f t="array" ref="OJ146">IF($ND146=0,"",(IFERROR( (IFERROR($ND146/FRACAS!$AY$1*60,0) - SUMPRODUCT( (FRACAS!$K$5:$K$9999=OJ$2) * IFERROR(FRACAS!$AN$5:$AN$9999,0) ) ) / IFERROR($ND146/FRACAS!$AY$1*60,0), 1 )))</f>
        <v/>
      </c>
      <c r="OK146" s="347" t="str" cm="1">
        <f t="array" ref="OK146">IF($ND146=0,"",(IFERROR( (IFERROR($ND146/FRACAS!$AY$1*60,0) - SUMPRODUCT( (FRACAS!$K$5:$K$9999=OK$2) * IFERROR(FRACAS!$AN$5:$AN$9999,0) ) ) / IFERROR($ND146/FRACAS!$AY$1*60,0), 1 )))</f>
        <v/>
      </c>
      <c r="OL146" s="347" t="str" cm="1">
        <f t="array" ref="OL146">IF($ND146=0,"",(IFERROR( (IFERROR($ND146/FRACAS!$AY$1*60,0) - SUMPRODUCT( (FRACAS!$K$5:$K$9999=OL$2) * IFERROR(FRACAS!$AN$5:$AN$9999,0) ) ) / IFERROR($ND146/FRACAS!$AY$1*60,0), 1 )))</f>
        <v/>
      </c>
      <c r="OM146" s="347" t="str" cm="1">
        <f t="array" ref="OM146">IF($ND146=0,"",(IFERROR( (IFERROR($ND146/FRACAS!$AY$1*60,0) - SUMPRODUCT( (FRACAS!$K$5:$K$9999=OM$2) * IFERROR(FRACAS!$AN$5:$AN$9999,0) ) ) / IFERROR($ND146/FRACAS!$AY$1*60,0), 1 )))</f>
        <v/>
      </c>
      <c r="ON146" s="347" t="str" cm="1">
        <f t="array" ref="ON146">IF($ND146=0,"",(IFERROR( (IFERROR($ND146/FRACAS!$AY$1*60,0) - SUMPRODUCT( (FRACAS!$K$5:$K$9999=ON$2) * IFERROR(FRACAS!$AN$5:$AN$9999,0) ) ) / IFERROR($ND146/FRACAS!$AY$1*60,0), 1 )))</f>
        <v/>
      </c>
    </row>
    <row r="147" spans="2:404" ht="15" customHeight="1">
      <c r="B147" s="301" t="s">
        <v>254</v>
      </c>
      <c r="C147" s="302">
        <v>46255</v>
      </c>
      <c r="D147" s="279" t="str">
        <f>IF('[7]MİLLEAGE(KM)'!H148="","",'[7]MİLLEAGE(KM)'!H148)</f>
        <v/>
      </c>
      <c r="E147" s="279" t="str">
        <f>IF('[7]MİLLEAGE(KM)'!I148="","",'[7]MİLLEAGE(KM)'!I148)</f>
        <v/>
      </c>
      <c r="F147" s="279" t="str">
        <f>IF('[7]MİLLEAGE(KM)'!J148="","",'[7]MİLLEAGE(KM)'!J148)</f>
        <v/>
      </c>
      <c r="G147" s="279" t="str">
        <f>IF('[7]MİLLEAGE(KM)'!K148="","",'[7]MİLLEAGE(KM)'!K148)</f>
        <v/>
      </c>
      <c r="H147" s="279" t="str">
        <f>IF('[7]MİLLEAGE(KM)'!L148="","",'[7]MİLLEAGE(KM)'!L148)</f>
        <v/>
      </c>
      <c r="I147" s="279" t="str">
        <f>IF('[7]MİLLEAGE(KM)'!M148="","",'[7]MİLLEAGE(KM)'!M148)</f>
        <v/>
      </c>
      <c r="J147" s="279" t="str">
        <f>IF('[7]MİLLEAGE(KM)'!N148="","",'[7]MİLLEAGE(KM)'!N148)</f>
        <v/>
      </c>
      <c r="K147" s="279" t="str">
        <f>IF('[7]MİLLEAGE(KM)'!O148="","",'[7]MİLLEAGE(KM)'!O148)</f>
        <v/>
      </c>
      <c r="L147" s="279" t="str">
        <f>IF('[7]MİLLEAGE(KM)'!P148="","",'[7]MİLLEAGE(KM)'!P148)</f>
        <v/>
      </c>
      <c r="M147" s="279" t="str">
        <f>IF('[7]MİLLEAGE(KM)'!Q148="","",'[7]MİLLEAGE(KM)'!Q148)</f>
        <v/>
      </c>
      <c r="N147" s="305"/>
      <c r="O147" s="279"/>
      <c r="P147" s="279"/>
      <c r="Q147" s="279"/>
      <c r="R147" s="279"/>
      <c r="S147" s="279"/>
      <c r="T147" s="279"/>
      <c r="U147" s="279"/>
      <c r="V147" s="279"/>
      <c r="W147" s="279"/>
      <c r="X147" s="279"/>
      <c r="Y147" s="279"/>
      <c r="Z147" s="279"/>
      <c r="AA147" s="279"/>
      <c r="AB147" s="279"/>
      <c r="AC147" s="279"/>
      <c r="AD147" s="279"/>
      <c r="AE147" s="279"/>
      <c r="AF147" s="279"/>
      <c r="AG147" s="279"/>
      <c r="AH147" s="279"/>
      <c r="AI147" s="279"/>
      <c r="AJ147" s="279"/>
      <c r="AK147" s="279"/>
      <c r="AL147" s="279"/>
      <c r="AM147" s="279"/>
      <c r="AN147" s="279"/>
      <c r="AO147" s="279"/>
      <c r="AP147" s="279"/>
      <c r="AQ147" s="279"/>
      <c r="AR147" s="279"/>
      <c r="AS147" s="279"/>
      <c r="AT147" s="279"/>
      <c r="AU147" s="279"/>
      <c r="AV147" s="279"/>
      <c r="AW147" s="279"/>
      <c r="AX147" s="279"/>
      <c r="AY147" s="279"/>
      <c r="AZ147" s="279"/>
      <c r="BA147" s="280"/>
      <c r="BB147" s="266"/>
      <c r="BC147" s="266"/>
      <c r="BD147" s="352"/>
      <c r="BE147" s="352"/>
      <c r="BF147" s="352"/>
      <c r="BG147" s="352"/>
      <c r="BH147" s="352"/>
      <c r="BI147" s="352"/>
      <c r="BJ147" s="352"/>
      <c r="BK147" s="352"/>
      <c r="BL147" s="352"/>
      <c r="BM147" s="352"/>
      <c r="BN147" s="352"/>
      <c r="BO147" s="352"/>
      <c r="BP147" s="352"/>
      <c r="BQ147" s="352"/>
      <c r="BR147" s="352"/>
      <c r="BS147" s="352"/>
      <c r="BT147" s="352"/>
      <c r="BU147" s="352"/>
      <c r="BV147" s="352"/>
      <c r="BW147" s="352"/>
      <c r="BX147" s="352"/>
      <c r="BY147" s="352"/>
      <c r="BZ147" s="352"/>
      <c r="CA147" s="352"/>
      <c r="CB147" s="352"/>
      <c r="CC147" s="352"/>
      <c r="CD147" s="352"/>
      <c r="CE147" s="352"/>
      <c r="CF147" s="352"/>
      <c r="CG147" s="352"/>
      <c r="CH147" s="352"/>
      <c r="CI147" s="352"/>
      <c r="CJ147" s="352"/>
      <c r="CK147" s="352"/>
      <c r="CL147" s="352"/>
      <c r="CM147" s="352"/>
      <c r="CN147" s="352"/>
      <c r="CO147" s="352"/>
      <c r="CP147" s="352"/>
      <c r="CQ147" s="352"/>
      <c r="CR147" s="352"/>
      <c r="CS147" s="352"/>
      <c r="CT147" s="352"/>
      <c r="CU147" s="352"/>
      <c r="CV147" s="352"/>
      <c r="CW147" s="352"/>
      <c r="CX147" s="352"/>
      <c r="CY147" s="352"/>
      <c r="CZ147" s="352"/>
      <c r="DA147" s="352"/>
      <c r="DB147" s="266"/>
      <c r="DC147" s="266">
        <f t="shared" si="14"/>
        <v>0</v>
      </c>
      <c r="DD147" s="302" t="str">
        <f t="shared" si="15"/>
        <v/>
      </c>
      <c r="DE147" s="328">
        <f>IF(D147&gt; 0,(COUNTIFS(FRACAS!$B$5:$B$9997, D$4, FRACAS!$D$5:$D$9997, "&lt;="&amp;D147)), "" )</f>
        <v>0</v>
      </c>
      <c r="DF147" s="282">
        <f>IF(E147&gt; 0,(COUNTIFS(FRACAS!$B$5:$B$9997, E$4, FRACAS!$D$5:$D$9997, "&lt;="&amp;E147)), "" )</f>
        <v>0</v>
      </c>
      <c r="DG147" s="282">
        <f>IF(F147&gt; 0,(COUNTIFS(FRACAS!$B$5:$B$9997, F$4, FRACAS!$D$5:$D$9997, "&lt;="&amp;F147)), "" )</f>
        <v>0</v>
      </c>
      <c r="DH147" s="282">
        <f>IF(G147&gt; 0,(COUNTIFS(FRACAS!$B$5:$B$9997, G$4, FRACAS!$D$5:$D$9997, "&lt;="&amp;G147)), "" )</f>
        <v>0</v>
      </c>
      <c r="DI147" s="282">
        <f>IF(H147&gt; 0,(COUNTIFS(FRACAS!$B$5:$B$9997, H$4, FRACAS!$D$5:$D$9997, "&lt;="&amp;H147)), "" )</f>
        <v>0</v>
      </c>
      <c r="DJ147" s="282">
        <f>IF(I147&gt; 0,(COUNTIFS(FRACAS!$B$5:$B$9997, I$4, FRACAS!$D$5:$D$9997, "&lt;="&amp;I147)), "" )</f>
        <v>0</v>
      </c>
      <c r="DK147" s="282">
        <f>IF(J147&gt; 0,(COUNTIFS(FRACAS!$B$5:$B$9997, J$4, FRACAS!$D$5:$D$9997, "&lt;="&amp;J147)), "" )</f>
        <v>0</v>
      </c>
      <c r="DL147" s="282">
        <f>IF(K147&gt; 0,(COUNTIFS(FRACAS!$B$5:$B$9997, K$4, FRACAS!$D$5:$D$9997, "&lt;="&amp;K147)), "" )</f>
        <v>0</v>
      </c>
      <c r="DM147" s="282">
        <f>IF(L147&gt; 0,(COUNTIFS(FRACAS!$B$5:$B$9997, L$4, FRACAS!$D$5:$D$9997, "&lt;="&amp;L147)), "" )</f>
        <v>0</v>
      </c>
      <c r="DN147" s="282">
        <f>IF(M147&gt; 0,(COUNTIFS(FRACAS!$B$5:$B$9997, M$4, FRACAS!$D$5:$D$9997, "&lt;="&amp;M147)), "" )</f>
        <v>0</v>
      </c>
      <c r="DO147" s="284"/>
      <c r="DP147" s="282"/>
      <c r="DQ147" s="282"/>
      <c r="DR147" s="282"/>
      <c r="DS147" s="282"/>
      <c r="DT147" s="282"/>
      <c r="DU147" s="282"/>
      <c r="DV147" s="282"/>
      <c r="DW147" s="282"/>
      <c r="DX147" s="282"/>
      <c r="DY147" s="282"/>
      <c r="DZ147" s="282"/>
      <c r="EA147" s="282"/>
      <c r="EB147" s="282"/>
      <c r="EC147" s="282"/>
      <c r="ED147" s="282"/>
      <c r="EE147" s="282"/>
      <c r="EF147" s="282"/>
      <c r="EG147" s="282"/>
      <c r="EH147" s="282"/>
      <c r="EI147" s="282"/>
      <c r="EJ147" s="282"/>
      <c r="EK147" s="282"/>
      <c r="EL147" s="282"/>
      <c r="EM147" s="282"/>
      <c r="EN147" s="282"/>
      <c r="EO147" s="282"/>
      <c r="EP147" s="282"/>
      <c r="EQ147" s="282"/>
      <c r="ER147" s="282"/>
      <c r="ES147" s="282"/>
      <c r="ET147" s="282"/>
      <c r="EU147" s="282"/>
      <c r="EV147" s="282"/>
      <c r="EW147" s="282"/>
      <c r="EX147" s="282"/>
      <c r="EY147" s="282"/>
      <c r="EZ147" s="282"/>
      <c r="FA147" s="282"/>
      <c r="FB147" s="283"/>
      <c r="FC147" s="285"/>
      <c r="FD147" s="285"/>
      <c r="JN147" s="306"/>
      <c r="JO147" s="274"/>
      <c r="JP147" s="274"/>
      <c r="JQ147" s="274"/>
      <c r="JR147" s="274"/>
      <c r="JS147" s="274"/>
      <c r="JT147" s="274"/>
      <c r="JU147" s="274"/>
      <c r="JV147" s="274"/>
      <c r="JW147" s="274"/>
      <c r="JX147" s="274"/>
      <c r="JY147" s="274"/>
      <c r="JZ147" s="274"/>
      <c r="KA147" s="274"/>
      <c r="KB147" s="274"/>
      <c r="KC147" s="274"/>
      <c r="KD147" s="274"/>
      <c r="KE147" s="274"/>
      <c r="KF147" s="274"/>
      <c r="KG147" s="274"/>
      <c r="KH147" s="274"/>
      <c r="KI147" s="274"/>
      <c r="KJ147" s="274"/>
      <c r="KK147" s="274"/>
      <c r="KL147" s="274"/>
      <c r="KM147" s="274"/>
      <c r="KN147" s="274"/>
      <c r="KO147" s="274"/>
      <c r="KP147" s="274"/>
      <c r="KQ147" s="274"/>
      <c r="KR147" s="274"/>
      <c r="KS147" s="274"/>
      <c r="KT147" s="274"/>
      <c r="KU147" s="274"/>
      <c r="KV147" s="274"/>
      <c r="KW147" s="274"/>
      <c r="KX147" s="274"/>
      <c r="KY147" s="274"/>
      <c r="KZ147" s="274"/>
      <c r="LA147" s="274"/>
      <c r="LB147" s="275"/>
      <c r="LC147" s="302" t="str">
        <f t="shared" si="17"/>
        <v/>
      </c>
      <c r="LD147" s="354" t="str" cm="1">
        <f t="array" ref="LD147">IFERROR(
    (((D147/FRACAS!$AY$1)*60))
    /
    (((D147/FRACAS!$AY$1)*60) + SUMPRODUCT((FRACAS!$B$5:$B$9997=D$4)*(FRACAS!$D$5:$D$9997&lt;=D147)*(IFERROR(FRACAS!$AM$5:$AM$9997,0)))
    ),"")</f>
        <v/>
      </c>
      <c r="LE147" s="354" t="str" cm="1">
        <f t="array" ref="LE147">IFERROR(
    (((E147/FRACAS!$AY$1)*60))
    /
    (((E147/FRACAS!$AY$1)*60) + SUMPRODUCT((FRACAS!$B$5:$B$9997=E$4)*(FRACAS!$D$5:$D$9997&lt;=E147)*(IFERROR(FRACAS!$AM$5:$AM$9997,0)))
    ),"")</f>
        <v/>
      </c>
      <c r="LF147" s="354" t="str" cm="1">
        <f t="array" ref="LF147">IFERROR(
    (((F147/FRACAS!$AY$1)*60))
    /
    (((F147/FRACAS!$AY$1)*60) + SUMPRODUCT((FRACAS!$B$5:$B$9997=F$4)*(FRACAS!$D$5:$D$9997&lt;=F147)*(IFERROR(FRACAS!$AM$5:$AM$9997,0)))
    ),"")</f>
        <v/>
      </c>
      <c r="LG147" s="354" t="str" cm="1">
        <f t="array" ref="LG147">IFERROR(
    (((G147/FRACAS!$AY$1)*60))
    /
    (((G147/FRACAS!$AY$1)*60) + SUMPRODUCT((FRACAS!$B$5:$B$9997=G$4)*(FRACAS!$D$5:$D$9997&lt;=G147)*(IFERROR(FRACAS!$AM$5:$AM$9997,0)))
    ),"")</f>
        <v/>
      </c>
      <c r="LH147" s="354" t="str" cm="1">
        <f t="array" ref="LH147">IFERROR(
    (((H147/FRACAS!$AY$1)*60))
    /
    (((H147/FRACAS!$AY$1)*60) + SUMPRODUCT((FRACAS!$B$5:$B$9997=H$4)*(FRACAS!$D$5:$D$9997&lt;=H147)*(IFERROR(FRACAS!$AM$5:$AM$9997,0)))
    ),"")</f>
        <v/>
      </c>
      <c r="LI147" s="354" t="str" cm="1">
        <f t="array" ref="LI147">IFERROR(
    (((I147/FRACAS!$AY$1)*60))
    /
    (((I147/FRACAS!$AY$1)*60) + SUMPRODUCT((FRACAS!$B$5:$B$9997=I$4)*(FRACAS!$D$5:$D$9997&lt;=I147)*(IFERROR(FRACAS!$AM$5:$AM$9997,0)))
    ),"")</f>
        <v/>
      </c>
      <c r="LJ147" s="354" t="str" cm="1">
        <f t="array" ref="LJ147">IFERROR(
    (((J147/FRACAS!$AY$1)*60))
    /
    (((J147/FRACAS!$AY$1)*60) + SUMPRODUCT((FRACAS!$B$5:$B$9997=J$4)*(FRACAS!$D$5:$D$9997&lt;=J147)*(IFERROR(FRACAS!$AM$5:$AM$9997,0)))
    ),"")</f>
        <v/>
      </c>
      <c r="LK147" s="354" t="str" cm="1">
        <f t="array" ref="LK147">IFERROR(
    (((K147/FRACAS!$AY$1)*60))
    /
    (((K147/FRACAS!$AY$1)*60) + SUMPRODUCT((FRACAS!$B$5:$B$9997=K$4)*(FRACAS!$D$5:$D$9997&lt;=K147)*(IFERROR(FRACAS!$AM$5:$AM$9997,0)))
    ),"")</f>
        <v/>
      </c>
      <c r="LL147" s="354" t="str" cm="1">
        <f t="array" ref="LL147">IFERROR(
    (((L147/FRACAS!$AY$1)*60))
    /
    (((L147/FRACAS!$AY$1)*60) + SUMPRODUCT((FRACAS!$B$5:$B$9997=L$4)*(FRACAS!$D$5:$D$9997&lt;=L147)*(IFERROR(FRACAS!$AM$5:$AM$9997,0)))
    ),"")</f>
        <v/>
      </c>
      <c r="LM147" s="354" t="str" cm="1">
        <f t="array" ref="LM147">IFERROR(
    (((M147/FRACAS!$AY$1)*60))
    /
    (((M147/FRACAS!$AY$1)*60) + SUMPRODUCT((FRACAS!$B$5:$B$9997=M$4)*(FRACAS!$D$5:$D$9997&lt;=M147)*(IFERROR(FRACAS!$AM$5:$AM$9997,0)))
    ),"")</f>
        <v/>
      </c>
      <c r="LN147" s="308"/>
      <c r="LO147" s="276"/>
      <c r="LP147" s="276"/>
      <c r="LQ147" s="276"/>
      <c r="LR147" s="276"/>
      <c r="LS147" s="276"/>
      <c r="LT147" s="276"/>
      <c r="LU147" s="276"/>
      <c r="LV147" s="276"/>
      <c r="LW147" s="276"/>
      <c r="LX147" s="276"/>
      <c r="LY147" s="276"/>
      <c r="LZ147" s="276"/>
      <c r="MA147" s="276"/>
      <c r="MB147" s="276"/>
      <c r="MC147" s="276"/>
      <c r="MD147" s="276"/>
      <c r="ME147" s="276"/>
      <c r="MF147" s="276"/>
      <c r="MG147" s="276"/>
      <c r="MH147" s="276"/>
      <c r="MI147" s="276"/>
      <c r="MJ147" s="276"/>
      <c r="MK147" s="276"/>
      <c r="ML147" s="276"/>
      <c r="MM147" s="276"/>
      <c r="MN147" s="276"/>
      <c r="MO147" s="276"/>
      <c r="MP147" s="276"/>
      <c r="MQ147" s="276"/>
      <c r="MR147" s="276"/>
      <c r="MS147" s="276"/>
      <c r="MT147" s="276"/>
      <c r="MU147" s="276"/>
      <c r="MV147" s="276"/>
      <c r="MW147" s="276"/>
      <c r="MX147" s="276"/>
      <c r="MY147" s="276"/>
      <c r="MZ147" s="276"/>
      <c r="NA147" s="277"/>
      <c r="ND147" s="345">
        <f t="shared" si="18"/>
        <v>0</v>
      </c>
      <c r="NE147" s="346" t="str">
        <f t="shared" si="16"/>
        <v/>
      </c>
      <c r="NF147" s="347" t="str" cm="1">
        <f t="array" ref="NF147">IF($ND147=0,"",(IFERROR( (IFERROR($ND147/FRACAS!$AY$1*60,0) - SUMPRODUCT( (FRACAS!$K$5:$K$9999=NF$2) * IFERROR(FRACAS!$AN$5:$AN$9999,0) ) ) / IFERROR($ND147/FRACAS!$AY$1*60,0), 1 )))</f>
        <v/>
      </c>
      <c r="NG147" s="347" t="str" cm="1">
        <f t="array" ref="NG147">IF($ND147=0,"",(IFERROR( (IFERROR($ND147/FRACAS!$AY$1*60,0) - SUMPRODUCT( (FRACAS!$K$5:$K$9999=NG$2) * IFERROR(FRACAS!$AN$5:$AN$9999,0) ) ) / IFERROR($ND147/FRACAS!$AY$1*60,0), 1 )))</f>
        <v/>
      </c>
      <c r="NH147" s="347" t="str" cm="1">
        <f t="array" ref="NH147">IF($ND147=0,"",(IFERROR( (IFERROR($ND147/FRACAS!$AY$1*60,0) - SUMPRODUCT( (FRACAS!$K$5:$K$9999=NH$2) * IFERROR(FRACAS!$AN$5:$AN$9999,0) ) ) / IFERROR($ND147/FRACAS!$AY$1*60,0), 1 )))</f>
        <v/>
      </c>
      <c r="NI147" s="347" t="str" cm="1">
        <f t="array" ref="NI147">IF($ND147=0,"",(IFERROR( (IFERROR($ND147/FRACAS!$AY$1*60,0) - SUMPRODUCT( (FRACAS!$K$5:$K$9999=NI$2) * IFERROR(FRACAS!$AN$5:$AN$9999,0) ) ) / IFERROR($ND147/FRACAS!$AY$1*60,0), 1 )))</f>
        <v/>
      </c>
      <c r="NJ147" s="347" t="str" cm="1">
        <f t="array" ref="NJ147">IF($ND147=0,"",(IFERROR( (IFERROR($ND147/FRACAS!$AY$1*60,0) - SUMPRODUCT( (FRACAS!$K$5:$K$9999=NJ$2) * IFERROR(FRACAS!$AN$5:$AN$9999,0) ) ) / IFERROR($ND147/FRACAS!$AY$1*60,0), 1 )))</f>
        <v/>
      </c>
      <c r="NK147" s="347" t="str" cm="1">
        <f t="array" ref="NK147">IF($ND147=0,"",(IFERROR( (IFERROR($ND147/FRACAS!$AY$1*60,0) - SUMPRODUCT( (FRACAS!$K$5:$K$9999=NK$2) * IFERROR(FRACAS!$AN$5:$AN$9999,0) ) ) / IFERROR($ND147/FRACAS!$AY$1*60,0), 1 )))</f>
        <v/>
      </c>
      <c r="NL147" s="347" t="str" cm="1">
        <f t="array" ref="NL147">IF($ND147=0,"",(IFERROR( (IFERROR($ND147/FRACAS!$AY$1*60,0) - SUMPRODUCT( (FRACAS!$K$5:$K$9999=NL$2) * IFERROR(FRACAS!$AN$5:$AN$9999,0) ) ) / IFERROR($ND147/FRACAS!$AY$1*60,0), 1 )))</f>
        <v/>
      </c>
      <c r="NM147" s="347" t="str" cm="1">
        <f t="array" ref="NM147">IF($ND147=0,"",(IFERROR( (IFERROR($ND147/FRACAS!$AY$1*60,0) - SUMPRODUCT( (FRACAS!$K$5:$K$9999=NM$2) * IFERROR(FRACAS!$AN$5:$AN$9999,0) ) ) / IFERROR($ND147/FRACAS!$AY$1*60,0), 1 )))</f>
        <v/>
      </c>
      <c r="NN147" s="347" t="str" cm="1">
        <f t="array" ref="NN147">IF($ND147=0,"",(IFERROR( (IFERROR($ND147/FRACAS!$AY$1*60,0) - SUMPRODUCT( (FRACAS!$K$5:$K$9999=NN$2) * IFERROR(FRACAS!$AN$5:$AN$9999,0) ) ) / IFERROR($ND147/FRACAS!$AY$1*60,0), 1 )))</f>
        <v/>
      </c>
      <c r="NO147" s="347" t="str" cm="1">
        <f t="array" ref="NO147">IF($ND147=0,"",(IFERROR( (IFERROR($ND147/FRACAS!$AY$1*60,0) - SUMPRODUCT( (FRACAS!$K$5:$K$9999=NO$2) * IFERROR(FRACAS!$AN$5:$AN$9999,0) ) ) / IFERROR($ND147/FRACAS!$AY$1*60,0), 1 )))</f>
        <v/>
      </c>
      <c r="NP147" s="347" t="str" cm="1">
        <f t="array" ref="NP147">IF($ND147=0,"",(IFERROR( (IFERROR($ND147/FRACAS!$AY$1*60,0) - SUMPRODUCT( (FRACAS!$K$5:$K$9999=NP$2) * IFERROR(FRACAS!$AN$5:$AN$9999,0) ) ) / IFERROR($ND147/FRACAS!$AY$1*60,0), 1 )))</f>
        <v/>
      </c>
      <c r="NQ147" s="347" t="str" cm="1">
        <f t="array" ref="NQ147">IF($ND147=0,"",(IFERROR( (IFERROR($ND147/FRACAS!$AY$1*60,0) - SUMPRODUCT( (FRACAS!$K$5:$K$9999=NQ$2) * IFERROR(FRACAS!$AN$5:$AN$9999,0) ) ) / IFERROR($ND147/FRACAS!$AY$1*60,0), 1 )))</f>
        <v/>
      </c>
      <c r="NR147" s="347" t="str" cm="1">
        <f t="array" ref="NR147">IF($ND147=0,"",(IFERROR( (IFERROR($ND147/FRACAS!$AY$1*60,0) - SUMPRODUCT( (FRACAS!$K$5:$K$9999=NR$2) * IFERROR(FRACAS!$AN$5:$AN$9999,0) ) ) / IFERROR($ND147/FRACAS!$AY$1*60,0), 1 )))</f>
        <v/>
      </c>
      <c r="NS147" s="347" t="str" cm="1">
        <f t="array" ref="NS147">IF($ND147=0,"",(IFERROR( (IFERROR($ND147/FRACAS!$AY$1*60,0) - SUMPRODUCT( (FRACAS!$K$5:$K$9999=NS$2) * IFERROR(FRACAS!$AN$5:$AN$9999,0) ) ) / IFERROR($ND147/FRACAS!$AY$1*60,0), 1 )))</f>
        <v/>
      </c>
      <c r="NT147" s="347" t="str" cm="1">
        <f t="array" ref="NT147">IF($ND147=0,"",(IFERROR( (IFERROR($ND147/FRACAS!$AY$1*60,0) - SUMPRODUCT( (FRACAS!$K$5:$K$9999=NT$2) * IFERROR(FRACAS!$AN$5:$AN$9999,0) ) ) / IFERROR($ND147/FRACAS!$AY$1*60,0), 1 )))</f>
        <v/>
      </c>
      <c r="NU147" s="347" t="str" cm="1">
        <f t="array" ref="NU147">IF($ND147=0,"",(IFERROR( (IFERROR($ND147/FRACAS!$AY$1*60,0) - SUMPRODUCT( (FRACAS!$K$5:$K$9999=NU$2) * IFERROR(FRACAS!$AN$5:$AN$9999,0) ) ) / IFERROR($ND147/FRACAS!$AY$1*60,0), 1 )))</f>
        <v/>
      </c>
      <c r="NV147" s="347" t="str" cm="1">
        <f t="array" ref="NV147">IF($ND147=0,"",(IFERROR( (IFERROR($ND147/FRACAS!$AY$1*60,0) - SUMPRODUCT( (FRACAS!$K$5:$K$9999=NV$2) * IFERROR(FRACAS!$AN$5:$AN$9999,0) ) ) / IFERROR($ND147/FRACAS!$AY$1*60,0), 1 )))</f>
        <v/>
      </c>
      <c r="NW147" s="347" t="str" cm="1">
        <f t="array" ref="NW147">IF($ND147=0,"",(IFERROR( (IFERROR($ND147/FRACAS!$AY$1*60,0) - SUMPRODUCT( (FRACAS!$K$5:$K$9999=NW$2) * IFERROR(FRACAS!$AN$5:$AN$9999,0) ) ) / IFERROR($ND147/FRACAS!$AY$1*60,0), 1 )))</f>
        <v/>
      </c>
      <c r="NX147" s="347" t="str" cm="1">
        <f t="array" ref="NX147">IF($ND147=0,"",(IFERROR( (IFERROR($ND147/FRACAS!$AY$1*60,0) - SUMPRODUCT( (FRACAS!$K$5:$K$9999=NX$2) * IFERROR(FRACAS!$AN$5:$AN$9999,0) ) ) / IFERROR($ND147/FRACAS!$AY$1*60,0), 1 )))</f>
        <v/>
      </c>
      <c r="NY147" s="347" t="str" cm="1">
        <f t="array" ref="NY147">IF($ND147=0,"",(IFERROR( (IFERROR($ND147/FRACAS!$AY$1*60,0) - SUMPRODUCT( (FRACAS!$K$5:$K$9999=NY$2) * IFERROR(FRACAS!$AN$5:$AN$9999,0) ) ) / IFERROR($ND147/FRACAS!$AY$1*60,0), 1 )))</f>
        <v/>
      </c>
      <c r="NZ147" s="347" t="str" cm="1">
        <f t="array" ref="NZ147">IF($ND147=0,"",(IFERROR( (IFERROR($ND147/FRACAS!$AY$1*60,0) - SUMPRODUCT( (FRACAS!$K$5:$K$9999=NZ$2) * IFERROR(FRACAS!$AN$5:$AN$9999,0) ) ) / IFERROR($ND147/FRACAS!$AY$1*60,0), 1 )))</f>
        <v/>
      </c>
      <c r="OA147" s="347" t="str" cm="1">
        <f t="array" ref="OA147">IF($ND147=0,"",(IFERROR( (IFERROR($ND147/FRACAS!$AY$1*60,0) - SUMPRODUCT( (FRACAS!$K$5:$K$9999=OA$2) * IFERROR(FRACAS!$AN$5:$AN$9999,0) ) ) / IFERROR($ND147/FRACAS!$AY$1*60,0), 1 )))</f>
        <v/>
      </c>
      <c r="OB147" s="347" t="str" cm="1">
        <f t="array" ref="OB147">IF($ND147=0,"",(IFERROR( (IFERROR($ND147/FRACAS!$AY$1*60,0) - SUMPRODUCT( (FRACAS!$K$5:$K$9999=OB$2) * IFERROR(FRACAS!$AN$5:$AN$9999,0) ) ) / IFERROR($ND147/FRACAS!$AY$1*60,0), 1 )))</f>
        <v/>
      </c>
      <c r="OC147" s="347" t="str" cm="1">
        <f t="array" ref="OC147">IF($ND147=0,"",(IFERROR( (IFERROR($ND147/FRACAS!$AY$1*60,0) - SUMPRODUCT( (FRACAS!$K$5:$K$9999=OC$2) * IFERROR(FRACAS!$AN$5:$AN$9999,0) ) ) / IFERROR($ND147/FRACAS!$AY$1*60,0), 1 )))</f>
        <v/>
      </c>
      <c r="OD147" s="347" t="str" cm="1">
        <f t="array" ref="OD147">IF($ND147=0,"",(IFERROR( (IFERROR($ND147/FRACAS!$AY$1*60,0) - SUMPRODUCT( (FRACAS!$K$5:$K$9999=OD$2) * IFERROR(FRACAS!$AN$5:$AN$9999,0) ) ) / IFERROR($ND147/FRACAS!$AY$1*60,0), 1 )))</f>
        <v/>
      </c>
      <c r="OE147" s="347" t="str" cm="1">
        <f t="array" ref="OE147">IF($ND147=0,"",(IFERROR( (IFERROR($ND147/FRACAS!$AY$1*60,0) - SUMPRODUCT( (FRACAS!$K$5:$K$9999=OE$2) * IFERROR(FRACAS!$AN$5:$AN$9999,0) ) ) / IFERROR($ND147/FRACAS!$AY$1*60,0), 1 )))</f>
        <v/>
      </c>
      <c r="OF147" s="347" t="str" cm="1">
        <f t="array" ref="OF147">IF($ND147=0,"",(IFERROR( (IFERROR($ND147/FRACAS!$AY$1*60,0) - SUMPRODUCT( (FRACAS!$K$5:$K$9999=OF$2) * IFERROR(FRACAS!$AN$5:$AN$9999,0) ) ) / IFERROR($ND147/FRACAS!$AY$1*60,0), 1 )))</f>
        <v/>
      </c>
      <c r="OG147" s="347" t="str" cm="1">
        <f t="array" ref="OG147">IF($ND147=0,"",(IFERROR( (IFERROR($ND147/FRACAS!$AY$1*60,0) - SUMPRODUCT( (FRACAS!$K$5:$K$9999=OG$2) * IFERROR(FRACAS!$AN$5:$AN$9999,0) ) ) / IFERROR($ND147/FRACAS!$AY$1*60,0), 1 )))</f>
        <v/>
      </c>
      <c r="OH147" s="347" t="str" cm="1">
        <f t="array" ref="OH147">IF($ND147=0,"",(IFERROR( (IFERROR($ND147/FRACAS!$AY$1*60,0) - SUMPRODUCT( (FRACAS!$K$5:$K$9999=OH$2) * IFERROR(FRACAS!$AN$5:$AN$9999,0) ) ) / IFERROR($ND147/FRACAS!$AY$1*60,0), 1 )))</f>
        <v/>
      </c>
      <c r="OI147" s="347" t="str" cm="1">
        <f t="array" ref="OI147">IF($ND147=0,"",(IFERROR( (IFERROR($ND147/FRACAS!$AY$1*60,0) - SUMPRODUCT( (FRACAS!$K$5:$K$9999=OI$2) * IFERROR(FRACAS!$AN$5:$AN$9999,0) ) ) / IFERROR($ND147/FRACAS!$AY$1*60,0), 1 )))</f>
        <v/>
      </c>
      <c r="OJ147" s="347" t="str" cm="1">
        <f t="array" ref="OJ147">IF($ND147=0,"",(IFERROR( (IFERROR($ND147/FRACAS!$AY$1*60,0) - SUMPRODUCT( (FRACAS!$K$5:$K$9999=OJ$2) * IFERROR(FRACAS!$AN$5:$AN$9999,0) ) ) / IFERROR($ND147/FRACAS!$AY$1*60,0), 1 )))</f>
        <v/>
      </c>
      <c r="OK147" s="347" t="str" cm="1">
        <f t="array" ref="OK147">IF($ND147=0,"",(IFERROR( (IFERROR($ND147/FRACAS!$AY$1*60,0) - SUMPRODUCT( (FRACAS!$K$5:$K$9999=OK$2) * IFERROR(FRACAS!$AN$5:$AN$9999,0) ) ) / IFERROR($ND147/FRACAS!$AY$1*60,0), 1 )))</f>
        <v/>
      </c>
      <c r="OL147" s="347" t="str" cm="1">
        <f t="array" ref="OL147">IF($ND147=0,"",(IFERROR( (IFERROR($ND147/FRACAS!$AY$1*60,0) - SUMPRODUCT( (FRACAS!$K$5:$K$9999=OL$2) * IFERROR(FRACAS!$AN$5:$AN$9999,0) ) ) / IFERROR($ND147/FRACAS!$AY$1*60,0), 1 )))</f>
        <v/>
      </c>
      <c r="OM147" s="347" t="str" cm="1">
        <f t="array" ref="OM147">IF($ND147=0,"",(IFERROR( (IFERROR($ND147/FRACAS!$AY$1*60,0) - SUMPRODUCT( (FRACAS!$K$5:$K$9999=OM$2) * IFERROR(FRACAS!$AN$5:$AN$9999,0) ) ) / IFERROR($ND147/FRACAS!$AY$1*60,0), 1 )))</f>
        <v/>
      </c>
      <c r="ON147" s="347" t="str" cm="1">
        <f t="array" ref="ON147">IF($ND147=0,"",(IFERROR( (IFERROR($ND147/FRACAS!$AY$1*60,0) - SUMPRODUCT( (FRACAS!$K$5:$K$9999=ON$2) * IFERROR(FRACAS!$AN$5:$AN$9999,0) ) ) / IFERROR($ND147/FRACAS!$AY$1*60,0), 1 )))</f>
        <v/>
      </c>
    </row>
    <row r="148" spans="2:404" ht="15" customHeight="1">
      <c r="B148" s="301" t="s">
        <v>255</v>
      </c>
      <c r="C148" s="302">
        <v>46262</v>
      </c>
      <c r="D148" s="279" t="str">
        <f>IF('[7]MİLLEAGE(KM)'!H149="","",'[7]MİLLEAGE(KM)'!H149)</f>
        <v/>
      </c>
      <c r="E148" s="279" t="str">
        <f>IF('[7]MİLLEAGE(KM)'!I149="","",'[7]MİLLEAGE(KM)'!I149)</f>
        <v/>
      </c>
      <c r="F148" s="279" t="str">
        <f>IF('[7]MİLLEAGE(KM)'!J149="","",'[7]MİLLEAGE(KM)'!J149)</f>
        <v/>
      </c>
      <c r="G148" s="279" t="str">
        <f>IF('[7]MİLLEAGE(KM)'!K149="","",'[7]MİLLEAGE(KM)'!K149)</f>
        <v/>
      </c>
      <c r="H148" s="279" t="str">
        <f>IF('[7]MİLLEAGE(KM)'!L149="","",'[7]MİLLEAGE(KM)'!L149)</f>
        <v/>
      </c>
      <c r="I148" s="279" t="str">
        <f>IF('[7]MİLLEAGE(KM)'!M149="","",'[7]MİLLEAGE(KM)'!M149)</f>
        <v/>
      </c>
      <c r="J148" s="279" t="str">
        <f>IF('[7]MİLLEAGE(KM)'!N149="","",'[7]MİLLEAGE(KM)'!N149)</f>
        <v/>
      </c>
      <c r="K148" s="279" t="str">
        <f>IF('[7]MİLLEAGE(KM)'!O149="","",'[7]MİLLEAGE(KM)'!O149)</f>
        <v/>
      </c>
      <c r="L148" s="279" t="str">
        <f>IF('[7]MİLLEAGE(KM)'!P149="","",'[7]MİLLEAGE(KM)'!P149)</f>
        <v/>
      </c>
      <c r="M148" s="279" t="str">
        <f>IF('[7]MİLLEAGE(KM)'!Q149="","",'[7]MİLLEAGE(KM)'!Q149)</f>
        <v/>
      </c>
      <c r="N148" s="305"/>
      <c r="O148" s="279"/>
      <c r="P148" s="279"/>
      <c r="Q148" s="279"/>
      <c r="R148" s="279"/>
      <c r="S148" s="279"/>
      <c r="T148" s="279"/>
      <c r="U148" s="279"/>
      <c r="V148" s="279"/>
      <c r="W148" s="279"/>
      <c r="X148" s="279"/>
      <c r="Y148" s="279"/>
      <c r="Z148" s="279"/>
      <c r="AA148" s="279"/>
      <c r="AB148" s="279"/>
      <c r="AC148" s="279"/>
      <c r="AD148" s="279"/>
      <c r="AE148" s="279"/>
      <c r="AF148" s="279"/>
      <c r="AG148" s="279"/>
      <c r="AH148" s="279"/>
      <c r="AI148" s="279"/>
      <c r="AJ148" s="279"/>
      <c r="AK148" s="279"/>
      <c r="AL148" s="279"/>
      <c r="AM148" s="279"/>
      <c r="AN148" s="279"/>
      <c r="AO148" s="279"/>
      <c r="AP148" s="279"/>
      <c r="AQ148" s="279"/>
      <c r="AR148" s="279"/>
      <c r="AS148" s="279"/>
      <c r="AT148" s="279"/>
      <c r="AU148" s="279"/>
      <c r="AV148" s="279"/>
      <c r="AW148" s="279"/>
      <c r="AX148" s="279"/>
      <c r="AY148" s="279"/>
      <c r="AZ148" s="279"/>
      <c r="BA148" s="280"/>
      <c r="BB148" s="266"/>
      <c r="BC148" s="266"/>
      <c r="BD148" s="352"/>
      <c r="BE148" s="352"/>
      <c r="BF148" s="352"/>
      <c r="BG148" s="352"/>
      <c r="BH148" s="352"/>
      <c r="BI148" s="352"/>
      <c r="BJ148" s="352"/>
      <c r="BK148" s="352"/>
      <c r="BL148" s="352"/>
      <c r="BM148" s="352"/>
      <c r="BN148" s="352"/>
      <c r="BO148" s="352"/>
      <c r="BP148" s="352"/>
      <c r="BQ148" s="352"/>
      <c r="BR148" s="352"/>
      <c r="BS148" s="352"/>
      <c r="BT148" s="352"/>
      <c r="BU148" s="352"/>
      <c r="BV148" s="352"/>
      <c r="BW148" s="352"/>
      <c r="BX148" s="352"/>
      <c r="BY148" s="352"/>
      <c r="BZ148" s="352"/>
      <c r="CA148" s="352"/>
      <c r="CB148" s="352"/>
      <c r="CC148" s="352"/>
      <c r="CD148" s="352"/>
      <c r="CE148" s="352"/>
      <c r="CF148" s="352"/>
      <c r="CG148" s="352"/>
      <c r="CH148" s="352"/>
      <c r="CI148" s="352"/>
      <c r="CJ148" s="352"/>
      <c r="CK148" s="352"/>
      <c r="CL148" s="352"/>
      <c r="CM148" s="352"/>
      <c r="CN148" s="352"/>
      <c r="CO148" s="352"/>
      <c r="CP148" s="352"/>
      <c r="CQ148" s="352"/>
      <c r="CR148" s="352"/>
      <c r="CS148" s="352"/>
      <c r="CT148" s="352"/>
      <c r="CU148" s="352"/>
      <c r="CV148" s="352"/>
      <c r="CW148" s="352"/>
      <c r="CX148" s="352"/>
      <c r="CY148" s="352"/>
      <c r="CZ148" s="352"/>
      <c r="DA148" s="352"/>
      <c r="DB148" s="266"/>
      <c r="DC148" s="266">
        <f t="shared" si="14"/>
        <v>0</v>
      </c>
      <c r="DD148" s="302" t="str">
        <f t="shared" si="15"/>
        <v/>
      </c>
      <c r="DE148" s="328">
        <f>IF(D148&gt; 0,(COUNTIFS(FRACAS!$B$5:$B$9997, D$4, FRACAS!$D$5:$D$9997, "&lt;="&amp;D148)), "" )</f>
        <v>0</v>
      </c>
      <c r="DF148" s="282">
        <f>IF(E148&gt; 0,(COUNTIFS(FRACAS!$B$5:$B$9997, E$4, FRACAS!$D$5:$D$9997, "&lt;="&amp;E148)), "" )</f>
        <v>0</v>
      </c>
      <c r="DG148" s="282">
        <f>IF(F148&gt; 0,(COUNTIFS(FRACAS!$B$5:$B$9997, F$4, FRACAS!$D$5:$D$9997, "&lt;="&amp;F148)), "" )</f>
        <v>0</v>
      </c>
      <c r="DH148" s="282">
        <f>IF(G148&gt; 0,(COUNTIFS(FRACAS!$B$5:$B$9997, G$4, FRACAS!$D$5:$D$9997, "&lt;="&amp;G148)), "" )</f>
        <v>0</v>
      </c>
      <c r="DI148" s="282">
        <f>IF(H148&gt; 0,(COUNTIFS(FRACAS!$B$5:$B$9997, H$4, FRACAS!$D$5:$D$9997, "&lt;="&amp;H148)), "" )</f>
        <v>0</v>
      </c>
      <c r="DJ148" s="282">
        <f>IF(I148&gt; 0,(COUNTIFS(FRACAS!$B$5:$B$9997, I$4, FRACAS!$D$5:$D$9997, "&lt;="&amp;I148)), "" )</f>
        <v>0</v>
      </c>
      <c r="DK148" s="282">
        <f>IF(J148&gt; 0,(COUNTIFS(FRACAS!$B$5:$B$9997, J$4, FRACAS!$D$5:$D$9997, "&lt;="&amp;J148)), "" )</f>
        <v>0</v>
      </c>
      <c r="DL148" s="282">
        <f>IF(K148&gt; 0,(COUNTIFS(FRACAS!$B$5:$B$9997, K$4, FRACAS!$D$5:$D$9997, "&lt;="&amp;K148)), "" )</f>
        <v>0</v>
      </c>
      <c r="DM148" s="282">
        <f>IF(L148&gt; 0,(COUNTIFS(FRACAS!$B$5:$B$9997, L$4, FRACAS!$D$5:$D$9997, "&lt;="&amp;L148)), "" )</f>
        <v>0</v>
      </c>
      <c r="DN148" s="282">
        <f>IF(M148&gt; 0,(COUNTIFS(FRACAS!$B$5:$B$9997, M$4, FRACAS!$D$5:$D$9997, "&lt;="&amp;M148)), "" )</f>
        <v>0</v>
      </c>
      <c r="DO148" s="284"/>
      <c r="DP148" s="282"/>
      <c r="DQ148" s="282"/>
      <c r="DR148" s="282"/>
      <c r="DS148" s="282"/>
      <c r="DT148" s="282"/>
      <c r="DU148" s="282"/>
      <c r="DV148" s="282"/>
      <c r="DW148" s="282"/>
      <c r="DX148" s="282"/>
      <c r="DY148" s="282"/>
      <c r="DZ148" s="282"/>
      <c r="EA148" s="282"/>
      <c r="EB148" s="282"/>
      <c r="EC148" s="282"/>
      <c r="ED148" s="282"/>
      <c r="EE148" s="282"/>
      <c r="EF148" s="282"/>
      <c r="EG148" s="282"/>
      <c r="EH148" s="282"/>
      <c r="EI148" s="282"/>
      <c r="EJ148" s="282"/>
      <c r="EK148" s="282"/>
      <c r="EL148" s="282"/>
      <c r="EM148" s="282"/>
      <c r="EN148" s="282"/>
      <c r="EO148" s="282"/>
      <c r="EP148" s="282"/>
      <c r="EQ148" s="282"/>
      <c r="ER148" s="282"/>
      <c r="ES148" s="282"/>
      <c r="ET148" s="282"/>
      <c r="EU148" s="282"/>
      <c r="EV148" s="282"/>
      <c r="EW148" s="282"/>
      <c r="EX148" s="282"/>
      <c r="EY148" s="282"/>
      <c r="EZ148" s="282"/>
      <c r="FA148" s="282"/>
      <c r="FB148" s="283"/>
      <c r="FC148" s="285"/>
      <c r="FD148" s="285"/>
      <c r="JN148" s="306"/>
      <c r="JO148" s="274"/>
      <c r="JP148" s="274"/>
      <c r="JQ148" s="274"/>
      <c r="JR148" s="274"/>
      <c r="JS148" s="274"/>
      <c r="JT148" s="274"/>
      <c r="JU148" s="274"/>
      <c r="JV148" s="274"/>
      <c r="JW148" s="274"/>
      <c r="JX148" s="274"/>
      <c r="JY148" s="274"/>
      <c r="JZ148" s="274"/>
      <c r="KA148" s="274"/>
      <c r="KB148" s="274"/>
      <c r="KC148" s="274"/>
      <c r="KD148" s="274"/>
      <c r="KE148" s="274"/>
      <c r="KF148" s="274"/>
      <c r="KG148" s="274"/>
      <c r="KH148" s="274"/>
      <c r="KI148" s="274"/>
      <c r="KJ148" s="274"/>
      <c r="KK148" s="274"/>
      <c r="KL148" s="274"/>
      <c r="KM148" s="274"/>
      <c r="KN148" s="274"/>
      <c r="KO148" s="274"/>
      <c r="KP148" s="274"/>
      <c r="KQ148" s="274"/>
      <c r="KR148" s="274"/>
      <c r="KS148" s="274"/>
      <c r="KT148" s="274"/>
      <c r="KU148" s="274"/>
      <c r="KV148" s="274"/>
      <c r="KW148" s="274"/>
      <c r="KX148" s="274"/>
      <c r="KY148" s="274"/>
      <c r="KZ148" s="274"/>
      <c r="LA148" s="274"/>
      <c r="LB148" s="275"/>
      <c r="LC148" s="302" t="str">
        <f t="shared" si="17"/>
        <v/>
      </c>
      <c r="LD148" s="354" t="str" cm="1">
        <f t="array" ref="LD148">IFERROR(
    (((D148/FRACAS!$AY$1)*60))
    /
    (((D148/FRACAS!$AY$1)*60) + SUMPRODUCT((FRACAS!$B$5:$B$9997=D$4)*(FRACAS!$D$5:$D$9997&lt;=D148)*(IFERROR(FRACAS!$AM$5:$AM$9997,0)))
    ),"")</f>
        <v/>
      </c>
      <c r="LE148" s="354" t="str" cm="1">
        <f t="array" ref="LE148">IFERROR(
    (((E148/FRACAS!$AY$1)*60))
    /
    (((E148/FRACAS!$AY$1)*60) + SUMPRODUCT((FRACAS!$B$5:$B$9997=E$4)*(FRACAS!$D$5:$D$9997&lt;=E148)*(IFERROR(FRACAS!$AM$5:$AM$9997,0)))
    ),"")</f>
        <v/>
      </c>
      <c r="LF148" s="354" t="str" cm="1">
        <f t="array" ref="LF148">IFERROR(
    (((F148/FRACAS!$AY$1)*60))
    /
    (((F148/FRACAS!$AY$1)*60) + SUMPRODUCT((FRACAS!$B$5:$B$9997=F$4)*(FRACAS!$D$5:$D$9997&lt;=F148)*(IFERROR(FRACAS!$AM$5:$AM$9997,0)))
    ),"")</f>
        <v/>
      </c>
      <c r="LG148" s="354" t="str" cm="1">
        <f t="array" ref="LG148">IFERROR(
    (((G148/FRACAS!$AY$1)*60))
    /
    (((G148/FRACAS!$AY$1)*60) + SUMPRODUCT((FRACAS!$B$5:$B$9997=G$4)*(FRACAS!$D$5:$D$9997&lt;=G148)*(IFERROR(FRACAS!$AM$5:$AM$9997,0)))
    ),"")</f>
        <v/>
      </c>
      <c r="LH148" s="354" t="str" cm="1">
        <f t="array" ref="LH148">IFERROR(
    (((H148/FRACAS!$AY$1)*60))
    /
    (((H148/FRACAS!$AY$1)*60) + SUMPRODUCT((FRACAS!$B$5:$B$9997=H$4)*(FRACAS!$D$5:$D$9997&lt;=H148)*(IFERROR(FRACAS!$AM$5:$AM$9997,0)))
    ),"")</f>
        <v/>
      </c>
      <c r="LI148" s="354" t="str" cm="1">
        <f t="array" ref="LI148">IFERROR(
    (((I148/FRACAS!$AY$1)*60))
    /
    (((I148/FRACAS!$AY$1)*60) + SUMPRODUCT((FRACAS!$B$5:$B$9997=I$4)*(FRACAS!$D$5:$D$9997&lt;=I148)*(IFERROR(FRACAS!$AM$5:$AM$9997,0)))
    ),"")</f>
        <v/>
      </c>
      <c r="LJ148" s="354" t="str" cm="1">
        <f t="array" ref="LJ148">IFERROR(
    (((J148/FRACAS!$AY$1)*60))
    /
    (((J148/FRACAS!$AY$1)*60) + SUMPRODUCT((FRACAS!$B$5:$B$9997=J$4)*(FRACAS!$D$5:$D$9997&lt;=J148)*(IFERROR(FRACAS!$AM$5:$AM$9997,0)))
    ),"")</f>
        <v/>
      </c>
      <c r="LK148" s="354" t="str" cm="1">
        <f t="array" ref="LK148">IFERROR(
    (((K148/FRACAS!$AY$1)*60))
    /
    (((K148/FRACAS!$AY$1)*60) + SUMPRODUCT((FRACAS!$B$5:$B$9997=K$4)*(FRACAS!$D$5:$D$9997&lt;=K148)*(IFERROR(FRACAS!$AM$5:$AM$9997,0)))
    ),"")</f>
        <v/>
      </c>
      <c r="LL148" s="354" t="str" cm="1">
        <f t="array" ref="LL148">IFERROR(
    (((L148/FRACAS!$AY$1)*60))
    /
    (((L148/FRACAS!$AY$1)*60) + SUMPRODUCT((FRACAS!$B$5:$B$9997=L$4)*(FRACAS!$D$5:$D$9997&lt;=L148)*(IFERROR(FRACAS!$AM$5:$AM$9997,0)))
    ),"")</f>
        <v/>
      </c>
      <c r="LM148" s="354" t="str" cm="1">
        <f t="array" ref="LM148">IFERROR(
    (((M148/FRACAS!$AY$1)*60))
    /
    (((M148/FRACAS!$AY$1)*60) + SUMPRODUCT((FRACAS!$B$5:$B$9997=M$4)*(FRACAS!$D$5:$D$9997&lt;=M148)*(IFERROR(FRACAS!$AM$5:$AM$9997,0)))
    ),"")</f>
        <v/>
      </c>
      <c r="LN148" s="308"/>
      <c r="LO148" s="276"/>
      <c r="LP148" s="276"/>
      <c r="LQ148" s="276"/>
      <c r="LR148" s="276"/>
      <c r="LS148" s="276"/>
      <c r="LT148" s="276"/>
      <c r="LU148" s="276"/>
      <c r="LV148" s="276"/>
      <c r="LW148" s="276"/>
      <c r="LX148" s="276"/>
      <c r="LY148" s="276"/>
      <c r="LZ148" s="276"/>
      <c r="MA148" s="276"/>
      <c r="MB148" s="276"/>
      <c r="MC148" s="276"/>
      <c r="MD148" s="276"/>
      <c r="ME148" s="276"/>
      <c r="MF148" s="276"/>
      <c r="MG148" s="276"/>
      <c r="MH148" s="276"/>
      <c r="MI148" s="276"/>
      <c r="MJ148" s="276"/>
      <c r="MK148" s="276"/>
      <c r="ML148" s="276"/>
      <c r="MM148" s="276"/>
      <c r="MN148" s="276"/>
      <c r="MO148" s="276"/>
      <c r="MP148" s="276"/>
      <c r="MQ148" s="276"/>
      <c r="MR148" s="276"/>
      <c r="MS148" s="276"/>
      <c r="MT148" s="276"/>
      <c r="MU148" s="276"/>
      <c r="MV148" s="276"/>
      <c r="MW148" s="276"/>
      <c r="MX148" s="276"/>
      <c r="MY148" s="276"/>
      <c r="MZ148" s="276"/>
      <c r="NA148" s="277"/>
      <c r="ND148" s="345">
        <f t="shared" si="18"/>
        <v>0</v>
      </c>
      <c r="NE148" s="346" t="str">
        <f t="shared" si="16"/>
        <v/>
      </c>
      <c r="NF148" s="347" t="str" cm="1">
        <f t="array" ref="NF148">IF($ND148=0,"",(IFERROR( (IFERROR($ND148/FRACAS!$AY$1*60,0) - SUMPRODUCT( (FRACAS!$K$5:$K$9999=NF$2) * IFERROR(FRACAS!$AN$5:$AN$9999,0) ) ) / IFERROR($ND148/FRACAS!$AY$1*60,0), 1 )))</f>
        <v/>
      </c>
      <c r="NG148" s="347" t="str" cm="1">
        <f t="array" ref="NG148">IF($ND148=0,"",(IFERROR( (IFERROR($ND148/FRACAS!$AY$1*60,0) - SUMPRODUCT( (FRACAS!$K$5:$K$9999=NG$2) * IFERROR(FRACAS!$AN$5:$AN$9999,0) ) ) / IFERROR($ND148/FRACAS!$AY$1*60,0), 1 )))</f>
        <v/>
      </c>
      <c r="NH148" s="347" t="str" cm="1">
        <f t="array" ref="NH148">IF($ND148=0,"",(IFERROR( (IFERROR($ND148/FRACAS!$AY$1*60,0) - SUMPRODUCT( (FRACAS!$K$5:$K$9999=NH$2) * IFERROR(FRACAS!$AN$5:$AN$9999,0) ) ) / IFERROR($ND148/FRACAS!$AY$1*60,0), 1 )))</f>
        <v/>
      </c>
      <c r="NI148" s="347" t="str" cm="1">
        <f t="array" ref="NI148">IF($ND148=0,"",(IFERROR( (IFERROR($ND148/FRACAS!$AY$1*60,0) - SUMPRODUCT( (FRACAS!$K$5:$K$9999=NI$2) * IFERROR(FRACAS!$AN$5:$AN$9999,0) ) ) / IFERROR($ND148/FRACAS!$AY$1*60,0), 1 )))</f>
        <v/>
      </c>
      <c r="NJ148" s="347" t="str" cm="1">
        <f t="array" ref="NJ148">IF($ND148=0,"",(IFERROR( (IFERROR($ND148/FRACAS!$AY$1*60,0) - SUMPRODUCT( (FRACAS!$K$5:$K$9999=NJ$2) * IFERROR(FRACAS!$AN$5:$AN$9999,0) ) ) / IFERROR($ND148/FRACAS!$AY$1*60,0), 1 )))</f>
        <v/>
      </c>
      <c r="NK148" s="347" t="str" cm="1">
        <f t="array" ref="NK148">IF($ND148=0,"",(IFERROR( (IFERROR($ND148/FRACAS!$AY$1*60,0) - SUMPRODUCT( (FRACAS!$K$5:$K$9999=NK$2) * IFERROR(FRACAS!$AN$5:$AN$9999,0) ) ) / IFERROR($ND148/FRACAS!$AY$1*60,0), 1 )))</f>
        <v/>
      </c>
      <c r="NL148" s="347" t="str" cm="1">
        <f t="array" ref="NL148">IF($ND148=0,"",(IFERROR( (IFERROR($ND148/FRACAS!$AY$1*60,0) - SUMPRODUCT( (FRACAS!$K$5:$K$9999=NL$2) * IFERROR(FRACAS!$AN$5:$AN$9999,0) ) ) / IFERROR($ND148/FRACAS!$AY$1*60,0), 1 )))</f>
        <v/>
      </c>
      <c r="NM148" s="347" t="str" cm="1">
        <f t="array" ref="NM148">IF($ND148=0,"",(IFERROR( (IFERROR($ND148/FRACAS!$AY$1*60,0) - SUMPRODUCT( (FRACAS!$K$5:$K$9999=NM$2) * IFERROR(FRACAS!$AN$5:$AN$9999,0) ) ) / IFERROR($ND148/FRACAS!$AY$1*60,0), 1 )))</f>
        <v/>
      </c>
      <c r="NN148" s="347" t="str" cm="1">
        <f t="array" ref="NN148">IF($ND148=0,"",(IFERROR( (IFERROR($ND148/FRACAS!$AY$1*60,0) - SUMPRODUCT( (FRACAS!$K$5:$K$9999=NN$2) * IFERROR(FRACAS!$AN$5:$AN$9999,0) ) ) / IFERROR($ND148/FRACAS!$AY$1*60,0), 1 )))</f>
        <v/>
      </c>
      <c r="NO148" s="347" t="str" cm="1">
        <f t="array" ref="NO148">IF($ND148=0,"",(IFERROR( (IFERROR($ND148/FRACAS!$AY$1*60,0) - SUMPRODUCT( (FRACAS!$K$5:$K$9999=NO$2) * IFERROR(FRACAS!$AN$5:$AN$9999,0) ) ) / IFERROR($ND148/FRACAS!$AY$1*60,0), 1 )))</f>
        <v/>
      </c>
      <c r="NP148" s="347" t="str" cm="1">
        <f t="array" ref="NP148">IF($ND148=0,"",(IFERROR( (IFERROR($ND148/FRACAS!$AY$1*60,0) - SUMPRODUCT( (FRACAS!$K$5:$K$9999=NP$2) * IFERROR(FRACAS!$AN$5:$AN$9999,0) ) ) / IFERROR($ND148/FRACAS!$AY$1*60,0), 1 )))</f>
        <v/>
      </c>
      <c r="NQ148" s="347" t="str" cm="1">
        <f t="array" ref="NQ148">IF($ND148=0,"",(IFERROR( (IFERROR($ND148/FRACAS!$AY$1*60,0) - SUMPRODUCT( (FRACAS!$K$5:$K$9999=NQ$2) * IFERROR(FRACAS!$AN$5:$AN$9999,0) ) ) / IFERROR($ND148/FRACAS!$AY$1*60,0), 1 )))</f>
        <v/>
      </c>
      <c r="NR148" s="347" t="str" cm="1">
        <f t="array" ref="NR148">IF($ND148=0,"",(IFERROR( (IFERROR($ND148/FRACAS!$AY$1*60,0) - SUMPRODUCT( (FRACAS!$K$5:$K$9999=NR$2) * IFERROR(FRACAS!$AN$5:$AN$9999,0) ) ) / IFERROR($ND148/FRACAS!$AY$1*60,0), 1 )))</f>
        <v/>
      </c>
      <c r="NS148" s="347" t="str" cm="1">
        <f t="array" ref="NS148">IF($ND148=0,"",(IFERROR( (IFERROR($ND148/FRACAS!$AY$1*60,0) - SUMPRODUCT( (FRACAS!$K$5:$K$9999=NS$2) * IFERROR(FRACAS!$AN$5:$AN$9999,0) ) ) / IFERROR($ND148/FRACAS!$AY$1*60,0), 1 )))</f>
        <v/>
      </c>
      <c r="NT148" s="347" t="str" cm="1">
        <f t="array" ref="NT148">IF($ND148=0,"",(IFERROR( (IFERROR($ND148/FRACAS!$AY$1*60,0) - SUMPRODUCT( (FRACAS!$K$5:$K$9999=NT$2) * IFERROR(FRACAS!$AN$5:$AN$9999,0) ) ) / IFERROR($ND148/FRACAS!$AY$1*60,0), 1 )))</f>
        <v/>
      </c>
      <c r="NU148" s="347" t="str" cm="1">
        <f t="array" ref="NU148">IF($ND148=0,"",(IFERROR( (IFERROR($ND148/FRACAS!$AY$1*60,0) - SUMPRODUCT( (FRACAS!$K$5:$K$9999=NU$2) * IFERROR(FRACAS!$AN$5:$AN$9999,0) ) ) / IFERROR($ND148/FRACAS!$AY$1*60,0), 1 )))</f>
        <v/>
      </c>
      <c r="NV148" s="347" t="str" cm="1">
        <f t="array" ref="NV148">IF($ND148=0,"",(IFERROR( (IFERROR($ND148/FRACAS!$AY$1*60,0) - SUMPRODUCT( (FRACAS!$K$5:$K$9999=NV$2) * IFERROR(FRACAS!$AN$5:$AN$9999,0) ) ) / IFERROR($ND148/FRACAS!$AY$1*60,0), 1 )))</f>
        <v/>
      </c>
      <c r="NW148" s="347" t="str" cm="1">
        <f t="array" ref="NW148">IF($ND148=0,"",(IFERROR( (IFERROR($ND148/FRACAS!$AY$1*60,0) - SUMPRODUCT( (FRACAS!$K$5:$K$9999=NW$2) * IFERROR(FRACAS!$AN$5:$AN$9999,0) ) ) / IFERROR($ND148/FRACAS!$AY$1*60,0), 1 )))</f>
        <v/>
      </c>
      <c r="NX148" s="347" t="str" cm="1">
        <f t="array" ref="NX148">IF($ND148=0,"",(IFERROR( (IFERROR($ND148/FRACAS!$AY$1*60,0) - SUMPRODUCT( (FRACAS!$K$5:$K$9999=NX$2) * IFERROR(FRACAS!$AN$5:$AN$9999,0) ) ) / IFERROR($ND148/FRACAS!$AY$1*60,0), 1 )))</f>
        <v/>
      </c>
      <c r="NY148" s="347" t="str" cm="1">
        <f t="array" ref="NY148">IF($ND148=0,"",(IFERROR( (IFERROR($ND148/FRACAS!$AY$1*60,0) - SUMPRODUCT( (FRACAS!$K$5:$K$9999=NY$2) * IFERROR(FRACAS!$AN$5:$AN$9999,0) ) ) / IFERROR($ND148/FRACAS!$AY$1*60,0), 1 )))</f>
        <v/>
      </c>
      <c r="NZ148" s="347" t="str" cm="1">
        <f t="array" ref="NZ148">IF($ND148=0,"",(IFERROR( (IFERROR($ND148/FRACAS!$AY$1*60,0) - SUMPRODUCT( (FRACAS!$K$5:$K$9999=NZ$2) * IFERROR(FRACAS!$AN$5:$AN$9999,0) ) ) / IFERROR($ND148/FRACAS!$AY$1*60,0), 1 )))</f>
        <v/>
      </c>
      <c r="OA148" s="347" t="str" cm="1">
        <f t="array" ref="OA148">IF($ND148=0,"",(IFERROR( (IFERROR($ND148/FRACAS!$AY$1*60,0) - SUMPRODUCT( (FRACAS!$K$5:$K$9999=OA$2) * IFERROR(FRACAS!$AN$5:$AN$9999,0) ) ) / IFERROR($ND148/FRACAS!$AY$1*60,0), 1 )))</f>
        <v/>
      </c>
      <c r="OB148" s="347" t="str" cm="1">
        <f t="array" ref="OB148">IF($ND148=0,"",(IFERROR( (IFERROR($ND148/FRACAS!$AY$1*60,0) - SUMPRODUCT( (FRACAS!$K$5:$K$9999=OB$2) * IFERROR(FRACAS!$AN$5:$AN$9999,0) ) ) / IFERROR($ND148/FRACAS!$AY$1*60,0), 1 )))</f>
        <v/>
      </c>
      <c r="OC148" s="347" t="str" cm="1">
        <f t="array" ref="OC148">IF($ND148=0,"",(IFERROR( (IFERROR($ND148/FRACAS!$AY$1*60,0) - SUMPRODUCT( (FRACAS!$K$5:$K$9999=OC$2) * IFERROR(FRACAS!$AN$5:$AN$9999,0) ) ) / IFERROR($ND148/FRACAS!$AY$1*60,0), 1 )))</f>
        <v/>
      </c>
      <c r="OD148" s="347" t="str" cm="1">
        <f t="array" ref="OD148">IF($ND148=0,"",(IFERROR( (IFERROR($ND148/FRACAS!$AY$1*60,0) - SUMPRODUCT( (FRACAS!$K$5:$K$9999=OD$2) * IFERROR(FRACAS!$AN$5:$AN$9999,0) ) ) / IFERROR($ND148/FRACAS!$AY$1*60,0), 1 )))</f>
        <v/>
      </c>
      <c r="OE148" s="347" t="str" cm="1">
        <f t="array" ref="OE148">IF($ND148=0,"",(IFERROR( (IFERROR($ND148/FRACAS!$AY$1*60,0) - SUMPRODUCT( (FRACAS!$K$5:$K$9999=OE$2) * IFERROR(FRACAS!$AN$5:$AN$9999,0) ) ) / IFERROR($ND148/FRACAS!$AY$1*60,0), 1 )))</f>
        <v/>
      </c>
      <c r="OF148" s="347" t="str" cm="1">
        <f t="array" ref="OF148">IF($ND148=0,"",(IFERROR( (IFERROR($ND148/FRACAS!$AY$1*60,0) - SUMPRODUCT( (FRACAS!$K$5:$K$9999=OF$2) * IFERROR(FRACAS!$AN$5:$AN$9999,0) ) ) / IFERROR($ND148/FRACAS!$AY$1*60,0), 1 )))</f>
        <v/>
      </c>
      <c r="OG148" s="347" t="str" cm="1">
        <f t="array" ref="OG148">IF($ND148=0,"",(IFERROR( (IFERROR($ND148/FRACAS!$AY$1*60,0) - SUMPRODUCT( (FRACAS!$K$5:$K$9999=OG$2) * IFERROR(FRACAS!$AN$5:$AN$9999,0) ) ) / IFERROR($ND148/FRACAS!$AY$1*60,0), 1 )))</f>
        <v/>
      </c>
      <c r="OH148" s="347" t="str" cm="1">
        <f t="array" ref="OH148">IF($ND148=0,"",(IFERROR( (IFERROR($ND148/FRACAS!$AY$1*60,0) - SUMPRODUCT( (FRACAS!$K$5:$K$9999=OH$2) * IFERROR(FRACAS!$AN$5:$AN$9999,0) ) ) / IFERROR($ND148/FRACAS!$AY$1*60,0), 1 )))</f>
        <v/>
      </c>
      <c r="OI148" s="347" t="str" cm="1">
        <f t="array" ref="OI148">IF($ND148=0,"",(IFERROR( (IFERROR($ND148/FRACAS!$AY$1*60,0) - SUMPRODUCT( (FRACAS!$K$5:$K$9999=OI$2) * IFERROR(FRACAS!$AN$5:$AN$9999,0) ) ) / IFERROR($ND148/FRACAS!$AY$1*60,0), 1 )))</f>
        <v/>
      </c>
      <c r="OJ148" s="347" t="str" cm="1">
        <f t="array" ref="OJ148">IF($ND148=0,"",(IFERROR( (IFERROR($ND148/FRACAS!$AY$1*60,0) - SUMPRODUCT( (FRACAS!$K$5:$K$9999=OJ$2) * IFERROR(FRACAS!$AN$5:$AN$9999,0) ) ) / IFERROR($ND148/FRACAS!$AY$1*60,0), 1 )))</f>
        <v/>
      </c>
      <c r="OK148" s="347" t="str" cm="1">
        <f t="array" ref="OK148">IF($ND148=0,"",(IFERROR( (IFERROR($ND148/FRACAS!$AY$1*60,0) - SUMPRODUCT( (FRACAS!$K$5:$K$9999=OK$2) * IFERROR(FRACAS!$AN$5:$AN$9999,0) ) ) / IFERROR($ND148/FRACAS!$AY$1*60,0), 1 )))</f>
        <v/>
      </c>
      <c r="OL148" s="347" t="str" cm="1">
        <f t="array" ref="OL148">IF($ND148=0,"",(IFERROR( (IFERROR($ND148/FRACAS!$AY$1*60,0) - SUMPRODUCT( (FRACAS!$K$5:$K$9999=OL$2) * IFERROR(FRACAS!$AN$5:$AN$9999,0) ) ) / IFERROR($ND148/FRACAS!$AY$1*60,0), 1 )))</f>
        <v/>
      </c>
      <c r="OM148" s="347" t="str" cm="1">
        <f t="array" ref="OM148">IF($ND148=0,"",(IFERROR( (IFERROR($ND148/FRACAS!$AY$1*60,0) - SUMPRODUCT( (FRACAS!$K$5:$K$9999=OM$2) * IFERROR(FRACAS!$AN$5:$AN$9999,0) ) ) / IFERROR($ND148/FRACAS!$AY$1*60,0), 1 )))</f>
        <v/>
      </c>
      <c r="ON148" s="347" t="str" cm="1">
        <f t="array" ref="ON148">IF($ND148=0,"",(IFERROR( (IFERROR($ND148/FRACAS!$AY$1*60,0) - SUMPRODUCT( (FRACAS!$K$5:$K$9999=ON$2) * IFERROR(FRACAS!$AN$5:$AN$9999,0) ) ) / IFERROR($ND148/FRACAS!$AY$1*60,0), 1 )))</f>
        <v/>
      </c>
    </row>
    <row r="149" spans="2:404" ht="15" customHeight="1">
      <c r="B149" s="301" t="s">
        <v>256</v>
      </c>
      <c r="C149" s="302">
        <v>46269</v>
      </c>
      <c r="D149" s="279" t="str">
        <f>IF('[7]MİLLEAGE(KM)'!H150="","",'[7]MİLLEAGE(KM)'!H150)</f>
        <v/>
      </c>
      <c r="E149" s="279" t="str">
        <f>IF('[7]MİLLEAGE(KM)'!I150="","",'[7]MİLLEAGE(KM)'!I150)</f>
        <v/>
      </c>
      <c r="F149" s="279" t="str">
        <f>IF('[7]MİLLEAGE(KM)'!J150="","",'[7]MİLLEAGE(KM)'!J150)</f>
        <v/>
      </c>
      <c r="G149" s="279" t="str">
        <f>IF('[7]MİLLEAGE(KM)'!K150="","",'[7]MİLLEAGE(KM)'!K150)</f>
        <v/>
      </c>
      <c r="H149" s="279" t="str">
        <f>IF('[7]MİLLEAGE(KM)'!L150="","",'[7]MİLLEAGE(KM)'!L150)</f>
        <v/>
      </c>
      <c r="I149" s="279" t="str">
        <f>IF('[7]MİLLEAGE(KM)'!M150="","",'[7]MİLLEAGE(KM)'!M150)</f>
        <v/>
      </c>
      <c r="J149" s="279" t="str">
        <f>IF('[7]MİLLEAGE(KM)'!N150="","",'[7]MİLLEAGE(KM)'!N150)</f>
        <v/>
      </c>
      <c r="K149" s="279" t="str">
        <f>IF('[7]MİLLEAGE(KM)'!O150="","",'[7]MİLLEAGE(KM)'!O150)</f>
        <v/>
      </c>
      <c r="L149" s="279" t="str">
        <f>IF('[7]MİLLEAGE(KM)'!P150="","",'[7]MİLLEAGE(KM)'!P150)</f>
        <v/>
      </c>
      <c r="M149" s="279" t="str">
        <f>IF('[7]MİLLEAGE(KM)'!Q150="","",'[7]MİLLEAGE(KM)'!Q150)</f>
        <v/>
      </c>
      <c r="N149" s="305"/>
      <c r="O149" s="279"/>
      <c r="P149" s="279"/>
      <c r="Q149" s="279"/>
      <c r="R149" s="279"/>
      <c r="S149" s="279"/>
      <c r="T149" s="279"/>
      <c r="U149" s="279"/>
      <c r="V149" s="279"/>
      <c r="W149" s="279"/>
      <c r="X149" s="279"/>
      <c r="Y149" s="279"/>
      <c r="Z149" s="279"/>
      <c r="AA149" s="279"/>
      <c r="AB149" s="279"/>
      <c r="AC149" s="279"/>
      <c r="AD149" s="279"/>
      <c r="AE149" s="279"/>
      <c r="AF149" s="279"/>
      <c r="AG149" s="279"/>
      <c r="AH149" s="279"/>
      <c r="AI149" s="279"/>
      <c r="AJ149" s="279"/>
      <c r="AK149" s="279"/>
      <c r="AL149" s="279"/>
      <c r="AM149" s="279"/>
      <c r="AN149" s="279"/>
      <c r="AO149" s="279"/>
      <c r="AP149" s="279"/>
      <c r="AQ149" s="279"/>
      <c r="AR149" s="279"/>
      <c r="AS149" s="279"/>
      <c r="AT149" s="279"/>
      <c r="AU149" s="279"/>
      <c r="AV149" s="279"/>
      <c r="AW149" s="279"/>
      <c r="AX149" s="279"/>
      <c r="AY149" s="279"/>
      <c r="AZ149" s="279"/>
      <c r="BA149" s="280"/>
      <c r="BB149" s="266"/>
      <c r="BC149" s="266"/>
      <c r="BD149" s="352"/>
      <c r="BE149" s="352"/>
      <c r="BF149" s="352"/>
      <c r="BG149" s="352"/>
      <c r="BH149" s="352"/>
      <c r="BI149" s="352"/>
      <c r="BJ149" s="352"/>
      <c r="BK149" s="352"/>
      <c r="BL149" s="352"/>
      <c r="BM149" s="352"/>
      <c r="BN149" s="352"/>
      <c r="BO149" s="352"/>
      <c r="BP149" s="352"/>
      <c r="BQ149" s="352"/>
      <c r="BR149" s="352"/>
      <c r="BS149" s="352"/>
      <c r="BT149" s="352"/>
      <c r="BU149" s="352"/>
      <c r="BV149" s="352"/>
      <c r="BW149" s="352"/>
      <c r="BX149" s="352"/>
      <c r="BY149" s="352"/>
      <c r="BZ149" s="352"/>
      <c r="CA149" s="352"/>
      <c r="CB149" s="352"/>
      <c r="CC149" s="352"/>
      <c r="CD149" s="352"/>
      <c r="CE149" s="352"/>
      <c r="CF149" s="352"/>
      <c r="CG149" s="352"/>
      <c r="CH149" s="352"/>
      <c r="CI149" s="352"/>
      <c r="CJ149" s="352"/>
      <c r="CK149" s="352"/>
      <c r="CL149" s="352"/>
      <c r="CM149" s="352"/>
      <c r="CN149" s="352"/>
      <c r="CO149" s="352"/>
      <c r="CP149" s="352"/>
      <c r="CQ149" s="352"/>
      <c r="CR149" s="352"/>
      <c r="CS149" s="352"/>
      <c r="CT149" s="352"/>
      <c r="CU149" s="352"/>
      <c r="CV149" s="352"/>
      <c r="CW149" s="352"/>
      <c r="CX149" s="352"/>
      <c r="CY149" s="352"/>
      <c r="CZ149" s="352"/>
      <c r="DA149" s="352"/>
      <c r="DB149" s="266"/>
      <c r="DC149" s="266">
        <f t="shared" si="14"/>
        <v>0</v>
      </c>
      <c r="DD149" s="302" t="str">
        <f t="shared" si="15"/>
        <v/>
      </c>
      <c r="DE149" s="328">
        <f>IF(D149&gt; 0,(COUNTIFS(FRACAS!$B$5:$B$9997, D$4, FRACAS!$D$5:$D$9997, "&lt;="&amp;D149)), "" )</f>
        <v>0</v>
      </c>
      <c r="DF149" s="282">
        <f>IF(E149&gt; 0,(COUNTIFS(FRACAS!$B$5:$B$9997, E$4, FRACAS!$D$5:$D$9997, "&lt;="&amp;E149)), "" )</f>
        <v>0</v>
      </c>
      <c r="DG149" s="282">
        <f>IF(F149&gt; 0,(COUNTIFS(FRACAS!$B$5:$B$9997, F$4, FRACAS!$D$5:$D$9997, "&lt;="&amp;F149)), "" )</f>
        <v>0</v>
      </c>
      <c r="DH149" s="282">
        <f>IF(G149&gt; 0,(COUNTIFS(FRACAS!$B$5:$B$9997, G$4, FRACAS!$D$5:$D$9997, "&lt;="&amp;G149)), "" )</f>
        <v>0</v>
      </c>
      <c r="DI149" s="282">
        <f>IF(H149&gt; 0,(COUNTIFS(FRACAS!$B$5:$B$9997, H$4, FRACAS!$D$5:$D$9997, "&lt;="&amp;H149)), "" )</f>
        <v>0</v>
      </c>
      <c r="DJ149" s="282">
        <f>IF(I149&gt; 0,(COUNTIFS(FRACAS!$B$5:$B$9997, I$4, FRACAS!$D$5:$D$9997, "&lt;="&amp;I149)), "" )</f>
        <v>0</v>
      </c>
      <c r="DK149" s="282">
        <f>IF(J149&gt; 0,(COUNTIFS(FRACAS!$B$5:$B$9997, J$4, FRACAS!$D$5:$D$9997, "&lt;="&amp;J149)), "" )</f>
        <v>0</v>
      </c>
      <c r="DL149" s="282">
        <f>IF(K149&gt; 0,(COUNTIFS(FRACAS!$B$5:$B$9997, K$4, FRACAS!$D$5:$D$9997, "&lt;="&amp;K149)), "" )</f>
        <v>0</v>
      </c>
      <c r="DM149" s="282">
        <f>IF(L149&gt; 0,(COUNTIFS(FRACAS!$B$5:$B$9997, L$4, FRACAS!$D$5:$D$9997, "&lt;="&amp;L149)), "" )</f>
        <v>0</v>
      </c>
      <c r="DN149" s="282">
        <f>IF(M149&gt; 0,(COUNTIFS(FRACAS!$B$5:$B$9997, M$4, FRACAS!$D$5:$D$9997, "&lt;="&amp;M149)), "" )</f>
        <v>0</v>
      </c>
      <c r="DO149" s="284"/>
      <c r="DP149" s="282"/>
      <c r="DQ149" s="282"/>
      <c r="DR149" s="282"/>
      <c r="DS149" s="282"/>
      <c r="DT149" s="282"/>
      <c r="DU149" s="282"/>
      <c r="DV149" s="282"/>
      <c r="DW149" s="282"/>
      <c r="DX149" s="282"/>
      <c r="DY149" s="282"/>
      <c r="DZ149" s="282"/>
      <c r="EA149" s="282"/>
      <c r="EB149" s="282"/>
      <c r="EC149" s="282"/>
      <c r="ED149" s="282"/>
      <c r="EE149" s="282"/>
      <c r="EF149" s="282"/>
      <c r="EG149" s="282"/>
      <c r="EH149" s="282"/>
      <c r="EI149" s="282"/>
      <c r="EJ149" s="282"/>
      <c r="EK149" s="282"/>
      <c r="EL149" s="282"/>
      <c r="EM149" s="282"/>
      <c r="EN149" s="282"/>
      <c r="EO149" s="282"/>
      <c r="EP149" s="282"/>
      <c r="EQ149" s="282"/>
      <c r="ER149" s="282"/>
      <c r="ES149" s="282"/>
      <c r="ET149" s="282"/>
      <c r="EU149" s="282"/>
      <c r="EV149" s="282"/>
      <c r="EW149" s="282"/>
      <c r="EX149" s="282"/>
      <c r="EY149" s="282"/>
      <c r="EZ149" s="282"/>
      <c r="FA149" s="282"/>
      <c r="FB149" s="283"/>
      <c r="FC149" s="285"/>
      <c r="FD149" s="285"/>
      <c r="JN149" s="306"/>
      <c r="JO149" s="274"/>
      <c r="JP149" s="274"/>
      <c r="JQ149" s="274"/>
      <c r="JR149" s="274"/>
      <c r="JS149" s="274"/>
      <c r="JT149" s="274"/>
      <c r="JU149" s="274"/>
      <c r="JV149" s="274"/>
      <c r="JW149" s="274"/>
      <c r="JX149" s="274"/>
      <c r="JY149" s="274"/>
      <c r="JZ149" s="274"/>
      <c r="KA149" s="274"/>
      <c r="KB149" s="274"/>
      <c r="KC149" s="274"/>
      <c r="KD149" s="274"/>
      <c r="KE149" s="274"/>
      <c r="KF149" s="274"/>
      <c r="KG149" s="274"/>
      <c r="KH149" s="274"/>
      <c r="KI149" s="274"/>
      <c r="KJ149" s="274"/>
      <c r="KK149" s="274"/>
      <c r="KL149" s="274"/>
      <c r="KM149" s="274"/>
      <c r="KN149" s="274"/>
      <c r="KO149" s="274"/>
      <c r="KP149" s="274"/>
      <c r="KQ149" s="274"/>
      <c r="KR149" s="274"/>
      <c r="KS149" s="274"/>
      <c r="KT149" s="274"/>
      <c r="KU149" s="274"/>
      <c r="KV149" s="274"/>
      <c r="KW149" s="274"/>
      <c r="KX149" s="274"/>
      <c r="KY149" s="274"/>
      <c r="KZ149" s="274"/>
      <c r="LA149" s="274"/>
      <c r="LB149" s="275"/>
      <c r="LC149" s="302" t="str">
        <f t="shared" si="17"/>
        <v/>
      </c>
      <c r="LD149" s="354" t="str" cm="1">
        <f t="array" ref="LD149">IFERROR(
    (((D149/FRACAS!$AY$1)*60))
    /
    (((D149/FRACAS!$AY$1)*60) + SUMPRODUCT((FRACAS!$B$5:$B$9997=D$4)*(FRACAS!$D$5:$D$9997&lt;=D149)*(IFERROR(FRACAS!$AM$5:$AM$9997,0)))
    ),"")</f>
        <v/>
      </c>
      <c r="LE149" s="354" t="str" cm="1">
        <f t="array" ref="LE149">IFERROR(
    (((E149/FRACAS!$AY$1)*60))
    /
    (((E149/FRACAS!$AY$1)*60) + SUMPRODUCT((FRACAS!$B$5:$B$9997=E$4)*(FRACAS!$D$5:$D$9997&lt;=E149)*(IFERROR(FRACAS!$AM$5:$AM$9997,0)))
    ),"")</f>
        <v/>
      </c>
      <c r="LF149" s="354" t="str" cm="1">
        <f t="array" ref="LF149">IFERROR(
    (((F149/FRACAS!$AY$1)*60))
    /
    (((F149/FRACAS!$AY$1)*60) + SUMPRODUCT((FRACAS!$B$5:$B$9997=F$4)*(FRACAS!$D$5:$D$9997&lt;=F149)*(IFERROR(FRACAS!$AM$5:$AM$9997,0)))
    ),"")</f>
        <v/>
      </c>
      <c r="LG149" s="354" t="str" cm="1">
        <f t="array" ref="LG149">IFERROR(
    (((G149/FRACAS!$AY$1)*60))
    /
    (((G149/FRACAS!$AY$1)*60) + SUMPRODUCT((FRACAS!$B$5:$B$9997=G$4)*(FRACAS!$D$5:$D$9997&lt;=G149)*(IFERROR(FRACAS!$AM$5:$AM$9997,0)))
    ),"")</f>
        <v/>
      </c>
      <c r="LH149" s="354" t="str" cm="1">
        <f t="array" ref="LH149">IFERROR(
    (((H149/FRACAS!$AY$1)*60))
    /
    (((H149/FRACAS!$AY$1)*60) + SUMPRODUCT((FRACAS!$B$5:$B$9997=H$4)*(FRACAS!$D$5:$D$9997&lt;=H149)*(IFERROR(FRACAS!$AM$5:$AM$9997,0)))
    ),"")</f>
        <v/>
      </c>
      <c r="LI149" s="354" t="str" cm="1">
        <f t="array" ref="LI149">IFERROR(
    (((I149/FRACAS!$AY$1)*60))
    /
    (((I149/FRACAS!$AY$1)*60) + SUMPRODUCT((FRACAS!$B$5:$B$9997=I$4)*(FRACAS!$D$5:$D$9997&lt;=I149)*(IFERROR(FRACAS!$AM$5:$AM$9997,0)))
    ),"")</f>
        <v/>
      </c>
      <c r="LJ149" s="354" t="str" cm="1">
        <f t="array" ref="LJ149">IFERROR(
    (((J149/FRACAS!$AY$1)*60))
    /
    (((J149/FRACAS!$AY$1)*60) + SUMPRODUCT((FRACAS!$B$5:$B$9997=J$4)*(FRACAS!$D$5:$D$9997&lt;=J149)*(IFERROR(FRACAS!$AM$5:$AM$9997,0)))
    ),"")</f>
        <v/>
      </c>
      <c r="LK149" s="354" t="str" cm="1">
        <f t="array" ref="LK149">IFERROR(
    (((K149/FRACAS!$AY$1)*60))
    /
    (((K149/FRACAS!$AY$1)*60) + SUMPRODUCT((FRACAS!$B$5:$B$9997=K$4)*(FRACAS!$D$5:$D$9997&lt;=K149)*(IFERROR(FRACAS!$AM$5:$AM$9997,0)))
    ),"")</f>
        <v/>
      </c>
      <c r="LL149" s="354" t="str" cm="1">
        <f t="array" ref="LL149">IFERROR(
    (((L149/FRACAS!$AY$1)*60))
    /
    (((L149/FRACAS!$AY$1)*60) + SUMPRODUCT((FRACAS!$B$5:$B$9997=L$4)*(FRACAS!$D$5:$D$9997&lt;=L149)*(IFERROR(FRACAS!$AM$5:$AM$9997,0)))
    ),"")</f>
        <v/>
      </c>
      <c r="LM149" s="354" t="str" cm="1">
        <f t="array" ref="LM149">IFERROR(
    (((M149/FRACAS!$AY$1)*60))
    /
    (((M149/FRACAS!$AY$1)*60) + SUMPRODUCT((FRACAS!$B$5:$B$9997=M$4)*(FRACAS!$D$5:$D$9997&lt;=M149)*(IFERROR(FRACAS!$AM$5:$AM$9997,0)))
    ),"")</f>
        <v/>
      </c>
      <c r="LN149" s="308"/>
      <c r="LO149" s="276"/>
      <c r="LP149" s="276"/>
      <c r="LQ149" s="276"/>
      <c r="LR149" s="276"/>
      <c r="LS149" s="276"/>
      <c r="LT149" s="276"/>
      <c r="LU149" s="276"/>
      <c r="LV149" s="276"/>
      <c r="LW149" s="276"/>
      <c r="LX149" s="276"/>
      <c r="LY149" s="276"/>
      <c r="LZ149" s="276"/>
      <c r="MA149" s="276"/>
      <c r="MB149" s="276"/>
      <c r="MC149" s="276"/>
      <c r="MD149" s="276"/>
      <c r="ME149" s="276"/>
      <c r="MF149" s="276"/>
      <c r="MG149" s="276"/>
      <c r="MH149" s="276"/>
      <c r="MI149" s="276"/>
      <c r="MJ149" s="276"/>
      <c r="MK149" s="276"/>
      <c r="ML149" s="276"/>
      <c r="MM149" s="276"/>
      <c r="MN149" s="276"/>
      <c r="MO149" s="276"/>
      <c r="MP149" s="276"/>
      <c r="MQ149" s="276"/>
      <c r="MR149" s="276"/>
      <c r="MS149" s="276"/>
      <c r="MT149" s="276"/>
      <c r="MU149" s="276"/>
      <c r="MV149" s="276"/>
      <c r="MW149" s="276"/>
      <c r="MX149" s="276"/>
      <c r="MY149" s="276"/>
      <c r="MZ149" s="276"/>
      <c r="NA149" s="277"/>
      <c r="ND149" s="345">
        <f t="shared" si="18"/>
        <v>0</v>
      </c>
      <c r="NE149" s="346" t="str">
        <f t="shared" si="16"/>
        <v/>
      </c>
      <c r="NF149" s="347" t="str" cm="1">
        <f t="array" ref="NF149">IF($ND149=0,"",(IFERROR( (IFERROR($ND149/FRACAS!$AY$1*60,0) - SUMPRODUCT( (FRACAS!$K$5:$K$9999=NF$2) * IFERROR(FRACAS!$AN$5:$AN$9999,0) ) ) / IFERROR($ND149/FRACAS!$AY$1*60,0), 1 )))</f>
        <v/>
      </c>
      <c r="NG149" s="347" t="str" cm="1">
        <f t="array" ref="NG149">IF($ND149=0,"",(IFERROR( (IFERROR($ND149/FRACAS!$AY$1*60,0) - SUMPRODUCT( (FRACAS!$K$5:$K$9999=NG$2) * IFERROR(FRACAS!$AN$5:$AN$9999,0) ) ) / IFERROR($ND149/FRACAS!$AY$1*60,0), 1 )))</f>
        <v/>
      </c>
      <c r="NH149" s="347" t="str" cm="1">
        <f t="array" ref="NH149">IF($ND149=0,"",(IFERROR( (IFERROR($ND149/FRACAS!$AY$1*60,0) - SUMPRODUCT( (FRACAS!$K$5:$K$9999=NH$2) * IFERROR(FRACAS!$AN$5:$AN$9999,0) ) ) / IFERROR($ND149/FRACAS!$AY$1*60,0), 1 )))</f>
        <v/>
      </c>
      <c r="NI149" s="347" t="str" cm="1">
        <f t="array" ref="NI149">IF($ND149=0,"",(IFERROR( (IFERROR($ND149/FRACAS!$AY$1*60,0) - SUMPRODUCT( (FRACAS!$K$5:$K$9999=NI$2) * IFERROR(FRACAS!$AN$5:$AN$9999,0) ) ) / IFERROR($ND149/FRACAS!$AY$1*60,0), 1 )))</f>
        <v/>
      </c>
      <c r="NJ149" s="347" t="str" cm="1">
        <f t="array" ref="NJ149">IF($ND149=0,"",(IFERROR( (IFERROR($ND149/FRACAS!$AY$1*60,0) - SUMPRODUCT( (FRACAS!$K$5:$K$9999=NJ$2) * IFERROR(FRACAS!$AN$5:$AN$9999,0) ) ) / IFERROR($ND149/FRACAS!$AY$1*60,0), 1 )))</f>
        <v/>
      </c>
      <c r="NK149" s="347" t="str" cm="1">
        <f t="array" ref="NK149">IF($ND149=0,"",(IFERROR( (IFERROR($ND149/FRACAS!$AY$1*60,0) - SUMPRODUCT( (FRACAS!$K$5:$K$9999=NK$2) * IFERROR(FRACAS!$AN$5:$AN$9999,0) ) ) / IFERROR($ND149/FRACAS!$AY$1*60,0), 1 )))</f>
        <v/>
      </c>
      <c r="NL149" s="347" t="str" cm="1">
        <f t="array" ref="NL149">IF($ND149=0,"",(IFERROR( (IFERROR($ND149/FRACAS!$AY$1*60,0) - SUMPRODUCT( (FRACAS!$K$5:$K$9999=NL$2) * IFERROR(FRACAS!$AN$5:$AN$9999,0) ) ) / IFERROR($ND149/FRACAS!$AY$1*60,0), 1 )))</f>
        <v/>
      </c>
      <c r="NM149" s="347" t="str" cm="1">
        <f t="array" ref="NM149">IF($ND149=0,"",(IFERROR( (IFERROR($ND149/FRACAS!$AY$1*60,0) - SUMPRODUCT( (FRACAS!$K$5:$K$9999=NM$2) * IFERROR(FRACAS!$AN$5:$AN$9999,0) ) ) / IFERROR($ND149/FRACAS!$AY$1*60,0), 1 )))</f>
        <v/>
      </c>
      <c r="NN149" s="347" t="str" cm="1">
        <f t="array" ref="NN149">IF($ND149=0,"",(IFERROR( (IFERROR($ND149/FRACAS!$AY$1*60,0) - SUMPRODUCT( (FRACAS!$K$5:$K$9999=NN$2) * IFERROR(FRACAS!$AN$5:$AN$9999,0) ) ) / IFERROR($ND149/FRACAS!$AY$1*60,0), 1 )))</f>
        <v/>
      </c>
      <c r="NO149" s="347" t="str" cm="1">
        <f t="array" ref="NO149">IF($ND149=0,"",(IFERROR( (IFERROR($ND149/FRACAS!$AY$1*60,0) - SUMPRODUCT( (FRACAS!$K$5:$K$9999=NO$2) * IFERROR(FRACAS!$AN$5:$AN$9999,0) ) ) / IFERROR($ND149/FRACAS!$AY$1*60,0), 1 )))</f>
        <v/>
      </c>
      <c r="NP149" s="347" t="str" cm="1">
        <f t="array" ref="NP149">IF($ND149=0,"",(IFERROR( (IFERROR($ND149/FRACAS!$AY$1*60,0) - SUMPRODUCT( (FRACAS!$K$5:$K$9999=NP$2) * IFERROR(FRACAS!$AN$5:$AN$9999,0) ) ) / IFERROR($ND149/FRACAS!$AY$1*60,0), 1 )))</f>
        <v/>
      </c>
      <c r="NQ149" s="347" t="str" cm="1">
        <f t="array" ref="NQ149">IF($ND149=0,"",(IFERROR( (IFERROR($ND149/FRACAS!$AY$1*60,0) - SUMPRODUCT( (FRACAS!$K$5:$K$9999=NQ$2) * IFERROR(FRACAS!$AN$5:$AN$9999,0) ) ) / IFERROR($ND149/FRACAS!$AY$1*60,0), 1 )))</f>
        <v/>
      </c>
      <c r="NR149" s="347" t="str" cm="1">
        <f t="array" ref="NR149">IF($ND149=0,"",(IFERROR( (IFERROR($ND149/FRACAS!$AY$1*60,0) - SUMPRODUCT( (FRACAS!$K$5:$K$9999=NR$2) * IFERROR(FRACAS!$AN$5:$AN$9999,0) ) ) / IFERROR($ND149/FRACAS!$AY$1*60,0), 1 )))</f>
        <v/>
      </c>
      <c r="NS149" s="347" t="str" cm="1">
        <f t="array" ref="NS149">IF($ND149=0,"",(IFERROR( (IFERROR($ND149/FRACAS!$AY$1*60,0) - SUMPRODUCT( (FRACAS!$K$5:$K$9999=NS$2) * IFERROR(FRACAS!$AN$5:$AN$9999,0) ) ) / IFERROR($ND149/FRACAS!$AY$1*60,0), 1 )))</f>
        <v/>
      </c>
      <c r="NT149" s="347" t="str" cm="1">
        <f t="array" ref="NT149">IF($ND149=0,"",(IFERROR( (IFERROR($ND149/FRACAS!$AY$1*60,0) - SUMPRODUCT( (FRACAS!$K$5:$K$9999=NT$2) * IFERROR(FRACAS!$AN$5:$AN$9999,0) ) ) / IFERROR($ND149/FRACAS!$AY$1*60,0), 1 )))</f>
        <v/>
      </c>
      <c r="NU149" s="347" t="str" cm="1">
        <f t="array" ref="NU149">IF($ND149=0,"",(IFERROR( (IFERROR($ND149/FRACAS!$AY$1*60,0) - SUMPRODUCT( (FRACAS!$K$5:$K$9999=NU$2) * IFERROR(FRACAS!$AN$5:$AN$9999,0) ) ) / IFERROR($ND149/FRACAS!$AY$1*60,0), 1 )))</f>
        <v/>
      </c>
      <c r="NV149" s="347" t="str" cm="1">
        <f t="array" ref="NV149">IF($ND149=0,"",(IFERROR( (IFERROR($ND149/FRACAS!$AY$1*60,0) - SUMPRODUCT( (FRACAS!$K$5:$K$9999=NV$2) * IFERROR(FRACAS!$AN$5:$AN$9999,0) ) ) / IFERROR($ND149/FRACAS!$AY$1*60,0), 1 )))</f>
        <v/>
      </c>
      <c r="NW149" s="347" t="str" cm="1">
        <f t="array" ref="NW149">IF($ND149=0,"",(IFERROR( (IFERROR($ND149/FRACAS!$AY$1*60,0) - SUMPRODUCT( (FRACAS!$K$5:$K$9999=NW$2) * IFERROR(FRACAS!$AN$5:$AN$9999,0) ) ) / IFERROR($ND149/FRACAS!$AY$1*60,0), 1 )))</f>
        <v/>
      </c>
      <c r="NX149" s="347" t="str" cm="1">
        <f t="array" ref="NX149">IF($ND149=0,"",(IFERROR( (IFERROR($ND149/FRACAS!$AY$1*60,0) - SUMPRODUCT( (FRACAS!$K$5:$K$9999=NX$2) * IFERROR(FRACAS!$AN$5:$AN$9999,0) ) ) / IFERROR($ND149/FRACAS!$AY$1*60,0), 1 )))</f>
        <v/>
      </c>
      <c r="NY149" s="347" t="str" cm="1">
        <f t="array" ref="NY149">IF($ND149=0,"",(IFERROR( (IFERROR($ND149/FRACAS!$AY$1*60,0) - SUMPRODUCT( (FRACAS!$K$5:$K$9999=NY$2) * IFERROR(FRACAS!$AN$5:$AN$9999,0) ) ) / IFERROR($ND149/FRACAS!$AY$1*60,0), 1 )))</f>
        <v/>
      </c>
      <c r="NZ149" s="347" t="str" cm="1">
        <f t="array" ref="NZ149">IF($ND149=0,"",(IFERROR( (IFERROR($ND149/FRACAS!$AY$1*60,0) - SUMPRODUCT( (FRACAS!$K$5:$K$9999=NZ$2) * IFERROR(FRACAS!$AN$5:$AN$9999,0) ) ) / IFERROR($ND149/FRACAS!$AY$1*60,0), 1 )))</f>
        <v/>
      </c>
      <c r="OA149" s="347" t="str" cm="1">
        <f t="array" ref="OA149">IF($ND149=0,"",(IFERROR( (IFERROR($ND149/FRACAS!$AY$1*60,0) - SUMPRODUCT( (FRACAS!$K$5:$K$9999=OA$2) * IFERROR(FRACAS!$AN$5:$AN$9999,0) ) ) / IFERROR($ND149/FRACAS!$AY$1*60,0), 1 )))</f>
        <v/>
      </c>
      <c r="OB149" s="347" t="str" cm="1">
        <f t="array" ref="OB149">IF($ND149=0,"",(IFERROR( (IFERROR($ND149/FRACAS!$AY$1*60,0) - SUMPRODUCT( (FRACAS!$K$5:$K$9999=OB$2) * IFERROR(FRACAS!$AN$5:$AN$9999,0) ) ) / IFERROR($ND149/FRACAS!$AY$1*60,0), 1 )))</f>
        <v/>
      </c>
      <c r="OC149" s="347" t="str" cm="1">
        <f t="array" ref="OC149">IF($ND149=0,"",(IFERROR( (IFERROR($ND149/FRACAS!$AY$1*60,0) - SUMPRODUCT( (FRACAS!$K$5:$K$9999=OC$2) * IFERROR(FRACAS!$AN$5:$AN$9999,0) ) ) / IFERROR($ND149/FRACAS!$AY$1*60,0), 1 )))</f>
        <v/>
      </c>
      <c r="OD149" s="347" t="str" cm="1">
        <f t="array" ref="OD149">IF($ND149=0,"",(IFERROR( (IFERROR($ND149/FRACAS!$AY$1*60,0) - SUMPRODUCT( (FRACAS!$K$5:$K$9999=OD$2) * IFERROR(FRACAS!$AN$5:$AN$9999,0) ) ) / IFERROR($ND149/FRACAS!$AY$1*60,0), 1 )))</f>
        <v/>
      </c>
      <c r="OE149" s="347" t="str" cm="1">
        <f t="array" ref="OE149">IF($ND149=0,"",(IFERROR( (IFERROR($ND149/FRACAS!$AY$1*60,0) - SUMPRODUCT( (FRACAS!$K$5:$K$9999=OE$2) * IFERROR(FRACAS!$AN$5:$AN$9999,0) ) ) / IFERROR($ND149/FRACAS!$AY$1*60,0), 1 )))</f>
        <v/>
      </c>
      <c r="OF149" s="347" t="str" cm="1">
        <f t="array" ref="OF149">IF($ND149=0,"",(IFERROR( (IFERROR($ND149/FRACAS!$AY$1*60,0) - SUMPRODUCT( (FRACAS!$K$5:$K$9999=OF$2) * IFERROR(FRACAS!$AN$5:$AN$9999,0) ) ) / IFERROR($ND149/FRACAS!$AY$1*60,0), 1 )))</f>
        <v/>
      </c>
      <c r="OG149" s="347" t="str" cm="1">
        <f t="array" ref="OG149">IF($ND149=0,"",(IFERROR( (IFERROR($ND149/FRACAS!$AY$1*60,0) - SUMPRODUCT( (FRACAS!$K$5:$K$9999=OG$2) * IFERROR(FRACAS!$AN$5:$AN$9999,0) ) ) / IFERROR($ND149/FRACAS!$AY$1*60,0), 1 )))</f>
        <v/>
      </c>
      <c r="OH149" s="347" t="str" cm="1">
        <f t="array" ref="OH149">IF($ND149=0,"",(IFERROR( (IFERROR($ND149/FRACAS!$AY$1*60,0) - SUMPRODUCT( (FRACAS!$K$5:$K$9999=OH$2) * IFERROR(FRACAS!$AN$5:$AN$9999,0) ) ) / IFERROR($ND149/FRACAS!$AY$1*60,0), 1 )))</f>
        <v/>
      </c>
      <c r="OI149" s="347" t="str" cm="1">
        <f t="array" ref="OI149">IF($ND149=0,"",(IFERROR( (IFERROR($ND149/FRACAS!$AY$1*60,0) - SUMPRODUCT( (FRACAS!$K$5:$K$9999=OI$2) * IFERROR(FRACAS!$AN$5:$AN$9999,0) ) ) / IFERROR($ND149/FRACAS!$AY$1*60,0), 1 )))</f>
        <v/>
      </c>
      <c r="OJ149" s="347" t="str" cm="1">
        <f t="array" ref="OJ149">IF($ND149=0,"",(IFERROR( (IFERROR($ND149/FRACAS!$AY$1*60,0) - SUMPRODUCT( (FRACAS!$K$5:$K$9999=OJ$2) * IFERROR(FRACAS!$AN$5:$AN$9999,0) ) ) / IFERROR($ND149/FRACAS!$AY$1*60,0), 1 )))</f>
        <v/>
      </c>
      <c r="OK149" s="347" t="str" cm="1">
        <f t="array" ref="OK149">IF($ND149=0,"",(IFERROR( (IFERROR($ND149/FRACAS!$AY$1*60,0) - SUMPRODUCT( (FRACAS!$K$5:$K$9999=OK$2) * IFERROR(FRACAS!$AN$5:$AN$9999,0) ) ) / IFERROR($ND149/FRACAS!$AY$1*60,0), 1 )))</f>
        <v/>
      </c>
      <c r="OL149" s="347" t="str" cm="1">
        <f t="array" ref="OL149">IF($ND149=0,"",(IFERROR( (IFERROR($ND149/FRACAS!$AY$1*60,0) - SUMPRODUCT( (FRACAS!$K$5:$K$9999=OL$2) * IFERROR(FRACAS!$AN$5:$AN$9999,0) ) ) / IFERROR($ND149/FRACAS!$AY$1*60,0), 1 )))</f>
        <v/>
      </c>
      <c r="OM149" s="347" t="str" cm="1">
        <f t="array" ref="OM149">IF($ND149=0,"",(IFERROR( (IFERROR($ND149/FRACAS!$AY$1*60,0) - SUMPRODUCT( (FRACAS!$K$5:$K$9999=OM$2) * IFERROR(FRACAS!$AN$5:$AN$9999,0) ) ) / IFERROR($ND149/FRACAS!$AY$1*60,0), 1 )))</f>
        <v/>
      </c>
      <c r="ON149" s="347" t="str" cm="1">
        <f t="array" ref="ON149">IF($ND149=0,"",(IFERROR( (IFERROR($ND149/FRACAS!$AY$1*60,0) - SUMPRODUCT( (FRACAS!$K$5:$K$9999=ON$2) * IFERROR(FRACAS!$AN$5:$AN$9999,0) ) ) / IFERROR($ND149/FRACAS!$AY$1*60,0), 1 )))</f>
        <v/>
      </c>
    </row>
    <row r="150" spans="2:404" ht="15" customHeight="1">
      <c r="B150" s="301" t="s">
        <v>257</v>
      </c>
      <c r="C150" s="302">
        <v>46276</v>
      </c>
      <c r="D150" s="279" t="str">
        <f>IF('[7]MİLLEAGE(KM)'!H151="","",'[7]MİLLEAGE(KM)'!H151)</f>
        <v/>
      </c>
      <c r="E150" s="279" t="str">
        <f>IF('[7]MİLLEAGE(KM)'!I151="","",'[7]MİLLEAGE(KM)'!I151)</f>
        <v/>
      </c>
      <c r="F150" s="279" t="str">
        <f>IF('[7]MİLLEAGE(KM)'!J151="","",'[7]MİLLEAGE(KM)'!J151)</f>
        <v/>
      </c>
      <c r="G150" s="279" t="str">
        <f>IF('[7]MİLLEAGE(KM)'!K151="","",'[7]MİLLEAGE(KM)'!K151)</f>
        <v/>
      </c>
      <c r="H150" s="279" t="str">
        <f>IF('[7]MİLLEAGE(KM)'!L151="","",'[7]MİLLEAGE(KM)'!L151)</f>
        <v/>
      </c>
      <c r="I150" s="279" t="str">
        <f>IF('[7]MİLLEAGE(KM)'!M151="","",'[7]MİLLEAGE(KM)'!M151)</f>
        <v/>
      </c>
      <c r="J150" s="279" t="str">
        <f>IF('[7]MİLLEAGE(KM)'!N151="","",'[7]MİLLEAGE(KM)'!N151)</f>
        <v/>
      </c>
      <c r="K150" s="279" t="str">
        <f>IF('[7]MİLLEAGE(KM)'!O151="","",'[7]MİLLEAGE(KM)'!O151)</f>
        <v/>
      </c>
      <c r="L150" s="279" t="str">
        <f>IF('[7]MİLLEAGE(KM)'!P151="","",'[7]MİLLEAGE(KM)'!P151)</f>
        <v/>
      </c>
      <c r="M150" s="279" t="str">
        <f>IF('[7]MİLLEAGE(KM)'!Q151="","",'[7]MİLLEAGE(KM)'!Q151)</f>
        <v/>
      </c>
      <c r="N150" s="305"/>
      <c r="O150" s="279"/>
      <c r="P150" s="279"/>
      <c r="Q150" s="279"/>
      <c r="R150" s="279"/>
      <c r="S150" s="279"/>
      <c r="T150" s="279"/>
      <c r="U150" s="279"/>
      <c r="V150" s="279"/>
      <c r="W150" s="279"/>
      <c r="X150" s="279"/>
      <c r="Y150" s="279"/>
      <c r="Z150" s="279"/>
      <c r="AA150" s="279"/>
      <c r="AB150" s="279"/>
      <c r="AC150" s="279"/>
      <c r="AD150" s="279"/>
      <c r="AE150" s="279"/>
      <c r="AF150" s="279"/>
      <c r="AG150" s="279"/>
      <c r="AH150" s="279"/>
      <c r="AI150" s="279"/>
      <c r="AJ150" s="279"/>
      <c r="AK150" s="279"/>
      <c r="AL150" s="279"/>
      <c r="AM150" s="279"/>
      <c r="AN150" s="279"/>
      <c r="AO150" s="279"/>
      <c r="AP150" s="279"/>
      <c r="AQ150" s="279"/>
      <c r="AR150" s="279"/>
      <c r="AS150" s="279"/>
      <c r="AT150" s="279"/>
      <c r="AU150" s="279"/>
      <c r="AV150" s="279"/>
      <c r="AW150" s="279"/>
      <c r="AX150" s="279"/>
      <c r="AY150" s="279"/>
      <c r="AZ150" s="279"/>
      <c r="BA150" s="280"/>
      <c r="BB150" s="266"/>
      <c r="BC150" s="266"/>
      <c r="BD150" s="352"/>
      <c r="BE150" s="352"/>
      <c r="BF150" s="352"/>
      <c r="BG150" s="352"/>
      <c r="BH150" s="352"/>
      <c r="BI150" s="352"/>
      <c r="BJ150" s="352"/>
      <c r="BK150" s="352"/>
      <c r="BL150" s="352"/>
      <c r="BM150" s="352"/>
      <c r="BN150" s="352"/>
      <c r="BO150" s="352"/>
      <c r="BP150" s="352"/>
      <c r="BQ150" s="352"/>
      <c r="BR150" s="352"/>
      <c r="BS150" s="352"/>
      <c r="BT150" s="352"/>
      <c r="BU150" s="352"/>
      <c r="BV150" s="352"/>
      <c r="BW150" s="352"/>
      <c r="BX150" s="352"/>
      <c r="BY150" s="352"/>
      <c r="BZ150" s="352"/>
      <c r="CA150" s="352"/>
      <c r="CB150" s="352"/>
      <c r="CC150" s="352"/>
      <c r="CD150" s="352"/>
      <c r="CE150" s="352"/>
      <c r="CF150" s="352"/>
      <c r="CG150" s="352"/>
      <c r="CH150" s="352"/>
      <c r="CI150" s="352"/>
      <c r="CJ150" s="352"/>
      <c r="CK150" s="352"/>
      <c r="CL150" s="352"/>
      <c r="CM150" s="352"/>
      <c r="CN150" s="352"/>
      <c r="CO150" s="352"/>
      <c r="CP150" s="352"/>
      <c r="CQ150" s="352"/>
      <c r="CR150" s="352"/>
      <c r="CS150" s="352"/>
      <c r="CT150" s="352"/>
      <c r="CU150" s="352"/>
      <c r="CV150" s="352"/>
      <c r="CW150" s="352"/>
      <c r="CX150" s="352"/>
      <c r="CY150" s="352"/>
      <c r="CZ150" s="352"/>
      <c r="DA150" s="352"/>
      <c r="DB150" s="266"/>
      <c r="DC150" s="266">
        <f t="shared" si="14"/>
        <v>0</v>
      </c>
      <c r="DD150" s="302" t="str">
        <f t="shared" si="15"/>
        <v/>
      </c>
      <c r="DE150" s="328">
        <f>IF(D150&gt; 0,(COUNTIFS(FRACAS!$B$5:$B$9997, D$4, FRACAS!$D$5:$D$9997, "&lt;="&amp;D150)), "" )</f>
        <v>0</v>
      </c>
      <c r="DF150" s="282">
        <f>IF(E150&gt; 0,(COUNTIFS(FRACAS!$B$5:$B$9997, E$4, FRACAS!$D$5:$D$9997, "&lt;="&amp;E150)), "" )</f>
        <v>0</v>
      </c>
      <c r="DG150" s="282">
        <f>IF(F150&gt; 0,(COUNTIFS(FRACAS!$B$5:$B$9997, F$4, FRACAS!$D$5:$D$9997, "&lt;="&amp;F150)), "" )</f>
        <v>0</v>
      </c>
      <c r="DH150" s="282">
        <f>IF(G150&gt; 0,(COUNTIFS(FRACAS!$B$5:$B$9997, G$4, FRACAS!$D$5:$D$9997, "&lt;="&amp;G150)), "" )</f>
        <v>0</v>
      </c>
      <c r="DI150" s="282">
        <f>IF(H150&gt; 0,(COUNTIFS(FRACAS!$B$5:$B$9997, H$4, FRACAS!$D$5:$D$9997, "&lt;="&amp;H150)), "" )</f>
        <v>0</v>
      </c>
      <c r="DJ150" s="282">
        <f>IF(I150&gt; 0,(COUNTIFS(FRACAS!$B$5:$B$9997, I$4, FRACAS!$D$5:$D$9997, "&lt;="&amp;I150)), "" )</f>
        <v>0</v>
      </c>
      <c r="DK150" s="282">
        <f>IF(J150&gt; 0,(COUNTIFS(FRACAS!$B$5:$B$9997, J$4, FRACAS!$D$5:$D$9997, "&lt;="&amp;J150)), "" )</f>
        <v>0</v>
      </c>
      <c r="DL150" s="282">
        <f>IF(K150&gt; 0,(COUNTIFS(FRACAS!$B$5:$B$9997, K$4, FRACAS!$D$5:$D$9997, "&lt;="&amp;K150)), "" )</f>
        <v>0</v>
      </c>
      <c r="DM150" s="282">
        <f>IF(L150&gt; 0,(COUNTIFS(FRACAS!$B$5:$B$9997, L$4, FRACAS!$D$5:$D$9997, "&lt;="&amp;L150)), "" )</f>
        <v>0</v>
      </c>
      <c r="DN150" s="282">
        <f>IF(M150&gt; 0,(COUNTIFS(FRACAS!$B$5:$B$9997, M$4, FRACAS!$D$5:$D$9997, "&lt;="&amp;M150)), "" )</f>
        <v>0</v>
      </c>
      <c r="DO150" s="284"/>
      <c r="DP150" s="282"/>
      <c r="DQ150" s="282"/>
      <c r="DR150" s="282"/>
      <c r="DS150" s="282"/>
      <c r="DT150" s="282"/>
      <c r="DU150" s="282"/>
      <c r="DV150" s="282"/>
      <c r="DW150" s="282"/>
      <c r="DX150" s="282"/>
      <c r="DY150" s="282"/>
      <c r="DZ150" s="282"/>
      <c r="EA150" s="282"/>
      <c r="EB150" s="282"/>
      <c r="EC150" s="282"/>
      <c r="ED150" s="282"/>
      <c r="EE150" s="282"/>
      <c r="EF150" s="282"/>
      <c r="EG150" s="282"/>
      <c r="EH150" s="282"/>
      <c r="EI150" s="282"/>
      <c r="EJ150" s="282"/>
      <c r="EK150" s="282"/>
      <c r="EL150" s="282"/>
      <c r="EM150" s="282"/>
      <c r="EN150" s="282"/>
      <c r="EO150" s="282"/>
      <c r="EP150" s="282"/>
      <c r="EQ150" s="282"/>
      <c r="ER150" s="282"/>
      <c r="ES150" s="282"/>
      <c r="ET150" s="282"/>
      <c r="EU150" s="282"/>
      <c r="EV150" s="282"/>
      <c r="EW150" s="282"/>
      <c r="EX150" s="282"/>
      <c r="EY150" s="282"/>
      <c r="EZ150" s="282"/>
      <c r="FA150" s="282"/>
      <c r="FB150" s="283"/>
      <c r="FC150" s="285"/>
      <c r="FD150" s="285"/>
      <c r="JN150" s="306"/>
      <c r="JO150" s="274"/>
      <c r="JP150" s="274"/>
      <c r="JQ150" s="274"/>
      <c r="JR150" s="274"/>
      <c r="JS150" s="274"/>
      <c r="JT150" s="274"/>
      <c r="JU150" s="274"/>
      <c r="JV150" s="274"/>
      <c r="JW150" s="274"/>
      <c r="JX150" s="274"/>
      <c r="JY150" s="274"/>
      <c r="JZ150" s="274"/>
      <c r="KA150" s="274"/>
      <c r="KB150" s="274"/>
      <c r="KC150" s="274"/>
      <c r="KD150" s="274"/>
      <c r="KE150" s="274"/>
      <c r="KF150" s="274"/>
      <c r="KG150" s="274"/>
      <c r="KH150" s="274"/>
      <c r="KI150" s="274"/>
      <c r="KJ150" s="274"/>
      <c r="KK150" s="274"/>
      <c r="KL150" s="274"/>
      <c r="KM150" s="274"/>
      <c r="KN150" s="274"/>
      <c r="KO150" s="274"/>
      <c r="KP150" s="274"/>
      <c r="KQ150" s="274"/>
      <c r="KR150" s="274"/>
      <c r="KS150" s="274"/>
      <c r="KT150" s="274"/>
      <c r="KU150" s="274"/>
      <c r="KV150" s="274"/>
      <c r="KW150" s="274"/>
      <c r="KX150" s="274"/>
      <c r="KY150" s="274"/>
      <c r="KZ150" s="274"/>
      <c r="LA150" s="274"/>
      <c r="LB150" s="275"/>
      <c r="LC150" s="302" t="str">
        <f t="shared" si="17"/>
        <v/>
      </c>
      <c r="LD150" s="354" t="str" cm="1">
        <f t="array" ref="LD150">IFERROR(
    (((D150/FRACAS!$AY$1)*60))
    /
    (((D150/FRACAS!$AY$1)*60) + SUMPRODUCT((FRACAS!$B$5:$B$9997=D$4)*(FRACAS!$D$5:$D$9997&lt;=D150)*(IFERROR(FRACAS!$AM$5:$AM$9997,0)))
    ),"")</f>
        <v/>
      </c>
      <c r="LE150" s="354" t="str" cm="1">
        <f t="array" ref="LE150">IFERROR(
    (((E150/FRACAS!$AY$1)*60))
    /
    (((E150/FRACAS!$AY$1)*60) + SUMPRODUCT((FRACAS!$B$5:$B$9997=E$4)*(FRACAS!$D$5:$D$9997&lt;=E150)*(IFERROR(FRACAS!$AM$5:$AM$9997,0)))
    ),"")</f>
        <v/>
      </c>
      <c r="LF150" s="354" t="str" cm="1">
        <f t="array" ref="LF150">IFERROR(
    (((F150/FRACAS!$AY$1)*60))
    /
    (((F150/FRACAS!$AY$1)*60) + SUMPRODUCT((FRACAS!$B$5:$B$9997=F$4)*(FRACAS!$D$5:$D$9997&lt;=F150)*(IFERROR(FRACAS!$AM$5:$AM$9997,0)))
    ),"")</f>
        <v/>
      </c>
      <c r="LG150" s="354" t="str" cm="1">
        <f t="array" ref="LG150">IFERROR(
    (((G150/FRACAS!$AY$1)*60))
    /
    (((G150/FRACAS!$AY$1)*60) + SUMPRODUCT((FRACAS!$B$5:$B$9997=G$4)*(FRACAS!$D$5:$D$9997&lt;=G150)*(IFERROR(FRACAS!$AM$5:$AM$9997,0)))
    ),"")</f>
        <v/>
      </c>
      <c r="LH150" s="354" t="str" cm="1">
        <f t="array" ref="LH150">IFERROR(
    (((H150/FRACAS!$AY$1)*60))
    /
    (((H150/FRACAS!$AY$1)*60) + SUMPRODUCT((FRACAS!$B$5:$B$9997=H$4)*(FRACAS!$D$5:$D$9997&lt;=H150)*(IFERROR(FRACAS!$AM$5:$AM$9997,0)))
    ),"")</f>
        <v/>
      </c>
      <c r="LI150" s="354" t="str" cm="1">
        <f t="array" ref="LI150">IFERROR(
    (((I150/FRACAS!$AY$1)*60))
    /
    (((I150/FRACAS!$AY$1)*60) + SUMPRODUCT((FRACAS!$B$5:$B$9997=I$4)*(FRACAS!$D$5:$D$9997&lt;=I150)*(IFERROR(FRACAS!$AM$5:$AM$9997,0)))
    ),"")</f>
        <v/>
      </c>
      <c r="LJ150" s="354" t="str" cm="1">
        <f t="array" ref="LJ150">IFERROR(
    (((J150/FRACAS!$AY$1)*60))
    /
    (((J150/FRACAS!$AY$1)*60) + SUMPRODUCT((FRACAS!$B$5:$B$9997=J$4)*(FRACAS!$D$5:$D$9997&lt;=J150)*(IFERROR(FRACAS!$AM$5:$AM$9997,0)))
    ),"")</f>
        <v/>
      </c>
      <c r="LK150" s="354" t="str" cm="1">
        <f t="array" ref="LK150">IFERROR(
    (((K150/FRACAS!$AY$1)*60))
    /
    (((K150/FRACAS!$AY$1)*60) + SUMPRODUCT((FRACAS!$B$5:$B$9997=K$4)*(FRACAS!$D$5:$D$9997&lt;=K150)*(IFERROR(FRACAS!$AM$5:$AM$9997,0)))
    ),"")</f>
        <v/>
      </c>
      <c r="LL150" s="354" t="str" cm="1">
        <f t="array" ref="LL150">IFERROR(
    (((L150/FRACAS!$AY$1)*60))
    /
    (((L150/FRACAS!$AY$1)*60) + SUMPRODUCT((FRACAS!$B$5:$B$9997=L$4)*(FRACAS!$D$5:$D$9997&lt;=L150)*(IFERROR(FRACAS!$AM$5:$AM$9997,0)))
    ),"")</f>
        <v/>
      </c>
      <c r="LM150" s="354" t="str" cm="1">
        <f t="array" ref="LM150">IFERROR(
    (((M150/FRACAS!$AY$1)*60))
    /
    (((M150/FRACAS!$AY$1)*60) + SUMPRODUCT((FRACAS!$B$5:$B$9997=M$4)*(FRACAS!$D$5:$D$9997&lt;=M150)*(IFERROR(FRACAS!$AM$5:$AM$9997,0)))
    ),"")</f>
        <v/>
      </c>
      <c r="LN150" s="308"/>
      <c r="LO150" s="276"/>
      <c r="LP150" s="276"/>
      <c r="LQ150" s="276"/>
      <c r="LR150" s="276"/>
      <c r="LS150" s="276"/>
      <c r="LT150" s="276"/>
      <c r="LU150" s="276"/>
      <c r="LV150" s="276"/>
      <c r="LW150" s="276"/>
      <c r="LX150" s="276"/>
      <c r="LY150" s="276"/>
      <c r="LZ150" s="276"/>
      <c r="MA150" s="276"/>
      <c r="MB150" s="276"/>
      <c r="MC150" s="276"/>
      <c r="MD150" s="276"/>
      <c r="ME150" s="276"/>
      <c r="MF150" s="276"/>
      <c r="MG150" s="276"/>
      <c r="MH150" s="276"/>
      <c r="MI150" s="276"/>
      <c r="MJ150" s="276"/>
      <c r="MK150" s="276"/>
      <c r="ML150" s="276"/>
      <c r="MM150" s="276"/>
      <c r="MN150" s="276"/>
      <c r="MO150" s="276"/>
      <c r="MP150" s="276"/>
      <c r="MQ150" s="276"/>
      <c r="MR150" s="276"/>
      <c r="MS150" s="276"/>
      <c r="MT150" s="276"/>
      <c r="MU150" s="276"/>
      <c r="MV150" s="276"/>
      <c r="MW150" s="276"/>
      <c r="MX150" s="276"/>
      <c r="MY150" s="276"/>
      <c r="MZ150" s="276"/>
      <c r="NA150" s="277"/>
      <c r="ND150" s="345">
        <f t="shared" si="18"/>
        <v>0</v>
      </c>
      <c r="NE150" s="346" t="str">
        <f t="shared" si="16"/>
        <v/>
      </c>
      <c r="NF150" s="347" t="str" cm="1">
        <f t="array" ref="NF150">IF($ND150=0,"",(IFERROR( (IFERROR($ND150/FRACAS!$AY$1*60,0) - SUMPRODUCT( (FRACAS!$K$5:$K$9999=NF$2) * IFERROR(FRACAS!$AN$5:$AN$9999,0) ) ) / IFERROR($ND150/FRACAS!$AY$1*60,0), 1 )))</f>
        <v/>
      </c>
      <c r="NG150" s="347" t="str" cm="1">
        <f t="array" ref="NG150">IF($ND150=0,"",(IFERROR( (IFERROR($ND150/FRACAS!$AY$1*60,0) - SUMPRODUCT( (FRACAS!$K$5:$K$9999=NG$2) * IFERROR(FRACAS!$AN$5:$AN$9999,0) ) ) / IFERROR($ND150/FRACAS!$AY$1*60,0), 1 )))</f>
        <v/>
      </c>
      <c r="NH150" s="347" t="str" cm="1">
        <f t="array" ref="NH150">IF($ND150=0,"",(IFERROR( (IFERROR($ND150/FRACAS!$AY$1*60,0) - SUMPRODUCT( (FRACAS!$K$5:$K$9999=NH$2) * IFERROR(FRACAS!$AN$5:$AN$9999,0) ) ) / IFERROR($ND150/FRACAS!$AY$1*60,0), 1 )))</f>
        <v/>
      </c>
      <c r="NI150" s="347" t="str" cm="1">
        <f t="array" ref="NI150">IF($ND150=0,"",(IFERROR( (IFERROR($ND150/FRACAS!$AY$1*60,0) - SUMPRODUCT( (FRACAS!$K$5:$K$9999=NI$2) * IFERROR(FRACAS!$AN$5:$AN$9999,0) ) ) / IFERROR($ND150/FRACAS!$AY$1*60,0), 1 )))</f>
        <v/>
      </c>
      <c r="NJ150" s="347" t="str" cm="1">
        <f t="array" ref="NJ150">IF($ND150=0,"",(IFERROR( (IFERROR($ND150/FRACAS!$AY$1*60,0) - SUMPRODUCT( (FRACAS!$K$5:$K$9999=NJ$2) * IFERROR(FRACAS!$AN$5:$AN$9999,0) ) ) / IFERROR($ND150/FRACAS!$AY$1*60,0), 1 )))</f>
        <v/>
      </c>
      <c r="NK150" s="347" t="str" cm="1">
        <f t="array" ref="NK150">IF($ND150=0,"",(IFERROR( (IFERROR($ND150/FRACAS!$AY$1*60,0) - SUMPRODUCT( (FRACAS!$K$5:$K$9999=NK$2) * IFERROR(FRACAS!$AN$5:$AN$9999,0) ) ) / IFERROR($ND150/FRACAS!$AY$1*60,0), 1 )))</f>
        <v/>
      </c>
      <c r="NL150" s="347" t="str" cm="1">
        <f t="array" ref="NL150">IF($ND150=0,"",(IFERROR( (IFERROR($ND150/FRACAS!$AY$1*60,0) - SUMPRODUCT( (FRACAS!$K$5:$K$9999=NL$2) * IFERROR(FRACAS!$AN$5:$AN$9999,0) ) ) / IFERROR($ND150/FRACAS!$AY$1*60,0), 1 )))</f>
        <v/>
      </c>
      <c r="NM150" s="347" t="str" cm="1">
        <f t="array" ref="NM150">IF($ND150=0,"",(IFERROR( (IFERROR($ND150/FRACAS!$AY$1*60,0) - SUMPRODUCT( (FRACAS!$K$5:$K$9999=NM$2) * IFERROR(FRACAS!$AN$5:$AN$9999,0) ) ) / IFERROR($ND150/FRACAS!$AY$1*60,0), 1 )))</f>
        <v/>
      </c>
      <c r="NN150" s="347" t="str" cm="1">
        <f t="array" ref="NN150">IF($ND150=0,"",(IFERROR( (IFERROR($ND150/FRACAS!$AY$1*60,0) - SUMPRODUCT( (FRACAS!$K$5:$K$9999=NN$2) * IFERROR(FRACAS!$AN$5:$AN$9999,0) ) ) / IFERROR($ND150/FRACAS!$AY$1*60,0), 1 )))</f>
        <v/>
      </c>
      <c r="NO150" s="347" t="str" cm="1">
        <f t="array" ref="NO150">IF($ND150=0,"",(IFERROR( (IFERROR($ND150/FRACAS!$AY$1*60,0) - SUMPRODUCT( (FRACAS!$K$5:$K$9999=NO$2) * IFERROR(FRACAS!$AN$5:$AN$9999,0) ) ) / IFERROR($ND150/FRACAS!$AY$1*60,0), 1 )))</f>
        <v/>
      </c>
      <c r="NP150" s="347" t="str" cm="1">
        <f t="array" ref="NP150">IF($ND150=0,"",(IFERROR( (IFERROR($ND150/FRACAS!$AY$1*60,0) - SUMPRODUCT( (FRACAS!$K$5:$K$9999=NP$2) * IFERROR(FRACAS!$AN$5:$AN$9999,0) ) ) / IFERROR($ND150/FRACAS!$AY$1*60,0), 1 )))</f>
        <v/>
      </c>
      <c r="NQ150" s="347" t="str" cm="1">
        <f t="array" ref="NQ150">IF($ND150=0,"",(IFERROR( (IFERROR($ND150/FRACAS!$AY$1*60,0) - SUMPRODUCT( (FRACAS!$K$5:$K$9999=NQ$2) * IFERROR(FRACAS!$AN$5:$AN$9999,0) ) ) / IFERROR($ND150/FRACAS!$AY$1*60,0), 1 )))</f>
        <v/>
      </c>
      <c r="NR150" s="347" t="str" cm="1">
        <f t="array" ref="NR150">IF($ND150=0,"",(IFERROR( (IFERROR($ND150/FRACAS!$AY$1*60,0) - SUMPRODUCT( (FRACAS!$K$5:$K$9999=NR$2) * IFERROR(FRACAS!$AN$5:$AN$9999,0) ) ) / IFERROR($ND150/FRACAS!$AY$1*60,0), 1 )))</f>
        <v/>
      </c>
      <c r="NS150" s="347" t="str" cm="1">
        <f t="array" ref="NS150">IF($ND150=0,"",(IFERROR( (IFERROR($ND150/FRACAS!$AY$1*60,0) - SUMPRODUCT( (FRACAS!$K$5:$K$9999=NS$2) * IFERROR(FRACAS!$AN$5:$AN$9999,0) ) ) / IFERROR($ND150/FRACAS!$AY$1*60,0), 1 )))</f>
        <v/>
      </c>
      <c r="NT150" s="347" t="str" cm="1">
        <f t="array" ref="NT150">IF($ND150=0,"",(IFERROR( (IFERROR($ND150/FRACAS!$AY$1*60,0) - SUMPRODUCT( (FRACAS!$K$5:$K$9999=NT$2) * IFERROR(FRACAS!$AN$5:$AN$9999,0) ) ) / IFERROR($ND150/FRACAS!$AY$1*60,0), 1 )))</f>
        <v/>
      </c>
      <c r="NU150" s="347" t="str" cm="1">
        <f t="array" ref="NU150">IF($ND150=0,"",(IFERROR( (IFERROR($ND150/FRACAS!$AY$1*60,0) - SUMPRODUCT( (FRACAS!$K$5:$K$9999=NU$2) * IFERROR(FRACAS!$AN$5:$AN$9999,0) ) ) / IFERROR($ND150/FRACAS!$AY$1*60,0), 1 )))</f>
        <v/>
      </c>
      <c r="NV150" s="347" t="str" cm="1">
        <f t="array" ref="NV150">IF($ND150=0,"",(IFERROR( (IFERROR($ND150/FRACAS!$AY$1*60,0) - SUMPRODUCT( (FRACAS!$K$5:$K$9999=NV$2) * IFERROR(FRACAS!$AN$5:$AN$9999,0) ) ) / IFERROR($ND150/FRACAS!$AY$1*60,0), 1 )))</f>
        <v/>
      </c>
      <c r="NW150" s="347" t="str" cm="1">
        <f t="array" ref="NW150">IF($ND150=0,"",(IFERROR( (IFERROR($ND150/FRACAS!$AY$1*60,0) - SUMPRODUCT( (FRACAS!$K$5:$K$9999=NW$2) * IFERROR(FRACAS!$AN$5:$AN$9999,0) ) ) / IFERROR($ND150/FRACAS!$AY$1*60,0), 1 )))</f>
        <v/>
      </c>
      <c r="NX150" s="347" t="str" cm="1">
        <f t="array" ref="NX150">IF($ND150=0,"",(IFERROR( (IFERROR($ND150/FRACAS!$AY$1*60,0) - SUMPRODUCT( (FRACAS!$K$5:$K$9999=NX$2) * IFERROR(FRACAS!$AN$5:$AN$9999,0) ) ) / IFERROR($ND150/FRACAS!$AY$1*60,0), 1 )))</f>
        <v/>
      </c>
      <c r="NY150" s="347" t="str" cm="1">
        <f t="array" ref="NY150">IF($ND150=0,"",(IFERROR( (IFERROR($ND150/FRACAS!$AY$1*60,0) - SUMPRODUCT( (FRACAS!$K$5:$K$9999=NY$2) * IFERROR(FRACAS!$AN$5:$AN$9999,0) ) ) / IFERROR($ND150/FRACAS!$AY$1*60,0), 1 )))</f>
        <v/>
      </c>
      <c r="NZ150" s="347" t="str" cm="1">
        <f t="array" ref="NZ150">IF($ND150=0,"",(IFERROR( (IFERROR($ND150/FRACAS!$AY$1*60,0) - SUMPRODUCT( (FRACAS!$K$5:$K$9999=NZ$2) * IFERROR(FRACAS!$AN$5:$AN$9999,0) ) ) / IFERROR($ND150/FRACAS!$AY$1*60,0), 1 )))</f>
        <v/>
      </c>
      <c r="OA150" s="347" t="str" cm="1">
        <f t="array" ref="OA150">IF($ND150=0,"",(IFERROR( (IFERROR($ND150/FRACAS!$AY$1*60,0) - SUMPRODUCT( (FRACAS!$K$5:$K$9999=OA$2) * IFERROR(FRACAS!$AN$5:$AN$9999,0) ) ) / IFERROR($ND150/FRACAS!$AY$1*60,0), 1 )))</f>
        <v/>
      </c>
      <c r="OB150" s="347" t="str" cm="1">
        <f t="array" ref="OB150">IF($ND150=0,"",(IFERROR( (IFERROR($ND150/FRACAS!$AY$1*60,0) - SUMPRODUCT( (FRACAS!$K$5:$K$9999=OB$2) * IFERROR(FRACAS!$AN$5:$AN$9999,0) ) ) / IFERROR($ND150/FRACAS!$AY$1*60,0), 1 )))</f>
        <v/>
      </c>
      <c r="OC150" s="347" t="str" cm="1">
        <f t="array" ref="OC150">IF($ND150=0,"",(IFERROR( (IFERROR($ND150/FRACAS!$AY$1*60,0) - SUMPRODUCT( (FRACAS!$K$5:$K$9999=OC$2) * IFERROR(FRACAS!$AN$5:$AN$9999,0) ) ) / IFERROR($ND150/FRACAS!$AY$1*60,0), 1 )))</f>
        <v/>
      </c>
      <c r="OD150" s="347" t="str" cm="1">
        <f t="array" ref="OD150">IF($ND150=0,"",(IFERROR( (IFERROR($ND150/FRACAS!$AY$1*60,0) - SUMPRODUCT( (FRACAS!$K$5:$K$9999=OD$2) * IFERROR(FRACAS!$AN$5:$AN$9999,0) ) ) / IFERROR($ND150/FRACAS!$AY$1*60,0), 1 )))</f>
        <v/>
      </c>
      <c r="OE150" s="347" t="str" cm="1">
        <f t="array" ref="OE150">IF($ND150=0,"",(IFERROR( (IFERROR($ND150/FRACAS!$AY$1*60,0) - SUMPRODUCT( (FRACAS!$K$5:$K$9999=OE$2) * IFERROR(FRACAS!$AN$5:$AN$9999,0) ) ) / IFERROR($ND150/FRACAS!$AY$1*60,0), 1 )))</f>
        <v/>
      </c>
      <c r="OF150" s="347" t="str" cm="1">
        <f t="array" ref="OF150">IF($ND150=0,"",(IFERROR( (IFERROR($ND150/FRACAS!$AY$1*60,0) - SUMPRODUCT( (FRACAS!$K$5:$K$9999=OF$2) * IFERROR(FRACAS!$AN$5:$AN$9999,0) ) ) / IFERROR($ND150/FRACAS!$AY$1*60,0), 1 )))</f>
        <v/>
      </c>
      <c r="OG150" s="347" t="str" cm="1">
        <f t="array" ref="OG150">IF($ND150=0,"",(IFERROR( (IFERROR($ND150/FRACAS!$AY$1*60,0) - SUMPRODUCT( (FRACAS!$K$5:$K$9999=OG$2) * IFERROR(FRACAS!$AN$5:$AN$9999,0) ) ) / IFERROR($ND150/FRACAS!$AY$1*60,0), 1 )))</f>
        <v/>
      </c>
      <c r="OH150" s="347" t="str" cm="1">
        <f t="array" ref="OH150">IF($ND150=0,"",(IFERROR( (IFERROR($ND150/FRACAS!$AY$1*60,0) - SUMPRODUCT( (FRACAS!$K$5:$K$9999=OH$2) * IFERROR(FRACAS!$AN$5:$AN$9999,0) ) ) / IFERROR($ND150/FRACAS!$AY$1*60,0), 1 )))</f>
        <v/>
      </c>
      <c r="OI150" s="347" t="str" cm="1">
        <f t="array" ref="OI150">IF($ND150=0,"",(IFERROR( (IFERROR($ND150/FRACAS!$AY$1*60,0) - SUMPRODUCT( (FRACAS!$K$5:$K$9999=OI$2) * IFERROR(FRACAS!$AN$5:$AN$9999,0) ) ) / IFERROR($ND150/FRACAS!$AY$1*60,0), 1 )))</f>
        <v/>
      </c>
      <c r="OJ150" s="347" t="str" cm="1">
        <f t="array" ref="OJ150">IF($ND150=0,"",(IFERROR( (IFERROR($ND150/FRACAS!$AY$1*60,0) - SUMPRODUCT( (FRACAS!$K$5:$K$9999=OJ$2) * IFERROR(FRACAS!$AN$5:$AN$9999,0) ) ) / IFERROR($ND150/FRACAS!$AY$1*60,0), 1 )))</f>
        <v/>
      </c>
      <c r="OK150" s="347" t="str" cm="1">
        <f t="array" ref="OK150">IF($ND150=0,"",(IFERROR( (IFERROR($ND150/FRACAS!$AY$1*60,0) - SUMPRODUCT( (FRACAS!$K$5:$K$9999=OK$2) * IFERROR(FRACAS!$AN$5:$AN$9999,0) ) ) / IFERROR($ND150/FRACAS!$AY$1*60,0), 1 )))</f>
        <v/>
      </c>
      <c r="OL150" s="347" t="str" cm="1">
        <f t="array" ref="OL150">IF($ND150=0,"",(IFERROR( (IFERROR($ND150/FRACAS!$AY$1*60,0) - SUMPRODUCT( (FRACAS!$K$5:$K$9999=OL$2) * IFERROR(FRACAS!$AN$5:$AN$9999,0) ) ) / IFERROR($ND150/FRACAS!$AY$1*60,0), 1 )))</f>
        <v/>
      </c>
      <c r="OM150" s="347" t="str" cm="1">
        <f t="array" ref="OM150">IF($ND150=0,"",(IFERROR( (IFERROR($ND150/FRACAS!$AY$1*60,0) - SUMPRODUCT( (FRACAS!$K$5:$K$9999=OM$2) * IFERROR(FRACAS!$AN$5:$AN$9999,0) ) ) / IFERROR($ND150/FRACAS!$AY$1*60,0), 1 )))</f>
        <v/>
      </c>
      <c r="ON150" s="347" t="str" cm="1">
        <f t="array" ref="ON150">IF($ND150=0,"",(IFERROR( (IFERROR($ND150/FRACAS!$AY$1*60,0) - SUMPRODUCT( (FRACAS!$K$5:$K$9999=ON$2) * IFERROR(FRACAS!$AN$5:$AN$9999,0) ) ) / IFERROR($ND150/FRACAS!$AY$1*60,0), 1 )))</f>
        <v/>
      </c>
    </row>
    <row r="151" spans="2:404" ht="15" customHeight="1">
      <c r="B151" s="301" t="s">
        <v>258</v>
      </c>
      <c r="C151" s="302">
        <v>46283</v>
      </c>
      <c r="D151" s="279" t="str">
        <f>IF('[7]MİLLEAGE(KM)'!H152="","",'[7]MİLLEAGE(KM)'!H152)</f>
        <v/>
      </c>
      <c r="E151" s="279" t="str">
        <f>IF('[7]MİLLEAGE(KM)'!I152="","",'[7]MİLLEAGE(KM)'!I152)</f>
        <v/>
      </c>
      <c r="F151" s="279" t="str">
        <f>IF('[7]MİLLEAGE(KM)'!J152="","",'[7]MİLLEAGE(KM)'!J152)</f>
        <v/>
      </c>
      <c r="G151" s="279" t="str">
        <f>IF('[7]MİLLEAGE(KM)'!K152="","",'[7]MİLLEAGE(KM)'!K152)</f>
        <v/>
      </c>
      <c r="H151" s="279" t="str">
        <f>IF('[7]MİLLEAGE(KM)'!L152="","",'[7]MİLLEAGE(KM)'!L152)</f>
        <v/>
      </c>
      <c r="I151" s="279" t="str">
        <f>IF('[7]MİLLEAGE(KM)'!M152="","",'[7]MİLLEAGE(KM)'!M152)</f>
        <v/>
      </c>
      <c r="J151" s="279" t="str">
        <f>IF('[7]MİLLEAGE(KM)'!N152="","",'[7]MİLLEAGE(KM)'!N152)</f>
        <v/>
      </c>
      <c r="K151" s="279" t="str">
        <f>IF('[7]MİLLEAGE(KM)'!O152="","",'[7]MİLLEAGE(KM)'!O152)</f>
        <v/>
      </c>
      <c r="L151" s="279" t="str">
        <f>IF('[7]MİLLEAGE(KM)'!P152="","",'[7]MİLLEAGE(KM)'!P152)</f>
        <v/>
      </c>
      <c r="M151" s="279" t="str">
        <f>IF('[7]MİLLEAGE(KM)'!Q152="","",'[7]MİLLEAGE(KM)'!Q152)</f>
        <v/>
      </c>
      <c r="N151" s="305"/>
      <c r="O151" s="279"/>
      <c r="P151" s="279"/>
      <c r="Q151" s="279"/>
      <c r="R151" s="279"/>
      <c r="S151" s="279"/>
      <c r="T151" s="279"/>
      <c r="U151" s="279"/>
      <c r="V151" s="279"/>
      <c r="W151" s="279"/>
      <c r="X151" s="279"/>
      <c r="Y151" s="279"/>
      <c r="Z151" s="279"/>
      <c r="AA151" s="279"/>
      <c r="AB151" s="279"/>
      <c r="AC151" s="279"/>
      <c r="AD151" s="279"/>
      <c r="AE151" s="279"/>
      <c r="AF151" s="279"/>
      <c r="AG151" s="279"/>
      <c r="AH151" s="279"/>
      <c r="AI151" s="279"/>
      <c r="AJ151" s="279"/>
      <c r="AK151" s="279"/>
      <c r="AL151" s="279"/>
      <c r="AM151" s="279"/>
      <c r="AN151" s="279"/>
      <c r="AO151" s="279"/>
      <c r="AP151" s="279"/>
      <c r="AQ151" s="279"/>
      <c r="AR151" s="279"/>
      <c r="AS151" s="279"/>
      <c r="AT151" s="279"/>
      <c r="AU151" s="279"/>
      <c r="AV151" s="279"/>
      <c r="AW151" s="279"/>
      <c r="AX151" s="279"/>
      <c r="AY151" s="279"/>
      <c r="AZ151" s="279"/>
      <c r="BA151" s="280"/>
      <c r="BB151" s="266"/>
      <c r="BC151" s="266"/>
      <c r="BD151" s="352"/>
      <c r="BE151" s="352"/>
      <c r="BF151" s="352"/>
      <c r="BG151" s="352"/>
      <c r="BH151" s="352"/>
      <c r="BI151" s="352"/>
      <c r="BJ151" s="352"/>
      <c r="BK151" s="352"/>
      <c r="BL151" s="352"/>
      <c r="BM151" s="352"/>
      <c r="BN151" s="352"/>
      <c r="BO151" s="352"/>
      <c r="BP151" s="352"/>
      <c r="BQ151" s="352"/>
      <c r="BR151" s="352"/>
      <c r="BS151" s="352"/>
      <c r="BT151" s="352"/>
      <c r="BU151" s="352"/>
      <c r="BV151" s="352"/>
      <c r="BW151" s="352"/>
      <c r="BX151" s="352"/>
      <c r="BY151" s="352"/>
      <c r="BZ151" s="352"/>
      <c r="CA151" s="352"/>
      <c r="CB151" s="352"/>
      <c r="CC151" s="352"/>
      <c r="CD151" s="352"/>
      <c r="CE151" s="352"/>
      <c r="CF151" s="352"/>
      <c r="CG151" s="352"/>
      <c r="CH151" s="352"/>
      <c r="CI151" s="352"/>
      <c r="CJ151" s="352"/>
      <c r="CK151" s="352"/>
      <c r="CL151" s="352"/>
      <c r="CM151" s="352"/>
      <c r="CN151" s="352"/>
      <c r="CO151" s="352"/>
      <c r="CP151" s="352"/>
      <c r="CQ151" s="352"/>
      <c r="CR151" s="352"/>
      <c r="CS151" s="352"/>
      <c r="CT151" s="352"/>
      <c r="CU151" s="352"/>
      <c r="CV151" s="352"/>
      <c r="CW151" s="352"/>
      <c r="CX151" s="352"/>
      <c r="CY151" s="352"/>
      <c r="CZ151" s="352"/>
      <c r="DA151" s="352"/>
      <c r="DB151" s="266"/>
      <c r="DC151" s="266">
        <f t="shared" si="14"/>
        <v>0</v>
      </c>
      <c r="DD151" s="302" t="str">
        <f t="shared" si="15"/>
        <v/>
      </c>
      <c r="DE151" s="328">
        <f>IF(D151&gt; 0,(COUNTIFS(FRACAS!$B$5:$B$9997, D$4, FRACAS!$D$5:$D$9997, "&lt;="&amp;D151)), "" )</f>
        <v>0</v>
      </c>
      <c r="DF151" s="282">
        <f>IF(E151&gt; 0,(COUNTIFS(FRACAS!$B$5:$B$9997, E$4, FRACAS!$D$5:$D$9997, "&lt;="&amp;E151)), "" )</f>
        <v>0</v>
      </c>
      <c r="DG151" s="282">
        <f>IF(F151&gt; 0,(COUNTIFS(FRACAS!$B$5:$B$9997, F$4, FRACAS!$D$5:$D$9997, "&lt;="&amp;F151)), "" )</f>
        <v>0</v>
      </c>
      <c r="DH151" s="282">
        <f>IF(G151&gt; 0,(COUNTIFS(FRACAS!$B$5:$B$9997, G$4, FRACAS!$D$5:$D$9997, "&lt;="&amp;G151)), "" )</f>
        <v>0</v>
      </c>
      <c r="DI151" s="282">
        <f>IF(H151&gt; 0,(COUNTIFS(FRACAS!$B$5:$B$9997, H$4, FRACAS!$D$5:$D$9997, "&lt;="&amp;H151)), "" )</f>
        <v>0</v>
      </c>
      <c r="DJ151" s="282">
        <f>IF(I151&gt; 0,(COUNTIFS(FRACAS!$B$5:$B$9997, I$4, FRACAS!$D$5:$D$9997, "&lt;="&amp;I151)), "" )</f>
        <v>0</v>
      </c>
      <c r="DK151" s="282">
        <f>IF(J151&gt; 0,(COUNTIFS(FRACAS!$B$5:$B$9997, J$4, FRACAS!$D$5:$D$9997, "&lt;="&amp;J151)), "" )</f>
        <v>0</v>
      </c>
      <c r="DL151" s="282">
        <f>IF(K151&gt; 0,(COUNTIFS(FRACAS!$B$5:$B$9997, K$4, FRACAS!$D$5:$D$9997, "&lt;="&amp;K151)), "" )</f>
        <v>0</v>
      </c>
      <c r="DM151" s="282">
        <f>IF(L151&gt; 0,(COUNTIFS(FRACAS!$B$5:$B$9997, L$4, FRACAS!$D$5:$D$9997, "&lt;="&amp;L151)), "" )</f>
        <v>0</v>
      </c>
      <c r="DN151" s="282">
        <f>IF(M151&gt; 0,(COUNTIFS(FRACAS!$B$5:$B$9997, M$4, FRACAS!$D$5:$D$9997, "&lt;="&amp;M151)), "" )</f>
        <v>0</v>
      </c>
      <c r="DO151" s="284"/>
      <c r="DP151" s="282"/>
      <c r="DQ151" s="282"/>
      <c r="DR151" s="282"/>
      <c r="DS151" s="282"/>
      <c r="DT151" s="282"/>
      <c r="DU151" s="282"/>
      <c r="DV151" s="282"/>
      <c r="DW151" s="282"/>
      <c r="DX151" s="282"/>
      <c r="DY151" s="282"/>
      <c r="DZ151" s="282"/>
      <c r="EA151" s="282"/>
      <c r="EB151" s="282"/>
      <c r="EC151" s="282"/>
      <c r="ED151" s="282"/>
      <c r="EE151" s="282"/>
      <c r="EF151" s="282"/>
      <c r="EG151" s="282"/>
      <c r="EH151" s="282"/>
      <c r="EI151" s="282"/>
      <c r="EJ151" s="282"/>
      <c r="EK151" s="282"/>
      <c r="EL151" s="282"/>
      <c r="EM151" s="282"/>
      <c r="EN151" s="282"/>
      <c r="EO151" s="282"/>
      <c r="EP151" s="282"/>
      <c r="EQ151" s="282"/>
      <c r="ER151" s="282"/>
      <c r="ES151" s="282"/>
      <c r="ET151" s="282"/>
      <c r="EU151" s="282"/>
      <c r="EV151" s="282"/>
      <c r="EW151" s="282"/>
      <c r="EX151" s="282"/>
      <c r="EY151" s="282"/>
      <c r="EZ151" s="282"/>
      <c r="FA151" s="282"/>
      <c r="FB151" s="283"/>
      <c r="FC151" s="285"/>
      <c r="FD151" s="285"/>
      <c r="JN151" s="306"/>
      <c r="JO151" s="274"/>
      <c r="JP151" s="274"/>
      <c r="JQ151" s="274"/>
      <c r="JR151" s="274"/>
      <c r="JS151" s="274"/>
      <c r="JT151" s="274"/>
      <c r="JU151" s="274"/>
      <c r="JV151" s="274"/>
      <c r="JW151" s="274"/>
      <c r="JX151" s="274"/>
      <c r="JY151" s="274"/>
      <c r="JZ151" s="274"/>
      <c r="KA151" s="274"/>
      <c r="KB151" s="274"/>
      <c r="KC151" s="274"/>
      <c r="KD151" s="274"/>
      <c r="KE151" s="274"/>
      <c r="KF151" s="274"/>
      <c r="KG151" s="274"/>
      <c r="KH151" s="274"/>
      <c r="KI151" s="274"/>
      <c r="KJ151" s="274"/>
      <c r="KK151" s="274"/>
      <c r="KL151" s="274"/>
      <c r="KM151" s="274"/>
      <c r="KN151" s="274"/>
      <c r="KO151" s="274"/>
      <c r="KP151" s="274"/>
      <c r="KQ151" s="274"/>
      <c r="KR151" s="274"/>
      <c r="KS151" s="274"/>
      <c r="KT151" s="274"/>
      <c r="KU151" s="274"/>
      <c r="KV151" s="274"/>
      <c r="KW151" s="274"/>
      <c r="KX151" s="274"/>
      <c r="KY151" s="274"/>
      <c r="KZ151" s="274"/>
      <c r="LA151" s="274"/>
      <c r="LB151" s="275"/>
      <c r="LC151" s="302" t="str">
        <f t="shared" si="17"/>
        <v/>
      </c>
      <c r="LD151" s="354" t="str" cm="1">
        <f t="array" ref="LD151">IFERROR(
    (((D151/FRACAS!$AY$1)*60))
    /
    (((D151/FRACAS!$AY$1)*60) + SUMPRODUCT((FRACAS!$B$5:$B$9997=D$4)*(FRACAS!$D$5:$D$9997&lt;=D151)*(IFERROR(FRACAS!$AM$5:$AM$9997,0)))
    ),"")</f>
        <v/>
      </c>
      <c r="LE151" s="354" t="str" cm="1">
        <f t="array" ref="LE151">IFERROR(
    (((E151/FRACAS!$AY$1)*60))
    /
    (((E151/FRACAS!$AY$1)*60) + SUMPRODUCT((FRACAS!$B$5:$B$9997=E$4)*(FRACAS!$D$5:$D$9997&lt;=E151)*(IFERROR(FRACAS!$AM$5:$AM$9997,0)))
    ),"")</f>
        <v/>
      </c>
      <c r="LF151" s="354" t="str" cm="1">
        <f t="array" ref="LF151">IFERROR(
    (((F151/FRACAS!$AY$1)*60))
    /
    (((F151/FRACAS!$AY$1)*60) + SUMPRODUCT((FRACAS!$B$5:$B$9997=F$4)*(FRACAS!$D$5:$D$9997&lt;=F151)*(IFERROR(FRACAS!$AM$5:$AM$9997,0)))
    ),"")</f>
        <v/>
      </c>
      <c r="LG151" s="354" t="str" cm="1">
        <f t="array" ref="LG151">IFERROR(
    (((G151/FRACAS!$AY$1)*60))
    /
    (((G151/FRACAS!$AY$1)*60) + SUMPRODUCT((FRACAS!$B$5:$B$9997=G$4)*(FRACAS!$D$5:$D$9997&lt;=G151)*(IFERROR(FRACAS!$AM$5:$AM$9997,0)))
    ),"")</f>
        <v/>
      </c>
      <c r="LH151" s="354" t="str" cm="1">
        <f t="array" ref="LH151">IFERROR(
    (((H151/FRACAS!$AY$1)*60))
    /
    (((H151/FRACAS!$AY$1)*60) + SUMPRODUCT((FRACAS!$B$5:$B$9997=H$4)*(FRACAS!$D$5:$D$9997&lt;=H151)*(IFERROR(FRACAS!$AM$5:$AM$9997,0)))
    ),"")</f>
        <v/>
      </c>
      <c r="LI151" s="354" t="str" cm="1">
        <f t="array" ref="LI151">IFERROR(
    (((I151/FRACAS!$AY$1)*60))
    /
    (((I151/FRACAS!$AY$1)*60) + SUMPRODUCT((FRACAS!$B$5:$B$9997=I$4)*(FRACAS!$D$5:$D$9997&lt;=I151)*(IFERROR(FRACAS!$AM$5:$AM$9997,0)))
    ),"")</f>
        <v/>
      </c>
      <c r="LJ151" s="354" t="str" cm="1">
        <f t="array" ref="LJ151">IFERROR(
    (((J151/FRACAS!$AY$1)*60))
    /
    (((J151/FRACAS!$AY$1)*60) + SUMPRODUCT((FRACAS!$B$5:$B$9997=J$4)*(FRACAS!$D$5:$D$9997&lt;=J151)*(IFERROR(FRACAS!$AM$5:$AM$9997,0)))
    ),"")</f>
        <v/>
      </c>
      <c r="LK151" s="354" t="str" cm="1">
        <f t="array" ref="LK151">IFERROR(
    (((K151/FRACAS!$AY$1)*60))
    /
    (((K151/FRACAS!$AY$1)*60) + SUMPRODUCT((FRACAS!$B$5:$B$9997=K$4)*(FRACAS!$D$5:$D$9997&lt;=K151)*(IFERROR(FRACAS!$AM$5:$AM$9997,0)))
    ),"")</f>
        <v/>
      </c>
      <c r="LL151" s="354" t="str" cm="1">
        <f t="array" ref="LL151">IFERROR(
    (((L151/FRACAS!$AY$1)*60))
    /
    (((L151/FRACAS!$AY$1)*60) + SUMPRODUCT((FRACAS!$B$5:$B$9997=L$4)*(FRACAS!$D$5:$D$9997&lt;=L151)*(IFERROR(FRACAS!$AM$5:$AM$9997,0)))
    ),"")</f>
        <v/>
      </c>
      <c r="LM151" s="354" t="str" cm="1">
        <f t="array" ref="LM151">IFERROR(
    (((M151/FRACAS!$AY$1)*60))
    /
    (((M151/FRACAS!$AY$1)*60) + SUMPRODUCT((FRACAS!$B$5:$B$9997=M$4)*(FRACAS!$D$5:$D$9997&lt;=M151)*(IFERROR(FRACAS!$AM$5:$AM$9997,0)))
    ),"")</f>
        <v/>
      </c>
      <c r="LN151" s="308"/>
      <c r="LO151" s="276"/>
      <c r="LP151" s="276"/>
      <c r="LQ151" s="276"/>
      <c r="LR151" s="276"/>
      <c r="LS151" s="276"/>
      <c r="LT151" s="276"/>
      <c r="LU151" s="276"/>
      <c r="LV151" s="276"/>
      <c r="LW151" s="276"/>
      <c r="LX151" s="276"/>
      <c r="LY151" s="276"/>
      <c r="LZ151" s="276"/>
      <c r="MA151" s="276"/>
      <c r="MB151" s="276"/>
      <c r="MC151" s="276"/>
      <c r="MD151" s="276"/>
      <c r="ME151" s="276"/>
      <c r="MF151" s="276"/>
      <c r="MG151" s="276"/>
      <c r="MH151" s="276"/>
      <c r="MI151" s="276"/>
      <c r="MJ151" s="276"/>
      <c r="MK151" s="276"/>
      <c r="ML151" s="276"/>
      <c r="MM151" s="276"/>
      <c r="MN151" s="276"/>
      <c r="MO151" s="276"/>
      <c r="MP151" s="276"/>
      <c r="MQ151" s="276"/>
      <c r="MR151" s="276"/>
      <c r="MS151" s="276"/>
      <c r="MT151" s="276"/>
      <c r="MU151" s="276"/>
      <c r="MV151" s="276"/>
      <c r="MW151" s="276"/>
      <c r="MX151" s="276"/>
      <c r="MY151" s="276"/>
      <c r="MZ151" s="276"/>
      <c r="NA151" s="277"/>
      <c r="ND151" s="345">
        <f t="shared" si="18"/>
        <v>0</v>
      </c>
      <c r="NE151" s="346" t="str">
        <f t="shared" si="16"/>
        <v/>
      </c>
      <c r="NF151" s="347" t="str" cm="1">
        <f t="array" ref="NF151">IF($ND151=0,"",(IFERROR( (IFERROR($ND151/FRACAS!$AY$1*60,0) - SUMPRODUCT( (FRACAS!$K$5:$K$9999=NF$2) * IFERROR(FRACAS!$AN$5:$AN$9999,0) ) ) / IFERROR($ND151/FRACAS!$AY$1*60,0), 1 )))</f>
        <v/>
      </c>
      <c r="NG151" s="347" t="str" cm="1">
        <f t="array" ref="NG151">IF($ND151=0,"",(IFERROR( (IFERROR($ND151/FRACAS!$AY$1*60,0) - SUMPRODUCT( (FRACAS!$K$5:$K$9999=NG$2) * IFERROR(FRACAS!$AN$5:$AN$9999,0) ) ) / IFERROR($ND151/FRACAS!$AY$1*60,0), 1 )))</f>
        <v/>
      </c>
      <c r="NH151" s="347" t="str" cm="1">
        <f t="array" ref="NH151">IF($ND151=0,"",(IFERROR( (IFERROR($ND151/FRACAS!$AY$1*60,0) - SUMPRODUCT( (FRACAS!$K$5:$K$9999=NH$2) * IFERROR(FRACAS!$AN$5:$AN$9999,0) ) ) / IFERROR($ND151/FRACAS!$AY$1*60,0), 1 )))</f>
        <v/>
      </c>
      <c r="NI151" s="347" t="str" cm="1">
        <f t="array" ref="NI151">IF($ND151=0,"",(IFERROR( (IFERROR($ND151/FRACAS!$AY$1*60,0) - SUMPRODUCT( (FRACAS!$K$5:$K$9999=NI$2) * IFERROR(FRACAS!$AN$5:$AN$9999,0) ) ) / IFERROR($ND151/FRACAS!$AY$1*60,0), 1 )))</f>
        <v/>
      </c>
      <c r="NJ151" s="347" t="str" cm="1">
        <f t="array" ref="NJ151">IF($ND151=0,"",(IFERROR( (IFERROR($ND151/FRACAS!$AY$1*60,0) - SUMPRODUCT( (FRACAS!$K$5:$K$9999=NJ$2) * IFERROR(FRACAS!$AN$5:$AN$9999,0) ) ) / IFERROR($ND151/FRACAS!$AY$1*60,0), 1 )))</f>
        <v/>
      </c>
      <c r="NK151" s="347" t="str" cm="1">
        <f t="array" ref="NK151">IF($ND151=0,"",(IFERROR( (IFERROR($ND151/FRACAS!$AY$1*60,0) - SUMPRODUCT( (FRACAS!$K$5:$K$9999=NK$2) * IFERROR(FRACAS!$AN$5:$AN$9999,0) ) ) / IFERROR($ND151/FRACAS!$AY$1*60,0), 1 )))</f>
        <v/>
      </c>
      <c r="NL151" s="347" t="str" cm="1">
        <f t="array" ref="NL151">IF($ND151=0,"",(IFERROR( (IFERROR($ND151/FRACAS!$AY$1*60,0) - SUMPRODUCT( (FRACAS!$K$5:$K$9999=NL$2) * IFERROR(FRACAS!$AN$5:$AN$9999,0) ) ) / IFERROR($ND151/FRACAS!$AY$1*60,0), 1 )))</f>
        <v/>
      </c>
      <c r="NM151" s="347" t="str" cm="1">
        <f t="array" ref="NM151">IF($ND151=0,"",(IFERROR( (IFERROR($ND151/FRACAS!$AY$1*60,0) - SUMPRODUCT( (FRACAS!$K$5:$K$9999=NM$2) * IFERROR(FRACAS!$AN$5:$AN$9999,0) ) ) / IFERROR($ND151/FRACAS!$AY$1*60,0), 1 )))</f>
        <v/>
      </c>
      <c r="NN151" s="347" t="str" cm="1">
        <f t="array" ref="NN151">IF($ND151=0,"",(IFERROR( (IFERROR($ND151/FRACAS!$AY$1*60,0) - SUMPRODUCT( (FRACAS!$K$5:$K$9999=NN$2) * IFERROR(FRACAS!$AN$5:$AN$9999,0) ) ) / IFERROR($ND151/FRACAS!$AY$1*60,0), 1 )))</f>
        <v/>
      </c>
      <c r="NO151" s="347" t="str" cm="1">
        <f t="array" ref="NO151">IF($ND151=0,"",(IFERROR( (IFERROR($ND151/FRACAS!$AY$1*60,0) - SUMPRODUCT( (FRACAS!$K$5:$K$9999=NO$2) * IFERROR(FRACAS!$AN$5:$AN$9999,0) ) ) / IFERROR($ND151/FRACAS!$AY$1*60,0), 1 )))</f>
        <v/>
      </c>
      <c r="NP151" s="347" t="str" cm="1">
        <f t="array" ref="NP151">IF($ND151=0,"",(IFERROR( (IFERROR($ND151/FRACAS!$AY$1*60,0) - SUMPRODUCT( (FRACAS!$K$5:$K$9999=NP$2) * IFERROR(FRACAS!$AN$5:$AN$9999,0) ) ) / IFERROR($ND151/FRACAS!$AY$1*60,0), 1 )))</f>
        <v/>
      </c>
      <c r="NQ151" s="347" t="str" cm="1">
        <f t="array" ref="NQ151">IF($ND151=0,"",(IFERROR( (IFERROR($ND151/FRACAS!$AY$1*60,0) - SUMPRODUCT( (FRACAS!$K$5:$K$9999=NQ$2) * IFERROR(FRACAS!$AN$5:$AN$9999,0) ) ) / IFERROR($ND151/FRACAS!$AY$1*60,0), 1 )))</f>
        <v/>
      </c>
      <c r="NR151" s="347" t="str" cm="1">
        <f t="array" ref="NR151">IF($ND151=0,"",(IFERROR( (IFERROR($ND151/FRACAS!$AY$1*60,0) - SUMPRODUCT( (FRACAS!$K$5:$K$9999=NR$2) * IFERROR(FRACAS!$AN$5:$AN$9999,0) ) ) / IFERROR($ND151/FRACAS!$AY$1*60,0), 1 )))</f>
        <v/>
      </c>
      <c r="NS151" s="347" t="str" cm="1">
        <f t="array" ref="NS151">IF($ND151=0,"",(IFERROR( (IFERROR($ND151/FRACAS!$AY$1*60,0) - SUMPRODUCT( (FRACAS!$K$5:$K$9999=NS$2) * IFERROR(FRACAS!$AN$5:$AN$9999,0) ) ) / IFERROR($ND151/FRACAS!$AY$1*60,0), 1 )))</f>
        <v/>
      </c>
      <c r="NT151" s="347" t="str" cm="1">
        <f t="array" ref="NT151">IF($ND151=0,"",(IFERROR( (IFERROR($ND151/FRACAS!$AY$1*60,0) - SUMPRODUCT( (FRACAS!$K$5:$K$9999=NT$2) * IFERROR(FRACAS!$AN$5:$AN$9999,0) ) ) / IFERROR($ND151/FRACAS!$AY$1*60,0), 1 )))</f>
        <v/>
      </c>
      <c r="NU151" s="347" t="str" cm="1">
        <f t="array" ref="NU151">IF($ND151=0,"",(IFERROR( (IFERROR($ND151/FRACAS!$AY$1*60,0) - SUMPRODUCT( (FRACAS!$K$5:$K$9999=NU$2) * IFERROR(FRACAS!$AN$5:$AN$9999,0) ) ) / IFERROR($ND151/FRACAS!$AY$1*60,0), 1 )))</f>
        <v/>
      </c>
      <c r="NV151" s="347" t="str" cm="1">
        <f t="array" ref="NV151">IF($ND151=0,"",(IFERROR( (IFERROR($ND151/FRACAS!$AY$1*60,0) - SUMPRODUCT( (FRACAS!$K$5:$K$9999=NV$2) * IFERROR(FRACAS!$AN$5:$AN$9999,0) ) ) / IFERROR($ND151/FRACAS!$AY$1*60,0), 1 )))</f>
        <v/>
      </c>
      <c r="NW151" s="347" t="str" cm="1">
        <f t="array" ref="NW151">IF($ND151=0,"",(IFERROR( (IFERROR($ND151/FRACAS!$AY$1*60,0) - SUMPRODUCT( (FRACAS!$K$5:$K$9999=NW$2) * IFERROR(FRACAS!$AN$5:$AN$9999,0) ) ) / IFERROR($ND151/FRACAS!$AY$1*60,0), 1 )))</f>
        <v/>
      </c>
      <c r="NX151" s="347" t="str" cm="1">
        <f t="array" ref="NX151">IF($ND151=0,"",(IFERROR( (IFERROR($ND151/FRACAS!$AY$1*60,0) - SUMPRODUCT( (FRACAS!$K$5:$K$9999=NX$2) * IFERROR(FRACAS!$AN$5:$AN$9999,0) ) ) / IFERROR($ND151/FRACAS!$AY$1*60,0), 1 )))</f>
        <v/>
      </c>
      <c r="NY151" s="347" t="str" cm="1">
        <f t="array" ref="NY151">IF($ND151=0,"",(IFERROR( (IFERROR($ND151/FRACAS!$AY$1*60,0) - SUMPRODUCT( (FRACAS!$K$5:$K$9999=NY$2) * IFERROR(FRACAS!$AN$5:$AN$9999,0) ) ) / IFERROR($ND151/FRACAS!$AY$1*60,0), 1 )))</f>
        <v/>
      </c>
      <c r="NZ151" s="347" t="str" cm="1">
        <f t="array" ref="NZ151">IF($ND151=0,"",(IFERROR( (IFERROR($ND151/FRACAS!$AY$1*60,0) - SUMPRODUCT( (FRACAS!$K$5:$K$9999=NZ$2) * IFERROR(FRACAS!$AN$5:$AN$9999,0) ) ) / IFERROR($ND151/FRACAS!$AY$1*60,0), 1 )))</f>
        <v/>
      </c>
      <c r="OA151" s="347" t="str" cm="1">
        <f t="array" ref="OA151">IF($ND151=0,"",(IFERROR( (IFERROR($ND151/FRACAS!$AY$1*60,0) - SUMPRODUCT( (FRACAS!$K$5:$K$9999=OA$2) * IFERROR(FRACAS!$AN$5:$AN$9999,0) ) ) / IFERROR($ND151/FRACAS!$AY$1*60,0), 1 )))</f>
        <v/>
      </c>
      <c r="OB151" s="347" t="str" cm="1">
        <f t="array" ref="OB151">IF($ND151=0,"",(IFERROR( (IFERROR($ND151/FRACAS!$AY$1*60,0) - SUMPRODUCT( (FRACAS!$K$5:$K$9999=OB$2) * IFERROR(FRACAS!$AN$5:$AN$9999,0) ) ) / IFERROR($ND151/FRACAS!$AY$1*60,0), 1 )))</f>
        <v/>
      </c>
      <c r="OC151" s="347" t="str" cm="1">
        <f t="array" ref="OC151">IF($ND151=0,"",(IFERROR( (IFERROR($ND151/FRACAS!$AY$1*60,0) - SUMPRODUCT( (FRACAS!$K$5:$K$9999=OC$2) * IFERROR(FRACAS!$AN$5:$AN$9999,0) ) ) / IFERROR($ND151/FRACAS!$AY$1*60,0), 1 )))</f>
        <v/>
      </c>
      <c r="OD151" s="347" t="str" cm="1">
        <f t="array" ref="OD151">IF($ND151=0,"",(IFERROR( (IFERROR($ND151/FRACAS!$AY$1*60,0) - SUMPRODUCT( (FRACAS!$K$5:$K$9999=OD$2) * IFERROR(FRACAS!$AN$5:$AN$9999,0) ) ) / IFERROR($ND151/FRACAS!$AY$1*60,0), 1 )))</f>
        <v/>
      </c>
      <c r="OE151" s="347" t="str" cm="1">
        <f t="array" ref="OE151">IF($ND151=0,"",(IFERROR( (IFERROR($ND151/FRACAS!$AY$1*60,0) - SUMPRODUCT( (FRACAS!$K$5:$K$9999=OE$2) * IFERROR(FRACAS!$AN$5:$AN$9999,0) ) ) / IFERROR($ND151/FRACAS!$AY$1*60,0), 1 )))</f>
        <v/>
      </c>
      <c r="OF151" s="347" t="str" cm="1">
        <f t="array" ref="OF151">IF($ND151=0,"",(IFERROR( (IFERROR($ND151/FRACAS!$AY$1*60,0) - SUMPRODUCT( (FRACAS!$K$5:$K$9999=OF$2) * IFERROR(FRACAS!$AN$5:$AN$9999,0) ) ) / IFERROR($ND151/FRACAS!$AY$1*60,0), 1 )))</f>
        <v/>
      </c>
      <c r="OG151" s="347" t="str" cm="1">
        <f t="array" ref="OG151">IF($ND151=0,"",(IFERROR( (IFERROR($ND151/FRACAS!$AY$1*60,0) - SUMPRODUCT( (FRACAS!$K$5:$K$9999=OG$2) * IFERROR(FRACAS!$AN$5:$AN$9999,0) ) ) / IFERROR($ND151/FRACAS!$AY$1*60,0), 1 )))</f>
        <v/>
      </c>
      <c r="OH151" s="347" t="str" cm="1">
        <f t="array" ref="OH151">IF($ND151=0,"",(IFERROR( (IFERROR($ND151/FRACAS!$AY$1*60,0) - SUMPRODUCT( (FRACAS!$K$5:$K$9999=OH$2) * IFERROR(FRACAS!$AN$5:$AN$9999,0) ) ) / IFERROR($ND151/FRACAS!$AY$1*60,0), 1 )))</f>
        <v/>
      </c>
      <c r="OI151" s="347" t="str" cm="1">
        <f t="array" ref="OI151">IF($ND151=0,"",(IFERROR( (IFERROR($ND151/FRACAS!$AY$1*60,0) - SUMPRODUCT( (FRACAS!$K$5:$K$9999=OI$2) * IFERROR(FRACAS!$AN$5:$AN$9999,0) ) ) / IFERROR($ND151/FRACAS!$AY$1*60,0), 1 )))</f>
        <v/>
      </c>
      <c r="OJ151" s="347" t="str" cm="1">
        <f t="array" ref="OJ151">IF($ND151=0,"",(IFERROR( (IFERROR($ND151/FRACAS!$AY$1*60,0) - SUMPRODUCT( (FRACAS!$K$5:$K$9999=OJ$2) * IFERROR(FRACAS!$AN$5:$AN$9999,0) ) ) / IFERROR($ND151/FRACAS!$AY$1*60,0), 1 )))</f>
        <v/>
      </c>
      <c r="OK151" s="347" t="str" cm="1">
        <f t="array" ref="OK151">IF($ND151=0,"",(IFERROR( (IFERROR($ND151/FRACAS!$AY$1*60,0) - SUMPRODUCT( (FRACAS!$K$5:$K$9999=OK$2) * IFERROR(FRACAS!$AN$5:$AN$9999,0) ) ) / IFERROR($ND151/FRACAS!$AY$1*60,0), 1 )))</f>
        <v/>
      </c>
      <c r="OL151" s="347" t="str" cm="1">
        <f t="array" ref="OL151">IF($ND151=0,"",(IFERROR( (IFERROR($ND151/FRACAS!$AY$1*60,0) - SUMPRODUCT( (FRACAS!$K$5:$K$9999=OL$2) * IFERROR(FRACAS!$AN$5:$AN$9999,0) ) ) / IFERROR($ND151/FRACAS!$AY$1*60,0), 1 )))</f>
        <v/>
      </c>
      <c r="OM151" s="347" t="str" cm="1">
        <f t="array" ref="OM151">IF($ND151=0,"",(IFERROR( (IFERROR($ND151/FRACAS!$AY$1*60,0) - SUMPRODUCT( (FRACAS!$K$5:$K$9999=OM$2) * IFERROR(FRACAS!$AN$5:$AN$9999,0) ) ) / IFERROR($ND151/FRACAS!$AY$1*60,0), 1 )))</f>
        <v/>
      </c>
      <c r="ON151" s="347" t="str" cm="1">
        <f t="array" ref="ON151">IF($ND151=0,"",(IFERROR( (IFERROR($ND151/FRACAS!$AY$1*60,0) - SUMPRODUCT( (FRACAS!$K$5:$K$9999=ON$2) * IFERROR(FRACAS!$AN$5:$AN$9999,0) ) ) / IFERROR($ND151/FRACAS!$AY$1*60,0), 1 )))</f>
        <v/>
      </c>
    </row>
    <row r="152" spans="2:404" ht="15" customHeight="1">
      <c r="B152" s="301" t="s">
        <v>259</v>
      </c>
      <c r="C152" s="302">
        <v>46290</v>
      </c>
      <c r="D152" s="279" t="str">
        <f>IF('[7]MİLLEAGE(KM)'!H153="","",'[7]MİLLEAGE(KM)'!H153)</f>
        <v/>
      </c>
      <c r="E152" s="279" t="str">
        <f>IF('[7]MİLLEAGE(KM)'!I153="","",'[7]MİLLEAGE(KM)'!I153)</f>
        <v/>
      </c>
      <c r="F152" s="279" t="str">
        <f>IF('[7]MİLLEAGE(KM)'!J153="","",'[7]MİLLEAGE(KM)'!J153)</f>
        <v/>
      </c>
      <c r="G152" s="279" t="str">
        <f>IF('[7]MİLLEAGE(KM)'!K153="","",'[7]MİLLEAGE(KM)'!K153)</f>
        <v/>
      </c>
      <c r="H152" s="279" t="str">
        <f>IF('[7]MİLLEAGE(KM)'!L153="","",'[7]MİLLEAGE(KM)'!L153)</f>
        <v/>
      </c>
      <c r="I152" s="279" t="str">
        <f>IF('[7]MİLLEAGE(KM)'!M153="","",'[7]MİLLEAGE(KM)'!M153)</f>
        <v/>
      </c>
      <c r="J152" s="279" t="str">
        <f>IF('[7]MİLLEAGE(KM)'!N153="","",'[7]MİLLEAGE(KM)'!N153)</f>
        <v/>
      </c>
      <c r="K152" s="279" t="str">
        <f>IF('[7]MİLLEAGE(KM)'!O153="","",'[7]MİLLEAGE(KM)'!O153)</f>
        <v/>
      </c>
      <c r="L152" s="279" t="str">
        <f>IF('[7]MİLLEAGE(KM)'!P153="","",'[7]MİLLEAGE(KM)'!P153)</f>
        <v/>
      </c>
      <c r="M152" s="279" t="str">
        <f>IF('[7]MİLLEAGE(KM)'!Q153="","",'[7]MİLLEAGE(KM)'!Q153)</f>
        <v/>
      </c>
      <c r="N152" s="305"/>
      <c r="O152" s="279"/>
      <c r="P152" s="279"/>
      <c r="Q152" s="279"/>
      <c r="R152" s="279"/>
      <c r="S152" s="279"/>
      <c r="T152" s="279"/>
      <c r="U152" s="279"/>
      <c r="V152" s="279"/>
      <c r="W152" s="279"/>
      <c r="X152" s="279"/>
      <c r="Y152" s="279"/>
      <c r="Z152" s="279"/>
      <c r="AA152" s="279"/>
      <c r="AB152" s="279"/>
      <c r="AC152" s="279"/>
      <c r="AD152" s="279"/>
      <c r="AE152" s="279"/>
      <c r="AF152" s="279"/>
      <c r="AG152" s="279"/>
      <c r="AH152" s="279"/>
      <c r="AI152" s="279"/>
      <c r="AJ152" s="279"/>
      <c r="AK152" s="279"/>
      <c r="AL152" s="279"/>
      <c r="AM152" s="279"/>
      <c r="AN152" s="279"/>
      <c r="AO152" s="279"/>
      <c r="AP152" s="279"/>
      <c r="AQ152" s="279"/>
      <c r="AR152" s="279"/>
      <c r="AS152" s="279"/>
      <c r="AT152" s="279"/>
      <c r="AU152" s="279"/>
      <c r="AV152" s="279"/>
      <c r="AW152" s="279"/>
      <c r="AX152" s="279"/>
      <c r="AY152" s="279"/>
      <c r="AZ152" s="279"/>
      <c r="BA152" s="280"/>
      <c r="BB152" s="266"/>
      <c r="BC152" s="266"/>
      <c r="BD152" s="352"/>
      <c r="BE152" s="352"/>
      <c r="BF152" s="352"/>
      <c r="BG152" s="352"/>
      <c r="BH152" s="352"/>
      <c r="BI152" s="352"/>
      <c r="BJ152" s="352"/>
      <c r="BK152" s="352"/>
      <c r="BL152" s="352"/>
      <c r="BM152" s="352"/>
      <c r="BN152" s="352"/>
      <c r="BO152" s="352"/>
      <c r="BP152" s="352"/>
      <c r="BQ152" s="352"/>
      <c r="BR152" s="352"/>
      <c r="BS152" s="352"/>
      <c r="BT152" s="352"/>
      <c r="BU152" s="352"/>
      <c r="BV152" s="352"/>
      <c r="BW152" s="352"/>
      <c r="BX152" s="352"/>
      <c r="BY152" s="352"/>
      <c r="BZ152" s="352"/>
      <c r="CA152" s="352"/>
      <c r="CB152" s="352"/>
      <c r="CC152" s="352"/>
      <c r="CD152" s="352"/>
      <c r="CE152" s="352"/>
      <c r="CF152" s="352"/>
      <c r="CG152" s="352"/>
      <c r="CH152" s="352"/>
      <c r="CI152" s="352"/>
      <c r="CJ152" s="352"/>
      <c r="CK152" s="352"/>
      <c r="CL152" s="352"/>
      <c r="CM152" s="352"/>
      <c r="CN152" s="352"/>
      <c r="CO152" s="352"/>
      <c r="CP152" s="352"/>
      <c r="CQ152" s="352"/>
      <c r="CR152" s="352"/>
      <c r="CS152" s="352"/>
      <c r="CT152" s="352"/>
      <c r="CU152" s="352"/>
      <c r="CV152" s="352"/>
      <c r="CW152" s="352"/>
      <c r="CX152" s="352"/>
      <c r="CY152" s="352"/>
      <c r="CZ152" s="352"/>
      <c r="DA152" s="352"/>
      <c r="DB152" s="266"/>
      <c r="DC152" s="266">
        <f t="shared" si="14"/>
        <v>0</v>
      </c>
      <c r="DD152" s="302" t="str">
        <f t="shared" si="15"/>
        <v/>
      </c>
      <c r="DE152" s="328">
        <f>IF(D152&gt; 0,(COUNTIFS(FRACAS!$B$5:$B$9997, D$4, FRACAS!$D$5:$D$9997, "&lt;="&amp;D152)), "" )</f>
        <v>0</v>
      </c>
      <c r="DF152" s="282">
        <f>IF(E152&gt; 0,(COUNTIFS(FRACAS!$B$5:$B$9997, E$4, FRACAS!$D$5:$D$9997, "&lt;="&amp;E152)), "" )</f>
        <v>0</v>
      </c>
      <c r="DG152" s="282">
        <f>IF(F152&gt; 0,(COUNTIFS(FRACAS!$B$5:$B$9997, F$4, FRACAS!$D$5:$D$9997, "&lt;="&amp;F152)), "" )</f>
        <v>0</v>
      </c>
      <c r="DH152" s="282">
        <f>IF(G152&gt; 0,(COUNTIFS(FRACAS!$B$5:$B$9997, G$4, FRACAS!$D$5:$D$9997, "&lt;="&amp;G152)), "" )</f>
        <v>0</v>
      </c>
      <c r="DI152" s="282">
        <f>IF(H152&gt; 0,(COUNTIFS(FRACAS!$B$5:$B$9997, H$4, FRACAS!$D$5:$D$9997, "&lt;="&amp;H152)), "" )</f>
        <v>0</v>
      </c>
      <c r="DJ152" s="282">
        <f>IF(I152&gt; 0,(COUNTIFS(FRACAS!$B$5:$B$9997, I$4, FRACAS!$D$5:$D$9997, "&lt;="&amp;I152)), "" )</f>
        <v>0</v>
      </c>
      <c r="DK152" s="282">
        <f>IF(J152&gt; 0,(COUNTIFS(FRACAS!$B$5:$B$9997, J$4, FRACAS!$D$5:$D$9997, "&lt;="&amp;J152)), "" )</f>
        <v>0</v>
      </c>
      <c r="DL152" s="282">
        <f>IF(K152&gt; 0,(COUNTIFS(FRACAS!$B$5:$B$9997, K$4, FRACAS!$D$5:$D$9997, "&lt;="&amp;K152)), "" )</f>
        <v>0</v>
      </c>
      <c r="DM152" s="282">
        <f>IF(L152&gt; 0,(COUNTIFS(FRACAS!$B$5:$B$9997, L$4, FRACAS!$D$5:$D$9997, "&lt;="&amp;L152)), "" )</f>
        <v>0</v>
      </c>
      <c r="DN152" s="282">
        <f>IF(M152&gt; 0,(COUNTIFS(FRACAS!$B$5:$B$9997, M$4, FRACAS!$D$5:$D$9997, "&lt;="&amp;M152)), "" )</f>
        <v>0</v>
      </c>
      <c r="DO152" s="284"/>
      <c r="DP152" s="282"/>
      <c r="DQ152" s="282"/>
      <c r="DR152" s="282"/>
      <c r="DS152" s="282"/>
      <c r="DT152" s="282"/>
      <c r="DU152" s="282"/>
      <c r="DV152" s="282"/>
      <c r="DW152" s="282"/>
      <c r="DX152" s="282"/>
      <c r="DY152" s="282"/>
      <c r="DZ152" s="282"/>
      <c r="EA152" s="282"/>
      <c r="EB152" s="282"/>
      <c r="EC152" s="282"/>
      <c r="ED152" s="282"/>
      <c r="EE152" s="282"/>
      <c r="EF152" s="282"/>
      <c r="EG152" s="282"/>
      <c r="EH152" s="282"/>
      <c r="EI152" s="282"/>
      <c r="EJ152" s="282"/>
      <c r="EK152" s="282"/>
      <c r="EL152" s="282"/>
      <c r="EM152" s="282"/>
      <c r="EN152" s="282"/>
      <c r="EO152" s="282"/>
      <c r="EP152" s="282"/>
      <c r="EQ152" s="282"/>
      <c r="ER152" s="282"/>
      <c r="ES152" s="282"/>
      <c r="ET152" s="282"/>
      <c r="EU152" s="282"/>
      <c r="EV152" s="282"/>
      <c r="EW152" s="282"/>
      <c r="EX152" s="282"/>
      <c r="EY152" s="282"/>
      <c r="EZ152" s="282"/>
      <c r="FA152" s="282"/>
      <c r="FB152" s="283"/>
      <c r="FC152" s="285"/>
      <c r="FD152" s="285"/>
      <c r="JN152" s="306"/>
      <c r="JO152" s="274"/>
      <c r="JP152" s="274"/>
      <c r="JQ152" s="274"/>
      <c r="JR152" s="274"/>
      <c r="JS152" s="274"/>
      <c r="JT152" s="274"/>
      <c r="JU152" s="274"/>
      <c r="JV152" s="274"/>
      <c r="JW152" s="274"/>
      <c r="JX152" s="274"/>
      <c r="JY152" s="274"/>
      <c r="JZ152" s="274"/>
      <c r="KA152" s="274"/>
      <c r="KB152" s="274"/>
      <c r="KC152" s="274"/>
      <c r="KD152" s="274"/>
      <c r="KE152" s="274"/>
      <c r="KF152" s="274"/>
      <c r="KG152" s="274"/>
      <c r="KH152" s="274"/>
      <c r="KI152" s="274"/>
      <c r="KJ152" s="274"/>
      <c r="KK152" s="274"/>
      <c r="KL152" s="274"/>
      <c r="KM152" s="274"/>
      <c r="KN152" s="274"/>
      <c r="KO152" s="274"/>
      <c r="KP152" s="274"/>
      <c r="KQ152" s="274"/>
      <c r="KR152" s="274"/>
      <c r="KS152" s="274"/>
      <c r="KT152" s="274"/>
      <c r="KU152" s="274"/>
      <c r="KV152" s="274"/>
      <c r="KW152" s="274"/>
      <c r="KX152" s="274"/>
      <c r="KY152" s="274"/>
      <c r="KZ152" s="274"/>
      <c r="LA152" s="274"/>
      <c r="LB152" s="275"/>
      <c r="LC152" s="302" t="str">
        <f t="shared" si="17"/>
        <v/>
      </c>
      <c r="LD152" s="354" t="str" cm="1">
        <f t="array" ref="LD152">IFERROR(
    (((D152/FRACAS!$AY$1)*60))
    /
    (((D152/FRACAS!$AY$1)*60) + SUMPRODUCT((FRACAS!$B$5:$B$9997=D$4)*(FRACAS!$D$5:$D$9997&lt;=D152)*(IFERROR(FRACAS!$AM$5:$AM$9997,0)))
    ),"")</f>
        <v/>
      </c>
      <c r="LE152" s="354" t="str" cm="1">
        <f t="array" ref="LE152">IFERROR(
    (((E152/FRACAS!$AY$1)*60))
    /
    (((E152/FRACAS!$AY$1)*60) + SUMPRODUCT((FRACAS!$B$5:$B$9997=E$4)*(FRACAS!$D$5:$D$9997&lt;=E152)*(IFERROR(FRACAS!$AM$5:$AM$9997,0)))
    ),"")</f>
        <v/>
      </c>
      <c r="LF152" s="354" t="str" cm="1">
        <f t="array" ref="LF152">IFERROR(
    (((F152/FRACAS!$AY$1)*60))
    /
    (((F152/FRACAS!$AY$1)*60) + SUMPRODUCT((FRACAS!$B$5:$B$9997=F$4)*(FRACAS!$D$5:$D$9997&lt;=F152)*(IFERROR(FRACAS!$AM$5:$AM$9997,0)))
    ),"")</f>
        <v/>
      </c>
      <c r="LG152" s="354" t="str" cm="1">
        <f t="array" ref="LG152">IFERROR(
    (((G152/FRACAS!$AY$1)*60))
    /
    (((G152/FRACAS!$AY$1)*60) + SUMPRODUCT((FRACAS!$B$5:$B$9997=G$4)*(FRACAS!$D$5:$D$9997&lt;=G152)*(IFERROR(FRACAS!$AM$5:$AM$9997,0)))
    ),"")</f>
        <v/>
      </c>
      <c r="LH152" s="354" t="str" cm="1">
        <f t="array" ref="LH152">IFERROR(
    (((H152/FRACAS!$AY$1)*60))
    /
    (((H152/FRACAS!$AY$1)*60) + SUMPRODUCT((FRACAS!$B$5:$B$9997=H$4)*(FRACAS!$D$5:$D$9997&lt;=H152)*(IFERROR(FRACAS!$AM$5:$AM$9997,0)))
    ),"")</f>
        <v/>
      </c>
      <c r="LI152" s="354" t="str" cm="1">
        <f t="array" ref="LI152">IFERROR(
    (((I152/FRACAS!$AY$1)*60))
    /
    (((I152/FRACAS!$AY$1)*60) + SUMPRODUCT((FRACAS!$B$5:$B$9997=I$4)*(FRACAS!$D$5:$D$9997&lt;=I152)*(IFERROR(FRACAS!$AM$5:$AM$9997,0)))
    ),"")</f>
        <v/>
      </c>
      <c r="LJ152" s="354" t="str" cm="1">
        <f t="array" ref="LJ152">IFERROR(
    (((J152/FRACAS!$AY$1)*60))
    /
    (((J152/FRACAS!$AY$1)*60) + SUMPRODUCT((FRACAS!$B$5:$B$9997=J$4)*(FRACAS!$D$5:$D$9997&lt;=J152)*(IFERROR(FRACAS!$AM$5:$AM$9997,0)))
    ),"")</f>
        <v/>
      </c>
      <c r="LK152" s="354" t="str" cm="1">
        <f t="array" ref="LK152">IFERROR(
    (((K152/FRACAS!$AY$1)*60))
    /
    (((K152/FRACAS!$AY$1)*60) + SUMPRODUCT((FRACAS!$B$5:$B$9997=K$4)*(FRACAS!$D$5:$D$9997&lt;=K152)*(IFERROR(FRACAS!$AM$5:$AM$9997,0)))
    ),"")</f>
        <v/>
      </c>
      <c r="LL152" s="354" t="str" cm="1">
        <f t="array" ref="LL152">IFERROR(
    (((L152/FRACAS!$AY$1)*60))
    /
    (((L152/FRACAS!$AY$1)*60) + SUMPRODUCT((FRACAS!$B$5:$B$9997=L$4)*(FRACAS!$D$5:$D$9997&lt;=L152)*(IFERROR(FRACAS!$AM$5:$AM$9997,0)))
    ),"")</f>
        <v/>
      </c>
      <c r="LM152" s="354" t="str" cm="1">
        <f t="array" ref="LM152">IFERROR(
    (((M152/FRACAS!$AY$1)*60))
    /
    (((M152/FRACAS!$AY$1)*60) + SUMPRODUCT((FRACAS!$B$5:$B$9997=M$4)*(FRACAS!$D$5:$D$9997&lt;=M152)*(IFERROR(FRACAS!$AM$5:$AM$9997,0)))
    ),"")</f>
        <v/>
      </c>
      <c r="LN152" s="308"/>
      <c r="LO152" s="276"/>
      <c r="LP152" s="276"/>
      <c r="LQ152" s="276"/>
      <c r="LR152" s="276"/>
      <c r="LS152" s="276"/>
      <c r="LT152" s="276"/>
      <c r="LU152" s="276"/>
      <c r="LV152" s="276"/>
      <c r="LW152" s="276"/>
      <c r="LX152" s="276"/>
      <c r="LY152" s="276"/>
      <c r="LZ152" s="276"/>
      <c r="MA152" s="276"/>
      <c r="MB152" s="276"/>
      <c r="MC152" s="276"/>
      <c r="MD152" s="276"/>
      <c r="ME152" s="276"/>
      <c r="MF152" s="276"/>
      <c r="MG152" s="276"/>
      <c r="MH152" s="276"/>
      <c r="MI152" s="276"/>
      <c r="MJ152" s="276"/>
      <c r="MK152" s="276"/>
      <c r="ML152" s="276"/>
      <c r="MM152" s="276"/>
      <c r="MN152" s="276"/>
      <c r="MO152" s="276"/>
      <c r="MP152" s="276"/>
      <c r="MQ152" s="276"/>
      <c r="MR152" s="276"/>
      <c r="MS152" s="276"/>
      <c r="MT152" s="276"/>
      <c r="MU152" s="276"/>
      <c r="MV152" s="276"/>
      <c r="MW152" s="276"/>
      <c r="MX152" s="276"/>
      <c r="MY152" s="276"/>
      <c r="MZ152" s="276"/>
      <c r="NA152" s="277"/>
      <c r="ND152" s="345">
        <f t="shared" si="18"/>
        <v>0</v>
      </c>
      <c r="NE152" s="346" t="str">
        <f t="shared" si="16"/>
        <v/>
      </c>
      <c r="NF152" s="347" t="str" cm="1">
        <f t="array" ref="NF152">IF($ND152=0,"",(IFERROR( (IFERROR($ND152/FRACAS!$AY$1*60,0) - SUMPRODUCT( (FRACAS!$K$5:$K$9999=NF$2) * IFERROR(FRACAS!$AN$5:$AN$9999,0) ) ) / IFERROR($ND152/FRACAS!$AY$1*60,0), 1 )))</f>
        <v/>
      </c>
      <c r="NG152" s="347" t="str" cm="1">
        <f t="array" ref="NG152">IF($ND152=0,"",(IFERROR( (IFERROR($ND152/FRACAS!$AY$1*60,0) - SUMPRODUCT( (FRACAS!$K$5:$K$9999=NG$2) * IFERROR(FRACAS!$AN$5:$AN$9999,0) ) ) / IFERROR($ND152/FRACAS!$AY$1*60,0), 1 )))</f>
        <v/>
      </c>
      <c r="NH152" s="347" t="str" cm="1">
        <f t="array" ref="NH152">IF($ND152=0,"",(IFERROR( (IFERROR($ND152/FRACAS!$AY$1*60,0) - SUMPRODUCT( (FRACAS!$K$5:$K$9999=NH$2) * IFERROR(FRACAS!$AN$5:$AN$9999,0) ) ) / IFERROR($ND152/FRACAS!$AY$1*60,0), 1 )))</f>
        <v/>
      </c>
      <c r="NI152" s="347" t="str" cm="1">
        <f t="array" ref="NI152">IF($ND152=0,"",(IFERROR( (IFERROR($ND152/FRACAS!$AY$1*60,0) - SUMPRODUCT( (FRACAS!$K$5:$K$9999=NI$2) * IFERROR(FRACAS!$AN$5:$AN$9999,0) ) ) / IFERROR($ND152/FRACAS!$AY$1*60,0), 1 )))</f>
        <v/>
      </c>
      <c r="NJ152" s="347" t="str" cm="1">
        <f t="array" ref="NJ152">IF($ND152=0,"",(IFERROR( (IFERROR($ND152/FRACAS!$AY$1*60,0) - SUMPRODUCT( (FRACAS!$K$5:$K$9999=NJ$2) * IFERROR(FRACAS!$AN$5:$AN$9999,0) ) ) / IFERROR($ND152/FRACAS!$AY$1*60,0), 1 )))</f>
        <v/>
      </c>
      <c r="NK152" s="347" t="str" cm="1">
        <f t="array" ref="NK152">IF($ND152=0,"",(IFERROR( (IFERROR($ND152/FRACAS!$AY$1*60,0) - SUMPRODUCT( (FRACAS!$K$5:$K$9999=NK$2) * IFERROR(FRACAS!$AN$5:$AN$9999,0) ) ) / IFERROR($ND152/FRACAS!$AY$1*60,0), 1 )))</f>
        <v/>
      </c>
      <c r="NL152" s="347" t="str" cm="1">
        <f t="array" ref="NL152">IF($ND152=0,"",(IFERROR( (IFERROR($ND152/FRACAS!$AY$1*60,0) - SUMPRODUCT( (FRACAS!$K$5:$K$9999=NL$2) * IFERROR(FRACAS!$AN$5:$AN$9999,0) ) ) / IFERROR($ND152/FRACAS!$AY$1*60,0), 1 )))</f>
        <v/>
      </c>
      <c r="NM152" s="347" t="str" cm="1">
        <f t="array" ref="NM152">IF($ND152=0,"",(IFERROR( (IFERROR($ND152/FRACAS!$AY$1*60,0) - SUMPRODUCT( (FRACAS!$K$5:$K$9999=NM$2) * IFERROR(FRACAS!$AN$5:$AN$9999,0) ) ) / IFERROR($ND152/FRACAS!$AY$1*60,0), 1 )))</f>
        <v/>
      </c>
      <c r="NN152" s="347" t="str" cm="1">
        <f t="array" ref="NN152">IF($ND152=0,"",(IFERROR( (IFERROR($ND152/FRACAS!$AY$1*60,0) - SUMPRODUCT( (FRACAS!$K$5:$K$9999=NN$2) * IFERROR(FRACAS!$AN$5:$AN$9999,0) ) ) / IFERROR($ND152/FRACAS!$AY$1*60,0), 1 )))</f>
        <v/>
      </c>
      <c r="NO152" s="347" t="str" cm="1">
        <f t="array" ref="NO152">IF($ND152=0,"",(IFERROR( (IFERROR($ND152/FRACAS!$AY$1*60,0) - SUMPRODUCT( (FRACAS!$K$5:$K$9999=NO$2) * IFERROR(FRACAS!$AN$5:$AN$9999,0) ) ) / IFERROR($ND152/FRACAS!$AY$1*60,0), 1 )))</f>
        <v/>
      </c>
      <c r="NP152" s="347" t="str" cm="1">
        <f t="array" ref="NP152">IF($ND152=0,"",(IFERROR( (IFERROR($ND152/FRACAS!$AY$1*60,0) - SUMPRODUCT( (FRACAS!$K$5:$K$9999=NP$2) * IFERROR(FRACAS!$AN$5:$AN$9999,0) ) ) / IFERROR($ND152/FRACAS!$AY$1*60,0), 1 )))</f>
        <v/>
      </c>
      <c r="NQ152" s="347" t="str" cm="1">
        <f t="array" ref="NQ152">IF($ND152=0,"",(IFERROR( (IFERROR($ND152/FRACAS!$AY$1*60,0) - SUMPRODUCT( (FRACAS!$K$5:$K$9999=NQ$2) * IFERROR(FRACAS!$AN$5:$AN$9999,0) ) ) / IFERROR($ND152/FRACAS!$AY$1*60,0), 1 )))</f>
        <v/>
      </c>
      <c r="NR152" s="347" t="str" cm="1">
        <f t="array" ref="NR152">IF($ND152=0,"",(IFERROR( (IFERROR($ND152/FRACAS!$AY$1*60,0) - SUMPRODUCT( (FRACAS!$K$5:$K$9999=NR$2) * IFERROR(FRACAS!$AN$5:$AN$9999,0) ) ) / IFERROR($ND152/FRACAS!$AY$1*60,0), 1 )))</f>
        <v/>
      </c>
      <c r="NS152" s="347" t="str" cm="1">
        <f t="array" ref="NS152">IF($ND152=0,"",(IFERROR( (IFERROR($ND152/FRACAS!$AY$1*60,0) - SUMPRODUCT( (FRACAS!$K$5:$K$9999=NS$2) * IFERROR(FRACAS!$AN$5:$AN$9999,0) ) ) / IFERROR($ND152/FRACAS!$AY$1*60,0), 1 )))</f>
        <v/>
      </c>
      <c r="NT152" s="347" t="str" cm="1">
        <f t="array" ref="NT152">IF($ND152=0,"",(IFERROR( (IFERROR($ND152/FRACAS!$AY$1*60,0) - SUMPRODUCT( (FRACAS!$K$5:$K$9999=NT$2) * IFERROR(FRACAS!$AN$5:$AN$9999,0) ) ) / IFERROR($ND152/FRACAS!$AY$1*60,0), 1 )))</f>
        <v/>
      </c>
      <c r="NU152" s="347" t="str" cm="1">
        <f t="array" ref="NU152">IF($ND152=0,"",(IFERROR( (IFERROR($ND152/FRACAS!$AY$1*60,0) - SUMPRODUCT( (FRACAS!$K$5:$K$9999=NU$2) * IFERROR(FRACAS!$AN$5:$AN$9999,0) ) ) / IFERROR($ND152/FRACAS!$AY$1*60,0), 1 )))</f>
        <v/>
      </c>
      <c r="NV152" s="347" t="str" cm="1">
        <f t="array" ref="NV152">IF($ND152=0,"",(IFERROR( (IFERROR($ND152/FRACAS!$AY$1*60,0) - SUMPRODUCT( (FRACAS!$K$5:$K$9999=NV$2) * IFERROR(FRACAS!$AN$5:$AN$9999,0) ) ) / IFERROR($ND152/FRACAS!$AY$1*60,0), 1 )))</f>
        <v/>
      </c>
      <c r="NW152" s="347" t="str" cm="1">
        <f t="array" ref="NW152">IF($ND152=0,"",(IFERROR( (IFERROR($ND152/FRACAS!$AY$1*60,0) - SUMPRODUCT( (FRACAS!$K$5:$K$9999=NW$2) * IFERROR(FRACAS!$AN$5:$AN$9999,0) ) ) / IFERROR($ND152/FRACAS!$AY$1*60,0), 1 )))</f>
        <v/>
      </c>
      <c r="NX152" s="347" t="str" cm="1">
        <f t="array" ref="NX152">IF($ND152=0,"",(IFERROR( (IFERROR($ND152/FRACAS!$AY$1*60,0) - SUMPRODUCT( (FRACAS!$K$5:$K$9999=NX$2) * IFERROR(FRACAS!$AN$5:$AN$9999,0) ) ) / IFERROR($ND152/FRACAS!$AY$1*60,0), 1 )))</f>
        <v/>
      </c>
      <c r="NY152" s="347" t="str" cm="1">
        <f t="array" ref="NY152">IF($ND152=0,"",(IFERROR( (IFERROR($ND152/FRACAS!$AY$1*60,0) - SUMPRODUCT( (FRACAS!$K$5:$K$9999=NY$2) * IFERROR(FRACAS!$AN$5:$AN$9999,0) ) ) / IFERROR($ND152/FRACAS!$AY$1*60,0), 1 )))</f>
        <v/>
      </c>
      <c r="NZ152" s="347" t="str" cm="1">
        <f t="array" ref="NZ152">IF($ND152=0,"",(IFERROR( (IFERROR($ND152/FRACAS!$AY$1*60,0) - SUMPRODUCT( (FRACAS!$K$5:$K$9999=NZ$2) * IFERROR(FRACAS!$AN$5:$AN$9999,0) ) ) / IFERROR($ND152/FRACAS!$AY$1*60,0), 1 )))</f>
        <v/>
      </c>
      <c r="OA152" s="347" t="str" cm="1">
        <f t="array" ref="OA152">IF($ND152=0,"",(IFERROR( (IFERROR($ND152/FRACAS!$AY$1*60,0) - SUMPRODUCT( (FRACAS!$K$5:$K$9999=OA$2) * IFERROR(FRACAS!$AN$5:$AN$9999,0) ) ) / IFERROR($ND152/FRACAS!$AY$1*60,0), 1 )))</f>
        <v/>
      </c>
      <c r="OB152" s="347" t="str" cm="1">
        <f t="array" ref="OB152">IF($ND152=0,"",(IFERROR( (IFERROR($ND152/FRACAS!$AY$1*60,0) - SUMPRODUCT( (FRACAS!$K$5:$K$9999=OB$2) * IFERROR(FRACAS!$AN$5:$AN$9999,0) ) ) / IFERROR($ND152/FRACAS!$AY$1*60,0), 1 )))</f>
        <v/>
      </c>
      <c r="OC152" s="347" t="str" cm="1">
        <f t="array" ref="OC152">IF($ND152=0,"",(IFERROR( (IFERROR($ND152/FRACAS!$AY$1*60,0) - SUMPRODUCT( (FRACAS!$K$5:$K$9999=OC$2) * IFERROR(FRACAS!$AN$5:$AN$9999,0) ) ) / IFERROR($ND152/FRACAS!$AY$1*60,0), 1 )))</f>
        <v/>
      </c>
      <c r="OD152" s="347" t="str" cm="1">
        <f t="array" ref="OD152">IF($ND152=0,"",(IFERROR( (IFERROR($ND152/FRACAS!$AY$1*60,0) - SUMPRODUCT( (FRACAS!$K$5:$K$9999=OD$2) * IFERROR(FRACAS!$AN$5:$AN$9999,0) ) ) / IFERROR($ND152/FRACAS!$AY$1*60,0), 1 )))</f>
        <v/>
      </c>
      <c r="OE152" s="347" t="str" cm="1">
        <f t="array" ref="OE152">IF($ND152=0,"",(IFERROR( (IFERROR($ND152/FRACAS!$AY$1*60,0) - SUMPRODUCT( (FRACAS!$K$5:$K$9999=OE$2) * IFERROR(FRACAS!$AN$5:$AN$9999,0) ) ) / IFERROR($ND152/FRACAS!$AY$1*60,0), 1 )))</f>
        <v/>
      </c>
      <c r="OF152" s="347" t="str" cm="1">
        <f t="array" ref="OF152">IF($ND152=0,"",(IFERROR( (IFERROR($ND152/FRACAS!$AY$1*60,0) - SUMPRODUCT( (FRACAS!$K$5:$K$9999=OF$2) * IFERROR(FRACAS!$AN$5:$AN$9999,0) ) ) / IFERROR($ND152/FRACAS!$AY$1*60,0), 1 )))</f>
        <v/>
      </c>
      <c r="OG152" s="347" t="str" cm="1">
        <f t="array" ref="OG152">IF($ND152=0,"",(IFERROR( (IFERROR($ND152/FRACAS!$AY$1*60,0) - SUMPRODUCT( (FRACAS!$K$5:$K$9999=OG$2) * IFERROR(FRACAS!$AN$5:$AN$9999,0) ) ) / IFERROR($ND152/FRACAS!$AY$1*60,0), 1 )))</f>
        <v/>
      </c>
      <c r="OH152" s="347" t="str" cm="1">
        <f t="array" ref="OH152">IF($ND152=0,"",(IFERROR( (IFERROR($ND152/FRACAS!$AY$1*60,0) - SUMPRODUCT( (FRACAS!$K$5:$K$9999=OH$2) * IFERROR(FRACAS!$AN$5:$AN$9999,0) ) ) / IFERROR($ND152/FRACAS!$AY$1*60,0), 1 )))</f>
        <v/>
      </c>
      <c r="OI152" s="347" t="str" cm="1">
        <f t="array" ref="OI152">IF($ND152=0,"",(IFERROR( (IFERROR($ND152/FRACAS!$AY$1*60,0) - SUMPRODUCT( (FRACAS!$K$5:$K$9999=OI$2) * IFERROR(FRACAS!$AN$5:$AN$9999,0) ) ) / IFERROR($ND152/FRACAS!$AY$1*60,0), 1 )))</f>
        <v/>
      </c>
      <c r="OJ152" s="347" t="str" cm="1">
        <f t="array" ref="OJ152">IF($ND152=0,"",(IFERROR( (IFERROR($ND152/FRACAS!$AY$1*60,0) - SUMPRODUCT( (FRACAS!$K$5:$K$9999=OJ$2) * IFERROR(FRACAS!$AN$5:$AN$9999,0) ) ) / IFERROR($ND152/FRACAS!$AY$1*60,0), 1 )))</f>
        <v/>
      </c>
      <c r="OK152" s="347" t="str" cm="1">
        <f t="array" ref="OK152">IF($ND152=0,"",(IFERROR( (IFERROR($ND152/FRACAS!$AY$1*60,0) - SUMPRODUCT( (FRACAS!$K$5:$K$9999=OK$2) * IFERROR(FRACAS!$AN$5:$AN$9999,0) ) ) / IFERROR($ND152/FRACAS!$AY$1*60,0), 1 )))</f>
        <v/>
      </c>
      <c r="OL152" s="347" t="str" cm="1">
        <f t="array" ref="OL152">IF($ND152=0,"",(IFERROR( (IFERROR($ND152/FRACAS!$AY$1*60,0) - SUMPRODUCT( (FRACAS!$K$5:$K$9999=OL$2) * IFERROR(FRACAS!$AN$5:$AN$9999,0) ) ) / IFERROR($ND152/FRACAS!$AY$1*60,0), 1 )))</f>
        <v/>
      </c>
      <c r="OM152" s="347" t="str" cm="1">
        <f t="array" ref="OM152">IF($ND152=0,"",(IFERROR( (IFERROR($ND152/FRACAS!$AY$1*60,0) - SUMPRODUCT( (FRACAS!$K$5:$K$9999=OM$2) * IFERROR(FRACAS!$AN$5:$AN$9999,0) ) ) / IFERROR($ND152/FRACAS!$AY$1*60,0), 1 )))</f>
        <v/>
      </c>
      <c r="ON152" s="347" t="str" cm="1">
        <f t="array" ref="ON152">IF($ND152=0,"",(IFERROR( (IFERROR($ND152/FRACAS!$AY$1*60,0) - SUMPRODUCT( (FRACAS!$K$5:$K$9999=ON$2) * IFERROR(FRACAS!$AN$5:$AN$9999,0) ) ) / IFERROR($ND152/FRACAS!$AY$1*60,0), 1 )))</f>
        <v/>
      </c>
    </row>
    <row r="153" spans="2:404" ht="15" customHeight="1">
      <c r="B153" s="301" t="s">
        <v>260</v>
      </c>
      <c r="C153" s="302">
        <v>46297</v>
      </c>
      <c r="D153" s="279" t="str">
        <f>IF('[7]MİLLEAGE(KM)'!H154="","",'[7]MİLLEAGE(KM)'!H154)</f>
        <v/>
      </c>
      <c r="E153" s="279" t="str">
        <f>IF('[7]MİLLEAGE(KM)'!I154="","",'[7]MİLLEAGE(KM)'!I154)</f>
        <v/>
      </c>
      <c r="F153" s="279" t="str">
        <f>IF('[7]MİLLEAGE(KM)'!J154="","",'[7]MİLLEAGE(KM)'!J154)</f>
        <v/>
      </c>
      <c r="G153" s="279" t="str">
        <f>IF('[7]MİLLEAGE(KM)'!K154="","",'[7]MİLLEAGE(KM)'!K154)</f>
        <v/>
      </c>
      <c r="H153" s="279" t="str">
        <f>IF('[7]MİLLEAGE(KM)'!L154="","",'[7]MİLLEAGE(KM)'!L154)</f>
        <v/>
      </c>
      <c r="I153" s="279" t="str">
        <f>IF('[7]MİLLEAGE(KM)'!M154="","",'[7]MİLLEAGE(KM)'!M154)</f>
        <v/>
      </c>
      <c r="J153" s="279" t="str">
        <f>IF('[7]MİLLEAGE(KM)'!N154="","",'[7]MİLLEAGE(KM)'!N154)</f>
        <v/>
      </c>
      <c r="K153" s="279" t="str">
        <f>IF('[7]MİLLEAGE(KM)'!O154="","",'[7]MİLLEAGE(KM)'!O154)</f>
        <v/>
      </c>
      <c r="L153" s="279" t="str">
        <f>IF('[7]MİLLEAGE(KM)'!P154="","",'[7]MİLLEAGE(KM)'!P154)</f>
        <v/>
      </c>
      <c r="M153" s="279" t="str">
        <f>IF('[7]MİLLEAGE(KM)'!Q154="","",'[7]MİLLEAGE(KM)'!Q154)</f>
        <v/>
      </c>
      <c r="N153" s="305"/>
      <c r="O153" s="279"/>
      <c r="P153" s="279"/>
      <c r="Q153" s="279"/>
      <c r="R153" s="279"/>
      <c r="S153" s="279"/>
      <c r="T153" s="279"/>
      <c r="U153" s="279"/>
      <c r="V153" s="279"/>
      <c r="W153" s="279"/>
      <c r="X153" s="279"/>
      <c r="Y153" s="279"/>
      <c r="Z153" s="279"/>
      <c r="AA153" s="279"/>
      <c r="AB153" s="279"/>
      <c r="AC153" s="279"/>
      <c r="AD153" s="279"/>
      <c r="AE153" s="279"/>
      <c r="AF153" s="279"/>
      <c r="AG153" s="279"/>
      <c r="AH153" s="279"/>
      <c r="AI153" s="279"/>
      <c r="AJ153" s="279"/>
      <c r="AK153" s="279"/>
      <c r="AL153" s="279"/>
      <c r="AM153" s="279"/>
      <c r="AN153" s="279"/>
      <c r="AO153" s="279"/>
      <c r="AP153" s="279"/>
      <c r="AQ153" s="279"/>
      <c r="AR153" s="279"/>
      <c r="AS153" s="279"/>
      <c r="AT153" s="279"/>
      <c r="AU153" s="279"/>
      <c r="AV153" s="279"/>
      <c r="AW153" s="279"/>
      <c r="AX153" s="279"/>
      <c r="AY153" s="279"/>
      <c r="AZ153" s="279"/>
      <c r="BA153" s="280"/>
      <c r="BB153" s="266"/>
      <c r="BC153" s="266"/>
      <c r="BD153" s="352"/>
      <c r="BE153" s="352"/>
      <c r="BF153" s="352"/>
      <c r="BG153" s="352"/>
      <c r="BH153" s="352"/>
      <c r="BI153" s="352"/>
      <c r="BJ153" s="352"/>
      <c r="BK153" s="352"/>
      <c r="BL153" s="352"/>
      <c r="BM153" s="352"/>
      <c r="BN153" s="352"/>
      <c r="BO153" s="352"/>
      <c r="BP153" s="352"/>
      <c r="BQ153" s="352"/>
      <c r="BR153" s="352"/>
      <c r="BS153" s="352"/>
      <c r="BT153" s="352"/>
      <c r="BU153" s="352"/>
      <c r="BV153" s="352"/>
      <c r="BW153" s="352"/>
      <c r="BX153" s="352"/>
      <c r="BY153" s="352"/>
      <c r="BZ153" s="352"/>
      <c r="CA153" s="352"/>
      <c r="CB153" s="352"/>
      <c r="CC153" s="352"/>
      <c r="CD153" s="352"/>
      <c r="CE153" s="352"/>
      <c r="CF153" s="352"/>
      <c r="CG153" s="352"/>
      <c r="CH153" s="352"/>
      <c r="CI153" s="352"/>
      <c r="CJ153" s="352"/>
      <c r="CK153" s="352"/>
      <c r="CL153" s="352"/>
      <c r="CM153" s="352"/>
      <c r="CN153" s="352"/>
      <c r="CO153" s="352"/>
      <c r="CP153" s="352"/>
      <c r="CQ153" s="352"/>
      <c r="CR153" s="352"/>
      <c r="CS153" s="352"/>
      <c r="CT153" s="352"/>
      <c r="CU153" s="352"/>
      <c r="CV153" s="352"/>
      <c r="CW153" s="352"/>
      <c r="CX153" s="352"/>
      <c r="CY153" s="352"/>
      <c r="CZ153" s="352"/>
      <c r="DA153" s="352"/>
      <c r="DB153" s="266"/>
      <c r="DC153" s="266">
        <f t="shared" si="14"/>
        <v>0</v>
      </c>
      <c r="DD153" s="302" t="str">
        <f t="shared" si="15"/>
        <v/>
      </c>
      <c r="DE153" s="328">
        <f>IF(D153&gt; 0,(COUNTIFS(FRACAS!$B$5:$B$9997, D$4, FRACAS!$D$5:$D$9997, "&lt;="&amp;D153)), "" )</f>
        <v>0</v>
      </c>
      <c r="DF153" s="282">
        <f>IF(E153&gt; 0,(COUNTIFS(FRACAS!$B$5:$B$9997, E$4, FRACAS!$D$5:$D$9997, "&lt;="&amp;E153)), "" )</f>
        <v>0</v>
      </c>
      <c r="DG153" s="282">
        <f>IF(F153&gt; 0,(COUNTIFS(FRACAS!$B$5:$B$9997, F$4, FRACAS!$D$5:$D$9997, "&lt;="&amp;F153)), "" )</f>
        <v>0</v>
      </c>
      <c r="DH153" s="282">
        <f>IF(G153&gt; 0,(COUNTIFS(FRACAS!$B$5:$B$9997, G$4, FRACAS!$D$5:$D$9997, "&lt;="&amp;G153)), "" )</f>
        <v>0</v>
      </c>
      <c r="DI153" s="282">
        <f>IF(H153&gt; 0,(COUNTIFS(FRACAS!$B$5:$B$9997, H$4, FRACAS!$D$5:$D$9997, "&lt;="&amp;H153)), "" )</f>
        <v>0</v>
      </c>
      <c r="DJ153" s="282">
        <f>IF(I153&gt; 0,(COUNTIFS(FRACAS!$B$5:$B$9997, I$4, FRACAS!$D$5:$D$9997, "&lt;="&amp;I153)), "" )</f>
        <v>0</v>
      </c>
      <c r="DK153" s="282">
        <f>IF(J153&gt; 0,(COUNTIFS(FRACAS!$B$5:$B$9997, J$4, FRACAS!$D$5:$D$9997, "&lt;="&amp;J153)), "" )</f>
        <v>0</v>
      </c>
      <c r="DL153" s="282">
        <f>IF(K153&gt; 0,(COUNTIFS(FRACAS!$B$5:$B$9997, K$4, FRACAS!$D$5:$D$9997, "&lt;="&amp;K153)), "" )</f>
        <v>0</v>
      </c>
      <c r="DM153" s="282">
        <f>IF(L153&gt; 0,(COUNTIFS(FRACAS!$B$5:$B$9997, L$4, FRACAS!$D$5:$D$9997, "&lt;="&amp;L153)), "" )</f>
        <v>0</v>
      </c>
      <c r="DN153" s="282">
        <f>IF(M153&gt; 0,(COUNTIFS(FRACAS!$B$5:$B$9997, M$4, FRACAS!$D$5:$D$9997, "&lt;="&amp;M153)), "" )</f>
        <v>0</v>
      </c>
      <c r="DO153" s="284"/>
      <c r="DP153" s="282"/>
      <c r="DQ153" s="282"/>
      <c r="DR153" s="282"/>
      <c r="DS153" s="282"/>
      <c r="DT153" s="282"/>
      <c r="DU153" s="282"/>
      <c r="DV153" s="282"/>
      <c r="DW153" s="282"/>
      <c r="DX153" s="282"/>
      <c r="DY153" s="282"/>
      <c r="DZ153" s="282"/>
      <c r="EA153" s="282"/>
      <c r="EB153" s="282"/>
      <c r="EC153" s="282"/>
      <c r="ED153" s="282"/>
      <c r="EE153" s="282"/>
      <c r="EF153" s="282"/>
      <c r="EG153" s="282"/>
      <c r="EH153" s="282"/>
      <c r="EI153" s="282"/>
      <c r="EJ153" s="282"/>
      <c r="EK153" s="282"/>
      <c r="EL153" s="282"/>
      <c r="EM153" s="282"/>
      <c r="EN153" s="282"/>
      <c r="EO153" s="282"/>
      <c r="EP153" s="282"/>
      <c r="EQ153" s="282"/>
      <c r="ER153" s="282"/>
      <c r="ES153" s="282"/>
      <c r="ET153" s="282"/>
      <c r="EU153" s="282"/>
      <c r="EV153" s="282"/>
      <c r="EW153" s="282"/>
      <c r="EX153" s="282"/>
      <c r="EY153" s="282"/>
      <c r="EZ153" s="282"/>
      <c r="FA153" s="282"/>
      <c r="FB153" s="283"/>
      <c r="FC153" s="285"/>
      <c r="FD153" s="285"/>
      <c r="JN153" s="306"/>
      <c r="JO153" s="274"/>
      <c r="JP153" s="274"/>
      <c r="JQ153" s="274"/>
      <c r="JR153" s="274"/>
      <c r="JS153" s="274"/>
      <c r="JT153" s="274"/>
      <c r="JU153" s="274"/>
      <c r="JV153" s="274"/>
      <c r="JW153" s="274"/>
      <c r="JX153" s="274"/>
      <c r="JY153" s="274"/>
      <c r="JZ153" s="274"/>
      <c r="KA153" s="274"/>
      <c r="KB153" s="274"/>
      <c r="KC153" s="274"/>
      <c r="KD153" s="274"/>
      <c r="KE153" s="274"/>
      <c r="KF153" s="274"/>
      <c r="KG153" s="274"/>
      <c r="KH153" s="274"/>
      <c r="KI153" s="274"/>
      <c r="KJ153" s="274"/>
      <c r="KK153" s="274"/>
      <c r="KL153" s="274"/>
      <c r="KM153" s="274"/>
      <c r="KN153" s="274"/>
      <c r="KO153" s="274"/>
      <c r="KP153" s="274"/>
      <c r="KQ153" s="274"/>
      <c r="KR153" s="274"/>
      <c r="KS153" s="274"/>
      <c r="KT153" s="274"/>
      <c r="KU153" s="274"/>
      <c r="KV153" s="274"/>
      <c r="KW153" s="274"/>
      <c r="KX153" s="274"/>
      <c r="KY153" s="274"/>
      <c r="KZ153" s="274"/>
      <c r="LA153" s="274"/>
      <c r="LB153" s="275"/>
      <c r="LC153" s="302" t="str">
        <f t="shared" si="17"/>
        <v/>
      </c>
      <c r="LD153" s="354" t="str" cm="1">
        <f t="array" ref="LD153">IFERROR(
    (((D153/FRACAS!$AY$1)*60))
    /
    (((D153/FRACAS!$AY$1)*60) + SUMPRODUCT((FRACAS!$B$5:$B$9997=D$4)*(FRACAS!$D$5:$D$9997&lt;=D153)*(IFERROR(FRACAS!$AM$5:$AM$9997,0)))
    ),"")</f>
        <v/>
      </c>
      <c r="LE153" s="354" t="str" cm="1">
        <f t="array" ref="LE153">IFERROR(
    (((E153/FRACAS!$AY$1)*60))
    /
    (((E153/FRACAS!$AY$1)*60) + SUMPRODUCT((FRACAS!$B$5:$B$9997=E$4)*(FRACAS!$D$5:$D$9997&lt;=E153)*(IFERROR(FRACAS!$AM$5:$AM$9997,0)))
    ),"")</f>
        <v/>
      </c>
      <c r="LF153" s="354" t="str" cm="1">
        <f t="array" ref="LF153">IFERROR(
    (((F153/FRACAS!$AY$1)*60))
    /
    (((F153/FRACAS!$AY$1)*60) + SUMPRODUCT((FRACAS!$B$5:$B$9997=F$4)*(FRACAS!$D$5:$D$9997&lt;=F153)*(IFERROR(FRACAS!$AM$5:$AM$9997,0)))
    ),"")</f>
        <v/>
      </c>
      <c r="LG153" s="354" t="str" cm="1">
        <f t="array" ref="LG153">IFERROR(
    (((G153/FRACAS!$AY$1)*60))
    /
    (((G153/FRACAS!$AY$1)*60) + SUMPRODUCT((FRACAS!$B$5:$B$9997=G$4)*(FRACAS!$D$5:$D$9997&lt;=G153)*(IFERROR(FRACAS!$AM$5:$AM$9997,0)))
    ),"")</f>
        <v/>
      </c>
      <c r="LH153" s="354" t="str" cm="1">
        <f t="array" ref="LH153">IFERROR(
    (((H153/FRACAS!$AY$1)*60))
    /
    (((H153/FRACAS!$AY$1)*60) + SUMPRODUCT((FRACAS!$B$5:$B$9997=H$4)*(FRACAS!$D$5:$D$9997&lt;=H153)*(IFERROR(FRACAS!$AM$5:$AM$9997,0)))
    ),"")</f>
        <v/>
      </c>
      <c r="LI153" s="354" t="str" cm="1">
        <f t="array" ref="LI153">IFERROR(
    (((I153/FRACAS!$AY$1)*60))
    /
    (((I153/FRACAS!$AY$1)*60) + SUMPRODUCT((FRACAS!$B$5:$B$9997=I$4)*(FRACAS!$D$5:$D$9997&lt;=I153)*(IFERROR(FRACAS!$AM$5:$AM$9997,0)))
    ),"")</f>
        <v/>
      </c>
      <c r="LJ153" s="354" t="str" cm="1">
        <f t="array" ref="LJ153">IFERROR(
    (((J153/FRACAS!$AY$1)*60))
    /
    (((J153/FRACAS!$AY$1)*60) + SUMPRODUCT((FRACAS!$B$5:$B$9997=J$4)*(FRACAS!$D$5:$D$9997&lt;=J153)*(IFERROR(FRACAS!$AM$5:$AM$9997,0)))
    ),"")</f>
        <v/>
      </c>
      <c r="LK153" s="354" t="str" cm="1">
        <f t="array" ref="LK153">IFERROR(
    (((K153/FRACAS!$AY$1)*60))
    /
    (((K153/FRACAS!$AY$1)*60) + SUMPRODUCT((FRACAS!$B$5:$B$9997=K$4)*(FRACAS!$D$5:$D$9997&lt;=K153)*(IFERROR(FRACAS!$AM$5:$AM$9997,0)))
    ),"")</f>
        <v/>
      </c>
      <c r="LL153" s="354" t="str" cm="1">
        <f t="array" ref="LL153">IFERROR(
    (((L153/FRACAS!$AY$1)*60))
    /
    (((L153/FRACAS!$AY$1)*60) + SUMPRODUCT((FRACAS!$B$5:$B$9997=L$4)*(FRACAS!$D$5:$D$9997&lt;=L153)*(IFERROR(FRACAS!$AM$5:$AM$9997,0)))
    ),"")</f>
        <v/>
      </c>
      <c r="LM153" s="354" t="str" cm="1">
        <f t="array" ref="LM153">IFERROR(
    (((M153/FRACAS!$AY$1)*60))
    /
    (((M153/FRACAS!$AY$1)*60) + SUMPRODUCT((FRACAS!$B$5:$B$9997=M$4)*(FRACAS!$D$5:$D$9997&lt;=M153)*(IFERROR(FRACAS!$AM$5:$AM$9997,0)))
    ),"")</f>
        <v/>
      </c>
      <c r="LN153" s="308"/>
      <c r="LO153" s="276"/>
      <c r="LP153" s="276"/>
      <c r="LQ153" s="276"/>
      <c r="LR153" s="276"/>
      <c r="LS153" s="276"/>
      <c r="LT153" s="276"/>
      <c r="LU153" s="276"/>
      <c r="LV153" s="276"/>
      <c r="LW153" s="276"/>
      <c r="LX153" s="276"/>
      <c r="LY153" s="276"/>
      <c r="LZ153" s="276"/>
      <c r="MA153" s="276"/>
      <c r="MB153" s="276"/>
      <c r="MC153" s="276"/>
      <c r="MD153" s="276"/>
      <c r="ME153" s="276"/>
      <c r="MF153" s="276"/>
      <c r="MG153" s="276"/>
      <c r="MH153" s="276"/>
      <c r="MI153" s="276"/>
      <c r="MJ153" s="276"/>
      <c r="MK153" s="276"/>
      <c r="ML153" s="276"/>
      <c r="MM153" s="276"/>
      <c r="MN153" s="276"/>
      <c r="MO153" s="276"/>
      <c r="MP153" s="276"/>
      <c r="MQ153" s="276"/>
      <c r="MR153" s="276"/>
      <c r="MS153" s="276"/>
      <c r="MT153" s="276"/>
      <c r="MU153" s="276"/>
      <c r="MV153" s="276"/>
      <c r="MW153" s="276"/>
      <c r="MX153" s="276"/>
      <c r="MY153" s="276"/>
      <c r="MZ153" s="276"/>
      <c r="NA153" s="277"/>
      <c r="ND153" s="345">
        <f t="shared" si="18"/>
        <v>0</v>
      </c>
      <c r="NE153" s="346" t="str">
        <f t="shared" si="16"/>
        <v/>
      </c>
      <c r="NF153" s="347" t="str" cm="1">
        <f t="array" ref="NF153">IF($ND153=0,"",(IFERROR( (IFERROR($ND153/FRACAS!$AY$1*60,0) - SUMPRODUCT( (FRACAS!$K$5:$K$9999=NF$2) * IFERROR(FRACAS!$AN$5:$AN$9999,0) ) ) / IFERROR($ND153/FRACAS!$AY$1*60,0), 1 )))</f>
        <v/>
      </c>
      <c r="NG153" s="347" t="str" cm="1">
        <f t="array" ref="NG153">IF($ND153=0,"",(IFERROR( (IFERROR($ND153/FRACAS!$AY$1*60,0) - SUMPRODUCT( (FRACAS!$K$5:$K$9999=NG$2) * IFERROR(FRACAS!$AN$5:$AN$9999,0) ) ) / IFERROR($ND153/FRACAS!$AY$1*60,0), 1 )))</f>
        <v/>
      </c>
      <c r="NH153" s="347" t="str" cm="1">
        <f t="array" ref="NH153">IF($ND153=0,"",(IFERROR( (IFERROR($ND153/FRACAS!$AY$1*60,0) - SUMPRODUCT( (FRACAS!$K$5:$K$9999=NH$2) * IFERROR(FRACAS!$AN$5:$AN$9999,0) ) ) / IFERROR($ND153/FRACAS!$AY$1*60,0), 1 )))</f>
        <v/>
      </c>
      <c r="NI153" s="347" t="str" cm="1">
        <f t="array" ref="NI153">IF($ND153=0,"",(IFERROR( (IFERROR($ND153/FRACAS!$AY$1*60,0) - SUMPRODUCT( (FRACAS!$K$5:$K$9999=NI$2) * IFERROR(FRACAS!$AN$5:$AN$9999,0) ) ) / IFERROR($ND153/FRACAS!$AY$1*60,0), 1 )))</f>
        <v/>
      </c>
      <c r="NJ153" s="347" t="str" cm="1">
        <f t="array" ref="NJ153">IF($ND153=0,"",(IFERROR( (IFERROR($ND153/FRACAS!$AY$1*60,0) - SUMPRODUCT( (FRACAS!$K$5:$K$9999=NJ$2) * IFERROR(FRACAS!$AN$5:$AN$9999,0) ) ) / IFERROR($ND153/FRACAS!$AY$1*60,0), 1 )))</f>
        <v/>
      </c>
      <c r="NK153" s="347" t="str" cm="1">
        <f t="array" ref="NK153">IF($ND153=0,"",(IFERROR( (IFERROR($ND153/FRACAS!$AY$1*60,0) - SUMPRODUCT( (FRACAS!$K$5:$K$9999=NK$2) * IFERROR(FRACAS!$AN$5:$AN$9999,0) ) ) / IFERROR($ND153/FRACAS!$AY$1*60,0), 1 )))</f>
        <v/>
      </c>
      <c r="NL153" s="347" t="str" cm="1">
        <f t="array" ref="NL153">IF($ND153=0,"",(IFERROR( (IFERROR($ND153/FRACAS!$AY$1*60,0) - SUMPRODUCT( (FRACAS!$K$5:$K$9999=NL$2) * IFERROR(FRACAS!$AN$5:$AN$9999,0) ) ) / IFERROR($ND153/FRACAS!$AY$1*60,0), 1 )))</f>
        <v/>
      </c>
      <c r="NM153" s="347" t="str" cm="1">
        <f t="array" ref="NM153">IF($ND153=0,"",(IFERROR( (IFERROR($ND153/FRACAS!$AY$1*60,0) - SUMPRODUCT( (FRACAS!$K$5:$K$9999=NM$2) * IFERROR(FRACAS!$AN$5:$AN$9999,0) ) ) / IFERROR($ND153/FRACAS!$AY$1*60,0), 1 )))</f>
        <v/>
      </c>
      <c r="NN153" s="347" t="str" cm="1">
        <f t="array" ref="NN153">IF($ND153=0,"",(IFERROR( (IFERROR($ND153/FRACAS!$AY$1*60,0) - SUMPRODUCT( (FRACAS!$K$5:$K$9999=NN$2) * IFERROR(FRACAS!$AN$5:$AN$9999,0) ) ) / IFERROR($ND153/FRACAS!$AY$1*60,0), 1 )))</f>
        <v/>
      </c>
      <c r="NO153" s="347" t="str" cm="1">
        <f t="array" ref="NO153">IF($ND153=0,"",(IFERROR( (IFERROR($ND153/FRACAS!$AY$1*60,0) - SUMPRODUCT( (FRACAS!$K$5:$K$9999=NO$2) * IFERROR(FRACAS!$AN$5:$AN$9999,0) ) ) / IFERROR($ND153/FRACAS!$AY$1*60,0), 1 )))</f>
        <v/>
      </c>
      <c r="NP153" s="347" t="str" cm="1">
        <f t="array" ref="NP153">IF($ND153=0,"",(IFERROR( (IFERROR($ND153/FRACAS!$AY$1*60,0) - SUMPRODUCT( (FRACAS!$K$5:$K$9999=NP$2) * IFERROR(FRACAS!$AN$5:$AN$9999,0) ) ) / IFERROR($ND153/FRACAS!$AY$1*60,0), 1 )))</f>
        <v/>
      </c>
      <c r="NQ153" s="347" t="str" cm="1">
        <f t="array" ref="NQ153">IF($ND153=0,"",(IFERROR( (IFERROR($ND153/FRACAS!$AY$1*60,0) - SUMPRODUCT( (FRACAS!$K$5:$K$9999=NQ$2) * IFERROR(FRACAS!$AN$5:$AN$9999,0) ) ) / IFERROR($ND153/FRACAS!$AY$1*60,0), 1 )))</f>
        <v/>
      </c>
      <c r="NR153" s="347" t="str" cm="1">
        <f t="array" ref="NR153">IF($ND153=0,"",(IFERROR( (IFERROR($ND153/FRACAS!$AY$1*60,0) - SUMPRODUCT( (FRACAS!$K$5:$K$9999=NR$2) * IFERROR(FRACAS!$AN$5:$AN$9999,0) ) ) / IFERROR($ND153/FRACAS!$AY$1*60,0), 1 )))</f>
        <v/>
      </c>
      <c r="NS153" s="347" t="str" cm="1">
        <f t="array" ref="NS153">IF($ND153=0,"",(IFERROR( (IFERROR($ND153/FRACAS!$AY$1*60,0) - SUMPRODUCT( (FRACAS!$K$5:$K$9999=NS$2) * IFERROR(FRACAS!$AN$5:$AN$9999,0) ) ) / IFERROR($ND153/FRACAS!$AY$1*60,0), 1 )))</f>
        <v/>
      </c>
      <c r="NT153" s="347" t="str" cm="1">
        <f t="array" ref="NT153">IF($ND153=0,"",(IFERROR( (IFERROR($ND153/FRACAS!$AY$1*60,0) - SUMPRODUCT( (FRACAS!$K$5:$K$9999=NT$2) * IFERROR(FRACAS!$AN$5:$AN$9999,0) ) ) / IFERROR($ND153/FRACAS!$AY$1*60,0), 1 )))</f>
        <v/>
      </c>
      <c r="NU153" s="347" t="str" cm="1">
        <f t="array" ref="NU153">IF($ND153=0,"",(IFERROR( (IFERROR($ND153/FRACAS!$AY$1*60,0) - SUMPRODUCT( (FRACAS!$K$5:$K$9999=NU$2) * IFERROR(FRACAS!$AN$5:$AN$9999,0) ) ) / IFERROR($ND153/FRACAS!$AY$1*60,0), 1 )))</f>
        <v/>
      </c>
      <c r="NV153" s="347" t="str" cm="1">
        <f t="array" ref="NV153">IF($ND153=0,"",(IFERROR( (IFERROR($ND153/FRACAS!$AY$1*60,0) - SUMPRODUCT( (FRACAS!$K$5:$K$9999=NV$2) * IFERROR(FRACAS!$AN$5:$AN$9999,0) ) ) / IFERROR($ND153/FRACAS!$AY$1*60,0), 1 )))</f>
        <v/>
      </c>
      <c r="NW153" s="347" t="str" cm="1">
        <f t="array" ref="NW153">IF($ND153=0,"",(IFERROR( (IFERROR($ND153/FRACAS!$AY$1*60,0) - SUMPRODUCT( (FRACAS!$K$5:$K$9999=NW$2) * IFERROR(FRACAS!$AN$5:$AN$9999,0) ) ) / IFERROR($ND153/FRACAS!$AY$1*60,0), 1 )))</f>
        <v/>
      </c>
      <c r="NX153" s="347" t="str" cm="1">
        <f t="array" ref="NX153">IF($ND153=0,"",(IFERROR( (IFERROR($ND153/FRACAS!$AY$1*60,0) - SUMPRODUCT( (FRACAS!$K$5:$K$9999=NX$2) * IFERROR(FRACAS!$AN$5:$AN$9999,0) ) ) / IFERROR($ND153/FRACAS!$AY$1*60,0), 1 )))</f>
        <v/>
      </c>
      <c r="NY153" s="347" t="str" cm="1">
        <f t="array" ref="NY153">IF($ND153=0,"",(IFERROR( (IFERROR($ND153/FRACAS!$AY$1*60,0) - SUMPRODUCT( (FRACAS!$K$5:$K$9999=NY$2) * IFERROR(FRACAS!$AN$5:$AN$9999,0) ) ) / IFERROR($ND153/FRACAS!$AY$1*60,0), 1 )))</f>
        <v/>
      </c>
      <c r="NZ153" s="347" t="str" cm="1">
        <f t="array" ref="NZ153">IF($ND153=0,"",(IFERROR( (IFERROR($ND153/FRACAS!$AY$1*60,0) - SUMPRODUCT( (FRACAS!$K$5:$K$9999=NZ$2) * IFERROR(FRACAS!$AN$5:$AN$9999,0) ) ) / IFERROR($ND153/FRACAS!$AY$1*60,0), 1 )))</f>
        <v/>
      </c>
      <c r="OA153" s="347" t="str" cm="1">
        <f t="array" ref="OA153">IF($ND153=0,"",(IFERROR( (IFERROR($ND153/FRACAS!$AY$1*60,0) - SUMPRODUCT( (FRACAS!$K$5:$K$9999=OA$2) * IFERROR(FRACAS!$AN$5:$AN$9999,0) ) ) / IFERROR($ND153/FRACAS!$AY$1*60,0), 1 )))</f>
        <v/>
      </c>
      <c r="OB153" s="347" t="str" cm="1">
        <f t="array" ref="OB153">IF($ND153=0,"",(IFERROR( (IFERROR($ND153/FRACAS!$AY$1*60,0) - SUMPRODUCT( (FRACAS!$K$5:$K$9999=OB$2) * IFERROR(FRACAS!$AN$5:$AN$9999,0) ) ) / IFERROR($ND153/FRACAS!$AY$1*60,0), 1 )))</f>
        <v/>
      </c>
      <c r="OC153" s="347" t="str" cm="1">
        <f t="array" ref="OC153">IF($ND153=0,"",(IFERROR( (IFERROR($ND153/FRACAS!$AY$1*60,0) - SUMPRODUCT( (FRACAS!$K$5:$K$9999=OC$2) * IFERROR(FRACAS!$AN$5:$AN$9999,0) ) ) / IFERROR($ND153/FRACAS!$AY$1*60,0), 1 )))</f>
        <v/>
      </c>
      <c r="OD153" s="347" t="str" cm="1">
        <f t="array" ref="OD153">IF($ND153=0,"",(IFERROR( (IFERROR($ND153/FRACAS!$AY$1*60,0) - SUMPRODUCT( (FRACAS!$K$5:$K$9999=OD$2) * IFERROR(FRACAS!$AN$5:$AN$9999,0) ) ) / IFERROR($ND153/FRACAS!$AY$1*60,0), 1 )))</f>
        <v/>
      </c>
      <c r="OE153" s="347" t="str" cm="1">
        <f t="array" ref="OE153">IF($ND153=0,"",(IFERROR( (IFERROR($ND153/FRACAS!$AY$1*60,0) - SUMPRODUCT( (FRACAS!$K$5:$K$9999=OE$2) * IFERROR(FRACAS!$AN$5:$AN$9999,0) ) ) / IFERROR($ND153/FRACAS!$AY$1*60,0), 1 )))</f>
        <v/>
      </c>
      <c r="OF153" s="347" t="str" cm="1">
        <f t="array" ref="OF153">IF($ND153=0,"",(IFERROR( (IFERROR($ND153/FRACAS!$AY$1*60,0) - SUMPRODUCT( (FRACAS!$K$5:$K$9999=OF$2) * IFERROR(FRACAS!$AN$5:$AN$9999,0) ) ) / IFERROR($ND153/FRACAS!$AY$1*60,0), 1 )))</f>
        <v/>
      </c>
      <c r="OG153" s="347" t="str" cm="1">
        <f t="array" ref="OG153">IF($ND153=0,"",(IFERROR( (IFERROR($ND153/FRACAS!$AY$1*60,0) - SUMPRODUCT( (FRACAS!$K$5:$K$9999=OG$2) * IFERROR(FRACAS!$AN$5:$AN$9999,0) ) ) / IFERROR($ND153/FRACAS!$AY$1*60,0), 1 )))</f>
        <v/>
      </c>
      <c r="OH153" s="347" t="str" cm="1">
        <f t="array" ref="OH153">IF($ND153=0,"",(IFERROR( (IFERROR($ND153/FRACAS!$AY$1*60,0) - SUMPRODUCT( (FRACAS!$K$5:$K$9999=OH$2) * IFERROR(FRACAS!$AN$5:$AN$9999,0) ) ) / IFERROR($ND153/FRACAS!$AY$1*60,0), 1 )))</f>
        <v/>
      </c>
      <c r="OI153" s="347" t="str" cm="1">
        <f t="array" ref="OI153">IF($ND153=0,"",(IFERROR( (IFERROR($ND153/FRACAS!$AY$1*60,0) - SUMPRODUCT( (FRACAS!$K$5:$K$9999=OI$2) * IFERROR(FRACAS!$AN$5:$AN$9999,0) ) ) / IFERROR($ND153/FRACAS!$AY$1*60,0), 1 )))</f>
        <v/>
      </c>
      <c r="OJ153" s="347" t="str" cm="1">
        <f t="array" ref="OJ153">IF($ND153=0,"",(IFERROR( (IFERROR($ND153/FRACAS!$AY$1*60,0) - SUMPRODUCT( (FRACAS!$K$5:$K$9999=OJ$2) * IFERROR(FRACAS!$AN$5:$AN$9999,0) ) ) / IFERROR($ND153/FRACAS!$AY$1*60,0), 1 )))</f>
        <v/>
      </c>
      <c r="OK153" s="347" t="str" cm="1">
        <f t="array" ref="OK153">IF($ND153=0,"",(IFERROR( (IFERROR($ND153/FRACAS!$AY$1*60,0) - SUMPRODUCT( (FRACAS!$K$5:$K$9999=OK$2) * IFERROR(FRACAS!$AN$5:$AN$9999,0) ) ) / IFERROR($ND153/FRACAS!$AY$1*60,0), 1 )))</f>
        <v/>
      </c>
      <c r="OL153" s="347" t="str" cm="1">
        <f t="array" ref="OL153">IF($ND153=0,"",(IFERROR( (IFERROR($ND153/FRACAS!$AY$1*60,0) - SUMPRODUCT( (FRACAS!$K$5:$K$9999=OL$2) * IFERROR(FRACAS!$AN$5:$AN$9999,0) ) ) / IFERROR($ND153/FRACAS!$AY$1*60,0), 1 )))</f>
        <v/>
      </c>
      <c r="OM153" s="347" t="str" cm="1">
        <f t="array" ref="OM153">IF($ND153=0,"",(IFERROR( (IFERROR($ND153/FRACAS!$AY$1*60,0) - SUMPRODUCT( (FRACAS!$K$5:$K$9999=OM$2) * IFERROR(FRACAS!$AN$5:$AN$9999,0) ) ) / IFERROR($ND153/FRACAS!$AY$1*60,0), 1 )))</f>
        <v/>
      </c>
      <c r="ON153" s="347" t="str" cm="1">
        <f t="array" ref="ON153">IF($ND153=0,"",(IFERROR( (IFERROR($ND153/FRACAS!$AY$1*60,0) - SUMPRODUCT( (FRACAS!$K$5:$K$9999=ON$2) * IFERROR(FRACAS!$AN$5:$AN$9999,0) ) ) / IFERROR($ND153/FRACAS!$AY$1*60,0), 1 )))</f>
        <v/>
      </c>
    </row>
    <row r="154" spans="2:404" ht="15" customHeight="1">
      <c r="B154" s="301" t="s">
        <v>261</v>
      </c>
      <c r="C154" s="302">
        <v>46304</v>
      </c>
      <c r="D154" s="279" t="str">
        <f>IF('[7]MİLLEAGE(KM)'!H155="","",'[7]MİLLEAGE(KM)'!H155)</f>
        <v/>
      </c>
      <c r="E154" s="279" t="str">
        <f>IF('[7]MİLLEAGE(KM)'!I155="","",'[7]MİLLEAGE(KM)'!I155)</f>
        <v/>
      </c>
      <c r="F154" s="279" t="str">
        <f>IF('[7]MİLLEAGE(KM)'!J155="","",'[7]MİLLEAGE(KM)'!J155)</f>
        <v/>
      </c>
      <c r="G154" s="279" t="str">
        <f>IF('[7]MİLLEAGE(KM)'!K155="","",'[7]MİLLEAGE(KM)'!K155)</f>
        <v/>
      </c>
      <c r="H154" s="279" t="str">
        <f>IF('[7]MİLLEAGE(KM)'!L155="","",'[7]MİLLEAGE(KM)'!L155)</f>
        <v/>
      </c>
      <c r="I154" s="279" t="str">
        <f>IF('[7]MİLLEAGE(KM)'!M155="","",'[7]MİLLEAGE(KM)'!M155)</f>
        <v/>
      </c>
      <c r="J154" s="279" t="str">
        <f>IF('[7]MİLLEAGE(KM)'!N155="","",'[7]MİLLEAGE(KM)'!N155)</f>
        <v/>
      </c>
      <c r="K154" s="279" t="str">
        <f>IF('[7]MİLLEAGE(KM)'!O155="","",'[7]MİLLEAGE(KM)'!O155)</f>
        <v/>
      </c>
      <c r="L154" s="279" t="str">
        <f>IF('[7]MİLLEAGE(KM)'!P155="","",'[7]MİLLEAGE(KM)'!P155)</f>
        <v/>
      </c>
      <c r="M154" s="279" t="str">
        <f>IF('[7]MİLLEAGE(KM)'!Q155="","",'[7]MİLLEAGE(KM)'!Q155)</f>
        <v/>
      </c>
      <c r="N154" s="305"/>
      <c r="O154" s="279"/>
      <c r="P154" s="279"/>
      <c r="Q154" s="279"/>
      <c r="R154" s="279"/>
      <c r="S154" s="279"/>
      <c r="T154" s="279"/>
      <c r="U154" s="279"/>
      <c r="V154" s="279"/>
      <c r="W154" s="279"/>
      <c r="X154" s="279"/>
      <c r="Y154" s="279"/>
      <c r="Z154" s="279"/>
      <c r="AA154" s="279"/>
      <c r="AB154" s="279"/>
      <c r="AC154" s="279"/>
      <c r="AD154" s="279"/>
      <c r="AE154" s="279"/>
      <c r="AF154" s="279"/>
      <c r="AG154" s="279"/>
      <c r="AH154" s="279"/>
      <c r="AI154" s="279"/>
      <c r="AJ154" s="279"/>
      <c r="AK154" s="279"/>
      <c r="AL154" s="279"/>
      <c r="AM154" s="279"/>
      <c r="AN154" s="279"/>
      <c r="AO154" s="279"/>
      <c r="AP154" s="279"/>
      <c r="AQ154" s="279"/>
      <c r="AR154" s="279"/>
      <c r="AS154" s="279"/>
      <c r="AT154" s="279"/>
      <c r="AU154" s="279"/>
      <c r="AV154" s="279"/>
      <c r="AW154" s="279"/>
      <c r="AX154" s="279"/>
      <c r="AY154" s="279"/>
      <c r="AZ154" s="279"/>
      <c r="BA154" s="280"/>
      <c r="BB154" s="266"/>
      <c r="BC154" s="266"/>
      <c r="BD154" s="352"/>
      <c r="BE154" s="352"/>
      <c r="BF154" s="352"/>
      <c r="BG154" s="352"/>
      <c r="BH154" s="352"/>
      <c r="BI154" s="352"/>
      <c r="BJ154" s="352"/>
      <c r="BK154" s="352"/>
      <c r="BL154" s="352"/>
      <c r="BM154" s="352"/>
      <c r="BN154" s="352"/>
      <c r="BO154" s="352"/>
      <c r="BP154" s="352"/>
      <c r="BQ154" s="352"/>
      <c r="BR154" s="352"/>
      <c r="BS154" s="352"/>
      <c r="BT154" s="352"/>
      <c r="BU154" s="352"/>
      <c r="BV154" s="352"/>
      <c r="BW154" s="352"/>
      <c r="BX154" s="352"/>
      <c r="BY154" s="352"/>
      <c r="BZ154" s="352"/>
      <c r="CA154" s="352"/>
      <c r="CB154" s="352"/>
      <c r="CC154" s="352"/>
      <c r="CD154" s="352"/>
      <c r="CE154" s="352"/>
      <c r="CF154" s="352"/>
      <c r="CG154" s="352"/>
      <c r="CH154" s="352"/>
      <c r="CI154" s="352"/>
      <c r="CJ154" s="352"/>
      <c r="CK154" s="352"/>
      <c r="CL154" s="352"/>
      <c r="CM154" s="352"/>
      <c r="CN154" s="352"/>
      <c r="CO154" s="352"/>
      <c r="CP154" s="352"/>
      <c r="CQ154" s="352"/>
      <c r="CR154" s="352"/>
      <c r="CS154" s="352"/>
      <c r="CT154" s="352"/>
      <c r="CU154" s="352"/>
      <c r="CV154" s="352"/>
      <c r="CW154" s="352"/>
      <c r="CX154" s="352"/>
      <c r="CY154" s="352"/>
      <c r="CZ154" s="352"/>
      <c r="DA154" s="352"/>
      <c r="DB154" s="266"/>
      <c r="DC154" s="266">
        <f t="shared" si="14"/>
        <v>0</v>
      </c>
      <c r="DD154" s="302" t="str">
        <f t="shared" si="15"/>
        <v/>
      </c>
      <c r="DE154" s="328">
        <f>IF(D154&gt; 0,(COUNTIFS(FRACAS!$B$5:$B$9997, D$4, FRACAS!$D$5:$D$9997, "&lt;="&amp;D154)), "" )</f>
        <v>0</v>
      </c>
      <c r="DF154" s="282">
        <f>IF(E154&gt; 0,(COUNTIFS(FRACAS!$B$5:$B$9997, E$4, FRACAS!$D$5:$D$9997, "&lt;="&amp;E154)), "" )</f>
        <v>0</v>
      </c>
      <c r="DG154" s="282">
        <f>IF(F154&gt; 0,(COUNTIFS(FRACAS!$B$5:$B$9997, F$4, FRACAS!$D$5:$D$9997, "&lt;="&amp;F154)), "" )</f>
        <v>0</v>
      </c>
      <c r="DH154" s="282">
        <f>IF(G154&gt; 0,(COUNTIFS(FRACAS!$B$5:$B$9997, G$4, FRACAS!$D$5:$D$9997, "&lt;="&amp;G154)), "" )</f>
        <v>0</v>
      </c>
      <c r="DI154" s="282">
        <f>IF(H154&gt; 0,(COUNTIFS(FRACAS!$B$5:$B$9997, H$4, FRACAS!$D$5:$D$9997, "&lt;="&amp;H154)), "" )</f>
        <v>0</v>
      </c>
      <c r="DJ154" s="282">
        <f>IF(I154&gt; 0,(COUNTIFS(FRACAS!$B$5:$B$9997, I$4, FRACAS!$D$5:$D$9997, "&lt;="&amp;I154)), "" )</f>
        <v>0</v>
      </c>
      <c r="DK154" s="282">
        <f>IF(J154&gt; 0,(COUNTIFS(FRACAS!$B$5:$B$9997, J$4, FRACAS!$D$5:$D$9997, "&lt;="&amp;J154)), "" )</f>
        <v>0</v>
      </c>
      <c r="DL154" s="282">
        <f>IF(K154&gt; 0,(COUNTIFS(FRACAS!$B$5:$B$9997, K$4, FRACAS!$D$5:$D$9997, "&lt;="&amp;K154)), "" )</f>
        <v>0</v>
      </c>
      <c r="DM154" s="282">
        <f>IF(L154&gt; 0,(COUNTIFS(FRACAS!$B$5:$B$9997, L$4, FRACAS!$D$5:$D$9997, "&lt;="&amp;L154)), "" )</f>
        <v>0</v>
      </c>
      <c r="DN154" s="282">
        <f>IF(M154&gt; 0,(COUNTIFS(FRACAS!$B$5:$B$9997, M$4, FRACAS!$D$5:$D$9997, "&lt;="&amp;M154)), "" )</f>
        <v>0</v>
      </c>
      <c r="DO154" s="284"/>
      <c r="DP154" s="282"/>
      <c r="DQ154" s="282"/>
      <c r="DR154" s="282"/>
      <c r="DS154" s="282"/>
      <c r="DT154" s="282"/>
      <c r="DU154" s="282"/>
      <c r="DV154" s="282"/>
      <c r="DW154" s="282"/>
      <c r="DX154" s="282"/>
      <c r="DY154" s="282"/>
      <c r="DZ154" s="282"/>
      <c r="EA154" s="282"/>
      <c r="EB154" s="282"/>
      <c r="EC154" s="282"/>
      <c r="ED154" s="282"/>
      <c r="EE154" s="282"/>
      <c r="EF154" s="282"/>
      <c r="EG154" s="282"/>
      <c r="EH154" s="282"/>
      <c r="EI154" s="282"/>
      <c r="EJ154" s="282"/>
      <c r="EK154" s="282"/>
      <c r="EL154" s="282"/>
      <c r="EM154" s="282"/>
      <c r="EN154" s="282"/>
      <c r="EO154" s="282"/>
      <c r="EP154" s="282"/>
      <c r="EQ154" s="282"/>
      <c r="ER154" s="282"/>
      <c r="ES154" s="282"/>
      <c r="ET154" s="282"/>
      <c r="EU154" s="282"/>
      <c r="EV154" s="282"/>
      <c r="EW154" s="282"/>
      <c r="EX154" s="282"/>
      <c r="EY154" s="282"/>
      <c r="EZ154" s="282"/>
      <c r="FA154" s="282"/>
      <c r="FB154" s="283"/>
      <c r="FC154" s="285"/>
      <c r="FD154" s="285"/>
      <c r="JN154" s="306"/>
      <c r="JO154" s="274"/>
      <c r="JP154" s="274"/>
      <c r="JQ154" s="274"/>
      <c r="JR154" s="274"/>
      <c r="JS154" s="274"/>
      <c r="JT154" s="274"/>
      <c r="JU154" s="274"/>
      <c r="JV154" s="274"/>
      <c r="JW154" s="274"/>
      <c r="JX154" s="274"/>
      <c r="JY154" s="274"/>
      <c r="JZ154" s="274"/>
      <c r="KA154" s="274"/>
      <c r="KB154" s="274"/>
      <c r="KC154" s="274"/>
      <c r="KD154" s="274"/>
      <c r="KE154" s="274"/>
      <c r="KF154" s="274"/>
      <c r="KG154" s="274"/>
      <c r="KH154" s="274"/>
      <c r="KI154" s="274"/>
      <c r="KJ154" s="274"/>
      <c r="KK154" s="274"/>
      <c r="KL154" s="274"/>
      <c r="KM154" s="274"/>
      <c r="KN154" s="274"/>
      <c r="KO154" s="274"/>
      <c r="KP154" s="274"/>
      <c r="KQ154" s="274"/>
      <c r="KR154" s="274"/>
      <c r="KS154" s="274"/>
      <c r="KT154" s="274"/>
      <c r="KU154" s="274"/>
      <c r="KV154" s="274"/>
      <c r="KW154" s="274"/>
      <c r="KX154" s="274"/>
      <c r="KY154" s="274"/>
      <c r="KZ154" s="274"/>
      <c r="LA154" s="274"/>
      <c r="LB154" s="275"/>
      <c r="LC154" s="302" t="str">
        <f t="shared" si="17"/>
        <v/>
      </c>
      <c r="LD154" s="354" t="str" cm="1">
        <f t="array" ref="LD154">IFERROR(
    (((D154/FRACAS!$AY$1)*60))
    /
    (((D154/FRACAS!$AY$1)*60) + SUMPRODUCT((FRACAS!$B$5:$B$9997=D$4)*(FRACAS!$D$5:$D$9997&lt;=D154)*(IFERROR(FRACAS!$AM$5:$AM$9997,0)))
    ),"")</f>
        <v/>
      </c>
      <c r="LE154" s="354" t="str" cm="1">
        <f t="array" ref="LE154">IFERROR(
    (((E154/FRACAS!$AY$1)*60))
    /
    (((E154/FRACAS!$AY$1)*60) + SUMPRODUCT((FRACAS!$B$5:$B$9997=E$4)*(FRACAS!$D$5:$D$9997&lt;=E154)*(IFERROR(FRACAS!$AM$5:$AM$9997,0)))
    ),"")</f>
        <v/>
      </c>
      <c r="LF154" s="354" t="str" cm="1">
        <f t="array" ref="LF154">IFERROR(
    (((F154/FRACAS!$AY$1)*60))
    /
    (((F154/FRACAS!$AY$1)*60) + SUMPRODUCT((FRACAS!$B$5:$B$9997=F$4)*(FRACAS!$D$5:$D$9997&lt;=F154)*(IFERROR(FRACAS!$AM$5:$AM$9997,0)))
    ),"")</f>
        <v/>
      </c>
      <c r="LG154" s="354" t="str" cm="1">
        <f t="array" ref="LG154">IFERROR(
    (((G154/FRACAS!$AY$1)*60))
    /
    (((G154/FRACAS!$AY$1)*60) + SUMPRODUCT((FRACAS!$B$5:$B$9997=G$4)*(FRACAS!$D$5:$D$9997&lt;=G154)*(IFERROR(FRACAS!$AM$5:$AM$9997,0)))
    ),"")</f>
        <v/>
      </c>
      <c r="LH154" s="354" t="str" cm="1">
        <f t="array" ref="LH154">IFERROR(
    (((H154/FRACAS!$AY$1)*60))
    /
    (((H154/FRACAS!$AY$1)*60) + SUMPRODUCT((FRACAS!$B$5:$B$9997=H$4)*(FRACAS!$D$5:$D$9997&lt;=H154)*(IFERROR(FRACAS!$AM$5:$AM$9997,0)))
    ),"")</f>
        <v/>
      </c>
      <c r="LI154" s="354" t="str" cm="1">
        <f t="array" ref="LI154">IFERROR(
    (((I154/FRACAS!$AY$1)*60))
    /
    (((I154/FRACAS!$AY$1)*60) + SUMPRODUCT((FRACAS!$B$5:$B$9997=I$4)*(FRACAS!$D$5:$D$9997&lt;=I154)*(IFERROR(FRACAS!$AM$5:$AM$9997,0)))
    ),"")</f>
        <v/>
      </c>
      <c r="LJ154" s="354" t="str" cm="1">
        <f t="array" ref="LJ154">IFERROR(
    (((J154/FRACAS!$AY$1)*60))
    /
    (((J154/FRACAS!$AY$1)*60) + SUMPRODUCT((FRACAS!$B$5:$B$9997=J$4)*(FRACAS!$D$5:$D$9997&lt;=J154)*(IFERROR(FRACAS!$AM$5:$AM$9997,0)))
    ),"")</f>
        <v/>
      </c>
      <c r="LK154" s="354" t="str" cm="1">
        <f t="array" ref="LK154">IFERROR(
    (((K154/FRACAS!$AY$1)*60))
    /
    (((K154/FRACAS!$AY$1)*60) + SUMPRODUCT((FRACAS!$B$5:$B$9997=K$4)*(FRACAS!$D$5:$D$9997&lt;=K154)*(IFERROR(FRACAS!$AM$5:$AM$9997,0)))
    ),"")</f>
        <v/>
      </c>
      <c r="LL154" s="354" t="str" cm="1">
        <f t="array" ref="LL154">IFERROR(
    (((L154/FRACAS!$AY$1)*60))
    /
    (((L154/FRACAS!$AY$1)*60) + SUMPRODUCT((FRACAS!$B$5:$B$9997=L$4)*(FRACAS!$D$5:$D$9997&lt;=L154)*(IFERROR(FRACAS!$AM$5:$AM$9997,0)))
    ),"")</f>
        <v/>
      </c>
      <c r="LM154" s="354" t="str" cm="1">
        <f t="array" ref="LM154">IFERROR(
    (((M154/FRACAS!$AY$1)*60))
    /
    (((M154/FRACAS!$AY$1)*60) + SUMPRODUCT((FRACAS!$B$5:$B$9997=M$4)*(FRACAS!$D$5:$D$9997&lt;=M154)*(IFERROR(FRACAS!$AM$5:$AM$9997,0)))
    ),"")</f>
        <v/>
      </c>
      <c r="LN154" s="308"/>
      <c r="LO154" s="276"/>
      <c r="LP154" s="276"/>
      <c r="LQ154" s="276"/>
      <c r="LR154" s="276"/>
      <c r="LS154" s="276"/>
      <c r="LT154" s="276"/>
      <c r="LU154" s="276"/>
      <c r="LV154" s="276"/>
      <c r="LW154" s="276"/>
      <c r="LX154" s="276"/>
      <c r="LY154" s="276"/>
      <c r="LZ154" s="276"/>
      <c r="MA154" s="276"/>
      <c r="MB154" s="276"/>
      <c r="MC154" s="276"/>
      <c r="MD154" s="276"/>
      <c r="ME154" s="276"/>
      <c r="MF154" s="276"/>
      <c r="MG154" s="276"/>
      <c r="MH154" s="276"/>
      <c r="MI154" s="276"/>
      <c r="MJ154" s="276"/>
      <c r="MK154" s="276"/>
      <c r="ML154" s="276"/>
      <c r="MM154" s="276"/>
      <c r="MN154" s="276"/>
      <c r="MO154" s="276"/>
      <c r="MP154" s="276"/>
      <c r="MQ154" s="276"/>
      <c r="MR154" s="276"/>
      <c r="MS154" s="276"/>
      <c r="MT154" s="276"/>
      <c r="MU154" s="276"/>
      <c r="MV154" s="276"/>
      <c r="MW154" s="276"/>
      <c r="MX154" s="276"/>
      <c r="MY154" s="276"/>
      <c r="MZ154" s="276"/>
      <c r="NA154" s="277"/>
      <c r="ND154" s="345">
        <f t="shared" si="18"/>
        <v>0</v>
      </c>
      <c r="NE154" s="346" t="str">
        <f t="shared" si="16"/>
        <v/>
      </c>
      <c r="NF154" s="347" t="str" cm="1">
        <f t="array" ref="NF154">IF($ND154=0,"",(IFERROR( (IFERROR($ND154/FRACAS!$AY$1*60,0) - SUMPRODUCT( (FRACAS!$K$5:$K$9999=NF$2) * IFERROR(FRACAS!$AN$5:$AN$9999,0) ) ) / IFERROR($ND154/FRACAS!$AY$1*60,0), 1 )))</f>
        <v/>
      </c>
      <c r="NG154" s="347" t="str" cm="1">
        <f t="array" ref="NG154">IF($ND154=0,"",(IFERROR( (IFERROR($ND154/FRACAS!$AY$1*60,0) - SUMPRODUCT( (FRACAS!$K$5:$K$9999=NG$2) * IFERROR(FRACAS!$AN$5:$AN$9999,0) ) ) / IFERROR($ND154/FRACAS!$AY$1*60,0), 1 )))</f>
        <v/>
      </c>
      <c r="NH154" s="347" t="str" cm="1">
        <f t="array" ref="NH154">IF($ND154=0,"",(IFERROR( (IFERROR($ND154/FRACAS!$AY$1*60,0) - SUMPRODUCT( (FRACAS!$K$5:$K$9999=NH$2) * IFERROR(FRACAS!$AN$5:$AN$9999,0) ) ) / IFERROR($ND154/FRACAS!$AY$1*60,0), 1 )))</f>
        <v/>
      </c>
      <c r="NI154" s="347" t="str" cm="1">
        <f t="array" ref="NI154">IF($ND154=0,"",(IFERROR( (IFERROR($ND154/FRACAS!$AY$1*60,0) - SUMPRODUCT( (FRACAS!$K$5:$K$9999=NI$2) * IFERROR(FRACAS!$AN$5:$AN$9999,0) ) ) / IFERROR($ND154/FRACAS!$AY$1*60,0), 1 )))</f>
        <v/>
      </c>
      <c r="NJ154" s="347" t="str" cm="1">
        <f t="array" ref="NJ154">IF($ND154=0,"",(IFERROR( (IFERROR($ND154/FRACAS!$AY$1*60,0) - SUMPRODUCT( (FRACAS!$K$5:$K$9999=NJ$2) * IFERROR(FRACAS!$AN$5:$AN$9999,0) ) ) / IFERROR($ND154/FRACAS!$AY$1*60,0), 1 )))</f>
        <v/>
      </c>
      <c r="NK154" s="347" t="str" cm="1">
        <f t="array" ref="NK154">IF($ND154=0,"",(IFERROR( (IFERROR($ND154/FRACAS!$AY$1*60,0) - SUMPRODUCT( (FRACAS!$K$5:$K$9999=NK$2) * IFERROR(FRACAS!$AN$5:$AN$9999,0) ) ) / IFERROR($ND154/FRACAS!$AY$1*60,0), 1 )))</f>
        <v/>
      </c>
      <c r="NL154" s="347" t="str" cm="1">
        <f t="array" ref="NL154">IF($ND154=0,"",(IFERROR( (IFERROR($ND154/FRACAS!$AY$1*60,0) - SUMPRODUCT( (FRACAS!$K$5:$K$9999=NL$2) * IFERROR(FRACAS!$AN$5:$AN$9999,0) ) ) / IFERROR($ND154/FRACAS!$AY$1*60,0), 1 )))</f>
        <v/>
      </c>
      <c r="NM154" s="347" t="str" cm="1">
        <f t="array" ref="NM154">IF($ND154=0,"",(IFERROR( (IFERROR($ND154/FRACAS!$AY$1*60,0) - SUMPRODUCT( (FRACAS!$K$5:$K$9999=NM$2) * IFERROR(FRACAS!$AN$5:$AN$9999,0) ) ) / IFERROR($ND154/FRACAS!$AY$1*60,0), 1 )))</f>
        <v/>
      </c>
      <c r="NN154" s="347" t="str" cm="1">
        <f t="array" ref="NN154">IF($ND154=0,"",(IFERROR( (IFERROR($ND154/FRACAS!$AY$1*60,0) - SUMPRODUCT( (FRACAS!$K$5:$K$9999=NN$2) * IFERROR(FRACAS!$AN$5:$AN$9999,0) ) ) / IFERROR($ND154/FRACAS!$AY$1*60,0), 1 )))</f>
        <v/>
      </c>
      <c r="NO154" s="347" t="str" cm="1">
        <f t="array" ref="NO154">IF($ND154=0,"",(IFERROR( (IFERROR($ND154/FRACAS!$AY$1*60,0) - SUMPRODUCT( (FRACAS!$K$5:$K$9999=NO$2) * IFERROR(FRACAS!$AN$5:$AN$9999,0) ) ) / IFERROR($ND154/FRACAS!$AY$1*60,0), 1 )))</f>
        <v/>
      </c>
      <c r="NP154" s="347" t="str" cm="1">
        <f t="array" ref="NP154">IF($ND154=0,"",(IFERROR( (IFERROR($ND154/FRACAS!$AY$1*60,0) - SUMPRODUCT( (FRACAS!$K$5:$K$9999=NP$2) * IFERROR(FRACAS!$AN$5:$AN$9999,0) ) ) / IFERROR($ND154/FRACAS!$AY$1*60,0), 1 )))</f>
        <v/>
      </c>
      <c r="NQ154" s="347" t="str" cm="1">
        <f t="array" ref="NQ154">IF($ND154=0,"",(IFERROR( (IFERROR($ND154/FRACAS!$AY$1*60,0) - SUMPRODUCT( (FRACAS!$K$5:$K$9999=NQ$2) * IFERROR(FRACAS!$AN$5:$AN$9999,0) ) ) / IFERROR($ND154/FRACAS!$AY$1*60,0), 1 )))</f>
        <v/>
      </c>
      <c r="NR154" s="347" t="str" cm="1">
        <f t="array" ref="NR154">IF($ND154=0,"",(IFERROR( (IFERROR($ND154/FRACAS!$AY$1*60,0) - SUMPRODUCT( (FRACAS!$K$5:$K$9999=NR$2) * IFERROR(FRACAS!$AN$5:$AN$9999,0) ) ) / IFERROR($ND154/FRACAS!$AY$1*60,0), 1 )))</f>
        <v/>
      </c>
      <c r="NS154" s="347" t="str" cm="1">
        <f t="array" ref="NS154">IF($ND154=0,"",(IFERROR( (IFERROR($ND154/FRACAS!$AY$1*60,0) - SUMPRODUCT( (FRACAS!$K$5:$K$9999=NS$2) * IFERROR(FRACAS!$AN$5:$AN$9999,0) ) ) / IFERROR($ND154/FRACAS!$AY$1*60,0), 1 )))</f>
        <v/>
      </c>
      <c r="NT154" s="347" t="str" cm="1">
        <f t="array" ref="NT154">IF($ND154=0,"",(IFERROR( (IFERROR($ND154/FRACAS!$AY$1*60,0) - SUMPRODUCT( (FRACAS!$K$5:$K$9999=NT$2) * IFERROR(FRACAS!$AN$5:$AN$9999,0) ) ) / IFERROR($ND154/FRACAS!$AY$1*60,0), 1 )))</f>
        <v/>
      </c>
      <c r="NU154" s="347" t="str" cm="1">
        <f t="array" ref="NU154">IF($ND154=0,"",(IFERROR( (IFERROR($ND154/FRACAS!$AY$1*60,0) - SUMPRODUCT( (FRACAS!$K$5:$K$9999=NU$2) * IFERROR(FRACAS!$AN$5:$AN$9999,0) ) ) / IFERROR($ND154/FRACAS!$AY$1*60,0), 1 )))</f>
        <v/>
      </c>
      <c r="NV154" s="347" t="str" cm="1">
        <f t="array" ref="NV154">IF($ND154=0,"",(IFERROR( (IFERROR($ND154/FRACAS!$AY$1*60,0) - SUMPRODUCT( (FRACAS!$K$5:$K$9999=NV$2) * IFERROR(FRACAS!$AN$5:$AN$9999,0) ) ) / IFERROR($ND154/FRACAS!$AY$1*60,0), 1 )))</f>
        <v/>
      </c>
      <c r="NW154" s="347" t="str" cm="1">
        <f t="array" ref="NW154">IF($ND154=0,"",(IFERROR( (IFERROR($ND154/FRACAS!$AY$1*60,0) - SUMPRODUCT( (FRACAS!$K$5:$K$9999=NW$2) * IFERROR(FRACAS!$AN$5:$AN$9999,0) ) ) / IFERROR($ND154/FRACAS!$AY$1*60,0), 1 )))</f>
        <v/>
      </c>
      <c r="NX154" s="347" t="str" cm="1">
        <f t="array" ref="NX154">IF($ND154=0,"",(IFERROR( (IFERROR($ND154/FRACAS!$AY$1*60,0) - SUMPRODUCT( (FRACAS!$K$5:$K$9999=NX$2) * IFERROR(FRACAS!$AN$5:$AN$9999,0) ) ) / IFERROR($ND154/FRACAS!$AY$1*60,0), 1 )))</f>
        <v/>
      </c>
      <c r="NY154" s="347" t="str" cm="1">
        <f t="array" ref="NY154">IF($ND154=0,"",(IFERROR( (IFERROR($ND154/FRACAS!$AY$1*60,0) - SUMPRODUCT( (FRACAS!$K$5:$K$9999=NY$2) * IFERROR(FRACAS!$AN$5:$AN$9999,0) ) ) / IFERROR($ND154/FRACAS!$AY$1*60,0), 1 )))</f>
        <v/>
      </c>
      <c r="NZ154" s="347" t="str" cm="1">
        <f t="array" ref="NZ154">IF($ND154=0,"",(IFERROR( (IFERROR($ND154/FRACAS!$AY$1*60,0) - SUMPRODUCT( (FRACAS!$K$5:$K$9999=NZ$2) * IFERROR(FRACAS!$AN$5:$AN$9999,0) ) ) / IFERROR($ND154/FRACAS!$AY$1*60,0), 1 )))</f>
        <v/>
      </c>
      <c r="OA154" s="347" t="str" cm="1">
        <f t="array" ref="OA154">IF($ND154=0,"",(IFERROR( (IFERROR($ND154/FRACAS!$AY$1*60,0) - SUMPRODUCT( (FRACAS!$K$5:$K$9999=OA$2) * IFERROR(FRACAS!$AN$5:$AN$9999,0) ) ) / IFERROR($ND154/FRACAS!$AY$1*60,0), 1 )))</f>
        <v/>
      </c>
      <c r="OB154" s="347" t="str" cm="1">
        <f t="array" ref="OB154">IF($ND154=0,"",(IFERROR( (IFERROR($ND154/FRACAS!$AY$1*60,0) - SUMPRODUCT( (FRACAS!$K$5:$K$9999=OB$2) * IFERROR(FRACAS!$AN$5:$AN$9999,0) ) ) / IFERROR($ND154/FRACAS!$AY$1*60,0), 1 )))</f>
        <v/>
      </c>
      <c r="OC154" s="347" t="str" cm="1">
        <f t="array" ref="OC154">IF($ND154=0,"",(IFERROR( (IFERROR($ND154/FRACAS!$AY$1*60,0) - SUMPRODUCT( (FRACAS!$K$5:$K$9999=OC$2) * IFERROR(FRACAS!$AN$5:$AN$9999,0) ) ) / IFERROR($ND154/FRACAS!$AY$1*60,0), 1 )))</f>
        <v/>
      </c>
      <c r="OD154" s="347" t="str" cm="1">
        <f t="array" ref="OD154">IF($ND154=0,"",(IFERROR( (IFERROR($ND154/FRACAS!$AY$1*60,0) - SUMPRODUCT( (FRACAS!$K$5:$K$9999=OD$2) * IFERROR(FRACAS!$AN$5:$AN$9999,0) ) ) / IFERROR($ND154/FRACAS!$AY$1*60,0), 1 )))</f>
        <v/>
      </c>
      <c r="OE154" s="347" t="str" cm="1">
        <f t="array" ref="OE154">IF($ND154=0,"",(IFERROR( (IFERROR($ND154/FRACAS!$AY$1*60,0) - SUMPRODUCT( (FRACAS!$K$5:$K$9999=OE$2) * IFERROR(FRACAS!$AN$5:$AN$9999,0) ) ) / IFERROR($ND154/FRACAS!$AY$1*60,0), 1 )))</f>
        <v/>
      </c>
      <c r="OF154" s="347" t="str" cm="1">
        <f t="array" ref="OF154">IF($ND154=0,"",(IFERROR( (IFERROR($ND154/FRACAS!$AY$1*60,0) - SUMPRODUCT( (FRACAS!$K$5:$K$9999=OF$2) * IFERROR(FRACAS!$AN$5:$AN$9999,0) ) ) / IFERROR($ND154/FRACAS!$AY$1*60,0), 1 )))</f>
        <v/>
      </c>
      <c r="OG154" s="347" t="str" cm="1">
        <f t="array" ref="OG154">IF($ND154=0,"",(IFERROR( (IFERROR($ND154/FRACAS!$AY$1*60,0) - SUMPRODUCT( (FRACAS!$K$5:$K$9999=OG$2) * IFERROR(FRACAS!$AN$5:$AN$9999,0) ) ) / IFERROR($ND154/FRACAS!$AY$1*60,0), 1 )))</f>
        <v/>
      </c>
      <c r="OH154" s="347" t="str" cm="1">
        <f t="array" ref="OH154">IF($ND154=0,"",(IFERROR( (IFERROR($ND154/FRACAS!$AY$1*60,0) - SUMPRODUCT( (FRACAS!$K$5:$K$9999=OH$2) * IFERROR(FRACAS!$AN$5:$AN$9999,0) ) ) / IFERROR($ND154/FRACAS!$AY$1*60,0), 1 )))</f>
        <v/>
      </c>
      <c r="OI154" s="347" t="str" cm="1">
        <f t="array" ref="OI154">IF($ND154=0,"",(IFERROR( (IFERROR($ND154/FRACAS!$AY$1*60,0) - SUMPRODUCT( (FRACAS!$K$5:$K$9999=OI$2) * IFERROR(FRACAS!$AN$5:$AN$9999,0) ) ) / IFERROR($ND154/FRACAS!$AY$1*60,0), 1 )))</f>
        <v/>
      </c>
      <c r="OJ154" s="347" t="str" cm="1">
        <f t="array" ref="OJ154">IF($ND154=0,"",(IFERROR( (IFERROR($ND154/FRACAS!$AY$1*60,0) - SUMPRODUCT( (FRACAS!$K$5:$K$9999=OJ$2) * IFERROR(FRACAS!$AN$5:$AN$9999,0) ) ) / IFERROR($ND154/FRACAS!$AY$1*60,0), 1 )))</f>
        <v/>
      </c>
      <c r="OK154" s="347" t="str" cm="1">
        <f t="array" ref="OK154">IF($ND154=0,"",(IFERROR( (IFERROR($ND154/FRACAS!$AY$1*60,0) - SUMPRODUCT( (FRACAS!$K$5:$K$9999=OK$2) * IFERROR(FRACAS!$AN$5:$AN$9999,0) ) ) / IFERROR($ND154/FRACAS!$AY$1*60,0), 1 )))</f>
        <v/>
      </c>
      <c r="OL154" s="347" t="str" cm="1">
        <f t="array" ref="OL154">IF($ND154=0,"",(IFERROR( (IFERROR($ND154/FRACAS!$AY$1*60,0) - SUMPRODUCT( (FRACAS!$K$5:$K$9999=OL$2) * IFERROR(FRACAS!$AN$5:$AN$9999,0) ) ) / IFERROR($ND154/FRACAS!$AY$1*60,0), 1 )))</f>
        <v/>
      </c>
      <c r="OM154" s="347" t="str" cm="1">
        <f t="array" ref="OM154">IF($ND154=0,"",(IFERROR( (IFERROR($ND154/FRACAS!$AY$1*60,0) - SUMPRODUCT( (FRACAS!$K$5:$K$9999=OM$2) * IFERROR(FRACAS!$AN$5:$AN$9999,0) ) ) / IFERROR($ND154/FRACAS!$AY$1*60,0), 1 )))</f>
        <v/>
      </c>
      <c r="ON154" s="347" t="str" cm="1">
        <f t="array" ref="ON154">IF($ND154=0,"",(IFERROR( (IFERROR($ND154/FRACAS!$AY$1*60,0) - SUMPRODUCT( (FRACAS!$K$5:$K$9999=ON$2) * IFERROR(FRACAS!$AN$5:$AN$9999,0) ) ) / IFERROR($ND154/FRACAS!$AY$1*60,0), 1 )))</f>
        <v/>
      </c>
    </row>
    <row r="155" spans="2:404" ht="15" customHeight="1">
      <c r="B155" s="301" t="s">
        <v>262</v>
      </c>
      <c r="C155" s="302">
        <v>46311</v>
      </c>
      <c r="D155" s="279" t="str">
        <f>IF('[7]MİLLEAGE(KM)'!H156="","",'[7]MİLLEAGE(KM)'!H156)</f>
        <v/>
      </c>
      <c r="E155" s="279" t="str">
        <f>IF('[7]MİLLEAGE(KM)'!I156="","",'[7]MİLLEAGE(KM)'!I156)</f>
        <v/>
      </c>
      <c r="F155" s="279" t="str">
        <f>IF('[7]MİLLEAGE(KM)'!J156="","",'[7]MİLLEAGE(KM)'!J156)</f>
        <v/>
      </c>
      <c r="G155" s="279" t="str">
        <f>IF('[7]MİLLEAGE(KM)'!K156="","",'[7]MİLLEAGE(KM)'!K156)</f>
        <v/>
      </c>
      <c r="H155" s="279" t="str">
        <f>IF('[7]MİLLEAGE(KM)'!L156="","",'[7]MİLLEAGE(KM)'!L156)</f>
        <v/>
      </c>
      <c r="I155" s="279" t="str">
        <f>IF('[7]MİLLEAGE(KM)'!M156="","",'[7]MİLLEAGE(KM)'!M156)</f>
        <v/>
      </c>
      <c r="J155" s="279" t="str">
        <f>IF('[7]MİLLEAGE(KM)'!N156="","",'[7]MİLLEAGE(KM)'!N156)</f>
        <v/>
      </c>
      <c r="K155" s="279" t="str">
        <f>IF('[7]MİLLEAGE(KM)'!O156="","",'[7]MİLLEAGE(KM)'!O156)</f>
        <v/>
      </c>
      <c r="L155" s="279" t="str">
        <f>IF('[7]MİLLEAGE(KM)'!P156="","",'[7]MİLLEAGE(KM)'!P156)</f>
        <v/>
      </c>
      <c r="M155" s="279" t="str">
        <f>IF('[7]MİLLEAGE(KM)'!Q156="","",'[7]MİLLEAGE(KM)'!Q156)</f>
        <v/>
      </c>
      <c r="N155" s="305"/>
      <c r="O155" s="279"/>
      <c r="P155" s="279"/>
      <c r="Q155" s="279"/>
      <c r="R155" s="279"/>
      <c r="S155" s="279"/>
      <c r="T155" s="279"/>
      <c r="U155" s="279"/>
      <c r="V155" s="279"/>
      <c r="W155" s="279"/>
      <c r="X155" s="279"/>
      <c r="Y155" s="279"/>
      <c r="Z155" s="279"/>
      <c r="AA155" s="279"/>
      <c r="AB155" s="279"/>
      <c r="AC155" s="279"/>
      <c r="AD155" s="279"/>
      <c r="AE155" s="279"/>
      <c r="AF155" s="279"/>
      <c r="AG155" s="279"/>
      <c r="AH155" s="279"/>
      <c r="AI155" s="279"/>
      <c r="AJ155" s="279"/>
      <c r="AK155" s="279"/>
      <c r="AL155" s="279"/>
      <c r="AM155" s="279"/>
      <c r="AN155" s="279"/>
      <c r="AO155" s="279"/>
      <c r="AP155" s="279"/>
      <c r="AQ155" s="279"/>
      <c r="AR155" s="279"/>
      <c r="AS155" s="279"/>
      <c r="AT155" s="279"/>
      <c r="AU155" s="279"/>
      <c r="AV155" s="279"/>
      <c r="AW155" s="279"/>
      <c r="AX155" s="279"/>
      <c r="AY155" s="279"/>
      <c r="AZ155" s="279"/>
      <c r="BA155" s="280"/>
      <c r="BB155" s="266"/>
      <c r="BC155" s="266"/>
      <c r="BD155" s="352"/>
      <c r="BE155" s="352"/>
      <c r="BF155" s="352"/>
      <c r="BG155" s="352"/>
      <c r="BH155" s="352"/>
      <c r="BI155" s="352"/>
      <c r="BJ155" s="352"/>
      <c r="BK155" s="352"/>
      <c r="BL155" s="352"/>
      <c r="BM155" s="352"/>
      <c r="BN155" s="352"/>
      <c r="BO155" s="352"/>
      <c r="BP155" s="352"/>
      <c r="BQ155" s="352"/>
      <c r="BR155" s="352"/>
      <c r="BS155" s="352"/>
      <c r="BT155" s="352"/>
      <c r="BU155" s="352"/>
      <c r="BV155" s="352"/>
      <c r="BW155" s="352"/>
      <c r="BX155" s="352"/>
      <c r="BY155" s="352"/>
      <c r="BZ155" s="352"/>
      <c r="CA155" s="352"/>
      <c r="CB155" s="352"/>
      <c r="CC155" s="352"/>
      <c r="CD155" s="352"/>
      <c r="CE155" s="352"/>
      <c r="CF155" s="352"/>
      <c r="CG155" s="352"/>
      <c r="CH155" s="352"/>
      <c r="CI155" s="352"/>
      <c r="CJ155" s="352"/>
      <c r="CK155" s="352"/>
      <c r="CL155" s="352"/>
      <c r="CM155" s="352"/>
      <c r="CN155" s="352"/>
      <c r="CO155" s="352"/>
      <c r="CP155" s="352"/>
      <c r="CQ155" s="352"/>
      <c r="CR155" s="352"/>
      <c r="CS155" s="352"/>
      <c r="CT155" s="352"/>
      <c r="CU155" s="352"/>
      <c r="CV155" s="352"/>
      <c r="CW155" s="352"/>
      <c r="CX155" s="352"/>
      <c r="CY155" s="352"/>
      <c r="CZ155" s="352"/>
      <c r="DA155" s="352"/>
      <c r="DB155" s="266"/>
      <c r="DC155" s="266">
        <f t="shared" si="14"/>
        <v>0</v>
      </c>
      <c r="DD155" s="302" t="str">
        <f t="shared" si="15"/>
        <v/>
      </c>
      <c r="DE155" s="328">
        <f>IF(D155&gt; 0,(COUNTIFS(FRACAS!$B$5:$B$9997, D$4, FRACAS!$D$5:$D$9997, "&lt;="&amp;D155)), "" )</f>
        <v>0</v>
      </c>
      <c r="DF155" s="282">
        <f>IF(E155&gt; 0,(COUNTIFS(FRACAS!$B$5:$B$9997, E$4, FRACAS!$D$5:$D$9997, "&lt;="&amp;E155)), "" )</f>
        <v>0</v>
      </c>
      <c r="DG155" s="282">
        <f>IF(F155&gt; 0,(COUNTIFS(FRACAS!$B$5:$B$9997, F$4, FRACAS!$D$5:$D$9997, "&lt;="&amp;F155)), "" )</f>
        <v>0</v>
      </c>
      <c r="DH155" s="282">
        <f>IF(G155&gt; 0,(COUNTIFS(FRACAS!$B$5:$B$9997, G$4, FRACAS!$D$5:$D$9997, "&lt;="&amp;G155)), "" )</f>
        <v>0</v>
      </c>
      <c r="DI155" s="282">
        <f>IF(H155&gt; 0,(COUNTIFS(FRACAS!$B$5:$B$9997, H$4, FRACAS!$D$5:$D$9997, "&lt;="&amp;H155)), "" )</f>
        <v>0</v>
      </c>
      <c r="DJ155" s="282">
        <f>IF(I155&gt; 0,(COUNTIFS(FRACAS!$B$5:$B$9997, I$4, FRACAS!$D$5:$D$9997, "&lt;="&amp;I155)), "" )</f>
        <v>0</v>
      </c>
      <c r="DK155" s="282">
        <f>IF(J155&gt; 0,(COUNTIFS(FRACAS!$B$5:$B$9997, J$4, FRACAS!$D$5:$D$9997, "&lt;="&amp;J155)), "" )</f>
        <v>0</v>
      </c>
      <c r="DL155" s="282">
        <f>IF(K155&gt; 0,(COUNTIFS(FRACAS!$B$5:$B$9997, K$4, FRACAS!$D$5:$D$9997, "&lt;="&amp;K155)), "" )</f>
        <v>0</v>
      </c>
      <c r="DM155" s="282">
        <f>IF(L155&gt; 0,(COUNTIFS(FRACAS!$B$5:$B$9997, L$4, FRACAS!$D$5:$D$9997, "&lt;="&amp;L155)), "" )</f>
        <v>0</v>
      </c>
      <c r="DN155" s="282">
        <f>IF(M155&gt; 0,(COUNTIFS(FRACAS!$B$5:$B$9997, M$4, FRACAS!$D$5:$D$9997, "&lt;="&amp;M155)), "" )</f>
        <v>0</v>
      </c>
      <c r="DO155" s="284"/>
      <c r="DP155" s="282"/>
      <c r="DQ155" s="282"/>
      <c r="DR155" s="282"/>
      <c r="DS155" s="282"/>
      <c r="DT155" s="282"/>
      <c r="DU155" s="282"/>
      <c r="DV155" s="282"/>
      <c r="DW155" s="282"/>
      <c r="DX155" s="282"/>
      <c r="DY155" s="282"/>
      <c r="DZ155" s="282"/>
      <c r="EA155" s="282"/>
      <c r="EB155" s="282"/>
      <c r="EC155" s="282"/>
      <c r="ED155" s="282"/>
      <c r="EE155" s="282"/>
      <c r="EF155" s="282"/>
      <c r="EG155" s="282"/>
      <c r="EH155" s="282"/>
      <c r="EI155" s="282"/>
      <c r="EJ155" s="282"/>
      <c r="EK155" s="282"/>
      <c r="EL155" s="282"/>
      <c r="EM155" s="282"/>
      <c r="EN155" s="282"/>
      <c r="EO155" s="282"/>
      <c r="EP155" s="282"/>
      <c r="EQ155" s="282"/>
      <c r="ER155" s="282"/>
      <c r="ES155" s="282"/>
      <c r="ET155" s="282"/>
      <c r="EU155" s="282"/>
      <c r="EV155" s="282"/>
      <c r="EW155" s="282"/>
      <c r="EX155" s="282"/>
      <c r="EY155" s="282"/>
      <c r="EZ155" s="282"/>
      <c r="FA155" s="282"/>
      <c r="FB155" s="283"/>
      <c r="FC155" s="285"/>
      <c r="FD155" s="285"/>
      <c r="JN155" s="306"/>
      <c r="JO155" s="274"/>
      <c r="JP155" s="274"/>
      <c r="JQ155" s="274"/>
      <c r="JR155" s="274"/>
      <c r="JS155" s="274"/>
      <c r="JT155" s="274"/>
      <c r="JU155" s="274"/>
      <c r="JV155" s="274"/>
      <c r="JW155" s="274"/>
      <c r="JX155" s="274"/>
      <c r="JY155" s="274"/>
      <c r="JZ155" s="274"/>
      <c r="KA155" s="274"/>
      <c r="KB155" s="274"/>
      <c r="KC155" s="274"/>
      <c r="KD155" s="274"/>
      <c r="KE155" s="274"/>
      <c r="KF155" s="274"/>
      <c r="KG155" s="274"/>
      <c r="KH155" s="274"/>
      <c r="KI155" s="274"/>
      <c r="KJ155" s="274"/>
      <c r="KK155" s="274"/>
      <c r="KL155" s="274"/>
      <c r="KM155" s="274"/>
      <c r="KN155" s="274"/>
      <c r="KO155" s="274"/>
      <c r="KP155" s="274"/>
      <c r="KQ155" s="274"/>
      <c r="KR155" s="274"/>
      <c r="KS155" s="274"/>
      <c r="KT155" s="274"/>
      <c r="KU155" s="274"/>
      <c r="KV155" s="274"/>
      <c r="KW155" s="274"/>
      <c r="KX155" s="274"/>
      <c r="KY155" s="274"/>
      <c r="KZ155" s="274"/>
      <c r="LA155" s="274"/>
      <c r="LB155" s="275"/>
      <c r="LC155" s="302" t="str">
        <f t="shared" si="17"/>
        <v/>
      </c>
      <c r="LD155" s="354" t="str" cm="1">
        <f t="array" ref="LD155">IFERROR(
    (((D155/FRACAS!$AY$1)*60))
    /
    (((D155/FRACAS!$AY$1)*60) + SUMPRODUCT((FRACAS!$B$5:$B$9997=D$4)*(FRACAS!$D$5:$D$9997&lt;=D155)*(IFERROR(FRACAS!$AM$5:$AM$9997,0)))
    ),"")</f>
        <v/>
      </c>
      <c r="LE155" s="354" t="str" cm="1">
        <f t="array" ref="LE155">IFERROR(
    (((E155/FRACAS!$AY$1)*60))
    /
    (((E155/FRACAS!$AY$1)*60) + SUMPRODUCT((FRACAS!$B$5:$B$9997=E$4)*(FRACAS!$D$5:$D$9997&lt;=E155)*(IFERROR(FRACAS!$AM$5:$AM$9997,0)))
    ),"")</f>
        <v/>
      </c>
      <c r="LF155" s="354" t="str" cm="1">
        <f t="array" ref="LF155">IFERROR(
    (((F155/FRACAS!$AY$1)*60))
    /
    (((F155/FRACAS!$AY$1)*60) + SUMPRODUCT((FRACAS!$B$5:$B$9997=F$4)*(FRACAS!$D$5:$D$9997&lt;=F155)*(IFERROR(FRACAS!$AM$5:$AM$9997,0)))
    ),"")</f>
        <v/>
      </c>
      <c r="LG155" s="354" t="str" cm="1">
        <f t="array" ref="LG155">IFERROR(
    (((G155/FRACAS!$AY$1)*60))
    /
    (((G155/FRACAS!$AY$1)*60) + SUMPRODUCT((FRACAS!$B$5:$B$9997=G$4)*(FRACAS!$D$5:$D$9997&lt;=G155)*(IFERROR(FRACAS!$AM$5:$AM$9997,0)))
    ),"")</f>
        <v/>
      </c>
      <c r="LH155" s="354" t="str" cm="1">
        <f t="array" ref="LH155">IFERROR(
    (((H155/FRACAS!$AY$1)*60))
    /
    (((H155/FRACAS!$AY$1)*60) + SUMPRODUCT((FRACAS!$B$5:$B$9997=H$4)*(FRACAS!$D$5:$D$9997&lt;=H155)*(IFERROR(FRACAS!$AM$5:$AM$9997,0)))
    ),"")</f>
        <v/>
      </c>
      <c r="LI155" s="354" t="str" cm="1">
        <f t="array" ref="LI155">IFERROR(
    (((I155/FRACAS!$AY$1)*60))
    /
    (((I155/FRACAS!$AY$1)*60) + SUMPRODUCT((FRACAS!$B$5:$B$9997=I$4)*(FRACAS!$D$5:$D$9997&lt;=I155)*(IFERROR(FRACAS!$AM$5:$AM$9997,0)))
    ),"")</f>
        <v/>
      </c>
      <c r="LJ155" s="354" t="str" cm="1">
        <f t="array" ref="LJ155">IFERROR(
    (((J155/FRACAS!$AY$1)*60))
    /
    (((J155/FRACAS!$AY$1)*60) + SUMPRODUCT((FRACAS!$B$5:$B$9997=J$4)*(FRACAS!$D$5:$D$9997&lt;=J155)*(IFERROR(FRACAS!$AM$5:$AM$9997,0)))
    ),"")</f>
        <v/>
      </c>
      <c r="LK155" s="354" t="str" cm="1">
        <f t="array" ref="LK155">IFERROR(
    (((K155/FRACAS!$AY$1)*60))
    /
    (((K155/FRACAS!$AY$1)*60) + SUMPRODUCT((FRACAS!$B$5:$B$9997=K$4)*(FRACAS!$D$5:$D$9997&lt;=K155)*(IFERROR(FRACAS!$AM$5:$AM$9997,0)))
    ),"")</f>
        <v/>
      </c>
      <c r="LL155" s="354" t="str" cm="1">
        <f t="array" ref="LL155">IFERROR(
    (((L155/FRACAS!$AY$1)*60))
    /
    (((L155/FRACAS!$AY$1)*60) + SUMPRODUCT((FRACAS!$B$5:$B$9997=L$4)*(FRACAS!$D$5:$D$9997&lt;=L155)*(IFERROR(FRACAS!$AM$5:$AM$9997,0)))
    ),"")</f>
        <v/>
      </c>
      <c r="LM155" s="354" t="str" cm="1">
        <f t="array" ref="LM155">IFERROR(
    (((M155/FRACAS!$AY$1)*60))
    /
    (((M155/FRACAS!$AY$1)*60) + SUMPRODUCT((FRACAS!$B$5:$B$9997=M$4)*(FRACAS!$D$5:$D$9997&lt;=M155)*(IFERROR(FRACAS!$AM$5:$AM$9997,0)))
    ),"")</f>
        <v/>
      </c>
      <c r="LN155" s="308"/>
      <c r="LO155" s="276"/>
      <c r="LP155" s="276"/>
      <c r="LQ155" s="276"/>
      <c r="LR155" s="276"/>
      <c r="LS155" s="276"/>
      <c r="LT155" s="276"/>
      <c r="LU155" s="276"/>
      <c r="LV155" s="276"/>
      <c r="LW155" s="276"/>
      <c r="LX155" s="276"/>
      <c r="LY155" s="276"/>
      <c r="LZ155" s="276"/>
      <c r="MA155" s="276"/>
      <c r="MB155" s="276"/>
      <c r="MC155" s="276"/>
      <c r="MD155" s="276"/>
      <c r="ME155" s="276"/>
      <c r="MF155" s="276"/>
      <c r="MG155" s="276"/>
      <c r="MH155" s="276"/>
      <c r="MI155" s="276"/>
      <c r="MJ155" s="276"/>
      <c r="MK155" s="276"/>
      <c r="ML155" s="276"/>
      <c r="MM155" s="276"/>
      <c r="MN155" s="276"/>
      <c r="MO155" s="276"/>
      <c r="MP155" s="276"/>
      <c r="MQ155" s="276"/>
      <c r="MR155" s="276"/>
      <c r="MS155" s="276"/>
      <c r="MT155" s="276"/>
      <c r="MU155" s="276"/>
      <c r="MV155" s="276"/>
      <c r="MW155" s="276"/>
      <c r="MX155" s="276"/>
      <c r="MY155" s="276"/>
      <c r="MZ155" s="276"/>
      <c r="NA155" s="277"/>
      <c r="ND155" s="345">
        <f t="shared" si="18"/>
        <v>0</v>
      </c>
      <c r="NE155" s="346" t="str">
        <f t="shared" si="16"/>
        <v/>
      </c>
      <c r="NF155" s="347" t="str" cm="1">
        <f t="array" ref="NF155">IF($ND155=0,"",(IFERROR( (IFERROR($ND155/FRACAS!$AY$1*60,0) - SUMPRODUCT( (FRACAS!$K$5:$K$9999=NF$2) * IFERROR(FRACAS!$AN$5:$AN$9999,0) ) ) / IFERROR($ND155/FRACAS!$AY$1*60,0), 1 )))</f>
        <v/>
      </c>
      <c r="NG155" s="347" t="str" cm="1">
        <f t="array" ref="NG155">IF($ND155=0,"",(IFERROR( (IFERROR($ND155/FRACAS!$AY$1*60,0) - SUMPRODUCT( (FRACAS!$K$5:$K$9999=NG$2) * IFERROR(FRACAS!$AN$5:$AN$9999,0) ) ) / IFERROR($ND155/FRACAS!$AY$1*60,0), 1 )))</f>
        <v/>
      </c>
      <c r="NH155" s="347" t="str" cm="1">
        <f t="array" ref="NH155">IF($ND155=0,"",(IFERROR( (IFERROR($ND155/FRACAS!$AY$1*60,0) - SUMPRODUCT( (FRACAS!$K$5:$K$9999=NH$2) * IFERROR(FRACAS!$AN$5:$AN$9999,0) ) ) / IFERROR($ND155/FRACAS!$AY$1*60,0), 1 )))</f>
        <v/>
      </c>
      <c r="NI155" s="347" t="str" cm="1">
        <f t="array" ref="NI155">IF($ND155=0,"",(IFERROR( (IFERROR($ND155/FRACAS!$AY$1*60,0) - SUMPRODUCT( (FRACAS!$K$5:$K$9999=NI$2) * IFERROR(FRACAS!$AN$5:$AN$9999,0) ) ) / IFERROR($ND155/FRACAS!$AY$1*60,0), 1 )))</f>
        <v/>
      </c>
      <c r="NJ155" s="347" t="str" cm="1">
        <f t="array" ref="NJ155">IF($ND155=0,"",(IFERROR( (IFERROR($ND155/FRACAS!$AY$1*60,0) - SUMPRODUCT( (FRACAS!$K$5:$K$9999=NJ$2) * IFERROR(FRACAS!$AN$5:$AN$9999,0) ) ) / IFERROR($ND155/FRACAS!$AY$1*60,0), 1 )))</f>
        <v/>
      </c>
      <c r="NK155" s="347" t="str" cm="1">
        <f t="array" ref="NK155">IF($ND155=0,"",(IFERROR( (IFERROR($ND155/FRACAS!$AY$1*60,0) - SUMPRODUCT( (FRACAS!$K$5:$K$9999=NK$2) * IFERROR(FRACAS!$AN$5:$AN$9999,0) ) ) / IFERROR($ND155/FRACAS!$AY$1*60,0), 1 )))</f>
        <v/>
      </c>
      <c r="NL155" s="347" t="str" cm="1">
        <f t="array" ref="NL155">IF($ND155=0,"",(IFERROR( (IFERROR($ND155/FRACAS!$AY$1*60,0) - SUMPRODUCT( (FRACAS!$K$5:$K$9999=NL$2) * IFERROR(FRACAS!$AN$5:$AN$9999,0) ) ) / IFERROR($ND155/FRACAS!$AY$1*60,0), 1 )))</f>
        <v/>
      </c>
      <c r="NM155" s="347" t="str" cm="1">
        <f t="array" ref="NM155">IF($ND155=0,"",(IFERROR( (IFERROR($ND155/FRACAS!$AY$1*60,0) - SUMPRODUCT( (FRACAS!$K$5:$K$9999=NM$2) * IFERROR(FRACAS!$AN$5:$AN$9999,0) ) ) / IFERROR($ND155/FRACAS!$AY$1*60,0), 1 )))</f>
        <v/>
      </c>
      <c r="NN155" s="347" t="str" cm="1">
        <f t="array" ref="NN155">IF($ND155=0,"",(IFERROR( (IFERROR($ND155/FRACAS!$AY$1*60,0) - SUMPRODUCT( (FRACAS!$K$5:$K$9999=NN$2) * IFERROR(FRACAS!$AN$5:$AN$9999,0) ) ) / IFERROR($ND155/FRACAS!$AY$1*60,0), 1 )))</f>
        <v/>
      </c>
      <c r="NO155" s="347" t="str" cm="1">
        <f t="array" ref="NO155">IF($ND155=0,"",(IFERROR( (IFERROR($ND155/FRACAS!$AY$1*60,0) - SUMPRODUCT( (FRACAS!$K$5:$K$9999=NO$2) * IFERROR(FRACAS!$AN$5:$AN$9999,0) ) ) / IFERROR($ND155/FRACAS!$AY$1*60,0), 1 )))</f>
        <v/>
      </c>
      <c r="NP155" s="347" t="str" cm="1">
        <f t="array" ref="NP155">IF($ND155=0,"",(IFERROR( (IFERROR($ND155/FRACAS!$AY$1*60,0) - SUMPRODUCT( (FRACAS!$K$5:$K$9999=NP$2) * IFERROR(FRACAS!$AN$5:$AN$9999,0) ) ) / IFERROR($ND155/FRACAS!$AY$1*60,0), 1 )))</f>
        <v/>
      </c>
      <c r="NQ155" s="347" t="str" cm="1">
        <f t="array" ref="NQ155">IF($ND155=0,"",(IFERROR( (IFERROR($ND155/FRACAS!$AY$1*60,0) - SUMPRODUCT( (FRACAS!$K$5:$K$9999=NQ$2) * IFERROR(FRACAS!$AN$5:$AN$9999,0) ) ) / IFERROR($ND155/FRACAS!$AY$1*60,0), 1 )))</f>
        <v/>
      </c>
      <c r="NR155" s="347" t="str" cm="1">
        <f t="array" ref="NR155">IF($ND155=0,"",(IFERROR( (IFERROR($ND155/FRACAS!$AY$1*60,0) - SUMPRODUCT( (FRACAS!$K$5:$K$9999=NR$2) * IFERROR(FRACAS!$AN$5:$AN$9999,0) ) ) / IFERROR($ND155/FRACAS!$AY$1*60,0), 1 )))</f>
        <v/>
      </c>
      <c r="NS155" s="347" t="str" cm="1">
        <f t="array" ref="NS155">IF($ND155=0,"",(IFERROR( (IFERROR($ND155/FRACAS!$AY$1*60,0) - SUMPRODUCT( (FRACAS!$K$5:$K$9999=NS$2) * IFERROR(FRACAS!$AN$5:$AN$9999,0) ) ) / IFERROR($ND155/FRACAS!$AY$1*60,0), 1 )))</f>
        <v/>
      </c>
      <c r="NT155" s="347" t="str" cm="1">
        <f t="array" ref="NT155">IF($ND155=0,"",(IFERROR( (IFERROR($ND155/FRACAS!$AY$1*60,0) - SUMPRODUCT( (FRACAS!$K$5:$K$9999=NT$2) * IFERROR(FRACAS!$AN$5:$AN$9999,0) ) ) / IFERROR($ND155/FRACAS!$AY$1*60,0), 1 )))</f>
        <v/>
      </c>
      <c r="NU155" s="347" t="str" cm="1">
        <f t="array" ref="NU155">IF($ND155=0,"",(IFERROR( (IFERROR($ND155/FRACAS!$AY$1*60,0) - SUMPRODUCT( (FRACAS!$K$5:$K$9999=NU$2) * IFERROR(FRACAS!$AN$5:$AN$9999,0) ) ) / IFERROR($ND155/FRACAS!$AY$1*60,0), 1 )))</f>
        <v/>
      </c>
      <c r="NV155" s="347" t="str" cm="1">
        <f t="array" ref="NV155">IF($ND155=0,"",(IFERROR( (IFERROR($ND155/FRACAS!$AY$1*60,0) - SUMPRODUCT( (FRACAS!$K$5:$K$9999=NV$2) * IFERROR(FRACAS!$AN$5:$AN$9999,0) ) ) / IFERROR($ND155/FRACAS!$AY$1*60,0), 1 )))</f>
        <v/>
      </c>
      <c r="NW155" s="347" t="str" cm="1">
        <f t="array" ref="NW155">IF($ND155=0,"",(IFERROR( (IFERROR($ND155/FRACAS!$AY$1*60,0) - SUMPRODUCT( (FRACAS!$K$5:$K$9999=NW$2) * IFERROR(FRACAS!$AN$5:$AN$9999,0) ) ) / IFERROR($ND155/FRACAS!$AY$1*60,0), 1 )))</f>
        <v/>
      </c>
      <c r="NX155" s="347" t="str" cm="1">
        <f t="array" ref="NX155">IF($ND155=0,"",(IFERROR( (IFERROR($ND155/FRACAS!$AY$1*60,0) - SUMPRODUCT( (FRACAS!$K$5:$K$9999=NX$2) * IFERROR(FRACAS!$AN$5:$AN$9999,0) ) ) / IFERROR($ND155/FRACAS!$AY$1*60,0), 1 )))</f>
        <v/>
      </c>
      <c r="NY155" s="347" t="str" cm="1">
        <f t="array" ref="NY155">IF($ND155=0,"",(IFERROR( (IFERROR($ND155/FRACAS!$AY$1*60,0) - SUMPRODUCT( (FRACAS!$K$5:$K$9999=NY$2) * IFERROR(FRACAS!$AN$5:$AN$9999,0) ) ) / IFERROR($ND155/FRACAS!$AY$1*60,0), 1 )))</f>
        <v/>
      </c>
      <c r="NZ155" s="347" t="str" cm="1">
        <f t="array" ref="NZ155">IF($ND155=0,"",(IFERROR( (IFERROR($ND155/FRACAS!$AY$1*60,0) - SUMPRODUCT( (FRACAS!$K$5:$K$9999=NZ$2) * IFERROR(FRACAS!$AN$5:$AN$9999,0) ) ) / IFERROR($ND155/FRACAS!$AY$1*60,0), 1 )))</f>
        <v/>
      </c>
      <c r="OA155" s="347" t="str" cm="1">
        <f t="array" ref="OA155">IF($ND155=0,"",(IFERROR( (IFERROR($ND155/FRACAS!$AY$1*60,0) - SUMPRODUCT( (FRACAS!$K$5:$K$9999=OA$2) * IFERROR(FRACAS!$AN$5:$AN$9999,0) ) ) / IFERROR($ND155/FRACAS!$AY$1*60,0), 1 )))</f>
        <v/>
      </c>
      <c r="OB155" s="347" t="str" cm="1">
        <f t="array" ref="OB155">IF($ND155=0,"",(IFERROR( (IFERROR($ND155/FRACAS!$AY$1*60,0) - SUMPRODUCT( (FRACAS!$K$5:$K$9999=OB$2) * IFERROR(FRACAS!$AN$5:$AN$9999,0) ) ) / IFERROR($ND155/FRACAS!$AY$1*60,0), 1 )))</f>
        <v/>
      </c>
      <c r="OC155" s="347" t="str" cm="1">
        <f t="array" ref="OC155">IF($ND155=0,"",(IFERROR( (IFERROR($ND155/FRACAS!$AY$1*60,0) - SUMPRODUCT( (FRACAS!$K$5:$K$9999=OC$2) * IFERROR(FRACAS!$AN$5:$AN$9999,0) ) ) / IFERROR($ND155/FRACAS!$AY$1*60,0), 1 )))</f>
        <v/>
      </c>
      <c r="OD155" s="347" t="str" cm="1">
        <f t="array" ref="OD155">IF($ND155=0,"",(IFERROR( (IFERROR($ND155/FRACAS!$AY$1*60,0) - SUMPRODUCT( (FRACAS!$K$5:$K$9999=OD$2) * IFERROR(FRACAS!$AN$5:$AN$9999,0) ) ) / IFERROR($ND155/FRACAS!$AY$1*60,0), 1 )))</f>
        <v/>
      </c>
      <c r="OE155" s="347" t="str" cm="1">
        <f t="array" ref="OE155">IF($ND155=0,"",(IFERROR( (IFERROR($ND155/FRACAS!$AY$1*60,0) - SUMPRODUCT( (FRACAS!$K$5:$K$9999=OE$2) * IFERROR(FRACAS!$AN$5:$AN$9999,0) ) ) / IFERROR($ND155/FRACAS!$AY$1*60,0), 1 )))</f>
        <v/>
      </c>
      <c r="OF155" s="347" t="str" cm="1">
        <f t="array" ref="OF155">IF($ND155=0,"",(IFERROR( (IFERROR($ND155/FRACAS!$AY$1*60,0) - SUMPRODUCT( (FRACAS!$K$5:$K$9999=OF$2) * IFERROR(FRACAS!$AN$5:$AN$9999,0) ) ) / IFERROR($ND155/FRACAS!$AY$1*60,0), 1 )))</f>
        <v/>
      </c>
      <c r="OG155" s="347" t="str" cm="1">
        <f t="array" ref="OG155">IF($ND155=0,"",(IFERROR( (IFERROR($ND155/FRACAS!$AY$1*60,0) - SUMPRODUCT( (FRACAS!$K$5:$K$9999=OG$2) * IFERROR(FRACAS!$AN$5:$AN$9999,0) ) ) / IFERROR($ND155/FRACAS!$AY$1*60,0), 1 )))</f>
        <v/>
      </c>
      <c r="OH155" s="347" t="str" cm="1">
        <f t="array" ref="OH155">IF($ND155=0,"",(IFERROR( (IFERROR($ND155/FRACAS!$AY$1*60,0) - SUMPRODUCT( (FRACAS!$K$5:$K$9999=OH$2) * IFERROR(FRACAS!$AN$5:$AN$9999,0) ) ) / IFERROR($ND155/FRACAS!$AY$1*60,0), 1 )))</f>
        <v/>
      </c>
      <c r="OI155" s="347" t="str" cm="1">
        <f t="array" ref="OI155">IF($ND155=0,"",(IFERROR( (IFERROR($ND155/FRACAS!$AY$1*60,0) - SUMPRODUCT( (FRACAS!$K$5:$K$9999=OI$2) * IFERROR(FRACAS!$AN$5:$AN$9999,0) ) ) / IFERROR($ND155/FRACAS!$AY$1*60,0), 1 )))</f>
        <v/>
      </c>
      <c r="OJ155" s="347" t="str" cm="1">
        <f t="array" ref="OJ155">IF($ND155=0,"",(IFERROR( (IFERROR($ND155/FRACAS!$AY$1*60,0) - SUMPRODUCT( (FRACAS!$K$5:$K$9999=OJ$2) * IFERROR(FRACAS!$AN$5:$AN$9999,0) ) ) / IFERROR($ND155/FRACAS!$AY$1*60,0), 1 )))</f>
        <v/>
      </c>
      <c r="OK155" s="347" t="str" cm="1">
        <f t="array" ref="OK155">IF($ND155=0,"",(IFERROR( (IFERROR($ND155/FRACAS!$AY$1*60,0) - SUMPRODUCT( (FRACAS!$K$5:$K$9999=OK$2) * IFERROR(FRACAS!$AN$5:$AN$9999,0) ) ) / IFERROR($ND155/FRACAS!$AY$1*60,0), 1 )))</f>
        <v/>
      </c>
      <c r="OL155" s="347" t="str" cm="1">
        <f t="array" ref="OL155">IF($ND155=0,"",(IFERROR( (IFERROR($ND155/FRACAS!$AY$1*60,0) - SUMPRODUCT( (FRACAS!$K$5:$K$9999=OL$2) * IFERROR(FRACAS!$AN$5:$AN$9999,0) ) ) / IFERROR($ND155/FRACAS!$AY$1*60,0), 1 )))</f>
        <v/>
      </c>
      <c r="OM155" s="347" t="str" cm="1">
        <f t="array" ref="OM155">IF($ND155=0,"",(IFERROR( (IFERROR($ND155/FRACAS!$AY$1*60,0) - SUMPRODUCT( (FRACAS!$K$5:$K$9999=OM$2) * IFERROR(FRACAS!$AN$5:$AN$9999,0) ) ) / IFERROR($ND155/FRACAS!$AY$1*60,0), 1 )))</f>
        <v/>
      </c>
      <c r="ON155" s="347" t="str" cm="1">
        <f t="array" ref="ON155">IF($ND155=0,"",(IFERROR( (IFERROR($ND155/FRACAS!$AY$1*60,0) - SUMPRODUCT( (FRACAS!$K$5:$K$9999=ON$2) * IFERROR(FRACAS!$AN$5:$AN$9999,0) ) ) / IFERROR($ND155/FRACAS!$AY$1*60,0), 1 )))</f>
        <v/>
      </c>
    </row>
    <row r="156" spans="2:404" ht="15" customHeight="1">
      <c r="B156" s="301" t="s">
        <v>263</v>
      </c>
      <c r="C156" s="302">
        <v>46318</v>
      </c>
      <c r="D156" s="279" t="str">
        <f>IF('[7]MİLLEAGE(KM)'!H157="","",'[7]MİLLEAGE(KM)'!H157)</f>
        <v/>
      </c>
      <c r="E156" s="279" t="str">
        <f>IF('[7]MİLLEAGE(KM)'!I157="","",'[7]MİLLEAGE(KM)'!I157)</f>
        <v/>
      </c>
      <c r="F156" s="279" t="str">
        <f>IF('[7]MİLLEAGE(KM)'!J157="","",'[7]MİLLEAGE(KM)'!J157)</f>
        <v/>
      </c>
      <c r="G156" s="279" t="str">
        <f>IF('[7]MİLLEAGE(KM)'!K157="","",'[7]MİLLEAGE(KM)'!K157)</f>
        <v/>
      </c>
      <c r="H156" s="279" t="str">
        <f>IF('[7]MİLLEAGE(KM)'!L157="","",'[7]MİLLEAGE(KM)'!L157)</f>
        <v/>
      </c>
      <c r="I156" s="279" t="str">
        <f>IF('[7]MİLLEAGE(KM)'!M157="","",'[7]MİLLEAGE(KM)'!M157)</f>
        <v/>
      </c>
      <c r="J156" s="279" t="str">
        <f>IF('[7]MİLLEAGE(KM)'!N157="","",'[7]MİLLEAGE(KM)'!N157)</f>
        <v/>
      </c>
      <c r="K156" s="279" t="str">
        <f>IF('[7]MİLLEAGE(KM)'!O157="","",'[7]MİLLEAGE(KM)'!O157)</f>
        <v/>
      </c>
      <c r="L156" s="279" t="str">
        <f>IF('[7]MİLLEAGE(KM)'!P157="","",'[7]MİLLEAGE(KM)'!P157)</f>
        <v/>
      </c>
      <c r="M156" s="279" t="str">
        <f>IF('[7]MİLLEAGE(KM)'!Q157="","",'[7]MİLLEAGE(KM)'!Q157)</f>
        <v/>
      </c>
      <c r="N156" s="305"/>
      <c r="O156" s="279"/>
      <c r="P156" s="279"/>
      <c r="Q156" s="279"/>
      <c r="R156" s="279"/>
      <c r="S156" s="279"/>
      <c r="T156" s="279"/>
      <c r="U156" s="279"/>
      <c r="V156" s="279"/>
      <c r="W156" s="279"/>
      <c r="X156" s="279"/>
      <c r="Y156" s="279"/>
      <c r="Z156" s="279"/>
      <c r="AA156" s="279"/>
      <c r="AB156" s="279"/>
      <c r="AC156" s="279"/>
      <c r="AD156" s="279"/>
      <c r="AE156" s="279"/>
      <c r="AF156" s="279"/>
      <c r="AG156" s="279"/>
      <c r="AH156" s="279"/>
      <c r="AI156" s="279"/>
      <c r="AJ156" s="279"/>
      <c r="AK156" s="279"/>
      <c r="AL156" s="279"/>
      <c r="AM156" s="279"/>
      <c r="AN156" s="279"/>
      <c r="AO156" s="279"/>
      <c r="AP156" s="279"/>
      <c r="AQ156" s="279"/>
      <c r="AR156" s="279"/>
      <c r="AS156" s="279"/>
      <c r="AT156" s="279"/>
      <c r="AU156" s="279"/>
      <c r="AV156" s="279"/>
      <c r="AW156" s="279"/>
      <c r="AX156" s="279"/>
      <c r="AY156" s="279"/>
      <c r="AZ156" s="279"/>
      <c r="BA156" s="280"/>
      <c r="BB156" s="266"/>
      <c r="BC156" s="266"/>
      <c r="BD156" s="352"/>
      <c r="BE156" s="352"/>
      <c r="BF156" s="352"/>
      <c r="BG156" s="352"/>
      <c r="BH156" s="352"/>
      <c r="BI156" s="352"/>
      <c r="BJ156" s="352"/>
      <c r="BK156" s="352"/>
      <c r="BL156" s="352"/>
      <c r="BM156" s="352"/>
      <c r="BN156" s="352"/>
      <c r="BO156" s="352"/>
      <c r="BP156" s="352"/>
      <c r="BQ156" s="352"/>
      <c r="BR156" s="352"/>
      <c r="BS156" s="352"/>
      <c r="BT156" s="352"/>
      <c r="BU156" s="352"/>
      <c r="BV156" s="352"/>
      <c r="BW156" s="352"/>
      <c r="BX156" s="352"/>
      <c r="BY156" s="352"/>
      <c r="BZ156" s="352"/>
      <c r="CA156" s="352"/>
      <c r="CB156" s="352"/>
      <c r="CC156" s="352"/>
      <c r="CD156" s="352"/>
      <c r="CE156" s="352"/>
      <c r="CF156" s="352"/>
      <c r="CG156" s="352"/>
      <c r="CH156" s="352"/>
      <c r="CI156" s="352"/>
      <c r="CJ156" s="352"/>
      <c r="CK156" s="352"/>
      <c r="CL156" s="352"/>
      <c r="CM156" s="352"/>
      <c r="CN156" s="352"/>
      <c r="CO156" s="352"/>
      <c r="CP156" s="352"/>
      <c r="CQ156" s="352"/>
      <c r="CR156" s="352"/>
      <c r="CS156" s="352"/>
      <c r="CT156" s="352"/>
      <c r="CU156" s="352"/>
      <c r="CV156" s="352"/>
      <c r="CW156" s="352"/>
      <c r="CX156" s="352"/>
      <c r="CY156" s="352"/>
      <c r="CZ156" s="352"/>
      <c r="DA156" s="352"/>
      <c r="DB156" s="266"/>
      <c r="DC156" s="266">
        <f t="shared" si="14"/>
        <v>0</v>
      </c>
      <c r="DD156" s="302" t="str">
        <f t="shared" si="15"/>
        <v/>
      </c>
      <c r="DE156" s="328">
        <f>IF(D156&gt; 0,(COUNTIFS(FRACAS!$B$5:$B$9997, D$4, FRACAS!$D$5:$D$9997, "&lt;="&amp;D156)), "" )</f>
        <v>0</v>
      </c>
      <c r="DF156" s="282">
        <f>IF(E156&gt; 0,(COUNTIFS(FRACAS!$B$5:$B$9997, E$4, FRACAS!$D$5:$D$9997, "&lt;="&amp;E156)), "" )</f>
        <v>0</v>
      </c>
      <c r="DG156" s="282">
        <f>IF(F156&gt; 0,(COUNTIFS(FRACAS!$B$5:$B$9997, F$4, FRACAS!$D$5:$D$9997, "&lt;="&amp;F156)), "" )</f>
        <v>0</v>
      </c>
      <c r="DH156" s="282">
        <f>IF(G156&gt; 0,(COUNTIFS(FRACAS!$B$5:$B$9997, G$4, FRACAS!$D$5:$D$9997, "&lt;="&amp;G156)), "" )</f>
        <v>0</v>
      </c>
      <c r="DI156" s="282">
        <f>IF(H156&gt; 0,(COUNTIFS(FRACAS!$B$5:$B$9997, H$4, FRACAS!$D$5:$D$9997, "&lt;="&amp;H156)), "" )</f>
        <v>0</v>
      </c>
      <c r="DJ156" s="282">
        <f>IF(I156&gt; 0,(COUNTIFS(FRACAS!$B$5:$B$9997, I$4, FRACAS!$D$5:$D$9997, "&lt;="&amp;I156)), "" )</f>
        <v>0</v>
      </c>
      <c r="DK156" s="282">
        <f>IF(J156&gt; 0,(COUNTIFS(FRACAS!$B$5:$B$9997, J$4, FRACAS!$D$5:$D$9997, "&lt;="&amp;J156)), "" )</f>
        <v>0</v>
      </c>
      <c r="DL156" s="282">
        <f>IF(K156&gt; 0,(COUNTIFS(FRACAS!$B$5:$B$9997, K$4, FRACAS!$D$5:$D$9997, "&lt;="&amp;K156)), "" )</f>
        <v>0</v>
      </c>
      <c r="DM156" s="282">
        <f>IF(L156&gt; 0,(COUNTIFS(FRACAS!$B$5:$B$9997, L$4, FRACAS!$D$5:$D$9997, "&lt;="&amp;L156)), "" )</f>
        <v>0</v>
      </c>
      <c r="DN156" s="282">
        <f>IF(M156&gt; 0,(COUNTIFS(FRACAS!$B$5:$B$9997, M$4, FRACAS!$D$5:$D$9997, "&lt;="&amp;M156)), "" )</f>
        <v>0</v>
      </c>
      <c r="DO156" s="284"/>
      <c r="DP156" s="282"/>
      <c r="DQ156" s="282"/>
      <c r="DR156" s="282"/>
      <c r="DS156" s="282"/>
      <c r="DT156" s="282"/>
      <c r="DU156" s="282"/>
      <c r="DV156" s="282"/>
      <c r="DW156" s="282"/>
      <c r="DX156" s="282"/>
      <c r="DY156" s="282"/>
      <c r="DZ156" s="282"/>
      <c r="EA156" s="282"/>
      <c r="EB156" s="282"/>
      <c r="EC156" s="282"/>
      <c r="ED156" s="282"/>
      <c r="EE156" s="282"/>
      <c r="EF156" s="282"/>
      <c r="EG156" s="282"/>
      <c r="EH156" s="282"/>
      <c r="EI156" s="282"/>
      <c r="EJ156" s="282"/>
      <c r="EK156" s="282"/>
      <c r="EL156" s="282"/>
      <c r="EM156" s="282"/>
      <c r="EN156" s="282"/>
      <c r="EO156" s="282"/>
      <c r="EP156" s="282"/>
      <c r="EQ156" s="282"/>
      <c r="ER156" s="282"/>
      <c r="ES156" s="282"/>
      <c r="ET156" s="282"/>
      <c r="EU156" s="282"/>
      <c r="EV156" s="282"/>
      <c r="EW156" s="282"/>
      <c r="EX156" s="282"/>
      <c r="EY156" s="282"/>
      <c r="EZ156" s="282"/>
      <c r="FA156" s="282"/>
      <c r="FB156" s="283"/>
      <c r="FC156" s="285"/>
      <c r="FD156" s="285"/>
      <c r="JN156" s="306"/>
      <c r="JO156" s="274"/>
      <c r="JP156" s="274"/>
      <c r="JQ156" s="274"/>
      <c r="JR156" s="274"/>
      <c r="JS156" s="274"/>
      <c r="JT156" s="274"/>
      <c r="JU156" s="274"/>
      <c r="JV156" s="274"/>
      <c r="JW156" s="274"/>
      <c r="JX156" s="274"/>
      <c r="JY156" s="274"/>
      <c r="JZ156" s="274"/>
      <c r="KA156" s="274"/>
      <c r="KB156" s="274"/>
      <c r="KC156" s="274"/>
      <c r="KD156" s="274"/>
      <c r="KE156" s="274"/>
      <c r="KF156" s="274"/>
      <c r="KG156" s="274"/>
      <c r="KH156" s="274"/>
      <c r="KI156" s="274"/>
      <c r="KJ156" s="274"/>
      <c r="KK156" s="274"/>
      <c r="KL156" s="274"/>
      <c r="KM156" s="274"/>
      <c r="KN156" s="274"/>
      <c r="KO156" s="274"/>
      <c r="KP156" s="274"/>
      <c r="KQ156" s="274"/>
      <c r="KR156" s="274"/>
      <c r="KS156" s="274"/>
      <c r="KT156" s="274"/>
      <c r="KU156" s="274"/>
      <c r="KV156" s="274"/>
      <c r="KW156" s="274"/>
      <c r="KX156" s="274"/>
      <c r="KY156" s="274"/>
      <c r="KZ156" s="274"/>
      <c r="LA156" s="274"/>
      <c r="LB156" s="275"/>
      <c r="LC156" s="302" t="str">
        <f t="shared" si="17"/>
        <v/>
      </c>
      <c r="LD156" s="354" t="str" cm="1">
        <f t="array" ref="LD156">IFERROR(
    (((D156/FRACAS!$AY$1)*60))
    /
    (((D156/FRACAS!$AY$1)*60) + SUMPRODUCT((FRACAS!$B$5:$B$9997=D$4)*(FRACAS!$D$5:$D$9997&lt;=D156)*(IFERROR(FRACAS!$AM$5:$AM$9997,0)))
    ),"")</f>
        <v/>
      </c>
      <c r="LE156" s="354" t="str" cm="1">
        <f t="array" ref="LE156">IFERROR(
    (((E156/FRACAS!$AY$1)*60))
    /
    (((E156/FRACAS!$AY$1)*60) + SUMPRODUCT((FRACAS!$B$5:$B$9997=E$4)*(FRACAS!$D$5:$D$9997&lt;=E156)*(IFERROR(FRACAS!$AM$5:$AM$9997,0)))
    ),"")</f>
        <v/>
      </c>
      <c r="LF156" s="354" t="str" cm="1">
        <f t="array" ref="LF156">IFERROR(
    (((F156/FRACAS!$AY$1)*60))
    /
    (((F156/FRACAS!$AY$1)*60) + SUMPRODUCT((FRACAS!$B$5:$B$9997=F$4)*(FRACAS!$D$5:$D$9997&lt;=F156)*(IFERROR(FRACAS!$AM$5:$AM$9997,0)))
    ),"")</f>
        <v/>
      </c>
      <c r="LG156" s="354" t="str" cm="1">
        <f t="array" ref="LG156">IFERROR(
    (((G156/FRACAS!$AY$1)*60))
    /
    (((G156/FRACAS!$AY$1)*60) + SUMPRODUCT((FRACAS!$B$5:$B$9997=G$4)*(FRACAS!$D$5:$D$9997&lt;=G156)*(IFERROR(FRACAS!$AM$5:$AM$9997,0)))
    ),"")</f>
        <v/>
      </c>
      <c r="LH156" s="354" t="str" cm="1">
        <f t="array" ref="LH156">IFERROR(
    (((H156/FRACAS!$AY$1)*60))
    /
    (((H156/FRACAS!$AY$1)*60) + SUMPRODUCT((FRACAS!$B$5:$B$9997=H$4)*(FRACAS!$D$5:$D$9997&lt;=H156)*(IFERROR(FRACAS!$AM$5:$AM$9997,0)))
    ),"")</f>
        <v/>
      </c>
      <c r="LI156" s="354" t="str" cm="1">
        <f t="array" ref="LI156">IFERROR(
    (((I156/FRACAS!$AY$1)*60))
    /
    (((I156/FRACAS!$AY$1)*60) + SUMPRODUCT((FRACAS!$B$5:$B$9997=I$4)*(FRACAS!$D$5:$D$9997&lt;=I156)*(IFERROR(FRACAS!$AM$5:$AM$9997,0)))
    ),"")</f>
        <v/>
      </c>
      <c r="LJ156" s="354" t="str" cm="1">
        <f t="array" ref="LJ156">IFERROR(
    (((J156/FRACAS!$AY$1)*60))
    /
    (((J156/FRACAS!$AY$1)*60) + SUMPRODUCT((FRACAS!$B$5:$B$9997=J$4)*(FRACAS!$D$5:$D$9997&lt;=J156)*(IFERROR(FRACAS!$AM$5:$AM$9997,0)))
    ),"")</f>
        <v/>
      </c>
      <c r="LK156" s="354" t="str" cm="1">
        <f t="array" ref="LK156">IFERROR(
    (((K156/FRACAS!$AY$1)*60))
    /
    (((K156/FRACAS!$AY$1)*60) + SUMPRODUCT((FRACAS!$B$5:$B$9997=K$4)*(FRACAS!$D$5:$D$9997&lt;=K156)*(IFERROR(FRACAS!$AM$5:$AM$9997,0)))
    ),"")</f>
        <v/>
      </c>
      <c r="LL156" s="354" t="str" cm="1">
        <f t="array" ref="LL156">IFERROR(
    (((L156/FRACAS!$AY$1)*60))
    /
    (((L156/FRACAS!$AY$1)*60) + SUMPRODUCT((FRACAS!$B$5:$B$9997=L$4)*(FRACAS!$D$5:$D$9997&lt;=L156)*(IFERROR(FRACAS!$AM$5:$AM$9997,0)))
    ),"")</f>
        <v/>
      </c>
      <c r="LM156" s="354" t="str" cm="1">
        <f t="array" ref="LM156">IFERROR(
    (((M156/FRACAS!$AY$1)*60))
    /
    (((M156/FRACAS!$AY$1)*60) + SUMPRODUCT((FRACAS!$B$5:$B$9997=M$4)*(FRACAS!$D$5:$D$9997&lt;=M156)*(IFERROR(FRACAS!$AM$5:$AM$9997,0)))
    ),"")</f>
        <v/>
      </c>
      <c r="LN156" s="308"/>
      <c r="LO156" s="276"/>
      <c r="LP156" s="276"/>
      <c r="LQ156" s="276"/>
      <c r="LR156" s="276"/>
      <c r="LS156" s="276"/>
      <c r="LT156" s="276"/>
      <c r="LU156" s="276"/>
      <c r="LV156" s="276"/>
      <c r="LW156" s="276"/>
      <c r="LX156" s="276"/>
      <c r="LY156" s="276"/>
      <c r="LZ156" s="276"/>
      <c r="MA156" s="276"/>
      <c r="MB156" s="276"/>
      <c r="MC156" s="276"/>
      <c r="MD156" s="276"/>
      <c r="ME156" s="276"/>
      <c r="MF156" s="276"/>
      <c r="MG156" s="276"/>
      <c r="MH156" s="276"/>
      <c r="MI156" s="276"/>
      <c r="MJ156" s="276"/>
      <c r="MK156" s="276"/>
      <c r="ML156" s="276"/>
      <c r="MM156" s="276"/>
      <c r="MN156" s="276"/>
      <c r="MO156" s="276"/>
      <c r="MP156" s="276"/>
      <c r="MQ156" s="276"/>
      <c r="MR156" s="276"/>
      <c r="MS156" s="276"/>
      <c r="MT156" s="276"/>
      <c r="MU156" s="276"/>
      <c r="MV156" s="276"/>
      <c r="MW156" s="276"/>
      <c r="MX156" s="276"/>
      <c r="MY156" s="276"/>
      <c r="MZ156" s="276"/>
      <c r="NA156" s="277"/>
      <c r="ND156" s="345">
        <f t="shared" si="18"/>
        <v>0</v>
      </c>
      <c r="NE156" s="346" t="str">
        <f t="shared" si="16"/>
        <v/>
      </c>
      <c r="NF156" s="347" t="str" cm="1">
        <f t="array" ref="NF156">IF($ND156=0,"",(IFERROR( (IFERROR($ND156/FRACAS!$AY$1*60,0) - SUMPRODUCT( (FRACAS!$K$5:$K$9999=NF$2) * IFERROR(FRACAS!$AN$5:$AN$9999,0) ) ) / IFERROR($ND156/FRACAS!$AY$1*60,0), 1 )))</f>
        <v/>
      </c>
      <c r="NG156" s="347" t="str" cm="1">
        <f t="array" ref="NG156">IF($ND156=0,"",(IFERROR( (IFERROR($ND156/FRACAS!$AY$1*60,0) - SUMPRODUCT( (FRACAS!$K$5:$K$9999=NG$2) * IFERROR(FRACAS!$AN$5:$AN$9999,0) ) ) / IFERROR($ND156/FRACAS!$AY$1*60,0), 1 )))</f>
        <v/>
      </c>
      <c r="NH156" s="347" t="str" cm="1">
        <f t="array" ref="NH156">IF($ND156=0,"",(IFERROR( (IFERROR($ND156/FRACAS!$AY$1*60,0) - SUMPRODUCT( (FRACAS!$K$5:$K$9999=NH$2) * IFERROR(FRACAS!$AN$5:$AN$9999,0) ) ) / IFERROR($ND156/FRACAS!$AY$1*60,0), 1 )))</f>
        <v/>
      </c>
      <c r="NI156" s="347" t="str" cm="1">
        <f t="array" ref="NI156">IF($ND156=0,"",(IFERROR( (IFERROR($ND156/FRACAS!$AY$1*60,0) - SUMPRODUCT( (FRACAS!$K$5:$K$9999=NI$2) * IFERROR(FRACAS!$AN$5:$AN$9999,0) ) ) / IFERROR($ND156/FRACAS!$AY$1*60,0), 1 )))</f>
        <v/>
      </c>
      <c r="NJ156" s="347" t="str" cm="1">
        <f t="array" ref="NJ156">IF($ND156=0,"",(IFERROR( (IFERROR($ND156/FRACAS!$AY$1*60,0) - SUMPRODUCT( (FRACAS!$K$5:$K$9999=NJ$2) * IFERROR(FRACAS!$AN$5:$AN$9999,0) ) ) / IFERROR($ND156/FRACAS!$AY$1*60,0), 1 )))</f>
        <v/>
      </c>
      <c r="NK156" s="347" t="str" cm="1">
        <f t="array" ref="NK156">IF($ND156=0,"",(IFERROR( (IFERROR($ND156/FRACAS!$AY$1*60,0) - SUMPRODUCT( (FRACAS!$K$5:$K$9999=NK$2) * IFERROR(FRACAS!$AN$5:$AN$9999,0) ) ) / IFERROR($ND156/FRACAS!$AY$1*60,0), 1 )))</f>
        <v/>
      </c>
      <c r="NL156" s="347" t="str" cm="1">
        <f t="array" ref="NL156">IF($ND156=0,"",(IFERROR( (IFERROR($ND156/FRACAS!$AY$1*60,0) - SUMPRODUCT( (FRACAS!$K$5:$K$9999=NL$2) * IFERROR(FRACAS!$AN$5:$AN$9999,0) ) ) / IFERROR($ND156/FRACAS!$AY$1*60,0), 1 )))</f>
        <v/>
      </c>
      <c r="NM156" s="347" t="str" cm="1">
        <f t="array" ref="NM156">IF($ND156=0,"",(IFERROR( (IFERROR($ND156/FRACAS!$AY$1*60,0) - SUMPRODUCT( (FRACAS!$K$5:$K$9999=NM$2) * IFERROR(FRACAS!$AN$5:$AN$9999,0) ) ) / IFERROR($ND156/FRACAS!$AY$1*60,0), 1 )))</f>
        <v/>
      </c>
      <c r="NN156" s="347" t="str" cm="1">
        <f t="array" ref="NN156">IF($ND156=0,"",(IFERROR( (IFERROR($ND156/FRACAS!$AY$1*60,0) - SUMPRODUCT( (FRACAS!$K$5:$K$9999=NN$2) * IFERROR(FRACAS!$AN$5:$AN$9999,0) ) ) / IFERROR($ND156/FRACAS!$AY$1*60,0), 1 )))</f>
        <v/>
      </c>
      <c r="NO156" s="347" t="str" cm="1">
        <f t="array" ref="NO156">IF($ND156=0,"",(IFERROR( (IFERROR($ND156/FRACAS!$AY$1*60,0) - SUMPRODUCT( (FRACAS!$K$5:$K$9999=NO$2) * IFERROR(FRACAS!$AN$5:$AN$9999,0) ) ) / IFERROR($ND156/FRACAS!$AY$1*60,0), 1 )))</f>
        <v/>
      </c>
      <c r="NP156" s="347" t="str" cm="1">
        <f t="array" ref="NP156">IF($ND156=0,"",(IFERROR( (IFERROR($ND156/FRACAS!$AY$1*60,0) - SUMPRODUCT( (FRACAS!$K$5:$K$9999=NP$2) * IFERROR(FRACAS!$AN$5:$AN$9999,0) ) ) / IFERROR($ND156/FRACAS!$AY$1*60,0), 1 )))</f>
        <v/>
      </c>
      <c r="NQ156" s="347" t="str" cm="1">
        <f t="array" ref="NQ156">IF($ND156=0,"",(IFERROR( (IFERROR($ND156/FRACAS!$AY$1*60,0) - SUMPRODUCT( (FRACAS!$K$5:$K$9999=NQ$2) * IFERROR(FRACAS!$AN$5:$AN$9999,0) ) ) / IFERROR($ND156/FRACAS!$AY$1*60,0), 1 )))</f>
        <v/>
      </c>
      <c r="NR156" s="347" t="str" cm="1">
        <f t="array" ref="NR156">IF($ND156=0,"",(IFERROR( (IFERROR($ND156/FRACAS!$AY$1*60,0) - SUMPRODUCT( (FRACAS!$K$5:$K$9999=NR$2) * IFERROR(FRACAS!$AN$5:$AN$9999,0) ) ) / IFERROR($ND156/FRACAS!$AY$1*60,0), 1 )))</f>
        <v/>
      </c>
      <c r="NS156" s="347" t="str" cm="1">
        <f t="array" ref="NS156">IF($ND156=0,"",(IFERROR( (IFERROR($ND156/FRACAS!$AY$1*60,0) - SUMPRODUCT( (FRACAS!$K$5:$K$9999=NS$2) * IFERROR(FRACAS!$AN$5:$AN$9999,0) ) ) / IFERROR($ND156/FRACAS!$AY$1*60,0), 1 )))</f>
        <v/>
      </c>
      <c r="NT156" s="347" t="str" cm="1">
        <f t="array" ref="NT156">IF($ND156=0,"",(IFERROR( (IFERROR($ND156/FRACAS!$AY$1*60,0) - SUMPRODUCT( (FRACAS!$K$5:$K$9999=NT$2) * IFERROR(FRACAS!$AN$5:$AN$9999,0) ) ) / IFERROR($ND156/FRACAS!$AY$1*60,0), 1 )))</f>
        <v/>
      </c>
      <c r="NU156" s="347" t="str" cm="1">
        <f t="array" ref="NU156">IF($ND156=0,"",(IFERROR( (IFERROR($ND156/FRACAS!$AY$1*60,0) - SUMPRODUCT( (FRACAS!$K$5:$K$9999=NU$2) * IFERROR(FRACAS!$AN$5:$AN$9999,0) ) ) / IFERROR($ND156/FRACAS!$AY$1*60,0), 1 )))</f>
        <v/>
      </c>
      <c r="NV156" s="347" t="str" cm="1">
        <f t="array" ref="NV156">IF($ND156=0,"",(IFERROR( (IFERROR($ND156/FRACAS!$AY$1*60,0) - SUMPRODUCT( (FRACAS!$K$5:$K$9999=NV$2) * IFERROR(FRACAS!$AN$5:$AN$9999,0) ) ) / IFERROR($ND156/FRACAS!$AY$1*60,0), 1 )))</f>
        <v/>
      </c>
      <c r="NW156" s="347" t="str" cm="1">
        <f t="array" ref="NW156">IF($ND156=0,"",(IFERROR( (IFERROR($ND156/FRACAS!$AY$1*60,0) - SUMPRODUCT( (FRACAS!$K$5:$K$9999=NW$2) * IFERROR(FRACAS!$AN$5:$AN$9999,0) ) ) / IFERROR($ND156/FRACAS!$AY$1*60,0), 1 )))</f>
        <v/>
      </c>
      <c r="NX156" s="347" t="str" cm="1">
        <f t="array" ref="NX156">IF($ND156=0,"",(IFERROR( (IFERROR($ND156/FRACAS!$AY$1*60,0) - SUMPRODUCT( (FRACAS!$K$5:$K$9999=NX$2) * IFERROR(FRACAS!$AN$5:$AN$9999,0) ) ) / IFERROR($ND156/FRACAS!$AY$1*60,0), 1 )))</f>
        <v/>
      </c>
      <c r="NY156" s="347" t="str" cm="1">
        <f t="array" ref="NY156">IF($ND156=0,"",(IFERROR( (IFERROR($ND156/FRACAS!$AY$1*60,0) - SUMPRODUCT( (FRACAS!$K$5:$K$9999=NY$2) * IFERROR(FRACAS!$AN$5:$AN$9999,0) ) ) / IFERROR($ND156/FRACAS!$AY$1*60,0), 1 )))</f>
        <v/>
      </c>
      <c r="NZ156" s="347" t="str" cm="1">
        <f t="array" ref="NZ156">IF($ND156=0,"",(IFERROR( (IFERROR($ND156/FRACAS!$AY$1*60,0) - SUMPRODUCT( (FRACAS!$K$5:$K$9999=NZ$2) * IFERROR(FRACAS!$AN$5:$AN$9999,0) ) ) / IFERROR($ND156/FRACAS!$AY$1*60,0), 1 )))</f>
        <v/>
      </c>
      <c r="OA156" s="347" t="str" cm="1">
        <f t="array" ref="OA156">IF($ND156=0,"",(IFERROR( (IFERROR($ND156/FRACAS!$AY$1*60,0) - SUMPRODUCT( (FRACAS!$K$5:$K$9999=OA$2) * IFERROR(FRACAS!$AN$5:$AN$9999,0) ) ) / IFERROR($ND156/FRACAS!$AY$1*60,0), 1 )))</f>
        <v/>
      </c>
      <c r="OB156" s="347" t="str" cm="1">
        <f t="array" ref="OB156">IF($ND156=0,"",(IFERROR( (IFERROR($ND156/FRACAS!$AY$1*60,0) - SUMPRODUCT( (FRACAS!$K$5:$K$9999=OB$2) * IFERROR(FRACAS!$AN$5:$AN$9999,0) ) ) / IFERROR($ND156/FRACAS!$AY$1*60,0), 1 )))</f>
        <v/>
      </c>
      <c r="OC156" s="347" t="str" cm="1">
        <f t="array" ref="OC156">IF($ND156=0,"",(IFERROR( (IFERROR($ND156/FRACAS!$AY$1*60,0) - SUMPRODUCT( (FRACAS!$K$5:$K$9999=OC$2) * IFERROR(FRACAS!$AN$5:$AN$9999,0) ) ) / IFERROR($ND156/FRACAS!$AY$1*60,0), 1 )))</f>
        <v/>
      </c>
      <c r="OD156" s="347" t="str" cm="1">
        <f t="array" ref="OD156">IF($ND156=0,"",(IFERROR( (IFERROR($ND156/FRACAS!$AY$1*60,0) - SUMPRODUCT( (FRACAS!$K$5:$K$9999=OD$2) * IFERROR(FRACAS!$AN$5:$AN$9999,0) ) ) / IFERROR($ND156/FRACAS!$AY$1*60,0), 1 )))</f>
        <v/>
      </c>
      <c r="OE156" s="347" t="str" cm="1">
        <f t="array" ref="OE156">IF($ND156=0,"",(IFERROR( (IFERROR($ND156/FRACAS!$AY$1*60,0) - SUMPRODUCT( (FRACAS!$K$5:$K$9999=OE$2) * IFERROR(FRACAS!$AN$5:$AN$9999,0) ) ) / IFERROR($ND156/FRACAS!$AY$1*60,0), 1 )))</f>
        <v/>
      </c>
      <c r="OF156" s="347" t="str" cm="1">
        <f t="array" ref="OF156">IF($ND156=0,"",(IFERROR( (IFERROR($ND156/FRACAS!$AY$1*60,0) - SUMPRODUCT( (FRACAS!$K$5:$K$9999=OF$2) * IFERROR(FRACAS!$AN$5:$AN$9999,0) ) ) / IFERROR($ND156/FRACAS!$AY$1*60,0), 1 )))</f>
        <v/>
      </c>
      <c r="OG156" s="347" t="str" cm="1">
        <f t="array" ref="OG156">IF($ND156=0,"",(IFERROR( (IFERROR($ND156/FRACAS!$AY$1*60,0) - SUMPRODUCT( (FRACAS!$K$5:$K$9999=OG$2) * IFERROR(FRACAS!$AN$5:$AN$9999,0) ) ) / IFERROR($ND156/FRACAS!$AY$1*60,0), 1 )))</f>
        <v/>
      </c>
      <c r="OH156" s="347" t="str" cm="1">
        <f t="array" ref="OH156">IF($ND156=0,"",(IFERROR( (IFERROR($ND156/FRACAS!$AY$1*60,0) - SUMPRODUCT( (FRACAS!$K$5:$K$9999=OH$2) * IFERROR(FRACAS!$AN$5:$AN$9999,0) ) ) / IFERROR($ND156/FRACAS!$AY$1*60,0), 1 )))</f>
        <v/>
      </c>
      <c r="OI156" s="347" t="str" cm="1">
        <f t="array" ref="OI156">IF($ND156=0,"",(IFERROR( (IFERROR($ND156/FRACAS!$AY$1*60,0) - SUMPRODUCT( (FRACAS!$K$5:$K$9999=OI$2) * IFERROR(FRACAS!$AN$5:$AN$9999,0) ) ) / IFERROR($ND156/FRACAS!$AY$1*60,0), 1 )))</f>
        <v/>
      </c>
      <c r="OJ156" s="347" t="str" cm="1">
        <f t="array" ref="OJ156">IF($ND156=0,"",(IFERROR( (IFERROR($ND156/FRACAS!$AY$1*60,0) - SUMPRODUCT( (FRACAS!$K$5:$K$9999=OJ$2) * IFERROR(FRACAS!$AN$5:$AN$9999,0) ) ) / IFERROR($ND156/FRACAS!$AY$1*60,0), 1 )))</f>
        <v/>
      </c>
      <c r="OK156" s="347" t="str" cm="1">
        <f t="array" ref="OK156">IF($ND156=0,"",(IFERROR( (IFERROR($ND156/FRACAS!$AY$1*60,0) - SUMPRODUCT( (FRACAS!$K$5:$K$9999=OK$2) * IFERROR(FRACAS!$AN$5:$AN$9999,0) ) ) / IFERROR($ND156/FRACAS!$AY$1*60,0), 1 )))</f>
        <v/>
      </c>
      <c r="OL156" s="347" t="str" cm="1">
        <f t="array" ref="OL156">IF($ND156=0,"",(IFERROR( (IFERROR($ND156/FRACAS!$AY$1*60,0) - SUMPRODUCT( (FRACAS!$K$5:$K$9999=OL$2) * IFERROR(FRACAS!$AN$5:$AN$9999,0) ) ) / IFERROR($ND156/FRACAS!$AY$1*60,0), 1 )))</f>
        <v/>
      </c>
      <c r="OM156" s="347" t="str" cm="1">
        <f t="array" ref="OM156">IF($ND156=0,"",(IFERROR( (IFERROR($ND156/FRACAS!$AY$1*60,0) - SUMPRODUCT( (FRACAS!$K$5:$K$9999=OM$2) * IFERROR(FRACAS!$AN$5:$AN$9999,0) ) ) / IFERROR($ND156/FRACAS!$AY$1*60,0), 1 )))</f>
        <v/>
      </c>
      <c r="ON156" s="347" t="str" cm="1">
        <f t="array" ref="ON156">IF($ND156=0,"",(IFERROR( (IFERROR($ND156/FRACAS!$AY$1*60,0) - SUMPRODUCT( (FRACAS!$K$5:$K$9999=ON$2) * IFERROR(FRACAS!$AN$5:$AN$9999,0) ) ) / IFERROR($ND156/FRACAS!$AY$1*60,0), 1 )))</f>
        <v/>
      </c>
    </row>
    <row r="157" spans="2:404" ht="15" customHeight="1">
      <c r="B157" s="301" t="s">
        <v>264</v>
      </c>
      <c r="C157" s="302">
        <v>46325</v>
      </c>
      <c r="D157" s="279" t="str">
        <f>IF('[7]MİLLEAGE(KM)'!H158="","",'[7]MİLLEAGE(KM)'!H158)</f>
        <v/>
      </c>
      <c r="E157" s="279" t="str">
        <f>IF('[7]MİLLEAGE(KM)'!I158="","",'[7]MİLLEAGE(KM)'!I158)</f>
        <v/>
      </c>
      <c r="F157" s="279" t="str">
        <f>IF('[7]MİLLEAGE(KM)'!J158="","",'[7]MİLLEAGE(KM)'!J158)</f>
        <v/>
      </c>
      <c r="G157" s="279" t="str">
        <f>IF('[7]MİLLEAGE(KM)'!K158="","",'[7]MİLLEAGE(KM)'!K158)</f>
        <v/>
      </c>
      <c r="H157" s="279" t="str">
        <f>IF('[7]MİLLEAGE(KM)'!L158="","",'[7]MİLLEAGE(KM)'!L158)</f>
        <v/>
      </c>
      <c r="I157" s="279" t="str">
        <f>IF('[7]MİLLEAGE(KM)'!M158="","",'[7]MİLLEAGE(KM)'!M158)</f>
        <v/>
      </c>
      <c r="J157" s="279" t="str">
        <f>IF('[7]MİLLEAGE(KM)'!N158="","",'[7]MİLLEAGE(KM)'!N158)</f>
        <v/>
      </c>
      <c r="K157" s="279" t="str">
        <f>IF('[7]MİLLEAGE(KM)'!O158="","",'[7]MİLLEAGE(KM)'!O158)</f>
        <v/>
      </c>
      <c r="L157" s="279" t="str">
        <f>IF('[7]MİLLEAGE(KM)'!P158="","",'[7]MİLLEAGE(KM)'!P158)</f>
        <v/>
      </c>
      <c r="M157" s="279" t="str">
        <f>IF('[7]MİLLEAGE(KM)'!Q158="","",'[7]MİLLEAGE(KM)'!Q158)</f>
        <v/>
      </c>
      <c r="N157" s="305"/>
      <c r="O157" s="279"/>
      <c r="P157" s="279"/>
      <c r="Q157" s="279"/>
      <c r="R157" s="279"/>
      <c r="S157" s="279"/>
      <c r="T157" s="279"/>
      <c r="U157" s="279"/>
      <c r="V157" s="279"/>
      <c r="W157" s="279"/>
      <c r="X157" s="279"/>
      <c r="Y157" s="279"/>
      <c r="Z157" s="279"/>
      <c r="AA157" s="279"/>
      <c r="AB157" s="279"/>
      <c r="AC157" s="279"/>
      <c r="AD157" s="279"/>
      <c r="AE157" s="279"/>
      <c r="AF157" s="279"/>
      <c r="AG157" s="279"/>
      <c r="AH157" s="279"/>
      <c r="AI157" s="279"/>
      <c r="AJ157" s="279"/>
      <c r="AK157" s="279"/>
      <c r="AL157" s="279"/>
      <c r="AM157" s="279"/>
      <c r="AN157" s="279"/>
      <c r="AO157" s="279"/>
      <c r="AP157" s="279"/>
      <c r="AQ157" s="279"/>
      <c r="AR157" s="279"/>
      <c r="AS157" s="279"/>
      <c r="AT157" s="279"/>
      <c r="AU157" s="279"/>
      <c r="AV157" s="279"/>
      <c r="AW157" s="279"/>
      <c r="AX157" s="279"/>
      <c r="AY157" s="279"/>
      <c r="AZ157" s="279"/>
      <c r="BA157" s="280"/>
      <c r="BB157" s="266"/>
      <c r="BC157" s="266"/>
      <c r="BD157" s="352"/>
      <c r="BE157" s="352"/>
      <c r="BF157" s="352"/>
      <c r="BG157" s="352"/>
      <c r="BH157" s="352"/>
      <c r="BI157" s="352"/>
      <c r="BJ157" s="352"/>
      <c r="BK157" s="352"/>
      <c r="BL157" s="352"/>
      <c r="BM157" s="352"/>
      <c r="BN157" s="352"/>
      <c r="BO157" s="352"/>
      <c r="BP157" s="352"/>
      <c r="BQ157" s="352"/>
      <c r="BR157" s="352"/>
      <c r="BS157" s="352"/>
      <c r="BT157" s="352"/>
      <c r="BU157" s="352"/>
      <c r="BV157" s="352"/>
      <c r="BW157" s="352"/>
      <c r="BX157" s="352"/>
      <c r="BY157" s="352"/>
      <c r="BZ157" s="352"/>
      <c r="CA157" s="352"/>
      <c r="CB157" s="352"/>
      <c r="CC157" s="352"/>
      <c r="CD157" s="352"/>
      <c r="CE157" s="352"/>
      <c r="CF157" s="352"/>
      <c r="CG157" s="352"/>
      <c r="CH157" s="352"/>
      <c r="CI157" s="352"/>
      <c r="CJ157" s="352"/>
      <c r="CK157" s="352"/>
      <c r="CL157" s="352"/>
      <c r="CM157" s="352"/>
      <c r="CN157" s="352"/>
      <c r="CO157" s="352"/>
      <c r="CP157" s="352"/>
      <c r="CQ157" s="352"/>
      <c r="CR157" s="352"/>
      <c r="CS157" s="352"/>
      <c r="CT157" s="352"/>
      <c r="CU157" s="352"/>
      <c r="CV157" s="352"/>
      <c r="CW157" s="352"/>
      <c r="CX157" s="352"/>
      <c r="CY157" s="352"/>
      <c r="CZ157" s="352"/>
      <c r="DA157" s="352"/>
      <c r="DB157" s="266"/>
      <c r="DC157" s="266">
        <f t="shared" si="14"/>
        <v>0</v>
      </c>
      <c r="DD157" s="302" t="str">
        <f t="shared" si="15"/>
        <v/>
      </c>
      <c r="DE157" s="328">
        <f>IF(D157&gt; 0,(COUNTIFS(FRACAS!$B$5:$B$9997, D$4, FRACAS!$D$5:$D$9997, "&lt;="&amp;D157)), "" )</f>
        <v>0</v>
      </c>
      <c r="DF157" s="282">
        <f>IF(E157&gt; 0,(COUNTIFS(FRACAS!$B$5:$B$9997, E$4, FRACAS!$D$5:$D$9997, "&lt;="&amp;E157)), "" )</f>
        <v>0</v>
      </c>
      <c r="DG157" s="282">
        <f>IF(F157&gt; 0,(COUNTIFS(FRACAS!$B$5:$B$9997, F$4, FRACAS!$D$5:$D$9997, "&lt;="&amp;F157)), "" )</f>
        <v>0</v>
      </c>
      <c r="DH157" s="282">
        <f>IF(G157&gt; 0,(COUNTIFS(FRACAS!$B$5:$B$9997, G$4, FRACAS!$D$5:$D$9997, "&lt;="&amp;G157)), "" )</f>
        <v>0</v>
      </c>
      <c r="DI157" s="282">
        <f>IF(H157&gt; 0,(COUNTIFS(FRACAS!$B$5:$B$9997, H$4, FRACAS!$D$5:$D$9997, "&lt;="&amp;H157)), "" )</f>
        <v>0</v>
      </c>
      <c r="DJ157" s="282">
        <f>IF(I157&gt; 0,(COUNTIFS(FRACAS!$B$5:$B$9997, I$4, FRACAS!$D$5:$D$9997, "&lt;="&amp;I157)), "" )</f>
        <v>0</v>
      </c>
      <c r="DK157" s="282">
        <f>IF(J157&gt; 0,(COUNTIFS(FRACAS!$B$5:$B$9997, J$4, FRACAS!$D$5:$D$9997, "&lt;="&amp;J157)), "" )</f>
        <v>0</v>
      </c>
      <c r="DL157" s="282">
        <f>IF(K157&gt; 0,(COUNTIFS(FRACAS!$B$5:$B$9997, K$4, FRACAS!$D$5:$D$9997, "&lt;="&amp;K157)), "" )</f>
        <v>0</v>
      </c>
      <c r="DM157" s="282">
        <f>IF(L157&gt; 0,(COUNTIFS(FRACAS!$B$5:$B$9997, L$4, FRACAS!$D$5:$D$9997, "&lt;="&amp;L157)), "" )</f>
        <v>0</v>
      </c>
      <c r="DN157" s="282">
        <f>IF(M157&gt; 0,(COUNTIFS(FRACAS!$B$5:$B$9997, M$4, FRACAS!$D$5:$D$9997, "&lt;="&amp;M157)), "" )</f>
        <v>0</v>
      </c>
      <c r="DO157" s="284"/>
      <c r="DP157" s="282"/>
      <c r="DQ157" s="282"/>
      <c r="DR157" s="282"/>
      <c r="DS157" s="282"/>
      <c r="DT157" s="282"/>
      <c r="DU157" s="282"/>
      <c r="DV157" s="282"/>
      <c r="DW157" s="282"/>
      <c r="DX157" s="282"/>
      <c r="DY157" s="282"/>
      <c r="DZ157" s="282"/>
      <c r="EA157" s="282"/>
      <c r="EB157" s="282"/>
      <c r="EC157" s="282"/>
      <c r="ED157" s="282"/>
      <c r="EE157" s="282"/>
      <c r="EF157" s="282"/>
      <c r="EG157" s="282"/>
      <c r="EH157" s="282"/>
      <c r="EI157" s="282"/>
      <c r="EJ157" s="282"/>
      <c r="EK157" s="282"/>
      <c r="EL157" s="282"/>
      <c r="EM157" s="282"/>
      <c r="EN157" s="282"/>
      <c r="EO157" s="282"/>
      <c r="EP157" s="282"/>
      <c r="EQ157" s="282"/>
      <c r="ER157" s="282"/>
      <c r="ES157" s="282"/>
      <c r="ET157" s="282"/>
      <c r="EU157" s="282"/>
      <c r="EV157" s="282"/>
      <c r="EW157" s="282"/>
      <c r="EX157" s="282"/>
      <c r="EY157" s="282"/>
      <c r="EZ157" s="282"/>
      <c r="FA157" s="282"/>
      <c r="FB157" s="283"/>
      <c r="FC157" s="285"/>
      <c r="FD157" s="285"/>
      <c r="JN157" s="306"/>
      <c r="JO157" s="274"/>
      <c r="JP157" s="274"/>
      <c r="JQ157" s="274"/>
      <c r="JR157" s="274"/>
      <c r="JS157" s="274"/>
      <c r="JT157" s="274"/>
      <c r="JU157" s="274"/>
      <c r="JV157" s="274"/>
      <c r="JW157" s="274"/>
      <c r="JX157" s="274"/>
      <c r="JY157" s="274"/>
      <c r="JZ157" s="274"/>
      <c r="KA157" s="274"/>
      <c r="KB157" s="274"/>
      <c r="KC157" s="274"/>
      <c r="KD157" s="274"/>
      <c r="KE157" s="274"/>
      <c r="KF157" s="274"/>
      <c r="KG157" s="274"/>
      <c r="KH157" s="274"/>
      <c r="KI157" s="274"/>
      <c r="KJ157" s="274"/>
      <c r="KK157" s="274"/>
      <c r="KL157" s="274"/>
      <c r="KM157" s="274"/>
      <c r="KN157" s="274"/>
      <c r="KO157" s="274"/>
      <c r="KP157" s="274"/>
      <c r="KQ157" s="274"/>
      <c r="KR157" s="274"/>
      <c r="KS157" s="274"/>
      <c r="KT157" s="274"/>
      <c r="KU157" s="274"/>
      <c r="KV157" s="274"/>
      <c r="KW157" s="274"/>
      <c r="KX157" s="274"/>
      <c r="KY157" s="274"/>
      <c r="KZ157" s="274"/>
      <c r="LA157" s="274"/>
      <c r="LB157" s="275"/>
      <c r="LC157" s="302" t="str">
        <f t="shared" si="17"/>
        <v/>
      </c>
      <c r="LD157" s="354" t="str" cm="1">
        <f t="array" ref="LD157">IFERROR(
    (((D157/FRACAS!$AY$1)*60))
    /
    (((D157/FRACAS!$AY$1)*60) + SUMPRODUCT((FRACAS!$B$5:$B$9997=D$4)*(FRACAS!$D$5:$D$9997&lt;=D157)*(IFERROR(FRACAS!$AM$5:$AM$9997,0)))
    ),"")</f>
        <v/>
      </c>
      <c r="LE157" s="354" t="str" cm="1">
        <f t="array" ref="LE157">IFERROR(
    (((E157/FRACAS!$AY$1)*60))
    /
    (((E157/FRACAS!$AY$1)*60) + SUMPRODUCT((FRACAS!$B$5:$B$9997=E$4)*(FRACAS!$D$5:$D$9997&lt;=E157)*(IFERROR(FRACAS!$AM$5:$AM$9997,0)))
    ),"")</f>
        <v/>
      </c>
      <c r="LF157" s="354" t="str" cm="1">
        <f t="array" ref="LF157">IFERROR(
    (((F157/FRACAS!$AY$1)*60))
    /
    (((F157/FRACAS!$AY$1)*60) + SUMPRODUCT((FRACAS!$B$5:$B$9997=F$4)*(FRACAS!$D$5:$D$9997&lt;=F157)*(IFERROR(FRACAS!$AM$5:$AM$9997,0)))
    ),"")</f>
        <v/>
      </c>
      <c r="LG157" s="354" t="str" cm="1">
        <f t="array" ref="LG157">IFERROR(
    (((G157/FRACAS!$AY$1)*60))
    /
    (((G157/FRACAS!$AY$1)*60) + SUMPRODUCT((FRACAS!$B$5:$B$9997=G$4)*(FRACAS!$D$5:$D$9997&lt;=G157)*(IFERROR(FRACAS!$AM$5:$AM$9997,0)))
    ),"")</f>
        <v/>
      </c>
      <c r="LH157" s="354" t="str" cm="1">
        <f t="array" ref="LH157">IFERROR(
    (((H157/FRACAS!$AY$1)*60))
    /
    (((H157/FRACAS!$AY$1)*60) + SUMPRODUCT((FRACAS!$B$5:$B$9997=H$4)*(FRACAS!$D$5:$D$9997&lt;=H157)*(IFERROR(FRACAS!$AM$5:$AM$9997,0)))
    ),"")</f>
        <v/>
      </c>
      <c r="LI157" s="354" t="str" cm="1">
        <f t="array" ref="LI157">IFERROR(
    (((I157/FRACAS!$AY$1)*60))
    /
    (((I157/FRACAS!$AY$1)*60) + SUMPRODUCT((FRACAS!$B$5:$B$9997=I$4)*(FRACAS!$D$5:$D$9997&lt;=I157)*(IFERROR(FRACAS!$AM$5:$AM$9997,0)))
    ),"")</f>
        <v/>
      </c>
      <c r="LJ157" s="354" t="str" cm="1">
        <f t="array" ref="LJ157">IFERROR(
    (((J157/FRACAS!$AY$1)*60))
    /
    (((J157/FRACAS!$AY$1)*60) + SUMPRODUCT((FRACAS!$B$5:$B$9997=J$4)*(FRACAS!$D$5:$D$9997&lt;=J157)*(IFERROR(FRACAS!$AM$5:$AM$9997,0)))
    ),"")</f>
        <v/>
      </c>
      <c r="LK157" s="354" t="str" cm="1">
        <f t="array" ref="LK157">IFERROR(
    (((K157/FRACAS!$AY$1)*60))
    /
    (((K157/FRACAS!$AY$1)*60) + SUMPRODUCT((FRACAS!$B$5:$B$9997=K$4)*(FRACAS!$D$5:$D$9997&lt;=K157)*(IFERROR(FRACAS!$AM$5:$AM$9997,0)))
    ),"")</f>
        <v/>
      </c>
      <c r="LL157" s="354" t="str" cm="1">
        <f t="array" ref="LL157">IFERROR(
    (((L157/FRACAS!$AY$1)*60))
    /
    (((L157/FRACAS!$AY$1)*60) + SUMPRODUCT((FRACAS!$B$5:$B$9997=L$4)*(FRACAS!$D$5:$D$9997&lt;=L157)*(IFERROR(FRACAS!$AM$5:$AM$9997,0)))
    ),"")</f>
        <v/>
      </c>
      <c r="LM157" s="354" t="str" cm="1">
        <f t="array" ref="LM157">IFERROR(
    (((M157/FRACAS!$AY$1)*60))
    /
    (((M157/FRACAS!$AY$1)*60) + SUMPRODUCT((FRACAS!$B$5:$B$9997=M$4)*(FRACAS!$D$5:$D$9997&lt;=M157)*(IFERROR(FRACAS!$AM$5:$AM$9997,0)))
    ),"")</f>
        <v/>
      </c>
      <c r="LN157" s="308"/>
      <c r="LO157" s="276"/>
      <c r="LP157" s="276"/>
      <c r="LQ157" s="276"/>
      <c r="LR157" s="276"/>
      <c r="LS157" s="276"/>
      <c r="LT157" s="276"/>
      <c r="LU157" s="276"/>
      <c r="LV157" s="276"/>
      <c r="LW157" s="276"/>
      <c r="LX157" s="276"/>
      <c r="LY157" s="276"/>
      <c r="LZ157" s="276"/>
      <c r="MA157" s="276"/>
      <c r="MB157" s="276"/>
      <c r="MC157" s="276"/>
      <c r="MD157" s="276"/>
      <c r="ME157" s="276"/>
      <c r="MF157" s="276"/>
      <c r="MG157" s="276"/>
      <c r="MH157" s="276"/>
      <c r="MI157" s="276"/>
      <c r="MJ157" s="276"/>
      <c r="MK157" s="276"/>
      <c r="ML157" s="276"/>
      <c r="MM157" s="276"/>
      <c r="MN157" s="276"/>
      <c r="MO157" s="276"/>
      <c r="MP157" s="276"/>
      <c r="MQ157" s="276"/>
      <c r="MR157" s="276"/>
      <c r="MS157" s="276"/>
      <c r="MT157" s="276"/>
      <c r="MU157" s="276"/>
      <c r="MV157" s="276"/>
      <c r="MW157" s="276"/>
      <c r="MX157" s="276"/>
      <c r="MY157" s="276"/>
      <c r="MZ157" s="276"/>
      <c r="NA157" s="277"/>
      <c r="ND157" s="345">
        <f t="shared" si="18"/>
        <v>0</v>
      </c>
      <c r="NE157" s="346" t="str">
        <f t="shared" si="16"/>
        <v/>
      </c>
      <c r="NF157" s="347" t="str" cm="1">
        <f t="array" ref="NF157">IF($ND157=0,"",(IFERROR( (IFERROR($ND157/FRACAS!$AY$1*60,0) - SUMPRODUCT( (FRACAS!$K$5:$K$9999=NF$2) * IFERROR(FRACAS!$AN$5:$AN$9999,0) ) ) / IFERROR($ND157/FRACAS!$AY$1*60,0), 1 )))</f>
        <v/>
      </c>
      <c r="NG157" s="347" t="str" cm="1">
        <f t="array" ref="NG157">IF($ND157=0,"",(IFERROR( (IFERROR($ND157/FRACAS!$AY$1*60,0) - SUMPRODUCT( (FRACAS!$K$5:$K$9999=NG$2) * IFERROR(FRACAS!$AN$5:$AN$9999,0) ) ) / IFERROR($ND157/FRACAS!$AY$1*60,0), 1 )))</f>
        <v/>
      </c>
      <c r="NH157" s="347" t="str" cm="1">
        <f t="array" ref="NH157">IF($ND157=0,"",(IFERROR( (IFERROR($ND157/FRACAS!$AY$1*60,0) - SUMPRODUCT( (FRACAS!$K$5:$K$9999=NH$2) * IFERROR(FRACAS!$AN$5:$AN$9999,0) ) ) / IFERROR($ND157/FRACAS!$AY$1*60,0), 1 )))</f>
        <v/>
      </c>
      <c r="NI157" s="347" t="str" cm="1">
        <f t="array" ref="NI157">IF($ND157=0,"",(IFERROR( (IFERROR($ND157/FRACAS!$AY$1*60,0) - SUMPRODUCT( (FRACAS!$K$5:$K$9999=NI$2) * IFERROR(FRACAS!$AN$5:$AN$9999,0) ) ) / IFERROR($ND157/FRACAS!$AY$1*60,0), 1 )))</f>
        <v/>
      </c>
      <c r="NJ157" s="347" t="str" cm="1">
        <f t="array" ref="NJ157">IF($ND157=0,"",(IFERROR( (IFERROR($ND157/FRACAS!$AY$1*60,0) - SUMPRODUCT( (FRACAS!$K$5:$K$9999=NJ$2) * IFERROR(FRACAS!$AN$5:$AN$9999,0) ) ) / IFERROR($ND157/FRACAS!$AY$1*60,0), 1 )))</f>
        <v/>
      </c>
      <c r="NK157" s="347" t="str" cm="1">
        <f t="array" ref="NK157">IF($ND157=0,"",(IFERROR( (IFERROR($ND157/FRACAS!$AY$1*60,0) - SUMPRODUCT( (FRACAS!$K$5:$K$9999=NK$2) * IFERROR(FRACAS!$AN$5:$AN$9999,0) ) ) / IFERROR($ND157/FRACAS!$AY$1*60,0), 1 )))</f>
        <v/>
      </c>
      <c r="NL157" s="347" t="str" cm="1">
        <f t="array" ref="NL157">IF($ND157=0,"",(IFERROR( (IFERROR($ND157/FRACAS!$AY$1*60,0) - SUMPRODUCT( (FRACAS!$K$5:$K$9999=NL$2) * IFERROR(FRACAS!$AN$5:$AN$9999,0) ) ) / IFERROR($ND157/FRACAS!$AY$1*60,0), 1 )))</f>
        <v/>
      </c>
      <c r="NM157" s="347" t="str" cm="1">
        <f t="array" ref="NM157">IF($ND157=0,"",(IFERROR( (IFERROR($ND157/FRACAS!$AY$1*60,0) - SUMPRODUCT( (FRACAS!$K$5:$K$9999=NM$2) * IFERROR(FRACAS!$AN$5:$AN$9999,0) ) ) / IFERROR($ND157/FRACAS!$AY$1*60,0), 1 )))</f>
        <v/>
      </c>
      <c r="NN157" s="347" t="str" cm="1">
        <f t="array" ref="NN157">IF($ND157=0,"",(IFERROR( (IFERROR($ND157/FRACAS!$AY$1*60,0) - SUMPRODUCT( (FRACAS!$K$5:$K$9999=NN$2) * IFERROR(FRACAS!$AN$5:$AN$9999,0) ) ) / IFERROR($ND157/FRACAS!$AY$1*60,0), 1 )))</f>
        <v/>
      </c>
      <c r="NO157" s="347" t="str" cm="1">
        <f t="array" ref="NO157">IF($ND157=0,"",(IFERROR( (IFERROR($ND157/FRACAS!$AY$1*60,0) - SUMPRODUCT( (FRACAS!$K$5:$K$9999=NO$2) * IFERROR(FRACAS!$AN$5:$AN$9999,0) ) ) / IFERROR($ND157/FRACAS!$AY$1*60,0), 1 )))</f>
        <v/>
      </c>
      <c r="NP157" s="347" t="str" cm="1">
        <f t="array" ref="NP157">IF($ND157=0,"",(IFERROR( (IFERROR($ND157/FRACAS!$AY$1*60,0) - SUMPRODUCT( (FRACAS!$K$5:$K$9999=NP$2) * IFERROR(FRACAS!$AN$5:$AN$9999,0) ) ) / IFERROR($ND157/FRACAS!$AY$1*60,0), 1 )))</f>
        <v/>
      </c>
      <c r="NQ157" s="347" t="str" cm="1">
        <f t="array" ref="NQ157">IF($ND157=0,"",(IFERROR( (IFERROR($ND157/FRACAS!$AY$1*60,0) - SUMPRODUCT( (FRACAS!$K$5:$K$9999=NQ$2) * IFERROR(FRACAS!$AN$5:$AN$9999,0) ) ) / IFERROR($ND157/FRACAS!$AY$1*60,0), 1 )))</f>
        <v/>
      </c>
      <c r="NR157" s="347" t="str" cm="1">
        <f t="array" ref="NR157">IF($ND157=0,"",(IFERROR( (IFERROR($ND157/FRACAS!$AY$1*60,0) - SUMPRODUCT( (FRACAS!$K$5:$K$9999=NR$2) * IFERROR(FRACAS!$AN$5:$AN$9999,0) ) ) / IFERROR($ND157/FRACAS!$AY$1*60,0), 1 )))</f>
        <v/>
      </c>
      <c r="NS157" s="347" t="str" cm="1">
        <f t="array" ref="NS157">IF($ND157=0,"",(IFERROR( (IFERROR($ND157/FRACAS!$AY$1*60,0) - SUMPRODUCT( (FRACAS!$K$5:$K$9999=NS$2) * IFERROR(FRACAS!$AN$5:$AN$9999,0) ) ) / IFERROR($ND157/FRACAS!$AY$1*60,0), 1 )))</f>
        <v/>
      </c>
      <c r="NT157" s="347" t="str" cm="1">
        <f t="array" ref="NT157">IF($ND157=0,"",(IFERROR( (IFERROR($ND157/FRACAS!$AY$1*60,0) - SUMPRODUCT( (FRACAS!$K$5:$K$9999=NT$2) * IFERROR(FRACAS!$AN$5:$AN$9999,0) ) ) / IFERROR($ND157/FRACAS!$AY$1*60,0), 1 )))</f>
        <v/>
      </c>
      <c r="NU157" s="347" t="str" cm="1">
        <f t="array" ref="NU157">IF($ND157=0,"",(IFERROR( (IFERROR($ND157/FRACAS!$AY$1*60,0) - SUMPRODUCT( (FRACAS!$K$5:$K$9999=NU$2) * IFERROR(FRACAS!$AN$5:$AN$9999,0) ) ) / IFERROR($ND157/FRACAS!$AY$1*60,0), 1 )))</f>
        <v/>
      </c>
      <c r="NV157" s="347" t="str" cm="1">
        <f t="array" ref="NV157">IF($ND157=0,"",(IFERROR( (IFERROR($ND157/FRACAS!$AY$1*60,0) - SUMPRODUCT( (FRACAS!$K$5:$K$9999=NV$2) * IFERROR(FRACAS!$AN$5:$AN$9999,0) ) ) / IFERROR($ND157/FRACAS!$AY$1*60,0), 1 )))</f>
        <v/>
      </c>
      <c r="NW157" s="347" t="str" cm="1">
        <f t="array" ref="NW157">IF($ND157=0,"",(IFERROR( (IFERROR($ND157/FRACAS!$AY$1*60,0) - SUMPRODUCT( (FRACAS!$K$5:$K$9999=NW$2) * IFERROR(FRACAS!$AN$5:$AN$9999,0) ) ) / IFERROR($ND157/FRACAS!$AY$1*60,0), 1 )))</f>
        <v/>
      </c>
      <c r="NX157" s="347" t="str" cm="1">
        <f t="array" ref="NX157">IF($ND157=0,"",(IFERROR( (IFERROR($ND157/FRACAS!$AY$1*60,0) - SUMPRODUCT( (FRACAS!$K$5:$K$9999=NX$2) * IFERROR(FRACAS!$AN$5:$AN$9999,0) ) ) / IFERROR($ND157/FRACAS!$AY$1*60,0), 1 )))</f>
        <v/>
      </c>
      <c r="NY157" s="347" t="str" cm="1">
        <f t="array" ref="NY157">IF($ND157=0,"",(IFERROR( (IFERROR($ND157/FRACAS!$AY$1*60,0) - SUMPRODUCT( (FRACAS!$K$5:$K$9999=NY$2) * IFERROR(FRACAS!$AN$5:$AN$9999,0) ) ) / IFERROR($ND157/FRACAS!$AY$1*60,0), 1 )))</f>
        <v/>
      </c>
      <c r="NZ157" s="347" t="str" cm="1">
        <f t="array" ref="NZ157">IF($ND157=0,"",(IFERROR( (IFERROR($ND157/FRACAS!$AY$1*60,0) - SUMPRODUCT( (FRACAS!$K$5:$K$9999=NZ$2) * IFERROR(FRACAS!$AN$5:$AN$9999,0) ) ) / IFERROR($ND157/FRACAS!$AY$1*60,0), 1 )))</f>
        <v/>
      </c>
      <c r="OA157" s="347" t="str" cm="1">
        <f t="array" ref="OA157">IF($ND157=0,"",(IFERROR( (IFERROR($ND157/FRACAS!$AY$1*60,0) - SUMPRODUCT( (FRACAS!$K$5:$K$9999=OA$2) * IFERROR(FRACAS!$AN$5:$AN$9999,0) ) ) / IFERROR($ND157/FRACAS!$AY$1*60,0), 1 )))</f>
        <v/>
      </c>
      <c r="OB157" s="347" t="str" cm="1">
        <f t="array" ref="OB157">IF($ND157=0,"",(IFERROR( (IFERROR($ND157/FRACAS!$AY$1*60,0) - SUMPRODUCT( (FRACAS!$K$5:$K$9999=OB$2) * IFERROR(FRACAS!$AN$5:$AN$9999,0) ) ) / IFERROR($ND157/FRACAS!$AY$1*60,0), 1 )))</f>
        <v/>
      </c>
      <c r="OC157" s="347" t="str" cm="1">
        <f t="array" ref="OC157">IF($ND157=0,"",(IFERROR( (IFERROR($ND157/FRACAS!$AY$1*60,0) - SUMPRODUCT( (FRACAS!$K$5:$K$9999=OC$2) * IFERROR(FRACAS!$AN$5:$AN$9999,0) ) ) / IFERROR($ND157/FRACAS!$AY$1*60,0), 1 )))</f>
        <v/>
      </c>
      <c r="OD157" s="347" t="str" cm="1">
        <f t="array" ref="OD157">IF($ND157=0,"",(IFERROR( (IFERROR($ND157/FRACAS!$AY$1*60,0) - SUMPRODUCT( (FRACAS!$K$5:$K$9999=OD$2) * IFERROR(FRACAS!$AN$5:$AN$9999,0) ) ) / IFERROR($ND157/FRACAS!$AY$1*60,0), 1 )))</f>
        <v/>
      </c>
      <c r="OE157" s="347" t="str" cm="1">
        <f t="array" ref="OE157">IF($ND157=0,"",(IFERROR( (IFERROR($ND157/FRACAS!$AY$1*60,0) - SUMPRODUCT( (FRACAS!$K$5:$K$9999=OE$2) * IFERROR(FRACAS!$AN$5:$AN$9999,0) ) ) / IFERROR($ND157/FRACAS!$AY$1*60,0), 1 )))</f>
        <v/>
      </c>
      <c r="OF157" s="347" t="str" cm="1">
        <f t="array" ref="OF157">IF($ND157=0,"",(IFERROR( (IFERROR($ND157/FRACAS!$AY$1*60,0) - SUMPRODUCT( (FRACAS!$K$5:$K$9999=OF$2) * IFERROR(FRACAS!$AN$5:$AN$9999,0) ) ) / IFERROR($ND157/FRACAS!$AY$1*60,0), 1 )))</f>
        <v/>
      </c>
      <c r="OG157" s="347" t="str" cm="1">
        <f t="array" ref="OG157">IF($ND157=0,"",(IFERROR( (IFERROR($ND157/FRACAS!$AY$1*60,0) - SUMPRODUCT( (FRACAS!$K$5:$K$9999=OG$2) * IFERROR(FRACAS!$AN$5:$AN$9999,0) ) ) / IFERROR($ND157/FRACAS!$AY$1*60,0), 1 )))</f>
        <v/>
      </c>
      <c r="OH157" s="347" t="str" cm="1">
        <f t="array" ref="OH157">IF($ND157=0,"",(IFERROR( (IFERROR($ND157/FRACAS!$AY$1*60,0) - SUMPRODUCT( (FRACAS!$K$5:$K$9999=OH$2) * IFERROR(FRACAS!$AN$5:$AN$9999,0) ) ) / IFERROR($ND157/FRACAS!$AY$1*60,0), 1 )))</f>
        <v/>
      </c>
      <c r="OI157" s="347" t="str" cm="1">
        <f t="array" ref="OI157">IF($ND157=0,"",(IFERROR( (IFERROR($ND157/FRACAS!$AY$1*60,0) - SUMPRODUCT( (FRACAS!$K$5:$K$9999=OI$2) * IFERROR(FRACAS!$AN$5:$AN$9999,0) ) ) / IFERROR($ND157/FRACAS!$AY$1*60,0), 1 )))</f>
        <v/>
      </c>
      <c r="OJ157" s="347" t="str" cm="1">
        <f t="array" ref="OJ157">IF($ND157=0,"",(IFERROR( (IFERROR($ND157/FRACAS!$AY$1*60,0) - SUMPRODUCT( (FRACAS!$K$5:$K$9999=OJ$2) * IFERROR(FRACAS!$AN$5:$AN$9999,0) ) ) / IFERROR($ND157/FRACAS!$AY$1*60,0), 1 )))</f>
        <v/>
      </c>
      <c r="OK157" s="347" t="str" cm="1">
        <f t="array" ref="OK157">IF($ND157=0,"",(IFERROR( (IFERROR($ND157/FRACAS!$AY$1*60,0) - SUMPRODUCT( (FRACAS!$K$5:$K$9999=OK$2) * IFERROR(FRACAS!$AN$5:$AN$9999,0) ) ) / IFERROR($ND157/FRACAS!$AY$1*60,0), 1 )))</f>
        <v/>
      </c>
      <c r="OL157" s="347" t="str" cm="1">
        <f t="array" ref="OL157">IF($ND157=0,"",(IFERROR( (IFERROR($ND157/FRACAS!$AY$1*60,0) - SUMPRODUCT( (FRACAS!$K$5:$K$9999=OL$2) * IFERROR(FRACAS!$AN$5:$AN$9999,0) ) ) / IFERROR($ND157/FRACAS!$AY$1*60,0), 1 )))</f>
        <v/>
      </c>
      <c r="OM157" s="347" t="str" cm="1">
        <f t="array" ref="OM157">IF($ND157=0,"",(IFERROR( (IFERROR($ND157/FRACAS!$AY$1*60,0) - SUMPRODUCT( (FRACAS!$K$5:$K$9999=OM$2) * IFERROR(FRACAS!$AN$5:$AN$9999,0) ) ) / IFERROR($ND157/FRACAS!$AY$1*60,0), 1 )))</f>
        <v/>
      </c>
      <c r="ON157" s="347" t="str" cm="1">
        <f t="array" ref="ON157">IF($ND157=0,"",(IFERROR( (IFERROR($ND157/FRACAS!$AY$1*60,0) - SUMPRODUCT( (FRACAS!$K$5:$K$9999=ON$2) * IFERROR(FRACAS!$AN$5:$AN$9999,0) ) ) / IFERROR($ND157/FRACAS!$AY$1*60,0), 1 )))</f>
        <v/>
      </c>
    </row>
    <row r="158" spans="2:404" ht="15" customHeight="1">
      <c r="B158" s="301" t="s">
        <v>265</v>
      </c>
      <c r="C158" s="302">
        <v>46332</v>
      </c>
      <c r="D158" s="279" t="str">
        <f>IF('[7]MİLLEAGE(KM)'!H159="","",'[7]MİLLEAGE(KM)'!H159)</f>
        <v/>
      </c>
      <c r="E158" s="279" t="str">
        <f>IF('[7]MİLLEAGE(KM)'!I159="","",'[7]MİLLEAGE(KM)'!I159)</f>
        <v/>
      </c>
      <c r="F158" s="279" t="str">
        <f>IF('[7]MİLLEAGE(KM)'!J159="","",'[7]MİLLEAGE(KM)'!J159)</f>
        <v/>
      </c>
      <c r="G158" s="279" t="str">
        <f>IF('[7]MİLLEAGE(KM)'!K159="","",'[7]MİLLEAGE(KM)'!K159)</f>
        <v/>
      </c>
      <c r="H158" s="279" t="str">
        <f>IF('[7]MİLLEAGE(KM)'!L159="","",'[7]MİLLEAGE(KM)'!L159)</f>
        <v/>
      </c>
      <c r="I158" s="279" t="str">
        <f>IF('[7]MİLLEAGE(KM)'!M159="","",'[7]MİLLEAGE(KM)'!M159)</f>
        <v/>
      </c>
      <c r="J158" s="279" t="str">
        <f>IF('[7]MİLLEAGE(KM)'!N159="","",'[7]MİLLEAGE(KM)'!N159)</f>
        <v/>
      </c>
      <c r="K158" s="279" t="str">
        <f>IF('[7]MİLLEAGE(KM)'!O159="","",'[7]MİLLEAGE(KM)'!O159)</f>
        <v/>
      </c>
      <c r="L158" s="279" t="str">
        <f>IF('[7]MİLLEAGE(KM)'!P159="","",'[7]MİLLEAGE(KM)'!P159)</f>
        <v/>
      </c>
      <c r="M158" s="279" t="str">
        <f>IF('[7]MİLLEAGE(KM)'!Q159="","",'[7]MİLLEAGE(KM)'!Q159)</f>
        <v/>
      </c>
      <c r="N158" s="305"/>
      <c r="O158" s="279"/>
      <c r="P158" s="279"/>
      <c r="Q158" s="279"/>
      <c r="R158" s="279"/>
      <c r="S158" s="279"/>
      <c r="T158" s="279"/>
      <c r="U158" s="279"/>
      <c r="V158" s="279"/>
      <c r="W158" s="279"/>
      <c r="X158" s="279"/>
      <c r="Y158" s="279"/>
      <c r="Z158" s="279"/>
      <c r="AA158" s="279"/>
      <c r="AB158" s="279"/>
      <c r="AC158" s="279"/>
      <c r="AD158" s="279"/>
      <c r="AE158" s="279"/>
      <c r="AF158" s="279"/>
      <c r="AG158" s="279"/>
      <c r="AH158" s="279"/>
      <c r="AI158" s="279"/>
      <c r="AJ158" s="279"/>
      <c r="AK158" s="279"/>
      <c r="AL158" s="279"/>
      <c r="AM158" s="279"/>
      <c r="AN158" s="279"/>
      <c r="AO158" s="279"/>
      <c r="AP158" s="279"/>
      <c r="AQ158" s="279"/>
      <c r="AR158" s="279"/>
      <c r="AS158" s="279"/>
      <c r="AT158" s="279"/>
      <c r="AU158" s="279"/>
      <c r="AV158" s="279"/>
      <c r="AW158" s="279"/>
      <c r="AX158" s="279"/>
      <c r="AY158" s="279"/>
      <c r="AZ158" s="279"/>
      <c r="BA158" s="280"/>
      <c r="BB158" s="266"/>
      <c r="BC158" s="266"/>
      <c r="BD158" s="352"/>
      <c r="BE158" s="352"/>
      <c r="BF158" s="352"/>
      <c r="BG158" s="352"/>
      <c r="BH158" s="352"/>
      <c r="BI158" s="352"/>
      <c r="BJ158" s="352"/>
      <c r="BK158" s="352"/>
      <c r="BL158" s="352"/>
      <c r="BM158" s="352"/>
      <c r="BN158" s="352"/>
      <c r="BO158" s="352"/>
      <c r="BP158" s="352"/>
      <c r="BQ158" s="352"/>
      <c r="BR158" s="352"/>
      <c r="BS158" s="352"/>
      <c r="BT158" s="352"/>
      <c r="BU158" s="352"/>
      <c r="BV158" s="352"/>
      <c r="BW158" s="352"/>
      <c r="BX158" s="352"/>
      <c r="BY158" s="352"/>
      <c r="BZ158" s="352"/>
      <c r="CA158" s="352"/>
      <c r="CB158" s="352"/>
      <c r="CC158" s="352"/>
      <c r="CD158" s="352"/>
      <c r="CE158" s="352"/>
      <c r="CF158" s="352"/>
      <c r="CG158" s="352"/>
      <c r="CH158" s="352"/>
      <c r="CI158" s="352"/>
      <c r="CJ158" s="352"/>
      <c r="CK158" s="352"/>
      <c r="CL158" s="352"/>
      <c r="CM158" s="352"/>
      <c r="CN158" s="352"/>
      <c r="CO158" s="352"/>
      <c r="CP158" s="352"/>
      <c r="CQ158" s="352"/>
      <c r="CR158" s="352"/>
      <c r="CS158" s="352"/>
      <c r="CT158" s="352"/>
      <c r="CU158" s="352"/>
      <c r="CV158" s="352"/>
      <c r="CW158" s="352"/>
      <c r="CX158" s="352"/>
      <c r="CY158" s="352"/>
      <c r="CZ158" s="352"/>
      <c r="DA158" s="352"/>
      <c r="DB158" s="266"/>
      <c r="DC158" s="266">
        <f t="shared" si="14"/>
        <v>0</v>
      </c>
      <c r="DD158" s="302" t="str">
        <f t="shared" si="15"/>
        <v/>
      </c>
      <c r="DE158" s="328">
        <f>IF(D158&gt; 0,(COUNTIFS(FRACAS!$B$5:$B$9997, D$4, FRACAS!$D$5:$D$9997, "&lt;="&amp;D158)), "" )</f>
        <v>0</v>
      </c>
      <c r="DF158" s="282">
        <f>IF(E158&gt; 0,(COUNTIFS(FRACAS!$B$5:$B$9997, E$4, FRACAS!$D$5:$D$9997, "&lt;="&amp;E158)), "" )</f>
        <v>0</v>
      </c>
      <c r="DG158" s="282">
        <f>IF(F158&gt; 0,(COUNTIFS(FRACAS!$B$5:$B$9997, F$4, FRACAS!$D$5:$D$9997, "&lt;="&amp;F158)), "" )</f>
        <v>0</v>
      </c>
      <c r="DH158" s="282">
        <f>IF(G158&gt; 0,(COUNTIFS(FRACAS!$B$5:$B$9997, G$4, FRACAS!$D$5:$D$9997, "&lt;="&amp;G158)), "" )</f>
        <v>0</v>
      </c>
      <c r="DI158" s="282">
        <f>IF(H158&gt; 0,(COUNTIFS(FRACAS!$B$5:$B$9997, H$4, FRACAS!$D$5:$D$9997, "&lt;="&amp;H158)), "" )</f>
        <v>0</v>
      </c>
      <c r="DJ158" s="282">
        <f>IF(I158&gt; 0,(COUNTIFS(FRACAS!$B$5:$B$9997, I$4, FRACAS!$D$5:$D$9997, "&lt;="&amp;I158)), "" )</f>
        <v>0</v>
      </c>
      <c r="DK158" s="282">
        <f>IF(J158&gt; 0,(COUNTIFS(FRACAS!$B$5:$B$9997, J$4, FRACAS!$D$5:$D$9997, "&lt;="&amp;J158)), "" )</f>
        <v>0</v>
      </c>
      <c r="DL158" s="282">
        <f>IF(K158&gt; 0,(COUNTIFS(FRACAS!$B$5:$B$9997, K$4, FRACAS!$D$5:$D$9997, "&lt;="&amp;K158)), "" )</f>
        <v>0</v>
      </c>
      <c r="DM158" s="282">
        <f>IF(L158&gt; 0,(COUNTIFS(FRACAS!$B$5:$B$9997, L$4, FRACAS!$D$5:$D$9997, "&lt;="&amp;L158)), "" )</f>
        <v>0</v>
      </c>
      <c r="DN158" s="282">
        <f>IF(M158&gt; 0,(COUNTIFS(FRACAS!$B$5:$B$9997, M$4, FRACAS!$D$5:$D$9997, "&lt;="&amp;M158)), "" )</f>
        <v>0</v>
      </c>
      <c r="DO158" s="284"/>
      <c r="DP158" s="282"/>
      <c r="DQ158" s="282"/>
      <c r="DR158" s="282"/>
      <c r="DS158" s="282"/>
      <c r="DT158" s="282"/>
      <c r="DU158" s="282"/>
      <c r="DV158" s="282"/>
      <c r="DW158" s="282"/>
      <c r="DX158" s="282"/>
      <c r="DY158" s="282"/>
      <c r="DZ158" s="282"/>
      <c r="EA158" s="282"/>
      <c r="EB158" s="282"/>
      <c r="EC158" s="282"/>
      <c r="ED158" s="282"/>
      <c r="EE158" s="282"/>
      <c r="EF158" s="282"/>
      <c r="EG158" s="282"/>
      <c r="EH158" s="282"/>
      <c r="EI158" s="282"/>
      <c r="EJ158" s="282"/>
      <c r="EK158" s="282"/>
      <c r="EL158" s="282"/>
      <c r="EM158" s="282"/>
      <c r="EN158" s="282"/>
      <c r="EO158" s="282"/>
      <c r="EP158" s="282"/>
      <c r="EQ158" s="282"/>
      <c r="ER158" s="282"/>
      <c r="ES158" s="282"/>
      <c r="ET158" s="282"/>
      <c r="EU158" s="282"/>
      <c r="EV158" s="282"/>
      <c r="EW158" s="282"/>
      <c r="EX158" s="282"/>
      <c r="EY158" s="282"/>
      <c r="EZ158" s="282"/>
      <c r="FA158" s="282"/>
      <c r="FB158" s="283"/>
      <c r="FC158" s="285"/>
      <c r="FD158" s="285"/>
      <c r="JN158" s="306"/>
      <c r="JO158" s="274"/>
      <c r="JP158" s="274"/>
      <c r="JQ158" s="274"/>
      <c r="JR158" s="274"/>
      <c r="JS158" s="274"/>
      <c r="JT158" s="274"/>
      <c r="JU158" s="274"/>
      <c r="JV158" s="274"/>
      <c r="JW158" s="274"/>
      <c r="JX158" s="274"/>
      <c r="JY158" s="274"/>
      <c r="JZ158" s="274"/>
      <c r="KA158" s="274"/>
      <c r="KB158" s="274"/>
      <c r="KC158" s="274"/>
      <c r="KD158" s="274"/>
      <c r="KE158" s="274"/>
      <c r="KF158" s="274"/>
      <c r="KG158" s="274"/>
      <c r="KH158" s="274"/>
      <c r="KI158" s="274"/>
      <c r="KJ158" s="274"/>
      <c r="KK158" s="274"/>
      <c r="KL158" s="274"/>
      <c r="KM158" s="274"/>
      <c r="KN158" s="274"/>
      <c r="KO158" s="274"/>
      <c r="KP158" s="274"/>
      <c r="KQ158" s="274"/>
      <c r="KR158" s="274"/>
      <c r="KS158" s="274"/>
      <c r="KT158" s="274"/>
      <c r="KU158" s="274"/>
      <c r="KV158" s="274"/>
      <c r="KW158" s="274"/>
      <c r="KX158" s="274"/>
      <c r="KY158" s="274"/>
      <c r="KZ158" s="274"/>
      <c r="LA158" s="274"/>
      <c r="LB158" s="275"/>
      <c r="LC158" s="302" t="str">
        <f t="shared" si="17"/>
        <v/>
      </c>
      <c r="LD158" s="354" t="str" cm="1">
        <f t="array" ref="LD158">IFERROR(
    (((D158/FRACAS!$AY$1)*60))
    /
    (((D158/FRACAS!$AY$1)*60) + SUMPRODUCT((FRACAS!$B$5:$B$9997=D$4)*(FRACAS!$D$5:$D$9997&lt;=D158)*(IFERROR(FRACAS!$AM$5:$AM$9997,0)))
    ),"")</f>
        <v/>
      </c>
      <c r="LE158" s="354" t="str" cm="1">
        <f t="array" ref="LE158">IFERROR(
    (((E158/FRACAS!$AY$1)*60))
    /
    (((E158/FRACAS!$AY$1)*60) + SUMPRODUCT((FRACAS!$B$5:$B$9997=E$4)*(FRACAS!$D$5:$D$9997&lt;=E158)*(IFERROR(FRACAS!$AM$5:$AM$9997,0)))
    ),"")</f>
        <v/>
      </c>
      <c r="LF158" s="354" t="str" cm="1">
        <f t="array" ref="LF158">IFERROR(
    (((F158/FRACAS!$AY$1)*60))
    /
    (((F158/FRACAS!$AY$1)*60) + SUMPRODUCT((FRACAS!$B$5:$B$9997=F$4)*(FRACAS!$D$5:$D$9997&lt;=F158)*(IFERROR(FRACAS!$AM$5:$AM$9997,0)))
    ),"")</f>
        <v/>
      </c>
      <c r="LG158" s="354" t="str" cm="1">
        <f t="array" ref="LG158">IFERROR(
    (((G158/FRACAS!$AY$1)*60))
    /
    (((G158/FRACAS!$AY$1)*60) + SUMPRODUCT((FRACAS!$B$5:$B$9997=G$4)*(FRACAS!$D$5:$D$9997&lt;=G158)*(IFERROR(FRACAS!$AM$5:$AM$9997,0)))
    ),"")</f>
        <v/>
      </c>
      <c r="LH158" s="354" t="str" cm="1">
        <f t="array" ref="LH158">IFERROR(
    (((H158/FRACAS!$AY$1)*60))
    /
    (((H158/FRACAS!$AY$1)*60) + SUMPRODUCT((FRACAS!$B$5:$B$9997=H$4)*(FRACAS!$D$5:$D$9997&lt;=H158)*(IFERROR(FRACAS!$AM$5:$AM$9997,0)))
    ),"")</f>
        <v/>
      </c>
      <c r="LI158" s="354" t="str" cm="1">
        <f t="array" ref="LI158">IFERROR(
    (((I158/FRACAS!$AY$1)*60))
    /
    (((I158/FRACAS!$AY$1)*60) + SUMPRODUCT((FRACAS!$B$5:$B$9997=I$4)*(FRACAS!$D$5:$D$9997&lt;=I158)*(IFERROR(FRACAS!$AM$5:$AM$9997,0)))
    ),"")</f>
        <v/>
      </c>
      <c r="LJ158" s="354" t="str" cm="1">
        <f t="array" ref="LJ158">IFERROR(
    (((J158/FRACAS!$AY$1)*60))
    /
    (((J158/FRACAS!$AY$1)*60) + SUMPRODUCT((FRACAS!$B$5:$B$9997=J$4)*(FRACAS!$D$5:$D$9997&lt;=J158)*(IFERROR(FRACAS!$AM$5:$AM$9997,0)))
    ),"")</f>
        <v/>
      </c>
      <c r="LK158" s="354" t="str" cm="1">
        <f t="array" ref="LK158">IFERROR(
    (((K158/FRACAS!$AY$1)*60))
    /
    (((K158/FRACAS!$AY$1)*60) + SUMPRODUCT((FRACAS!$B$5:$B$9997=K$4)*(FRACAS!$D$5:$D$9997&lt;=K158)*(IFERROR(FRACAS!$AM$5:$AM$9997,0)))
    ),"")</f>
        <v/>
      </c>
      <c r="LL158" s="354" t="str" cm="1">
        <f t="array" ref="LL158">IFERROR(
    (((L158/FRACAS!$AY$1)*60))
    /
    (((L158/FRACAS!$AY$1)*60) + SUMPRODUCT((FRACAS!$B$5:$B$9997=L$4)*(FRACAS!$D$5:$D$9997&lt;=L158)*(IFERROR(FRACAS!$AM$5:$AM$9997,0)))
    ),"")</f>
        <v/>
      </c>
      <c r="LM158" s="354" t="str" cm="1">
        <f t="array" ref="LM158">IFERROR(
    (((M158/FRACAS!$AY$1)*60))
    /
    (((M158/FRACAS!$AY$1)*60) + SUMPRODUCT((FRACAS!$B$5:$B$9997=M$4)*(FRACAS!$D$5:$D$9997&lt;=M158)*(IFERROR(FRACAS!$AM$5:$AM$9997,0)))
    ),"")</f>
        <v/>
      </c>
      <c r="LN158" s="308"/>
      <c r="LO158" s="276"/>
      <c r="LP158" s="276"/>
      <c r="LQ158" s="276"/>
      <c r="LR158" s="276"/>
      <c r="LS158" s="276"/>
      <c r="LT158" s="276"/>
      <c r="LU158" s="276"/>
      <c r="LV158" s="276"/>
      <c r="LW158" s="276"/>
      <c r="LX158" s="276"/>
      <c r="LY158" s="276"/>
      <c r="LZ158" s="276"/>
      <c r="MA158" s="276"/>
      <c r="MB158" s="276"/>
      <c r="MC158" s="276"/>
      <c r="MD158" s="276"/>
      <c r="ME158" s="276"/>
      <c r="MF158" s="276"/>
      <c r="MG158" s="276"/>
      <c r="MH158" s="276"/>
      <c r="MI158" s="276"/>
      <c r="MJ158" s="276"/>
      <c r="MK158" s="276"/>
      <c r="ML158" s="276"/>
      <c r="MM158" s="276"/>
      <c r="MN158" s="276"/>
      <c r="MO158" s="276"/>
      <c r="MP158" s="276"/>
      <c r="MQ158" s="276"/>
      <c r="MR158" s="276"/>
      <c r="MS158" s="276"/>
      <c r="MT158" s="276"/>
      <c r="MU158" s="276"/>
      <c r="MV158" s="276"/>
      <c r="MW158" s="276"/>
      <c r="MX158" s="276"/>
      <c r="MY158" s="276"/>
      <c r="MZ158" s="276"/>
      <c r="NA158" s="277"/>
      <c r="ND158" s="345">
        <f t="shared" si="18"/>
        <v>0</v>
      </c>
      <c r="NE158" s="346" t="str">
        <f t="shared" si="16"/>
        <v/>
      </c>
      <c r="NF158" s="347" t="str" cm="1">
        <f t="array" ref="NF158">IF($ND158=0,"",(IFERROR( (IFERROR($ND158/FRACAS!$AY$1*60,0) - SUMPRODUCT( (FRACAS!$K$5:$K$9999=NF$2) * IFERROR(FRACAS!$AN$5:$AN$9999,0) ) ) / IFERROR($ND158/FRACAS!$AY$1*60,0), 1 )))</f>
        <v/>
      </c>
      <c r="NG158" s="347" t="str" cm="1">
        <f t="array" ref="NG158">IF($ND158=0,"",(IFERROR( (IFERROR($ND158/FRACAS!$AY$1*60,0) - SUMPRODUCT( (FRACAS!$K$5:$K$9999=NG$2) * IFERROR(FRACAS!$AN$5:$AN$9999,0) ) ) / IFERROR($ND158/FRACAS!$AY$1*60,0), 1 )))</f>
        <v/>
      </c>
      <c r="NH158" s="347" t="str" cm="1">
        <f t="array" ref="NH158">IF($ND158=0,"",(IFERROR( (IFERROR($ND158/FRACAS!$AY$1*60,0) - SUMPRODUCT( (FRACAS!$K$5:$K$9999=NH$2) * IFERROR(FRACAS!$AN$5:$AN$9999,0) ) ) / IFERROR($ND158/FRACAS!$AY$1*60,0), 1 )))</f>
        <v/>
      </c>
      <c r="NI158" s="347" t="str" cm="1">
        <f t="array" ref="NI158">IF($ND158=0,"",(IFERROR( (IFERROR($ND158/FRACAS!$AY$1*60,0) - SUMPRODUCT( (FRACAS!$K$5:$K$9999=NI$2) * IFERROR(FRACAS!$AN$5:$AN$9999,0) ) ) / IFERROR($ND158/FRACAS!$AY$1*60,0), 1 )))</f>
        <v/>
      </c>
      <c r="NJ158" s="347" t="str" cm="1">
        <f t="array" ref="NJ158">IF($ND158=0,"",(IFERROR( (IFERROR($ND158/FRACAS!$AY$1*60,0) - SUMPRODUCT( (FRACAS!$K$5:$K$9999=NJ$2) * IFERROR(FRACAS!$AN$5:$AN$9999,0) ) ) / IFERROR($ND158/FRACAS!$AY$1*60,0), 1 )))</f>
        <v/>
      </c>
      <c r="NK158" s="347" t="str" cm="1">
        <f t="array" ref="NK158">IF($ND158=0,"",(IFERROR( (IFERROR($ND158/FRACAS!$AY$1*60,0) - SUMPRODUCT( (FRACAS!$K$5:$K$9999=NK$2) * IFERROR(FRACAS!$AN$5:$AN$9999,0) ) ) / IFERROR($ND158/FRACAS!$AY$1*60,0), 1 )))</f>
        <v/>
      </c>
      <c r="NL158" s="347" t="str" cm="1">
        <f t="array" ref="NL158">IF($ND158=0,"",(IFERROR( (IFERROR($ND158/FRACAS!$AY$1*60,0) - SUMPRODUCT( (FRACAS!$K$5:$K$9999=NL$2) * IFERROR(FRACAS!$AN$5:$AN$9999,0) ) ) / IFERROR($ND158/FRACAS!$AY$1*60,0), 1 )))</f>
        <v/>
      </c>
      <c r="NM158" s="347" t="str" cm="1">
        <f t="array" ref="NM158">IF($ND158=0,"",(IFERROR( (IFERROR($ND158/FRACAS!$AY$1*60,0) - SUMPRODUCT( (FRACAS!$K$5:$K$9999=NM$2) * IFERROR(FRACAS!$AN$5:$AN$9999,0) ) ) / IFERROR($ND158/FRACAS!$AY$1*60,0), 1 )))</f>
        <v/>
      </c>
      <c r="NN158" s="347" t="str" cm="1">
        <f t="array" ref="NN158">IF($ND158=0,"",(IFERROR( (IFERROR($ND158/FRACAS!$AY$1*60,0) - SUMPRODUCT( (FRACAS!$K$5:$K$9999=NN$2) * IFERROR(FRACAS!$AN$5:$AN$9999,0) ) ) / IFERROR($ND158/FRACAS!$AY$1*60,0), 1 )))</f>
        <v/>
      </c>
      <c r="NO158" s="347" t="str" cm="1">
        <f t="array" ref="NO158">IF($ND158=0,"",(IFERROR( (IFERROR($ND158/FRACAS!$AY$1*60,0) - SUMPRODUCT( (FRACAS!$K$5:$K$9999=NO$2) * IFERROR(FRACAS!$AN$5:$AN$9999,0) ) ) / IFERROR($ND158/FRACAS!$AY$1*60,0), 1 )))</f>
        <v/>
      </c>
      <c r="NP158" s="347" t="str" cm="1">
        <f t="array" ref="NP158">IF($ND158=0,"",(IFERROR( (IFERROR($ND158/FRACAS!$AY$1*60,0) - SUMPRODUCT( (FRACAS!$K$5:$K$9999=NP$2) * IFERROR(FRACAS!$AN$5:$AN$9999,0) ) ) / IFERROR($ND158/FRACAS!$AY$1*60,0), 1 )))</f>
        <v/>
      </c>
      <c r="NQ158" s="347" t="str" cm="1">
        <f t="array" ref="NQ158">IF($ND158=0,"",(IFERROR( (IFERROR($ND158/FRACAS!$AY$1*60,0) - SUMPRODUCT( (FRACAS!$K$5:$K$9999=NQ$2) * IFERROR(FRACAS!$AN$5:$AN$9999,0) ) ) / IFERROR($ND158/FRACAS!$AY$1*60,0), 1 )))</f>
        <v/>
      </c>
      <c r="NR158" s="347" t="str" cm="1">
        <f t="array" ref="NR158">IF($ND158=0,"",(IFERROR( (IFERROR($ND158/FRACAS!$AY$1*60,0) - SUMPRODUCT( (FRACAS!$K$5:$K$9999=NR$2) * IFERROR(FRACAS!$AN$5:$AN$9999,0) ) ) / IFERROR($ND158/FRACAS!$AY$1*60,0), 1 )))</f>
        <v/>
      </c>
      <c r="NS158" s="347" t="str" cm="1">
        <f t="array" ref="NS158">IF($ND158=0,"",(IFERROR( (IFERROR($ND158/FRACAS!$AY$1*60,0) - SUMPRODUCT( (FRACAS!$K$5:$K$9999=NS$2) * IFERROR(FRACAS!$AN$5:$AN$9999,0) ) ) / IFERROR($ND158/FRACAS!$AY$1*60,0), 1 )))</f>
        <v/>
      </c>
      <c r="NT158" s="347" t="str" cm="1">
        <f t="array" ref="NT158">IF($ND158=0,"",(IFERROR( (IFERROR($ND158/FRACAS!$AY$1*60,0) - SUMPRODUCT( (FRACAS!$K$5:$K$9999=NT$2) * IFERROR(FRACAS!$AN$5:$AN$9999,0) ) ) / IFERROR($ND158/FRACAS!$AY$1*60,0), 1 )))</f>
        <v/>
      </c>
      <c r="NU158" s="347" t="str" cm="1">
        <f t="array" ref="NU158">IF($ND158=0,"",(IFERROR( (IFERROR($ND158/FRACAS!$AY$1*60,0) - SUMPRODUCT( (FRACAS!$K$5:$K$9999=NU$2) * IFERROR(FRACAS!$AN$5:$AN$9999,0) ) ) / IFERROR($ND158/FRACAS!$AY$1*60,0), 1 )))</f>
        <v/>
      </c>
      <c r="NV158" s="347" t="str" cm="1">
        <f t="array" ref="NV158">IF($ND158=0,"",(IFERROR( (IFERROR($ND158/FRACAS!$AY$1*60,0) - SUMPRODUCT( (FRACAS!$K$5:$K$9999=NV$2) * IFERROR(FRACAS!$AN$5:$AN$9999,0) ) ) / IFERROR($ND158/FRACAS!$AY$1*60,0), 1 )))</f>
        <v/>
      </c>
      <c r="NW158" s="347" t="str" cm="1">
        <f t="array" ref="NW158">IF($ND158=0,"",(IFERROR( (IFERROR($ND158/FRACAS!$AY$1*60,0) - SUMPRODUCT( (FRACAS!$K$5:$K$9999=NW$2) * IFERROR(FRACAS!$AN$5:$AN$9999,0) ) ) / IFERROR($ND158/FRACAS!$AY$1*60,0), 1 )))</f>
        <v/>
      </c>
      <c r="NX158" s="347" t="str" cm="1">
        <f t="array" ref="NX158">IF($ND158=0,"",(IFERROR( (IFERROR($ND158/FRACAS!$AY$1*60,0) - SUMPRODUCT( (FRACAS!$K$5:$K$9999=NX$2) * IFERROR(FRACAS!$AN$5:$AN$9999,0) ) ) / IFERROR($ND158/FRACAS!$AY$1*60,0), 1 )))</f>
        <v/>
      </c>
      <c r="NY158" s="347" t="str" cm="1">
        <f t="array" ref="NY158">IF($ND158=0,"",(IFERROR( (IFERROR($ND158/FRACAS!$AY$1*60,0) - SUMPRODUCT( (FRACAS!$K$5:$K$9999=NY$2) * IFERROR(FRACAS!$AN$5:$AN$9999,0) ) ) / IFERROR($ND158/FRACAS!$AY$1*60,0), 1 )))</f>
        <v/>
      </c>
      <c r="NZ158" s="347" t="str" cm="1">
        <f t="array" ref="NZ158">IF($ND158=0,"",(IFERROR( (IFERROR($ND158/FRACAS!$AY$1*60,0) - SUMPRODUCT( (FRACAS!$K$5:$K$9999=NZ$2) * IFERROR(FRACAS!$AN$5:$AN$9999,0) ) ) / IFERROR($ND158/FRACAS!$AY$1*60,0), 1 )))</f>
        <v/>
      </c>
      <c r="OA158" s="347" t="str" cm="1">
        <f t="array" ref="OA158">IF($ND158=0,"",(IFERROR( (IFERROR($ND158/FRACAS!$AY$1*60,0) - SUMPRODUCT( (FRACAS!$K$5:$K$9999=OA$2) * IFERROR(FRACAS!$AN$5:$AN$9999,0) ) ) / IFERROR($ND158/FRACAS!$AY$1*60,0), 1 )))</f>
        <v/>
      </c>
      <c r="OB158" s="347" t="str" cm="1">
        <f t="array" ref="OB158">IF($ND158=0,"",(IFERROR( (IFERROR($ND158/FRACAS!$AY$1*60,0) - SUMPRODUCT( (FRACAS!$K$5:$K$9999=OB$2) * IFERROR(FRACAS!$AN$5:$AN$9999,0) ) ) / IFERROR($ND158/FRACAS!$AY$1*60,0), 1 )))</f>
        <v/>
      </c>
      <c r="OC158" s="347" t="str" cm="1">
        <f t="array" ref="OC158">IF($ND158=0,"",(IFERROR( (IFERROR($ND158/FRACAS!$AY$1*60,0) - SUMPRODUCT( (FRACAS!$K$5:$K$9999=OC$2) * IFERROR(FRACAS!$AN$5:$AN$9999,0) ) ) / IFERROR($ND158/FRACAS!$AY$1*60,0), 1 )))</f>
        <v/>
      </c>
      <c r="OD158" s="347" t="str" cm="1">
        <f t="array" ref="OD158">IF($ND158=0,"",(IFERROR( (IFERROR($ND158/FRACAS!$AY$1*60,0) - SUMPRODUCT( (FRACAS!$K$5:$K$9999=OD$2) * IFERROR(FRACAS!$AN$5:$AN$9999,0) ) ) / IFERROR($ND158/FRACAS!$AY$1*60,0), 1 )))</f>
        <v/>
      </c>
      <c r="OE158" s="347" t="str" cm="1">
        <f t="array" ref="OE158">IF($ND158=0,"",(IFERROR( (IFERROR($ND158/FRACAS!$AY$1*60,0) - SUMPRODUCT( (FRACAS!$K$5:$K$9999=OE$2) * IFERROR(FRACAS!$AN$5:$AN$9999,0) ) ) / IFERROR($ND158/FRACAS!$AY$1*60,0), 1 )))</f>
        <v/>
      </c>
      <c r="OF158" s="347" t="str" cm="1">
        <f t="array" ref="OF158">IF($ND158=0,"",(IFERROR( (IFERROR($ND158/FRACAS!$AY$1*60,0) - SUMPRODUCT( (FRACAS!$K$5:$K$9999=OF$2) * IFERROR(FRACAS!$AN$5:$AN$9999,0) ) ) / IFERROR($ND158/FRACAS!$AY$1*60,0), 1 )))</f>
        <v/>
      </c>
      <c r="OG158" s="347" t="str" cm="1">
        <f t="array" ref="OG158">IF($ND158=0,"",(IFERROR( (IFERROR($ND158/FRACAS!$AY$1*60,0) - SUMPRODUCT( (FRACAS!$K$5:$K$9999=OG$2) * IFERROR(FRACAS!$AN$5:$AN$9999,0) ) ) / IFERROR($ND158/FRACAS!$AY$1*60,0), 1 )))</f>
        <v/>
      </c>
      <c r="OH158" s="347" t="str" cm="1">
        <f t="array" ref="OH158">IF($ND158=0,"",(IFERROR( (IFERROR($ND158/FRACAS!$AY$1*60,0) - SUMPRODUCT( (FRACAS!$K$5:$K$9999=OH$2) * IFERROR(FRACAS!$AN$5:$AN$9999,0) ) ) / IFERROR($ND158/FRACAS!$AY$1*60,0), 1 )))</f>
        <v/>
      </c>
      <c r="OI158" s="347" t="str" cm="1">
        <f t="array" ref="OI158">IF($ND158=0,"",(IFERROR( (IFERROR($ND158/FRACAS!$AY$1*60,0) - SUMPRODUCT( (FRACAS!$K$5:$K$9999=OI$2) * IFERROR(FRACAS!$AN$5:$AN$9999,0) ) ) / IFERROR($ND158/FRACAS!$AY$1*60,0), 1 )))</f>
        <v/>
      </c>
      <c r="OJ158" s="347" t="str" cm="1">
        <f t="array" ref="OJ158">IF($ND158=0,"",(IFERROR( (IFERROR($ND158/FRACAS!$AY$1*60,0) - SUMPRODUCT( (FRACAS!$K$5:$K$9999=OJ$2) * IFERROR(FRACAS!$AN$5:$AN$9999,0) ) ) / IFERROR($ND158/FRACAS!$AY$1*60,0), 1 )))</f>
        <v/>
      </c>
      <c r="OK158" s="347" t="str" cm="1">
        <f t="array" ref="OK158">IF($ND158=0,"",(IFERROR( (IFERROR($ND158/FRACAS!$AY$1*60,0) - SUMPRODUCT( (FRACAS!$K$5:$K$9999=OK$2) * IFERROR(FRACAS!$AN$5:$AN$9999,0) ) ) / IFERROR($ND158/FRACAS!$AY$1*60,0), 1 )))</f>
        <v/>
      </c>
      <c r="OL158" s="347" t="str" cm="1">
        <f t="array" ref="OL158">IF($ND158=0,"",(IFERROR( (IFERROR($ND158/FRACAS!$AY$1*60,0) - SUMPRODUCT( (FRACAS!$K$5:$K$9999=OL$2) * IFERROR(FRACAS!$AN$5:$AN$9999,0) ) ) / IFERROR($ND158/FRACAS!$AY$1*60,0), 1 )))</f>
        <v/>
      </c>
      <c r="OM158" s="347" t="str" cm="1">
        <f t="array" ref="OM158">IF($ND158=0,"",(IFERROR( (IFERROR($ND158/FRACAS!$AY$1*60,0) - SUMPRODUCT( (FRACAS!$K$5:$K$9999=OM$2) * IFERROR(FRACAS!$AN$5:$AN$9999,0) ) ) / IFERROR($ND158/FRACAS!$AY$1*60,0), 1 )))</f>
        <v/>
      </c>
      <c r="ON158" s="347" t="str" cm="1">
        <f t="array" ref="ON158">IF($ND158=0,"",(IFERROR( (IFERROR($ND158/FRACAS!$AY$1*60,0) - SUMPRODUCT( (FRACAS!$K$5:$K$9999=ON$2) * IFERROR(FRACAS!$AN$5:$AN$9999,0) ) ) / IFERROR($ND158/FRACAS!$AY$1*60,0), 1 )))</f>
        <v/>
      </c>
    </row>
    <row r="159" spans="2:404" ht="15" customHeight="1">
      <c r="B159" s="301" t="s">
        <v>266</v>
      </c>
      <c r="C159" s="302">
        <v>46339</v>
      </c>
      <c r="D159" s="279" t="str">
        <f>IF('[7]MİLLEAGE(KM)'!H160="","",'[7]MİLLEAGE(KM)'!H160)</f>
        <v/>
      </c>
      <c r="E159" s="279" t="str">
        <f>IF('[7]MİLLEAGE(KM)'!I160="","",'[7]MİLLEAGE(KM)'!I160)</f>
        <v/>
      </c>
      <c r="F159" s="279" t="str">
        <f>IF('[7]MİLLEAGE(KM)'!J160="","",'[7]MİLLEAGE(KM)'!J160)</f>
        <v/>
      </c>
      <c r="G159" s="279" t="str">
        <f>IF('[7]MİLLEAGE(KM)'!K160="","",'[7]MİLLEAGE(KM)'!K160)</f>
        <v/>
      </c>
      <c r="H159" s="279" t="str">
        <f>IF('[7]MİLLEAGE(KM)'!L160="","",'[7]MİLLEAGE(KM)'!L160)</f>
        <v/>
      </c>
      <c r="I159" s="279" t="str">
        <f>IF('[7]MİLLEAGE(KM)'!M160="","",'[7]MİLLEAGE(KM)'!M160)</f>
        <v/>
      </c>
      <c r="J159" s="279" t="str">
        <f>IF('[7]MİLLEAGE(KM)'!N160="","",'[7]MİLLEAGE(KM)'!N160)</f>
        <v/>
      </c>
      <c r="K159" s="279" t="str">
        <f>IF('[7]MİLLEAGE(KM)'!O160="","",'[7]MİLLEAGE(KM)'!O160)</f>
        <v/>
      </c>
      <c r="L159" s="279" t="str">
        <f>IF('[7]MİLLEAGE(KM)'!P160="","",'[7]MİLLEAGE(KM)'!P160)</f>
        <v/>
      </c>
      <c r="M159" s="279" t="str">
        <f>IF('[7]MİLLEAGE(KM)'!Q160="","",'[7]MİLLEAGE(KM)'!Q160)</f>
        <v/>
      </c>
      <c r="N159" s="305"/>
      <c r="O159" s="279"/>
      <c r="P159" s="279"/>
      <c r="Q159" s="279"/>
      <c r="R159" s="279"/>
      <c r="S159" s="279"/>
      <c r="T159" s="279"/>
      <c r="U159" s="279"/>
      <c r="V159" s="279"/>
      <c r="W159" s="279"/>
      <c r="X159" s="279"/>
      <c r="Y159" s="279"/>
      <c r="Z159" s="279"/>
      <c r="AA159" s="279"/>
      <c r="AB159" s="279"/>
      <c r="AC159" s="279"/>
      <c r="AD159" s="279"/>
      <c r="AE159" s="279"/>
      <c r="AF159" s="279"/>
      <c r="AG159" s="279"/>
      <c r="AH159" s="279"/>
      <c r="AI159" s="279"/>
      <c r="AJ159" s="279"/>
      <c r="AK159" s="279"/>
      <c r="AL159" s="279"/>
      <c r="AM159" s="279"/>
      <c r="AN159" s="279"/>
      <c r="AO159" s="279"/>
      <c r="AP159" s="279"/>
      <c r="AQ159" s="279"/>
      <c r="AR159" s="279"/>
      <c r="AS159" s="279"/>
      <c r="AT159" s="279"/>
      <c r="AU159" s="279"/>
      <c r="AV159" s="279"/>
      <c r="AW159" s="279"/>
      <c r="AX159" s="279"/>
      <c r="AY159" s="279"/>
      <c r="AZ159" s="279"/>
      <c r="BA159" s="280"/>
      <c r="BB159" s="266"/>
      <c r="BC159" s="266"/>
      <c r="BD159" s="352"/>
      <c r="BE159" s="352"/>
      <c r="BF159" s="352"/>
      <c r="BG159" s="352"/>
      <c r="BH159" s="352"/>
      <c r="BI159" s="352"/>
      <c r="BJ159" s="352"/>
      <c r="BK159" s="352"/>
      <c r="BL159" s="352"/>
      <c r="BM159" s="352"/>
      <c r="BN159" s="352"/>
      <c r="BO159" s="352"/>
      <c r="BP159" s="352"/>
      <c r="BQ159" s="352"/>
      <c r="BR159" s="352"/>
      <c r="BS159" s="352"/>
      <c r="BT159" s="352"/>
      <c r="BU159" s="352"/>
      <c r="BV159" s="352"/>
      <c r="BW159" s="352"/>
      <c r="BX159" s="352"/>
      <c r="BY159" s="352"/>
      <c r="BZ159" s="352"/>
      <c r="CA159" s="352"/>
      <c r="CB159" s="352"/>
      <c r="CC159" s="352"/>
      <c r="CD159" s="352"/>
      <c r="CE159" s="352"/>
      <c r="CF159" s="352"/>
      <c r="CG159" s="352"/>
      <c r="CH159" s="352"/>
      <c r="CI159" s="352"/>
      <c r="CJ159" s="352"/>
      <c r="CK159" s="352"/>
      <c r="CL159" s="352"/>
      <c r="CM159" s="352"/>
      <c r="CN159" s="352"/>
      <c r="CO159" s="352"/>
      <c r="CP159" s="352"/>
      <c r="CQ159" s="352"/>
      <c r="CR159" s="352"/>
      <c r="CS159" s="352"/>
      <c r="CT159" s="352"/>
      <c r="CU159" s="352"/>
      <c r="CV159" s="352"/>
      <c r="CW159" s="352"/>
      <c r="CX159" s="352"/>
      <c r="CY159" s="352"/>
      <c r="CZ159" s="352"/>
      <c r="DA159" s="352"/>
      <c r="DB159" s="266"/>
      <c r="DC159" s="266">
        <f t="shared" si="14"/>
        <v>0</v>
      </c>
      <c r="DD159" s="302" t="str">
        <f t="shared" si="15"/>
        <v/>
      </c>
      <c r="DE159" s="328">
        <f>IF(D159&gt; 0,(COUNTIFS(FRACAS!$B$5:$B$9997, D$4, FRACAS!$D$5:$D$9997, "&lt;="&amp;D159)), "" )</f>
        <v>0</v>
      </c>
      <c r="DF159" s="282">
        <f>IF(E159&gt; 0,(COUNTIFS(FRACAS!$B$5:$B$9997, E$4, FRACAS!$D$5:$D$9997, "&lt;="&amp;E159)), "" )</f>
        <v>0</v>
      </c>
      <c r="DG159" s="282">
        <f>IF(F159&gt; 0,(COUNTIFS(FRACAS!$B$5:$B$9997, F$4, FRACAS!$D$5:$D$9997, "&lt;="&amp;F159)), "" )</f>
        <v>0</v>
      </c>
      <c r="DH159" s="282">
        <f>IF(G159&gt; 0,(COUNTIFS(FRACAS!$B$5:$B$9997, G$4, FRACAS!$D$5:$D$9997, "&lt;="&amp;G159)), "" )</f>
        <v>0</v>
      </c>
      <c r="DI159" s="282">
        <f>IF(H159&gt; 0,(COUNTIFS(FRACAS!$B$5:$B$9997, H$4, FRACAS!$D$5:$D$9997, "&lt;="&amp;H159)), "" )</f>
        <v>0</v>
      </c>
      <c r="DJ159" s="282">
        <f>IF(I159&gt; 0,(COUNTIFS(FRACAS!$B$5:$B$9997, I$4, FRACAS!$D$5:$D$9997, "&lt;="&amp;I159)), "" )</f>
        <v>0</v>
      </c>
      <c r="DK159" s="282">
        <f>IF(J159&gt; 0,(COUNTIFS(FRACAS!$B$5:$B$9997, J$4, FRACAS!$D$5:$D$9997, "&lt;="&amp;J159)), "" )</f>
        <v>0</v>
      </c>
      <c r="DL159" s="282">
        <f>IF(K159&gt; 0,(COUNTIFS(FRACAS!$B$5:$B$9997, K$4, FRACAS!$D$5:$D$9997, "&lt;="&amp;K159)), "" )</f>
        <v>0</v>
      </c>
      <c r="DM159" s="282">
        <f>IF(L159&gt; 0,(COUNTIFS(FRACAS!$B$5:$B$9997, L$4, FRACAS!$D$5:$D$9997, "&lt;="&amp;L159)), "" )</f>
        <v>0</v>
      </c>
      <c r="DN159" s="282">
        <f>IF(M159&gt; 0,(COUNTIFS(FRACAS!$B$5:$B$9997, M$4, FRACAS!$D$5:$D$9997, "&lt;="&amp;M159)), "" )</f>
        <v>0</v>
      </c>
      <c r="DO159" s="284"/>
      <c r="DP159" s="282"/>
      <c r="DQ159" s="282"/>
      <c r="DR159" s="282"/>
      <c r="DS159" s="282"/>
      <c r="DT159" s="282"/>
      <c r="DU159" s="282"/>
      <c r="DV159" s="282"/>
      <c r="DW159" s="282"/>
      <c r="DX159" s="282"/>
      <c r="DY159" s="282"/>
      <c r="DZ159" s="282"/>
      <c r="EA159" s="282"/>
      <c r="EB159" s="282"/>
      <c r="EC159" s="282"/>
      <c r="ED159" s="282"/>
      <c r="EE159" s="282"/>
      <c r="EF159" s="282"/>
      <c r="EG159" s="282"/>
      <c r="EH159" s="282"/>
      <c r="EI159" s="282"/>
      <c r="EJ159" s="282"/>
      <c r="EK159" s="282"/>
      <c r="EL159" s="282"/>
      <c r="EM159" s="282"/>
      <c r="EN159" s="282"/>
      <c r="EO159" s="282"/>
      <c r="EP159" s="282"/>
      <c r="EQ159" s="282"/>
      <c r="ER159" s="282"/>
      <c r="ES159" s="282"/>
      <c r="ET159" s="282"/>
      <c r="EU159" s="282"/>
      <c r="EV159" s="282"/>
      <c r="EW159" s="282"/>
      <c r="EX159" s="282"/>
      <c r="EY159" s="282"/>
      <c r="EZ159" s="282"/>
      <c r="FA159" s="282"/>
      <c r="FB159" s="283"/>
      <c r="FC159" s="285"/>
      <c r="FD159" s="285"/>
      <c r="JN159" s="306"/>
      <c r="JO159" s="274"/>
      <c r="JP159" s="274"/>
      <c r="JQ159" s="274"/>
      <c r="JR159" s="274"/>
      <c r="JS159" s="274"/>
      <c r="JT159" s="274"/>
      <c r="JU159" s="274"/>
      <c r="JV159" s="274"/>
      <c r="JW159" s="274"/>
      <c r="JX159" s="274"/>
      <c r="JY159" s="274"/>
      <c r="JZ159" s="274"/>
      <c r="KA159" s="274"/>
      <c r="KB159" s="274"/>
      <c r="KC159" s="274"/>
      <c r="KD159" s="274"/>
      <c r="KE159" s="274"/>
      <c r="KF159" s="274"/>
      <c r="KG159" s="274"/>
      <c r="KH159" s="274"/>
      <c r="KI159" s="274"/>
      <c r="KJ159" s="274"/>
      <c r="KK159" s="274"/>
      <c r="KL159" s="274"/>
      <c r="KM159" s="274"/>
      <c r="KN159" s="274"/>
      <c r="KO159" s="274"/>
      <c r="KP159" s="274"/>
      <c r="KQ159" s="274"/>
      <c r="KR159" s="274"/>
      <c r="KS159" s="274"/>
      <c r="KT159" s="274"/>
      <c r="KU159" s="274"/>
      <c r="KV159" s="274"/>
      <c r="KW159" s="274"/>
      <c r="KX159" s="274"/>
      <c r="KY159" s="274"/>
      <c r="KZ159" s="274"/>
      <c r="LA159" s="274"/>
      <c r="LB159" s="275"/>
      <c r="LC159" s="302" t="str">
        <f t="shared" si="17"/>
        <v/>
      </c>
      <c r="LD159" s="354" t="str" cm="1">
        <f t="array" ref="LD159">IFERROR(
    (((D159/FRACAS!$AY$1)*60))
    /
    (((D159/FRACAS!$AY$1)*60) + SUMPRODUCT((FRACAS!$B$5:$B$9997=D$4)*(FRACAS!$D$5:$D$9997&lt;=D159)*(IFERROR(FRACAS!$AM$5:$AM$9997,0)))
    ),"")</f>
        <v/>
      </c>
      <c r="LE159" s="354" t="str" cm="1">
        <f t="array" ref="LE159">IFERROR(
    (((E159/FRACAS!$AY$1)*60))
    /
    (((E159/FRACAS!$AY$1)*60) + SUMPRODUCT((FRACAS!$B$5:$B$9997=E$4)*(FRACAS!$D$5:$D$9997&lt;=E159)*(IFERROR(FRACAS!$AM$5:$AM$9997,0)))
    ),"")</f>
        <v/>
      </c>
      <c r="LF159" s="354" t="str" cm="1">
        <f t="array" ref="LF159">IFERROR(
    (((F159/FRACAS!$AY$1)*60))
    /
    (((F159/FRACAS!$AY$1)*60) + SUMPRODUCT((FRACAS!$B$5:$B$9997=F$4)*(FRACAS!$D$5:$D$9997&lt;=F159)*(IFERROR(FRACAS!$AM$5:$AM$9997,0)))
    ),"")</f>
        <v/>
      </c>
      <c r="LG159" s="354" t="str" cm="1">
        <f t="array" ref="LG159">IFERROR(
    (((G159/FRACAS!$AY$1)*60))
    /
    (((G159/FRACAS!$AY$1)*60) + SUMPRODUCT((FRACAS!$B$5:$B$9997=G$4)*(FRACAS!$D$5:$D$9997&lt;=G159)*(IFERROR(FRACAS!$AM$5:$AM$9997,0)))
    ),"")</f>
        <v/>
      </c>
      <c r="LH159" s="354" t="str" cm="1">
        <f t="array" ref="LH159">IFERROR(
    (((H159/FRACAS!$AY$1)*60))
    /
    (((H159/FRACAS!$AY$1)*60) + SUMPRODUCT((FRACAS!$B$5:$B$9997=H$4)*(FRACAS!$D$5:$D$9997&lt;=H159)*(IFERROR(FRACAS!$AM$5:$AM$9997,0)))
    ),"")</f>
        <v/>
      </c>
      <c r="LI159" s="354" t="str" cm="1">
        <f t="array" ref="LI159">IFERROR(
    (((I159/FRACAS!$AY$1)*60))
    /
    (((I159/FRACAS!$AY$1)*60) + SUMPRODUCT((FRACAS!$B$5:$B$9997=I$4)*(FRACAS!$D$5:$D$9997&lt;=I159)*(IFERROR(FRACAS!$AM$5:$AM$9997,0)))
    ),"")</f>
        <v/>
      </c>
      <c r="LJ159" s="354" t="str" cm="1">
        <f t="array" ref="LJ159">IFERROR(
    (((J159/FRACAS!$AY$1)*60))
    /
    (((J159/FRACAS!$AY$1)*60) + SUMPRODUCT((FRACAS!$B$5:$B$9997=J$4)*(FRACAS!$D$5:$D$9997&lt;=J159)*(IFERROR(FRACAS!$AM$5:$AM$9997,0)))
    ),"")</f>
        <v/>
      </c>
      <c r="LK159" s="354" t="str" cm="1">
        <f t="array" ref="LK159">IFERROR(
    (((K159/FRACAS!$AY$1)*60))
    /
    (((K159/FRACAS!$AY$1)*60) + SUMPRODUCT((FRACAS!$B$5:$B$9997=K$4)*(FRACAS!$D$5:$D$9997&lt;=K159)*(IFERROR(FRACAS!$AM$5:$AM$9997,0)))
    ),"")</f>
        <v/>
      </c>
      <c r="LL159" s="354" t="str" cm="1">
        <f t="array" ref="LL159">IFERROR(
    (((L159/FRACAS!$AY$1)*60))
    /
    (((L159/FRACAS!$AY$1)*60) + SUMPRODUCT((FRACAS!$B$5:$B$9997=L$4)*(FRACAS!$D$5:$D$9997&lt;=L159)*(IFERROR(FRACAS!$AM$5:$AM$9997,0)))
    ),"")</f>
        <v/>
      </c>
      <c r="LM159" s="354" t="str" cm="1">
        <f t="array" ref="LM159">IFERROR(
    (((M159/FRACAS!$AY$1)*60))
    /
    (((M159/FRACAS!$AY$1)*60) + SUMPRODUCT((FRACAS!$B$5:$B$9997=M$4)*(FRACAS!$D$5:$D$9997&lt;=M159)*(IFERROR(FRACAS!$AM$5:$AM$9997,0)))
    ),"")</f>
        <v/>
      </c>
      <c r="LN159" s="308"/>
      <c r="LO159" s="276"/>
      <c r="LP159" s="276"/>
      <c r="LQ159" s="276"/>
      <c r="LR159" s="276"/>
      <c r="LS159" s="276"/>
      <c r="LT159" s="276"/>
      <c r="LU159" s="276"/>
      <c r="LV159" s="276"/>
      <c r="LW159" s="276"/>
      <c r="LX159" s="276"/>
      <c r="LY159" s="276"/>
      <c r="LZ159" s="276"/>
      <c r="MA159" s="276"/>
      <c r="MB159" s="276"/>
      <c r="MC159" s="276"/>
      <c r="MD159" s="276"/>
      <c r="ME159" s="276"/>
      <c r="MF159" s="276"/>
      <c r="MG159" s="276"/>
      <c r="MH159" s="276"/>
      <c r="MI159" s="276"/>
      <c r="MJ159" s="276"/>
      <c r="MK159" s="276"/>
      <c r="ML159" s="276"/>
      <c r="MM159" s="276"/>
      <c r="MN159" s="276"/>
      <c r="MO159" s="276"/>
      <c r="MP159" s="276"/>
      <c r="MQ159" s="276"/>
      <c r="MR159" s="276"/>
      <c r="MS159" s="276"/>
      <c r="MT159" s="276"/>
      <c r="MU159" s="276"/>
      <c r="MV159" s="276"/>
      <c r="MW159" s="276"/>
      <c r="MX159" s="276"/>
      <c r="MY159" s="276"/>
      <c r="MZ159" s="276"/>
      <c r="NA159" s="277"/>
      <c r="ND159" s="345">
        <f t="shared" si="18"/>
        <v>0</v>
      </c>
      <c r="NE159" s="346" t="str">
        <f t="shared" si="16"/>
        <v/>
      </c>
      <c r="NF159" s="347" t="str" cm="1">
        <f t="array" ref="NF159">IF($ND159=0,"",(IFERROR( (IFERROR($ND159/FRACAS!$AY$1*60,0) - SUMPRODUCT( (FRACAS!$K$5:$K$9999=NF$2) * IFERROR(FRACAS!$AN$5:$AN$9999,0) ) ) / IFERROR($ND159/FRACAS!$AY$1*60,0), 1 )))</f>
        <v/>
      </c>
      <c r="NG159" s="347" t="str" cm="1">
        <f t="array" ref="NG159">IF($ND159=0,"",(IFERROR( (IFERROR($ND159/FRACAS!$AY$1*60,0) - SUMPRODUCT( (FRACAS!$K$5:$K$9999=NG$2) * IFERROR(FRACAS!$AN$5:$AN$9999,0) ) ) / IFERROR($ND159/FRACAS!$AY$1*60,0), 1 )))</f>
        <v/>
      </c>
      <c r="NH159" s="347" t="str" cm="1">
        <f t="array" ref="NH159">IF($ND159=0,"",(IFERROR( (IFERROR($ND159/FRACAS!$AY$1*60,0) - SUMPRODUCT( (FRACAS!$K$5:$K$9999=NH$2) * IFERROR(FRACAS!$AN$5:$AN$9999,0) ) ) / IFERROR($ND159/FRACAS!$AY$1*60,0), 1 )))</f>
        <v/>
      </c>
      <c r="NI159" s="347" t="str" cm="1">
        <f t="array" ref="NI159">IF($ND159=0,"",(IFERROR( (IFERROR($ND159/FRACAS!$AY$1*60,0) - SUMPRODUCT( (FRACAS!$K$5:$K$9999=NI$2) * IFERROR(FRACAS!$AN$5:$AN$9999,0) ) ) / IFERROR($ND159/FRACAS!$AY$1*60,0), 1 )))</f>
        <v/>
      </c>
      <c r="NJ159" s="347" t="str" cm="1">
        <f t="array" ref="NJ159">IF($ND159=0,"",(IFERROR( (IFERROR($ND159/FRACAS!$AY$1*60,0) - SUMPRODUCT( (FRACAS!$K$5:$K$9999=NJ$2) * IFERROR(FRACAS!$AN$5:$AN$9999,0) ) ) / IFERROR($ND159/FRACAS!$AY$1*60,0), 1 )))</f>
        <v/>
      </c>
      <c r="NK159" s="347" t="str" cm="1">
        <f t="array" ref="NK159">IF($ND159=0,"",(IFERROR( (IFERROR($ND159/FRACAS!$AY$1*60,0) - SUMPRODUCT( (FRACAS!$K$5:$K$9999=NK$2) * IFERROR(FRACAS!$AN$5:$AN$9999,0) ) ) / IFERROR($ND159/FRACAS!$AY$1*60,0), 1 )))</f>
        <v/>
      </c>
      <c r="NL159" s="347" t="str" cm="1">
        <f t="array" ref="NL159">IF($ND159=0,"",(IFERROR( (IFERROR($ND159/FRACAS!$AY$1*60,0) - SUMPRODUCT( (FRACAS!$K$5:$K$9999=NL$2) * IFERROR(FRACAS!$AN$5:$AN$9999,0) ) ) / IFERROR($ND159/FRACAS!$AY$1*60,0), 1 )))</f>
        <v/>
      </c>
      <c r="NM159" s="347" t="str" cm="1">
        <f t="array" ref="NM159">IF($ND159=0,"",(IFERROR( (IFERROR($ND159/FRACAS!$AY$1*60,0) - SUMPRODUCT( (FRACAS!$K$5:$K$9999=NM$2) * IFERROR(FRACAS!$AN$5:$AN$9999,0) ) ) / IFERROR($ND159/FRACAS!$AY$1*60,0), 1 )))</f>
        <v/>
      </c>
      <c r="NN159" s="347" t="str" cm="1">
        <f t="array" ref="NN159">IF($ND159=0,"",(IFERROR( (IFERROR($ND159/FRACAS!$AY$1*60,0) - SUMPRODUCT( (FRACAS!$K$5:$K$9999=NN$2) * IFERROR(FRACAS!$AN$5:$AN$9999,0) ) ) / IFERROR($ND159/FRACAS!$AY$1*60,0), 1 )))</f>
        <v/>
      </c>
      <c r="NO159" s="347" t="str" cm="1">
        <f t="array" ref="NO159">IF($ND159=0,"",(IFERROR( (IFERROR($ND159/FRACAS!$AY$1*60,0) - SUMPRODUCT( (FRACAS!$K$5:$K$9999=NO$2) * IFERROR(FRACAS!$AN$5:$AN$9999,0) ) ) / IFERROR($ND159/FRACAS!$AY$1*60,0), 1 )))</f>
        <v/>
      </c>
      <c r="NP159" s="347" t="str" cm="1">
        <f t="array" ref="NP159">IF($ND159=0,"",(IFERROR( (IFERROR($ND159/FRACAS!$AY$1*60,0) - SUMPRODUCT( (FRACAS!$K$5:$K$9999=NP$2) * IFERROR(FRACAS!$AN$5:$AN$9999,0) ) ) / IFERROR($ND159/FRACAS!$AY$1*60,0), 1 )))</f>
        <v/>
      </c>
      <c r="NQ159" s="347" t="str" cm="1">
        <f t="array" ref="NQ159">IF($ND159=0,"",(IFERROR( (IFERROR($ND159/FRACAS!$AY$1*60,0) - SUMPRODUCT( (FRACAS!$K$5:$K$9999=NQ$2) * IFERROR(FRACAS!$AN$5:$AN$9999,0) ) ) / IFERROR($ND159/FRACAS!$AY$1*60,0), 1 )))</f>
        <v/>
      </c>
      <c r="NR159" s="347" t="str" cm="1">
        <f t="array" ref="NR159">IF($ND159=0,"",(IFERROR( (IFERROR($ND159/FRACAS!$AY$1*60,0) - SUMPRODUCT( (FRACAS!$K$5:$K$9999=NR$2) * IFERROR(FRACAS!$AN$5:$AN$9999,0) ) ) / IFERROR($ND159/FRACAS!$AY$1*60,0), 1 )))</f>
        <v/>
      </c>
      <c r="NS159" s="347" t="str" cm="1">
        <f t="array" ref="NS159">IF($ND159=0,"",(IFERROR( (IFERROR($ND159/FRACAS!$AY$1*60,0) - SUMPRODUCT( (FRACAS!$K$5:$K$9999=NS$2) * IFERROR(FRACAS!$AN$5:$AN$9999,0) ) ) / IFERROR($ND159/FRACAS!$AY$1*60,0), 1 )))</f>
        <v/>
      </c>
      <c r="NT159" s="347" t="str" cm="1">
        <f t="array" ref="NT159">IF($ND159=0,"",(IFERROR( (IFERROR($ND159/FRACAS!$AY$1*60,0) - SUMPRODUCT( (FRACAS!$K$5:$K$9999=NT$2) * IFERROR(FRACAS!$AN$5:$AN$9999,0) ) ) / IFERROR($ND159/FRACAS!$AY$1*60,0), 1 )))</f>
        <v/>
      </c>
      <c r="NU159" s="347" t="str" cm="1">
        <f t="array" ref="NU159">IF($ND159=0,"",(IFERROR( (IFERROR($ND159/FRACAS!$AY$1*60,0) - SUMPRODUCT( (FRACAS!$K$5:$K$9999=NU$2) * IFERROR(FRACAS!$AN$5:$AN$9999,0) ) ) / IFERROR($ND159/FRACAS!$AY$1*60,0), 1 )))</f>
        <v/>
      </c>
      <c r="NV159" s="347" t="str" cm="1">
        <f t="array" ref="NV159">IF($ND159=0,"",(IFERROR( (IFERROR($ND159/FRACAS!$AY$1*60,0) - SUMPRODUCT( (FRACAS!$K$5:$K$9999=NV$2) * IFERROR(FRACAS!$AN$5:$AN$9999,0) ) ) / IFERROR($ND159/FRACAS!$AY$1*60,0), 1 )))</f>
        <v/>
      </c>
      <c r="NW159" s="347" t="str" cm="1">
        <f t="array" ref="NW159">IF($ND159=0,"",(IFERROR( (IFERROR($ND159/FRACAS!$AY$1*60,0) - SUMPRODUCT( (FRACAS!$K$5:$K$9999=NW$2) * IFERROR(FRACAS!$AN$5:$AN$9999,0) ) ) / IFERROR($ND159/FRACAS!$AY$1*60,0), 1 )))</f>
        <v/>
      </c>
      <c r="NX159" s="347" t="str" cm="1">
        <f t="array" ref="NX159">IF($ND159=0,"",(IFERROR( (IFERROR($ND159/FRACAS!$AY$1*60,0) - SUMPRODUCT( (FRACAS!$K$5:$K$9999=NX$2) * IFERROR(FRACAS!$AN$5:$AN$9999,0) ) ) / IFERROR($ND159/FRACAS!$AY$1*60,0), 1 )))</f>
        <v/>
      </c>
      <c r="NY159" s="347" t="str" cm="1">
        <f t="array" ref="NY159">IF($ND159=0,"",(IFERROR( (IFERROR($ND159/FRACAS!$AY$1*60,0) - SUMPRODUCT( (FRACAS!$K$5:$K$9999=NY$2) * IFERROR(FRACAS!$AN$5:$AN$9999,0) ) ) / IFERROR($ND159/FRACAS!$AY$1*60,0), 1 )))</f>
        <v/>
      </c>
      <c r="NZ159" s="347" t="str" cm="1">
        <f t="array" ref="NZ159">IF($ND159=0,"",(IFERROR( (IFERROR($ND159/FRACAS!$AY$1*60,0) - SUMPRODUCT( (FRACAS!$K$5:$K$9999=NZ$2) * IFERROR(FRACAS!$AN$5:$AN$9999,0) ) ) / IFERROR($ND159/FRACAS!$AY$1*60,0), 1 )))</f>
        <v/>
      </c>
      <c r="OA159" s="347" t="str" cm="1">
        <f t="array" ref="OA159">IF($ND159=0,"",(IFERROR( (IFERROR($ND159/FRACAS!$AY$1*60,0) - SUMPRODUCT( (FRACAS!$K$5:$K$9999=OA$2) * IFERROR(FRACAS!$AN$5:$AN$9999,0) ) ) / IFERROR($ND159/FRACAS!$AY$1*60,0), 1 )))</f>
        <v/>
      </c>
      <c r="OB159" s="347" t="str" cm="1">
        <f t="array" ref="OB159">IF($ND159=0,"",(IFERROR( (IFERROR($ND159/FRACAS!$AY$1*60,0) - SUMPRODUCT( (FRACAS!$K$5:$K$9999=OB$2) * IFERROR(FRACAS!$AN$5:$AN$9999,0) ) ) / IFERROR($ND159/FRACAS!$AY$1*60,0), 1 )))</f>
        <v/>
      </c>
      <c r="OC159" s="347" t="str" cm="1">
        <f t="array" ref="OC159">IF($ND159=0,"",(IFERROR( (IFERROR($ND159/FRACAS!$AY$1*60,0) - SUMPRODUCT( (FRACAS!$K$5:$K$9999=OC$2) * IFERROR(FRACAS!$AN$5:$AN$9999,0) ) ) / IFERROR($ND159/FRACAS!$AY$1*60,0), 1 )))</f>
        <v/>
      </c>
      <c r="OD159" s="347" t="str" cm="1">
        <f t="array" ref="OD159">IF($ND159=0,"",(IFERROR( (IFERROR($ND159/FRACAS!$AY$1*60,0) - SUMPRODUCT( (FRACAS!$K$5:$K$9999=OD$2) * IFERROR(FRACAS!$AN$5:$AN$9999,0) ) ) / IFERROR($ND159/FRACAS!$AY$1*60,0), 1 )))</f>
        <v/>
      </c>
      <c r="OE159" s="347" t="str" cm="1">
        <f t="array" ref="OE159">IF($ND159=0,"",(IFERROR( (IFERROR($ND159/FRACAS!$AY$1*60,0) - SUMPRODUCT( (FRACAS!$K$5:$K$9999=OE$2) * IFERROR(FRACAS!$AN$5:$AN$9999,0) ) ) / IFERROR($ND159/FRACAS!$AY$1*60,0), 1 )))</f>
        <v/>
      </c>
      <c r="OF159" s="347" t="str" cm="1">
        <f t="array" ref="OF159">IF($ND159=0,"",(IFERROR( (IFERROR($ND159/FRACAS!$AY$1*60,0) - SUMPRODUCT( (FRACAS!$K$5:$K$9999=OF$2) * IFERROR(FRACAS!$AN$5:$AN$9999,0) ) ) / IFERROR($ND159/FRACAS!$AY$1*60,0), 1 )))</f>
        <v/>
      </c>
      <c r="OG159" s="347" t="str" cm="1">
        <f t="array" ref="OG159">IF($ND159=0,"",(IFERROR( (IFERROR($ND159/FRACAS!$AY$1*60,0) - SUMPRODUCT( (FRACAS!$K$5:$K$9999=OG$2) * IFERROR(FRACAS!$AN$5:$AN$9999,0) ) ) / IFERROR($ND159/FRACAS!$AY$1*60,0), 1 )))</f>
        <v/>
      </c>
      <c r="OH159" s="347" t="str" cm="1">
        <f t="array" ref="OH159">IF($ND159=0,"",(IFERROR( (IFERROR($ND159/FRACAS!$AY$1*60,0) - SUMPRODUCT( (FRACAS!$K$5:$K$9999=OH$2) * IFERROR(FRACAS!$AN$5:$AN$9999,0) ) ) / IFERROR($ND159/FRACAS!$AY$1*60,0), 1 )))</f>
        <v/>
      </c>
      <c r="OI159" s="347" t="str" cm="1">
        <f t="array" ref="OI159">IF($ND159=0,"",(IFERROR( (IFERROR($ND159/FRACAS!$AY$1*60,0) - SUMPRODUCT( (FRACAS!$K$5:$K$9999=OI$2) * IFERROR(FRACAS!$AN$5:$AN$9999,0) ) ) / IFERROR($ND159/FRACAS!$AY$1*60,0), 1 )))</f>
        <v/>
      </c>
      <c r="OJ159" s="347" t="str" cm="1">
        <f t="array" ref="OJ159">IF($ND159=0,"",(IFERROR( (IFERROR($ND159/FRACAS!$AY$1*60,0) - SUMPRODUCT( (FRACAS!$K$5:$K$9999=OJ$2) * IFERROR(FRACAS!$AN$5:$AN$9999,0) ) ) / IFERROR($ND159/FRACAS!$AY$1*60,0), 1 )))</f>
        <v/>
      </c>
      <c r="OK159" s="347" t="str" cm="1">
        <f t="array" ref="OK159">IF($ND159=0,"",(IFERROR( (IFERROR($ND159/FRACAS!$AY$1*60,0) - SUMPRODUCT( (FRACAS!$K$5:$K$9999=OK$2) * IFERROR(FRACAS!$AN$5:$AN$9999,0) ) ) / IFERROR($ND159/FRACAS!$AY$1*60,0), 1 )))</f>
        <v/>
      </c>
      <c r="OL159" s="347" t="str" cm="1">
        <f t="array" ref="OL159">IF($ND159=0,"",(IFERROR( (IFERROR($ND159/FRACAS!$AY$1*60,0) - SUMPRODUCT( (FRACAS!$K$5:$K$9999=OL$2) * IFERROR(FRACAS!$AN$5:$AN$9999,0) ) ) / IFERROR($ND159/FRACAS!$AY$1*60,0), 1 )))</f>
        <v/>
      </c>
      <c r="OM159" s="347" t="str" cm="1">
        <f t="array" ref="OM159">IF($ND159=0,"",(IFERROR( (IFERROR($ND159/FRACAS!$AY$1*60,0) - SUMPRODUCT( (FRACAS!$K$5:$K$9999=OM$2) * IFERROR(FRACAS!$AN$5:$AN$9999,0) ) ) / IFERROR($ND159/FRACAS!$AY$1*60,0), 1 )))</f>
        <v/>
      </c>
      <c r="ON159" s="347" t="str" cm="1">
        <f t="array" ref="ON159">IF($ND159=0,"",(IFERROR( (IFERROR($ND159/FRACAS!$AY$1*60,0) - SUMPRODUCT( (FRACAS!$K$5:$K$9999=ON$2) * IFERROR(FRACAS!$AN$5:$AN$9999,0) ) ) / IFERROR($ND159/FRACAS!$AY$1*60,0), 1 )))</f>
        <v/>
      </c>
    </row>
    <row r="160" spans="2:404" ht="15" customHeight="1">
      <c r="B160" s="301" t="s">
        <v>267</v>
      </c>
      <c r="C160" s="302">
        <v>46346</v>
      </c>
      <c r="D160" s="279" t="str">
        <f>IF('[7]MİLLEAGE(KM)'!H161="","",'[7]MİLLEAGE(KM)'!H161)</f>
        <v/>
      </c>
      <c r="E160" s="279" t="str">
        <f>IF('[7]MİLLEAGE(KM)'!I161="","",'[7]MİLLEAGE(KM)'!I161)</f>
        <v/>
      </c>
      <c r="F160" s="279" t="str">
        <f>IF('[7]MİLLEAGE(KM)'!J161="","",'[7]MİLLEAGE(KM)'!J161)</f>
        <v/>
      </c>
      <c r="G160" s="279" t="str">
        <f>IF('[7]MİLLEAGE(KM)'!K161="","",'[7]MİLLEAGE(KM)'!K161)</f>
        <v/>
      </c>
      <c r="H160" s="279" t="str">
        <f>IF('[7]MİLLEAGE(KM)'!L161="","",'[7]MİLLEAGE(KM)'!L161)</f>
        <v/>
      </c>
      <c r="I160" s="279" t="str">
        <f>IF('[7]MİLLEAGE(KM)'!M161="","",'[7]MİLLEAGE(KM)'!M161)</f>
        <v/>
      </c>
      <c r="J160" s="279" t="str">
        <f>IF('[7]MİLLEAGE(KM)'!N161="","",'[7]MİLLEAGE(KM)'!N161)</f>
        <v/>
      </c>
      <c r="K160" s="279" t="str">
        <f>IF('[7]MİLLEAGE(KM)'!O161="","",'[7]MİLLEAGE(KM)'!O161)</f>
        <v/>
      </c>
      <c r="L160" s="279" t="str">
        <f>IF('[7]MİLLEAGE(KM)'!P161="","",'[7]MİLLEAGE(KM)'!P161)</f>
        <v/>
      </c>
      <c r="M160" s="279" t="str">
        <f>IF('[7]MİLLEAGE(KM)'!Q161="","",'[7]MİLLEAGE(KM)'!Q161)</f>
        <v/>
      </c>
      <c r="N160" s="305"/>
      <c r="O160" s="279"/>
      <c r="P160" s="279"/>
      <c r="Q160" s="279"/>
      <c r="R160" s="279"/>
      <c r="S160" s="279"/>
      <c r="T160" s="279"/>
      <c r="U160" s="279"/>
      <c r="V160" s="279"/>
      <c r="W160" s="279"/>
      <c r="X160" s="279"/>
      <c r="Y160" s="279"/>
      <c r="Z160" s="279"/>
      <c r="AA160" s="279"/>
      <c r="AB160" s="279"/>
      <c r="AC160" s="279"/>
      <c r="AD160" s="279"/>
      <c r="AE160" s="279"/>
      <c r="AF160" s="279"/>
      <c r="AG160" s="279"/>
      <c r="AH160" s="279"/>
      <c r="AI160" s="279"/>
      <c r="AJ160" s="279"/>
      <c r="AK160" s="279"/>
      <c r="AL160" s="279"/>
      <c r="AM160" s="279"/>
      <c r="AN160" s="279"/>
      <c r="AO160" s="279"/>
      <c r="AP160" s="279"/>
      <c r="AQ160" s="279"/>
      <c r="AR160" s="279"/>
      <c r="AS160" s="279"/>
      <c r="AT160" s="279"/>
      <c r="AU160" s="279"/>
      <c r="AV160" s="279"/>
      <c r="AW160" s="279"/>
      <c r="AX160" s="279"/>
      <c r="AY160" s="279"/>
      <c r="AZ160" s="279"/>
      <c r="BA160" s="280"/>
      <c r="BB160" s="266"/>
      <c r="BC160" s="266"/>
      <c r="BD160" s="352"/>
      <c r="BE160" s="352"/>
      <c r="BF160" s="352"/>
      <c r="BG160" s="352"/>
      <c r="BH160" s="352"/>
      <c r="BI160" s="352"/>
      <c r="BJ160" s="352"/>
      <c r="BK160" s="352"/>
      <c r="BL160" s="352"/>
      <c r="BM160" s="352"/>
      <c r="BN160" s="352"/>
      <c r="BO160" s="352"/>
      <c r="BP160" s="352"/>
      <c r="BQ160" s="352"/>
      <c r="BR160" s="352"/>
      <c r="BS160" s="352"/>
      <c r="BT160" s="352"/>
      <c r="BU160" s="352"/>
      <c r="BV160" s="352"/>
      <c r="BW160" s="352"/>
      <c r="BX160" s="352"/>
      <c r="BY160" s="352"/>
      <c r="BZ160" s="352"/>
      <c r="CA160" s="352"/>
      <c r="CB160" s="352"/>
      <c r="CC160" s="352"/>
      <c r="CD160" s="352"/>
      <c r="CE160" s="352"/>
      <c r="CF160" s="352"/>
      <c r="CG160" s="352"/>
      <c r="CH160" s="352"/>
      <c r="CI160" s="352"/>
      <c r="CJ160" s="352"/>
      <c r="CK160" s="352"/>
      <c r="CL160" s="352"/>
      <c r="CM160" s="352"/>
      <c r="CN160" s="352"/>
      <c r="CO160" s="352"/>
      <c r="CP160" s="352"/>
      <c r="CQ160" s="352"/>
      <c r="CR160" s="352"/>
      <c r="CS160" s="352"/>
      <c r="CT160" s="352"/>
      <c r="CU160" s="352"/>
      <c r="CV160" s="352"/>
      <c r="CW160" s="352"/>
      <c r="CX160" s="352"/>
      <c r="CY160" s="352"/>
      <c r="CZ160" s="352"/>
      <c r="DA160" s="352"/>
      <c r="DB160" s="266"/>
      <c r="DC160" s="266">
        <f t="shared" si="14"/>
        <v>0</v>
      </c>
      <c r="DD160" s="302" t="str">
        <f t="shared" si="15"/>
        <v/>
      </c>
      <c r="DE160" s="328">
        <f>IF(D160&gt; 0,(COUNTIFS(FRACAS!$B$5:$B$9997, D$4, FRACAS!$D$5:$D$9997, "&lt;="&amp;D160)), "" )</f>
        <v>0</v>
      </c>
      <c r="DF160" s="282">
        <f>IF(E160&gt; 0,(COUNTIFS(FRACAS!$B$5:$B$9997, E$4, FRACAS!$D$5:$D$9997, "&lt;="&amp;E160)), "" )</f>
        <v>0</v>
      </c>
      <c r="DG160" s="282">
        <f>IF(F160&gt; 0,(COUNTIFS(FRACAS!$B$5:$B$9997, F$4, FRACAS!$D$5:$D$9997, "&lt;="&amp;F160)), "" )</f>
        <v>0</v>
      </c>
      <c r="DH160" s="282">
        <f>IF(G160&gt; 0,(COUNTIFS(FRACAS!$B$5:$B$9997, G$4, FRACAS!$D$5:$D$9997, "&lt;="&amp;G160)), "" )</f>
        <v>0</v>
      </c>
      <c r="DI160" s="282">
        <f>IF(H160&gt; 0,(COUNTIFS(FRACAS!$B$5:$B$9997, H$4, FRACAS!$D$5:$D$9997, "&lt;="&amp;H160)), "" )</f>
        <v>0</v>
      </c>
      <c r="DJ160" s="282">
        <f>IF(I160&gt; 0,(COUNTIFS(FRACAS!$B$5:$B$9997, I$4, FRACAS!$D$5:$D$9997, "&lt;="&amp;I160)), "" )</f>
        <v>0</v>
      </c>
      <c r="DK160" s="282">
        <f>IF(J160&gt; 0,(COUNTIFS(FRACAS!$B$5:$B$9997, J$4, FRACAS!$D$5:$D$9997, "&lt;="&amp;J160)), "" )</f>
        <v>0</v>
      </c>
      <c r="DL160" s="282">
        <f>IF(K160&gt; 0,(COUNTIFS(FRACAS!$B$5:$B$9997, K$4, FRACAS!$D$5:$D$9997, "&lt;="&amp;K160)), "" )</f>
        <v>0</v>
      </c>
      <c r="DM160" s="282">
        <f>IF(L160&gt; 0,(COUNTIFS(FRACAS!$B$5:$B$9997, L$4, FRACAS!$D$5:$D$9997, "&lt;="&amp;L160)), "" )</f>
        <v>0</v>
      </c>
      <c r="DN160" s="282">
        <f>IF(M160&gt; 0,(COUNTIFS(FRACAS!$B$5:$B$9997, M$4, FRACAS!$D$5:$D$9997, "&lt;="&amp;M160)), "" )</f>
        <v>0</v>
      </c>
      <c r="DO160" s="284"/>
      <c r="DP160" s="282"/>
      <c r="DQ160" s="282"/>
      <c r="DR160" s="282"/>
      <c r="DS160" s="282"/>
      <c r="DT160" s="282"/>
      <c r="DU160" s="282"/>
      <c r="DV160" s="282"/>
      <c r="DW160" s="282"/>
      <c r="DX160" s="282"/>
      <c r="DY160" s="282"/>
      <c r="DZ160" s="282"/>
      <c r="EA160" s="282"/>
      <c r="EB160" s="282"/>
      <c r="EC160" s="282"/>
      <c r="ED160" s="282"/>
      <c r="EE160" s="282"/>
      <c r="EF160" s="282"/>
      <c r="EG160" s="282"/>
      <c r="EH160" s="282"/>
      <c r="EI160" s="282"/>
      <c r="EJ160" s="282"/>
      <c r="EK160" s="282"/>
      <c r="EL160" s="282"/>
      <c r="EM160" s="282"/>
      <c r="EN160" s="282"/>
      <c r="EO160" s="282"/>
      <c r="EP160" s="282"/>
      <c r="EQ160" s="282"/>
      <c r="ER160" s="282"/>
      <c r="ES160" s="282"/>
      <c r="ET160" s="282"/>
      <c r="EU160" s="282"/>
      <c r="EV160" s="282"/>
      <c r="EW160" s="282"/>
      <c r="EX160" s="282"/>
      <c r="EY160" s="282"/>
      <c r="EZ160" s="282"/>
      <c r="FA160" s="282"/>
      <c r="FB160" s="283"/>
      <c r="FC160" s="285"/>
      <c r="FD160" s="285"/>
      <c r="JN160" s="306"/>
      <c r="JO160" s="274"/>
      <c r="JP160" s="274"/>
      <c r="JQ160" s="274"/>
      <c r="JR160" s="274"/>
      <c r="JS160" s="274"/>
      <c r="JT160" s="274"/>
      <c r="JU160" s="274"/>
      <c r="JV160" s="274"/>
      <c r="JW160" s="274"/>
      <c r="JX160" s="274"/>
      <c r="JY160" s="274"/>
      <c r="JZ160" s="274"/>
      <c r="KA160" s="274"/>
      <c r="KB160" s="274"/>
      <c r="KC160" s="274"/>
      <c r="KD160" s="274"/>
      <c r="KE160" s="274"/>
      <c r="KF160" s="274"/>
      <c r="KG160" s="274"/>
      <c r="KH160" s="274"/>
      <c r="KI160" s="274"/>
      <c r="KJ160" s="274"/>
      <c r="KK160" s="274"/>
      <c r="KL160" s="274"/>
      <c r="KM160" s="274"/>
      <c r="KN160" s="274"/>
      <c r="KO160" s="274"/>
      <c r="KP160" s="274"/>
      <c r="KQ160" s="274"/>
      <c r="KR160" s="274"/>
      <c r="KS160" s="274"/>
      <c r="KT160" s="274"/>
      <c r="KU160" s="274"/>
      <c r="KV160" s="274"/>
      <c r="KW160" s="274"/>
      <c r="KX160" s="274"/>
      <c r="KY160" s="274"/>
      <c r="KZ160" s="274"/>
      <c r="LA160" s="274"/>
      <c r="LB160" s="275"/>
      <c r="LC160" s="302" t="str">
        <f t="shared" si="17"/>
        <v/>
      </c>
      <c r="LD160" s="354" t="str" cm="1">
        <f t="array" ref="LD160">IFERROR(
    (((D160/FRACAS!$AY$1)*60))
    /
    (((D160/FRACAS!$AY$1)*60) + SUMPRODUCT((FRACAS!$B$5:$B$9997=D$4)*(FRACAS!$D$5:$D$9997&lt;=D160)*(IFERROR(FRACAS!$AM$5:$AM$9997,0)))
    ),"")</f>
        <v/>
      </c>
      <c r="LE160" s="354" t="str" cm="1">
        <f t="array" ref="LE160">IFERROR(
    (((E160/FRACAS!$AY$1)*60))
    /
    (((E160/FRACAS!$AY$1)*60) + SUMPRODUCT((FRACAS!$B$5:$B$9997=E$4)*(FRACAS!$D$5:$D$9997&lt;=E160)*(IFERROR(FRACAS!$AM$5:$AM$9997,0)))
    ),"")</f>
        <v/>
      </c>
      <c r="LF160" s="354" t="str" cm="1">
        <f t="array" ref="LF160">IFERROR(
    (((F160/FRACAS!$AY$1)*60))
    /
    (((F160/FRACAS!$AY$1)*60) + SUMPRODUCT((FRACAS!$B$5:$B$9997=F$4)*(FRACAS!$D$5:$D$9997&lt;=F160)*(IFERROR(FRACAS!$AM$5:$AM$9997,0)))
    ),"")</f>
        <v/>
      </c>
      <c r="LG160" s="354" t="str" cm="1">
        <f t="array" ref="LG160">IFERROR(
    (((G160/FRACAS!$AY$1)*60))
    /
    (((G160/FRACAS!$AY$1)*60) + SUMPRODUCT((FRACAS!$B$5:$B$9997=G$4)*(FRACAS!$D$5:$D$9997&lt;=G160)*(IFERROR(FRACAS!$AM$5:$AM$9997,0)))
    ),"")</f>
        <v/>
      </c>
      <c r="LH160" s="354" t="str" cm="1">
        <f t="array" ref="LH160">IFERROR(
    (((H160/FRACAS!$AY$1)*60))
    /
    (((H160/FRACAS!$AY$1)*60) + SUMPRODUCT((FRACAS!$B$5:$B$9997=H$4)*(FRACAS!$D$5:$D$9997&lt;=H160)*(IFERROR(FRACAS!$AM$5:$AM$9997,0)))
    ),"")</f>
        <v/>
      </c>
      <c r="LI160" s="354" t="str" cm="1">
        <f t="array" ref="LI160">IFERROR(
    (((I160/FRACAS!$AY$1)*60))
    /
    (((I160/FRACAS!$AY$1)*60) + SUMPRODUCT((FRACAS!$B$5:$B$9997=I$4)*(FRACAS!$D$5:$D$9997&lt;=I160)*(IFERROR(FRACAS!$AM$5:$AM$9997,0)))
    ),"")</f>
        <v/>
      </c>
      <c r="LJ160" s="354" t="str" cm="1">
        <f t="array" ref="LJ160">IFERROR(
    (((J160/FRACAS!$AY$1)*60))
    /
    (((J160/FRACAS!$AY$1)*60) + SUMPRODUCT((FRACAS!$B$5:$B$9997=J$4)*(FRACAS!$D$5:$D$9997&lt;=J160)*(IFERROR(FRACAS!$AM$5:$AM$9997,0)))
    ),"")</f>
        <v/>
      </c>
      <c r="LK160" s="354" t="str" cm="1">
        <f t="array" ref="LK160">IFERROR(
    (((K160/FRACAS!$AY$1)*60))
    /
    (((K160/FRACAS!$AY$1)*60) + SUMPRODUCT((FRACAS!$B$5:$B$9997=K$4)*(FRACAS!$D$5:$D$9997&lt;=K160)*(IFERROR(FRACAS!$AM$5:$AM$9997,0)))
    ),"")</f>
        <v/>
      </c>
      <c r="LL160" s="354" t="str" cm="1">
        <f t="array" ref="LL160">IFERROR(
    (((L160/FRACAS!$AY$1)*60))
    /
    (((L160/FRACAS!$AY$1)*60) + SUMPRODUCT((FRACAS!$B$5:$B$9997=L$4)*(FRACAS!$D$5:$D$9997&lt;=L160)*(IFERROR(FRACAS!$AM$5:$AM$9997,0)))
    ),"")</f>
        <v/>
      </c>
      <c r="LM160" s="354" t="str" cm="1">
        <f t="array" ref="LM160">IFERROR(
    (((M160/FRACAS!$AY$1)*60))
    /
    (((M160/FRACAS!$AY$1)*60) + SUMPRODUCT((FRACAS!$B$5:$B$9997=M$4)*(FRACAS!$D$5:$D$9997&lt;=M160)*(IFERROR(FRACAS!$AM$5:$AM$9997,0)))
    ),"")</f>
        <v/>
      </c>
      <c r="LN160" s="308"/>
      <c r="LO160" s="276"/>
      <c r="LP160" s="276"/>
      <c r="LQ160" s="276"/>
      <c r="LR160" s="276"/>
      <c r="LS160" s="276"/>
      <c r="LT160" s="276"/>
      <c r="LU160" s="276"/>
      <c r="LV160" s="276"/>
      <c r="LW160" s="276"/>
      <c r="LX160" s="276"/>
      <c r="LY160" s="276"/>
      <c r="LZ160" s="276"/>
      <c r="MA160" s="276"/>
      <c r="MB160" s="276"/>
      <c r="MC160" s="276"/>
      <c r="MD160" s="276"/>
      <c r="ME160" s="276"/>
      <c r="MF160" s="276"/>
      <c r="MG160" s="276"/>
      <c r="MH160" s="276"/>
      <c r="MI160" s="276"/>
      <c r="MJ160" s="276"/>
      <c r="MK160" s="276"/>
      <c r="ML160" s="276"/>
      <c r="MM160" s="276"/>
      <c r="MN160" s="276"/>
      <c r="MO160" s="276"/>
      <c r="MP160" s="276"/>
      <c r="MQ160" s="276"/>
      <c r="MR160" s="276"/>
      <c r="MS160" s="276"/>
      <c r="MT160" s="276"/>
      <c r="MU160" s="276"/>
      <c r="MV160" s="276"/>
      <c r="MW160" s="276"/>
      <c r="MX160" s="276"/>
      <c r="MY160" s="276"/>
      <c r="MZ160" s="276"/>
      <c r="NA160" s="277"/>
      <c r="ND160" s="345">
        <f t="shared" si="18"/>
        <v>0</v>
      </c>
      <c r="NE160" s="346" t="str">
        <f t="shared" si="16"/>
        <v/>
      </c>
      <c r="NF160" s="347" t="str" cm="1">
        <f t="array" ref="NF160">IF($ND160=0,"",(IFERROR( (IFERROR($ND160/FRACAS!$AY$1*60,0) - SUMPRODUCT( (FRACAS!$K$5:$K$9999=NF$2) * IFERROR(FRACAS!$AN$5:$AN$9999,0) ) ) / IFERROR($ND160/FRACAS!$AY$1*60,0), 1 )))</f>
        <v/>
      </c>
      <c r="NG160" s="347" t="str" cm="1">
        <f t="array" ref="NG160">IF($ND160=0,"",(IFERROR( (IFERROR($ND160/FRACAS!$AY$1*60,0) - SUMPRODUCT( (FRACAS!$K$5:$K$9999=NG$2) * IFERROR(FRACAS!$AN$5:$AN$9999,0) ) ) / IFERROR($ND160/FRACAS!$AY$1*60,0), 1 )))</f>
        <v/>
      </c>
      <c r="NH160" s="347" t="str" cm="1">
        <f t="array" ref="NH160">IF($ND160=0,"",(IFERROR( (IFERROR($ND160/FRACAS!$AY$1*60,0) - SUMPRODUCT( (FRACAS!$K$5:$K$9999=NH$2) * IFERROR(FRACAS!$AN$5:$AN$9999,0) ) ) / IFERROR($ND160/FRACAS!$AY$1*60,0), 1 )))</f>
        <v/>
      </c>
      <c r="NI160" s="347" t="str" cm="1">
        <f t="array" ref="NI160">IF($ND160=0,"",(IFERROR( (IFERROR($ND160/FRACAS!$AY$1*60,0) - SUMPRODUCT( (FRACAS!$K$5:$K$9999=NI$2) * IFERROR(FRACAS!$AN$5:$AN$9999,0) ) ) / IFERROR($ND160/FRACAS!$AY$1*60,0), 1 )))</f>
        <v/>
      </c>
      <c r="NJ160" s="347" t="str" cm="1">
        <f t="array" ref="NJ160">IF($ND160=0,"",(IFERROR( (IFERROR($ND160/FRACAS!$AY$1*60,0) - SUMPRODUCT( (FRACAS!$K$5:$K$9999=NJ$2) * IFERROR(FRACAS!$AN$5:$AN$9999,0) ) ) / IFERROR($ND160/FRACAS!$AY$1*60,0), 1 )))</f>
        <v/>
      </c>
      <c r="NK160" s="347" t="str" cm="1">
        <f t="array" ref="NK160">IF($ND160=0,"",(IFERROR( (IFERROR($ND160/FRACAS!$AY$1*60,0) - SUMPRODUCT( (FRACAS!$K$5:$K$9999=NK$2) * IFERROR(FRACAS!$AN$5:$AN$9999,0) ) ) / IFERROR($ND160/FRACAS!$AY$1*60,0), 1 )))</f>
        <v/>
      </c>
      <c r="NL160" s="347" t="str" cm="1">
        <f t="array" ref="NL160">IF($ND160=0,"",(IFERROR( (IFERROR($ND160/FRACAS!$AY$1*60,0) - SUMPRODUCT( (FRACAS!$K$5:$K$9999=NL$2) * IFERROR(FRACAS!$AN$5:$AN$9999,0) ) ) / IFERROR($ND160/FRACAS!$AY$1*60,0), 1 )))</f>
        <v/>
      </c>
      <c r="NM160" s="347" t="str" cm="1">
        <f t="array" ref="NM160">IF($ND160=0,"",(IFERROR( (IFERROR($ND160/FRACAS!$AY$1*60,0) - SUMPRODUCT( (FRACAS!$K$5:$K$9999=NM$2) * IFERROR(FRACAS!$AN$5:$AN$9999,0) ) ) / IFERROR($ND160/FRACAS!$AY$1*60,0), 1 )))</f>
        <v/>
      </c>
      <c r="NN160" s="347" t="str" cm="1">
        <f t="array" ref="NN160">IF($ND160=0,"",(IFERROR( (IFERROR($ND160/FRACAS!$AY$1*60,0) - SUMPRODUCT( (FRACAS!$K$5:$K$9999=NN$2) * IFERROR(FRACAS!$AN$5:$AN$9999,0) ) ) / IFERROR($ND160/FRACAS!$AY$1*60,0), 1 )))</f>
        <v/>
      </c>
      <c r="NO160" s="347" t="str" cm="1">
        <f t="array" ref="NO160">IF($ND160=0,"",(IFERROR( (IFERROR($ND160/FRACAS!$AY$1*60,0) - SUMPRODUCT( (FRACAS!$K$5:$K$9999=NO$2) * IFERROR(FRACAS!$AN$5:$AN$9999,0) ) ) / IFERROR($ND160/FRACAS!$AY$1*60,0), 1 )))</f>
        <v/>
      </c>
      <c r="NP160" s="347" t="str" cm="1">
        <f t="array" ref="NP160">IF($ND160=0,"",(IFERROR( (IFERROR($ND160/FRACAS!$AY$1*60,0) - SUMPRODUCT( (FRACAS!$K$5:$K$9999=NP$2) * IFERROR(FRACAS!$AN$5:$AN$9999,0) ) ) / IFERROR($ND160/FRACAS!$AY$1*60,0), 1 )))</f>
        <v/>
      </c>
      <c r="NQ160" s="347" t="str" cm="1">
        <f t="array" ref="NQ160">IF($ND160=0,"",(IFERROR( (IFERROR($ND160/FRACAS!$AY$1*60,0) - SUMPRODUCT( (FRACAS!$K$5:$K$9999=NQ$2) * IFERROR(FRACAS!$AN$5:$AN$9999,0) ) ) / IFERROR($ND160/FRACAS!$AY$1*60,0), 1 )))</f>
        <v/>
      </c>
      <c r="NR160" s="347" t="str" cm="1">
        <f t="array" ref="NR160">IF($ND160=0,"",(IFERROR( (IFERROR($ND160/FRACAS!$AY$1*60,0) - SUMPRODUCT( (FRACAS!$K$5:$K$9999=NR$2) * IFERROR(FRACAS!$AN$5:$AN$9999,0) ) ) / IFERROR($ND160/FRACAS!$AY$1*60,0), 1 )))</f>
        <v/>
      </c>
      <c r="NS160" s="347" t="str" cm="1">
        <f t="array" ref="NS160">IF($ND160=0,"",(IFERROR( (IFERROR($ND160/FRACAS!$AY$1*60,0) - SUMPRODUCT( (FRACAS!$K$5:$K$9999=NS$2) * IFERROR(FRACAS!$AN$5:$AN$9999,0) ) ) / IFERROR($ND160/FRACAS!$AY$1*60,0), 1 )))</f>
        <v/>
      </c>
      <c r="NT160" s="347" t="str" cm="1">
        <f t="array" ref="NT160">IF($ND160=0,"",(IFERROR( (IFERROR($ND160/FRACAS!$AY$1*60,0) - SUMPRODUCT( (FRACAS!$K$5:$K$9999=NT$2) * IFERROR(FRACAS!$AN$5:$AN$9999,0) ) ) / IFERROR($ND160/FRACAS!$AY$1*60,0), 1 )))</f>
        <v/>
      </c>
      <c r="NU160" s="347" t="str" cm="1">
        <f t="array" ref="NU160">IF($ND160=0,"",(IFERROR( (IFERROR($ND160/FRACAS!$AY$1*60,0) - SUMPRODUCT( (FRACAS!$K$5:$K$9999=NU$2) * IFERROR(FRACAS!$AN$5:$AN$9999,0) ) ) / IFERROR($ND160/FRACAS!$AY$1*60,0), 1 )))</f>
        <v/>
      </c>
      <c r="NV160" s="347" t="str" cm="1">
        <f t="array" ref="NV160">IF($ND160=0,"",(IFERROR( (IFERROR($ND160/FRACAS!$AY$1*60,0) - SUMPRODUCT( (FRACAS!$K$5:$K$9999=NV$2) * IFERROR(FRACAS!$AN$5:$AN$9999,0) ) ) / IFERROR($ND160/FRACAS!$AY$1*60,0), 1 )))</f>
        <v/>
      </c>
      <c r="NW160" s="347" t="str" cm="1">
        <f t="array" ref="NW160">IF($ND160=0,"",(IFERROR( (IFERROR($ND160/FRACAS!$AY$1*60,0) - SUMPRODUCT( (FRACAS!$K$5:$K$9999=NW$2) * IFERROR(FRACAS!$AN$5:$AN$9999,0) ) ) / IFERROR($ND160/FRACAS!$AY$1*60,0), 1 )))</f>
        <v/>
      </c>
      <c r="NX160" s="347" t="str" cm="1">
        <f t="array" ref="NX160">IF($ND160=0,"",(IFERROR( (IFERROR($ND160/FRACAS!$AY$1*60,0) - SUMPRODUCT( (FRACAS!$K$5:$K$9999=NX$2) * IFERROR(FRACAS!$AN$5:$AN$9999,0) ) ) / IFERROR($ND160/FRACAS!$AY$1*60,0), 1 )))</f>
        <v/>
      </c>
      <c r="NY160" s="347" t="str" cm="1">
        <f t="array" ref="NY160">IF($ND160=0,"",(IFERROR( (IFERROR($ND160/FRACAS!$AY$1*60,0) - SUMPRODUCT( (FRACAS!$K$5:$K$9999=NY$2) * IFERROR(FRACAS!$AN$5:$AN$9999,0) ) ) / IFERROR($ND160/FRACAS!$AY$1*60,0), 1 )))</f>
        <v/>
      </c>
      <c r="NZ160" s="347" t="str" cm="1">
        <f t="array" ref="NZ160">IF($ND160=0,"",(IFERROR( (IFERROR($ND160/FRACAS!$AY$1*60,0) - SUMPRODUCT( (FRACAS!$K$5:$K$9999=NZ$2) * IFERROR(FRACAS!$AN$5:$AN$9999,0) ) ) / IFERROR($ND160/FRACAS!$AY$1*60,0), 1 )))</f>
        <v/>
      </c>
      <c r="OA160" s="347" t="str" cm="1">
        <f t="array" ref="OA160">IF($ND160=0,"",(IFERROR( (IFERROR($ND160/FRACAS!$AY$1*60,0) - SUMPRODUCT( (FRACAS!$K$5:$K$9999=OA$2) * IFERROR(FRACAS!$AN$5:$AN$9999,0) ) ) / IFERROR($ND160/FRACAS!$AY$1*60,0), 1 )))</f>
        <v/>
      </c>
      <c r="OB160" s="347" t="str" cm="1">
        <f t="array" ref="OB160">IF($ND160=0,"",(IFERROR( (IFERROR($ND160/FRACAS!$AY$1*60,0) - SUMPRODUCT( (FRACAS!$K$5:$K$9999=OB$2) * IFERROR(FRACAS!$AN$5:$AN$9999,0) ) ) / IFERROR($ND160/FRACAS!$AY$1*60,0), 1 )))</f>
        <v/>
      </c>
      <c r="OC160" s="347" t="str" cm="1">
        <f t="array" ref="OC160">IF($ND160=0,"",(IFERROR( (IFERROR($ND160/FRACAS!$AY$1*60,0) - SUMPRODUCT( (FRACAS!$K$5:$K$9999=OC$2) * IFERROR(FRACAS!$AN$5:$AN$9999,0) ) ) / IFERROR($ND160/FRACAS!$AY$1*60,0), 1 )))</f>
        <v/>
      </c>
      <c r="OD160" s="347" t="str" cm="1">
        <f t="array" ref="OD160">IF($ND160=0,"",(IFERROR( (IFERROR($ND160/FRACAS!$AY$1*60,0) - SUMPRODUCT( (FRACAS!$K$5:$K$9999=OD$2) * IFERROR(FRACAS!$AN$5:$AN$9999,0) ) ) / IFERROR($ND160/FRACAS!$AY$1*60,0), 1 )))</f>
        <v/>
      </c>
      <c r="OE160" s="347" t="str" cm="1">
        <f t="array" ref="OE160">IF($ND160=0,"",(IFERROR( (IFERROR($ND160/FRACAS!$AY$1*60,0) - SUMPRODUCT( (FRACAS!$K$5:$K$9999=OE$2) * IFERROR(FRACAS!$AN$5:$AN$9999,0) ) ) / IFERROR($ND160/FRACAS!$AY$1*60,0), 1 )))</f>
        <v/>
      </c>
      <c r="OF160" s="347" t="str" cm="1">
        <f t="array" ref="OF160">IF($ND160=0,"",(IFERROR( (IFERROR($ND160/FRACAS!$AY$1*60,0) - SUMPRODUCT( (FRACAS!$K$5:$K$9999=OF$2) * IFERROR(FRACAS!$AN$5:$AN$9999,0) ) ) / IFERROR($ND160/FRACAS!$AY$1*60,0), 1 )))</f>
        <v/>
      </c>
      <c r="OG160" s="347" t="str" cm="1">
        <f t="array" ref="OG160">IF($ND160=0,"",(IFERROR( (IFERROR($ND160/FRACAS!$AY$1*60,0) - SUMPRODUCT( (FRACAS!$K$5:$K$9999=OG$2) * IFERROR(FRACAS!$AN$5:$AN$9999,0) ) ) / IFERROR($ND160/FRACAS!$AY$1*60,0), 1 )))</f>
        <v/>
      </c>
      <c r="OH160" s="347" t="str" cm="1">
        <f t="array" ref="OH160">IF($ND160=0,"",(IFERROR( (IFERROR($ND160/FRACAS!$AY$1*60,0) - SUMPRODUCT( (FRACAS!$K$5:$K$9999=OH$2) * IFERROR(FRACAS!$AN$5:$AN$9999,0) ) ) / IFERROR($ND160/FRACAS!$AY$1*60,0), 1 )))</f>
        <v/>
      </c>
      <c r="OI160" s="347" t="str" cm="1">
        <f t="array" ref="OI160">IF($ND160=0,"",(IFERROR( (IFERROR($ND160/FRACAS!$AY$1*60,0) - SUMPRODUCT( (FRACAS!$K$5:$K$9999=OI$2) * IFERROR(FRACAS!$AN$5:$AN$9999,0) ) ) / IFERROR($ND160/FRACAS!$AY$1*60,0), 1 )))</f>
        <v/>
      </c>
      <c r="OJ160" s="347" t="str" cm="1">
        <f t="array" ref="OJ160">IF($ND160=0,"",(IFERROR( (IFERROR($ND160/FRACAS!$AY$1*60,0) - SUMPRODUCT( (FRACAS!$K$5:$K$9999=OJ$2) * IFERROR(FRACAS!$AN$5:$AN$9999,0) ) ) / IFERROR($ND160/FRACAS!$AY$1*60,0), 1 )))</f>
        <v/>
      </c>
      <c r="OK160" s="347" t="str" cm="1">
        <f t="array" ref="OK160">IF($ND160=0,"",(IFERROR( (IFERROR($ND160/FRACAS!$AY$1*60,0) - SUMPRODUCT( (FRACAS!$K$5:$K$9999=OK$2) * IFERROR(FRACAS!$AN$5:$AN$9999,0) ) ) / IFERROR($ND160/FRACAS!$AY$1*60,0), 1 )))</f>
        <v/>
      </c>
      <c r="OL160" s="347" t="str" cm="1">
        <f t="array" ref="OL160">IF($ND160=0,"",(IFERROR( (IFERROR($ND160/FRACAS!$AY$1*60,0) - SUMPRODUCT( (FRACAS!$K$5:$K$9999=OL$2) * IFERROR(FRACAS!$AN$5:$AN$9999,0) ) ) / IFERROR($ND160/FRACAS!$AY$1*60,0), 1 )))</f>
        <v/>
      </c>
      <c r="OM160" s="347" t="str" cm="1">
        <f t="array" ref="OM160">IF($ND160=0,"",(IFERROR( (IFERROR($ND160/FRACAS!$AY$1*60,0) - SUMPRODUCT( (FRACAS!$K$5:$K$9999=OM$2) * IFERROR(FRACAS!$AN$5:$AN$9999,0) ) ) / IFERROR($ND160/FRACAS!$AY$1*60,0), 1 )))</f>
        <v/>
      </c>
      <c r="ON160" s="347" t="str" cm="1">
        <f t="array" ref="ON160">IF($ND160=0,"",(IFERROR( (IFERROR($ND160/FRACAS!$AY$1*60,0) - SUMPRODUCT( (FRACAS!$K$5:$K$9999=ON$2) * IFERROR(FRACAS!$AN$5:$AN$9999,0) ) ) / IFERROR($ND160/FRACAS!$AY$1*60,0), 1 )))</f>
        <v/>
      </c>
    </row>
    <row r="161" spans="2:404" ht="15" customHeight="1">
      <c r="B161" s="301" t="s">
        <v>216</v>
      </c>
      <c r="C161" s="302">
        <v>46353</v>
      </c>
      <c r="D161" s="279" t="str">
        <f>IF('[7]MİLLEAGE(KM)'!H162="","",'[7]MİLLEAGE(KM)'!H162)</f>
        <v/>
      </c>
      <c r="E161" s="279" t="str">
        <f>IF('[7]MİLLEAGE(KM)'!I162="","",'[7]MİLLEAGE(KM)'!I162)</f>
        <v/>
      </c>
      <c r="F161" s="279" t="str">
        <f>IF('[7]MİLLEAGE(KM)'!J162="","",'[7]MİLLEAGE(KM)'!J162)</f>
        <v/>
      </c>
      <c r="G161" s="279" t="str">
        <f>IF('[7]MİLLEAGE(KM)'!K162="","",'[7]MİLLEAGE(KM)'!K162)</f>
        <v/>
      </c>
      <c r="H161" s="279" t="str">
        <f>IF('[7]MİLLEAGE(KM)'!L162="","",'[7]MİLLEAGE(KM)'!L162)</f>
        <v/>
      </c>
      <c r="I161" s="279" t="str">
        <f>IF('[7]MİLLEAGE(KM)'!M162="","",'[7]MİLLEAGE(KM)'!M162)</f>
        <v/>
      </c>
      <c r="J161" s="279" t="str">
        <f>IF('[7]MİLLEAGE(KM)'!N162="","",'[7]MİLLEAGE(KM)'!N162)</f>
        <v/>
      </c>
      <c r="K161" s="279" t="str">
        <f>IF('[7]MİLLEAGE(KM)'!O162="","",'[7]MİLLEAGE(KM)'!O162)</f>
        <v/>
      </c>
      <c r="L161" s="279" t="str">
        <f>IF('[7]MİLLEAGE(KM)'!P162="","",'[7]MİLLEAGE(KM)'!P162)</f>
        <v/>
      </c>
      <c r="M161" s="279" t="str">
        <f>IF('[7]MİLLEAGE(KM)'!Q162="","",'[7]MİLLEAGE(KM)'!Q162)</f>
        <v/>
      </c>
      <c r="N161" s="305"/>
      <c r="O161" s="279"/>
      <c r="P161" s="279"/>
      <c r="Q161" s="279"/>
      <c r="R161" s="279"/>
      <c r="S161" s="279"/>
      <c r="T161" s="279"/>
      <c r="U161" s="279"/>
      <c r="V161" s="279"/>
      <c r="W161" s="279"/>
      <c r="X161" s="279"/>
      <c r="Y161" s="279"/>
      <c r="Z161" s="279"/>
      <c r="AA161" s="279"/>
      <c r="AB161" s="279"/>
      <c r="AC161" s="279"/>
      <c r="AD161" s="279"/>
      <c r="AE161" s="279"/>
      <c r="AF161" s="279"/>
      <c r="AG161" s="279"/>
      <c r="AH161" s="279"/>
      <c r="AI161" s="279"/>
      <c r="AJ161" s="279"/>
      <c r="AK161" s="279"/>
      <c r="AL161" s="279"/>
      <c r="AM161" s="279"/>
      <c r="AN161" s="279"/>
      <c r="AO161" s="279"/>
      <c r="AP161" s="279"/>
      <c r="AQ161" s="279"/>
      <c r="AR161" s="279"/>
      <c r="AS161" s="279"/>
      <c r="AT161" s="279"/>
      <c r="AU161" s="279"/>
      <c r="AV161" s="279"/>
      <c r="AW161" s="279"/>
      <c r="AX161" s="279"/>
      <c r="AY161" s="279"/>
      <c r="AZ161" s="279"/>
      <c r="BA161" s="280"/>
      <c r="BB161" s="266"/>
      <c r="BC161" s="266"/>
      <c r="BD161" s="352"/>
      <c r="BE161" s="352"/>
      <c r="BF161" s="352"/>
      <c r="BG161" s="352"/>
      <c r="BH161" s="352"/>
      <c r="BI161" s="352"/>
      <c r="BJ161" s="352"/>
      <c r="BK161" s="352"/>
      <c r="BL161" s="352"/>
      <c r="BM161" s="352"/>
      <c r="BN161" s="352"/>
      <c r="BO161" s="352"/>
      <c r="BP161" s="352"/>
      <c r="BQ161" s="352"/>
      <c r="BR161" s="352"/>
      <c r="BS161" s="352"/>
      <c r="BT161" s="352"/>
      <c r="BU161" s="352"/>
      <c r="BV161" s="352"/>
      <c r="BW161" s="352"/>
      <c r="BX161" s="352"/>
      <c r="BY161" s="352"/>
      <c r="BZ161" s="352"/>
      <c r="CA161" s="352"/>
      <c r="CB161" s="352"/>
      <c r="CC161" s="352"/>
      <c r="CD161" s="352"/>
      <c r="CE161" s="352"/>
      <c r="CF161" s="352"/>
      <c r="CG161" s="352"/>
      <c r="CH161" s="352"/>
      <c r="CI161" s="352"/>
      <c r="CJ161" s="352"/>
      <c r="CK161" s="352"/>
      <c r="CL161" s="352"/>
      <c r="CM161" s="352"/>
      <c r="CN161" s="352"/>
      <c r="CO161" s="352"/>
      <c r="CP161" s="352"/>
      <c r="CQ161" s="352"/>
      <c r="CR161" s="352"/>
      <c r="CS161" s="352"/>
      <c r="CT161" s="352"/>
      <c r="CU161" s="352"/>
      <c r="CV161" s="352"/>
      <c r="CW161" s="352"/>
      <c r="CX161" s="352"/>
      <c r="CY161" s="352"/>
      <c r="CZ161" s="352"/>
      <c r="DA161" s="352"/>
      <c r="DB161" s="266"/>
      <c r="DC161" s="266">
        <f t="shared" si="14"/>
        <v>0</v>
      </c>
      <c r="DD161" s="302" t="str">
        <f t="shared" si="15"/>
        <v/>
      </c>
      <c r="DE161" s="328">
        <f>IF(D161&gt; 0,(COUNTIFS(FRACAS!$B$5:$B$9997, D$4, FRACAS!$D$5:$D$9997, "&lt;="&amp;D161)), "" )</f>
        <v>0</v>
      </c>
      <c r="DF161" s="282">
        <f>IF(E161&gt; 0,(COUNTIFS(FRACAS!$B$5:$B$9997, E$4, FRACAS!$D$5:$D$9997, "&lt;="&amp;E161)), "" )</f>
        <v>0</v>
      </c>
      <c r="DG161" s="282">
        <f>IF(F161&gt; 0,(COUNTIFS(FRACAS!$B$5:$B$9997, F$4, FRACAS!$D$5:$D$9997, "&lt;="&amp;F161)), "" )</f>
        <v>0</v>
      </c>
      <c r="DH161" s="282">
        <f>IF(G161&gt; 0,(COUNTIFS(FRACAS!$B$5:$B$9997, G$4, FRACAS!$D$5:$D$9997, "&lt;="&amp;G161)), "" )</f>
        <v>0</v>
      </c>
      <c r="DI161" s="282">
        <f>IF(H161&gt; 0,(COUNTIFS(FRACAS!$B$5:$B$9997, H$4, FRACAS!$D$5:$D$9997, "&lt;="&amp;H161)), "" )</f>
        <v>0</v>
      </c>
      <c r="DJ161" s="282">
        <f>IF(I161&gt; 0,(COUNTIFS(FRACAS!$B$5:$B$9997, I$4, FRACAS!$D$5:$D$9997, "&lt;="&amp;I161)), "" )</f>
        <v>0</v>
      </c>
      <c r="DK161" s="282">
        <f>IF(J161&gt; 0,(COUNTIFS(FRACAS!$B$5:$B$9997, J$4, FRACAS!$D$5:$D$9997, "&lt;="&amp;J161)), "" )</f>
        <v>0</v>
      </c>
      <c r="DL161" s="282">
        <f>IF(K161&gt; 0,(COUNTIFS(FRACAS!$B$5:$B$9997, K$4, FRACAS!$D$5:$D$9997, "&lt;="&amp;K161)), "" )</f>
        <v>0</v>
      </c>
      <c r="DM161" s="282">
        <f>IF(L161&gt; 0,(COUNTIFS(FRACAS!$B$5:$B$9997, L$4, FRACAS!$D$5:$D$9997, "&lt;="&amp;L161)), "" )</f>
        <v>0</v>
      </c>
      <c r="DN161" s="282">
        <f>IF(M161&gt; 0,(COUNTIFS(FRACAS!$B$5:$B$9997, M$4, FRACAS!$D$5:$D$9997, "&lt;="&amp;M161)), "" )</f>
        <v>0</v>
      </c>
      <c r="DO161" s="284"/>
      <c r="DP161" s="282"/>
      <c r="DQ161" s="282"/>
      <c r="DR161" s="282"/>
      <c r="DS161" s="282"/>
      <c r="DT161" s="282"/>
      <c r="DU161" s="282"/>
      <c r="DV161" s="282"/>
      <c r="DW161" s="282"/>
      <c r="DX161" s="282"/>
      <c r="DY161" s="282"/>
      <c r="DZ161" s="282"/>
      <c r="EA161" s="282"/>
      <c r="EB161" s="282"/>
      <c r="EC161" s="282"/>
      <c r="ED161" s="282"/>
      <c r="EE161" s="282"/>
      <c r="EF161" s="282"/>
      <c r="EG161" s="282"/>
      <c r="EH161" s="282"/>
      <c r="EI161" s="282"/>
      <c r="EJ161" s="282"/>
      <c r="EK161" s="282"/>
      <c r="EL161" s="282"/>
      <c r="EM161" s="282"/>
      <c r="EN161" s="282"/>
      <c r="EO161" s="282"/>
      <c r="EP161" s="282"/>
      <c r="EQ161" s="282"/>
      <c r="ER161" s="282"/>
      <c r="ES161" s="282"/>
      <c r="ET161" s="282"/>
      <c r="EU161" s="282"/>
      <c r="EV161" s="282"/>
      <c r="EW161" s="282"/>
      <c r="EX161" s="282"/>
      <c r="EY161" s="282"/>
      <c r="EZ161" s="282"/>
      <c r="FA161" s="282"/>
      <c r="FB161" s="283"/>
      <c r="FC161" s="285"/>
      <c r="FD161" s="285"/>
      <c r="JN161" s="306"/>
      <c r="JO161" s="274"/>
      <c r="JP161" s="274"/>
      <c r="JQ161" s="274"/>
      <c r="JR161" s="274"/>
      <c r="JS161" s="274"/>
      <c r="JT161" s="274"/>
      <c r="JU161" s="274"/>
      <c r="JV161" s="274"/>
      <c r="JW161" s="274"/>
      <c r="JX161" s="274"/>
      <c r="JY161" s="274"/>
      <c r="JZ161" s="274"/>
      <c r="KA161" s="274"/>
      <c r="KB161" s="274"/>
      <c r="KC161" s="274"/>
      <c r="KD161" s="274"/>
      <c r="KE161" s="274"/>
      <c r="KF161" s="274"/>
      <c r="KG161" s="274"/>
      <c r="KH161" s="274"/>
      <c r="KI161" s="274"/>
      <c r="KJ161" s="274"/>
      <c r="KK161" s="274"/>
      <c r="KL161" s="274"/>
      <c r="KM161" s="274"/>
      <c r="KN161" s="274"/>
      <c r="KO161" s="274"/>
      <c r="KP161" s="274"/>
      <c r="KQ161" s="274"/>
      <c r="KR161" s="274"/>
      <c r="KS161" s="274"/>
      <c r="KT161" s="274"/>
      <c r="KU161" s="274"/>
      <c r="KV161" s="274"/>
      <c r="KW161" s="274"/>
      <c r="KX161" s="274"/>
      <c r="KY161" s="274"/>
      <c r="KZ161" s="274"/>
      <c r="LA161" s="274"/>
      <c r="LB161" s="275"/>
      <c r="LC161" s="302" t="str">
        <f t="shared" si="17"/>
        <v/>
      </c>
      <c r="LD161" s="354" t="str" cm="1">
        <f t="array" ref="LD161">IFERROR(
    (((D161/FRACAS!$AY$1)*60))
    /
    (((D161/FRACAS!$AY$1)*60) + SUMPRODUCT((FRACAS!$B$5:$B$9997=D$4)*(FRACAS!$D$5:$D$9997&lt;=D161)*(IFERROR(FRACAS!$AM$5:$AM$9997,0)))
    ),"")</f>
        <v/>
      </c>
      <c r="LE161" s="354" t="str" cm="1">
        <f t="array" ref="LE161">IFERROR(
    (((E161/FRACAS!$AY$1)*60))
    /
    (((E161/FRACAS!$AY$1)*60) + SUMPRODUCT((FRACAS!$B$5:$B$9997=E$4)*(FRACAS!$D$5:$D$9997&lt;=E161)*(IFERROR(FRACAS!$AM$5:$AM$9997,0)))
    ),"")</f>
        <v/>
      </c>
      <c r="LF161" s="354" t="str" cm="1">
        <f t="array" ref="LF161">IFERROR(
    (((F161/FRACAS!$AY$1)*60))
    /
    (((F161/FRACAS!$AY$1)*60) + SUMPRODUCT((FRACAS!$B$5:$B$9997=F$4)*(FRACAS!$D$5:$D$9997&lt;=F161)*(IFERROR(FRACAS!$AM$5:$AM$9997,0)))
    ),"")</f>
        <v/>
      </c>
      <c r="LG161" s="354" t="str" cm="1">
        <f t="array" ref="LG161">IFERROR(
    (((G161/FRACAS!$AY$1)*60))
    /
    (((G161/FRACAS!$AY$1)*60) + SUMPRODUCT((FRACAS!$B$5:$B$9997=G$4)*(FRACAS!$D$5:$D$9997&lt;=G161)*(IFERROR(FRACAS!$AM$5:$AM$9997,0)))
    ),"")</f>
        <v/>
      </c>
      <c r="LH161" s="354" t="str" cm="1">
        <f t="array" ref="LH161">IFERROR(
    (((H161/FRACAS!$AY$1)*60))
    /
    (((H161/FRACAS!$AY$1)*60) + SUMPRODUCT((FRACAS!$B$5:$B$9997=H$4)*(FRACAS!$D$5:$D$9997&lt;=H161)*(IFERROR(FRACAS!$AM$5:$AM$9997,0)))
    ),"")</f>
        <v/>
      </c>
      <c r="LI161" s="354" t="str" cm="1">
        <f t="array" ref="LI161">IFERROR(
    (((I161/FRACAS!$AY$1)*60))
    /
    (((I161/FRACAS!$AY$1)*60) + SUMPRODUCT((FRACAS!$B$5:$B$9997=I$4)*(FRACAS!$D$5:$D$9997&lt;=I161)*(IFERROR(FRACAS!$AM$5:$AM$9997,0)))
    ),"")</f>
        <v/>
      </c>
      <c r="LJ161" s="354" t="str" cm="1">
        <f t="array" ref="LJ161">IFERROR(
    (((J161/FRACAS!$AY$1)*60))
    /
    (((J161/FRACAS!$AY$1)*60) + SUMPRODUCT((FRACAS!$B$5:$B$9997=J$4)*(FRACAS!$D$5:$D$9997&lt;=J161)*(IFERROR(FRACAS!$AM$5:$AM$9997,0)))
    ),"")</f>
        <v/>
      </c>
      <c r="LK161" s="354" t="str" cm="1">
        <f t="array" ref="LK161">IFERROR(
    (((K161/FRACAS!$AY$1)*60))
    /
    (((K161/FRACAS!$AY$1)*60) + SUMPRODUCT((FRACAS!$B$5:$B$9997=K$4)*(FRACAS!$D$5:$D$9997&lt;=K161)*(IFERROR(FRACAS!$AM$5:$AM$9997,0)))
    ),"")</f>
        <v/>
      </c>
      <c r="LL161" s="354" t="str" cm="1">
        <f t="array" ref="LL161">IFERROR(
    (((L161/FRACAS!$AY$1)*60))
    /
    (((L161/FRACAS!$AY$1)*60) + SUMPRODUCT((FRACAS!$B$5:$B$9997=L$4)*(FRACAS!$D$5:$D$9997&lt;=L161)*(IFERROR(FRACAS!$AM$5:$AM$9997,0)))
    ),"")</f>
        <v/>
      </c>
      <c r="LM161" s="354" t="str" cm="1">
        <f t="array" ref="LM161">IFERROR(
    (((M161/FRACAS!$AY$1)*60))
    /
    (((M161/FRACAS!$AY$1)*60) + SUMPRODUCT((FRACAS!$B$5:$B$9997=M$4)*(FRACAS!$D$5:$D$9997&lt;=M161)*(IFERROR(FRACAS!$AM$5:$AM$9997,0)))
    ),"")</f>
        <v/>
      </c>
      <c r="LN161" s="308"/>
      <c r="LO161" s="276"/>
      <c r="LP161" s="276"/>
      <c r="LQ161" s="276"/>
      <c r="LR161" s="276"/>
      <c r="LS161" s="276"/>
      <c r="LT161" s="276"/>
      <c r="LU161" s="276"/>
      <c r="LV161" s="276"/>
      <c r="LW161" s="276"/>
      <c r="LX161" s="276"/>
      <c r="LY161" s="276"/>
      <c r="LZ161" s="276"/>
      <c r="MA161" s="276"/>
      <c r="MB161" s="276"/>
      <c r="MC161" s="276"/>
      <c r="MD161" s="276"/>
      <c r="ME161" s="276"/>
      <c r="MF161" s="276"/>
      <c r="MG161" s="276"/>
      <c r="MH161" s="276"/>
      <c r="MI161" s="276"/>
      <c r="MJ161" s="276"/>
      <c r="MK161" s="276"/>
      <c r="ML161" s="276"/>
      <c r="MM161" s="276"/>
      <c r="MN161" s="276"/>
      <c r="MO161" s="276"/>
      <c r="MP161" s="276"/>
      <c r="MQ161" s="276"/>
      <c r="MR161" s="276"/>
      <c r="MS161" s="276"/>
      <c r="MT161" s="276"/>
      <c r="MU161" s="276"/>
      <c r="MV161" s="276"/>
      <c r="MW161" s="276"/>
      <c r="MX161" s="276"/>
      <c r="MY161" s="276"/>
      <c r="MZ161" s="276"/>
      <c r="NA161" s="277"/>
      <c r="ND161" s="345">
        <f t="shared" si="18"/>
        <v>0</v>
      </c>
      <c r="NE161" s="346" t="str">
        <f t="shared" si="16"/>
        <v/>
      </c>
      <c r="NF161" s="347" t="str" cm="1">
        <f t="array" ref="NF161">IF($ND161=0,"",(IFERROR( (IFERROR($ND161/FRACAS!$AY$1*60,0) - SUMPRODUCT( (FRACAS!$K$5:$K$9999=NF$2) * IFERROR(FRACAS!$AN$5:$AN$9999,0) ) ) / IFERROR($ND161/FRACAS!$AY$1*60,0), 1 )))</f>
        <v/>
      </c>
      <c r="NG161" s="347" t="str" cm="1">
        <f t="array" ref="NG161">IF($ND161=0,"",(IFERROR( (IFERROR($ND161/FRACAS!$AY$1*60,0) - SUMPRODUCT( (FRACAS!$K$5:$K$9999=NG$2) * IFERROR(FRACAS!$AN$5:$AN$9999,0) ) ) / IFERROR($ND161/FRACAS!$AY$1*60,0), 1 )))</f>
        <v/>
      </c>
      <c r="NH161" s="347" t="str" cm="1">
        <f t="array" ref="NH161">IF($ND161=0,"",(IFERROR( (IFERROR($ND161/FRACAS!$AY$1*60,0) - SUMPRODUCT( (FRACAS!$K$5:$K$9999=NH$2) * IFERROR(FRACAS!$AN$5:$AN$9999,0) ) ) / IFERROR($ND161/FRACAS!$AY$1*60,0), 1 )))</f>
        <v/>
      </c>
      <c r="NI161" s="347" t="str" cm="1">
        <f t="array" ref="NI161">IF($ND161=0,"",(IFERROR( (IFERROR($ND161/FRACAS!$AY$1*60,0) - SUMPRODUCT( (FRACAS!$K$5:$K$9999=NI$2) * IFERROR(FRACAS!$AN$5:$AN$9999,0) ) ) / IFERROR($ND161/FRACAS!$AY$1*60,0), 1 )))</f>
        <v/>
      </c>
      <c r="NJ161" s="347" t="str" cm="1">
        <f t="array" ref="NJ161">IF($ND161=0,"",(IFERROR( (IFERROR($ND161/FRACAS!$AY$1*60,0) - SUMPRODUCT( (FRACAS!$K$5:$K$9999=NJ$2) * IFERROR(FRACAS!$AN$5:$AN$9999,0) ) ) / IFERROR($ND161/FRACAS!$AY$1*60,0), 1 )))</f>
        <v/>
      </c>
      <c r="NK161" s="347" t="str" cm="1">
        <f t="array" ref="NK161">IF($ND161=0,"",(IFERROR( (IFERROR($ND161/FRACAS!$AY$1*60,0) - SUMPRODUCT( (FRACAS!$K$5:$K$9999=NK$2) * IFERROR(FRACAS!$AN$5:$AN$9999,0) ) ) / IFERROR($ND161/FRACAS!$AY$1*60,0), 1 )))</f>
        <v/>
      </c>
      <c r="NL161" s="347" t="str" cm="1">
        <f t="array" ref="NL161">IF($ND161=0,"",(IFERROR( (IFERROR($ND161/FRACAS!$AY$1*60,0) - SUMPRODUCT( (FRACAS!$K$5:$K$9999=NL$2) * IFERROR(FRACAS!$AN$5:$AN$9999,0) ) ) / IFERROR($ND161/FRACAS!$AY$1*60,0), 1 )))</f>
        <v/>
      </c>
      <c r="NM161" s="347" t="str" cm="1">
        <f t="array" ref="NM161">IF($ND161=0,"",(IFERROR( (IFERROR($ND161/FRACAS!$AY$1*60,0) - SUMPRODUCT( (FRACAS!$K$5:$K$9999=NM$2) * IFERROR(FRACAS!$AN$5:$AN$9999,0) ) ) / IFERROR($ND161/FRACAS!$AY$1*60,0), 1 )))</f>
        <v/>
      </c>
      <c r="NN161" s="347" t="str" cm="1">
        <f t="array" ref="NN161">IF($ND161=0,"",(IFERROR( (IFERROR($ND161/FRACAS!$AY$1*60,0) - SUMPRODUCT( (FRACAS!$K$5:$K$9999=NN$2) * IFERROR(FRACAS!$AN$5:$AN$9999,0) ) ) / IFERROR($ND161/FRACAS!$AY$1*60,0), 1 )))</f>
        <v/>
      </c>
      <c r="NO161" s="347" t="str" cm="1">
        <f t="array" ref="NO161">IF($ND161=0,"",(IFERROR( (IFERROR($ND161/FRACAS!$AY$1*60,0) - SUMPRODUCT( (FRACAS!$K$5:$K$9999=NO$2) * IFERROR(FRACAS!$AN$5:$AN$9999,0) ) ) / IFERROR($ND161/FRACAS!$AY$1*60,0), 1 )))</f>
        <v/>
      </c>
      <c r="NP161" s="347" t="str" cm="1">
        <f t="array" ref="NP161">IF($ND161=0,"",(IFERROR( (IFERROR($ND161/FRACAS!$AY$1*60,0) - SUMPRODUCT( (FRACAS!$K$5:$K$9999=NP$2) * IFERROR(FRACAS!$AN$5:$AN$9999,0) ) ) / IFERROR($ND161/FRACAS!$AY$1*60,0), 1 )))</f>
        <v/>
      </c>
      <c r="NQ161" s="347" t="str" cm="1">
        <f t="array" ref="NQ161">IF($ND161=0,"",(IFERROR( (IFERROR($ND161/FRACAS!$AY$1*60,0) - SUMPRODUCT( (FRACAS!$K$5:$K$9999=NQ$2) * IFERROR(FRACAS!$AN$5:$AN$9999,0) ) ) / IFERROR($ND161/FRACAS!$AY$1*60,0), 1 )))</f>
        <v/>
      </c>
      <c r="NR161" s="347" t="str" cm="1">
        <f t="array" ref="NR161">IF($ND161=0,"",(IFERROR( (IFERROR($ND161/FRACAS!$AY$1*60,0) - SUMPRODUCT( (FRACAS!$K$5:$K$9999=NR$2) * IFERROR(FRACAS!$AN$5:$AN$9999,0) ) ) / IFERROR($ND161/FRACAS!$AY$1*60,0), 1 )))</f>
        <v/>
      </c>
      <c r="NS161" s="347" t="str" cm="1">
        <f t="array" ref="NS161">IF($ND161=0,"",(IFERROR( (IFERROR($ND161/FRACAS!$AY$1*60,0) - SUMPRODUCT( (FRACAS!$K$5:$K$9999=NS$2) * IFERROR(FRACAS!$AN$5:$AN$9999,0) ) ) / IFERROR($ND161/FRACAS!$AY$1*60,0), 1 )))</f>
        <v/>
      </c>
      <c r="NT161" s="347" t="str" cm="1">
        <f t="array" ref="NT161">IF($ND161=0,"",(IFERROR( (IFERROR($ND161/FRACAS!$AY$1*60,0) - SUMPRODUCT( (FRACAS!$K$5:$K$9999=NT$2) * IFERROR(FRACAS!$AN$5:$AN$9999,0) ) ) / IFERROR($ND161/FRACAS!$AY$1*60,0), 1 )))</f>
        <v/>
      </c>
      <c r="NU161" s="347" t="str" cm="1">
        <f t="array" ref="NU161">IF($ND161=0,"",(IFERROR( (IFERROR($ND161/FRACAS!$AY$1*60,0) - SUMPRODUCT( (FRACAS!$K$5:$K$9999=NU$2) * IFERROR(FRACAS!$AN$5:$AN$9999,0) ) ) / IFERROR($ND161/FRACAS!$AY$1*60,0), 1 )))</f>
        <v/>
      </c>
      <c r="NV161" s="347" t="str" cm="1">
        <f t="array" ref="NV161">IF($ND161=0,"",(IFERROR( (IFERROR($ND161/FRACAS!$AY$1*60,0) - SUMPRODUCT( (FRACAS!$K$5:$K$9999=NV$2) * IFERROR(FRACAS!$AN$5:$AN$9999,0) ) ) / IFERROR($ND161/FRACAS!$AY$1*60,0), 1 )))</f>
        <v/>
      </c>
      <c r="NW161" s="347" t="str" cm="1">
        <f t="array" ref="NW161">IF($ND161=0,"",(IFERROR( (IFERROR($ND161/FRACAS!$AY$1*60,0) - SUMPRODUCT( (FRACAS!$K$5:$K$9999=NW$2) * IFERROR(FRACAS!$AN$5:$AN$9999,0) ) ) / IFERROR($ND161/FRACAS!$AY$1*60,0), 1 )))</f>
        <v/>
      </c>
      <c r="NX161" s="347" t="str" cm="1">
        <f t="array" ref="NX161">IF($ND161=0,"",(IFERROR( (IFERROR($ND161/FRACAS!$AY$1*60,0) - SUMPRODUCT( (FRACAS!$K$5:$K$9999=NX$2) * IFERROR(FRACAS!$AN$5:$AN$9999,0) ) ) / IFERROR($ND161/FRACAS!$AY$1*60,0), 1 )))</f>
        <v/>
      </c>
      <c r="NY161" s="347" t="str" cm="1">
        <f t="array" ref="NY161">IF($ND161=0,"",(IFERROR( (IFERROR($ND161/FRACAS!$AY$1*60,0) - SUMPRODUCT( (FRACAS!$K$5:$K$9999=NY$2) * IFERROR(FRACAS!$AN$5:$AN$9999,0) ) ) / IFERROR($ND161/FRACAS!$AY$1*60,0), 1 )))</f>
        <v/>
      </c>
      <c r="NZ161" s="347" t="str" cm="1">
        <f t="array" ref="NZ161">IF($ND161=0,"",(IFERROR( (IFERROR($ND161/FRACAS!$AY$1*60,0) - SUMPRODUCT( (FRACAS!$K$5:$K$9999=NZ$2) * IFERROR(FRACAS!$AN$5:$AN$9999,0) ) ) / IFERROR($ND161/FRACAS!$AY$1*60,0), 1 )))</f>
        <v/>
      </c>
      <c r="OA161" s="347" t="str" cm="1">
        <f t="array" ref="OA161">IF($ND161=0,"",(IFERROR( (IFERROR($ND161/FRACAS!$AY$1*60,0) - SUMPRODUCT( (FRACAS!$K$5:$K$9999=OA$2) * IFERROR(FRACAS!$AN$5:$AN$9999,0) ) ) / IFERROR($ND161/FRACAS!$AY$1*60,0), 1 )))</f>
        <v/>
      </c>
      <c r="OB161" s="347" t="str" cm="1">
        <f t="array" ref="OB161">IF($ND161=0,"",(IFERROR( (IFERROR($ND161/FRACAS!$AY$1*60,0) - SUMPRODUCT( (FRACAS!$K$5:$K$9999=OB$2) * IFERROR(FRACAS!$AN$5:$AN$9999,0) ) ) / IFERROR($ND161/FRACAS!$AY$1*60,0), 1 )))</f>
        <v/>
      </c>
      <c r="OC161" s="347" t="str" cm="1">
        <f t="array" ref="OC161">IF($ND161=0,"",(IFERROR( (IFERROR($ND161/FRACAS!$AY$1*60,0) - SUMPRODUCT( (FRACAS!$K$5:$K$9999=OC$2) * IFERROR(FRACAS!$AN$5:$AN$9999,0) ) ) / IFERROR($ND161/FRACAS!$AY$1*60,0), 1 )))</f>
        <v/>
      </c>
      <c r="OD161" s="347" t="str" cm="1">
        <f t="array" ref="OD161">IF($ND161=0,"",(IFERROR( (IFERROR($ND161/FRACAS!$AY$1*60,0) - SUMPRODUCT( (FRACAS!$K$5:$K$9999=OD$2) * IFERROR(FRACAS!$AN$5:$AN$9999,0) ) ) / IFERROR($ND161/FRACAS!$AY$1*60,0), 1 )))</f>
        <v/>
      </c>
      <c r="OE161" s="347" t="str" cm="1">
        <f t="array" ref="OE161">IF($ND161=0,"",(IFERROR( (IFERROR($ND161/FRACAS!$AY$1*60,0) - SUMPRODUCT( (FRACAS!$K$5:$K$9999=OE$2) * IFERROR(FRACAS!$AN$5:$AN$9999,0) ) ) / IFERROR($ND161/FRACAS!$AY$1*60,0), 1 )))</f>
        <v/>
      </c>
      <c r="OF161" s="347" t="str" cm="1">
        <f t="array" ref="OF161">IF($ND161=0,"",(IFERROR( (IFERROR($ND161/FRACAS!$AY$1*60,0) - SUMPRODUCT( (FRACAS!$K$5:$K$9999=OF$2) * IFERROR(FRACAS!$AN$5:$AN$9999,0) ) ) / IFERROR($ND161/FRACAS!$AY$1*60,0), 1 )))</f>
        <v/>
      </c>
      <c r="OG161" s="347" t="str" cm="1">
        <f t="array" ref="OG161">IF($ND161=0,"",(IFERROR( (IFERROR($ND161/FRACAS!$AY$1*60,0) - SUMPRODUCT( (FRACAS!$K$5:$K$9999=OG$2) * IFERROR(FRACAS!$AN$5:$AN$9999,0) ) ) / IFERROR($ND161/FRACAS!$AY$1*60,0), 1 )))</f>
        <v/>
      </c>
      <c r="OH161" s="347" t="str" cm="1">
        <f t="array" ref="OH161">IF($ND161=0,"",(IFERROR( (IFERROR($ND161/FRACAS!$AY$1*60,0) - SUMPRODUCT( (FRACAS!$K$5:$K$9999=OH$2) * IFERROR(FRACAS!$AN$5:$AN$9999,0) ) ) / IFERROR($ND161/FRACAS!$AY$1*60,0), 1 )))</f>
        <v/>
      </c>
      <c r="OI161" s="347" t="str" cm="1">
        <f t="array" ref="OI161">IF($ND161=0,"",(IFERROR( (IFERROR($ND161/FRACAS!$AY$1*60,0) - SUMPRODUCT( (FRACAS!$K$5:$K$9999=OI$2) * IFERROR(FRACAS!$AN$5:$AN$9999,0) ) ) / IFERROR($ND161/FRACAS!$AY$1*60,0), 1 )))</f>
        <v/>
      </c>
      <c r="OJ161" s="347" t="str" cm="1">
        <f t="array" ref="OJ161">IF($ND161=0,"",(IFERROR( (IFERROR($ND161/FRACAS!$AY$1*60,0) - SUMPRODUCT( (FRACAS!$K$5:$K$9999=OJ$2) * IFERROR(FRACAS!$AN$5:$AN$9999,0) ) ) / IFERROR($ND161/FRACAS!$AY$1*60,0), 1 )))</f>
        <v/>
      </c>
      <c r="OK161" s="347" t="str" cm="1">
        <f t="array" ref="OK161">IF($ND161=0,"",(IFERROR( (IFERROR($ND161/FRACAS!$AY$1*60,0) - SUMPRODUCT( (FRACAS!$K$5:$K$9999=OK$2) * IFERROR(FRACAS!$AN$5:$AN$9999,0) ) ) / IFERROR($ND161/FRACAS!$AY$1*60,0), 1 )))</f>
        <v/>
      </c>
      <c r="OL161" s="347" t="str" cm="1">
        <f t="array" ref="OL161">IF($ND161=0,"",(IFERROR( (IFERROR($ND161/FRACAS!$AY$1*60,0) - SUMPRODUCT( (FRACAS!$K$5:$K$9999=OL$2) * IFERROR(FRACAS!$AN$5:$AN$9999,0) ) ) / IFERROR($ND161/FRACAS!$AY$1*60,0), 1 )))</f>
        <v/>
      </c>
      <c r="OM161" s="347" t="str" cm="1">
        <f t="array" ref="OM161">IF($ND161=0,"",(IFERROR( (IFERROR($ND161/FRACAS!$AY$1*60,0) - SUMPRODUCT( (FRACAS!$K$5:$K$9999=OM$2) * IFERROR(FRACAS!$AN$5:$AN$9999,0) ) ) / IFERROR($ND161/FRACAS!$AY$1*60,0), 1 )))</f>
        <v/>
      </c>
      <c r="ON161" s="347" t="str" cm="1">
        <f t="array" ref="ON161">IF($ND161=0,"",(IFERROR( (IFERROR($ND161/FRACAS!$AY$1*60,0) - SUMPRODUCT( (FRACAS!$K$5:$K$9999=ON$2) * IFERROR(FRACAS!$AN$5:$AN$9999,0) ) ) / IFERROR($ND161/FRACAS!$AY$1*60,0), 1 )))</f>
        <v/>
      </c>
    </row>
    <row r="162" spans="2:404" ht="15" customHeight="1">
      <c r="B162" s="301" t="s">
        <v>217</v>
      </c>
      <c r="C162" s="302">
        <v>46360</v>
      </c>
      <c r="D162" s="279" t="str">
        <f>IF('[7]MİLLEAGE(KM)'!H163="","",'[7]MİLLEAGE(KM)'!H163)</f>
        <v/>
      </c>
      <c r="E162" s="279" t="str">
        <f>IF('[7]MİLLEAGE(KM)'!I163="","",'[7]MİLLEAGE(KM)'!I163)</f>
        <v/>
      </c>
      <c r="F162" s="279" t="str">
        <f>IF('[7]MİLLEAGE(KM)'!J163="","",'[7]MİLLEAGE(KM)'!J163)</f>
        <v/>
      </c>
      <c r="G162" s="279" t="str">
        <f>IF('[7]MİLLEAGE(KM)'!K163="","",'[7]MİLLEAGE(KM)'!K163)</f>
        <v/>
      </c>
      <c r="H162" s="279" t="str">
        <f>IF('[7]MİLLEAGE(KM)'!L163="","",'[7]MİLLEAGE(KM)'!L163)</f>
        <v/>
      </c>
      <c r="I162" s="279" t="str">
        <f>IF('[7]MİLLEAGE(KM)'!M163="","",'[7]MİLLEAGE(KM)'!M163)</f>
        <v/>
      </c>
      <c r="J162" s="279" t="str">
        <f>IF('[7]MİLLEAGE(KM)'!N163="","",'[7]MİLLEAGE(KM)'!N163)</f>
        <v/>
      </c>
      <c r="K162" s="279" t="str">
        <f>IF('[7]MİLLEAGE(KM)'!O163="","",'[7]MİLLEAGE(KM)'!O163)</f>
        <v/>
      </c>
      <c r="L162" s="279" t="str">
        <f>IF('[7]MİLLEAGE(KM)'!P163="","",'[7]MİLLEAGE(KM)'!P163)</f>
        <v/>
      </c>
      <c r="M162" s="279" t="str">
        <f>IF('[7]MİLLEAGE(KM)'!Q163="","",'[7]MİLLEAGE(KM)'!Q163)</f>
        <v/>
      </c>
      <c r="N162" s="305"/>
      <c r="O162" s="279"/>
      <c r="P162" s="279"/>
      <c r="Q162" s="279"/>
      <c r="R162" s="279"/>
      <c r="S162" s="279"/>
      <c r="T162" s="279"/>
      <c r="U162" s="279"/>
      <c r="V162" s="279"/>
      <c r="W162" s="279"/>
      <c r="X162" s="279"/>
      <c r="Y162" s="279"/>
      <c r="Z162" s="279"/>
      <c r="AA162" s="279"/>
      <c r="AB162" s="279"/>
      <c r="AC162" s="279"/>
      <c r="AD162" s="279"/>
      <c r="AE162" s="279"/>
      <c r="AF162" s="279"/>
      <c r="AG162" s="279"/>
      <c r="AH162" s="279"/>
      <c r="AI162" s="279"/>
      <c r="AJ162" s="279"/>
      <c r="AK162" s="279"/>
      <c r="AL162" s="279"/>
      <c r="AM162" s="279"/>
      <c r="AN162" s="279"/>
      <c r="AO162" s="279"/>
      <c r="AP162" s="279"/>
      <c r="AQ162" s="279"/>
      <c r="AR162" s="279"/>
      <c r="AS162" s="279"/>
      <c r="AT162" s="279"/>
      <c r="AU162" s="279"/>
      <c r="AV162" s="279"/>
      <c r="AW162" s="279"/>
      <c r="AX162" s="279"/>
      <c r="AY162" s="279"/>
      <c r="AZ162" s="279"/>
      <c r="BA162" s="280"/>
      <c r="BB162" s="266"/>
      <c r="BC162" s="266"/>
      <c r="BD162" s="352"/>
      <c r="BE162" s="352"/>
      <c r="BF162" s="352"/>
      <c r="BG162" s="352"/>
      <c r="BH162" s="352"/>
      <c r="BI162" s="352"/>
      <c r="BJ162" s="352"/>
      <c r="BK162" s="352"/>
      <c r="BL162" s="352"/>
      <c r="BM162" s="352"/>
      <c r="BN162" s="352"/>
      <c r="BO162" s="352"/>
      <c r="BP162" s="352"/>
      <c r="BQ162" s="352"/>
      <c r="BR162" s="352"/>
      <c r="BS162" s="352"/>
      <c r="BT162" s="352"/>
      <c r="BU162" s="352"/>
      <c r="BV162" s="352"/>
      <c r="BW162" s="352"/>
      <c r="BX162" s="352"/>
      <c r="BY162" s="352"/>
      <c r="BZ162" s="352"/>
      <c r="CA162" s="352"/>
      <c r="CB162" s="352"/>
      <c r="CC162" s="352"/>
      <c r="CD162" s="352"/>
      <c r="CE162" s="352"/>
      <c r="CF162" s="352"/>
      <c r="CG162" s="352"/>
      <c r="CH162" s="352"/>
      <c r="CI162" s="352"/>
      <c r="CJ162" s="352"/>
      <c r="CK162" s="352"/>
      <c r="CL162" s="352"/>
      <c r="CM162" s="352"/>
      <c r="CN162" s="352"/>
      <c r="CO162" s="352"/>
      <c r="CP162" s="352"/>
      <c r="CQ162" s="352"/>
      <c r="CR162" s="352"/>
      <c r="CS162" s="352"/>
      <c r="CT162" s="352"/>
      <c r="CU162" s="352"/>
      <c r="CV162" s="352"/>
      <c r="CW162" s="352"/>
      <c r="CX162" s="352"/>
      <c r="CY162" s="352"/>
      <c r="CZ162" s="352"/>
      <c r="DA162" s="352"/>
      <c r="DB162" s="266"/>
      <c r="DC162" s="266">
        <f t="shared" si="14"/>
        <v>0</v>
      </c>
      <c r="DD162" s="302" t="str">
        <f t="shared" si="15"/>
        <v/>
      </c>
      <c r="DE162" s="328">
        <f>IF(D162&gt; 0,(COUNTIFS(FRACAS!$B$5:$B$9997, D$4, FRACAS!$D$5:$D$9997, "&lt;="&amp;D162)), "" )</f>
        <v>0</v>
      </c>
      <c r="DF162" s="282">
        <f>IF(E162&gt; 0,(COUNTIFS(FRACAS!$B$5:$B$9997, E$4, FRACAS!$D$5:$D$9997, "&lt;="&amp;E162)), "" )</f>
        <v>0</v>
      </c>
      <c r="DG162" s="282">
        <f>IF(F162&gt; 0,(COUNTIFS(FRACAS!$B$5:$B$9997, F$4, FRACAS!$D$5:$D$9997, "&lt;="&amp;F162)), "" )</f>
        <v>0</v>
      </c>
      <c r="DH162" s="282">
        <f>IF(G162&gt; 0,(COUNTIFS(FRACAS!$B$5:$B$9997, G$4, FRACAS!$D$5:$D$9997, "&lt;="&amp;G162)), "" )</f>
        <v>0</v>
      </c>
      <c r="DI162" s="282">
        <f>IF(H162&gt; 0,(COUNTIFS(FRACAS!$B$5:$B$9997, H$4, FRACAS!$D$5:$D$9997, "&lt;="&amp;H162)), "" )</f>
        <v>0</v>
      </c>
      <c r="DJ162" s="282">
        <f>IF(I162&gt; 0,(COUNTIFS(FRACAS!$B$5:$B$9997, I$4, FRACAS!$D$5:$D$9997, "&lt;="&amp;I162)), "" )</f>
        <v>0</v>
      </c>
      <c r="DK162" s="282">
        <f>IF(J162&gt; 0,(COUNTIFS(FRACAS!$B$5:$B$9997, J$4, FRACAS!$D$5:$D$9997, "&lt;="&amp;J162)), "" )</f>
        <v>0</v>
      </c>
      <c r="DL162" s="282">
        <f>IF(K162&gt; 0,(COUNTIFS(FRACAS!$B$5:$B$9997, K$4, FRACAS!$D$5:$D$9997, "&lt;="&amp;K162)), "" )</f>
        <v>0</v>
      </c>
      <c r="DM162" s="282">
        <f>IF(L162&gt; 0,(COUNTIFS(FRACAS!$B$5:$B$9997, L$4, FRACAS!$D$5:$D$9997, "&lt;="&amp;L162)), "" )</f>
        <v>0</v>
      </c>
      <c r="DN162" s="282">
        <f>IF(M162&gt; 0,(COUNTIFS(FRACAS!$B$5:$B$9997, M$4, FRACAS!$D$5:$D$9997, "&lt;="&amp;M162)), "" )</f>
        <v>0</v>
      </c>
      <c r="DO162" s="284"/>
      <c r="DP162" s="282"/>
      <c r="DQ162" s="282"/>
      <c r="DR162" s="282"/>
      <c r="DS162" s="282"/>
      <c r="DT162" s="282"/>
      <c r="DU162" s="282"/>
      <c r="DV162" s="282"/>
      <c r="DW162" s="282"/>
      <c r="DX162" s="282"/>
      <c r="DY162" s="282"/>
      <c r="DZ162" s="282"/>
      <c r="EA162" s="282"/>
      <c r="EB162" s="282"/>
      <c r="EC162" s="282"/>
      <c r="ED162" s="282"/>
      <c r="EE162" s="282"/>
      <c r="EF162" s="282"/>
      <c r="EG162" s="282"/>
      <c r="EH162" s="282"/>
      <c r="EI162" s="282"/>
      <c r="EJ162" s="282"/>
      <c r="EK162" s="282"/>
      <c r="EL162" s="282"/>
      <c r="EM162" s="282"/>
      <c r="EN162" s="282"/>
      <c r="EO162" s="282"/>
      <c r="EP162" s="282"/>
      <c r="EQ162" s="282"/>
      <c r="ER162" s="282"/>
      <c r="ES162" s="282"/>
      <c r="ET162" s="282"/>
      <c r="EU162" s="282"/>
      <c r="EV162" s="282"/>
      <c r="EW162" s="282"/>
      <c r="EX162" s="282"/>
      <c r="EY162" s="282"/>
      <c r="EZ162" s="282"/>
      <c r="FA162" s="282"/>
      <c r="FB162" s="283"/>
      <c r="FC162" s="285"/>
      <c r="FD162" s="285"/>
      <c r="JN162" s="306"/>
      <c r="JO162" s="274"/>
      <c r="JP162" s="274"/>
      <c r="JQ162" s="274"/>
      <c r="JR162" s="274"/>
      <c r="JS162" s="274"/>
      <c r="JT162" s="274"/>
      <c r="JU162" s="274"/>
      <c r="JV162" s="274"/>
      <c r="JW162" s="274"/>
      <c r="JX162" s="274"/>
      <c r="JY162" s="274"/>
      <c r="JZ162" s="274"/>
      <c r="KA162" s="274"/>
      <c r="KB162" s="274"/>
      <c r="KC162" s="274"/>
      <c r="KD162" s="274"/>
      <c r="KE162" s="274"/>
      <c r="KF162" s="274"/>
      <c r="KG162" s="274"/>
      <c r="KH162" s="274"/>
      <c r="KI162" s="274"/>
      <c r="KJ162" s="274"/>
      <c r="KK162" s="274"/>
      <c r="KL162" s="274"/>
      <c r="KM162" s="274"/>
      <c r="KN162" s="274"/>
      <c r="KO162" s="274"/>
      <c r="KP162" s="274"/>
      <c r="KQ162" s="274"/>
      <c r="KR162" s="274"/>
      <c r="KS162" s="274"/>
      <c r="KT162" s="274"/>
      <c r="KU162" s="274"/>
      <c r="KV162" s="274"/>
      <c r="KW162" s="274"/>
      <c r="KX162" s="274"/>
      <c r="KY162" s="274"/>
      <c r="KZ162" s="274"/>
      <c r="LA162" s="274"/>
      <c r="LB162" s="275"/>
      <c r="LC162" s="302" t="str">
        <f t="shared" si="17"/>
        <v/>
      </c>
      <c r="LD162" s="354" t="str" cm="1">
        <f t="array" ref="LD162">IFERROR(
    (((D162/FRACAS!$AY$1)*60))
    /
    (((D162/FRACAS!$AY$1)*60) + SUMPRODUCT((FRACAS!$B$5:$B$9997=D$4)*(FRACAS!$D$5:$D$9997&lt;=D162)*(IFERROR(FRACAS!$AM$5:$AM$9997,0)))
    ),"")</f>
        <v/>
      </c>
      <c r="LE162" s="354" t="str" cm="1">
        <f t="array" ref="LE162">IFERROR(
    (((E162/FRACAS!$AY$1)*60))
    /
    (((E162/FRACAS!$AY$1)*60) + SUMPRODUCT((FRACAS!$B$5:$B$9997=E$4)*(FRACAS!$D$5:$D$9997&lt;=E162)*(IFERROR(FRACAS!$AM$5:$AM$9997,0)))
    ),"")</f>
        <v/>
      </c>
      <c r="LF162" s="354" t="str" cm="1">
        <f t="array" ref="LF162">IFERROR(
    (((F162/FRACAS!$AY$1)*60))
    /
    (((F162/FRACAS!$AY$1)*60) + SUMPRODUCT((FRACAS!$B$5:$B$9997=F$4)*(FRACAS!$D$5:$D$9997&lt;=F162)*(IFERROR(FRACAS!$AM$5:$AM$9997,0)))
    ),"")</f>
        <v/>
      </c>
      <c r="LG162" s="354" t="str" cm="1">
        <f t="array" ref="LG162">IFERROR(
    (((G162/FRACAS!$AY$1)*60))
    /
    (((G162/FRACAS!$AY$1)*60) + SUMPRODUCT((FRACAS!$B$5:$B$9997=G$4)*(FRACAS!$D$5:$D$9997&lt;=G162)*(IFERROR(FRACAS!$AM$5:$AM$9997,0)))
    ),"")</f>
        <v/>
      </c>
      <c r="LH162" s="354" t="str" cm="1">
        <f t="array" ref="LH162">IFERROR(
    (((H162/FRACAS!$AY$1)*60))
    /
    (((H162/FRACAS!$AY$1)*60) + SUMPRODUCT((FRACAS!$B$5:$B$9997=H$4)*(FRACAS!$D$5:$D$9997&lt;=H162)*(IFERROR(FRACAS!$AM$5:$AM$9997,0)))
    ),"")</f>
        <v/>
      </c>
      <c r="LI162" s="354" t="str" cm="1">
        <f t="array" ref="LI162">IFERROR(
    (((I162/FRACAS!$AY$1)*60))
    /
    (((I162/FRACAS!$AY$1)*60) + SUMPRODUCT((FRACAS!$B$5:$B$9997=I$4)*(FRACAS!$D$5:$D$9997&lt;=I162)*(IFERROR(FRACAS!$AM$5:$AM$9997,0)))
    ),"")</f>
        <v/>
      </c>
      <c r="LJ162" s="354" t="str" cm="1">
        <f t="array" ref="LJ162">IFERROR(
    (((J162/FRACAS!$AY$1)*60))
    /
    (((J162/FRACAS!$AY$1)*60) + SUMPRODUCT((FRACAS!$B$5:$B$9997=J$4)*(FRACAS!$D$5:$D$9997&lt;=J162)*(IFERROR(FRACAS!$AM$5:$AM$9997,0)))
    ),"")</f>
        <v/>
      </c>
      <c r="LK162" s="354" t="str" cm="1">
        <f t="array" ref="LK162">IFERROR(
    (((K162/FRACAS!$AY$1)*60))
    /
    (((K162/FRACAS!$AY$1)*60) + SUMPRODUCT((FRACAS!$B$5:$B$9997=K$4)*(FRACAS!$D$5:$D$9997&lt;=K162)*(IFERROR(FRACAS!$AM$5:$AM$9997,0)))
    ),"")</f>
        <v/>
      </c>
      <c r="LL162" s="354" t="str" cm="1">
        <f t="array" ref="LL162">IFERROR(
    (((L162/FRACAS!$AY$1)*60))
    /
    (((L162/FRACAS!$AY$1)*60) + SUMPRODUCT((FRACAS!$B$5:$B$9997=L$4)*(FRACAS!$D$5:$D$9997&lt;=L162)*(IFERROR(FRACAS!$AM$5:$AM$9997,0)))
    ),"")</f>
        <v/>
      </c>
      <c r="LM162" s="354" t="str" cm="1">
        <f t="array" ref="LM162">IFERROR(
    (((M162/FRACAS!$AY$1)*60))
    /
    (((M162/FRACAS!$AY$1)*60) + SUMPRODUCT((FRACAS!$B$5:$B$9997=M$4)*(FRACAS!$D$5:$D$9997&lt;=M162)*(IFERROR(FRACAS!$AM$5:$AM$9997,0)))
    ),"")</f>
        <v/>
      </c>
      <c r="LN162" s="308"/>
      <c r="LO162" s="276"/>
      <c r="LP162" s="276"/>
      <c r="LQ162" s="276"/>
      <c r="LR162" s="276"/>
      <c r="LS162" s="276"/>
      <c r="LT162" s="276"/>
      <c r="LU162" s="276"/>
      <c r="LV162" s="276"/>
      <c r="LW162" s="276"/>
      <c r="LX162" s="276"/>
      <c r="LY162" s="276"/>
      <c r="LZ162" s="276"/>
      <c r="MA162" s="276"/>
      <c r="MB162" s="276"/>
      <c r="MC162" s="276"/>
      <c r="MD162" s="276"/>
      <c r="ME162" s="276"/>
      <c r="MF162" s="276"/>
      <c r="MG162" s="276"/>
      <c r="MH162" s="276"/>
      <c r="MI162" s="276"/>
      <c r="MJ162" s="276"/>
      <c r="MK162" s="276"/>
      <c r="ML162" s="276"/>
      <c r="MM162" s="276"/>
      <c r="MN162" s="276"/>
      <c r="MO162" s="276"/>
      <c r="MP162" s="276"/>
      <c r="MQ162" s="276"/>
      <c r="MR162" s="276"/>
      <c r="MS162" s="276"/>
      <c r="MT162" s="276"/>
      <c r="MU162" s="276"/>
      <c r="MV162" s="276"/>
      <c r="MW162" s="276"/>
      <c r="MX162" s="276"/>
      <c r="MY162" s="276"/>
      <c r="MZ162" s="276"/>
      <c r="NA162" s="277"/>
      <c r="ND162" s="345">
        <f t="shared" si="18"/>
        <v>0</v>
      </c>
      <c r="NE162" s="346" t="str">
        <f t="shared" si="16"/>
        <v/>
      </c>
      <c r="NF162" s="347" t="str" cm="1">
        <f t="array" ref="NF162">IF($ND162=0,"",(IFERROR( (IFERROR($ND162/FRACAS!$AY$1*60,0) - SUMPRODUCT( (FRACAS!$K$5:$K$9999=NF$2) * IFERROR(FRACAS!$AN$5:$AN$9999,0) ) ) / IFERROR($ND162/FRACAS!$AY$1*60,0), 1 )))</f>
        <v/>
      </c>
      <c r="NG162" s="347" t="str" cm="1">
        <f t="array" ref="NG162">IF($ND162=0,"",(IFERROR( (IFERROR($ND162/FRACAS!$AY$1*60,0) - SUMPRODUCT( (FRACAS!$K$5:$K$9999=NG$2) * IFERROR(FRACAS!$AN$5:$AN$9999,0) ) ) / IFERROR($ND162/FRACAS!$AY$1*60,0), 1 )))</f>
        <v/>
      </c>
      <c r="NH162" s="347" t="str" cm="1">
        <f t="array" ref="NH162">IF($ND162=0,"",(IFERROR( (IFERROR($ND162/FRACAS!$AY$1*60,0) - SUMPRODUCT( (FRACAS!$K$5:$K$9999=NH$2) * IFERROR(FRACAS!$AN$5:$AN$9999,0) ) ) / IFERROR($ND162/FRACAS!$AY$1*60,0), 1 )))</f>
        <v/>
      </c>
      <c r="NI162" s="347" t="str" cm="1">
        <f t="array" ref="NI162">IF($ND162=0,"",(IFERROR( (IFERROR($ND162/FRACAS!$AY$1*60,0) - SUMPRODUCT( (FRACAS!$K$5:$K$9999=NI$2) * IFERROR(FRACAS!$AN$5:$AN$9999,0) ) ) / IFERROR($ND162/FRACAS!$AY$1*60,0), 1 )))</f>
        <v/>
      </c>
      <c r="NJ162" s="347" t="str" cm="1">
        <f t="array" ref="NJ162">IF($ND162=0,"",(IFERROR( (IFERROR($ND162/FRACAS!$AY$1*60,0) - SUMPRODUCT( (FRACAS!$K$5:$K$9999=NJ$2) * IFERROR(FRACAS!$AN$5:$AN$9999,0) ) ) / IFERROR($ND162/FRACAS!$AY$1*60,0), 1 )))</f>
        <v/>
      </c>
      <c r="NK162" s="347" t="str" cm="1">
        <f t="array" ref="NK162">IF($ND162=0,"",(IFERROR( (IFERROR($ND162/FRACAS!$AY$1*60,0) - SUMPRODUCT( (FRACAS!$K$5:$K$9999=NK$2) * IFERROR(FRACAS!$AN$5:$AN$9999,0) ) ) / IFERROR($ND162/FRACAS!$AY$1*60,0), 1 )))</f>
        <v/>
      </c>
      <c r="NL162" s="347" t="str" cm="1">
        <f t="array" ref="NL162">IF($ND162=0,"",(IFERROR( (IFERROR($ND162/FRACAS!$AY$1*60,0) - SUMPRODUCT( (FRACAS!$K$5:$K$9999=NL$2) * IFERROR(FRACAS!$AN$5:$AN$9999,0) ) ) / IFERROR($ND162/FRACAS!$AY$1*60,0), 1 )))</f>
        <v/>
      </c>
      <c r="NM162" s="347" t="str" cm="1">
        <f t="array" ref="NM162">IF($ND162=0,"",(IFERROR( (IFERROR($ND162/FRACAS!$AY$1*60,0) - SUMPRODUCT( (FRACAS!$K$5:$K$9999=NM$2) * IFERROR(FRACAS!$AN$5:$AN$9999,0) ) ) / IFERROR($ND162/FRACAS!$AY$1*60,0), 1 )))</f>
        <v/>
      </c>
      <c r="NN162" s="347" t="str" cm="1">
        <f t="array" ref="NN162">IF($ND162=0,"",(IFERROR( (IFERROR($ND162/FRACAS!$AY$1*60,0) - SUMPRODUCT( (FRACAS!$K$5:$K$9999=NN$2) * IFERROR(FRACAS!$AN$5:$AN$9999,0) ) ) / IFERROR($ND162/FRACAS!$AY$1*60,0), 1 )))</f>
        <v/>
      </c>
      <c r="NO162" s="347" t="str" cm="1">
        <f t="array" ref="NO162">IF($ND162=0,"",(IFERROR( (IFERROR($ND162/FRACAS!$AY$1*60,0) - SUMPRODUCT( (FRACAS!$K$5:$K$9999=NO$2) * IFERROR(FRACAS!$AN$5:$AN$9999,0) ) ) / IFERROR($ND162/FRACAS!$AY$1*60,0), 1 )))</f>
        <v/>
      </c>
      <c r="NP162" s="347" t="str" cm="1">
        <f t="array" ref="NP162">IF($ND162=0,"",(IFERROR( (IFERROR($ND162/FRACAS!$AY$1*60,0) - SUMPRODUCT( (FRACAS!$K$5:$K$9999=NP$2) * IFERROR(FRACAS!$AN$5:$AN$9999,0) ) ) / IFERROR($ND162/FRACAS!$AY$1*60,0), 1 )))</f>
        <v/>
      </c>
      <c r="NQ162" s="347" t="str" cm="1">
        <f t="array" ref="NQ162">IF($ND162=0,"",(IFERROR( (IFERROR($ND162/FRACAS!$AY$1*60,0) - SUMPRODUCT( (FRACAS!$K$5:$K$9999=NQ$2) * IFERROR(FRACAS!$AN$5:$AN$9999,0) ) ) / IFERROR($ND162/FRACAS!$AY$1*60,0), 1 )))</f>
        <v/>
      </c>
      <c r="NR162" s="347" t="str" cm="1">
        <f t="array" ref="NR162">IF($ND162=0,"",(IFERROR( (IFERROR($ND162/FRACAS!$AY$1*60,0) - SUMPRODUCT( (FRACAS!$K$5:$K$9999=NR$2) * IFERROR(FRACAS!$AN$5:$AN$9999,0) ) ) / IFERROR($ND162/FRACAS!$AY$1*60,0), 1 )))</f>
        <v/>
      </c>
      <c r="NS162" s="347" t="str" cm="1">
        <f t="array" ref="NS162">IF($ND162=0,"",(IFERROR( (IFERROR($ND162/FRACAS!$AY$1*60,0) - SUMPRODUCT( (FRACAS!$K$5:$K$9999=NS$2) * IFERROR(FRACAS!$AN$5:$AN$9999,0) ) ) / IFERROR($ND162/FRACAS!$AY$1*60,0), 1 )))</f>
        <v/>
      </c>
      <c r="NT162" s="347" t="str" cm="1">
        <f t="array" ref="NT162">IF($ND162=0,"",(IFERROR( (IFERROR($ND162/FRACAS!$AY$1*60,0) - SUMPRODUCT( (FRACAS!$K$5:$K$9999=NT$2) * IFERROR(FRACAS!$AN$5:$AN$9999,0) ) ) / IFERROR($ND162/FRACAS!$AY$1*60,0), 1 )))</f>
        <v/>
      </c>
      <c r="NU162" s="347" t="str" cm="1">
        <f t="array" ref="NU162">IF($ND162=0,"",(IFERROR( (IFERROR($ND162/FRACAS!$AY$1*60,0) - SUMPRODUCT( (FRACAS!$K$5:$K$9999=NU$2) * IFERROR(FRACAS!$AN$5:$AN$9999,0) ) ) / IFERROR($ND162/FRACAS!$AY$1*60,0), 1 )))</f>
        <v/>
      </c>
      <c r="NV162" s="347" t="str" cm="1">
        <f t="array" ref="NV162">IF($ND162=0,"",(IFERROR( (IFERROR($ND162/FRACAS!$AY$1*60,0) - SUMPRODUCT( (FRACAS!$K$5:$K$9999=NV$2) * IFERROR(FRACAS!$AN$5:$AN$9999,0) ) ) / IFERROR($ND162/FRACAS!$AY$1*60,0), 1 )))</f>
        <v/>
      </c>
      <c r="NW162" s="347" t="str" cm="1">
        <f t="array" ref="NW162">IF($ND162=0,"",(IFERROR( (IFERROR($ND162/FRACAS!$AY$1*60,0) - SUMPRODUCT( (FRACAS!$K$5:$K$9999=NW$2) * IFERROR(FRACAS!$AN$5:$AN$9999,0) ) ) / IFERROR($ND162/FRACAS!$AY$1*60,0), 1 )))</f>
        <v/>
      </c>
      <c r="NX162" s="347" t="str" cm="1">
        <f t="array" ref="NX162">IF($ND162=0,"",(IFERROR( (IFERROR($ND162/FRACAS!$AY$1*60,0) - SUMPRODUCT( (FRACAS!$K$5:$K$9999=NX$2) * IFERROR(FRACAS!$AN$5:$AN$9999,0) ) ) / IFERROR($ND162/FRACAS!$AY$1*60,0), 1 )))</f>
        <v/>
      </c>
      <c r="NY162" s="347" t="str" cm="1">
        <f t="array" ref="NY162">IF($ND162=0,"",(IFERROR( (IFERROR($ND162/FRACAS!$AY$1*60,0) - SUMPRODUCT( (FRACAS!$K$5:$K$9999=NY$2) * IFERROR(FRACAS!$AN$5:$AN$9999,0) ) ) / IFERROR($ND162/FRACAS!$AY$1*60,0), 1 )))</f>
        <v/>
      </c>
      <c r="NZ162" s="347" t="str" cm="1">
        <f t="array" ref="NZ162">IF($ND162=0,"",(IFERROR( (IFERROR($ND162/FRACAS!$AY$1*60,0) - SUMPRODUCT( (FRACAS!$K$5:$K$9999=NZ$2) * IFERROR(FRACAS!$AN$5:$AN$9999,0) ) ) / IFERROR($ND162/FRACAS!$AY$1*60,0), 1 )))</f>
        <v/>
      </c>
      <c r="OA162" s="347" t="str" cm="1">
        <f t="array" ref="OA162">IF($ND162=0,"",(IFERROR( (IFERROR($ND162/FRACAS!$AY$1*60,0) - SUMPRODUCT( (FRACAS!$K$5:$K$9999=OA$2) * IFERROR(FRACAS!$AN$5:$AN$9999,0) ) ) / IFERROR($ND162/FRACAS!$AY$1*60,0), 1 )))</f>
        <v/>
      </c>
      <c r="OB162" s="347" t="str" cm="1">
        <f t="array" ref="OB162">IF($ND162=0,"",(IFERROR( (IFERROR($ND162/FRACAS!$AY$1*60,0) - SUMPRODUCT( (FRACAS!$K$5:$K$9999=OB$2) * IFERROR(FRACAS!$AN$5:$AN$9999,0) ) ) / IFERROR($ND162/FRACAS!$AY$1*60,0), 1 )))</f>
        <v/>
      </c>
      <c r="OC162" s="347" t="str" cm="1">
        <f t="array" ref="OC162">IF($ND162=0,"",(IFERROR( (IFERROR($ND162/FRACAS!$AY$1*60,0) - SUMPRODUCT( (FRACAS!$K$5:$K$9999=OC$2) * IFERROR(FRACAS!$AN$5:$AN$9999,0) ) ) / IFERROR($ND162/FRACAS!$AY$1*60,0), 1 )))</f>
        <v/>
      </c>
      <c r="OD162" s="347" t="str" cm="1">
        <f t="array" ref="OD162">IF($ND162=0,"",(IFERROR( (IFERROR($ND162/FRACAS!$AY$1*60,0) - SUMPRODUCT( (FRACAS!$K$5:$K$9999=OD$2) * IFERROR(FRACAS!$AN$5:$AN$9999,0) ) ) / IFERROR($ND162/FRACAS!$AY$1*60,0), 1 )))</f>
        <v/>
      </c>
      <c r="OE162" s="347" t="str" cm="1">
        <f t="array" ref="OE162">IF($ND162=0,"",(IFERROR( (IFERROR($ND162/FRACAS!$AY$1*60,0) - SUMPRODUCT( (FRACAS!$K$5:$K$9999=OE$2) * IFERROR(FRACAS!$AN$5:$AN$9999,0) ) ) / IFERROR($ND162/FRACAS!$AY$1*60,0), 1 )))</f>
        <v/>
      </c>
      <c r="OF162" s="347" t="str" cm="1">
        <f t="array" ref="OF162">IF($ND162=0,"",(IFERROR( (IFERROR($ND162/FRACAS!$AY$1*60,0) - SUMPRODUCT( (FRACAS!$K$5:$K$9999=OF$2) * IFERROR(FRACAS!$AN$5:$AN$9999,0) ) ) / IFERROR($ND162/FRACAS!$AY$1*60,0), 1 )))</f>
        <v/>
      </c>
      <c r="OG162" s="347" t="str" cm="1">
        <f t="array" ref="OG162">IF($ND162=0,"",(IFERROR( (IFERROR($ND162/FRACAS!$AY$1*60,0) - SUMPRODUCT( (FRACAS!$K$5:$K$9999=OG$2) * IFERROR(FRACAS!$AN$5:$AN$9999,0) ) ) / IFERROR($ND162/FRACAS!$AY$1*60,0), 1 )))</f>
        <v/>
      </c>
      <c r="OH162" s="347" t="str" cm="1">
        <f t="array" ref="OH162">IF($ND162=0,"",(IFERROR( (IFERROR($ND162/FRACAS!$AY$1*60,0) - SUMPRODUCT( (FRACAS!$K$5:$K$9999=OH$2) * IFERROR(FRACAS!$AN$5:$AN$9999,0) ) ) / IFERROR($ND162/FRACAS!$AY$1*60,0), 1 )))</f>
        <v/>
      </c>
      <c r="OI162" s="347" t="str" cm="1">
        <f t="array" ref="OI162">IF($ND162=0,"",(IFERROR( (IFERROR($ND162/FRACAS!$AY$1*60,0) - SUMPRODUCT( (FRACAS!$K$5:$K$9999=OI$2) * IFERROR(FRACAS!$AN$5:$AN$9999,0) ) ) / IFERROR($ND162/FRACAS!$AY$1*60,0), 1 )))</f>
        <v/>
      </c>
      <c r="OJ162" s="347" t="str" cm="1">
        <f t="array" ref="OJ162">IF($ND162=0,"",(IFERROR( (IFERROR($ND162/FRACAS!$AY$1*60,0) - SUMPRODUCT( (FRACAS!$K$5:$K$9999=OJ$2) * IFERROR(FRACAS!$AN$5:$AN$9999,0) ) ) / IFERROR($ND162/FRACAS!$AY$1*60,0), 1 )))</f>
        <v/>
      </c>
      <c r="OK162" s="347" t="str" cm="1">
        <f t="array" ref="OK162">IF($ND162=0,"",(IFERROR( (IFERROR($ND162/FRACAS!$AY$1*60,0) - SUMPRODUCT( (FRACAS!$K$5:$K$9999=OK$2) * IFERROR(FRACAS!$AN$5:$AN$9999,0) ) ) / IFERROR($ND162/FRACAS!$AY$1*60,0), 1 )))</f>
        <v/>
      </c>
      <c r="OL162" s="347" t="str" cm="1">
        <f t="array" ref="OL162">IF($ND162=0,"",(IFERROR( (IFERROR($ND162/FRACAS!$AY$1*60,0) - SUMPRODUCT( (FRACAS!$K$5:$K$9999=OL$2) * IFERROR(FRACAS!$AN$5:$AN$9999,0) ) ) / IFERROR($ND162/FRACAS!$AY$1*60,0), 1 )))</f>
        <v/>
      </c>
      <c r="OM162" s="347" t="str" cm="1">
        <f t="array" ref="OM162">IF($ND162=0,"",(IFERROR( (IFERROR($ND162/FRACAS!$AY$1*60,0) - SUMPRODUCT( (FRACAS!$K$5:$K$9999=OM$2) * IFERROR(FRACAS!$AN$5:$AN$9999,0) ) ) / IFERROR($ND162/FRACAS!$AY$1*60,0), 1 )))</f>
        <v/>
      </c>
      <c r="ON162" s="347" t="str" cm="1">
        <f t="array" ref="ON162">IF($ND162=0,"",(IFERROR( (IFERROR($ND162/FRACAS!$AY$1*60,0) - SUMPRODUCT( (FRACAS!$K$5:$K$9999=ON$2) * IFERROR(FRACAS!$AN$5:$AN$9999,0) ) ) / IFERROR($ND162/FRACAS!$AY$1*60,0), 1 )))</f>
        <v/>
      </c>
    </row>
    <row r="163" spans="2:404" ht="15" customHeight="1">
      <c r="B163" s="301" t="s">
        <v>218</v>
      </c>
      <c r="C163" s="302">
        <v>46367</v>
      </c>
      <c r="D163" s="279" t="str">
        <f>IF('[7]MİLLEAGE(KM)'!H164="","",'[7]MİLLEAGE(KM)'!H164)</f>
        <v/>
      </c>
      <c r="E163" s="279" t="str">
        <f>IF('[7]MİLLEAGE(KM)'!I164="","",'[7]MİLLEAGE(KM)'!I164)</f>
        <v/>
      </c>
      <c r="F163" s="279" t="str">
        <f>IF('[7]MİLLEAGE(KM)'!J164="","",'[7]MİLLEAGE(KM)'!J164)</f>
        <v/>
      </c>
      <c r="G163" s="279" t="str">
        <f>IF('[7]MİLLEAGE(KM)'!K164="","",'[7]MİLLEAGE(KM)'!K164)</f>
        <v/>
      </c>
      <c r="H163" s="279" t="str">
        <f>IF('[7]MİLLEAGE(KM)'!L164="","",'[7]MİLLEAGE(KM)'!L164)</f>
        <v/>
      </c>
      <c r="I163" s="279" t="str">
        <f>IF('[7]MİLLEAGE(KM)'!M164="","",'[7]MİLLEAGE(KM)'!M164)</f>
        <v/>
      </c>
      <c r="J163" s="279" t="str">
        <f>IF('[7]MİLLEAGE(KM)'!N164="","",'[7]MİLLEAGE(KM)'!N164)</f>
        <v/>
      </c>
      <c r="K163" s="279" t="str">
        <f>IF('[7]MİLLEAGE(KM)'!O164="","",'[7]MİLLEAGE(KM)'!O164)</f>
        <v/>
      </c>
      <c r="L163" s="279" t="str">
        <f>IF('[7]MİLLEAGE(KM)'!P164="","",'[7]MİLLEAGE(KM)'!P164)</f>
        <v/>
      </c>
      <c r="M163" s="279" t="str">
        <f>IF('[7]MİLLEAGE(KM)'!Q164="","",'[7]MİLLEAGE(KM)'!Q164)</f>
        <v/>
      </c>
      <c r="N163" s="305"/>
      <c r="O163" s="279"/>
      <c r="P163" s="279"/>
      <c r="Q163" s="279"/>
      <c r="R163" s="279"/>
      <c r="S163" s="279"/>
      <c r="T163" s="279"/>
      <c r="U163" s="279"/>
      <c r="V163" s="279"/>
      <c r="W163" s="279"/>
      <c r="X163" s="279"/>
      <c r="Y163" s="279"/>
      <c r="Z163" s="279"/>
      <c r="AA163" s="279"/>
      <c r="AB163" s="279"/>
      <c r="AC163" s="279"/>
      <c r="AD163" s="279"/>
      <c r="AE163" s="279"/>
      <c r="AF163" s="279"/>
      <c r="AG163" s="279"/>
      <c r="AH163" s="279"/>
      <c r="AI163" s="279"/>
      <c r="AJ163" s="279"/>
      <c r="AK163" s="279"/>
      <c r="AL163" s="279"/>
      <c r="AM163" s="279"/>
      <c r="AN163" s="279"/>
      <c r="AO163" s="279"/>
      <c r="AP163" s="279"/>
      <c r="AQ163" s="279"/>
      <c r="AR163" s="279"/>
      <c r="AS163" s="279"/>
      <c r="AT163" s="279"/>
      <c r="AU163" s="279"/>
      <c r="AV163" s="279"/>
      <c r="AW163" s="279"/>
      <c r="AX163" s="279"/>
      <c r="AY163" s="279"/>
      <c r="AZ163" s="279"/>
      <c r="BA163" s="280"/>
      <c r="BB163" s="266"/>
      <c r="BC163" s="266"/>
      <c r="BD163" s="352"/>
      <c r="BE163" s="352"/>
      <c r="BF163" s="352"/>
      <c r="BG163" s="352"/>
      <c r="BH163" s="352"/>
      <c r="BI163" s="352"/>
      <c r="BJ163" s="352"/>
      <c r="BK163" s="352"/>
      <c r="BL163" s="352"/>
      <c r="BM163" s="352"/>
      <c r="BN163" s="352"/>
      <c r="BO163" s="352"/>
      <c r="BP163" s="352"/>
      <c r="BQ163" s="352"/>
      <c r="BR163" s="352"/>
      <c r="BS163" s="352"/>
      <c r="BT163" s="352"/>
      <c r="BU163" s="352"/>
      <c r="BV163" s="352"/>
      <c r="BW163" s="352"/>
      <c r="BX163" s="352"/>
      <c r="BY163" s="352"/>
      <c r="BZ163" s="352"/>
      <c r="CA163" s="352"/>
      <c r="CB163" s="352"/>
      <c r="CC163" s="352"/>
      <c r="CD163" s="352"/>
      <c r="CE163" s="352"/>
      <c r="CF163" s="352"/>
      <c r="CG163" s="352"/>
      <c r="CH163" s="352"/>
      <c r="CI163" s="352"/>
      <c r="CJ163" s="352"/>
      <c r="CK163" s="352"/>
      <c r="CL163" s="352"/>
      <c r="CM163" s="352"/>
      <c r="CN163" s="352"/>
      <c r="CO163" s="352"/>
      <c r="CP163" s="352"/>
      <c r="CQ163" s="352"/>
      <c r="CR163" s="352"/>
      <c r="CS163" s="352"/>
      <c r="CT163" s="352"/>
      <c r="CU163" s="352"/>
      <c r="CV163" s="352"/>
      <c r="CW163" s="352"/>
      <c r="CX163" s="352"/>
      <c r="CY163" s="352"/>
      <c r="CZ163" s="352"/>
      <c r="DA163" s="352"/>
      <c r="DB163" s="266"/>
      <c r="DC163" s="266">
        <f t="shared" si="14"/>
        <v>0</v>
      </c>
      <c r="DD163" s="302" t="str">
        <f t="shared" si="15"/>
        <v/>
      </c>
      <c r="DE163" s="328">
        <f>IF(D163&gt; 0,(COUNTIFS(FRACAS!$B$5:$B$9997, D$4, FRACAS!$D$5:$D$9997, "&lt;="&amp;D163)), "" )</f>
        <v>0</v>
      </c>
      <c r="DF163" s="282">
        <f>IF(E163&gt; 0,(COUNTIFS(FRACAS!$B$5:$B$9997, E$4, FRACAS!$D$5:$D$9997, "&lt;="&amp;E163)), "" )</f>
        <v>0</v>
      </c>
      <c r="DG163" s="282">
        <f>IF(F163&gt; 0,(COUNTIFS(FRACAS!$B$5:$B$9997, F$4, FRACAS!$D$5:$D$9997, "&lt;="&amp;F163)), "" )</f>
        <v>0</v>
      </c>
      <c r="DH163" s="282">
        <f>IF(G163&gt; 0,(COUNTIFS(FRACAS!$B$5:$B$9997, G$4, FRACAS!$D$5:$D$9997, "&lt;="&amp;G163)), "" )</f>
        <v>0</v>
      </c>
      <c r="DI163" s="282">
        <f>IF(H163&gt; 0,(COUNTIFS(FRACAS!$B$5:$B$9997, H$4, FRACAS!$D$5:$D$9997, "&lt;="&amp;H163)), "" )</f>
        <v>0</v>
      </c>
      <c r="DJ163" s="282">
        <f>IF(I163&gt; 0,(COUNTIFS(FRACAS!$B$5:$B$9997, I$4, FRACAS!$D$5:$D$9997, "&lt;="&amp;I163)), "" )</f>
        <v>0</v>
      </c>
      <c r="DK163" s="282">
        <f>IF(J163&gt; 0,(COUNTIFS(FRACAS!$B$5:$B$9997, J$4, FRACAS!$D$5:$D$9997, "&lt;="&amp;J163)), "" )</f>
        <v>0</v>
      </c>
      <c r="DL163" s="282">
        <f>IF(K163&gt; 0,(COUNTIFS(FRACAS!$B$5:$B$9997, K$4, FRACAS!$D$5:$D$9997, "&lt;="&amp;K163)), "" )</f>
        <v>0</v>
      </c>
      <c r="DM163" s="282">
        <f>IF(L163&gt; 0,(COUNTIFS(FRACAS!$B$5:$B$9997, L$4, FRACAS!$D$5:$D$9997, "&lt;="&amp;L163)), "" )</f>
        <v>0</v>
      </c>
      <c r="DN163" s="282">
        <f>IF(M163&gt; 0,(COUNTIFS(FRACAS!$B$5:$B$9997, M$4, FRACAS!$D$5:$D$9997, "&lt;="&amp;M163)), "" )</f>
        <v>0</v>
      </c>
      <c r="DO163" s="284"/>
      <c r="DP163" s="282"/>
      <c r="DQ163" s="282"/>
      <c r="DR163" s="282"/>
      <c r="DS163" s="282"/>
      <c r="DT163" s="282"/>
      <c r="DU163" s="282"/>
      <c r="DV163" s="282"/>
      <c r="DW163" s="282"/>
      <c r="DX163" s="282"/>
      <c r="DY163" s="282"/>
      <c r="DZ163" s="282"/>
      <c r="EA163" s="282"/>
      <c r="EB163" s="282"/>
      <c r="EC163" s="282"/>
      <c r="ED163" s="282"/>
      <c r="EE163" s="282"/>
      <c r="EF163" s="282"/>
      <c r="EG163" s="282"/>
      <c r="EH163" s="282"/>
      <c r="EI163" s="282"/>
      <c r="EJ163" s="282"/>
      <c r="EK163" s="282"/>
      <c r="EL163" s="282"/>
      <c r="EM163" s="282"/>
      <c r="EN163" s="282"/>
      <c r="EO163" s="282"/>
      <c r="EP163" s="282"/>
      <c r="EQ163" s="282"/>
      <c r="ER163" s="282"/>
      <c r="ES163" s="282"/>
      <c r="ET163" s="282"/>
      <c r="EU163" s="282"/>
      <c r="EV163" s="282"/>
      <c r="EW163" s="282"/>
      <c r="EX163" s="282"/>
      <c r="EY163" s="282"/>
      <c r="EZ163" s="282"/>
      <c r="FA163" s="282"/>
      <c r="FB163" s="283"/>
      <c r="FC163" s="285"/>
      <c r="FD163" s="285"/>
      <c r="JN163" s="306"/>
      <c r="JO163" s="274"/>
      <c r="JP163" s="274"/>
      <c r="JQ163" s="274"/>
      <c r="JR163" s="274"/>
      <c r="JS163" s="274"/>
      <c r="JT163" s="274"/>
      <c r="JU163" s="274"/>
      <c r="JV163" s="274"/>
      <c r="JW163" s="274"/>
      <c r="JX163" s="274"/>
      <c r="JY163" s="274"/>
      <c r="JZ163" s="274"/>
      <c r="KA163" s="274"/>
      <c r="KB163" s="274"/>
      <c r="KC163" s="274"/>
      <c r="KD163" s="274"/>
      <c r="KE163" s="274"/>
      <c r="KF163" s="274"/>
      <c r="KG163" s="274"/>
      <c r="KH163" s="274"/>
      <c r="KI163" s="274"/>
      <c r="KJ163" s="274"/>
      <c r="KK163" s="274"/>
      <c r="KL163" s="274"/>
      <c r="KM163" s="274"/>
      <c r="KN163" s="274"/>
      <c r="KO163" s="274"/>
      <c r="KP163" s="274"/>
      <c r="KQ163" s="274"/>
      <c r="KR163" s="274"/>
      <c r="KS163" s="274"/>
      <c r="KT163" s="274"/>
      <c r="KU163" s="274"/>
      <c r="KV163" s="274"/>
      <c r="KW163" s="274"/>
      <c r="KX163" s="274"/>
      <c r="KY163" s="274"/>
      <c r="KZ163" s="274"/>
      <c r="LA163" s="274"/>
      <c r="LB163" s="275"/>
      <c r="LC163" s="302" t="str">
        <f t="shared" si="17"/>
        <v/>
      </c>
      <c r="LD163" s="354" t="str" cm="1">
        <f t="array" ref="LD163">IFERROR(
    (((D163/FRACAS!$AY$1)*60))
    /
    (((D163/FRACAS!$AY$1)*60) + SUMPRODUCT((FRACAS!$B$5:$B$9997=D$4)*(FRACAS!$D$5:$D$9997&lt;=D163)*(IFERROR(FRACAS!$AM$5:$AM$9997,0)))
    ),"")</f>
        <v/>
      </c>
      <c r="LE163" s="354" t="str" cm="1">
        <f t="array" ref="LE163">IFERROR(
    (((E163/FRACAS!$AY$1)*60))
    /
    (((E163/FRACAS!$AY$1)*60) + SUMPRODUCT((FRACAS!$B$5:$B$9997=E$4)*(FRACAS!$D$5:$D$9997&lt;=E163)*(IFERROR(FRACAS!$AM$5:$AM$9997,0)))
    ),"")</f>
        <v/>
      </c>
      <c r="LF163" s="354" t="str" cm="1">
        <f t="array" ref="LF163">IFERROR(
    (((F163/FRACAS!$AY$1)*60))
    /
    (((F163/FRACAS!$AY$1)*60) + SUMPRODUCT((FRACAS!$B$5:$B$9997=F$4)*(FRACAS!$D$5:$D$9997&lt;=F163)*(IFERROR(FRACAS!$AM$5:$AM$9997,0)))
    ),"")</f>
        <v/>
      </c>
      <c r="LG163" s="354" t="str" cm="1">
        <f t="array" ref="LG163">IFERROR(
    (((G163/FRACAS!$AY$1)*60))
    /
    (((G163/FRACAS!$AY$1)*60) + SUMPRODUCT((FRACAS!$B$5:$B$9997=G$4)*(FRACAS!$D$5:$D$9997&lt;=G163)*(IFERROR(FRACAS!$AM$5:$AM$9997,0)))
    ),"")</f>
        <v/>
      </c>
      <c r="LH163" s="354" t="str" cm="1">
        <f t="array" ref="LH163">IFERROR(
    (((H163/FRACAS!$AY$1)*60))
    /
    (((H163/FRACAS!$AY$1)*60) + SUMPRODUCT((FRACAS!$B$5:$B$9997=H$4)*(FRACAS!$D$5:$D$9997&lt;=H163)*(IFERROR(FRACAS!$AM$5:$AM$9997,0)))
    ),"")</f>
        <v/>
      </c>
      <c r="LI163" s="354" t="str" cm="1">
        <f t="array" ref="LI163">IFERROR(
    (((I163/FRACAS!$AY$1)*60))
    /
    (((I163/FRACAS!$AY$1)*60) + SUMPRODUCT((FRACAS!$B$5:$B$9997=I$4)*(FRACAS!$D$5:$D$9997&lt;=I163)*(IFERROR(FRACAS!$AM$5:$AM$9997,0)))
    ),"")</f>
        <v/>
      </c>
      <c r="LJ163" s="354" t="str" cm="1">
        <f t="array" ref="LJ163">IFERROR(
    (((J163/FRACAS!$AY$1)*60))
    /
    (((J163/FRACAS!$AY$1)*60) + SUMPRODUCT((FRACAS!$B$5:$B$9997=J$4)*(FRACAS!$D$5:$D$9997&lt;=J163)*(IFERROR(FRACAS!$AM$5:$AM$9997,0)))
    ),"")</f>
        <v/>
      </c>
      <c r="LK163" s="354" t="str" cm="1">
        <f t="array" ref="LK163">IFERROR(
    (((K163/FRACAS!$AY$1)*60))
    /
    (((K163/FRACAS!$AY$1)*60) + SUMPRODUCT((FRACAS!$B$5:$B$9997=K$4)*(FRACAS!$D$5:$D$9997&lt;=K163)*(IFERROR(FRACAS!$AM$5:$AM$9997,0)))
    ),"")</f>
        <v/>
      </c>
      <c r="LL163" s="354" t="str" cm="1">
        <f t="array" ref="LL163">IFERROR(
    (((L163/FRACAS!$AY$1)*60))
    /
    (((L163/FRACAS!$AY$1)*60) + SUMPRODUCT((FRACAS!$B$5:$B$9997=L$4)*(FRACAS!$D$5:$D$9997&lt;=L163)*(IFERROR(FRACAS!$AM$5:$AM$9997,0)))
    ),"")</f>
        <v/>
      </c>
      <c r="LM163" s="354" t="str" cm="1">
        <f t="array" ref="LM163">IFERROR(
    (((M163/FRACAS!$AY$1)*60))
    /
    (((M163/FRACAS!$AY$1)*60) + SUMPRODUCT((FRACAS!$B$5:$B$9997=M$4)*(FRACAS!$D$5:$D$9997&lt;=M163)*(IFERROR(FRACAS!$AM$5:$AM$9997,0)))
    ),"")</f>
        <v/>
      </c>
      <c r="LN163" s="308"/>
      <c r="LO163" s="276"/>
      <c r="LP163" s="276"/>
      <c r="LQ163" s="276"/>
      <c r="LR163" s="276"/>
      <c r="LS163" s="276"/>
      <c r="LT163" s="276"/>
      <c r="LU163" s="276"/>
      <c r="LV163" s="276"/>
      <c r="LW163" s="276"/>
      <c r="LX163" s="276"/>
      <c r="LY163" s="276"/>
      <c r="LZ163" s="276"/>
      <c r="MA163" s="276"/>
      <c r="MB163" s="276"/>
      <c r="MC163" s="276"/>
      <c r="MD163" s="276"/>
      <c r="ME163" s="276"/>
      <c r="MF163" s="276"/>
      <c r="MG163" s="276"/>
      <c r="MH163" s="276"/>
      <c r="MI163" s="276"/>
      <c r="MJ163" s="276"/>
      <c r="MK163" s="276"/>
      <c r="ML163" s="276"/>
      <c r="MM163" s="276"/>
      <c r="MN163" s="276"/>
      <c r="MO163" s="276"/>
      <c r="MP163" s="276"/>
      <c r="MQ163" s="276"/>
      <c r="MR163" s="276"/>
      <c r="MS163" s="276"/>
      <c r="MT163" s="276"/>
      <c r="MU163" s="276"/>
      <c r="MV163" s="276"/>
      <c r="MW163" s="276"/>
      <c r="MX163" s="276"/>
      <c r="MY163" s="276"/>
      <c r="MZ163" s="276"/>
      <c r="NA163" s="277"/>
      <c r="ND163" s="345">
        <f t="shared" si="18"/>
        <v>0</v>
      </c>
      <c r="NE163" s="346" t="str">
        <f t="shared" si="16"/>
        <v/>
      </c>
      <c r="NF163" s="347" t="str" cm="1">
        <f t="array" ref="NF163">IF($ND163=0,"",(IFERROR( (IFERROR($ND163/FRACAS!$AY$1*60,0) - SUMPRODUCT( (FRACAS!$K$5:$K$9999=NF$2) * IFERROR(FRACAS!$AN$5:$AN$9999,0) ) ) / IFERROR($ND163/FRACAS!$AY$1*60,0), 1 )))</f>
        <v/>
      </c>
      <c r="NG163" s="347" t="str" cm="1">
        <f t="array" ref="NG163">IF($ND163=0,"",(IFERROR( (IFERROR($ND163/FRACAS!$AY$1*60,0) - SUMPRODUCT( (FRACAS!$K$5:$K$9999=NG$2) * IFERROR(FRACAS!$AN$5:$AN$9999,0) ) ) / IFERROR($ND163/FRACAS!$AY$1*60,0), 1 )))</f>
        <v/>
      </c>
      <c r="NH163" s="347" t="str" cm="1">
        <f t="array" ref="NH163">IF($ND163=0,"",(IFERROR( (IFERROR($ND163/FRACAS!$AY$1*60,0) - SUMPRODUCT( (FRACAS!$K$5:$K$9999=NH$2) * IFERROR(FRACAS!$AN$5:$AN$9999,0) ) ) / IFERROR($ND163/FRACAS!$AY$1*60,0), 1 )))</f>
        <v/>
      </c>
      <c r="NI163" s="347" t="str" cm="1">
        <f t="array" ref="NI163">IF($ND163=0,"",(IFERROR( (IFERROR($ND163/FRACAS!$AY$1*60,0) - SUMPRODUCT( (FRACAS!$K$5:$K$9999=NI$2) * IFERROR(FRACAS!$AN$5:$AN$9999,0) ) ) / IFERROR($ND163/FRACAS!$AY$1*60,0), 1 )))</f>
        <v/>
      </c>
      <c r="NJ163" s="347" t="str" cm="1">
        <f t="array" ref="NJ163">IF($ND163=0,"",(IFERROR( (IFERROR($ND163/FRACAS!$AY$1*60,0) - SUMPRODUCT( (FRACAS!$K$5:$K$9999=NJ$2) * IFERROR(FRACAS!$AN$5:$AN$9999,0) ) ) / IFERROR($ND163/FRACAS!$AY$1*60,0), 1 )))</f>
        <v/>
      </c>
      <c r="NK163" s="347" t="str" cm="1">
        <f t="array" ref="NK163">IF($ND163=0,"",(IFERROR( (IFERROR($ND163/FRACAS!$AY$1*60,0) - SUMPRODUCT( (FRACAS!$K$5:$K$9999=NK$2) * IFERROR(FRACAS!$AN$5:$AN$9999,0) ) ) / IFERROR($ND163/FRACAS!$AY$1*60,0), 1 )))</f>
        <v/>
      </c>
      <c r="NL163" s="347" t="str" cm="1">
        <f t="array" ref="NL163">IF($ND163=0,"",(IFERROR( (IFERROR($ND163/FRACAS!$AY$1*60,0) - SUMPRODUCT( (FRACAS!$K$5:$K$9999=NL$2) * IFERROR(FRACAS!$AN$5:$AN$9999,0) ) ) / IFERROR($ND163/FRACAS!$AY$1*60,0), 1 )))</f>
        <v/>
      </c>
      <c r="NM163" s="347" t="str" cm="1">
        <f t="array" ref="NM163">IF($ND163=0,"",(IFERROR( (IFERROR($ND163/FRACAS!$AY$1*60,0) - SUMPRODUCT( (FRACAS!$K$5:$K$9999=NM$2) * IFERROR(FRACAS!$AN$5:$AN$9999,0) ) ) / IFERROR($ND163/FRACAS!$AY$1*60,0), 1 )))</f>
        <v/>
      </c>
      <c r="NN163" s="347" t="str" cm="1">
        <f t="array" ref="NN163">IF($ND163=0,"",(IFERROR( (IFERROR($ND163/FRACAS!$AY$1*60,0) - SUMPRODUCT( (FRACAS!$K$5:$K$9999=NN$2) * IFERROR(FRACAS!$AN$5:$AN$9999,0) ) ) / IFERROR($ND163/FRACAS!$AY$1*60,0), 1 )))</f>
        <v/>
      </c>
      <c r="NO163" s="347" t="str" cm="1">
        <f t="array" ref="NO163">IF($ND163=0,"",(IFERROR( (IFERROR($ND163/FRACAS!$AY$1*60,0) - SUMPRODUCT( (FRACAS!$K$5:$K$9999=NO$2) * IFERROR(FRACAS!$AN$5:$AN$9999,0) ) ) / IFERROR($ND163/FRACAS!$AY$1*60,0), 1 )))</f>
        <v/>
      </c>
      <c r="NP163" s="347" t="str" cm="1">
        <f t="array" ref="NP163">IF($ND163=0,"",(IFERROR( (IFERROR($ND163/FRACAS!$AY$1*60,0) - SUMPRODUCT( (FRACAS!$K$5:$K$9999=NP$2) * IFERROR(FRACAS!$AN$5:$AN$9999,0) ) ) / IFERROR($ND163/FRACAS!$AY$1*60,0), 1 )))</f>
        <v/>
      </c>
      <c r="NQ163" s="347" t="str" cm="1">
        <f t="array" ref="NQ163">IF($ND163=0,"",(IFERROR( (IFERROR($ND163/FRACAS!$AY$1*60,0) - SUMPRODUCT( (FRACAS!$K$5:$K$9999=NQ$2) * IFERROR(FRACAS!$AN$5:$AN$9999,0) ) ) / IFERROR($ND163/FRACAS!$AY$1*60,0), 1 )))</f>
        <v/>
      </c>
      <c r="NR163" s="347" t="str" cm="1">
        <f t="array" ref="NR163">IF($ND163=0,"",(IFERROR( (IFERROR($ND163/FRACAS!$AY$1*60,0) - SUMPRODUCT( (FRACAS!$K$5:$K$9999=NR$2) * IFERROR(FRACAS!$AN$5:$AN$9999,0) ) ) / IFERROR($ND163/FRACAS!$AY$1*60,0), 1 )))</f>
        <v/>
      </c>
      <c r="NS163" s="347" t="str" cm="1">
        <f t="array" ref="NS163">IF($ND163=0,"",(IFERROR( (IFERROR($ND163/FRACAS!$AY$1*60,0) - SUMPRODUCT( (FRACAS!$K$5:$K$9999=NS$2) * IFERROR(FRACAS!$AN$5:$AN$9999,0) ) ) / IFERROR($ND163/FRACAS!$AY$1*60,0), 1 )))</f>
        <v/>
      </c>
      <c r="NT163" s="347" t="str" cm="1">
        <f t="array" ref="NT163">IF($ND163=0,"",(IFERROR( (IFERROR($ND163/FRACAS!$AY$1*60,0) - SUMPRODUCT( (FRACAS!$K$5:$K$9999=NT$2) * IFERROR(FRACAS!$AN$5:$AN$9999,0) ) ) / IFERROR($ND163/FRACAS!$AY$1*60,0), 1 )))</f>
        <v/>
      </c>
      <c r="NU163" s="347" t="str" cm="1">
        <f t="array" ref="NU163">IF($ND163=0,"",(IFERROR( (IFERROR($ND163/FRACAS!$AY$1*60,0) - SUMPRODUCT( (FRACAS!$K$5:$K$9999=NU$2) * IFERROR(FRACAS!$AN$5:$AN$9999,0) ) ) / IFERROR($ND163/FRACAS!$AY$1*60,0), 1 )))</f>
        <v/>
      </c>
      <c r="NV163" s="347" t="str" cm="1">
        <f t="array" ref="NV163">IF($ND163=0,"",(IFERROR( (IFERROR($ND163/FRACAS!$AY$1*60,0) - SUMPRODUCT( (FRACAS!$K$5:$K$9999=NV$2) * IFERROR(FRACAS!$AN$5:$AN$9999,0) ) ) / IFERROR($ND163/FRACAS!$AY$1*60,0), 1 )))</f>
        <v/>
      </c>
      <c r="NW163" s="347" t="str" cm="1">
        <f t="array" ref="NW163">IF($ND163=0,"",(IFERROR( (IFERROR($ND163/FRACAS!$AY$1*60,0) - SUMPRODUCT( (FRACAS!$K$5:$K$9999=NW$2) * IFERROR(FRACAS!$AN$5:$AN$9999,0) ) ) / IFERROR($ND163/FRACAS!$AY$1*60,0), 1 )))</f>
        <v/>
      </c>
      <c r="NX163" s="347" t="str" cm="1">
        <f t="array" ref="NX163">IF($ND163=0,"",(IFERROR( (IFERROR($ND163/FRACAS!$AY$1*60,0) - SUMPRODUCT( (FRACAS!$K$5:$K$9999=NX$2) * IFERROR(FRACAS!$AN$5:$AN$9999,0) ) ) / IFERROR($ND163/FRACAS!$AY$1*60,0), 1 )))</f>
        <v/>
      </c>
      <c r="NY163" s="347" t="str" cm="1">
        <f t="array" ref="NY163">IF($ND163=0,"",(IFERROR( (IFERROR($ND163/FRACAS!$AY$1*60,0) - SUMPRODUCT( (FRACAS!$K$5:$K$9999=NY$2) * IFERROR(FRACAS!$AN$5:$AN$9999,0) ) ) / IFERROR($ND163/FRACAS!$AY$1*60,0), 1 )))</f>
        <v/>
      </c>
      <c r="NZ163" s="347" t="str" cm="1">
        <f t="array" ref="NZ163">IF($ND163=0,"",(IFERROR( (IFERROR($ND163/FRACAS!$AY$1*60,0) - SUMPRODUCT( (FRACAS!$K$5:$K$9999=NZ$2) * IFERROR(FRACAS!$AN$5:$AN$9999,0) ) ) / IFERROR($ND163/FRACAS!$AY$1*60,0), 1 )))</f>
        <v/>
      </c>
      <c r="OA163" s="347" t="str" cm="1">
        <f t="array" ref="OA163">IF($ND163=0,"",(IFERROR( (IFERROR($ND163/FRACAS!$AY$1*60,0) - SUMPRODUCT( (FRACAS!$K$5:$K$9999=OA$2) * IFERROR(FRACAS!$AN$5:$AN$9999,0) ) ) / IFERROR($ND163/FRACAS!$AY$1*60,0), 1 )))</f>
        <v/>
      </c>
      <c r="OB163" s="347" t="str" cm="1">
        <f t="array" ref="OB163">IF($ND163=0,"",(IFERROR( (IFERROR($ND163/FRACAS!$AY$1*60,0) - SUMPRODUCT( (FRACAS!$K$5:$K$9999=OB$2) * IFERROR(FRACAS!$AN$5:$AN$9999,0) ) ) / IFERROR($ND163/FRACAS!$AY$1*60,0), 1 )))</f>
        <v/>
      </c>
      <c r="OC163" s="347" t="str" cm="1">
        <f t="array" ref="OC163">IF($ND163=0,"",(IFERROR( (IFERROR($ND163/FRACAS!$AY$1*60,0) - SUMPRODUCT( (FRACAS!$K$5:$K$9999=OC$2) * IFERROR(FRACAS!$AN$5:$AN$9999,0) ) ) / IFERROR($ND163/FRACAS!$AY$1*60,0), 1 )))</f>
        <v/>
      </c>
      <c r="OD163" s="347" t="str" cm="1">
        <f t="array" ref="OD163">IF($ND163=0,"",(IFERROR( (IFERROR($ND163/FRACAS!$AY$1*60,0) - SUMPRODUCT( (FRACAS!$K$5:$K$9999=OD$2) * IFERROR(FRACAS!$AN$5:$AN$9999,0) ) ) / IFERROR($ND163/FRACAS!$AY$1*60,0), 1 )))</f>
        <v/>
      </c>
      <c r="OE163" s="347" t="str" cm="1">
        <f t="array" ref="OE163">IF($ND163=0,"",(IFERROR( (IFERROR($ND163/FRACAS!$AY$1*60,0) - SUMPRODUCT( (FRACAS!$K$5:$K$9999=OE$2) * IFERROR(FRACAS!$AN$5:$AN$9999,0) ) ) / IFERROR($ND163/FRACAS!$AY$1*60,0), 1 )))</f>
        <v/>
      </c>
      <c r="OF163" s="347" t="str" cm="1">
        <f t="array" ref="OF163">IF($ND163=0,"",(IFERROR( (IFERROR($ND163/FRACAS!$AY$1*60,0) - SUMPRODUCT( (FRACAS!$K$5:$K$9999=OF$2) * IFERROR(FRACAS!$AN$5:$AN$9999,0) ) ) / IFERROR($ND163/FRACAS!$AY$1*60,0), 1 )))</f>
        <v/>
      </c>
      <c r="OG163" s="347" t="str" cm="1">
        <f t="array" ref="OG163">IF($ND163=0,"",(IFERROR( (IFERROR($ND163/FRACAS!$AY$1*60,0) - SUMPRODUCT( (FRACAS!$K$5:$K$9999=OG$2) * IFERROR(FRACAS!$AN$5:$AN$9999,0) ) ) / IFERROR($ND163/FRACAS!$AY$1*60,0), 1 )))</f>
        <v/>
      </c>
      <c r="OH163" s="347" t="str" cm="1">
        <f t="array" ref="OH163">IF($ND163=0,"",(IFERROR( (IFERROR($ND163/FRACAS!$AY$1*60,0) - SUMPRODUCT( (FRACAS!$K$5:$K$9999=OH$2) * IFERROR(FRACAS!$AN$5:$AN$9999,0) ) ) / IFERROR($ND163/FRACAS!$AY$1*60,0), 1 )))</f>
        <v/>
      </c>
      <c r="OI163" s="347" t="str" cm="1">
        <f t="array" ref="OI163">IF($ND163=0,"",(IFERROR( (IFERROR($ND163/FRACAS!$AY$1*60,0) - SUMPRODUCT( (FRACAS!$K$5:$K$9999=OI$2) * IFERROR(FRACAS!$AN$5:$AN$9999,0) ) ) / IFERROR($ND163/FRACAS!$AY$1*60,0), 1 )))</f>
        <v/>
      </c>
      <c r="OJ163" s="347" t="str" cm="1">
        <f t="array" ref="OJ163">IF($ND163=0,"",(IFERROR( (IFERROR($ND163/FRACAS!$AY$1*60,0) - SUMPRODUCT( (FRACAS!$K$5:$K$9999=OJ$2) * IFERROR(FRACAS!$AN$5:$AN$9999,0) ) ) / IFERROR($ND163/FRACAS!$AY$1*60,0), 1 )))</f>
        <v/>
      </c>
      <c r="OK163" s="347" t="str" cm="1">
        <f t="array" ref="OK163">IF($ND163=0,"",(IFERROR( (IFERROR($ND163/FRACAS!$AY$1*60,0) - SUMPRODUCT( (FRACAS!$K$5:$K$9999=OK$2) * IFERROR(FRACAS!$AN$5:$AN$9999,0) ) ) / IFERROR($ND163/FRACAS!$AY$1*60,0), 1 )))</f>
        <v/>
      </c>
      <c r="OL163" s="347" t="str" cm="1">
        <f t="array" ref="OL163">IF($ND163=0,"",(IFERROR( (IFERROR($ND163/FRACAS!$AY$1*60,0) - SUMPRODUCT( (FRACAS!$K$5:$K$9999=OL$2) * IFERROR(FRACAS!$AN$5:$AN$9999,0) ) ) / IFERROR($ND163/FRACAS!$AY$1*60,0), 1 )))</f>
        <v/>
      </c>
      <c r="OM163" s="347" t="str" cm="1">
        <f t="array" ref="OM163">IF($ND163=0,"",(IFERROR( (IFERROR($ND163/FRACAS!$AY$1*60,0) - SUMPRODUCT( (FRACAS!$K$5:$K$9999=OM$2) * IFERROR(FRACAS!$AN$5:$AN$9999,0) ) ) / IFERROR($ND163/FRACAS!$AY$1*60,0), 1 )))</f>
        <v/>
      </c>
      <c r="ON163" s="347" t="str" cm="1">
        <f t="array" ref="ON163">IF($ND163=0,"",(IFERROR( (IFERROR($ND163/FRACAS!$AY$1*60,0) - SUMPRODUCT( (FRACAS!$K$5:$K$9999=ON$2) * IFERROR(FRACAS!$AN$5:$AN$9999,0) ) ) / IFERROR($ND163/FRACAS!$AY$1*60,0), 1 )))</f>
        <v/>
      </c>
    </row>
    <row r="164" spans="2:404" ht="15" customHeight="1">
      <c r="B164" s="301" t="s">
        <v>219</v>
      </c>
      <c r="C164" s="302">
        <v>46374</v>
      </c>
      <c r="D164" s="279" t="str">
        <f>IF('[7]MİLLEAGE(KM)'!H165="","",'[7]MİLLEAGE(KM)'!H165)</f>
        <v/>
      </c>
      <c r="E164" s="279" t="str">
        <f>IF('[7]MİLLEAGE(KM)'!I165="","",'[7]MİLLEAGE(KM)'!I165)</f>
        <v/>
      </c>
      <c r="F164" s="279" t="str">
        <f>IF('[7]MİLLEAGE(KM)'!J165="","",'[7]MİLLEAGE(KM)'!J165)</f>
        <v/>
      </c>
      <c r="G164" s="279" t="str">
        <f>IF('[7]MİLLEAGE(KM)'!K165="","",'[7]MİLLEAGE(KM)'!K165)</f>
        <v/>
      </c>
      <c r="H164" s="279" t="str">
        <f>IF('[7]MİLLEAGE(KM)'!L165="","",'[7]MİLLEAGE(KM)'!L165)</f>
        <v/>
      </c>
      <c r="I164" s="279" t="str">
        <f>IF('[7]MİLLEAGE(KM)'!M165="","",'[7]MİLLEAGE(KM)'!M165)</f>
        <v/>
      </c>
      <c r="J164" s="279" t="str">
        <f>IF('[7]MİLLEAGE(KM)'!N165="","",'[7]MİLLEAGE(KM)'!N165)</f>
        <v/>
      </c>
      <c r="K164" s="279" t="str">
        <f>IF('[7]MİLLEAGE(KM)'!O165="","",'[7]MİLLEAGE(KM)'!O165)</f>
        <v/>
      </c>
      <c r="L164" s="279" t="str">
        <f>IF('[7]MİLLEAGE(KM)'!P165="","",'[7]MİLLEAGE(KM)'!P165)</f>
        <v/>
      </c>
      <c r="M164" s="279" t="str">
        <f>IF('[7]MİLLEAGE(KM)'!Q165="","",'[7]MİLLEAGE(KM)'!Q165)</f>
        <v/>
      </c>
      <c r="N164" s="305"/>
      <c r="O164" s="279"/>
      <c r="P164" s="279"/>
      <c r="Q164" s="279"/>
      <c r="R164" s="279"/>
      <c r="S164" s="279"/>
      <c r="T164" s="279"/>
      <c r="U164" s="279"/>
      <c r="V164" s="279"/>
      <c r="W164" s="279"/>
      <c r="X164" s="279"/>
      <c r="Y164" s="279"/>
      <c r="Z164" s="279"/>
      <c r="AA164" s="279"/>
      <c r="AB164" s="279"/>
      <c r="AC164" s="279"/>
      <c r="AD164" s="279"/>
      <c r="AE164" s="279"/>
      <c r="AF164" s="279"/>
      <c r="AG164" s="279"/>
      <c r="AH164" s="279"/>
      <c r="AI164" s="279"/>
      <c r="AJ164" s="279"/>
      <c r="AK164" s="279"/>
      <c r="AL164" s="279"/>
      <c r="AM164" s="279"/>
      <c r="AN164" s="279"/>
      <c r="AO164" s="279"/>
      <c r="AP164" s="279"/>
      <c r="AQ164" s="279"/>
      <c r="AR164" s="279"/>
      <c r="AS164" s="279"/>
      <c r="AT164" s="279"/>
      <c r="AU164" s="279"/>
      <c r="AV164" s="279"/>
      <c r="AW164" s="279"/>
      <c r="AX164" s="279"/>
      <c r="AY164" s="279"/>
      <c r="AZ164" s="279"/>
      <c r="BA164" s="280"/>
      <c r="BB164" s="266"/>
      <c r="BC164" s="266"/>
      <c r="BD164" s="352"/>
      <c r="BE164" s="352"/>
      <c r="BF164" s="352"/>
      <c r="BG164" s="352"/>
      <c r="BH164" s="352"/>
      <c r="BI164" s="352"/>
      <c r="BJ164" s="352"/>
      <c r="BK164" s="352"/>
      <c r="BL164" s="352"/>
      <c r="BM164" s="352"/>
      <c r="BN164" s="352"/>
      <c r="BO164" s="352"/>
      <c r="BP164" s="352"/>
      <c r="BQ164" s="352"/>
      <c r="BR164" s="352"/>
      <c r="BS164" s="352"/>
      <c r="BT164" s="352"/>
      <c r="BU164" s="352"/>
      <c r="BV164" s="352"/>
      <c r="BW164" s="352"/>
      <c r="BX164" s="352"/>
      <c r="BY164" s="352"/>
      <c r="BZ164" s="352"/>
      <c r="CA164" s="352"/>
      <c r="CB164" s="352"/>
      <c r="CC164" s="352"/>
      <c r="CD164" s="352"/>
      <c r="CE164" s="352"/>
      <c r="CF164" s="352"/>
      <c r="CG164" s="352"/>
      <c r="CH164" s="352"/>
      <c r="CI164" s="352"/>
      <c r="CJ164" s="352"/>
      <c r="CK164" s="352"/>
      <c r="CL164" s="352"/>
      <c r="CM164" s="352"/>
      <c r="CN164" s="352"/>
      <c r="CO164" s="352"/>
      <c r="CP164" s="352"/>
      <c r="CQ164" s="352"/>
      <c r="CR164" s="352"/>
      <c r="CS164" s="352"/>
      <c r="CT164" s="352"/>
      <c r="CU164" s="352"/>
      <c r="CV164" s="352"/>
      <c r="CW164" s="352"/>
      <c r="CX164" s="352"/>
      <c r="CY164" s="352"/>
      <c r="CZ164" s="352"/>
      <c r="DA164" s="352"/>
      <c r="DB164" s="266"/>
      <c r="DC164" s="266">
        <f t="shared" si="14"/>
        <v>0</v>
      </c>
      <c r="DD164" s="302" t="str">
        <f t="shared" si="15"/>
        <v/>
      </c>
      <c r="DE164" s="328">
        <f>IF(D164&gt; 0,(COUNTIFS(FRACAS!$B$5:$B$9997, D$4, FRACAS!$D$5:$D$9997, "&lt;="&amp;D164)), "" )</f>
        <v>0</v>
      </c>
      <c r="DF164" s="282">
        <f>IF(E164&gt; 0,(COUNTIFS(FRACAS!$B$5:$B$9997, E$4, FRACAS!$D$5:$D$9997, "&lt;="&amp;E164)), "" )</f>
        <v>0</v>
      </c>
      <c r="DG164" s="282">
        <f>IF(F164&gt; 0,(COUNTIFS(FRACAS!$B$5:$B$9997, F$4, FRACAS!$D$5:$D$9997, "&lt;="&amp;F164)), "" )</f>
        <v>0</v>
      </c>
      <c r="DH164" s="282">
        <f>IF(G164&gt; 0,(COUNTIFS(FRACAS!$B$5:$B$9997, G$4, FRACAS!$D$5:$D$9997, "&lt;="&amp;G164)), "" )</f>
        <v>0</v>
      </c>
      <c r="DI164" s="282">
        <f>IF(H164&gt; 0,(COUNTIFS(FRACAS!$B$5:$B$9997, H$4, FRACAS!$D$5:$D$9997, "&lt;="&amp;H164)), "" )</f>
        <v>0</v>
      </c>
      <c r="DJ164" s="282">
        <f>IF(I164&gt; 0,(COUNTIFS(FRACAS!$B$5:$B$9997, I$4, FRACAS!$D$5:$D$9997, "&lt;="&amp;I164)), "" )</f>
        <v>0</v>
      </c>
      <c r="DK164" s="282">
        <f>IF(J164&gt; 0,(COUNTIFS(FRACAS!$B$5:$B$9997, J$4, FRACAS!$D$5:$D$9997, "&lt;="&amp;J164)), "" )</f>
        <v>0</v>
      </c>
      <c r="DL164" s="282">
        <f>IF(K164&gt; 0,(COUNTIFS(FRACAS!$B$5:$B$9997, K$4, FRACAS!$D$5:$D$9997, "&lt;="&amp;K164)), "" )</f>
        <v>0</v>
      </c>
      <c r="DM164" s="282">
        <f>IF(L164&gt; 0,(COUNTIFS(FRACAS!$B$5:$B$9997, L$4, FRACAS!$D$5:$D$9997, "&lt;="&amp;L164)), "" )</f>
        <v>0</v>
      </c>
      <c r="DN164" s="282">
        <f>IF(M164&gt; 0,(COUNTIFS(FRACAS!$B$5:$B$9997, M$4, FRACAS!$D$5:$D$9997, "&lt;="&amp;M164)), "" )</f>
        <v>0</v>
      </c>
      <c r="DO164" s="284"/>
      <c r="DP164" s="282"/>
      <c r="DQ164" s="282"/>
      <c r="DR164" s="282"/>
      <c r="DS164" s="282"/>
      <c r="DT164" s="282"/>
      <c r="DU164" s="282"/>
      <c r="DV164" s="282"/>
      <c r="DW164" s="282"/>
      <c r="DX164" s="282"/>
      <c r="DY164" s="282"/>
      <c r="DZ164" s="282"/>
      <c r="EA164" s="282"/>
      <c r="EB164" s="282"/>
      <c r="EC164" s="282"/>
      <c r="ED164" s="282"/>
      <c r="EE164" s="282"/>
      <c r="EF164" s="282"/>
      <c r="EG164" s="282"/>
      <c r="EH164" s="282"/>
      <c r="EI164" s="282"/>
      <c r="EJ164" s="282"/>
      <c r="EK164" s="282"/>
      <c r="EL164" s="282"/>
      <c r="EM164" s="282"/>
      <c r="EN164" s="282"/>
      <c r="EO164" s="282"/>
      <c r="EP164" s="282"/>
      <c r="EQ164" s="282"/>
      <c r="ER164" s="282"/>
      <c r="ES164" s="282"/>
      <c r="ET164" s="282"/>
      <c r="EU164" s="282"/>
      <c r="EV164" s="282"/>
      <c r="EW164" s="282"/>
      <c r="EX164" s="282"/>
      <c r="EY164" s="282"/>
      <c r="EZ164" s="282"/>
      <c r="FA164" s="282"/>
      <c r="FB164" s="283"/>
      <c r="FC164" s="285"/>
      <c r="FD164" s="285"/>
      <c r="JN164" s="306"/>
      <c r="JO164" s="274"/>
      <c r="JP164" s="274"/>
      <c r="JQ164" s="274"/>
      <c r="JR164" s="274"/>
      <c r="JS164" s="274"/>
      <c r="JT164" s="274"/>
      <c r="JU164" s="274"/>
      <c r="JV164" s="274"/>
      <c r="JW164" s="274"/>
      <c r="JX164" s="274"/>
      <c r="JY164" s="274"/>
      <c r="JZ164" s="274"/>
      <c r="KA164" s="274"/>
      <c r="KB164" s="274"/>
      <c r="KC164" s="274"/>
      <c r="KD164" s="274"/>
      <c r="KE164" s="274"/>
      <c r="KF164" s="274"/>
      <c r="KG164" s="274"/>
      <c r="KH164" s="274"/>
      <c r="KI164" s="274"/>
      <c r="KJ164" s="274"/>
      <c r="KK164" s="274"/>
      <c r="KL164" s="274"/>
      <c r="KM164" s="274"/>
      <c r="KN164" s="274"/>
      <c r="KO164" s="274"/>
      <c r="KP164" s="274"/>
      <c r="KQ164" s="274"/>
      <c r="KR164" s="274"/>
      <c r="KS164" s="274"/>
      <c r="KT164" s="274"/>
      <c r="KU164" s="274"/>
      <c r="KV164" s="274"/>
      <c r="KW164" s="274"/>
      <c r="KX164" s="274"/>
      <c r="KY164" s="274"/>
      <c r="KZ164" s="274"/>
      <c r="LA164" s="274"/>
      <c r="LB164" s="275"/>
      <c r="LC164" s="302" t="str">
        <f t="shared" si="17"/>
        <v/>
      </c>
      <c r="LD164" s="354" t="str" cm="1">
        <f t="array" ref="LD164">IFERROR(
    (((D164/FRACAS!$AY$1)*60))
    /
    (((D164/FRACAS!$AY$1)*60) + SUMPRODUCT((FRACAS!$B$5:$B$9997=D$4)*(FRACAS!$D$5:$D$9997&lt;=D164)*(IFERROR(FRACAS!$AM$5:$AM$9997,0)))
    ),"")</f>
        <v/>
      </c>
      <c r="LE164" s="354" t="str" cm="1">
        <f t="array" ref="LE164">IFERROR(
    (((E164/FRACAS!$AY$1)*60))
    /
    (((E164/FRACAS!$AY$1)*60) + SUMPRODUCT((FRACAS!$B$5:$B$9997=E$4)*(FRACAS!$D$5:$D$9997&lt;=E164)*(IFERROR(FRACAS!$AM$5:$AM$9997,0)))
    ),"")</f>
        <v/>
      </c>
      <c r="LF164" s="354" t="str" cm="1">
        <f t="array" ref="LF164">IFERROR(
    (((F164/FRACAS!$AY$1)*60))
    /
    (((F164/FRACAS!$AY$1)*60) + SUMPRODUCT((FRACAS!$B$5:$B$9997=F$4)*(FRACAS!$D$5:$D$9997&lt;=F164)*(IFERROR(FRACAS!$AM$5:$AM$9997,0)))
    ),"")</f>
        <v/>
      </c>
      <c r="LG164" s="354" t="str" cm="1">
        <f t="array" ref="LG164">IFERROR(
    (((G164/FRACAS!$AY$1)*60))
    /
    (((G164/FRACAS!$AY$1)*60) + SUMPRODUCT((FRACAS!$B$5:$B$9997=G$4)*(FRACAS!$D$5:$D$9997&lt;=G164)*(IFERROR(FRACAS!$AM$5:$AM$9997,0)))
    ),"")</f>
        <v/>
      </c>
      <c r="LH164" s="354" t="str" cm="1">
        <f t="array" ref="LH164">IFERROR(
    (((H164/FRACAS!$AY$1)*60))
    /
    (((H164/FRACAS!$AY$1)*60) + SUMPRODUCT((FRACAS!$B$5:$B$9997=H$4)*(FRACAS!$D$5:$D$9997&lt;=H164)*(IFERROR(FRACAS!$AM$5:$AM$9997,0)))
    ),"")</f>
        <v/>
      </c>
      <c r="LI164" s="354" t="str" cm="1">
        <f t="array" ref="LI164">IFERROR(
    (((I164/FRACAS!$AY$1)*60))
    /
    (((I164/FRACAS!$AY$1)*60) + SUMPRODUCT((FRACAS!$B$5:$B$9997=I$4)*(FRACAS!$D$5:$D$9997&lt;=I164)*(IFERROR(FRACAS!$AM$5:$AM$9997,0)))
    ),"")</f>
        <v/>
      </c>
      <c r="LJ164" s="354" t="str" cm="1">
        <f t="array" ref="LJ164">IFERROR(
    (((J164/FRACAS!$AY$1)*60))
    /
    (((J164/FRACAS!$AY$1)*60) + SUMPRODUCT((FRACAS!$B$5:$B$9997=J$4)*(FRACAS!$D$5:$D$9997&lt;=J164)*(IFERROR(FRACAS!$AM$5:$AM$9997,0)))
    ),"")</f>
        <v/>
      </c>
      <c r="LK164" s="354" t="str" cm="1">
        <f t="array" ref="LK164">IFERROR(
    (((K164/FRACAS!$AY$1)*60))
    /
    (((K164/FRACAS!$AY$1)*60) + SUMPRODUCT((FRACAS!$B$5:$B$9997=K$4)*(FRACAS!$D$5:$D$9997&lt;=K164)*(IFERROR(FRACAS!$AM$5:$AM$9997,0)))
    ),"")</f>
        <v/>
      </c>
      <c r="LL164" s="354" t="str" cm="1">
        <f t="array" ref="LL164">IFERROR(
    (((L164/FRACAS!$AY$1)*60))
    /
    (((L164/FRACAS!$AY$1)*60) + SUMPRODUCT((FRACAS!$B$5:$B$9997=L$4)*(FRACAS!$D$5:$D$9997&lt;=L164)*(IFERROR(FRACAS!$AM$5:$AM$9997,0)))
    ),"")</f>
        <v/>
      </c>
      <c r="LM164" s="354" t="str" cm="1">
        <f t="array" ref="LM164">IFERROR(
    (((M164/FRACAS!$AY$1)*60))
    /
    (((M164/FRACAS!$AY$1)*60) + SUMPRODUCT((FRACAS!$B$5:$B$9997=M$4)*(FRACAS!$D$5:$D$9997&lt;=M164)*(IFERROR(FRACAS!$AM$5:$AM$9997,0)))
    ),"")</f>
        <v/>
      </c>
      <c r="LN164" s="308"/>
      <c r="LO164" s="276"/>
      <c r="LP164" s="276"/>
      <c r="LQ164" s="276"/>
      <c r="LR164" s="276"/>
      <c r="LS164" s="276"/>
      <c r="LT164" s="276"/>
      <c r="LU164" s="276"/>
      <c r="LV164" s="276"/>
      <c r="LW164" s="276"/>
      <c r="LX164" s="276"/>
      <c r="LY164" s="276"/>
      <c r="LZ164" s="276"/>
      <c r="MA164" s="276"/>
      <c r="MB164" s="276"/>
      <c r="MC164" s="276"/>
      <c r="MD164" s="276"/>
      <c r="ME164" s="276"/>
      <c r="MF164" s="276"/>
      <c r="MG164" s="276"/>
      <c r="MH164" s="276"/>
      <c r="MI164" s="276"/>
      <c r="MJ164" s="276"/>
      <c r="MK164" s="276"/>
      <c r="ML164" s="276"/>
      <c r="MM164" s="276"/>
      <c r="MN164" s="276"/>
      <c r="MO164" s="276"/>
      <c r="MP164" s="276"/>
      <c r="MQ164" s="276"/>
      <c r="MR164" s="276"/>
      <c r="MS164" s="276"/>
      <c r="MT164" s="276"/>
      <c r="MU164" s="276"/>
      <c r="MV164" s="276"/>
      <c r="MW164" s="276"/>
      <c r="MX164" s="276"/>
      <c r="MY164" s="276"/>
      <c r="MZ164" s="276"/>
      <c r="NA164" s="277"/>
      <c r="ND164" s="345">
        <f t="shared" si="18"/>
        <v>0</v>
      </c>
      <c r="NE164" s="346" t="str">
        <f t="shared" si="16"/>
        <v/>
      </c>
      <c r="NF164" s="347" t="str" cm="1">
        <f t="array" ref="NF164">IF($ND164=0,"",(IFERROR( (IFERROR($ND164/FRACAS!$AY$1*60,0) - SUMPRODUCT( (FRACAS!$K$5:$K$9999=NF$2) * IFERROR(FRACAS!$AN$5:$AN$9999,0) ) ) / IFERROR($ND164/FRACAS!$AY$1*60,0), 1 )))</f>
        <v/>
      </c>
      <c r="NG164" s="347" t="str" cm="1">
        <f t="array" ref="NG164">IF($ND164=0,"",(IFERROR( (IFERROR($ND164/FRACAS!$AY$1*60,0) - SUMPRODUCT( (FRACAS!$K$5:$K$9999=NG$2) * IFERROR(FRACAS!$AN$5:$AN$9999,0) ) ) / IFERROR($ND164/FRACAS!$AY$1*60,0), 1 )))</f>
        <v/>
      </c>
      <c r="NH164" s="347" t="str" cm="1">
        <f t="array" ref="NH164">IF($ND164=0,"",(IFERROR( (IFERROR($ND164/FRACAS!$AY$1*60,0) - SUMPRODUCT( (FRACAS!$K$5:$K$9999=NH$2) * IFERROR(FRACAS!$AN$5:$AN$9999,0) ) ) / IFERROR($ND164/FRACAS!$AY$1*60,0), 1 )))</f>
        <v/>
      </c>
      <c r="NI164" s="347" t="str" cm="1">
        <f t="array" ref="NI164">IF($ND164=0,"",(IFERROR( (IFERROR($ND164/FRACAS!$AY$1*60,0) - SUMPRODUCT( (FRACAS!$K$5:$K$9999=NI$2) * IFERROR(FRACAS!$AN$5:$AN$9999,0) ) ) / IFERROR($ND164/FRACAS!$AY$1*60,0), 1 )))</f>
        <v/>
      </c>
      <c r="NJ164" s="347" t="str" cm="1">
        <f t="array" ref="NJ164">IF($ND164=0,"",(IFERROR( (IFERROR($ND164/FRACAS!$AY$1*60,0) - SUMPRODUCT( (FRACAS!$K$5:$K$9999=NJ$2) * IFERROR(FRACAS!$AN$5:$AN$9999,0) ) ) / IFERROR($ND164/FRACAS!$AY$1*60,0), 1 )))</f>
        <v/>
      </c>
      <c r="NK164" s="347" t="str" cm="1">
        <f t="array" ref="NK164">IF($ND164=0,"",(IFERROR( (IFERROR($ND164/FRACAS!$AY$1*60,0) - SUMPRODUCT( (FRACAS!$K$5:$K$9999=NK$2) * IFERROR(FRACAS!$AN$5:$AN$9999,0) ) ) / IFERROR($ND164/FRACAS!$AY$1*60,0), 1 )))</f>
        <v/>
      </c>
      <c r="NL164" s="347" t="str" cm="1">
        <f t="array" ref="NL164">IF($ND164=0,"",(IFERROR( (IFERROR($ND164/FRACAS!$AY$1*60,0) - SUMPRODUCT( (FRACAS!$K$5:$K$9999=NL$2) * IFERROR(FRACAS!$AN$5:$AN$9999,0) ) ) / IFERROR($ND164/FRACAS!$AY$1*60,0), 1 )))</f>
        <v/>
      </c>
      <c r="NM164" s="347" t="str" cm="1">
        <f t="array" ref="NM164">IF($ND164=0,"",(IFERROR( (IFERROR($ND164/FRACAS!$AY$1*60,0) - SUMPRODUCT( (FRACAS!$K$5:$K$9999=NM$2) * IFERROR(FRACAS!$AN$5:$AN$9999,0) ) ) / IFERROR($ND164/FRACAS!$AY$1*60,0), 1 )))</f>
        <v/>
      </c>
      <c r="NN164" s="347" t="str" cm="1">
        <f t="array" ref="NN164">IF($ND164=0,"",(IFERROR( (IFERROR($ND164/FRACAS!$AY$1*60,0) - SUMPRODUCT( (FRACAS!$K$5:$K$9999=NN$2) * IFERROR(FRACAS!$AN$5:$AN$9999,0) ) ) / IFERROR($ND164/FRACAS!$AY$1*60,0), 1 )))</f>
        <v/>
      </c>
      <c r="NO164" s="347" t="str" cm="1">
        <f t="array" ref="NO164">IF($ND164=0,"",(IFERROR( (IFERROR($ND164/FRACAS!$AY$1*60,0) - SUMPRODUCT( (FRACAS!$K$5:$K$9999=NO$2) * IFERROR(FRACAS!$AN$5:$AN$9999,0) ) ) / IFERROR($ND164/FRACAS!$AY$1*60,0), 1 )))</f>
        <v/>
      </c>
      <c r="NP164" s="347" t="str" cm="1">
        <f t="array" ref="NP164">IF($ND164=0,"",(IFERROR( (IFERROR($ND164/FRACAS!$AY$1*60,0) - SUMPRODUCT( (FRACAS!$K$5:$K$9999=NP$2) * IFERROR(FRACAS!$AN$5:$AN$9999,0) ) ) / IFERROR($ND164/FRACAS!$AY$1*60,0), 1 )))</f>
        <v/>
      </c>
      <c r="NQ164" s="347" t="str" cm="1">
        <f t="array" ref="NQ164">IF($ND164=0,"",(IFERROR( (IFERROR($ND164/FRACAS!$AY$1*60,0) - SUMPRODUCT( (FRACAS!$K$5:$K$9999=NQ$2) * IFERROR(FRACAS!$AN$5:$AN$9999,0) ) ) / IFERROR($ND164/FRACAS!$AY$1*60,0), 1 )))</f>
        <v/>
      </c>
      <c r="NR164" s="347" t="str" cm="1">
        <f t="array" ref="NR164">IF($ND164=0,"",(IFERROR( (IFERROR($ND164/FRACAS!$AY$1*60,0) - SUMPRODUCT( (FRACAS!$K$5:$K$9999=NR$2) * IFERROR(FRACAS!$AN$5:$AN$9999,0) ) ) / IFERROR($ND164/FRACAS!$AY$1*60,0), 1 )))</f>
        <v/>
      </c>
      <c r="NS164" s="347" t="str" cm="1">
        <f t="array" ref="NS164">IF($ND164=0,"",(IFERROR( (IFERROR($ND164/FRACAS!$AY$1*60,0) - SUMPRODUCT( (FRACAS!$K$5:$K$9999=NS$2) * IFERROR(FRACAS!$AN$5:$AN$9999,0) ) ) / IFERROR($ND164/FRACAS!$AY$1*60,0), 1 )))</f>
        <v/>
      </c>
      <c r="NT164" s="347" t="str" cm="1">
        <f t="array" ref="NT164">IF($ND164=0,"",(IFERROR( (IFERROR($ND164/FRACAS!$AY$1*60,0) - SUMPRODUCT( (FRACAS!$K$5:$K$9999=NT$2) * IFERROR(FRACAS!$AN$5:$AN$9999,0) ) ) / IFERROR($ND164/FRACAS!$AY$1*60,0), 1 )))</f>
        <v/>
      </c>
      <c r="NU164" s="347" t="str" cm="1">
        <f t="array" ref="NU164">IF($ND164=0,"",(IFERROR( (IFERROR($ND164/FRACAS!$AY$1*60,0) - SUMPRODUCT( (FRACAS!$K$5:$K$9999=NU$2) * IFERROR(FRACAS!$AN$5:$AN$9999,0) ) ) / IFERROR($ND164/FRACAS!$AY$1*60,0), 1 )))</f>
        <v/>
      </c>
      <c r="NV164" s="347" t="str" cm="1">
        <f t="array" ref="NV164">IF($ND164=0,"",(IFERROR( (IFERROR($ND164/FRACAS!$AY$1*60,0) - SUMPRODUCT( (FRACAS!$K$5:$K$9999=NV$2) * IFERROR(FRACAS!$AN$5:$AN$9999,0) ) ) / IFERROR($ND164/FRACAS!$AY$1*60,0), 1 )))</f>
        <v/>
      </c>
      <c r="NW164" s="347" t="str" cm="1">
        <f t="array" ref="NW164">IF($ND164=0,"",(IFERROR( (IFERROR($ND164/FRACAS!$AY$1*60,0) - SUMPRODUCT( (FRACAS!$K$5:$K$9999=NW$2) * IFERROR(FRACAS!$AN$5:$AN$9999,0) ) ) / IFERROR($ND164/FRACAS!$AY$1*60,0), 1 )))</f>
        <v/>
      </c>
      <c r="NX164" s="347" t="str" cm="1">
        <f t="array" ref="NX164">IF($ND164=0,"",(IFERROR( (IFERROR($ND164/FRACAS!$AY$1*60,0) - SUMPRODUCT( (FRACAS!$K$5:$K$9999=NX$2) * IFERROR(FRACAS!$AN$5:$AN$9999,0) ) ) / IFERROR($ND164/FRACAS!$AY$1*60,0), 1 )))</f>
        <v/>
      </c>
      <c r="NY164" s="347" t="str" cm="1">
        <f t="array" ref="NY164">IF($ND164=0,"",(IFERROR( (IFERROR($ND164/FRACAS!$AY$1*60,0) - SUMPRODUCT( (FRACAS!$K$5:$K$9999=NY$2) * IFERROR(FRACAS!$AN$5:$AN$9999,0) ) ) / IFERROR($ND164/FRACAS!$AY$1*60,0), 1 )))</f>
        <v/>
      </c>
      <c r="NZ164" s="347" t="str" cm="1">
        <f t="array" ref="NZ164">IF($ND164=0,"",(IFERROR( (IFERROR($ND164/FRACAS!$AY$1*60,0) - SUMPRODUCT( (FRACAS!$K$5:$K$9999=NZ$2) * IFERROR(FRACAS!$AN$5:$AN$9999,0) ) ) / IFERROR($ND164/FRACAS!$AY$1*60,0), 1 )))</f>
        <v/>
      </c>
      <c r="OA164" s="347" t="str" cm="1">
        <f t="array" ref="OA164">IF($ND164=0,"",(IFERROR( (IFERROR($ND164/FRACAS!$AY$1*60,0) - SUMPRODUCT( (FRACAS!$K$5:$K$9999=OA$2) * IFERROR(FRACAS!$AN$5:$AN$9999,0) ) ) / IFERROR($ND164/FRACAS!$AY$1*60,0), 1 )))</f>
        <v/>
      </c>
      <c r="OB164" s="347" t="str" cm="1">
        <f t="array" ref="OB164">IF($ND164=0,"",(IFERROR( (IFERROR($ND164/FRACAS!$AY$1*60,0) - SUMPRODUCT( (FRACAS!$K$5:$K$9999=OB$2) * IFERROR(FRACAS!$AN$5:$AN$9999,0) ) ) / IFERROR($ND164/FRACAS!$AY$1*60,0), 1 )))</f>
        <v/>
      </c>
      <c r="OC164" s="347" t="str" cm="1">
        <f t="array" ref="OC164">IF($ND164=0,"",(IFERROR( (IFERROR($ND164/FRACAS!$AY$1*60,0) - SUMPRODUCT( (FRACAS!$K$5:$K$9999=OC$2) * IFERROR(FRACAS!$AN$5:$AN$9999,0) ) ) / IFERROR($ND164/FRACAS!$AY$1*60,0), 1 )))</f>
        <v/>
      </c>
      <c r="OD164" s="347" t="str" cm="1">
        <f t="array" ref="OD164">IF($ND164=0,"",(IFERROR( (IFERROR($ND164/FRACAS!$AY$1*60,0) - SUMPRODUCT( (FRACAS!$K$5:$K$9999=OD$2) * IFERROR(FRACAS!$AN$5:$AN$9999,0) ) ) / IFERROR($ND164/FRACAS!$AY$1*60,0), 1 )))</f>
        <v/>
      </c>
      <c r="OE164" s="347" t="str" cm="1">
        <f t="array" ref="OE164">IF($ND164=0,"",(IFERROR( (IFERROR($ND164/FRACAS!$AY$1*60,0) - SUMPRODUCT( (FRACAS!$K$5:$K$9999=OE$2) * IFERROR(FRACAS!$AN$5:$AN$9999,0) ) ) / IFERROR($ND164/FRACAS!$AY$1*60,0), 1 )))</f>
        <v/>
      </c>
      <c r="OF164" s="347" t="str" cm="1">
        <f t="array" ref="OF164">IF($ND164=0,"",(IFERROR( (IFERROR($ND164/FRACAS!$AY$1*60,0) - SUMPRODUCT( (FRACAS!$K$5:$K$9999=OF$2) * IFERROR(FRACAS!$AN$5:$AN$9999,0) ) ) / IFERROR($ND164/FRACAS!$AY$1*60,0), 1 )))</f>
        <v/>
      </c>
      <c r="OG164" s="347" t="str" cm="1">
        <f t="array" ref="OG164">IF($ND164=0,"",(IFERROR( (IFERROR($ND164/FRACAS!$AY$1*60,0) - SUMPRODUCT( (FRACAS!$K$5:$K$9999=OG$2) * IFERROR(FRACAS!$AN$5:$AN$9999,0) ) ) / IFERROR($ND164/FRACAS!$AY$1*60,0), 1 )))</f>
        <v/>
      </c>
      <c r="OH164" s="347" t="str" cm="1">
        <f t="array" ref="OH164">IF($ND164=0,"",(IFERROR( (IFERROR($ND164/FRACAS!$AY$1*60,0) - SUMPRODUCT( (FRACAS!$K$5:$K$9999=OH$2) * IFERROR(FRACAS!$AN$5:$AN$9999,0) ) ) / IFERROR($ND164/FRACAS!$AY$1*60,0), 1 )))</f>
        <v/>
      </c>
      <c r="OI164" s="347" t="str" cm="1">
        <f t="array" ref="OI164">IF($ND164=0,"",(IFERROR( (IFERROR($ND164/FRACAS!$AY$1*60,0) - SUMPRODUCT( (FRACAS!$K$5:$K$9999=OI$2) * IFERROR(FRACAS!$AN$5:$AN$9999,0) ) ) / IFERROR($ND164/FRACAS!$AY$1*60,0), 1 )))</f>
        <v/>
      </c>
      <c r="OJ164" s="347" t="str" cm="1">
        <f t="array" ref="OJ164">IF($ND164=0,"",(IFERROR( (IFERROR($ND164/FRACAS!$AY$1*60,0) - SUMPRODUCT( (FRACAS!$K$5:$K$9999=OJ$2) * IFERROR(FRACAS!$AN$5:$AN$9999,0) ) ) / IFERROR($ND164/FRACAS!$AY$1*60,0), 1 )))</f>
        <v/>
      </c>
      <c r="OK164" s="347" t="str" cm="1">
        <f t="array" ref="OK164">IF($ND164=0,"",(IFERROR( (IFERROR($ND164/FRACAS!$AY$1*60,0) - SUMPRODUCT( (FRACAS!$K$5:$K$9999=OK$2) * IFERROR(FRACAS!$AN$5:$AN$9999,0) ) ) / IFERROR($ND164/FRACAS!$AY$1*60,0), 1 )))</f>
        <v/>
      </c>
      <c r="OL164" s="347" t="str" cm="1">
        <f t="array" ref="OL164">IF($ND164=0,"",(IFERROR( (IFERROR($ND164/FRACAS!$AY$1*60,0) - SUMPRODUCT( (FRACAS!$K$5:$K$9999=OL$2) * IFERROR(FRACAS!$AN$5:$AN$9999,0) ) ) / IFERROR($ND164/FRACAS!$AY$1*60,0), 1 )))</f>
        <v/>
      </c>
      <c r="OM164" s="347" t="str" cm="1">
        <f t="array" ref="OM164">IF($ND164=0,"",(IFERROR( (IFERROR($ND164/FRACAS!$AY$1*60,0) - SUMPRODUCT( (FRACAS!$K$5:$K$9999=OM$2) * IFERROR(FRACAS!$AN$5:$AN$9999,0) ) ) / IFERROR($ND164/FRACAS!$AY$1*60,0), 1 )))</f>
        <v/>
      </c>
      <c r="ON164" s="347" t="str" cm="1">
        <f t="array" ref="ON164">IF($ND164=0,"",(IFERROR( (IFERROR($ND164/FRACAS!$AY$1*60,0) - SUMPRODUCT( (FRACAS!$K$5:$K$9999=ON$2) * IFERROR(FRACAS!$AN$5:$AN$9999,0) ) ) / IFERROR($ND164/FRACAS!$AY$1*60,0), 1 )))</f>
        <v/>
      </c>
    </row>
    <row r="165" spans="2:404" ht="15" customHeight="1">
      <c r="B165" s="301" t="s">
        <v>220</v>
      </c>
      <c r="C165" s="302">
        <v>46381</v>
      </c>
      <c r="D165" s="279"/>
      <c r="E165" s="279"/>
      <c r="F165" s="279"/>
      <c r="G165" s="279"/>
      <c r="H165" s="279"/>
      <c r="I165" s="279"/>
      <c r="J165" s="279"/>
      <c r="K165" s="279"/>
      <c r="L165" s="279"/>
      <c r="M165" s="279"/>
      <c r="N165" s="305"/>
      <c r="O165" s="279"/>
      <c r="P165" s="279"/>
      <c r="Q165" s="279"/>
      <c r="R165" s="279"/>
      <c r="S165" s="279"/>
      <c r="T165" s="279"/>
      <c r="U165" s="279"/>
      <c r="V165" s="279"/>
      <c r="W165" s="279"/>
      <c r="X165" s="279"/>
      <c r="Y165" s="279"/>
      <c r="Z165" s="279"/>
      <c r="AA165" s="279"/>
      <c r="AB165" s="279"/>
      <c r="AC165" s="279"/>
      <c r="AD165" s="279"/>
      <c r="AE165" s="279"/>
      <c r="AF165" s="279"/>
      <c r="AG165" s="279"/>
      <c r="AH165" s="279"/>
      <c r="AI165" s="279"/>
      <c r="AJ165" s="279"/>
      <c r="AK165" s="279"/>
      <c r="AL165" s="279"/>
      <c r="AM165" s="279"/>
      <c r="AN165" s="279"/>
      <c r="AO165" s="279"/>
      <c r="AP165" s="279"/>
      <c r="AQ165" s="279"/>
      <c r="AR165" s="279"/>
      <c r="AS165" s="279"/>
      <c r="AT165" s="279"/>
      <c r="AU165" s="279"/>
      <c r="AV165" s="279"/>
      <c r="AW165" s="279"/>
      <c r="AX165" s="279"/>
      <c r="AY165" s="279"/>
      <c r="AZ165" s="279"/>
      <c r="BA165" s="280"/>
      <c r="BB165" s="266"/>
      <c r="BC165" s="266"/>
      <c r="BD165" s="352"/>
      <c r="BE165" s="352"/>
      <c r="BF165" s="352"/>
      <c r="BG165" s="352"/>
      <c r="BH165" s="352"/>
      <c r="BI165" s="352"/>
      <c r="BJ165" s="352"/>
      <c r="BK165" s="352"/>
      <c r="BL165" s="352"/>
      <c r="BM165" s="352"/>
      <c r="BN165" s="352"/>
      <c r="BO165" s="352"/>
      <c r="BP165" s="352"/>
      <c r="BQ165" s="352"/>
      <c r="BR165" s="352"/>
      <c r="BS165" s="352"/>
      <c r="BT165" s="352"/>
      <c r="BU165" s="352"/>
      <c r="BV165" s="352"/>
      <c r="BW165" s="352"/>
      <c r="BX165" s="352"/>
      <c r="BY165" s="352"/>
      <c r="BZ165" s="352"/>
      <c r="CA165" s="352"/>
      <c r="CB165" s="352"/>
      <c r="CC165" s="352"/>
      <c r="CD165" s="352"/>
      <c r="CE165" s="352"/>
      <c r="CF165" s="352"/>
      <c r="CG165" s="352"/>
      <c r="CH165" s="352"/>
      <c r="CI165" s="352"/>
      <c r="CJ165" s="352"/>
      <c r="CK165" s="352"/>
      <c r="CL165" s="352"/>
      <c r="CM165" s="352"/>
      <c r="CN165" s="352"/>
      <c r="CO165" s="352"/>
      <c r="CP165" s="352"/>
      <c r="CQ165" s="352"/>
      <c r="CR165" s="352"/>
      <c r="CS165" s="352"/>
      <c r="CT165" s="352"/>
      <c r="CU165" s="352"/>
      <c r="CV165" s="352"/>
      <c r="CW165" s="352"/>
      <c r="CX165" s="352"/>
      <c r="CY165" s="352"/>
      <c r="CZ165" s="352"/>
      <c r="DA165" s="352"/>
      <c r="DC165" s="266">
        <f t="shared" si="14"/>
        <v>0</v>
      </c>
      <c r="DD165" s="302" t="str">
        <f t="shared" si="15"/>
        <v/>
      </c>
      <c r="DE165" s="328" t="str">
        <f>IF(D165&gt; 0,(COUNTIFS(FRACAS!$B$5:$B$9997, D$4, FRACAS!$D$5:$D$9997, "&lt;="&amp;D165)), "" )</f>
        <v/>
      </c>
      <c r="DF165" s="282" t="str">
        <f>IF(E165&gt; 0,(COUNTIFS(FRACAS!$B$5:$B$9997, E$4, FRACAS!$D$5:$D$9997, "&lt;="&amp;E165)), "" )</f>
        <v/>
      </c>
      <c r="DG165" s="282" t="str">
        <f>IF(F165&gt; 0,(COUNTIFS(FRACAS!$B$5:$B$9997, F$4, FRACAS!$D$5:$D$9997, "&lt;="&amp;F165)), "" )</f>
        <v/>
      </c>
      <c r="DH165" s="282" t="str">
        <f>IF(G165&gt; 0,(COUNTIFS(FRACAS!$B$5:$B$9997, G$4, FRACAS!$D$5:$D$9997, "&lt;="&amp;G165)), "" )</f>
        <v/>
      </c>
      <c r="DI165" s="282" t="str">
        <f>IF(H165&gt; 0,(COUNTIFS(FRACAS!$B$5:$B$9997, H$4, FRACAS!$D$5:$D$9997, "&lt;="&amp;H165)), "" )</f>
        <v/>
      </c>
      <c r="DJ165" s="282" t="str">
        <f>IF(I165&gt; 0,(COUNTIFS(FRACAS!$B$5:$B$9997, I$4, FRACAS!$D$5:$D$9997, "&lt;="&amp;I165)), "" )</f>
        <v/>
      </c>
      <c r="DK165" s="282" t="str">
        <f>IF(J165&gt; 0,(COUNTIFS(FRACAS!$B$5:$B$9997, J$4, FRACAS!$D$5:$D$9997, "&lt;="&amp;J165)), "" )</f>
        <v/>
      </c>
      <c r="DL165" s="282" t="str">
        <f>IF(K165&gt; 0,(COUNTIFS(FRACAS!$B$5:$B$9997, K$4, FRACAS!$D$5:$D$9997, "&lt;="&amp;K165)), "" )</f>
        <v/>
      </c>
      <c r="DM165" s="282" t="str">
        <f>IF(L165&gt; 0,(COUNTIFS(FRACAS!$B$5:$B$9997, L$4, FRACAS!$D$5:$D$9997, "&lt;="&amp;L165)), "" )</f>
        <v/>
      </c>
      <c r="DN165" s="282" t="str">
        <f>IF(M165&gt; 0,(COUNTIFS(FRACAS!$B$5:$B$9997, M$4, FRACAS!$D$5:$D$9997, "&lt;="&amp;M165)), "" )</f>
        <v/>
      </c>
      <c r="DO165" s="308"/>
      <c r="DP165" s="276"/>
      <c r="DQ165" s="276"/>
      <c r="DR165" s="276"/>
      <c r="DS165" s="276"/>
      <c r="DT165" s="276"/>
      <c r="DU165" s="276"/>
      <c r="DV165" s="276"/>
      <c r="DW165" s="276"/>
      <c r="DX165" s="276"/>
      <c r="DY165" s="276"/>
      <c r="DZ165" s="276"/>
      <c r="EA165" s="276"/>
      <c r="EB165" s="276"/>
      <c r="EC165" s="276"/>
      <c r="ED165" s="276"/>
      <c r="EE165" s="276"/>
      <c r="EF165" s="276"/>
      <c r="EG165" s="276"/>
      <c r="EH165" s="276"/>
      <c r="EI165" s="276"/>
      <c r="EJ165" s="276"/>
      <c r="EK165" s="276"/>
      <c r="EL165" s="276"/>
      <c r="EM165" s="276"/>
      <c r="EN165" s="276"/>
      <c r="EO165" s="276"/>
      <c r="EP165" s="276"/>
      <c r="EQ165" s="276"/>
      <c r="ER165" s="276"/>
      <c r="ES165" s="276"/>
      <c r="ET165" s="276"/>
      <c r="EU165" s="276"/>
      <c r="EV165" s="276"/>
      <c r="EW165" s="276"/>
      <c r="EX165" s="276"/>
      <c r="EY165" s="276"/>
      <c r="EZ165" s="276"/>
      <c r="FA165" s="276"/>
      <c r="FB165" s="277"/>
      <c r="JN165" s="310"/>
      <c r="JO165" s="309"/>
      <c r="JP165" s="309"/>
      <c r="JQ165" s="309"/>
      <c r="JR165" s="309"/>
      <c r="JS165" s="309"/>
      <c r="JT165" s="309"/>
      <c r="JU165" s="309"/>
      <c r="JV165" s="309"/>
      <c r="JW165" s="309"/>
      <c r="JX165" s="309"/>
      <c r="JY165" s="309"/>
      <c r="JZ165" s="309"/>
      <c r="KA165" s="309"/>
      <c r="KB165" s="309"/>
      <c r="KC165" s="309"/>
      <c r="KD165" s="309"/>
      <c r="KE165" s="309"/>
      <c r="KF165" s="309"/>
      <c r="KG165" s="309"/>
      <c r="KH165" s="309"/>
      <c r="KI165" s="309"/>
      <c r="KJ165" s="309"/>
      <c r="KK165" s="309"/>
      <c r="KL165" s="309"/>
      <c r="KM165" s="309"/>
      <c r="KN165" s="309"/>
      <c r="KO165" s="309"/>
      <c r="KP165" s="309"/>
      <c r="KQ165" s="309"/>
      <c r="KR165" s="309"/>
      <c r="KS165" s="309"/>
      <c r="KT165" s="309"/>
      <c r="KU165" s="309"/>
      <c r="KV165" s="309"/>
      <c r="KW165" s="309"/>
      <c r="KX165" s="309"/>
      <c r="KY165" s="309"/>
      <c r="KZ165" s="309"/>
      <c r="LA165" s="309"/>
      <c r="LC165" s="302" t="str">
        <f t="shared" si="17"/>
        <v/>
      </c>
      <c r="LD165" s="354" t="str" cm="1">
        <f t="array" ref="LD165">IFERROR(
    (((D165/FRACAS!$AY$1)*60))
    /
    (((D165/FRACAS!$AY$1)*60) + SUMPRODUCT((FRACAS!$B$5:$B$9997=D$4)*(FRACAS!$D$5:$D$9997&lt;=D165)*(IFERROR(FRACAS!$AM$5:$AM$9997,0)))
    ),"")</f>
        <v/>
      </c>
      <c r="LE165" s="354" t="str" cm="1">
        <f t="array" ref="LE165">IFERROR(
    (((E165/FRACAS!$AY$1)*60))
    /
    (((E165/FRACAS!$AY$1)*60) + SUMPRODUCT((FRACAS!$B$5:$B$9997=E$4)*(FRACAS!$D$5:$D$9997&lt;=E165)*(IFERROR(FRACAS!$AM$5:$AM$9997,0)))
    ),"")</f>
        <v/>
      </c>
      <c r="LF165" s="354" t="str" cm="1">
        <f t="array" ref="LF165">IFERROR(
    (((F165/FRACAS!$AY$1)*60))
    /
    (((F165/FRACAS!$AY$1)*60) + SUMPRODUCT((FRACAS!$B$5:$B$9997=F$4)*(FRACAS!$D$5:$D$9997&lt;=F165)*(IFERROR(FRACAS!$AM$5:$AM$9997,0)))
    ),"")</f>
        <v/>
      </c>
      <c r="LG165" s="354" t="str" cm="1">
        <f t="array" ref="LG165">IFERROR(
    (((G165/FRACAS!$AY$1)*60))
    /
    (((G165/FRACAS!$AY$1)*60) + SUMPRODUCT((FRACAS!$B$5:$B$9997=G$4)*(FRACAS!$D$5:$D$9997&lt;=G165)*(IFERROR(FRACAS!$AM$5:$AM$9997,0)))
    ),"")</f>
        <v/>
      </c>
      <c r="LH165" s="354" t="str" cm="1">
        <f t="array" ref="LH165">IFERROR(
    (((H165/FRACAS!$AY$1)*60))
    /
    (((H165/FRACAS!$AY$1)*60) + SUMPRODUCT((FRACAS!$B$5:$B$9997=H$4)*(FRACAS!$D$5:$D$9997&lt;=H165)*(IFERROR(FRACAS!$AM$5:$AM$9997,0)))
    ),"")</f>
        <v/>
      </c>
      <c r="LI165" s="354" t="str" cm="1">
        <f t="array" ref="LI165">IFERROR(
    (((I165/FRACAS!$AY$1)*60))
    /
    (((I165/FRACAS!$AY$1)*60) + SUMPRODUCT((FRACAS!$B$5:$B$9997=I$4)*(FRACAS!$D$5:$D$9997&lt;=I165)*(IFERROR(FRACAS!$AM$5:$AM$9997,0)))
    ),"")</f>
        <v/>
      </c>
      <c r="LJ165" s="354" t="str" cm="1">
        <f t="array" ref="LJ165">IFERROR(
    (((J165/FRACAS!$AY$1)*60))
    /
    (((J165/FRACAS!$AY$1)*60) + SUMPRODUCT((FRACAS!$B$5:$B$9997=J$4)*(FRACAS!$D$5:$D$9997&lt;=J165)*(IFERROR(FRACAS!$AM$5:$AM$9997,0)))
    ),"")</f>
        <v/>
      </c>
      <c r="LK165" s="354" t="str" cm="1">
        <f t="array" ref="LK165">IFERROR(
    (((K165/FRACAS!$AY$1)*60))
    /
    (((K165/FRACAS!$AY$1)*60) + SUMPRODUCT((FRACAS!$B$5:$B$9997=K$4)*(FRACAS!$D$5:$D$9997&lt;=K165)*(IFERROR(FRACAS!$AM$5:$AM$9997,0)))
    ),"")</f>
        <v/>
      </c>
      <c r="LL165" s="354" t="str" cm="1">
        <f t="array" ref="LL165">IFERROR(
    (((L165/FRACAS!$AY$1)*60))
    /
    (((L165/FRACAS!$AY$1)*60) + SUMPRODUCT((FRACAS!$B$5:$B$9997=L$4)*(FRACAS!$D$5:$D$9997&lt;=L165)*(IFERROR(FRACAS!$AM$5:$AM$9997,0)))
    ),"")</f>
        <v/>
      </c>
      <c r="LM165" s="354" t="str" cm="1">
        <f t="array" ref="LM165">IFERROR(
    (((M165/FRACAS!$AY$1)*60))
    /
    (((M165/FRACAS!$AY$1)*60) + SUMPRODUCT((FRACAS!$B$5:$B$9997=M$4)*(FRACAS!$D$5:$D$9997&lt;=M165)*(IFERROR(FRACAS!$AM$5:$AM$9997,0)))
    ),"")</f>
        <v/>
      </c>
      <c r="LN165" s="308"/>
      <c r="LO165" s="276"/>
      <c r="LP165" s="276"/>
      <c r="LQ165" s="276"/>
      <c r="LR165" s="276"/>
      <c r="LS165" s="276"/>
      <c r="LT165" s="276"/>
      <c r="LU165" s="276"/>
      <c r="LV165" s="276"/>
      <c r="LW165" s="276"/>
      <c r="LX165" s="276"/>
      <c r="LY165" s="276"/>
      <c r="LZ165" s="276"/>
      <c r="MA165" s="276"/>
      <c r="MB165" s="276"/>
      <c r="MC165" s="276"/>
      <c r="MD165" s="276"/>
      <c r="ME165" s="276"/>
      <c r="MF165" s="276"/>
      <c r="MG165" s="276"/>
      <c r="MH165" s="276"/>
      <c r="MI165" s="276"/>
      <c r="MJ165" s="276"/>
      <c r="MK165" s="276"/>
      <c r="ML165" s="276"/>
      <c r="MM165" s="276"/>
      <c r="MN165" s="276"/>
      <c r="MO165" s="276"/>
      <c r="MP165" s="276"/>
      <c r="MQ165" s="276"/>
      <c r="MR165" s="276"/>
      <c r="MS165" s="276"/>
      <c r="MT165" s="276"/>
      <c r="MU165" s="276"/>
      <c r="MV165" s="276"/>
      <c r="MW165" s="276"/>
      <c r="MX165" s="276"/>
      <c r="MY165" s="276"/>
      <c r="MZ165" s="276"/>
      <c r="NA165" s="277"/>
      <c r="ND165" s="345">
        <f t="shared" si="18"/>
        <v>0</v>
      </c>
      <c r="NE165" s="346" t="str">
        <f t="shared" si="16"/>
        <v/>
      </c>
      <c r="NF165" s="347" t="str" cm="1">
        <f t="array" ref="NF165">IF($ND165=0,"",(IFERROR( (IFERROR($ND165/FRACAS!$AY$1*60,0) - SUMPRODUCT( (FRACAS!$K$5:$K$9999=NF$2) * IFERROR(FRACAS!$AN$5:$AN$9999,0) ) ) / IFERROR($ND165/FRACAS!$AY$1*60,0), 1 )))</f>
        <v/>
      </c>
      <c r="NG165" s="347" t="str" cm="1">
        <f t="array" ref="NG165">IF($ND165=0,"",(IFERROR( (IFERROR($ND165/FRACAS!$AY$1*60,0) - SUMPRODUCT( (FRACAS!$K$5:$K$9999=NG$2) * IFERROR(FRACAS!$AN$5:$AN$9999,0) ) ) / IFERROR($ND165/FRACAS!$AY$1*60,0), 1 )))</f>
        <v/>
      </c>
      <c r="NH165" s="347" t="str" cm="1">
        <f t="array" ref="NH165">IF($ND165=0,"",(IFERROR( (IFERROR($ND165/FRACAS!$AY$1*60,0) - SUMPRODUCT( (FRACAS!$K$5:$K$9999=NH$2) * IFERROR(FRACAS!$AN$5:$AN$9999,0) ) ) / IFERROR($ND165/FRACAS!$AY$1*60,0), 1 )))</f>
        <v/>
      </c>
      <c r="NI165" s="347" t="str" cm="1">
        <f t="array" ref="NI165">IF($ND165=0,"",(IFERROR( (IFERROR($ND165/FRACAS!$AY$1*60,0) - SUMPRODUCT( (FRACAS!$K$5:$K$9999=NI$2) * IFERROR(FRACAS!$AN$5:$AN$9999,0) ) ) / IFERROR($ND165/FRACAS!$AY$1*60,0), 1 )))</f>
        <v/>
      </c>
      <c r="NJ165" s="347" t="str" cm="1">
        <f t="array" ref="NJ165">IF($ND165=0,"",(IFERROR( (IFERROR($ND165/FRACAS!$AY$1*60,0) - SUMPRODUCT( (FRACAS!$K$5:$K$9999=NJ$2) * IFERROR(FRACAS!$AN$5:$AN$9999,0) ) ) / IFERROR($ND165/FRACAS!$AY$1*60,0), 1 )))</f>
        <v/>
      </c>
      <c r="NK165" s="347" t="str" cm="1">
        <f t="array" ref="NK165">IF($ND165=0,"",(IFERROR( (IFERROR($ND165/FRACAS!$AY$1*60,0) - SUMPRODUCT( (FRACAS!$K$5:$K$9999=NK$2) * IFERROR(FRACAS!$AN$5:$AN$9999,0) ) ) / IFERROR($ND165/FRACAS!$AY$1*60,0), 1 )))</f>
        <v/>
      </c>
      <c r="NL165" s="347" t="str" cm="1">
        <f t="array" ref="NL165">IF($ND165=0,"",(IFERROR( (IFERROR($ND165/FRACAS!$AY$1*60,0) - SUMPRODUCT( (FRACAS!$K$5:$K$9999=NL$2) * IFERROR(FRACAS!$AN$5:$AN$9999,0) ) ) / IFERROR($ND165/FRACAS!$AY$1*60,0), 1 )))</f>
        <v/>
      </c>
      <c r="NM165" s="347" t="str" cm="1">
        <f t="array" ref="NM165">IF($ND165=0,"",(IFERROR( (IFERROR($ND165/FRACAS!$AY$1*60,0) - SUMPRODUCT( (FRACAS!$K$5:$K$9999=NM$2) * IFERROR(FRACAS!$AN$5:$AN$9999,0) ) ) / IFERROR($ND165/FRACAS!$AY$1*60,0), 1 )))</f>
        <v/>
      </c>
      <c r="NN165" s="347" t="str" cm="1">
        <f t="array" ref="NN165">IF($ND165=0,"",(IFERROR( (IFERROR($ND165/FRACAS!$AY$1*60,0) - SUMPRODUCT( (FRACAS!$K$5:$K$9999=NN$2) * IFERROR(FRACAS!$AN$5:$AN$9999,0) ) ) / IFERROR($ND165/FRACAS!$AY$1*60,0), 1 )))</f>
        <v/>
      </c>
      <c r="NO165" s="347" t="str" cm="1">
        <f t="array" ref="NO165">IF($ND165=0,"",(IFERROR( (IFERROR($ND165/FRACAS!$AY$1*60,0) - SUMPRODUCT( (FRACAS!$K$5:$K$9999=NO$2) * IFERROR(FRACAS!$AN$5:$AN$9999,0) ) ) / IFERROR($ND165/FRACAS!$AY$1*60,0), 1 )))</f>
        <v/>
      </c>
      <c r="NP165" s="347" t="str" cm="1">
        <f t="array" ref="NP165">IF($ND165=0,"",(IFERROR( (IFERROR($ND165/FRACAS!$AY$1*60,0) - SUMPRODUCT( (FRACAS!$K$5:$K$9999=NP$2) * IFERROR(FRACAS!$AN$5:$AN$9999,0) ) ) / IFERROR($ND165/FRACAS!$AY$1*60,0), 1 )))</f>
        <v/>
      </c>
      <c r="NQ165" s="347" t="str" cm="1">
        <f t="array" ref="NQ165">IF($ND165=0,"",(IFERROR( (IFERROR($ND165/FRACAS!$AY$1*60,0) - SUMPRODUCT( (FRACAS!$K$5:$K$9999=NQ$2) * IFERROR(FRACAS!$AN$5:$AN$9999,0) ) ) / IFERROR($ND165/FRACAS!$AY$1*60,0), 1 )))</f>
        <v/>
      </c>
      <c r="NR165" s="347" t="str" cm="1">
        <f t="array" ref="NR165">IF($ND165=0,"",(IFERROR( (IFERROR($ND165/FRACAS!$AY$1*60,0) - SUMPRODUCT( (FRACAS!$K$5:$K$9999=NR$2) * IFERROR(FRACAS!$AN$5:$AN$9999,0) ) ) / IFERROR($ND165/FRACAS!$AY$1*60,0), 1 )))</f>
        <v/>
      </c>
      <c r="NS165" s="347" t="str" cm="1">
        <f t="array" ref="NS165">IF($ND165=0,"",(IFERROR( (IFERROR($ND165/FRACAS!$AY$1*60,0) - SUMPRODUCT( (FRACAS!$K$5:$K$9999=NS$2) * IFERROR(FRACAS!$AN$5:$AN$9999,0) ) ) / IFERROR($ND165/FRACAS!$AY$1*60,0), 1 )))</f>
        <v/>
      </c>
      <c r="NT165" s="347" t="str" cm="1">
        <f t="array" ref="NT165">IF($ND165=0,"",(IFERROR( (IFERROR($ND165/FRACAS!$AY$1*60,0) - SUMPRODUCT( (FRACAS!$K$5:$K$9999=NT$2) * IFERROR(FRACAS!$AN$5:$AN$9999,0) ) ) / IFERROR($ND165/FRACAS!$AY$1*60,0), 1 )))</f>
        <v/>
      </c>
      <c r="NU165" s="347" t="str" cm="1">
        <f t="array" ref="NU165">IF($ND165=0,"",(IFERROR( (IFERROR($ND165/FRACAS!$AY$1*60,0) - SUMPRODUCT( (FRACAS!$K$5:$K$9999=NU$2) * IFERROR(FRACAS!$AN$5:$AN$9999,0) ) ) / IFERROR($ND165/FRACAS!$AY$1*60,0), 1 )))</f>
        <v/>
      </c>
      <c r="NV165" s="347" t="str" cm="1">
        <f t="array" ref="NV165">IF($ND165=0,"",(IFERROR( (IFERROR($ND165/FRACAS!$AY$1*60,0) - SUMPRODUCT( (FRACAS!$K$5:$K$9999=NV$2) * IFERROR(FRACAS!$AN$5:$AN$9999,0) ) ) / IFERROR($ND165/FRACAS!$AY$1*60,0), 1 )))</f>
        <v/>
      </c>
      <c r="NW165" s="347" t="str" cm="1">
        <f t="array" ref="NW165">IF($ND165=0,"",(IFERROR( (IFERROR($ND165/FRACAS!$AY$1*60,0) - SUMPRODUCT( (FRACAS!$K$5:$K$9999=NW$2) * IFERROR(FRACAS!$AN$5:$AN$9999,0) ) ) / IFERROR($ND165/FRACAS!$AY$1*60,0), 1 )))</f>
        <v/>
      </c>
      <c r="NX165" s="347" t="str" cm="1">
        <f t="array" ref="NX165">IF($ND165=0,"",(IFERROR( (IFERROR($ND165/FRACAS!$AY$1*60,0) - SUMPRODUCT( (FRACAS!$K$5:$K$9999=NX$2) * IFERROR(FRACAS!$AN$5:$AN$9999,0) ) ) / IFERROR($ND165/FRACAS!$AY$1*60,0), 1 )))</f>
        <v/>
      </c>
      <c r="NY165" s="347" t="str" cm="1">
        <f t="array" ref="NY165">IF($ND165=0,"",(IFERROR( (IFERROR($ND165/FRACAS!$AY$1*60,0) - SUMPRODUCT( (FRACAS!$K$5:$K$9999=NY$2) * IFERROR(FRACAS!$AN$5:$AN$9999,0) ) ) / IFERROR($ND165/FRACAS!$AY$1*60,0), 1 )))</f>
        <v/>
      </c>
      <c r="NZ165" s="347" t="str" cm="1">
        <f t="array" ref="NZ165">IF($ND165=0,"",(IFERROR( (IFERROR($ND165/FRACAS!$AY$1*60,0) - SUMPRODUCT( (FRACAS!$K$5:$K$9999=NZ$2) * IFERROR(FRACAS!$AN$5:$AN$9999,0) ) ) / IFERROR($ND165/FRACAS!$AY$1*60,0), 1 )))</f>
        <v/>
      </c>
      <c r="OA165" s="347" t="str" cm="1">
        <f t="array" ref="OA165">IF($ND165=0,"",(IFERROR( (IFERROR($ND165/FRACAS!$AY$1*60,0) - SUMPRODUCT( (FRACAS!$K$5:$K$9999=OA$2) * IFERROR(FRACAS!$AN$5:$AN$9999,0) ) ) / IFERROR($ND165/FRACAS!$AY$1*60,0), 1 )))</f>
        <v/>
      </c>
      <c r="OB165" s="347" t="str" cm="1">
        <f t="array" ref="OB165">IF($ND165=0,"",(IFERROR( (IFERROR($ND165/FRACAS!$AY$1*60,0) - SUMPRODUCT( (FRACAS!$K$5:$K$9999=OB$2) * IFERROR(FRACAS!$AN$5:$AN$9999,0) ) ) / IFERROR($ND165/FRACAS!$AY$1*60,0), 1 )))</f>
        <v/>
      </c>
      <c r="OC165" s="347" t="str" cm="1">
        <f t="array" ref="OC165">IF($ND165=0,"",(IFERROR( (IFERROR($ND165/FRACAS!$AY$1*60,0) - SUMPRODUCT( (FRACAS!$K$5:$K$9999=OC$2) * IFERROR(FRACAS!$AN$5:$AN$9999,0) ) ) / IFERROR($ND165/FRACAS!$AY$1*60,0), 1 )))</f>
        <v/>
      </c>
      <c r="OD165" s="347" t="str" cm="1">
        <f t="array" ref="OD165">IF($ND165=0,"",(IFERROR( (IFERROR($ND165/FRACAS!$AY$1*60,0) - SUMPRODUCT( (FRACAS!$K$5:$K$9999=OD$2) * IFERROR(FRACAS!$AN$5:$AN$9999,0) ) ) / IFERROR($ND165/FRACAS!$AY$1*60,0), 1 )))</f>
        <v/>
      </c>
      <c r="OE165" s="347" t="str" cm="1">
        <f t="array" ref="OE165">IF($ND165=0,"",(IFERROR( (IFERROR($ND165/FRACAS!$AY$1*60,0) - SUMPRODUCT( (FRACAS!$K$5:$K$9999=OE$2) * IFERROR(FRACAS!$AN$5:$AN$9999,0) ) ) / IFERROR($ND165/FRACAS!$AY$1*60,0), 1 )))</f>
        <v/>
      </c>
      <c r="OF165" s="347" t="str" cm="1">
        <f t="array" ref="OF165">IF($ND165=0,"",(IFERROR( (IFERROR($ND165/FRACAS!$AY$1*60,0) - SUMPRODUCT( (FRACAS!$K$5:$K$9999=OF$2) * IFERROR(FRACAS!$AN$5:$AN$9999,0) ) ) / IFERROR($ND165/FRACAS!$AY$1*60,0), 1 )))</f>
        <v/>
      </c>
      <c r="OG165" s="347" t="str" cm="1">
        <f t="array" ref="OG165">IF($ND165=0,"",(IFERROR( (IFERROR($ND165/FRACAS!$AY$1*60,0) - SUMPRODUCT( (FRACAS!$K$5:$K$9999=OG$2) * IFERROR(FRACAS!$AN$5:$AN$9999,0) ) ) / IFERROR($ND165/FRACAS!$AY$1*60,0), 1 )))</f>
        <v/>
      </c>
      <c r="OH165" s="347" t="str" cm="1">
        <f t="array" ref="OH165">IF($ND165=0,"",(IFERROR( (IFERROR($ND165/FRACAS!$AY$1*60,0) - SUMPRODUCT( (FRACAS!$K$5:$K$9999=OH$2) * IFERROR(FRACAS!$AN$5:$AN$9999,0) ) ) / IFERROR($ND165/FRACAS!$AY$1*60,0), 1 )))</f>
        <v/>
      </c>
      <c r="OI165" s="347" t="str" cm="1">
        <f t="array" ref="OI165">IF($ND165=0,"",(IFERROR( (IFERROR($ND165/FRACAS!$AY$1*60,0) - SUMPRODUCT( (FRACAS!$K$5:$K$9999=OI$2) * IFERROR(FRACAS!$AN$5:$AN$9999,0) ) ) / IFERROR($ND165/FRACAS!$AY$1*60,0), 1 )))</f>
        <v/>
      </c>
      <c r="OJ165" s="347" t="str" cm="1">
        <f t="array" ref="OJ165">IF($ND165=0,"",(IFERROR( (IFERROR($ND165/FRACAS!$AY$1*60,0) - SUMPRODUCT( (FRACAS!$K$5:$K$9999=OJ$2) * IFERROR(FRACAS!$AN$5:$AN$9999,0) ) ) / IFERROR($ND165/FRACAS!$AY$1*60,0), 1 )))</f>
        <v/>
      </c>
      <c r="OK165" s="347" t="str" cm="1">
        <f t="array" ref="OK165">IF($ND165=0,"",(IFERROR( (IFERROR($ND165/FRACAS!$AY$1*60,0) - SUMPRODUCT( (FRACAS!$K$5:$K$9999=OK$2) * IFERROR(FRACAS!$AN$5:$AN$9999,0) ) ) / IFERROR($ND165/FRACAS!$AY$1*60,0), 1 )))</f>
        <v/>
      </c>
      <c r="OL165" s="347" t="str" cm="1">
        <f t="array" ref="OL165">IF($ND165=0,"",(IFERROR( (IFERROR($ND165/FRACAS!$AY$1*60,0) - SUMPRODUCT( (FRACAS!$K$5:$K$9999=OL$2) * IFERROR(FRACAS!$AN$5:$AN$9999,0) ) ) / IFERROR($ND165/FRACAS!$AY$1*60,0), 1 )))</f>
        <v/>
      </c>
      <c r="OM165" s="347" t="str" cm="1">
        <f t="array" ref="OM165">IF($ND165=0,"",(IFERROR( (IFERROR($ND165/FRACAS!$AY$1*60,0) - SUMPRODUCT( (FRACAS!$K$5:$K$9999=OM$2) * IFERROR(FRACAS!$AN$5:$AN$9999,0) ) ) / IFERROR($ND165/FRACAS!$AY$1*60,0), 1 )))</f>
        <v/>
      </c>
      <c r="ON165" s="347" t="str" cm="1">
        <f t="array" ref="ON165">IF($ND165=0,"",(IFERROR( (IFERROR($ND165/FRACAS!$AY$1*60,0) - SUMPRODUCT( (FRACAS!$K$5:$K$9999=ON$2) * IFERROR(FRACAS!$AN$5:$AN$9999,0) ) ) / IFERROR($ND165/FRACAS!$AY$1*60,0), 1 )))</f>
        <v/>
      </c>
    </row>
    <row r="166" spans="2:404" ht="15" customHeight="1">
      <c r="B166" s="301" t="s">
        <v>221</v>
      </c>
      <c r="C166" s="302">
        <v>46388</v>
      </c>
      <c r="D166" s="279"/>
      <c r="E166" s="279"/>
      <c r="F166" s="279"/>
      <c r="G166" s="279"/>
      <c r="H166" s="279"/>
      <c r="I166" s="279"/>
      <c r="J166" s="279"/>
      <c r="K166" s="279"/>
      <c r="L166" s="279"/>
      <c r="M166" s="279"/>
      <c r="N166" s="305"/>
      <c r="O166" s="279"/>
      <c r="P166" s="279"/>
      <c r="Q166" s="279"/>
      <c r="R166" s="279"/>
      <c r="S166" s="279"/>
      <c r="T166" s="279"/>
      <c r="U166" s="279"/>
      <c r="V166" s="279"/>
      <c r="W166" s="279"/>
      <c r="X166" s="279"/>
      <c r="Y166" s="279"/>
      <c r="Z166" s="279"/>
      <c r="AA166" s="279"/>
      <c r="AB166" s="279"/>
      <c r="AC166" s="279"/>
      <c r="AD166" s="279"/>
      <c r="AE166" s="279"/>
      <c r="AF166" s="279"/>
      <c r="AG166" s="279"/>
      <c r="AH166" s="279"/>
      <c r="AI166" s="279"/>
      <c r="AJ166" s="279"/>
      <c r="AK166" s="279"/>
      <c r="AL166" s="279"/>
      <c r="AM166" s="279"/>
      <c r="AN166" s="279"/>
      <c r="AO166" s="279"/>
      <c r="AP166" s="279"/>
      <c r="AQ166" s="279"/>
      <c r="AR166" s="279"/>
      <c r="AS166" s="279"/>
      <c r="AT166" s="279"/>
      <c r="AU166" s="279"/>
      <c r="AV166" s="279"/>
      <c r="AW166" s="279"/>
      <c r="AX166" s="279"/>
      <c r="AY166" s="279"/>
      <c r="AZ166" s="279"/>
      <c r="BA166" s="280"/>
      <c r="BB166" s="266"/>
      <c r="BD166" s="352"/>
      <c r="BE166" s="352"/>
      <c r="BF166" s="352"/>
      <c r="BG166" s="352"/>
      <c r="BH166" s="352"/>
      <c r="BI166" s="352"/>
      <c r="BJ166" s="352"/>
      <c r="BK166" s="352"/>
      <c r="BL166" s="352"/>
      <c r="BM166" s="352"/>
      <c r="BN166" s="352"/>
      <c r="BO166" s="352"/>
      <c r="BP166" s="352"/>
      <c r="BQ166" s="352"/>
      <c r="BR166" s="352"/>
      <c r="BS166" s="352"/>
      <c r="BT166" s="352"/>
      <c r="BU166" s="352"/>
      <c r="BV166" s="352"/>
      <c r="BW166" s="352"/>
      <c r="BX166" s="352"/>
      <c r="BY166" s="352"/>
      <c r="BZ166" s="352"/>
      <c r="CA166" s="352"/>
      <c r="CB166" s="352"/>
      <c r="CC166" s="352"/>
      <c r="CD166" s="352"/>
      <c r="CE166" s="352"/>
      <c r="CF166" s="352"/>
      <c r="CG166" s="352"/>
      <c r="CH166" s="352"/>
      <c r="CI166" s="352"/>
      <c r="CJ166" s="352"/>
      <c r="CK166" s="352"/>
      <c r="CL166" s="352"/>
      <c r="CM166" s="352"/>
      <c r="CN166" s="352"/>
      <c r="CO166" s="352"/>
      <c r="CP166" s="352"/>
      <c r="CQ166" s="352"/>
      <c r="CR166" s="352"/>
      <c r="CS166" s="352"/>
      <c r="CT166" s="352"/>
      <c r="CU166" s="352"/>
      <c r="CV166" s="352"/>
      <c r="CW166" s="352"/>
      <c r="CX166" s="352"/>
      <c r="CY166" s="352"/>
      <c r="CZ166" s="352"/>
      <c r="DA166" s="352"/>
      <c r="DC166" s="266">
        <f t="shared" si="14"/>
        <v>0</v>
      </c>
      <c r="DD166" s="302" t="str">
        <f t="shared" si="15"/>
        <v/>
      </c>
      <c r="DE166" s="328" t="str">
        <f>IF(D166&gt; 0,(COUNTIFS(FRACAS!$B$5:$B$9997, D$4, FRACAS!$D$5:$D$9997, "&lt;="&amp;D166)), "" )</f>
        <v/>
      </c>
      <c r="DF166" s="282" t="str">
        <f>IF(E166&gt; 0,(COUNTIFS(FRACAS!$B$5:$B$9997, E$4, FRACAS!$D$5:$D$9997, "&lt;="&amp;E166)), "" )</f>
        <v/>
      </c>
      <c r="DG166" s="282" t="str">
        <f>IF(F166&gt; 0,(COUNTIFS(FRACAS!$B$5:$B$9997, F$4, FRACAS!$D$5:$D$9997, "&lt;="&amp;F166)), "" )</f>
        <v/>
      </c>
      <c r="DH166" s="282" t="str">
        <f>IF(G166&gt; 0,(COUNTIFS(FRACAS!$B$5:$B$9997, G$4, FRACAS!$D$5:$D$9997, "&lt;="&amp;G166)), "" )</f>
        <v/>
      </c>
      <c r="DI166" s="282" t="str">
        <f>IF(H166&gt; 0,(COUNTIFS(FRACAS!$B$5:$B$9997, H$4, FRACAS!$D$5:$D$9997, "&lt;="&amp;H166)), "" )</f>
        <v/>
      </c>
      <c r="DJ166" s="282" t="str">
        <f>IF(I166&gt; 0,(COUNTIFS(FRACAS!$B$5:$B$9997, I$4, FRACAS!$D$5:$D$9997, "&lt;="&amp;I166)), "" )</f>
        <v/>
      </c>
      <c r="DK166" s="282" t="str">
        <f>IF(J166&gt; 0,(COUNTIFS(FRACAS!$B$5:$B$9997, J$4, FRACAS!$D$5:$D$9997, "&lt;="&amp;J166)), "" )</f>
        <v/>
      </c>
      <c r="DL166" s="282" t="str">
        <f>IF(K166&gt; 0,(COUNTIFS(FRACAS!$B$5:$B$9997, K$4, FRACAS!$D$5:$D$9997, "&lt;="&amp;K166)), "" )</f>
        <v/>
      </c>
      <c r="DM166" s="282" t="str">
        <f>IF(L166&gt; 0,(COUNTIFS(FRACAS!$B$5:$B$9997, L$4, FRACAS!$D$5:$D$9997, "&lt;="&amp;L166)), "" )</f>
        <v/>
      </c>
      <c r="DN166" s="282" t="str">
        <f>IF(M166&gt; 0,(COUNTIFS(FRACAS!$B$5:$B$9997, M$4, FRACAS!$D$5:$D$9997, "&lt;="&amp;M166)), "" )</f>
        <v/>
      </c>
      <c r="DO166" s="308"/>
      <c r="DP166" s="276"/>
      <c r="DQ166" s="276"/>
      <c r="DR166" s="276"/>
      <c r="DS166" s="276"/>
      <c r="DT166" s="276"/>
      <c r="DU166" s="276"/>
      <c r="DV166" s="276"/>
      <c r="DW166" s="276"/>
      <c r="DX166" s="276"/>
      <c r="DY166" s="276"/>
      <c r="DZ166" s="276"/>
      <c r="EA166" s="276"/>
      <c r="EB166" s="276"/>
      <c r="EC166" s="276"/>
      <c r="ED166" s="276"/>
      <c r="EE166" s="276"/>
      <c r="EF166" s="276"/>
      <c r="EG166" s="276"/>
      <c r="EH166" s="276"/>
      <c r="EI166" s="276"/>
      <c r="EJ166" s="276"/>
      <c r="EK166" s="276"/>
      <c r="EL166" s="276"/>
      <c r="EM166" s="276"/>
      <c r="EN166" s="276"/>
      <c r="EO166" s="276"/>
      <c r="EP166" s="276"/>
      <c r="EQ166" s="276"/>
      <c r="ER166" s="276"/>
      <c r="ES166" s="276"/>
      <c r="ET166" s="276"/>
      <c r="EU166" s="276"/>
      <c r="EV166" s="276"/>
      <c r="EW166" s="276"/>
      <c r="EX166" s="276"/>
      <c r="EY166" s="276"/>
      <c r="EZ166" s="276"/>
      <c r="FA166" s="276"/>
      <c r="FB166" s="277"/>
      <c r="JN166" s="310"/>
      <c r="JO166" s="309"/>
      <c r="JP166" s="309"/>
      <c r="JQ166" s="309"/>
      <c r="JR166" s="309"/>
      <c r="JS166" s="309"/>
      <c r="JT166" s="309"/>
      <c r="JU166" s="309"/>
      <c r="JV166" s="309"/>
      <c r="JW166" s="309"/>
      <c r="JX166" s="309"/>
      <c r="JY166" s="309"/>
      <c r="JZ166" s="309"/>
      <c r="KA166" s="309"/>
      <c r="KB166" s="309"/>
      <c r="KC166" s="309"/>
      <c r="KD166" s="309"/>
      <c r="KE166" s="309"/>
      <c r="KF166" s="309"/>
      <c r="KG166" s="309"/>
      <c r="KH166" s="309"/>
      <c r="KI166" s="309"/>
      <c r="KJ166" s="309"/>
      <c r="KK166" s="309"/>
      <c r="KL166" s="309"/>
      <c r="KM166" s="309"/>
      <c r="KN166" s="309"/>
      <c r="KO166" s="309"/>
      <c r="KP166" s="309"/>
      <c r="KQ166" s="309"/>
      <c r="KR166" s="309"/>
      <c r="KS166" s="309"/>
      <c r="KT166" s="309"/>
      <c r="KU166" s="309"/>
      <c r="KV166" s="309"/>
      <c r="KW166" s="309"/>
      <c r="KX166" s="309"/>
      <c r="KY166" s="309"/>
      <c r="KZ166" s="309"/>
      <c r="LA166" s="309"/>
      <c r="LC166" s="302" t="str">
        <f t="shared" si="17"/>
        <v/>
      </c>
      <c r="LD166" s="354" t="str" cm="1">
        <f t="array" ref="LD166">IFERROR(
    (((D166/FRACAS!$AY$1)*60))
    /
    (((D166/FRACAS!$AY$1)*60) + SUMPRODUCT((FRACAS!$B$5:$B$9997=D$4)*(FRACAS!$D$5:$D$9997&lt;=D166)*(IFERROR(FRACAS!$AM$5:$AM$9997,0)))
    ),"")</f>
        <v/>
      </c>
      <c r="LE166" s="354" t="str" cm="1">
        <f t="array" ref="LE166">IFERROR(
    (((E166/FRACAS!$AY$1)*60))
    /
    (((E166/FRACAS!$AY$1)*60) + SUMPRODUCT((FRACAS!$B$5:$B$9997=E$4)*(FRACAS!$D$5:$D$9997&lt;=E166)*(IFERROR(FRACAS!$AM$5:$AM$9997,0)))
    ),"")</f>
        <v/>
      </c>
      <c r="LF166" s="354" t="str" cm="1">
        <f t="array" ref="LF166">IFERROR(
    (((F166/FRACAS!$AY$1)*60))
    /
    (((F166/FRACAS!$AY$1)*60) + SUMPRODUCT((FRACAS!$B$5:$B$9997=F$4)*(FRACAS!$D$5:$D$9997&lt;=F166)*(IFERROR(FRACAS!$AM$5:$AM$9997,0)))
    ),"")</f>
        <v/>
      </c>
      <c r="LG166" s="354" t="str" cm="1">
        <f t="array" ref="LG166">IFERROR(
    (((G166/FRACAS!$AY$1)*60))
    /
    (((G166/FRACAS!$AY$1)*60) + SUMPRODUCT((FRACAS!$B$5:$B$9997=G$4)*(FRACAS!$D$5:$D$9997&lt;=G166)*(IFERROR(FRACAS!$AM$5:$AM$9997,0)))
    ),"")</f>
        <v/>
      </c>
      <c r="LH166" s="354" t="str" cm="1">
        <f t="array" ref="LH166">IFERROR(
    (((H166/FRACAS!$AY$1)*60))
    /
    (((H166/FRACAS!$AY$1)*60) + SUMPRODUCT((FRACAS!$B$5:$B$9997=H$4)*(FRACAS!$D$5:$D$9997&lt;=H166)*(IFERROR(FRACAS!$AM$5:$AM$9997,0)))
    ),"")</f>
        <v/>
      </c>
      <c r="LI166" s="354" t="str" cm="1">
        <f t="array" ref="LI166">IFERROR(
    (((I166/FRACAS!$AY$1)*60))
    /
    (((I166/FRACAS!$AY$1)*60) + SUMPRODUCT((FRACAS!$B$5:$B$9997=I$4)*(FRACAS!$D$5:$D$9997&lt;=I166)*(IFERROR(FRACAS!$AM$5:$AM$9997,0)))
    ),"")</f>
        <v/>
      </c>
      <c r="LJ166" s="354" t="str" cm="1">
        <f t="array" ref="LJ166">IFERROR(
    (((J166/FRACAS!$AY$1)*60))
    /
    (((J166/FRACAS!$AY$1)*60) + SUMPRODUCT((FRACAS!$B$5:$B$9997=J$4)*(FRACAS!$D$5:$D$9997&lt;=J166)*(IFERROR(FRACAS!$AM$5:$AM$9997,0)))
    ),"")</f>
        <v/>
      </c>
      <c r="LK166" s="354" t="str" cm="1">
        <f t="array" ref="LK166">IFERROR(
    (((K166/FRACAS!$AY$1)*60))
    /
    (((K166/FRACAS!$AY$1)*60) + SUMPRODUCT((FRACAS!$B$5:$B$9997=K$4)*(FRACAS!$D$5:$D$9997&lt;=K166)*(IFERROR(FRACAS!$AM$5:$AM$9997,0)))
    ),"")</f>
        <v/>
      </c>
      <c r="LL166" s="354" t="str" cm="1">
        <f t="array" ref="LL166">IFERROR(
    (((L166/FRACAS!$AY$1)*60))
    /
    (((L166/FRACAS!$AY$1)*60) + SUMPRODUCT((FRACAS!$B$5:$B$9997=L$4)*(FRACAS!$D$5:$D$9997&lt;=L166)*(IFERROR(FRACAS!$AM$5:$AM$9997,0)))
    ),"")</f>
        <v/>
      </c>
      <c r="LM166" s="354" t="str" cm="1">
        <f t="array" ref="LM166">IFERROR(
    (((M166/FRACAS!$AY$1)*60))
    /
    (((M166/FRACAS!$AY$1)*60) + SUMPRODUCT((FRACAS!$B$5:$B$9997=M$4)*(FRACAS!$D$5:$D$9997&lt;=M166)*(IFERROR(FRACAS!$AM$5:$AM$9997,0)))
    ),"")</f>
        <v/>
      </c>
      <c r="LN166" s="308"/>
      <c r="LO166" s="276"/>
      <c r="LP166" s="276"/>
      <c r="LQ166" s="276"/>
      <c r="LR166" s="276"/>
      <c r="LS166" s="276"/>
      <c r="LT166" s="276"/>
      <c r="LU166" s="276"/>
      <c r="LV166" s="276"/>
      <c r="LW166" s="276"/>
      <c r="LX166" s="276"/>
      <c r="LY166" s="276"/>
      <c r="LZ166" s="276"/>
      <c r="MA166" s="276"/>
      <c r="MB166" s="276"/>
      <c r="MC166" s="276"/>
      <c r="MD166" s="276"/>
      <c r="ME166" s="276"/>
      <c r="MF166" s="276"/>
      <c r="MG166" s="276"/>
      <c r="MH166" s="276"/>
      <c r="MI166" s="276"/>
      <c r="MJ166" s="276"/>
      <c r="MK166" s="276"/>
      <c r="ML166" s="276"/>
      <c r="MM166" s="276"/>
      <c r="MN166" s="276"/>
      <c r="MO166" s="276"/>
      <c r="MP166" s="276"/>
      <c r="MQ166" s="276"/>
      <c r="MR166" s="276"/>
      <c r="MS166" s="276"/>
      <c r="MT166" s="276"/>
      <c r="MU166" s="276"/>
      <c r="MV166" s="276"/>
      <c r="MW166" s="276"/>
      <c r="MX166" s="276"/>
      <c r="MY166" s="276"/>
      <c r="MZ166" s="276"/>
      <c r="NA166" s="277"/>
      <c r="ND166" s="345">
        <f t="shared" si="18"/>
        <v>0</v>
      </c>
      <c r="NE166" s="346" t="str">
        <f t="shared" si="16"/>
        <v/>
      </c>
      <c r="NF166" s="347" t="str" cm="1">
        <f t="array" ref="NF166">IF($ND166=0,"",(IFERROR( (IFERROR($ND166/FRACAS!$AY$1*60,0) - SUMPRODUCT( (FRACAS!$K$5:$K$9999=NF$2) * IFERROR(FRACAS!$AN$5:$AN$9999,0) ) ) / IFERROR($ND166/FRACAS!$AY$1*60,0), 1 )))</f>
        <v/>
      </c>
      <c r="NG166" s="347" t="str" cm="1">
        <f t="array" ref="NG166">IF($ND166=0,"",(IFERROR( (IFERROR($ND166/FRACAS!$AY$1*60,0) - SUMPRODUCT( (FRACAS!$K$5:$K$9999=NG$2) * IFERROR(FRACAS!$AN$5:$AN$9999,0) ) ) / IFERROR($ND166/FRACAS!$AY$1*60,0), 1 )))</f>
        <v/>
      </c>
      <c r="NH166" s="347" t="str" cm="1">
        <f t="array" ref="NH166">IF($ND166=0,"",(IFERROR( (IFERROR($ND166/FRACAS!$AY$1*60,0) - SUMPRODUCT( (FRACAS!$K$5:$K$9999=NH$2) * IFERROR(FRACAS!$AN$5:$AN$9999,0) ) ) / IFERROR($ND166/FRACAS!$AY$1*60,0), 1 )))</f>
        <v/>
      </c>
      <c r="NI166" s="347" t="str" cm="1">
        <f t="array" ref="NI166">IF($ND166=0,"",(IFERROR( (IFERROR($ND166/FRACAS!$AY$1*60,0) - SUMPRODUCT( (FRACAS!$K$5:$K$9999=NI$2) * IFERROR(FRACAS!$AN$5:$AN$9999,0) ) ) / IFERROR($ND166/FRACAS!$AY$1*60,0), 1 )))</f>
        <v/>
      </c>
      <c r="NJ166" s="347" t="str" cm="1">
        <f t="array" ref="NJ166">IF($ND166=0,"",(IFERROR( (IFERROR($ND166/FRACAS!$AY$1*60,0) - SUMPRODUCT( (FRACAS!$K$5:$K$9999=NJ$2) * IFERROR(FRACAS!$AN$5:$AN$9999,0) ) ) / IFERROR($ND166/FRACAS!$AY$1*60,0), 1 )))</f>
        <v/>
      </c>
      <c r="NK166" s="347" t="str" cm="1">
        <f t="array" ref="NK166">IF($ND166=0,"",(IFERROR( (IFERROR($ND166/FRACAS!$AY$1*60,0) - SUMPRODUCT( (FRACAS!$K$5:$K$9999=NK$2) * IFERROR(FRACAS!$AN$5:$AN$9999,0) ) ) / IFERROR($ND166/FRACAS!$AY$1*60,0), 1 )))</f>
        <v/>
      </c>
      <c r="NL166" s="347" t="str" cm="1">
        <f t="array" ref="NL166">IF($ND166=0,"",(IFERROR( (IFERROR($ND166/FRACAS!$AY$1*60,0) - SUMPRODUCT( (FRACAS!$K$5:$K$9999=NL$2) * IFERROR(FRACAS!$AN$5:$AN$9999,0) ) ) / IFERROR($ND166/FRACAS!$AY$1*60,0), 1 )))</f>
        <v/>
      </c>
      <c r="NM166" s="347" t="str" cm="1">
        <f t="array" ref="NM166">IF($ND166=0,"",(IFERROR( (IFERROR($ND166/FRACAS!$AY$1*60,0) - SUMPRODUCT( (FRACAS!$K$5:$K$9999=NM$2) * IFERROR(FRACAS!$AN$5:$AN$9999,0) ) ) / IFERROR($ND166/FRACAS!$AY$1*60,0), 1 )))</f>
        <v/>
      </c>
      <c r="NN166" s="347" t="str" cm="1">
        <f t="array" ref="NN166">IF($ND166=0,"",(IFERROR( (IFERROR($ND166/FRACAS!$AY$1*60,0) - SUMPRODUCT( (FRACAS!$K$5:$K$9999=NN$2) * IFERROR(FRACAS!$AN$5:$AN$9999,0) ) ) / IFERROR($ND166/FRACAS!$AY$1*60,0), 1 )))</f>
        <v/>
      </c>
      <c r="NO166" s="347" t="str" cm="1">
        <f t="array" ref="NO166">IF($ND166=0,"",(IFERROR( (IFERROR($ND166/FRACAS!$AY$1*60,0) - SUMPRODUCT( (FRACAS!$K$5:$K$9999=NO$2) * IFERROR(FRACAS!$AN$5:$AN$9999,0) ) ) / IFERROR($ND166/FRACAS!$AY$1*60,0), 1 )))</f>
        <v/>
      </c>
      <c r="NP166" s="347" t="str" cm="1">
        <f t="array" ref="NP166">IF($ND166=0,"",(IFERROR( (IFERROR($ND166/FRACAS!$AY$1*60,0) - SUMPRODUCT( (FRACAS!$K$5:$K$9999=NP$2) * IFERROR(FRACAS!$AN$5:$AN$9999,0) ) ) / IFERROR($ND166/FRACAS!$AY$1*60,0), 1 )))</f>
        <v/>
      </c>
      <c r="NQ166" s="347" t="str" cm="1">
        <f t="array" ref="NQ166">IF($ND166=0,"",(IFERROR( (IFERROR($ND166/FRACAS!$AY$1*60,0) - SUMPRODUCT( (FRACAS!$K$5:$K$9999=NQ$2) * IFERROR(FRACAS!$AN$5:$AN$9999,0) ) ) / IFERROR($ND166/FRACAS!$AY$1*60,0), 1 )))</f>
        <v/>
      </c>
      <c r="NR166" s="347" t="str" cm="1">
        <f t="array" ref="NR166">IF($ND166=0,"",(IFERROR( (IFERROR($ND166/FRACAS!$AY$1*60,0) - SUMPRODUCT( (FRACAS!$K$5:$K$9999=NR$2) * IFERROR(FRACAS!$AN$5:$AN$9999,0) ) ) / IFERROR($ND166/FRACAS!$AY$1*60,0), 1 )))</f>
        <v/>
      </c>
      <c r="NS166" s="347" t="str" cm="1">
        <f t="array" ref="NS166">IF($ND166=0,"",(IFERROR( (IFERROR($ND166/FRACAS!$AY$1*60,0) - SUMPRODUCT( (FRACAS!$K$5:$K$9999=NS$2) * IFERROR(FRACAS!$AN$5:$AN$9999,0) ) ) / IFERROR($ND166/FRACAS!$AY$1*60,0), 1 )))</f>
        <v/>
      </c>
      <c r="NT166" s="347" t="str" cm="1">
        <f t="array" ref="NT166">IF($ND166=0,"",(IFERROR( (IFERROR($ND166/FRACAS!$AY$1*60,0) - SUMPRODUCT( (FRACAS!$K$5:$K$9999=NT$2) * IFERROR(FRACAS!$AN$5:$AN$9999,0) ) ) / IFERROR($ND166/FRACAS!$AY$1*60,0), 1 )))</f>
        <v/>
      </c>
      <c r="NU166" s="347" t="str" cm="1">
        <f t="array" ref="NU166">IF($ND166=0,"",(IFERROR( (IFERROR($ND166/FRACAS!$AY$1*60,0) - SUMPRODUCT( (FRACAS!$K$5:$K$9999=NU$2) * IFERROR(FRACAS!$AN$5:$AN$9999,0) ) ) / IFERROR($ND166/FRACAS!$AY$1*60,0), 1 )))</f>
        <v/>
      </c>
      <c r="NV166" s="347" t="str" cm="1">
        <f t="array" ref="NV166">IF($ND166=0,"",(IFERROR( (IFERROR($ND166/FRACAS!$AY$1*60,0) - SUMPRODUCT( (FRACAS!$K$5:$K$9999=NV$2) * IFERROR(FRACAS!$AN$5:$AN$9999,0) ) ) / IFERROR($ND166/FRACAS!$AY$1*60,0), 1 )))</f>
        <v/>
      </c>
      <c r="NW166" s="347" t="str" cm="1">
        <f t="array" ref="NW166">IF($ND166=0,"",(IFERROR( (IFERROR($ND166/FRACAS!$AY$1*60,0) - SUMPRODUCT( (FRACAS!$K$5:$K$9999=NW$2) * IFERROR(FRACAS!$AN$5:$AN$9999,0) ) ) / IFERROR($ND166/FRACAS!$AY$1*60,0), 1 )))</f>
        <v/>
      </c>
      <c r="NX166" s="347" t="str" cm="1">
        <f t="array" ref="NX166">IF($ND166=0,"",(IFERROR( (IFERROR($ND166/FRACAS!$AY$1*60,0) - SUMPRODUCT( (FRACAS!$K$5:$K$9999=NX$2) * IFERROR(FRACAS!$AN$5:$AN$9999,0) ) ) / IFERROR($ND166/FRACAS!$AY$1*60,0), 1 )))</f>
        <v/>
      </c>
      <c r="NY166" s="347" t="str" cm="1">
        <f t="array" ref="NY166">IF($ND166=0,"",(IFERROR( (IFERROR($ND166/FRACAS!$AY$1*60,0) - SUMPRODUCT( (FRACAS!$K$5:$K$9999=NY$2) * IFERROR(FRACAS!$AN$5:$AN$9999,0) ) ) / IFERROR($ND166/FRACAS!$AY$1*60,0), 1 )))</f>
        <v/>
      </c>
      <c r="NZ166" s="347" t="str" cm="1">
        <f t="array" ref="NZ166">IF($ND166=0,"",(IFERROR( (IFERROR($ND166/FRACAS!$AY$1*60,0) - SUMPRODUCT( (FRACAS!$K$5:$K$9999=NZ$2) * IFERROR(FRACAS!$AN$5:$AN$9999,0) ) ) / IFERROR($ND166/FRACAS!$AY$1*60,0), 1 )))</f>
        <v/>
      </c>
      <c r="OA166" s="347" t="str" cm="1">
        <f t="array" ref="OA166">IF($ND166=0,"",(IFERROR( (IFERROR($ND166/FRACAS!$AY$1*60,0) - SUMPRODUCT( (FRACAS!$K$5:$K$9999=OA$2) * IFERROR(FRACAS!$AN$5:$AN$9999,0) ) ) / IFERROR($ND166/FRACAS!$AY$1*60,0), 1 )))</f>
        <v/>
      </c>
      <c r="OB166" s="347" t="str" cm="1">
        <f t="array" ref="OB166">IF($ND166=0,"",(IFERROR( (IFERROR($ND166/FRACAS!$AY$1*60,0) - SUMPRODUCT( (FRACAS!$K$5:$K$9999=OB$2) * IFERROR(FRACAS!$AN$5:$AN$9999,0) ) ) / IFERROR($ND166/FRACAS!$AY$1*60,0), 1 )))</f>
        <v/>
      </c>
      <c r="OC166" s="347" t="str" cm="1">
        <f t="array" ref="OC166">IF($ND166=0,"",(IFERROR( (IFERROR($ND166/FRACAS!$AY$1*60,0) - SUMPRODUCT( (FRACAS!$K$5:$K$9999=OC$2) * IFERROR(FRACAS!$AN$5:$AN$9999,0) ) ) / IFERROR($ND166/FRACAS!$AY$1*60,0), 1 )))</f>
        <v/>
      </c>
      <c r="OD166" s="347" t="str" cm="1">
        <f t="array" ref="OD166">IF($ND166=0,"",(IFERROR( (IFERROR($ND166/FRACAS!$AY$1*60,0) - SUMPRODUCT( (FRACAS!$K$5:$K$9999=OD$2) * IFERROR(FRACAS!$AN$5:$AN$9999,0) ) ) / IFERROR($ND166/FRACAS!$AY$1*60,0), 1 )))</f>
        <v/>
      </c>
      <c r="OE166" s="347" t="str" cm="1">
        <f t="array" ref="OE166">IF($ND166=0,"",(IFERROR( (IFERROR($ND166/FRACAS!$AY$1*60,0) - SUMPRODUCT( (FRACAS!$K$5:$K$9999=OE$2) * IFERROR(FRACAS!$AN$5:$AN$9999,0) ) ) / IFERROR($ND166/FRACAS!$AY$1*60,0), 1 )))</f>
        <v/>
      </c>
      <c r="OF166" s="347" t="str" cm="1">
        <f t="array" ref="OF166">IF($ND166=0,"",(IFERROR( (IFERROR($ND166/FRACAS!$AY$1*60,0) - SUMPRODUCT( (FRACAS!$K$5:$K$9999=OF$2) * IFERROR(FRACAS!$AN$5:$AN$9999,0) ) ) / IFERROR($ND166/FRACAS!$AY$1*60,0), 1 )))</f>
        <v/>
      </c>
      <c r="OG166" s="347" t="str" cm="1">
        <f t="array" ref="OG166">IF($ND166=0,"",(IFERROR( (IFERROR($ND166/FRACAS!$AY$1*60,0) - SUMPRODUCT( (FRACAS!$K$5:$K$9999=OG$2) * IFERROR(FRACAS!$AN$5:$AN$9999,0) ) ) / IFERROR($ND166/FRACAS!$AY$1*60,0), 1 )))</f>
        <v/>
      </c>
      <c r="OH166" s="347" t="str" cm="1">
        <f t="array" ref="OH166">IF($ND166=0,"",(IFERROR( (IFERROR($ND166/FRACAS!$AY$1*60,0) - SUMPRODUCT( (FRACAS!$K$5:$K$9999=OH$2) * IFERROR(FRACAS!$AN$5:$AN$9999,0) ) ) / IFERROR($ND166/FRACAS!$AY$1*60,0), 1 )))</f>
        <v/>
      </c>
      <c r="OI166" s="347" t="str" cm="1">
        <f t="array" ref="OI166">IF($ND166=0,"",(IFERROR( (IFERROR($ND166/FRACAS!$AY$1*60,0) - SUMPRODUCT( (FRACAS!$K$5:$K$9999=OI$2) * IFERROR(FRACAS!$AN$5:$AN$9999,0) ) ) / IFERROR($ND166/FRACAS!$AY$1*60,0), 1 )))</f>
        <v/>
      </c>
      <c r="OJ166" s="347" t="str" cm="1">
        <f t="array" ref="OJ166">IF($ND166=0,"",(IFERROR( (IFERROR($ND166/FRACAS!$AY$1*60,0) - SUMPRODUCT( (FRACAS!$K$5:$K$9999=OJ$2) * IFERROR(FRACAS!$AN$5:$AN$9999,0) ) ) / IFERROR($ND166/FRACAS!$AY$1*60,0), 1 )))</f>
        <v/>
      </c>
      <c r="OK166" s="347" t="str" cm="1">
        <f t="array" ref="OK166">IF($ND166=0,"",(IFERROR( (IFERROR($ND166/FRACAS!$AY$1*60,0) - SUMPRODUCT( (FRACAS!$K$5:$K$9999=OK$2) * IFERROR(FRACAS!$AN$5:$AN$9999,0) ) ) / IFERROR($ND166/FRACAS!$AY$1*60,0), 1 )))</f>
        <v/>
      </c>
      <c r="OL166" s="347" t="str" cm="1">
        <f t="array" ref="OL166">IF($ND166=0,"",(IFERROR( (IFERROR($ND166/FRACAS!$AY$1*60,0) - SUMPRODUCT( (FRACAS!$K$5:$K$9999=OL$2) * IFERROR(FRACAS!$AN$5:$AN$9999,0) ) ) / IFERROR($ND166/FRACAS!$AY$1*60,0), 1 )))</f>
        <v/>
      </c>
      <c r="OM166" s="347" t="str" cm="1">
        <f t="array" ref="OM166">IF($ND166=0,"",(IFERROR( (IFERROR($ND166/FRACAS!$AY$1*60,0) - SUMPRODUCT( (FRACAS!$K$5:$K$9999=OM$2) * IFERROR(FRACAS!$AN$5:$AN$9999,0) ) ) / IFERROR($ND166/FRACAS!$AY$1*60,0), 1 )))</f>
        <v/>
      </c>
      <c r="ON166" s="347" t="str" cm="1">
        <f t="array" ref="ON166">IF($ND166=0,"",(IFERROR( (IFERROR($ND166/FRACAS!$AY$1*60,0) - SUMPRODUCT( (FRACAS!$K$5:$K$9999=ON$2) * IFERROR(FRACAS!$AN$5:$AN$9999,0) ) ) / IFERROR($ND166/FRACAS!$AY$1*60,0), 1 )))</f>
        <v/>
      </c>
    </row>
    <row r="167" spans="2:404" ht="15" customHeight="1">
      <c r="B167" s="301" t="s">
        <v>222</v>
      </c>
      <c r="C167" s="302">
        <v>46395</v>
      </c>
      <c r="D167" s="279"/>
      <c r="E167" s="279"/>
      <c r="F167" s="279"/>
      <c r="G167" s="279"/>
      <c r="H167" s="279"/>
      <c r="I167" s="279"/>
      <c r="J167" s="279"/>
      <c r="K167" s="279"/>
      <c r="L167" s="279"/>
      <c r="M167" s="279"/>
      <c r="N167" s="305"/>
      <c r="O167" s="279"/>
      <c r="P167" s="279"/>
      <c r="Q167" s="279"/>
      <c r="R167" s="279"/>
      <c r="S167" s="279"/>
      <c r="T167" s="279"/>
      <c r="U167" s="279"/>
      <c r="V167" s="279"/>
      <c r="W167" s="279"/>
      <c r="X167" s="279"/>
      <c r="Y167" s="279"/>
      <c r="Z167" s="279"/>
      <c r="AA167" s="279"/>
      <c r="AB167" s="279"/>
      <c r="AC167" s="279"/>
      <c r="AD167" s="279"/>
      <c r="AE167" s="279"/>
      <c r="AF167" s="279"/>
      <c r="AG167" s="279"/>
      <c r="AH167" s="279"/>
      <c r="AI167" s="279"/>
      <c r="AJ167" s="279"/>
      <c r="AK167" s="279"/>
      <c r="AL167" s="279"/>
      <c r="AM167" s="279"/>
      <c r="AN167" s="279"/>
      <c r="AO167" s="279"/>
      <c r="AP167" s="279"/>
      <c r="AQ167" s="279"/>
      <c r="AR167" s="279"/>
      <c r="AS167" s="279"/>
      <c r="AT167" s="279"/>
      <c r="AU167" s="279"/>
      <c r="AV167" s="279"/>
      <c r="AW167" s="279"/>
      <c r="AX167" s="279"/>
      <c r="AY167" s="279"/>
      <c r="AZ167" s="279"/>
      <c r="BA167" s="280"/>
      <c r="BB167" s="266"/>
      <c r="BD167" s="352"/>
      <c r="BE167" s="352"/>
      <c r="BF167" s="352"/>
      <c r="BG167" s="352"/>
      <c r="BH167" s="352"/>
      <c r="BI167" s="352"/>
      <c r="BJ167" s="352"/>
      <c r="BK167" s="352"/>
      <c r="BL167" s="352"/>
      <c r="BM167" s="352"/>
      <c r="BN167" s="352"/>
      <c r="BO167" s="352"/>
      <c r="BP167" s="352"/>
      <c r="BQ167" s="352"/>
      <c r="BR167" s="352"/>
      <c r="BS167" s="352"/>
      <c r="BT167" s="352"/>
      <c r="BU167" s="352"/>
      <c r="BV167" s="352"/>
      <c r="BW167" s="352"/>
      <c r="BX167" s="352"/>
      <c r="BY167" s="352"/>
      <c r="BZ167" s="352"/>
      <c r="CA167" s="352"/>
      <c r="CB167" s="352"/>
      <c r="CC167" s="352"/>
      <c r="CD167" s="352"/>
      <c r="CE167" s="352"/>
      <c r="CF167" s="352"/>
      <c r="CG167" s="352"/>
      <c r="CH167" s="352"/>
      <c r="CI167" s="352"/>
      <c r="CJ167" s="352"/>
      <c r="CK167" s="352"/>
      <c r="CL167" s="352"/>
      <c r="CM167" s="352"/>
      <c r="CN167" s="352"/>
      <c r="CO167" s="352"/>
      <c r="CP167" s="352"/>
      <c r="CQ167" s="352"/>
      <c r="CR167" s="352"/>
      <c r="CS167" s="352"/>
      <c r="CT167" s="352"/>
      <c r="CU167" s="352"/>
      <c r="CV167" s="352"/>
      <c r="CW167" s="352"/>
      <c r="CX167" s="352"/>
      <c r="CY167" s="352"/>
      <c r="CZ167" s="352"/>
      <c r="DA167" s="352"/>
      <c r="DC167" s="266">
        <f t="shared" si="14"/>
        <v>0</v>
      </c>
      <c r="DD167" s="302" t="str">
        <f t="shared" si="15"/>
        <v/>
      </c>
      <c r="DE167" s="328" t="str">
        <f>IF(D167&gt; 0,(COUNTIFS(FRACAS!$B$5:$B$9997, D$4, FRACAS!$D$5:$D$9997, "&lt;="&amp;D167)), "" )</f>
        <v/>
      </c>
      <c r="DF167" s="282" t="str">
        <f>IF(E167&gt; 0,(COUNTIFS(FRACAS!$B$5:$B$9997, E$4, FRACAS!$D$5:$D$9997, "&lt;="&amp;E167)), "" )</f>
        <v/>
      </c>
      <c r="DG167" s="282" t="str">
        <f>IF(F167&gt; 0,(COUNTIFS(FRACAS!$B$5:$B$9997, F$4, FRACAS!$D$5:$D$9997, "&lt;="&amp;F167)), "" )</f>
        <v/>
      </c>
      <c r="DH167" s="282" t="str">
        <f>IF(G167&gt; 0,(COUNTIFS(FRACAS!$B$5:$B$9997, G$4, FRACAS!$D$5:$D$9997, "&lt;="&amp;G167)), "" )</f>
        <v/>
      </c>
      <c r="DI167" s="282" t="str">
        <f>IF(H167&gt; 0,(COUNTIFS(FRACAS!$B$5:$B$9997, H$4, FRACAS!$D$5:$D$9997, "&lt;="&amp;H167)), "" )</f>
        <v/>
      </c>
      <c r="DJ167" s="282" t="str">
        <f>IF(I167&gt; 0,(COUNTIFS(FRACAS!$B$5:$B$9997, I$4, FRACAS!$D$5:$D$9997, "&lt;="&amp;I167)), "" )</f>
        <v/>
      </c>
      <c r="DK167" s="282" t="str">
        <f>IF(J167&gt; 0,(COUNTIFS(FRACAS!$B$5:$B$9997, J$4, FRACAS!$D$5:$D$9997, "&lt;="&amp;J167)), "" )</f>
        <v/>
      </c>
      <c r="DL167" s="282" t="str">
        <f>IF(K167&gt; 0,(COUNTIFS(FRACAS!$B$5:$B$9997, K$4, FRACAS!$D$5:$D$9997, "&lt;="&amp;K167)), "" )</f>
        <v/>
      </c>
      <c r="DM167" s="282" t="str">
        <f>IF(L167&gt; 0,(COUNTIFS(FRACAS!$B$5:$B$9997, L$4, FRACAS!$D$5:$D$9997, "&lt;="&amp;L167)), "" )</f>
        <v/>
      </c>
      <c r="DN167" s="282" t="str">
        <f>IF(M167&gt; 0,(COUNTIFS(FRACAS!$B$5:$B$9997, M$4, FRACAS!$D$5:$D$9997, "&lt;="&amp;M167)), "" )</f>
        <v/>
      </c>
      <c r="DO167" s="308"/>
      <c r="DP167" s="276"/>
      <c r="DQ167" s="276"/>
      <c r="DR167" s="276"/>
      <c r="DS167" s="276"/>
      <c r="DT167" s="276"/>
      <c r="DU167" s="276"/>
      <c r="DV167" s="276"/>
      <c r="DW167" s="276"/>
      <c r="DX167" s="276"/>
      <c r="DY167" s="276"/>
      <c r="DZ167" s="276"/>
      <c r="EA167" s="276"/>
      <c r="EB167" s="276"/>
      <c r="EC167" s="276"/>
      <c r="ED167" s="276"/>
      <c r="EE167" s="276"/>
      <c r="EF167" s="276"/>
      <c r="EG167" s="276"/>
      <c r="EH167" s="276"/>
      <c r="EI167" s="276"/>
      <c r="EJ167" s="276"/>
      <c r="EK167" s="276"/>
      <c r="EL167" s="276"/>
      <c r="EM167" s="276"/>
      <c r="EN167" s="276"/>
      <c r="EO167" s="276"/>
      <c r="EP167" s="276"/>
      <c r="EQ167" s="276"/>
      <c r="ER167" s="276"/>
      <c r="ES167" s="276"/>
      <c r="ET167" s="276"/>
      <c r="EU167" s="276"/>
      <c r="EV167" s="276"/>
      <c r="EW167" s="276"/>
      <c r="EX167" s="276"/>
      <c r="EY167" s="276"/>
      <c r="EZ167" s="276"/>
      <c r="FA167" s="276"/>
      <c r="FB167" s="277"/>
      <c r="JN167" s="310"/>
      <c r="JO167" s="309"/>
      <c r="JP167" s="309"/>
      <c r="JQ167" s="309"/>
      <c r="JR167" s="309"/>
      <c r="JS167" s="309"/>
      <c r="JT167" s="309"/>
      <c r="JU167" s="309"/>
      <c r="JV167" s="309"/>
      <c r="JW167" s="309"/>
      <c r="JX167" s="309"/>
      <c r="JY167" s="309"/>
      <c r="JZ167" s="309"/>
      <c r="KA167" s="309"/>
      <c r="KB167" s="309"/>
      <c r="KC167" s="309"/>
      <c r="KD167" s="309"/>
      <c r="KE167" s="309"/>
      <c r="KF167" s="309"/>
      <c r="KG167" s="309"/>
      <c r="KH167" s="309"/>
      <c r="KI167" s="309"/>
      <c r="KJ167" s="309"/>
      <c r="KK167" s="309"/>
      <c r="KL167" s="309"/>
      <c r="KM167" s="309"/>
      <c r="KN167" s="309"/>
      <c r="KO167" s="309"/>
      <c r="KP167" s="309"/>
      <c r="KQ167" s="309"/>
      <c r="KR167" s="309"/>
      <c r="KS167" s="309"/>
      <c r="KT167" s="309"/>
      <c r="KU167" s="309"/>
      <c r="KV167" s="309"/>
      <c r="KW167" s="309"/>
      <c r="KX167" s="309"/>
      <c r="KY167" s="309"/>
      <c r="KZ167" s="309"/>
      <c r="LA167" s="309"/>
      <c r="LC167" s="302" t="str">
        <f t="shared" si="17"/>
        <v/>
      </c>
      <c r="LD167" s="354" t="str" cm="1">
        <f t="array" ref="LD167">IFERROR(
    (((D167/FRACAS!$AY$1)*60))
    /
    (((D167/FRACAS!$AY$1)*60) + SUMPRODUCT((FRACAS!$B$5:$B$9997=D$4)*(FRACAS!$D$5:$D$9997&lt;=D167)*(IFERROR(FRACAS!$AM$5:$AM$9997,0)))
    ),"")</f>
        <v/>
      </c>
      <c r="LE167" s="354" t="str" cm="1">
        <f t="array" ref="LE167">IFERROR(
    (((E167/FRACAS!$AY$1)*60))
    /
    (((E167/FRACAS!$AY$1)*60) + SUMPRODUCT((FRACAS!$B$5:$B$9997=E$4)*(FRACAS!$D$5:$D$9997&lt;=E167)*(IFERROR(FRACAS!$AM$5:$AM$9997,0)))
    ),"")</f>
        <v/>
      </c>
      <c r="LF167" s="354" t="str" cm="1">
        <f t="array" ref="LF167">IFERROR(
    (((F167/FRACAS!$AY$1)*60))
    /
    (((F167/FRACAS!$AY$1)*60) + SUMPRODUCT((FRACAS!$B$5:$B$9997=F$4)*(FRACAS!$D$5:$D$9997&lt;=F167)*(IFERROR(FRACAS!$AM$5:$AM$9997,0)))
    ),"")</f>
        <v/>
      </c>
      <c r="LG167" s="354" t="str" cm="1">
        <f t="array" ref="LG167">IFERROR(
    (((G167/FRACAS!$AY$1)*60))
    /
    (((G167/FRACAS!$AY$1)*60) + SUMPRODUCT((FRACAS!$B$5:$B$9997=G$4)*(FRACAS!$D$5:$D$9997&lt;=G167)*(IFERROR(FRACAS!$AM$5:$AM$9997,0)))
    ),"")</f>
        <v/>
      </c>
      <c r="LH167" s="354" t="str" cm="1">
        <f t="array" ref="LH167">IFERROR(
    (((H167/FRACAS!$AY$1)*60))
    /
    (((H167/FRACAS!$AY$1)*60) + SUMPRODUCT((FRACAS!$B$5:$B$9997=H$4)*(FRACAS!$D$5:$D$9997&lt;=H167)*(IFERROR(FRACAS!$AM$5:$AM$9997,0)))
    ),"")</f>
        <v/>
      </c>
      <c r="LI167" s="354" t="str" cm="1">
        <f t="array" ref="LI167">IFERROR(
    (((I167/FRACAS!$AY$1)*60))
    /
    (((I167/FRACAS!$AY$1)*60) + SUMPRODUCT((FRACAS!$B$5:$B$9997=I$4)*(FRACAS!$D$5:$D$9997&lt;=I167)*(IFERROR(FRACAS!$AM$5:$AM$9997,0)))
    ),"")</f>
        <v/>
      </c>
      <c r="LJ167" s="354" t="str" cm="1">
        <f t="array" ref="LJ167">IFERROR(
    (((J167/FRACAS!$AY$1)*60))
    /
    (((J167/FRACAS!$AY$1)*60) + SUMPRODUCT((FRACAS!$B$5:$B$9997=J$4)*(FRACAS!$D$5:$D$9997&lt;=J167)*(IFERROR(FRACAS!$AM$5:$AM$9997,0)))
    ),"")</f>
        <v/>
      </c>
      <c r="LK167" s="354" t="str" cm="1">
        <f t="array" ref="LK167">IFERROR(
    (((K167/FRACAS!$AY$1)*60))
    /
    (((K167/FRACAS!$AY$1)*60) + SUMPRODUCT((FRACAS!$B$5:$B$9997=K$4)*(FRACAS!$D$5:$D$9997&lt;=K167)*(IFERROR(FRACAS!$AM$5:$AM$9997,0)))
    ),"")</f>
        <v/>
      </c>
      <c r="LL167" s="354" t="str" cm="1">
        <f t="array" ref="LL167">IFERROR(
    (((L167/FRACAS!$AY$1)*60))
    /
    (((L167/FRACAS!$AY$1)*60) + SUMPRODUCT((FRACAS!$B$5:$B$9997=L$4)*(FRACAS!$D$5:$D$9997&lt;=L167)*(IFERROR(FRACAS!$AM$5:$AM$9997,0)))
    ),"")</f>
        <v/>
      </c>
      <c r="LM167" s="354" t="str" cm="1">
        <f t="array" ref="LM167">IFERROR(
    (((M167/FRACAS!$AY$1)*60))
    /
    (((M167/FRACAS!$AY$1)*60) + SUMPRODUCT((FRACAS!$B$5:$B$9997=M$4)*(FRACAS!$D$5:$D$9997&lt;=M167)*(IFERROR(FRACAS!$AM$5:$AM$9997,0)))
    ),"")</f>
        <v/>
      </c>
      <c r="LN167" s="308"/>
      <c r="LO167" s="276"/>
      <c r="LP167" s="276"/>
      <c r="LQ167" s="276"/>
      <c r="LR167" s="276"/>
      <c r="LS167" s="276"/>
      <c r="LT167" s="276"/>
      <c r="LU167" s="276"/>
      <c r="LV167" s="276"/>
      <c r="LW167" s="276"/>
      <c r="LX167" s="276"/>
      <c r="LY167" s="276"/>
      <c r="LZ167" s="276"/>
      <c r="MA167" s="276"/>
      <c r="MB167" s="276"/>
      <c r="MC167" s="276"/>
      <c r="MD167" s="276"/>
      <c r="ME167" s="276"/>
      <c r="MF167" s="276"/>
      <c r="MG167" s="276"/>
      <c r="MH167" s="276"/>
      <c r="MI167" s="276"/>
      <c r="MJ167" s="276"/>
      <c r="MK167" s="276"/>
      <c r="ML167" s="276"/>
      <c r="MM167" s="276"/>
      <c r="MN167" s="276"/>
      <c r="MO167" s="276"/>
      <c r="MP167" s="276"/>
      <c r="MQ167" s="276"/>
      <c r="MR167" s="276"/>
      <c r="MS167" s="276"/>
      <c r="MT167" s="276"/>
      <c r="MU167" s="276"/>
      <c r="MV167" s="276"/>
      <c r="MW167" s="276"/>
      <c r="MX167" s="276"/>
      <c r="MY167" s="276"/>
      <c r="MZ167" s="276"/>
      <c r="NA167" s="277"/>
      <c r="ND167" s="345">
        <f t="shared" si="18"/>
        <v>0</v>
      </c>
      <c r="NE167" s="346" t="str">
        <f t="shared" si="16"/>
        <v/>
      </c>
      <c r="NF167" s="347" t="str" cm="1">
        <f t="array" ref="NF167">IF($ND167=0,"",(IFERROR( (IFERROR($ND167/FRACAS!$AY$1*60,0) - SUMPRODUCT( (FRACAS!$K$5:$K$9999=NF$2) * IFERROR(FRACAS!$AN$5:$AN$9999,0) ) ) / IFERROR($ND167/FRACAS!$AY$1*60,0), 1 )))</f>
        <v/>
      </c>
      <c r="NG167" s="347" t="str" cm="1">
        <f t="array" ref="NG167">IF($ND167=0,"",(IFERROR( (IFERROR($ND167/FRACAS!$AY$1*60,0) - SUMPRODUCT( (FRACAS!$K$5:$K$9999=NG$2) * IFERROR(FRACAS!$AN$5:$AN$9999,0) ) ) / IFERROR($ND167/FRACAS!$AY$1*60,0), 1 )))</f>
        <v/>
      </c>
      <c r="NH167" s="347" t="str" cm="1">
        <f t="array" ref="NH167">IF($ND167=0,"",(IFERROR( (IFERROR($ND167/FRACAS!$AY$1*60,0) - SUMPRODUCT( (FRACAS!$K$5:$K$9999=NH$2) * IFERROR(FRACAS!$AN$5:$AN$9999,0) ) ) / IFERROR($ND167/FRACAS!$AY$1*60,0), 1 )))</f>
        <v/>
      </c>
      <c r="NI167" s="347" t="str" cm="1">
        <f t="array" ref="NI167">IF($ND167=0,"",(IFERROR( (IFERROR($ND167/FRACAS!$AY$1*60,0) - SUMPRODUCT( (FRACAS!$K$5:$K$9999=NI$2) * IFERROR(FRACAS!$AN$5:$AN$9999,0) ) ) / IFERROR($ND167/FRACAS!$AY$1*60,0), 1 )))</f>
        <v/>
      </c>
      <c r="NJ167" s="347" t="str" cm="1">
        <f t="array" ref="NJ167">IF($ND167=0,"",(IFERROR( (IFERROR($ND167/FRACAS!$AY$1*60,0) - SUMPRODUCT( (FRACAS!$K$5:$K$9999=NJ$2) * IFERROR(FRACAS!$AN$5:$AN$9999,0) ) ) / IFERROR($ND167/FRACAS!$AY$1*60,0), 1 )))</f>
        <v/>
      </c>
      <c r="NK167" s="347" t="str" cm="1">
        <f t="array" ref="NK167">IF($ND167=0,"",(IFERROR( (IFERROR($ND167/FRACAS!$AY$1*60,0) - SUMPRODUCT( (FRACAS!$K$5:$K$9999=NK$2) * IFERROR(FRACAS!$AN$5:$AN$9999,0) ) ) / IFERROR($ND167/FRACAS!$AY$1*60,0), 1 )))</f>
        <v/>
      </c>
      <c r="NL167" s="347" t="str" cm="1">
        <f t="array" ref="NL167">IF($ND167=0,"",(IFERROR( (IFERROR($ND167/FRACAS!$AY$1*60,0) - SUMPRODUCT( (FRACAS!$K$5:$K$9999=NL$2) * IFERROR(FRACAS!$AN$5:$AN$9999,0) ) ) / IFERROR($ND167/FRACAS!$AY$1*60,0), 1 )))</f>
        <v/>
      </c>
      <c r="NM167" s="347" t="str" cm="1">
        <f t="array" ref="NM167">IF($ND167=0,"",(IFERROR( (IFERROR($ND167/FRACAS!$AY$1*60,0) - SUMPRODUCT( (FRACAS!$K$5:$K$9999=NM$2) * IFERROR(FRACAS!$AN$5:$AN$9999,0) ) ) / IFERROR($ND167/FRACAS!$AY$1*60,0), 1 )))</f>
        <v/>
      </c>
      <c r="NN167" s="347" t="str" cm="1">
        <f t="array" ref="NN167">IF($ND167=0,"",(IFERROR( (IFERROR($ND167/FRACAS!$AY$1*60,0) - SUMPRODUCT( (FRACAS!$K$5:$K$9999=NN$2) * IFERROR(FRACAS!$AN$5:$AN$9999,0) ) ) / IFERROR($ND167/FRACAS!$AY$1*60,0), 1 )))</f>
        <v/>
      </c>
      <c r="NO167" s="347" t="str" cm="1">
        <f t="array" ref="NO167">IF($ND167=0,"",(IFERROR( (IFERROR($ND167/FRACAS!$AY$1*60,0) - SUMPRODUCT( (FRACAS!$K$5:$K$9999=NO$2) * IFERROR(FRACAS!$AN$5:$AN$9999,0) ) ) / IFERROR($ND167/FRACAS!$AY$1*60,0), 1 )))</f>
        <v/>
      </c>
      <c r="NP167" s="347" t="str" cm="1">
        <f t="array" ref="NP167">IF($ND167=0,"",(IFERROR( (IFERROR($ND167/FRACAS!$AY$1*60,0) - SUMPRODUCT( (FRACAS!$K$5:$K$9999=NP$2) * IFERROR(FRACAS!$AN$5:$AN$9999,0) ) ) / IFERROR($ND167/FRACAS!$AY$1*60,0), 1 )))</f>
        <v/>
      </c>
      <c r="NQ167" s="347" t="str" cm="1">
        <f t="array" ref="NQ167">IF($ND167=0,"",(IFERROR( (IFERROR($ND167/FRACAS!$AY$1*60,0) - SUMPRODUCT( (FRACAS!$K$5:$K$9999=NQ$2) * IFERROR(FRACAS!$AN$5:$AN$9999,0) ) ) / IFERROR($ND167/FRACAS!$AY$1*60,0), 1 )))</f>
        <v/>
      </c>
      <c r="NR167" s="347" t="str" cm="1">
        <f t="array" ref="NR167">IF($ND167=0,"",(IFERROR( (IFERROR($ND167/FRACAS!$AY$1*60,0) - SUMPRODUCT( (FRACAS!$K$5:$K$9999=NR$2) * IFERROR(FRACAS!$AN$5:$AN$9999,0) ) ) / IFERROR($ND167/FRACAS!$AY$1*60,0), 1 )))</f>
        <v/>
      </c>
      <c r="NS167" s="347" t="str" cm="1">
        <f t="array" ref="NS167">IF($ND167=0,"",(IFERROR( (IFERROR($ND167/FRACAS!$AY$1*60,0) - SUMPRODUCT( (FRACAS!$K$5:$K$9999=NS$2) * IFERROR(FRACAS!$AN$5:$AN$9999,0) ) ) / IFERROR($ND167/FRACAS!$AY$1*60,0), 1 )))</f>
        <v/>
      </c>
      <c r="NT167" s="347" t="str" cm="1">
        <f t="array" ref="NT167">IF($ND167=0,"",(IFERROR( (IFERROR($ND167/FRACAS!$AY$1*60,0) - SUMPRODUCT( (FRACAS!$K$5:$K$9999=NT$2) * IFERROR(FRACAS!$AN$5:$AN$9999,0) ) ) / IFERROR($ND167/FRACAS!$AY$1*60,0), 1 )))</f>
        <v/>
      </c>
      <c r="NU167" s="347" t="str" cm="1">
        <f t="array" ref="NU167">IF($ND167=0,"",(IFERROR( (IFERROR($ND167/FRACAS!$AY$1*60,0) - SUMPRODUCT( (FRACAS!$K$5:$K$9999=NU$2) * IFERROR(FRACAS!$AN$5:$AN$9999,0) ) ) / IFERROR($ND167/FRACAS!$AY$1*60,0), 1 )))</f>
        <v/>
      </c>
      <c r="NV167" s="347" t="str" cm="1">
        <f t="array" ref="NV167">IF($ND167=0,"",(IFERROR( (IFERROR($ND167/FRACAS!$AY$1*60,0) - SUMPRODUCT( (FRACAS!$K$5:$K$9999=NV$2) * IFERROR(FRACAS!$AN$5:$AN$9999,0) ) ) / IFERROR($ND167/FRACAS!$AY$1*60,0), 1 )))</f>
        <v/>
      </c>
      <c r="NW167" s="347" t="str" cm="1">
        <f t="array" ref="NW167">IF($ND167=0,"",(IFERROR( (IFERROR($ND167/FRACAS!$AY$1*60,0) - SUMPRODUCT( (FRACAS!$K$5:$K$9999=NW$2) * IFERROR(FRACAS!$AN$5:$AN$9999,0) ) ) / IFERROR($ND167/FRACAS!$AY$1*60,0), 1 )))</f>
        <v/>
      </c>
      <c r="NX167" s="347" t="str" cm="1">
        <f t="array" ref="NX167">IF($ND167=0,"",(IFERROR( (IFERROR($ND167/FRACAS!$AY$1*60,0) - SUMPRODUCT( (FRACAS!$K$5:$K$9999=NX$2) * IFERROR(FRACAS!$AN$5:$AN$9999,0) ) ) / IFERROR($ND167/FRACAS!$AY$1*60,0), 1 )))</f>
        <v/>
      </c>
      <c r="NY167" s="347" t="str" cm="1">
        <f t="array" ref="NY167">IF($ND167=0,"",(IFERROR( (IFERROR($ND167/FRACAS!$AY$1*60,0) - SUMPRODUCT( (FRACAS!$K$5:$K$9999=NY$2) * IFERROR(FRACAS!$AN$5:$AN$9999,0) ) ) / IFERROR($ND167/FRACAS!$AY$1*60,0), 1 )))</f>
        <v/>
      </c>
      <c r="NZ167" s="347" t="str" cm="1">
        <f t="array" ref="NZ167">IF($ND167=0,"",(IFERROR( (IFERROR($ND167/FRACAS!$AY$1*60,0) - SUMPRODUCT( (FRACAS!$K$5:$K$9999=NZ$2) * IFERROR(FRACAS!$AN$5:$AN$9999,0) ) ) / IFERROR($ND167/FRACAS!$AY$1*60,0), 1 )))</f>
        <v/>
      </c>
      <c r="OA167" s="347" t="str" cm="1">
        <f t="array" ref="OA167">IF($ND167=0,"",(IFERROR( (IFERROR($ND167/FRACAS!$AY$1*60,0) - SUMPRODUCT( (FRACAS!$K$5:$K$9999=OA$2) * IFERROR(FRACAS!$AN$5:$AN$9999,0) ) ) / IFERROR($ND167/FRACAS!$AY$1*60,0), 1 )))</f>
        <v/>
      </c>
      <c r="OB167" s="347" t="str" cm="1">
        <f t="array" ref="OB167">IF($ND167=0,"",(IFERROR( (IFERROR($ND167/FRACAS!$AY$1*60,0) - SUMPRODUCT( (FRACAS!$K$5:$K$9999=OB$2) * IFERROR(FRACAS!$AN$5:$AN$9999,0) ) ) / IFERROR($ND167/FRACAS!$AY$1*60,0), 1 )))</f>
        <v/>
      </c>
      <c r="OC167" s="347" t="str" cm="1">
        <f t="array" ref="OC167">IF($ND167=0,"",(IFERROR( (IFERROR($ND167/FRACAS!$AY$1*60,0) - SUMPRODUCT( (FRACAS!$K$5:$K$9999=OC$2) * IFERROR(FRACAS!$AN$5:$AN$9999,0) ) ) / IFERROR($ND167/FRACAS!$AY$1*60,0), 1 )))</f>
        <v/>
      </c>
      <c r="OD167" s="347" t="str" cm="1">
        <f t="array" ref="OD167">IF($ND167=0,"",(IFERROR( (IFERROR($ND167/FRACAS!$AY$1*60,0) - SUMPRODUCT( (FRACAS!$K$5:$K$9999=OD$2) * IFERROR(FRACAS!$AN$5:$AN$9999,0) ) ) / IFERROR($ND167/FRACAS!$AY$1*60,0), 1 )))</f>
        <v/>
      </c>
      <c r="OE167" s="347" t="str" cm="1">
        <f t="array" ref="OE167">IF($ND167=0,"",(IFERROR( (IFERROR($ND167/FRACAS!$AY$1*60,0) - SUMPRODUCT( (FRACAS!$K$5:$K$9999=OE$2) * IFERROR(FRACAS!$AN$5:$AN$9999,0) ) ) / IFERROR($ND167/FRACAS!$AY$1*60,0), 1 )))</f>
        <v/>
      </c>
      <c r="OF167" s="347" t="str" cm="1">
        <f t="array" ref="OF167">IF($ND167=0,"",(IFERROR( (IFERROR($ND167/FRACAS!$AY$1*60,0) - SUMPRODUCT( (FRACAS!$K$5:$K$9999=OF$2) * IFERROR(FRACAS!$AN$5:$AN$9999,0) ) ) / IFERROR($ND167/FRACAS!$AY$1*60,0), 1 )))</f>
        <v/>
      </c>
      <c r="OG167" s="347" t="str" cm="1">
        <f t="array" ref="OG167">IF($ND167=0,"",(IFERROR( (IFERROR($ND167/FRACAS!$AY$1*60,0) - SUMPRODUCT( (FRACAS!$K$5:$K$9999=OG$2) * IFERROR(FRACAS!$AN$5:$AN$9999,0) ) ) / IFERROR($ND167/FRACAS!$AY$1*60,0), 1 )))</f>
        <v/>
      </c>
      <c r="OH167" s="347" t="str" cm="1">
        <f t="array" ref="OH167">IF($ND167=0,"",(IFERROR( (IFERROR($ND167/FRACAS!$AY$1*60,0) - SUMPRODUCT( (FRACAS!$K$5:$K$9999=OH$2) * IFERROR(FRACAS!$AN$5:$AN$9999,0) ) ) / IFERROR($ND167/FRACAS!$AY$1*60,0), 1 )))</f>
        <v/>
      </c>
      <c r="OI167" s="347" t="str" cm="1">
        <f t="array" ref="OI167">IF($ND167=0,"",(IFERROR( (IFERROR($ND167/FRACAS!$AY$1*60,0) - SUMPRODUCT( (FRACAS!$K$5:$K$9999=OI$2) * IFERROR(FRACAS!$AN$5:$AN$9999,0) ) ) / IFERROR($ND167/FRACAS!$AY$1*60,0), 1 )))</f>
        <v/>
      </c>
      <c r="OJ167" s="347" t="str" cm="1">
        <f t="array" ref="OJ167">IF($ND167=0,"",(IFERROR( (IFERROR($ND167/FRACAS!$AY$1*60,0) - SUMPRODUCT( (FRACAS!$K$5:$K$9999=OJ$2) * IFERROR(FRACAS!$AN$5:$AN$9999,0) ) ) / IFERROR($ND167/FRACAS!$AY$1*60,0), 1 )))</f>
        <v/>
      </c>
      <c r="OK167" s="347" t="str" cm="1">
        <f t="array" ref="OK167">IF($ND167=0,"",(IFERROR( (IFERROR($ND167/FRACAS!$AY$1*60,0) - SUMPRODUCT( (FRACAS!$K$5:$K$9999=OK$2) * IFERROR(FRACAS!$AN$5:$AN$9999,0) ) ) / IFERROR($ND167/FRACAS!$AY$1*60,0), 1 )))</f>
        <v/>
      </c>
      <c r="OL167" s="347" t="str" cm="1">
        <f t="array" ref="OL167">IF($ND167=0,"",(IFERROR( (IFERROR($ND167/FRACAS!$AY$1*60,0) - SUMPRODUCT( (FRACAS!$K$5:$K$9999=OL$2) * IFERROR(FRACAS!$AN$5:$AN$9999,0) ) ) / IFERROR($ND167/FRACAS!$AY$1*60,0), 1 )))</f>
        <v/>
      </c>
      <c r="OM167" s="347" t="str" cm="1">
        <f t="array" ref="OM167">IF($ND167=0,"",(IFERROR( (IFERROR($ND167/FRACAS!$AY$1*60,0) - SUMPRODUCT( (FRACAS!$K$5:$K$9999=OM$2) * IFERROR(FRACAS!$AN$5:$AN$9999,0) ) ) / IFERROR($ND167/FRACAS!$AY$1*60,0), 1 )))</f>
        <v/>
      </c>
      <c r="ON167" s="347" t="str" cm="1">
        <f t="array" ref="ON167">IF($ND167=0,"",(IFERROR( (IFERROR($ND167/FRACAS!$AY$1*60,0) - SUMPRODUCT( (FRACAS!$K$5:$K$9999=ON$2) * IFERROR(FRACAS!$AN$5:$AN$9999,0) ) ) / IFERROR($ND167/FRACAS!$AY$1*60,0), 1 )))</f>
        <v/>
      </c>
    </row>
    <row r="168" spans="2:404" ht="15" customHeight="1">
      <c r="B168" s="301" t="s">
        <v>223</v>
      </c>
      <c r="C168" s="302">
        <v>46402</v>
      </c>
      <c r="D168" s="279"/>
      <c r="E168" s="279"/>
      <c r="F168" s="279"/>
      <c r="G168" s="279"/>
      <c r="H168" s="279"/>
      <c r="I168" s="279"/>
      <c r="J168" s="279"/>
      <c r="K168" s="279"/>
      <c r="L168" s="279"/>
      <c r="M168" s="279"/>
      <c r="N168" s="305"/>
      <c r="O168" s="279"/>
      <c r="P168" s="279"/>
      <c r="Q168" s="279"/>
      <c r="R168" s="279"/>
      <c r="S168" s="279"/>
      <c r="T168" s="279"/>
      <c r="U168" s="279"/>
      <c r="V168" s="279"/>
      <c r="W168" s="279"/>
      <c r="X168" s="279"/>
      <c r="Y168" s="279"/>
      <c r="Z168" s="279"/>
      <c r="AA168" s="279"/>
      <c r="AB168" s="279"/>
      <c r="AC168" s="279"/>
      <c r="AD168" s="279"/>
      <c r="AE168" s="279"/>
      <c r="AF168" s="279"/>
      <c r="AG168" s="279"/>
      <c r="AH168" s="279"/>
      <c r="AI168" s="279"/>
      <c r="AJ168" s="279"/>
      <c r="AK168" s="279"/>
      <c r="AL168" s="279"/>
      <c r="AM168" s="279"/>
      <c r="AN168" s="279"/>
      <c r="AO168" s="279"/>
      <c r="AP168" s="279"/>
      <c r="AQ168" s="279"/>
      <c r="AR168" s="279"/>
      <c r="AS168" s="279"/>
      <c r="AT168" s="279"/>
      <c r="AU168" s="279"/>
      <c r="AV168" s="279"/>
      <c r="AW168" s="279"/>
      <c r="AX168" s="279"/>
      <c r="AY168" s="279"/>
      <c r="AZ168" s="279"/>
      <c r="BA168" s="280"/>
      <c r="BB168" s="266"/>
      <c r="BD168" s="352"/>
      <c r="BE168" s="352"/>
      <c r="BF168" s="352"/>
      <c r="BG168" s="352"/>
      <c r="BH168" s="352"/>
      <c r="BI168" s="352"/>
      <c r="BJ168" s="352"/>
      <c r="BK168" s="352"/>
      <c r="BL168" s="352"/>
      <c r="BM168" s="352"/>
      <c r="BN168" s="352"/>
      <c r="BO168" s="352"/>
      <c r="BP168" s="352"/>
      <c r="BQ168" s="352"/>
      <c r="BR168" s="352"/>
      <c r="BS168" s="352"/>
      <c r="BT168" s="352"/>
      <c r="BU168" s="352"/>
      <c r="BV168" s="352"/>
      <c r="BW168" s="352"/>
      <c r="BX168" s="352"/>
      <c r="BY168" s="352"/>
      <c r="BZ168" s="352"/>
      <c r="CA168" s="352"/>
      <c r="CB168" s="352"/>
      <c r="CC168" s="352"/>
      <c r="CD168" s="352"/>
      <c r="CE168" s="352"/>
      <c r="CF168" s="352"/>
      <c r="CG168" s="352"/>
      <c r="CH168" s="352"/>
      <c r="CI168" s="352"/>
      <c r="CJ168" s="352"/>
      <c r="CK168" s="352"/>
      <c r="CL168" s="352"/>
      <c r="CM168" s="352"/>
      <c r="CN168" s="352"/>
      <c r="CO168" s="352"/>
      <c r="CP168" s="352"/>
      <c r="CQ168" s="352"/>
      <c r="CR168" s="352"/>
      <c r="CS168" s="352"/>
      <c r="CT168" s="352"/>
      <c r="CU168" s="352"/>
      <c r="CV168" s="352"/>
      <c r="CW168" s="352"/>
      <c r="CX168" s="352"/>
      <c r="CY168" s="352"/>
      <c r="CZ168" s="352"/>
      <c r="DA168" s="352"/>
      <c r="DC168" s="266">
        <f t="shared" si="14"/>
        <v>0</v>
      </c>
      <c r="DD168" s="302" t="str">
        <f t="shared" si="15"/>
        <v/>
      </c>
      <c r="DE168" s="328" t="str">
        <f>IF(D168&gt; 0,(COUNTIFS(FRACAS!$B$5:$B$9997, D$4, FRACAS!$D$5:$D$9997, "&lt;="&amp;D168)), "" )</f>
        <v/>
      </c>
      <c r="DF168" s="282" t="str">
        <f>IF(E168&gt; 0,(COUNTIFS(FRACAS!$B$5:$B$9997, E$4, FRACAS!$D$5:$D$9997, "&lt;="&amp;E168)), "" )</f>
        <v/>
      </c>
      <c r="DG168" s="282" t="str">
        <f>IF(F168&gt; 0,(COUNTIFS(FRACAS!$B$5:$B$9997, F$4, FRACAS!$D$5:$D$9997, "&lt;="&amp;F168)), "" )</f>
        <v/>
      </c>
      <c r="DH168" s="282" t="str">
        <f>IF(G168&gt; 0,(COUNTIFS(FRACAS!$B$5:$B$9997, G$4, FRACAS!$D$5:$D$9997, "&lt;="&amp;G168)), "" )</f>
        <v/>
      </c>
      <c r="DI168" s="282" t="str">
        <f>IF(H168&gt; 0,(COUNTIFS(FRACAS!$B$5:$B$9997, H$4, FRACAS!$D$5:$D$9997, "&lt;="&amp;H168)), "" )</f>
        <v/>
      </c>
      <c r="DJ168" s="282" t="str">
        <f>IF(I168&gt; 0,(COUNTIFS(FRACAS!$B$5:$B$9997, I$4, FRACAS!$D$5:$D$9997, "&lt;="&amp;I168)), "" )</f>
        <v/>
      </c>
      <c r="DK168" s="282" t="str">
        <f>IF(J168&gt; 0,(COUNTIFS(FRACAS!$B$5:$B$9997, J$4, FRACAS!$D$5:$D$9997, "&lt;="&amp;J168)), "" )</f>
        <v/>
      </c>
      <c r="DL168" s="282" t="str">
        <f>IF(K168&gt; 0,(COUNTIFS(FRACAS!$B$5:$B$9997, K$4, FRACAS!$D$5:$D$9997, "&lt;="&amp;K168)), "" )</f>
        <v/>
      </c>
      <c r="DM168" s="282" t="str">
        <f>IF(L168&gt; 0,(COUNTIFS(FRACAS!$B$5:$B$9997, L$4, FRACAS!$D$5:$D$9997, "&lt;="&amp;L168)), "" )</f>
        <v/>
      </c>
      <c r="DN168" s="282" t="str">
        <f>IF(M168&gt; 0,(COUNTIFS(FRACAS!$B$5:$B$9997, M$4, FRACAS!$D$5:$D$9997, "&lt;="&amp;M168)), "" )</f>
        <v/>
      </c>
      <c r="DO168" s="308"/>
      <c r="DP168" s="276"/>
      <c r="DQ168" s="276"/>
      <c r="DR168" s="276"/>
      <c r="DS168" s="276"/>
      <c r="DT168" s="276"/>
      <c r="DU168" s="276"/>
      <c r="DV168" s="276"/>
      <c r="DW168" s="276"/>
      <c r="DX168" s="276"/>
      <c r="DY168" s="276"/>
      <c r="DZ168" s="276"/>
      <c r="EA168" s="276"/>
      <c r="EB168" s="276"/>
      <c r="EC168" s="276"/>
      <c r="ED168" s="276"/>
      <c r="EE168" s="276"/>
      <c r="EF168" s="276"/>
      <c r="EG168" s="276"/>
      <c r="EH168" s="276"/>
      <c r="EI168" s="276"/>
      <c r="EJ168" s="276"/>
      <c r="EK168" s="276"/>
      <c r="EL168" s="276"/>
      <c r="EM168" s="276"/>
      <c r="EN168" s="276"/>
      <c r="EO168" s="276"/>
      <c r="EP168" s="276"/>
      <c r="EQ168" s="276"/>
      <c r="ER168" s="276"/>
      <c r="ES168" s="276"/>
      <c r="ET168" s="276"/>
      <c r="EU168" s="276"/>
      <c r="EV168" s="276"/>
      <c r="EW168" s="276"/>
      <c r="EX168" s="276"/>
      <c r="EY168" s="276"/>
      <c r="EZ168" s="276"/>
      <c r="FA168" s="276"/>
      <c r="FB168" s="277"/>
      <c r="JN168" s="310"/>
      <c r="JO168" s="309"/>
      <c r="JP168" s="309"/>
      <c r="JQ168" s="309"/>
      <c r="JR168" s="309"/>
      <c r="JS168" s="309"/>
      <c r="JT168" s="309"/>
      <c r="JU168" s="309"/>
      <c r="JV168" s="309"/>
      <c r="JW168" s="309"/>
      <c r="JX168" s="309"/>
      <c r="JY168" s="309"/>
      <c r="JZ168" s="309"/>
      <c r="KA168" s="309"/>
      <c r="KB168" s="309"/>
      <c r="KC168" s="309"/>
      <c r="KD168" s="309"/>
      <c r="KE168" s="309"/>
      <c r="KF168" s="309"/>
      <c r="KG168" s="309"/>
      <c r="KH168" s="309"/>
      <c r="KI168" s="309"/>
      <c r="KJ168" s="309"/>
      <c r="KK168" s="309"/>
      <c r="KL168" s="309"/>
      <c r="KM168" s="309"/>
      <c r="KN168" s="309"/>
      <c r="KO168" s="309"/>
      <c r="KP168" s="309"/>
      <c r="KQ168" s="309"/>
      <c r="KR168" s="309"/>
      <c r="KS168" s="309"/>
      <c r="KT168" s="309"/>
      <c r="KU168" s="309"/>
      <c r="KV168" s="309"/>
      <c r="KW168" s="309"/>
      <c r="KX168" s="309"/>
      <c r="KY168" s="309"/>
      <c r="KZ168" s="309"/>
      <c r="LA168" s="309"/>
      <c r="LC168" s="302" t="str">
        <f t="shared" si="17"/>
        <v/>
      </c>
      <c r="LD168" s="354" t="str" cm="1">
        <f t="array" ref="LD168">IFERROR(
    (((D168/FRACAS!$AY$1)*60))
    /
    (((D168/FRACAS!$AY$1)*60) + SUMPRODUCT((FRACAS!$B$5:$B$9997=D$4)*(FRACAS!$D$5:$D$9997&lt;=D168)*(IFERROR(FRACAS!$AM$5:$AM$9997,0)))
    ),"")</f>
        <v/>
      </c>
      <c r="LE168" s="354" t="str" cm="1">
        <f t="array" ref="LE168">IFERROR(
    (((E168/FRACAS!$AY$1)*60))
    /
    (((E168/FRACAS!$AY$1)*60) + SUMPRODUCT((FRACAS!$B$5:$B$9997=E$4)*(FRACAS!$D$5:$D$9997&lt;=E168)*(IFERROR(FRACAS!$AM$5:$AM$9997,0)))
    ),"")</f>
        <v/>
      </c>
      <c r="LF168" s="354" t="str" cm="1">
        <f t="array" ref="LF168">IFERROR(
    (((F168/FRACAS!$AY$1)*60))
    /
    (((F168/FRACAS!$AY$1)*60) + SUMPRODUCT((FRACAS!$B$5:$B$9997=F$4)*(FRACAS!$D$5:$D$9997&lt;=F168)*(IFERROR(FRACAS!$AM$5:$AM$9997,0)))
    ),"")</f>
        <v/>
      </c>
      <c r="LG168" s="354" t="str" cm="1">
        <f t="array" ref="LG168">IFERROR(
    (((G168/FRACAS!$AY$1)*60))
    /
    (((G168/FRACAS!$AY$1)*60) + SUMPRODUCT((FRACAS!$B$5:$B$9997=G$4)*(FRACAS!$D$5:$D$9997&lt;=G168)*(IFERROR(FRACAS!$AM$5:$AM$9997,0)))
    ),"")</f>
        <v/>
      </c>
      <c r="LH168" s="354" t="str" cm="1">
        <f t="array" ref="LH168">IFERROR(
    (((H168/FRACAS!$AY$1)*60))
    /
    (((H168/FRACAS!$AY$1)*60) + SUMPRODUCT((FRACAS!$B$5:$B$9997=H$4)*(FRACAS!$D$5:$D$9997&lt;=H168)*(IFERROR(FRACAS!$AM$5:$AM$9997,0)))
    ),"")</f>
        <v/>
      </c>
      <c r="LI168" s="354" t="str" cm="1">
        <f t="array" ref="LI168">IFERROR(
    (((I168/FRACAS!$AY$1)*60))
    /
    (((I168/FRACAS!$AY$1)*60) + SUMPRODUCT((FRACAS!$B$5:$B$9997=I$4)*(FRACAS!$D$5:$D$9997&lt;=I168)*(IFERROR(FRACAS!$AM$5:$AM$9997,0)))
    ),"")</f>
        <v/>
      </c>
      <c r="LJ168" s="354" t="str" cm="1">
        <f t="array" ref="LJ168">IFERROR(
    (((J168/FRACAS!$AY$1)*60))
    /
    (((J168/FRACAS!$AY$1)*60) + SUMPRODUCT((FRACAS!$B$5:$B$9997=J$4)*(FRACAS!$D$5:$D$9997&lt;=J168)*(IFERROR(FRACAS!$AM$5:$AM$9997,0)))
    ),"")</f>
        <v/>
      </c>
      <c r="LK168" s="354" t="str" cm="1">
        <f t="array" ref="LK168">IFERROR(
    (((K168/FRACAS!$AY$1)*60))
    /
    (((K168/FRACAS!$AY$1)*60) + SUMPRODUCT((FRACAS!$B$5:$B$9997=K$4)*(FRACAS!$D$5:$D$9997&lt;=K168)*(IFERROR(FRACAS!$AM$5:$AM$9997,0)))
    ),"")</f>
        <v/>
      </c>
      <c r="LL168" s="354" t="str" cm="1">
        <f t="array" ref="LL168">IFERROR(
    (((L168/FRACAS!$AY$1)*60))
    /
    (((L168/FRACAS!$AY$1)*60) + SUMPRODUCT((FRACAS!$B$5:$B$9997=L$4)*(FRACAS!$D$5:$D$9997&lt;=L168)*(IFERROR(FRACAS!$AM$5:$AM$9997,0)))
    ),"")</f>
        <v/>
      </c>
      <c r="LM168" s="354" t="str" cm="1">
        <f t="array" ref="LM168">IFERROR(
    (((M168/FRACAS!$AY$1)*60))
    /
    (((M168/FRACAS!$AY$1)*60) + SUMPRODUCT((FRACAS!$B$5:$B$9997=M$4)*(FRACAS!$D$5:$D$9997&lt;=M168)*(IFERROR(FRACAS!$AM$5:$AM$9997,0)))
    ),"")</f>
        <v/>
      </c>
      <c r="LN168" s="308"/>
      <c r="LO168" s="276"/>
      <c r="LP168" s="276"/>
      <c r="LQ168" s="276"/>
      <c r="LR168" s="276"/>
      <c r="LS168" s="276"/>
      <c r="LT168" s="276"/>
      <c r="LU168" s="276"/>
      <c r="LV168" s="276"/>
      <c r="LW168" s="276"/>
      <c r="LX168" s="276"/>
      <c r="LY168" s="276"/>
      <c r="LZ168" s="276"/>
      <c r="MA168" s="276"/>
      <c r="MB168" s="276"/>
      <c r="MC168" s="276"/>
      <c r="MD168" s="276"/>
      <c r="ME168" s="276"/>
      <c r="MF168" s="276"/>
      <c r="MG168" s="276"/>
      <c r="MH168" s="276"/>
      <c r="MI168" s="276"/>
      <c r="MJ168" s="276"/>
      <c r="MK168" s="276"/>
      <c r="ML168" s="276"/>
      <c r="MM168" s="276"/>
      <c r="MN168" s="276"/>
      <c r="MO168" s="276"/>
      <c r="MP168" s="276"/>
      <c r="MQ168" s="276"/>
      <c r="MR168" s="276"/>
      <c r="MS168" s="276"/>
      <c r="MT168" s="276"/>
      <c r="MU168" s="276"/>
      <c r="MV168" s="276"/>
      <c r="MW168" s="276"/>
      <c r="MX168" s="276"/>
      <c r="MY168" s="276"/>
      <c r="MZ168" s="276"/>
      <c r="NA168" s="277"/>
      <c r="ND168" s="345">
        <f t="shared" si="18"/>
        <v>0</v>
      </c>
      <c r="NE168" s="346" t="str">
        <f t="shared" si="16"/>
        <v/>
      </c>
      <c r="NF168" s="347" t="str" cm="1">
        <f t="array" ref="NF168">IF($ND168=0,"",(IFERROR( (IFERROR($ND168/FRACAS!$AY$1*60,0) - SUMPRODUCT( (FRACAS!$K$5:$K$9999=NF$2) * IFERROR(FRACAS!$AN$5:$AN$9999,0) ) ) / IFERROR($ND168/FRACAS!$AY$1*60,0), 1 )))</f>
        <v/>
      </c>
      <c r="NG168" s="347" t="str" cm="1">
        <f t="array" ref="NG168">IF($ND168=0,"",(IFERROR( (IFERROR($ND168/FRACAS!$AY$1*60,0) - SUMPRODUCT( (FRACAS!$K$5:$K$9999=NG$2) * IFERROR(FRACAS!$AN$5:$AN$9999,0) ) ) / IFERROR($ND168/FRACAS!$AY$1*60,0), 1 )))</f>
        <v/>
      </c>
      <c r="NH168" s="347" t="str" cm="1">
        <f t="array" ref="NH168">IF($ND168=0,"",(IFERROR( (IFERROR($ND168/FRACAS!$AY$1*60,0) - SUMPRODUCT( (FRACAS!$K$5:$K$9999=NH$2) * IFERROR(FRACAS!$AN$5:$AN$9999,0) ) ) / IFERROR($ND168/FRACAS!$AY$1*60,0), 1 )))</f>
        <v/>
      </c>
      <c r="NI168" s="347" t="str" cm="1">
        <f t="array" ref="NI168">IF($ND168=0,"",(IFERROR( (IFERROR($ND168/FRACAS!$AY$1*60,0) - SUMPRODUCT( (FRACAS!$K$5:$K$9999=NI$2) * IFERROR(FRACAS!$AN$5:$AN$9999,0) ) ) / IFERROR($ND168/FRACAS!$AY$1*60,0), 1 )))</f>
        <v/>
      </c>
      <c r="NJ168" s="347" t="str" cm="1">
        <f t="array" ref="NJ168">IF($ND168=0,"",(IFERROR( (IFERROR($ND168/FRACAS!$AY$1*60,0) - SUMPRODUCT( (FRACAS!$K$5:$K$9999=NJ$2) * IFERROR(FRACAS!$AN$5:$AN$9999,0) ) ) / IFERROR($ND168/FRACAS!$AY$1*60,0), 1 )))</f>
        <v/>
      </c>
      <c r="NK168" s="347" t="str" cm="1">
        <f t="array" ref="NK168">IF($ND168=0,"",(IFERROR( (IFERROR($ND168/FRACAS!$AY$1*60,0) - SUMPRODUCT( (FRACAS!$K$5:$K$9999=NK$2) * IFERROR(FRACAS!$AN$5:$AN$9999,0) ) ) / IFERROR($ND168/FRACAS!$AY$1*60,0), 1 )))</f>
        <v/>
      </c>
      <c r="NL168" s="347" t="str" cm="1">
        <f t="array" ref="NL168">IF($ND168=0,"",(IFERROR( (IFERROR($ND168/FRACAS!$AY$1*60,0) - SUMPRODUCT( (FRACAS!$K$5:$K$9999=NL$2) * IFERROR(FRACAS!$AN$5:$AN$9999,0) ) ) / IFERROR($ND168/FRACAS!$AY$1*60,0), 1 )))</f>
        <v/>
      </c>
      <c r="NM168" s="347" t="str" cm="1">
        <f t="array" ref="NM168">IF($ND168=0,"",(IFERROR( (IFERROR($ND168/FRACAS!$AY$1*60,0) - SUMPRODUCT( (FRACAS!$K$5:$K$9999=NM$2) * IFERROR(FRACAS!$AN$5:$AN$9999,0) ) ) / IFERROR($ND168/FRACAS!$AY$1*60,0), 1 )))</f>
        <v/>
      </c>
      <c r="NN168" s="347" t="str" cm="1">
        <f t="array" ref="NN168">IF($ND168=0,"",(IFERROR( (IFERROR($ND168/FRACAS!$AY$1*60,0) - SUMPRODUCT( (FRACAS!$K$5:$K$9999=NN$2) * IFERROR(FRACAS!$AN$5:$AN$9999,0) ) ) / IFERROR($ND168/FRACAS!$AY$1*60,0), 1 )))</f>
        <v/>
      </c>
      <c r="NO168" s="347" t="str" cm="1">
        <f t="array" ref="NO168">IF($ND168=0,"",(IFERROR( (IFERROR($ND168/FRACAS!$AY$1*60,0) - SUMPRODUCT( (FRACAS!$K$5:$K$9999=NO$2) * IFERROR(FRACAS!$AN$5:$AN$9999,0) ) ) / IFERROR($ND168/FRACAS!$AY$1*60,0), 1 )))</f>
        <v/>
      </c>
      <c r="NP168" s="347" t="str" cm="1">
        <f t="array" ref="NP168">IF($ND168=0,"",(IFERROR( (IFERROR($ND168/FRACAS!$AY$1*60,0) - SUMPRODUCT( (FRACAS!$K$5:$K$9999=NP$2) * IFERROR(FRACAS!$AN$5:$AN$9999,0) ) ) / IFERROR($ND168/FRACAS!$AY$1*60,0), 1 )))</f>
        <v/>
      </c>
      <c r="NQ168" s="347" t="str" cm="1">
        <f t="array" ref="NQ168">IF($ND168=0,"",(IFERROR( (IFERROR($ND168/FRACAS!$AY$1*60,0) - SUMPRODUCT( (FRACAS!$K$5:$K$9999=NQ$2) * IFERROR(FRACAS!$AN$5:$AN$9999,0) ) ) / IFERROR($ND168/FRACAS!$AY$1*60,0), 1 )))</f>
        <v/>
      </c>
      <c r="NR168" s="347" t="str" cm="1">
        <f t="array" ref="NR168">IF($ND168=0,"",(IFERROR( (IFERROR($ND168/FRACAS!$AY$1*60,0) - SUMPRODUCT( (FRACAS!$K$5:$K$9999=NR$2) * IFERROR(FRACAS!$AN$5:$AN$9999,0) ) ) / IFERROR($ND168/FRACAS!$AY$1*60,0), 1 )))</f>
        <v/>
      </c>
      <c r="NS168" s="347" t="str" cm="1">
        <f t="array" ref="NS168">IF($ND168=0,"",(IFERROR( (IFERROR($ND168/FRACAS!$AY$1*60,0) - SUMPRODUCT( (FRACAS!$K$5:$K$9999=NS$2) * IFERROR(FRACAS!$AN$5:$AN$9999,0) ) ) / IFERROR($ND168/FRACAS!$AY$1*60,0), 1 )))</f>
        <v/>
      </c>
      <c r="NT168" s="347" t="str" cm="1">
        <f t="array" ref="NT168">IF($ND168=0,"",(IFERROR( (IFERROR($ND168/FRACAS!$AY$1*60,0) - SUMPRODUCT( (FRACAS!$K$5:$K$9999=NT$2) * IFERROR(FRACAS!$AN$5:$AN$9999,0) ) ) / IFERROR($ND168/FRACAS!$AY$1*60,0), 1 )))</f>
        <v/>
      </c>
      <c r="NU168" s="347" t="str" cm="1">
        <f t="array" ref="NU168">IF($ND168=0,"",(IFERROR( (IFERROR($ND168/FRACAS!$AY$1*60,0) - SUMPRODUCT( (FRACAS!$K$5:$K$9999=NU$2) * IFERROR(FRACAS!$AN$5:$AN$9999,0) ) ) / IFERROR($ND168/FRACAS!$AY$1*60,0), 1 )))</f>
        <v/>
      </c>
      <c r="NV168" s="347" t="str" cm="1">
        <f t="array" ref="NV168">IF($ND168=0,"",(IFERROR( (IFERROR($ND168/FRACAS!$AY$1*60,0) - SUMPRODUCT( (FRACAS!$K$5:$K$9999=NV$2) * IFERROR(FRACAS!$AN$5:$AN$9999,0) ) ) / IFERROR($ND168/FRACAS!$AY$1*60,0), 1 )))</f>
        <v/>
      </c>
      <c r="NW168" s="347" t="str" cm="1">
        <f t="array" ref="NW168">IF($ND168=0,"",(IFERROR( (IFERROR($ND168/FRACAS!$AY$1*60,0) - SUMPRODUCT( (FRACAS!$K$5:$K$9999=NW$2) * IFERROR(FRACAS!$AN$5:$AN$9999,0) ) ) / IFERROR($ND168/FRACAS!$AY$1*60,0), 1 )))</f>
        <v/>
      </c>
      <c r="NX168" s="347" t="str" cm="1">
        <f t="array" ref="NX168">IF($ND168=0,"",(IFERROR( (IFERROR($ND168/FRACAS!$AY$1*60,0) - SUMPRODUCT( (FRACAS!$K$5:$K$9999=NX$2) * IFERROR(FRACAS!$AN$5:$AN$9999,0) ) ) / IFERROR($ND168/FRACAS!$AY$1*60,0), 1 )))</f>
        <v/>
      </c>
      <c r="NY168" s="347" t="str" cm="1">
        <f t="array" ref="NY168">IF($ND168=0,"",(IFERROR( (IFERROR($ND168/FRACAS!$AY$1*60,0) - SUMPRODUCT( (FRACAS!$K$5:$K$9999=NY$2) * IFERROR(FRACAS!$AN$5:$AN$9999,0) ) ) / IFERROR($ND168/FRACAS!$AY$1*60,0), 1 )))</f>
        <v/>
      </c>
      <c r="NZ168" s="347" t="str" cm="1">
        <f t="array" ref="NZ168">IF($ND168=0,"",(IFERROR( (IFERROR($ND168/FRACAS!$AY$1*60,0) - SUMPRODUCT( (FRACAS!$K$5:$K$9999=NZ$2) * IFERROR(FRACAS!$AN$5:$AN$9999,0) ) ) / IFERROR($ND168/FRACAS!$AY$1*60,0), 1 )))</f>
        <v/>
      </c>
      <c r="OA168" s="347" t="str" cm="1">
        <f t="array" ref="OA168">IF($ND168=0,"",(IFERROR( (IFERROR($ND168/FRACAS!$AY$1*60,0) - SUMPRODUCT( (FRACAS!$K$5:$K$9999=OA$2) * IFERROR(FRACAS!$AN$5:$AN$9999,0) ) ) / IFERROR($ND168/FRACAS!$AY$1*60,0), 1 )))</f>
        <v/>
      </c>
      <c r="OB168" s="347" t="str" cm="1">
        <f t="array" ref="OB168">IF($ND168=0,"",(IFERROR( (IFERROR($ND168/FRACAS!$AY$1*60,0) - SUMPRODUCT( (FRACAS!$K$5:$K$9999=OB$2) * IFERROR(FRACAS!$AN$5:$AN$9999,0) ) ) / IFERROR($ND168/FRACAS!$AY$1*60,0), 1 )))</f>
        <v/>
      </c>
      <c r="OC168" s="347" t="str" cm="1">
        <f t="array" ref="OC168">IF($ND168=0,"",(IFERROR( (IFERROR($ND168/FRACAS!$AY$1*60,0) - SUMPRODUCT( (FRACAS!$K$5:$K$9999=OC$2) * IFERROR(FRACAS!$AN$5:$AN$9999,0) ) ) / IFERROR($ND168/FRACAS!$AY$1*60,0), 1 )))</f>
        <v/>
      </c>
      <c r="OD168" s="347" t="str" cm="1">
        <f t="array" ref="OD168">IF($ND168=0,"",(IFERROR( (IFERROR($ND168/FRACAS!$AY$1*60,0) - SUMPRODUCT( (FRACAS!$K$5:$K$9999=OD$2) * IFERROR(FRACAS!$AN$5:$AN$9999,0) ) ) / IFERROR($ND168/FRACAS!$AY$1*60,0), 1 )))</f>
        <v/>
      </c>
      <c r="OE168" s="347" t="str" cm="1">
        <f t="array" ref="OE168">IF($ND168=0,"",(IFERROR( (IFERROR($ND168/FRACAS!$AY$1*60,0) - SUMPRODUCT( (FRACAS!$K$5:$K$9999=OE$2) * IFERROR(FRACAS!$AN$5:$AN$9999,0) ) ) / IFERROR($ND168/FRACAS!$AY$1*60,0), 1 )))</f>
        <v/>
      </c>
      <c r="OF168" s="347" t="str" cm="1">
        <f t="array" ref="OF168">IF($ND168=0,"",(IFERROR( (IFERROR($ND168/FRACAS!$AY$1*60,0) - SUMPRODUCT( (FRACAS!$K$5:$K$9999=OF$2) * IFERROR(FRACAS!$AN$5:$AN$9999,0) ) ) / IFERROR($ND168/FRACAS!$AY$1*60,0), 1 )))</f>
        <v/>
      </c>
      <c r="OG168" s="347" t="str" cm="1">
        <f t="array" ref="OG168">IF($ND168=0,"",(IFERROR( (IFERROR($ND168/FRACAS!$AY$1*60,0) - SUMPRODUCT( (FRACAS!$K$5:$K$9999=OG$2) * IFERROR(FRACAS!$AN$5:$AN$9999,0) ) ) / IFERROR($ND168/FRACAS!$AY$1*60,0), 1 )))</f>
        <v/>
      </c>
      <c r="OH168" s="347" t="str" cm="1">
        <f t="array" ref="OH168">IF($ND168=0,"",(IFERROR( (IFERROR($ND168/FRACAS!$AY$1*60,0) - SUMPRODUCT( (FRACAS!$K$5:$K$9999=OH$2) * IFERROR(FRACAS!$AN$5:$AN$9999,0) ) ) / IFERROR($ND168/FRACAS!$AY$1*60,0), 1 )))</f>
        <v/>
      </c>
      <c r="OI168" s="347" t="str" cm="1">
        <f t="array" ref="OI168">IF($ND168=0,"",(IFERROR( (IFERROR($ND168/FRACAS!$AY$1*60,0) - SUMPRODUCT( (FRACAS!$K$5:$K$9999=OI$2) * IFERROR(FRACAS!$AN$5:$AN$9999,0) ) ) / IFERROR($ND168/FRACAS!$AY$1*60,0), 1 )))</f>
        <v/>
      </c>
      <c r="OJ168" s="347" t="str" cm="1">
        <f t="array" ref="OJ168">IF($ND168=0,"",(IFERROR( (IFERROR($ND168/FRACAS!$AY$1*60,0) - SUMPRODUCT( (FRACAS!$K$5:$K$9999=OJ$2) * IFERROR(FRACAS!$AN$5:$AN$9999,0) ) ) / IFERROR($ND168/FRACAS!$AY$1*60,0), 1 )))</f>
        <v/>
      </c>
      <c r="OK168" s="347" t="str" cm="1">
        <f t="array" ref="OK168">IF($ND168=0,"",(IFERROR( (IFERROR($ND168/FRACAS!$AY$1*60,0) - SUMPRODUCT( (FRACAS!$K$5:$K$9999=OK$2) * IFERROR(FRACAS!$AN$5:$AN$9999,0) ) ) / IFERROR($ND168/FRACAS!$AY$1*60,0), 1 )))</f>
        <v/>
      </c>
      <c r="OL168" s="347" t="str" cm="1">
        <f t="array" ref="OL168">IF($ND168=0,"",(IFERROR( (IFERROR($ND168/FRACAS!$AY$1*60,0) - SUMPRODUCT( (FRACAS!$K$5:$K$9999=OL$2) * IFERROR(FRACAS!$AN$5:$AN$9999,0) ) ) / IFERROR($ND168/FRACAS!$AY$1*60,0), 1 )))</f>
        <v/>
      </c>
      <c r="OM168" s="347" t="str" cm="1">
        <f t="array" ref="OM168">IF($ND168=0,"",(IFERROR( (IFERROR($ND168/FRACAS!$AY$1*60,0) - SUMPRODUCT( (FRACAS!$K$5:$K$9999=OM$2) * IFERROR(FRACAS!$AN$5:$AN$9999,0) ) ) / IFERROR($ND168/FRACAS!$AY$1*60,0), 1 )))</f>
        <v/>
      </c>
      <c r="ON168" s="347" t="str" cm="1">
        <f t="array" ref="ON168">IF($ND168=0,"",(IFERROR( (IFERROR($ND168/FRACAS!$AY$1*60,0) - SUMPRODUCT( (FRACAS!$K$5:$K$9999=ON$2) * IFERROR(FRACAS!$AN$5:$AN$9999,0) ) ) / IFERROR($ND168/FRACAS!$AY$1*60,0), 1 )))</f>
        <v/>
      </c>
    </row>
    <row r="169" spans="2:404" ht="15" customHeight="1">
      <c r="B169" s="301" t="s">
        <v>224</v>
      </c>
      <c r="C169" s="302">
        <v>46409</v>
      </c>
      <c r="D169" s="279"/>
      <c r="E169" s="279"/>
      <c r="F169" s="279"/>
      <c r="G169" s="279"/>
      <c r="H169" s="279"/>
      <c r="I169" s="279"/>
      <c r="J169" s="279"/>
      <c r="K169" s="279"/>
      <c r="L169" s="279"/>
      <c r="M169" s="279"/>
      <c r="N169" s="305"/>
      <c r="O169" s="279"/>
      <c r="P169" s="279"/>
      <c r="Q169" s="279"/>
      <c r="R169" s="279"/>
      <c r="S169" s="279"/>
      <c r="T169" s="279"/>
      <c r="U169" s="279"/>
      <c r="V169" s="279"/>
      <c r="W169" s="279"/>
      <c r="X169" s="279"/>
      <c r="Y169" s="279"/>
      <c r="Z169" s="279"/>
      <c r="AA169" s="279"/>
      <c r="AB169" s="279"/>
      <c r="AC169" s="279"/>
      <c r="AD169" s="279"/>
      <c r="AE169" s="279"/>
      <c r="AF169" s="279"/>
      <c r="AG169" s="279"/>
      <c r="AH169" s="279"/>
      <c r="AI169" s="279"/>
      <c r="AJ169" s="279"/>
      <c r="AK169" s="279"/>
      <c r="AL169" s="279"/>
      <c r="AM169" s="279"/>
      <c r="AN169" s="279"/>
      <c r="AO169" s="279"/>
      <c r="AP169" s="279"/>
      <c r="AQ169" s="279"/>
      <c r="AR169" s="279"/>
      <c r="AS169" s="279"/>
      <c r="AT169" s="279"/>
      <c r="AU169" s="279"/>
      <c r="AV169" s="279"/>
      <c r="AW169" s="279"/>
      <c r="AX169" s="279"/>
      <c r="AY169" s="279"/>
      <c r="AZ169" s="279"/>
      <c r="BA169" s="280"/>
      <c r="BB169" s="266"/>
      <c r="BD169" s="352"/>
      <c r="BE169" s="352"/>
      <c r="BF169" s="352"/>
      <c r="BG169" s="352"/>
      <c r="BH169" s="352"/>
      <c r="BI169" s="352"/>
      <c r="BJ169" s="352"/>
      <c r="BK169" s="352"/>
      <c r="BL169" s="352"/>
      <c r="BM169" s="352"/>
      <c r="BN169" s="352"/>
      <c r="BO169" s="352"/>
      <c r="BP169" s="352"/>
      <c r="BQ169" s="352"/>
      <c r="BR169" s="352"/>
      <c r="BS169" s="352"/>
      <c r="BT169" s="352"/>
      <c r="BU169" s="352"/>
      <c r="BV169" s="352"/>
      <c r="BW169" s="352"/>
      <c r="BX169" s="352"/>
      <c r="BY169" s="352"/>
      <c r="BZ169" s="352"/>
      <c r="CA169" s="352"/>
      <c r="CB169" s="352"/>
      <c r="CC169" s="352"/>
      <c r="CD169" s="352"/>
      <c r="CE169" s="352"/>
      <c r="CF169" s="352"/>
      <c r="CG169" s="352"/>
      <c r="CH169" s="352"/>
      <c r="CI169" s="352"/>
      <c r="CJ169" s="352"/>
      <c r="CK169" s="352"/>
      <c r="CL169" s="352"/>
      <c r="CM169" s="352"/>
      <c r="CN169" s="352"/>
      <c r="CO169" s="352"/>
      <c r="CP169" s="352"/>
      <c r="CQ169" s="352"/>
      <c r="CR169" s="352"/>
      <c r="CS169" s="352"/>
      <c r="CT169" s="352"/>
      <c r="CU169" s="352"/>
      <c r="CV169" s="352"/>
      <c r="CW169" s="352"/>
      <c r="CX169" s="352"/>
      <c r="CY169" s="352"/>
      <c r="CZ169" s="352"/>
      <c r="DA169" s="352"/>
      <c r="DC169" s="266">
        <f t="shared" si="14"/>
        <v>0</v>
      </c>
      <c r="DD169" s="302" t="str">
        <f t="shared" si="15"/>
        <v/>
      </c>
      <c r="DE169" s="328" t="str">
        <f>IF(D169&gt; 0,(COUNTIFS(FRACAS!$B$5:$B$9997, D$4, FRACAS!$D$5:$D$9997, "&lt;="&amp;D169)), "" )</f>
        <v/>
      </c>
      <c r="DF169" s="282" t="str">
        <f>IF(E169&gt; 0,(COUNTIFS(FRACAS!$B$5:$B$9997, E$4, FRACAS!$D$5:$D$9997, "&lt;="&amp;E169)), "" )</f>
        <v/>
      </c>
      <c r="DG169" s="282" t="str">
        <f>IF(F169&gt; 0,(COUNTIFS(FRACAS!$B$5:$B$9997, F$4, FRACAS!$D$5:$D$9997, "&lt;="&amp;F169)), "" )</f>
        <v/>
      </c>
      <c r="DH169" s="282" t="str">
        <f>IF(G169&gt; 0,(COUNTIFS(FRACAS!$B$5:$B$9997, G$4, FRACAS!$D$5:$D$9997, "&lt;="&amp;G169)), "" )</f>
        <v/>
      </c>
      <c r="DI169" s="282" t="str">
        <f>IF(H169&gt; 0,(COUNTIFS(FRACAS!$B$5:$B$9997, H$4, FRACAS!$D$5:$D$9997, "&lt;="&amp;H169)), "" )</f>
        <v/>
      </c>
      <c r="DJ169" s="282" t="str">
        <f>IF(I169&gt; 0,(COUNTIFS(FRACAS!$B$5:$B$9997, I$4, FRACAS!$D$5:$D$9997, "&lt;="&amp;I169)), "" )</f>
        <v/>
      </c>
      <c r="DK169" s="282" t="str">
        <f>IF(J169&gt; 0,(COUNTIFS(FRACAS!$B$5:$B$9997, J$4, FRACAS!$D$5:$D$9997, "&lt;="&amp;J169)), "" )</f>
        <v/>
      </c>
      <c r="DL169" s="282" t="str">
        <f>IF(K169&gt; 0,(COUNTIFS(FRACAS!$B$5:$B$9997, K$4, FRACAS!$D$5:$D$9997, "&lt;="&amp;K169)), "" )</f>
        <v/>
      </c>
      <c r="DM169" s="282" t="str">
        <f>IF(L169&gt; 0,(COUNTIFS(FRACAS!$B$5:$B$9997, L$4, FRACAS!$D$5:$D$9997, "&lt;="&amp;L169)), "" )</f>
        <v/>
      </c>
      <c r="DN169" s="282" t="str">
        <f>IF(M169&gt; 0,(COUNTIFS(FRACAS!$B$5:$B$9997, M$4, FRACAS!$D$5:$D$9997, "&lt;="&amp;M169)), "" )</f>
        <v/>
      </c>
      <c r="DO169" s="308"/>
      <c r="DP169" s="276"/>
      <c r="DQ169" s="276"/>
      <c r="DR169" s="276"/>
      <c r="DS169" s="276"/>
      <c r="DT169" s="276"/>
      <c r="DU169" s="276"/>
      <c r="DV169" s="276"/>
      <c r="DW169" s="276"/>
      <c r="DX169" s="276"/>
      <c r="DY169" s="276"/>
      <c r="DZ169" s="276"/>
      <c r="EA169" s="276"/>
      <c r="EB169" s="276"/>
      <c r="EC169" s="276"/>
      <c r="ED169" s="276"/>
      <c r="EE169" s="276"/>
      <c r="EF169" s="276"/>
      <c r="EG169" s="276"/>
      <c r="EH169" s="276"/>
      <c r="EI169" s="276"/>
      <c r="EJ169" s="276"/>
      <c r="EK169" s="276"/>
      <c r="EL169" s="276"/>
      <c r="EM169" s="276"/>
      <c r="EN169" s="276"/>
      <c r="EO169" s="276"/>
      <c r="EP169" s="276"/>
      <c r="EQ169" s="276"/>
      <c r="ER169" s="276"/>
      <c r="ES169" s="276"/>
      <c r="ET169" s="276"/>
      <c r="EU169" s="276"/>
      <c r="EV169" s="276"/>
      <c r="EW169" s="276"/>
      <c r="EX169" s="276"/>
      <c r="EY169" s="276"/>
      <c r="EZ169" s="276"/>
      <c r="FA169" s="276"/>
      <c r="FB169" s="277"/>
      <c r="JN169" s="310"/>
      <c r="JO169" s="309"/>
      <c r="JP169" s="309"/>
      <c r="JQ169" s="309"/>
      <c r="JR169" s="309"/>
      <c r="JS169" s="309"/>
      <c r="JT169" s="309"/>
      <c r="JU169" s="309"/>
      <c r="JV169" s="309"/>
      <c r="JW169" s="309"/>
      <c r="JX169" s="309"/>
      <c r="JY169" s="309"/>
      <c r="JZ169" s="309"/>
      <c r="KA169" s="309"/>
      <c r="KB169" s="309"/>
      <c r="KC169" s="309"/>
      <c r="KD169" s="309"/>
      <c r="KE169" s="309"/>
      <c r="KF169" s="309"/>
      <c r="KG169" s="309"/>
      <c r="KH169" s="309"/>
      <c r="KI169" s="309"/>
      <c r="KJ169" s="309"/>
      <c r="KK169" s="309"/>
      <c r="KL169" s="309"/>
      <c r="KM169" s="309"/>
      <c r="KN169" s="309"/>
      <c r="KO169" s="309"/>
      <c r="KP169" s="309"/>
      <c r="KQ169" s="309"/>
      <c r="KR169" s="309"/>
      <c r="KS169" s="309"/>
      <c r="KT169" s="309"/>
      <c r="KU169" s="309"/>
      <c r="KV169" s="309"/>
      <c r="KW169" s="309"/>
      <c r="KX169" s="309"/>
      <c r="KY169" s="309"/>
      <c r="KZ169" s="309"/>
      <c r="LA169" s="309"/>
      <c r="LC169" s="302" t="str">
        <f t="shared" si="17"/>
        <v/>
      </c>
      <c r="LD169" s="354" t="str" cm="1">
        <f t="array" ref="LD169">IFERROR(
    (((D169/FRACAS!$AY$1)*60))
    /
    (((D169/FRACAS!$AY$1)*60) + SUMPRODUCT((FRACAS!$B$5:$B$9997=D$4)*(FRACAS!$D$5:$D$9997&lt;=D169)*(IFERROR(FRACAS!$AM$5:$AM$9997,0)))
    ),"")</f>
        <v/>
      </c>
      <c r="LE169" s="354" t="str" cm="1">
        <f t="array" ref="LE169">IFERROR(
    (((E169/FRACAS!$AY$1)*60))
    /
    (((E169/FRACAS!$AY$1)*60) + SUMPRODUCT((FRACAS!$B$5:$B$9997=E$4)*(FRACAS!$D$5:$D$9997&lt;=E169)*(IFERROR(FRACAS!$AM$5:$AM$9997,0)))
    ),"")</f>
        <v/>
      </c>
      <c r="LF169" s="354" t="str" cm="1">
        <f t="array" ref="LF169">IFERROR(
    (((F169/FRACAS!$AY$1)*60))
    /
    (((F169/FRACAS!$AY$1)*60) + SUMPRODUCT((FRACAS!$B$5:$B$9997=F$4)*(FRACAS!$D$5:$D$9997&lt;=F169)*(IFERROR(FRACAS!$AM$5:$AM$9997,0)))
    ),"")</f>
        <v/>
      </c>
      <c r="LG169" s="354" t="str" cm="1">
        <f t="array" ref="LG169">IFERROR(
    (((G169/FRACAS!$AY$1)*60))
    /
    (((G169/FRACAS!$AY$1)*60) + SUMPRODUCT((FRACAS!$B$5:$B$9997=G$4)*(FRACAS!$D$5:$D$9997&lt;=G169)*(IFERROR(FRACAS!$AM$5:$AM$9997,0)))
    ),"")</f>
        <v/>
      </c>
      <c r="LH169" s="354" t="str" cm="1">
        <f t="array" ref="LH169">IFERROR(
    (((H169/FRACAS!$AY$1)*60))
    /
    (((H169/FRACAS!$AY$1)*60) + SUMPRODUCT((FRACAS!$B$5:$B$9997=H$4)*(FRACAS!$D$5:$D$9997&lt;=H169)*(IFERROR(FRACAS!$AM$5:$AM$9997,0)))
    ),"")</f>
        <v/>
      </c>
      <c r="LI169" s="354" t="str" cm="1">
        <f t="array" ref="LI169">IFERROR(
    (((I169/FRACAS!$AY$1)*60))
    /
    (((I169/FRACAS!$AY$1)*60) + SUMPRODUCT((FRACAS!$B$5:$B$9997=I$4)*(FRACAS!$D$5:$D$9997&lt;=I169)*(IFERROR(FRACAS!$AM$5:$AM$9997,0)))
    ),"")</f>
        <v/>
      </c>
      <c r="LJ169" s="354" t="str" cm="1">
        <f t="array" ref="LJ169">IFERROR(
    (((J169/FRACAS!$AY$1)*60))
    /
    (((J169/FRACAS!$AY$1)*60) + SUMPRODUCT((FRACAS!$B$5:$B$9997=J$4)*(FRACAS!$D$5:$D$9997&lt;=J169)*(IFERROR(FRACAS!$AM$5:$AM$9997,0)))
    ),"")</f>
        <v/>
      </c>
      <c r="LK169" s="354" t="str" cm="1">
        <f t="array" ref="LK169">IFERROR(
    (((K169/FRACAS!$AY$1)*60))
    /
    (((K169/FRACAS!$AY$1)*60) + SUMPRODUCT((FRACAS!$B$5:$B$9997=K$4)*(FRACAS!$D$5:$D$9997&lt;=K169)*(IFERROR(FRACAS!$AM$5:$AM$9997,0)))
    ),"")</f>
        <v/>
      </c>
      <c r="LL169" s="354" t="str" cm="1">
        <f t="array" ref="LL169">IFERROR(
    (((L169/FRACAS!$AY$1)*60))
    /
    (((L169/FRACAS!$AY$1)*60) + SUMPRODUCT((FRACAS!$B$5:$B$9997=L$4)*(FRACAS!$D$5:$D$9997&lt;=L169)*(IFERROR(FRACAS!$AM$5:$AM$9997,0)))
    ),"")</f>
        <v/>
      </c>
      <c r="LM169" s="354" t="str" cm="1">
        <f t="array" ref="LM169">IFERROR(
    (((M169/FRACAS!$AY$1)*60))
    /
    (((M169/FRACAS!$AY$1)*60) + SUMPRODUCT((FRACAS!$B$5:$B$9997=M$4)*(FRACAS!$D$5:$D$9997&lt;=M169)*(IFERROR(FRACAS!$AM$5:$AM$9997,0)))
    ),"")</f>
        <v/>
      </c>
      <c r="LN169" s="308"/>
      <c r="LO169" s="276"/>
      <c r="LP169" s="276"/>
      <c r="LQ169" s="276"/>
      <c r="LR169" s="276"/>
      <c r="LS169" s="276"/>
      <c r="LT169" s="276"/>
      <c r="LU169" s="276"/>
      <c r="LV169" s="276"/>
      <c r="LW169" s="276"/>
      <c r="LX169" s="276"/>
      <c r="LY169" s="276"/>
      <c r="LZ169" s="276"/>
      <c r="MA169" s="276"/>
      <c r="MB169" s="276"/>
      <c r="MC169" s="276"/>
      <c r="MD169" s="276"/>
      <c r="ME169" s="276"/>
      <c r="MF169" s="276"/>
      <c r="MG169" s="276"/>
      <c r="MH169" s="276"/>
      <c r="MI169" s="276"/>
      <c r="MJ169" s="276"/>
      <c r="MK169" s="276"/>
      <c r="ML169" s="276"/>
      <c r="MM169" s="276"/>
      <c r="MN169" s="276"/>
      <c r="MO169" s="276"/>
      <c r="MP169" s="276"/>
      <c r="MQ169" s="276"/>
      <c r="MR169" s="276"/>
      <c r="MS169" s="276"/>
      <c r="MT169" s="276"/>
      <c r="MU169" s="276"/>
      <c r="MV169" s="276"/>
      <c r="MW169" s="276"/>
      <c r="MX169" s="276"/>
      <c r="MY169" s="276"/>
      <c r="MZ169" s="276"/>
      <c r="NA169" s="277"/>
      <c r="ND169" s="345">
        <f t="shared" si="18"/>
        <v>0</v>
      </c>
      <c r="NE169" s="346" t="str">
        <f t="shared" si="16"/>
        <v/>
      </c>
      <c r="NF169" s="347" t="str" cm="1">
        <f t="array" ref="NF169">IF($ND169=0,"",(IFERROR( (IFERROR($ND169/FRACAS!$AY$1*60,0) - SUMPRODUCT( (FRACAS!$K$5:$K$9999=NF$2) * IFERROR(FRACAS!$AN$5:$AN$9999,0) ) ) / IFERROR($ND169/FRACAS!$AY$1*60,0), 1 )))</f>
        <v/>
      </c>
      <c r="NG169" s="347" t="str" cm="1">
        <f t="array" ref="NG169">IF($ND169=0,"",(IFERROR( (IFERROR($ND169/FRACAS!$AY$1*60,0) - SUMPRODUCT( (FRACAS!$K$5:$K$9999=NG$2) * IFERROR(FRACAS!$AN$5:$AN$9999,0) ) ) / IFERROR($ND169/FRACAS!$AY$1*60,0), 1 )))</f>
        <v/>
      </c>
      <c r="NH169" s="347" t="str" cm="1">
        <f t="array" ref="NH169">IF($ND169=0,"",(IFERROR( (IFERROR($ND169/FRACAS!$AY$1*60,0) - SUMPRODUCT( (FRACAS!$K$5:$K$9999=NH$2) * IFERROR(FRACAS!$AN$5:$AN$9999,0) ) ) / IFERROR($ND169/FRACAS!$AY$1*60,0), 1 )))</f>
        <v/>
      </c>
      <c r="NI169" s="347" t="str" cm="1">
        <f t="array" ref="NI169">IF($ND169=0,"",(IFERROR( (IFERROR($ND169/FRACAS!$AY$1*60,0) - SUMPRODUCT( (FRACAS!$K$5:$K$9999=NI$2) * IFERROR(FRACAS!$AN$5:$AN$9999,0) ) ) / IFERROR($ND169/FRACAS!$AY$1*60,0), 1 )))</f>
        <v/>
      </c>
      <c r="NJ169" s="347" t="str" cm="1">
        <f t="array" ref="NJ169">IF($ND169=0,"",(IFERROR( (IFERROR($ND169/FRACAS!$AY$1*60,0) - SUMPRODUCT( (FRACAS!$K$5:$K$9999=NJ$2) * IFERROR(FRACAS!$AN$5:$AN$9999,0) ) ) / IFERROR($ND169/FRACAS!$AY$1*60,0), 1 )))</f>
        <v/>
      </c>
      <c r="NK169" s="347" t="str" cm="1">
        <f t="array" ref="NK169">IF($ND169=0,"",(IFERROR( (IFERROR($ND169/FRACAS!$AY$1*60,0) - SUMPRODUCT( (FRACAS!$K$5:$K$9999=NK$2) * IFERROR(FRACAS!$AN$5:$AN$9999,0) ) ) / IFERROR($ND169/FRACAS!$AY$1*60,0), 1 )))</f>
        <v/>
      </c>
      <c r="NL169" s="347" t="str" cm="1">
        <f t="array" ref="NL169">IF($ND169=0,"",(IFERROR( (IFERROR($ND169/FRACAS!$AY$1*60,0) - SUMPRODUCT( (FRACAS!$K$5:$K$9999=NL$2) * IFERROR(FRACAS!$AN$5:$AN$9999,0) ) ) / IFERROR($ND169/FRACAS!$AY$1*60,0), 1 )))</f>
        <v/>
      </c>
      <c r="NM169" s="347" t="str" cm="1">
        <f t="array" ref="NM169">IF($ND169=0,"",(IFERROR( (IFERROR($ND169/FRACAS!$AY$1*60,0) - SUMPRODUCT( (FRACAS!$K$5:$K$9999=NM$2) * IFERROR(FRACAS!$AN$5:$AN$9999,0) ) ) / IFERROR($ND169/FRACAS!$AY$1*60,0), 1 )))</f>
        <v/>
      </c>
      <c r="NN169" s="347" t="str" cm="1">
        <f t="array" ref="NN169">IF($ND169=0,"",(IFERROR( (IFERROR($ND169/FRACAS!$AY$1*60,0) - SUMPRODUCT( (FRACAS!$K$5:$K$9999=NN$2) * IFERROR(FRACAS!$AN$5:$AN$9999,0) ) ) / IFERROR($ND169/FRACAS!$AY$1*60,0), 1 )))</f>
        <v/>
      </c>
      <c r="NO169" s="347" t="str" cm="1">
        <f t="array" ref="NO169">IF($ND169=0,"",(IFERROR( (IFERROR($ND169/FRACAS!$AY$1*60,0) - SUMPRODUCT( (FRACAS!$K$5:$K$9999=NO$2) * IFERROR(FRACAS!$AN$5:$AN$9999,0) ) ) / IFERROR($ND169/FRACAS!$AY$1*60,0), 1 )))</f>
        <v/>
      </c>
      <c r="NP169" s="347" t="str" cm="1">
        <f t="array" ref="NP169">IF($ND169=0,"",(IFERROR( (IFERROR($ND169/FRACAS!$AY$1*60,0) - SUMPRODUCT( (FRACAS!$K$5:$K$9999=NP$2) * IFERROR(FRACAS!$AN$5:$AN$9999,0) ) ) / IFERROR($ND169/FRACAS!$AY$1*60,0), 1 )))</f>
        <v/>
      </c>
      <c r="NQ169" s="347" t="str" cm="1">
        <f t="array" ref="NQ169">IF($ND169=0,"",(IFERROR( (IFERROR($ND169/FRACAS!$AY$1*60,0) - SUMPRODUCT( (FRACAS!$K$5:$K$9999=NQ$2) * IFERROR(FRACAS!$AN$5:$AN$9999,0) ) ) / IFERROR($ND169/FRACAS!$AY$1*60,0), 1 )))</f>
        <v/>
      </c>
      <c r="NR169" s="347" t="str" cm="1">
        <f t="array" ref="NR169">IF($ND169=0,"",(IFERROR( (IFERROR($ND169/FRACAS!$AY$1*60,0) - SUMPRODUCT( (FRACAS!$K$5:$K$9999=NR$2) * IFERROR(FRACAS!$AN$5:$AN$9999,0) ) ) / IFERROR($ND169/FRACAS!$AY$1*60,0), 1 )))</f>
        <v/>
      </c>
      <c r="NS169" s="347" t="str" cm="1">
        <f t="array" ref="NS169">IF($ND169=0,"",(IFERROR( (IFERROR($ND169/FRACAS!$AY$1*60,0) - SUMPRODUCT( (FRACAS!$K$5:$K$9999=NS$2) * IFERROR(FRACAS!$AN$5:$AN$9999,0) ) ) / IFERROR($ND169/FRACAS!$AY$1*60,0), 1 )))</f>
        <v/>
      </c>
      <c r="NT169" s="347" t="str" cm="1">
        <f t="array" ref="NT169">IF($ND169=0,"",(IFERROR( (IFERROR($ND169/FRACAS!$AY$1*60,0) - SUMPRODUCT( (FRACAS!$K$5:$K$9999=NT$2) * IFERROR(FRACAS!$AN$5:$AN$9999,0) ) ) / IFERROR($ND169/FRACAS!$AY$1*60,0), 1 )))</f>
        <v/>
      </c>
      <c r="NU169" s="347" t="str" cm="1">
        <f t="array" ref="NU169">IF($ND169=0,"",(IFERROR( (IFERROR($ND169/FRACAS!$AY$1*60,0) - SUMPRODUCT( (FRACAS!$K$5:$K$9999=NU$2) * IFERROR(FRACAS!$AN$5:$AN$9999,0) ) ) / IFERROR($ND169/FRACAS!$AY$1*60,0), 1 )))</f>
        <v/>
      </c>
      <c r="NV169" s="347" t="str" cm="1">
        <f t="array" ref="NV169">IF($ND169=0,"",(IFERROR( (IFERROR($ND169/FRACAS!$AY$1*60,0) - SUMPRODUCT( (FRACAS!$K$5:$K$9999=NV$2) * IFERROR(FRACAS!$AN$5:$AN$9999,0) ) ) / IFERROR($ND169/FRACAS!$AY$1*60,0), 1 )))</f>
        <v/>
      </c>
      <c r="NW169" s="347" t="str" cm="1">
        <f t="array" ref="NW169">IF($ND169=0,"",(IFERROR( (IFERROR($ND169/FRACAS!$AY$1*60,0) - SUMPRODUCT( (FRACAS!$K$5:$K$9999=NW$2) * IFERROR(FRACAS!$AN$5:$AN$9999,0) ) ) / IFERROR($ND169/FRACAS!$AY$1*60,0), 1 )))</f>
        <v/>
      </c>
      <c r="NX169" s="347" t="str" cm="1">
        <f t="array" ref="NX169">IF($ND169=0,"",(IFERROR( (IFERROR($ND169/FRACAS!$AY$1*60,0) - SUMPRODUCT( (FRACAS!$K$5:$K$9999=NX$2) * IFERROR(FRACAS!$AN$5:$AN$9999,0) ) ) / IFERROR($ND169/FRACAS!$AY$1*60,0), 1 )))</f>
        <v/>
      </c>
      <c r="NY169" s="347" t="str" cm="1">
        <f t="array" ref="NY169">IF($ND169=0,"",(IFERROR( (IFERROR($ND169/FRACAS!$AY$1*60,0) - SUMPRODUCT( (FRACAS!$K$5:$K$9999=NY$2) * IFERROR(FRACAS!$AN$5:$AN$9999,0) ) ) / IFERROR($ND169/FRACAS!$AY$1*60,0), 1 )))</f>
        <v/>
      </c>
      <c r="NZ169" s="347" t="str" cm="1">
        <f t="array" ref="NZ169">IF($ND169=0,"",(IFERROR( (IFERROR($ND169/FRACAS!$AY$1*60,0) - SUMPRODUCT( (FRACAS!$K$5:$K$9999=NZ$2) * IFERROR(FRACAS!$AN$5:$AN$9999,0) ) ) / IFERROR($ND169/FRACAS!$AY$1*60,0), 1 )))</f>
        <v/>
      </c>
      <c r="OA169" s="347" t="str" cm="1">
        <f t="array" ref="OA169">IF($ND169=0,"",(IFERROR( (IFERROR($ND169/FRACAS!$AY$1*60,0) - SUMPRODUCT( (FRACAS!$K$5:$K$9999=OA$2) * IFERROR(FRACAS!$AN$5:$AN$9999,0) ) ) / IFERROR($ND169/FRACAS!$AY$1*60,0), 1 )))</f>
        <v/>
      </c>
      <c r="OB169" s="347" t="str" cm="1">
        <f t="array" ref="OB169">IF($ND169=0,"",(IFERROR( (IFERROR($ND169/FRACAS!$AY$1*60,0) - SUMPRODUCT( (FRACAS!$K$5:$K$9999=OB$2) * IFERROR(FRACAS!$AN$5:$AN$9999,0) ) ) / IFERROR($ND169/FRACAS!$AY$1*60,0), 1 )))</f>
        <v/>
      </c>
      <c r="OC169" s="347" t="str" cm="1">
        <f t="array" ref="OC169">IF($ND169=0,"",(IFERROR( (IFERROR($ND169/FRACAS!$AY$1*60,0) - SUMPRODUCT( (FRACAS!$K$5:$K$9999=OC$2) * IFERROR(FRACAS!$AN$5:$AN$9999,0) ) ) / IFERROR($ND169/FRACAS!$AY$1*60,0), 1 )))</f>
        <v/>
      </c>
      <c r="OD169" s="347" t="str" cm="1">
        <f t="array" ref="OD169">IF($ND169=0,"",(IFERROR( (IFERROR($ND169/FRACAS!$AY$1*60,0) - SUMPRODUCT( (FRACAS!$K$5:$K$9999=OD$2) * IFERROR(FRACAS!$AN$5:$AN$9999,0) ) ) / IFERROR($ND169/FRACAS!$AY$1*60,0), 1 )))</f>
        <v/>
      </c>
      <c r="OE169" s="347" t="str" cm="1">
        <f t="array" ref="OE169">IF($ND169=0,"",(IFERROR( (IFERROR($ND169/FRACAS!$AY$1*60,0) - SUMPRODUCT( (FRACAS!$K$5:$K$9999=OE$2) * IFERROR(FRACAS!$AN$5:$AN$9999,0) ) ) / IFERROR($ND169/FRACAS!$AY$1*60,0), 1 )))</f>
        <v/>
      </c>
      <c r="OF169" s="347" t="str" cm="1">
        <f t="array" ref="OF169">IF($ND169=0,"",(IFERROR( (IFERROR($ND169/FRACAS!$AY$1*60,0) - SUMPRODUCT( (FRACAS!$K$5:$K$9999=OF$2) * IFERROR(FRACAS!$AN$5:$AN$9999,0) ) ) / IFERROR($ND169/FRACAS!$AY$1*60,0), 1 )))</f>
        <v/>
      </c>
      <c r="OG169" s="347" t="str" cm="1">
        <f t="array" ref="OG169">IF($ND169=0,"",(IFERROR( (IFERROR($ND169/FRACAS!$AY$1*60,0) - SUMPRODUCT( (FRACAS!$K$5:$K$9999=OG$2) * IFERROR(FRACAS!$AN$5:$AN$9999,0) ) ) / IFERROR($ND169/FRACAS!$AY$1*60,0), 1 )))</f>
        <v/>
      </c>
      <c r="OH169" s="347" t="str" cm="1">
        <f t="array" ref="OH169">IF($ND169=0,"",(IFERROR( (IFERROR($ND169/FRACAS!$AY$1*60,0) - SUMPRODUCT( (FRACAS!$K$5:$K$9999=OH$2) * IFERROR(FRACAS!$AN$5:$AN$9999,0) ) ) / IFERROR($ND169/FRACAS!$AY$1*60,0), 1 )))</f>
        <v/>
      </c>
      <c r="OI169" s="347" t="str" cm="1">
        <f t="array" ref="OI169">IF($ND169=0,"",(IFERROR( (IFERROR($ND169/FRACAS!$AY$1*60,0) - SUMPRODUCT( (FRACAS!$K$5:$K$9999=OI$2) * IFERROR(FRACAS!$AN$5:$AN$9999,0) ) ) / IFERROR($ND169/FRACAS!$AY$1*60,0), 1 )))</f>
        <v/>
      </c>
      <c r="OJ169" s="347" t="str" cm="1">
        <f t="array" ref="OJ169">IF($ND169=0,"",(IFERROR( (IFERROR($ND169/FRACAS!$AY$1*60,0) - SUMPRODUCT( (FRACAS!$K$5:$K$9999=OJ$2) * IFERROR(FRACAS!$AN$5:$AN$9999,0) ) ) / IFERROR($ND169/FRACAS!$AY$1*60,0), 1 )))</f>
        <v/>
      </c>
      <c r="OK169" s="347" t="str" cm="1">
        <f t="array" ref="OK169">IF($ND169=0,"",(IFERROR( (IFERROR($ND169/FRACAS!$AY$1*60,0) - SUMPRODUCT( (FRACAS!$K$5:$K$9999=OK$2) * IFERROR(FRACAS!$AN$5:$AN$9999,0) ) ) / IFERROR($ND169/FRACAS!$AY$1*60,0), 1 )))</f>
        <v/>
      </c>
      <c r="OL169" s="347" t="str" cm="1">
        <f t="array" ref="OL169">IF($ND169=0,"",(IFERROR( (IFERROR($ND169/FRACAS!$AY$1*60,0) - SUMPRODUCT( (FRACAS!$K$5:$K$9999=OL$2) * IFERROR(FRACAS!$AN$5:$AN$9999,0) ) ) / IFERROR($ND169/FRACAS!$AY$1*60,0), 1 )))</f>
        <v/>
      </c>
      <c r="OM169" s="347" t="str" cm="1">
        <f t="array" ref="OM169">IF($ND169=0,"",(IFERROR( (IFERROR($ND169/FRACAS!$AY$1*60,0) - SUMPRODUCT( (FRACAS!$K$5:$K$9999=OM$2) * IFERROR(FRACAS!$AN$5:$AN$9999,0) ) ) / IFERROR($ND169/FRACAS!$AY$1*60,0), 1 )))</f>
        <v/>
      </c>
      <c r="ON169" s="347" t="str" cm="1">
        <f t="array" ref="ON169">IF($ND169=0,"",(IFERROR( (IFERROR($ND169/FRACAS!$AY$1*60,0) - SUMPRODUCT( (FRACAS!$K$5:$K$9999=ON$2) * IFERROR(FRACAS!$AN$5:$AN$9999,0) ) ) / IFERROR($ND169/FRACAS!$AY$1*60,0), 1 )))</f>
        <v/>
      </c>
    </row>
    <row r="170" spans="2:404" ht="15" customHeight="1">
      <c r="B170" s="301" t="s">
        <v>225</v>
      </c>
      <c r="C170" s="302">
        <v>46416</v>
      </c>
      <c r="D170" s="279"/>
      <c r="E170" s="279"/>
      <c r="F170" s="279"/>
      <c r="G170" s="279"/>
      <c r="H170" s="279"/>
      <c r="I170" s="279"/>
      <c r="J170" s="279"/>
      <c r="K170" s="279"/>
      <c r="L170" s="279"/>
      <c r="M170" s="279"/>
      <c r="N170" s="305"/>
      <c r="O170" s="279"/>
      <c r="P170" s="279"/>
      <c r="Q170" s="279"/>
      <c r="R170" s="279"/>
      <c r="S170" s="279"/>
      <c r="T170" s="279"/>
      <c r="U170" s="279"/>
      <c r="V170" s="279"/>
      <c r="W170" s="279"/>
      <c r="X170" s="279"/>
      <c r="Y170" s="279"/>
      <c r="Z170" s="279"/>
      <c r="AA170" s="279"/>
      <c r="AB170" s="279"/>
      <c r="AC170" s="279"/>
      <c r="AD170" s="279"/>
      <c r="AE170" s="279"/>
      <c r="AF170" s="279"/>
      <c r="AG170" s="279"/>
      <c r="AH170" s="279"/>
      <c r="AI170" s="279"/>
      <c r="AJ170" s="279"/>
      <c r="AK170" s="279"/>
      <c r="AL170" s="279"/>
      <c r="AM170" s="279"/>
      <c r="AN170" s="279"/>
      <c r="AO170" s="279"/>
      <c r="AP170" s="279"/>
      <c r="AQ170" s="279"/>
      <c r="AR170" s="279"/>
      <c r="AS170" s="279"/>
      <c r="AT170" s="279"/>
      <c r="AU170" s="279"/>
      <c r="AV170" s="279"/>
      <c r="AW170" s="279"/>
      <c r="AX170" s="279"/>
      <c r="AY170" s="279"/>
      <c r="AZ170" s="279"/>
      <c r="BA170" s="280"/>
      <c r="BB170" s="266"/>
      <c r="BD170" s="352"/>
      <c r="BE170" s="352"/>
      <c r="BF170" s="352"/>
      <c r="BG170" s="352"/>
      <c r="BH170" s="352"/>
      <c r="BI170" s="352"/>
      <c r="BJ170" s="352"/>
      <c r="BK170" s="352"/>
      <c r="BL170" s="352"/>
      <c r="BM170" s="352"/>
      <c r="BN170" s="352"/>
      <c r="BO170" s="352"/>
      <c r="BP170" s="352"/>
      <c r="BQ170" s="352"/>
      <c r="BR170" s="352"/>
      <c r="BS170" s="352"/>
      <c r="BT170" s="352"/>
      <c r="BU170" s="352"/>
      <c r="BV170" s="352"/>
      <c r="BW170" s="352"/>
      <c r="BX170" s="352"/>
      <c r="BY170" s="352"/>
      <c r="BZ170" s="352"/>
      <c r="CA170" s="352"/>
      <c r="CB170" s="352"/>
      <c r="CC170" s="352"/>
      <c r="CD170" s="352"/>
      <c r="CE170" s="352"/>
      <c r="CF170" s="352"/>
      <c r="CG170" s="352"/>
      <c r="CH170" s="352"/>
      <c r="CI170" s="352"/>
      <c r="CJ170" s="352"/>
      <c r="CK170" s="352"/>
      <c r="CL170" s="352"/>
      <c r="CM170" s="352"/>
      <c r="CN170" s="352"/>
      <c r="CO170" s="352"/>
      <c r="CP170" s="352"/>
      <c r="CQ170" s="352"/>
      <c r="CR170" s="352"/>
      <c r="CS170" s="352"/>
      <c r="CT170" s="352"/>
      <c r="CU170" s="352"/>
      <c r="CV170" s="352"/>
      <c r="CW170" s="352"/>
      <c r="CX170" s="352"/>
      <c r="CY170" s="352"/>
      <c r="CZ170" s="352"/>
      <c r="DA170" s="352"/>
      <c r="DC170" s="266">
        <f t="shared" si="14"/>
        <v>0</v>
      </c>
      <c r="DD170" s="302" t="str">
        <f t="shared" si="15"/>
        <v/>
      </c>
      <c r="DE170" s="328" t="str">
        <f>IF(D170&gt; 0,(COUNTIFS(FRACAS!$B$5:$B$9997, D$4, FRACAS!$D$5:$D$9997, "&lt;="&amp;D170)), "" )</f>
        <v/>
      </c>
      <c r="DF170" s="282" t="str">
        <f>IF(E170&gt; 0,(COUNTIFS(FRACAS!$B$5:$B$9997, E$4, FRACAS!$D$5:$D$9997, "&lt;="&amp;E170)), "" )</f>
        <v/>
      </c>
      <c r="DG170" s="282" t="str">
        <f>IF(F170&gt; 0,(COUNTIFS(FRACAS!$B$5:$B$9997, F$4, FRACAS!$D$5:$D$9997, "&lt;="&amp;F170)), "" )</f>
        <v/>
      </c>
      <c r="DH170" s="282" t="str">
        <f>IF(G170&gt; 0,(COUNTIFS(FRACAS!$B$5:$B$9997, G$4, FRACAS!$D$5:$D$9997, "&lt;="&amp;G170)), "" )</f>
        <v/>
      </c>
      <c r="DI170" s="282" t="str">
        <f>IF(H170&gt; 0,(COUNTIFS(FRACAS!$B$5:$B$9997, H$4, FRACAS!$D$5:$D$9997, "&lt;="&amp;H170)), "" )</f>
        <v/>
      </c>
      <c r="DJ170" s="282" t="str">
        <f>IF(I170&gt; 0,(COUNTIFS(FRACAS!$B$5:$B$9997, I$4, FRACAS!$D$5:$D$9997, "&lt;="&amp;I170)), "" )</f>
        <v/>
      </c>
      <c r="DK170" s="282" t="str">
        <f>IF(J170&gt; 0,(COUNTIFS(FRACAS!$B$5:$B$9997, J$4, FRACAS!$D$5:$D$9997, "&lt;="&amp;J170)), "" )</f>
        <v/>
      </c>
      <c r="DL170" s="282" t="str">
        <f>IF(K170&gt; 0,(COUNTIFS(FRACAS!$B$5:$B$9997, K$4, FRACAS!$D$5:$D$9997, "&lt;="&amp;K170)), "" )</f>
        <v/>
      </c>
      <c r="DM170" s="282" t="str">
        <f>IF(L170&gt; 0,(COUNTIFS(FRACAS!$B$5:$B$9997, L$4, FRACAS!$D$5:$D$9997, "&lt;="&amp;L170)), "" )</f>
        <v/>
      </c>
      <c r="DN170" s="282" t="str">
        <f>IF(M170&gt; 0,(COUNTIFS(FRACAS!$B$5:$B$9997, M$4, FRACAS!$D$5:$D$9997, "&lt;="&amp;M170)), "" )</f>
        <v/>
      </c>
      <c r="DO170" s="308"/>
      <c r="DP170" s="276"/>
      <c r="DQ170" s="276"/>
      <c r="DR170" s="276"/>
      <c r="DS170" s="276"/>
      <c r="DT170" s="276"/>
      <c r="DU170" s="276"/>
      <c r="DV170" s="276"/>
      <c r="DW170" s="276"/>
      <c r="DX170" s="276"/>
      <c r="DY170" s="276"/>
      <c r="DZ170" s="276"/>
      <c r="EA170" s="276"/>
      <c r="EB170" s="276"/>
      <c r="EC170" s="276"/>
      <c r="ED170" s="276"/>
      <c r="EE170" s="276"/>
      <c r="EF170" s="276"/>
      <c r="EG170" s="276"/>
      <c r="EH170" s="276"/>
      <c r="EI170" s="276"/>
      <c r="EJ170" s="276"/>
      <c r="EK170" s="276"/>
      <c r="EL170" s="276"/>
      <c r="EM170" s="276"/>
      <c r="EN170" s="276"/>
      <c r="EO170" s="276"/>
      <c r="EP170" s="276"/>
      <c r="EQ170" s="276"/>
      <c r="ER170" s="276"/>
      <c r="ES170" s="276"/>
      <c r="ET170" s="276"/>
      <c r="EU170" s="276"/>
      <c r="EV170" s="276"/>
      <c r="EW170" s="276"/>
      <c r="EX170" s="276"/>
      <c r="EY170" s="276"/>
      <c r="EZ170" s="276"/>
      <c r="FA170" s="276"/>
      <c r="FB170" s="277"/>
      <c r="JN170" s="310"/>
      <c r="JO170" s="309"/>
      <c r="JP170" s="309"/>
      <c r="JQ170" s="309"/>
      <c r="JR170" s="309"/>
      <c r="JS170" s="309"/>
      <c r="JT170" s="309"/>
      <c r="JU170" s="309"/>
      <c r="JV170" s="309"/>
      <c r="JW170" s="309"/>
      <c r="JX170" s="309"/>
      <c r="JY170" s="309"/>
      <c r="JZ170" s="309"/>
      <c r="KA170" s="309"/>
      <c r="KB170" s="309"/>
      <c r="KC170" s="309"/>
      <c r="KD170" s="309"/>
      <c r="KE170" s="309"/>
      <c r="KF170" s="309"/>
      <c r="KG170" s="309"/>
      <c r="KH170" s="309"/>
      <c r="KI170" s="309"/>
      <c r="KJ170" s="309"/>
      <c r="KK170" s="309"/>
      <c r="KL170" s="309"/>
      <c r="KM170" s="309"/>
      <c r="KN170" s="309"/>
      <c r="KO170" s="309"/>
      <c r="KP170" s="309"/>
      <c r="KQ170" s="309"/>
      <c r="KR170" s="309"/>
      <c r="KS170" s="309"/>
      <c r="KT170" s="309"/>
      <c r="KU170" s="309"/>
      <c r="KV170" s="309"/>
      <c r="KW170" s="309"/>
      <c r="KX170" s="309"/>
      <c r="KY170" s="309"/>
      <c r="KZ170" s="309"/>
      <c r="LA170" s="309"/>
      <c r="LC170" s="302" t="str">
        <f t="shared" si="17"/>
        <v/>
      </c>
      <c r="LD170" s="354" t="str" cm="1">
        <f t="array" ref="LD170">IFERROR(
    (((D170/FRACAS!$AY$1)*60))
    /
    (((D170/FRACAS!$AY$1)*60) + SUMPRODUCT((FRACAS!$B$5:$B$9997=D$4)*(FRACAS!$D$5:$D$9997&lt;=D170)*(IFERROR(FRACAS!$AM$5:$AM$9997,0)))
    ),"")</f>
        <v/>
      </c>
      <c r="LE170" s="354" t="str" cm="1">
        <f t="array" ref="LE170">IFERROR(
    (((E170/FRACAS!$AY$1)*60))
    /
    (((E170/FRACAS!$AY$1)*60) + SUMPRODUCT((FRACAS!$B$5:$B$9997=E$4)*(FRACAS!$D$5:$D$9997&lt;=E170)*(IFERROR(FRACAS!$AM$5:$AM$9997,0)))
    ),"")</f>
        <v/>
      </c>
      <c r="LF170" s="354" t="str" cm="1">
        <f t="array" ref="LF170">IFERROR(
    (((F170/FRACAS!$AY$1)*60))
    /
    (((F170/FRACAS!$AY$1)*60) + SUMPRODUCT((FRACAS!$B$5:$B$9997=F$4)*(FRACAS!$D$5:$D$9997&lt;=F170)*(IFERROR(FRACAS!$AM$5:$AM$9997,0)))
    ),"")</f>
        <v/>
      </c>
      <c r="LG170" s="354" t="str" cm="1">
        <f t="array" ref="LG170">IFERROR(
    (((G170/FRACAS!$AY$1)*60))
    /
    (((G170/FRACAS!$AY$1)*60) + SUMPRODUCT((FRACAS!$B$5:$B$9997=G$4)*(FRACAS!$D$5:$D$9997&lt;=G170)*(IFERROR(FRACAS!$AM$5:$AM$9997,0)))
    ),"")</f>
        <v/>
      </c>
      <c r="LH170" s="354" t="str" cm="1">
        <f t="array" ref="LH170">IFERROR(
    (((H170/FRACAS!$AY$1)*60))
    /
    (((H170/FRACAS!$AY$1)*60) + SUMPRODUCT((FRACAS!$B$5:$B$9997=H$4)*(FRACAS!$D$5:$D$9997&lt;=H170)*(IFERROR(FRACAS!$AM$5:$AM$9997,0)))
    ),"")</f>
        <v/>
      </c>
      <c r="LI170" s="354" t="str" cm="1">
        <f t="array" ref="LI170">IFERROR(
    (((I170/FRACAS!$AY$1)*60))
    /
    (((I170/FRACAS!$AY$1)*60) + SUMPRODUCT((FRACAS!$B$5:$B$9997=I$4)*(FRACAS!$D$5:$D$9997&lt;=I170)*(IFERROR(FRACAS!$AM$5:$AM$9997,0)))
    ),"")</f>
        <v/>
      </c>
      <c r="LJ170" s="354" t="str" cm="1">
        <f t="array" ref="LJ170">IFERROR(
    (((J170/FRACAS!$AY$1)*60))
    /
    (((J170/FRACAS!$AY$1)*60) + SUMPRODUCT((FRACAS!$B$5:$B$9997=J$4)*(FRACAS!$D$5:$D$9997&lt;=J170)*(IFERROR(FRACAS!$AM$5:$AM$9997,0)))
    ),"")</f>
        <v/>
      </c>
      <c r="LK170" s="354" t="str" cm="1">
        <f t="array" ref="LK170">IFERROR(
    (((K170/FRACAS!$AY$1)*60))
    /
    (((K170/FRACAS!$AY$1)*60) + SUMPRODUCT((FRACAS!$B$5:$B$9997=K$4)*(FRACAS!$D$5:$D$9997&lt;=K170)*(IFERROR(FRACAS!$AM$5:$AM$9997,0)))
    ),"")</f>
        <v/>
      </c>
      <c r="LL170" s="354" t="str" cm="1">
        <f t="array" ref="LL170">IFERROR(
    (((L170/FRACAS!$AY$1)*60))
    /
    (((L170/FRACAS!$AY$1)*60) + SUMPRODUCT((FRACAS!$B$5:$B$9997=L$4)*(FRACAS!$D$5:$D$9997&lt;=L170)*(IFERROR(FRACAS!$AM$5:$AM$9997,0)))
    ),"")</f>
        <v/>
      </c>
      <c r="LM170" s="354" t="str" cm="1">
        <f t="array" ref="LM170">IFERROR(
    (((M170/FRACAS!$AY$1)*60))
    /
    (((M170/FRACAS!$AY$1)*60) + SUMPRODUCT((FRACAS!$B$5:$B$9997=M$4)*(FRACAS!$D$5:$D$9997&lt;=M170)*(IFERROR(FRACAS!$AM$5:$AM$9997,0)))
    ),"")</f>
        <v/>
      </c>
      <c r="LN170" s="308"/>
      <c r="LO170" s="276"/>
      <c r="LP170" s="276"/>
      <c r="LQ170" s="276"/>
      <c r="LR170" s="276"/>
      <c r="LS170" s="276"/>
      <c r="LT170" s="276"/>
      <c r="LU170" s="276"/>
      <c r="LV170" s="276"/>
      <c r="LW170" s="276"/>
      <c r="LX170" s="276"/>
      <c r="LY170" s="276"/>
      <c r="LZ170" s="276"/>
      <c r="MA170" s="276"/>
      <c r="MB170" s="276"/>
      <c r="MC170" s="276"/>
      <c r="MD170" s="276"/>
      <c r="ME170" s="276"/>
      <c r="MF170" s="276"/>
      <c r="MG170" s="276"/>
      <c r="MH170" s="276"/>
      <c r="MI170" s="276"/>
      <c r="MJ170" s="276"/>
      <c r="MK170" s="276"/>
      <c r="ML170" s="276"/>
      <c r="MM170" s="276"/>
      <c r="MN170" s="276"/>
      <c r="MO170" s="276"/>
      <c r="MP170" s="276"/>
      <c r="MQ170" s="276"/>
      <c r="MR170" s="276"/>
      <c r="MS170" s="276"/>
      <c r="MT170" s="276"/>
      <c r="MU170" s="276"/>
      <c r="MV170" s="276"/>
      <c r="MW170" s="276"/>
      <c r="MX170" s="276"/>
      <c r="MY170" s="276"/>
      <c r="MZ170" s="276"/>
      <c r="NA170" s="277"/>
      <c r="ND170" s="345">
        <f t="shared" si="18"/>
        <v>0</v>
      </c>
      <c r="NE170" s="346" t="str">
        <f t="shared" si="16"/>
        <v/>
      </c>
      <c r="NF170" s="347" t="str" cm="1">
        <f t="array" ref="NF170">IF($ND170=0,"",(IFERROR( (IFERROR($ND170/FRACAS!$AY$1*60,0) - SUMPRODUCT( (FRACAS!$K$5:$K$9999=NF$2) * IFERROR(FRACAS!$AN$5:$AN$9999,0) ) ) / IFERROR($ND170/FRACAS!$AY$1*60,0), 1 )))</f>
        <v/>
      </c>
      <c r="NG170" s="347" t="str" cm="1">
        <f t="array" ref="NG170">IF($ND170=0,"",(IFERROR( (IFERROR($ND170/FRACAS!$AY$1*60,0) - SUMPRODUCT( (FRACAS!$K$5:$K$9999=NG$2) * IFERROR(FRACAS!$AN$5:$AN$9999,0) ) ) / IFERROR($ND170/FRACAS!$AY$1*60,0), 1 )))</f>
        <v/>
      </c>
      <c r="NH170" s="347" t="str" cm="1">
        <f t="array" ref="NH170">IF($ND170=0,"",(IFERROR( (IFERROR($ND170/FRACAS!$AY$1*60,0) - SUMPRODUCT( (FRACAS!$K$5:$K$9999=NH$2) * IFERROR(FRACAS!$AN$5:$AN$9999,0) ) ) / IFERROR($ND170/FRACAS!$AY$1*60,0), 1 )))</f>
        <v/>
      </c>
      <c r="NI170" s="347" t="str" cm="1">
        <f t="array" ref="NI170">IF($ND170=0,"",(IFERROR( (IFERROR($ND170/FRACAS!$AY$1*60,0) - SUMPRODUCT( (FRACAS!$K$5:$K$9999=NI$2) * IFERROR(FRACAS!$AN$5:$AN$9999,0) ) ) / IFERROR($ND170/FRACAS!$AY$1*60,0), 1 )))</f>
        <v/>
      </c>
      <c r="NJ170" s="347" t="str" cm="1">
        <f t="array" ref="NJ170">IF($ND170=0,"",(IFERROR( (IFERROR($ND170/FRACAS!$AY$1*60,0) - SUMPRODUCT( (FRACAS!$K$5:$K$9999=NJ$2) * IFERROR(FRACAS!$AN$5:$AN$9999,0) ) ) / IFERROR($ND170/FRACAS!$AY$1*60,0), 1 )))</f>
        <v/>
      </c>
      <c r="NK170" s="347" t="str" cm="1">
        <f t="array" ref="NK170">IF($ND170=0,"",(IFERROR( (IFERROR($ND170/FRACAS!$AY$1*60,0) - SUMPRODUCT( (FRACAS!$K$5:$K$9999=NK$2) * IFERROR(FRACAS!$AN$5:$AN$9999,0) ) ) / IFERROR($ND170/FRACAS!$AY$1*60,0), 1 )))</f>
        <v/>
      </c>
      <c r="NL170" s="347" t="str" cm="1">
        <f t="array" ref="NL170">IF($ND170=0,"",(IFERROR( (IFERROR($ND170/FRACAS!$AY$1*60,0) - SUMPRODUCT( (FRACAS!$K$5:$K$9999=NL$2) * IFERROR(FRACAS!$AN$5:$AN$9999,0) ) ) / IFERROR($ND170/FRACAS!$AY$1*60,0), 1 )))</f>
        <v/>
      </c>
      <c r="NM170" s="347" t="str" cm="1">
        <f t="array" ref="NM170">IF($ND170=0,"",(IFERROR( (IFERROR($ND170/FRACAS!$AY$1*60,0) - SUMPRODUCT( (FRACAS!$K$5:$K$9999=NM$2) * IFERROR(FRACAS!$AN$5:$AN$9999,0) ) ) / IFERROR($ND170/FRACAS!$AY$1*60,0), 1 )))</f>
        <v/>
      </c>
      <c r="NN170" s="347" t="str" cm="1">
        <f t="array" ref="NN170">IF($ND170=0,"",(IFERROR( (IFERROR($ND170/FRACAS!$AY$1*60,0) - SUMPRODUCT( (FRACAS!$K$5:$K$9999=NN$2) * IFERROR(FRACAS!$AN$5:$AN$9999,0) ) ) / IFERROR($ND170/FRACAS!$AY$1*60,0), 1 )))</f>
        <v/>
      </c>
      <c r="NO170" s="347" t="str" cm="1">
        <f t="array" ref="NO170">IF($ND170=0,"",(IFERROR( (IFERROR($ND170/FRACAS!$AY$1*60,0) - SUMPRODUCT( (FRACAS!$K$5:$K$9999=NO$2) * IFERROR(FRACAS!$AN$5:$AN$9999,0) ) ) / IFERROR($ND170/FRACAS!$AY$1*60,0), 1 )))</f>
        <v/>
      </c>
      <c r="NP170" s="347" t="str" cm="1">
        <f t="array" ref="NP170">IF($ND170=0,"",(IFERROR( (IFERROR($ND170/FRACAS!$AY$1*60,0) - SUMPRODUCT( (FRACAS!$K$5:$K$9999=NP$2) * IFERROR(FRACAS!$AN$5:$AN$9999,0) ) ) / IFERROR($ND170/FRACAS!$AY$1*60,0), 1 )))</f>
        <v/>
      </c>
      <c r="NQ170" s="347" t="str" cm="1">
        <f t="array" ref="NQ170">IF($ND170=0,"",(IFERROR( (IFERROR($ND170/FRACAS!$AY$1*60,0) - SUMPRODUCT( (FRACAS!$K$5:$K$9999=NQ$2) * IFERROR(FRACAS!$AN$5:$AN$9999,0) ) ) / IFERROR($ND170/FRACAS!$AY$1*60,0), 1 )))</f>
        <v/>
      </c>
      <c r="NR170" s="347" t="str" cm="1">
        <f t="array" ref="NR170">IF($ND170=0,"",(IFERROR( (IFERROR($ND170/FRACAS!$AY$1*60,0) - SUMPRODUCT( (FRACAS!$K$5:$K$9999=NR$2) * IFERROR(FRACAS!$AN$5:$AN$9999,0) ) ) / IFERROR($ND170/FRACAS!$AY$1*60,0), 1 )))</f>
        <v/>
      </c>
      <c r="NS170" s="347" t="str" cm="1">
        <f t="array" ref="NS170">IF($ND170=0,"",(IFERROR( (IFERROR($ND170/FRACAS!$AY$1*60,0) - SUMPRODUCT( (FRACAS!$K$5:$K$9999=NS$2) * IFERROR(FRACAS!$AN$5:$AN$9999,0) ) ) / IFERROR($ND170/FRACAS!$AY$1*60,0), 1 )))</f>
        <v/>
      </c>
      <c r="NT170" s="347" t="str" cm="1">
        <f t="array" ref="NT170">IF($ND170=0,"",(IFERROR( (IFERROR($ND170/FRACAS!$AY$1*60,0) - SUMPRODUCT( (FRACAS!$K$5:$K$9999=NT$2) * IFERROR(FRACAS!$AN$5:$AN$9999,0) ) ) / IFERROR($ND170/FRACAS!$AY$1*60,0), 1 )))</f>
        <v/>
      </c>
      <c r="NU170" s="347" t="str" cm="1">
        <f t="array" ref="NU170">IF($ND170=0,"",(IFERROR( (IFERROR($ND170/FRACAS!$AY$1*60,0) - SUMPRODUCT( (FRACAS!$K$5:$K$9999=NU$2) * IFERROR(FRACAS!$AN$5:$AN$9999,0) ) ) / IFERROR($ND170/FRACAS!$AY$1*60,0), 1 )))</f>
        <v/>
      </c>
      <c r="NV170" s="347" t="str" cm="1">
        <f t="array" ref="NV170">IF($ND170=0,"",(IFERROR( (IFERROR($ND170/FRACAS!$AY$1*60,0) - SUMPRODUCT( (FRACAS!$K$5:$K$9999=NV$2) * IFERROR(FRACAS!$AN$5:$AN$9999,0) ) ) / IFERROR($ND170/FRACAS!$AY$1*60,0), 1 )))</f>
        <v/>
      </c>
      <c r="NW170" s="347" t="str" cm="1">
        <f t="array" ref="NW170">IF($ND170=0,"",(IFERROR( (IFERROR($ND170/FRACAS!$AY$1*60,0) - SUMPRODUCT( (FRACAS!$K$5:$K$9999=NW$2) * IFERROR(FRACAS!$AN$5:$AN$9999,0) ) ) / IFERROR($ND170/FRACAS!$AY$1*60,0), 1 )))</f>
        <v/>
      </c>
      <c r="NX170" s="347" t="str" cm="1">
        <f t="array" ref="NX170">IF($ND170=0,"",(IFERROR( (IFERROR($ND170/FRACAS!$AY$1*60,0) - SUMPRODUCT( (FRACAS!$K$5:$K$9999=NX$2) * IFERROR(FRACAS!$AN$5:$AN$9999,0) ) ) / IFERROR($ND170/FRACAS!$AY$1*60,0), 1 )))</f>
        <v/>
      </c>
      <c r="NY170" s="347" t="str" cm="1">
        <f t="array" ref="NY170">IF($ND170=0,"",(IFERROR( (IFERROR($ND170/FRACAS!$AY$1*60,0) - SUMPRODUCT( (FRACAS!$K$5:$K$9999=NY$2) * IFERROR(FRACAS!$AN$5:$AN$9999,0) ) ) / IFERROR($ND170/FRACAS!$AY$1*60,0), 1 )))</f>
        <v/>
      </c>
      <c r="NZ170" s="347" t="str" cm="1">
        <f t="array" ref="NZ170">IF($ND170=0,"",(IFERROR( (IFERROR($ND170/FRACAS!$AY$1*60,0) - SUMPRODUCT( (FRACAS!$K$5:$K$9999=NZ$2) * IFERROR(FRACAS!$AN$5:$AN$9999,0) ) ) / IFERROR($ND170/FRACAS!$AY$1*60,0), 1 )))</f>
        <v/>
      </c>
      <c r="OA170" s="347" t="str" cm="1">
        <f t="array" ref="OA170">IF($ND170=0,"",(IFERROR( (IFERROR($ND170/FRACAS!$AY$1*60,0) - SUMPRODUCT( (FRACAS!$K$5:$K$9999=OA$2) * IFERROR(FRACAS!$AN$5:$AN$9999,0) ) ) / IFERROR($ND170/FRACAS!$AY$1*60,0), 1 )))</f>
        <v/>
      </c>
      <c r="OB170" s="347" t="str" cm="1">
        <f t="array" ref="OB170">IF($ND170=0,"",(IFERROR( (IFERROR($ND170/FRACAS!$AY$1*60,0) - SUMPRODUCT( (FRACAS!$K$5:$K$9999=OB$2) * IFERROR(FRACAS!$AN$5:$AN$9999,0) ) ) / IFERROR($ND170/FRACAS!$AY$1*60,0), 1 )))</f>
        <v/>
      </c>
      <c r="OC170" s="347" t="str" cm="1">
        <f t="array" ref="OC170">IF($ND170=0,"",(IFERROR( (IFERROR($ND170/FRACAS!$AY$1*60,0) - SUMPRODUCT( (FRACAS!$K$5:$K$9999=OC$2) * IFERROR(FRACAS!$AN$5:$AN$9999,0) ) ) / IFERROR($ND170/FRACAS!$AY$1*60,0), 1 )))</f>
        <v/>
      </c>
      <c r="OD170" s="347" t="str" cm="1">
        <f t="array" ref="OD170">IF($ND170=0,"",(IFERROR( (IFERROR($ND170/FRACAS!$AY$1*60,0) - SUMPRODUCT( (FRACAS!$K$5:$K$9999=OD$2) * IFERROR(FRACAS!$AN$5:$AN$9999,0) ) ) / IFERROR($ND170/FRACAS!$AY$1*60,0), 1 )))</f>
        <v/>
      </c>
      <c r="OE170" s="347" t="str" cm="1">
        <f t="array" ref="OE170">IF($ND170=0,"",(IFERROR( (IFERROR($ND170/FRACAS!$AY$1*60,0) - SUMPRODUCT( (FRACAS!$K$5:$K$9999=OE$2) * IFERROR(FRACAS!$AN$5:$AN$9999,0) ) ) / IFERROR($ND170/FRACAS!$AY$1*60,0), 1 )))</f>
        <v/>
      </c>
      <c r="OF170" s="347" t="str" cm="1">
        <f t="array" ref="OF170">IF($ND170=0,"",(IFERROR( (IFERROR($ND170/FRACAS!$AY$1*60,0) - SUMPRODUCT( (FRACAS!$K$5:$K$9999=OF$2) * IFERROR(FRACAS!$AN$5:$AN$9999,0) ) ) / IFERROR($ND170/FRACAS!$AY$1*60,0), 1 )))</f>
        <v/>
      </c>
      <c r="OG170" s="347" t="str" cm="1">
        <f t="array" ref="OG170">IF($ND170=0,"",(IFERROR( (IFERROR($ND170/FRACAS!$AY$1*60,0) - SUMPRODUCT( (FRACAS!$K$5:$K$9999=OG$2) * IFERROR(FRACAS!$AN$5:$AN$9999,0) ) ) / IFERROR($ND170/FRACAS!$AY$1*60,0), 1 )))</f>
        <v/>
      </c>
      <c r="OH170" s="347" t="str" cm="1">
        <f t="array" ref="OH170">IF($ND170=0,"",(IFERROR( (IFERROR($ND170/FRACAS!$AY$1*60,0) - SUMPRODUCT( (FRACAS!$K$5:$K$9999=OH$2) * IFERROR(FRACAS!$AN$5:$AN$9999,0) ) ) / IFERROR($ND170/FRACAS!$AY$1*60,0), 1 )))</f>
        <v/>
      </c>
      <c r="OI170" s="347" t="str" cm="1">
        <f t="array" ref="OI170">IF($ND170=0,"",(IFERROR( (IFERROR($ND170/FRACAS!$AY$1*60,0) - SUMPRODUCT( (FRACAS!$K$5:$K$9999=OI$2) * IFERROR(FRACAS!$AN$5:$AN$9999,0) ) ) / IFERROR($ND170/FRACAS!$AY$1*60,0), 1 )))</f>
        <v/>
      </c>
      <c r="OJ170" s="347" t="str" cm="1">
        <f t="array" ref="OJ170">IF($ND170=0,"",(IFERROR( (IFERROR($ND170/FRACAS!$AY$1*60,0) - SUMPRODUCT( (FRACAS!$K$5:$K$9999=OJ$2) * IFERROR(FRACAS!$AN$5:$AN$9999,0) ) ) / IFERROR($ND170/FRACAS!$AY$1*60,0), 1 )))</f>
        <v/>
      </c>
      <c r="OK170" s="347" t="str" cm="1">
        <f t="array" ref="OK170">IF($ND170=0,"",(IFERROR( (IFERROR($ND170/FRACAS!$AY$1*60,0) - SUMPRODUCT( (FRACAS!$K$5:$K$9999=OK$2) * IFERROR(FRACAS!$AN$5:$AN$9999,0) ) ) / IFERROR($ND170/FRACAS!$AY$1*60,0), 1 )))</f>
        <v/>
      </c>
      <c r="OL170" s="347" t="str" cm="1">
        <f t="array" ref="OL170">IF($ND170=0,"",(IFERROR( (IFERROR($ND170/FRACAS!$AY$1*60,0) - SUMPRODUCT( (FRACAS!$K$5:$K$9999=OL$2) * IFERROR(FRACAS!$AN$5:$AN$9999,0) ) ) / IFERROR($ND170/FRACAS!$AY$1*60,0), 1 )))</f>
        <v/>
      </c>
      <c r="OM170" s="347" t="str" cm="1">
        <f t="array" ref="OM170">IF($ND170=0,"",(IFERROR( (IFERROR($ND170/FRACAS!$AY$1*60,0) - SUMPRODUCT( (FRACAS!$K$5:$K$9999=OM$2) * IFERROR(FRACAS!$AN$5:$AN$9999,0) ) ) / IFERROR($ND170/FRACAS!$AY$1*60,0), 1 )))</f>
        <v/>
      </c>
      <c r="ON170" s="347" t="str" cm="1">
        <f t="array" ref="ON170">IF($ND170=0,"",(IFERROR( (IFERROR($ND170/FRACAS!$AY$1*60,0) - SUMPRODUCT( (FRACAS!$K$5:$K$9999=ON$2) * IFERROR(FRACAS!$AN$5:$AN$9999,0) ) ) / IFERROR($ND170/FRACAS!$AY$1*60,0), 1 )))</f>
        <v/>
      </c>
    </row>
    <row r="171" spans="2:404" ht="15" customHeight="1">
      <c r="B171" s="301" t="s">
        <v>226</v>
      </c>
      <c r="C171" s="302">
        <v>46423</v>
      </c>
      <c r="D171" s="279"/>
      <c r="E171" s="279"/>
      <c r="F171" s="279"/>
      <c r="G171" s="279"/>
      <c r="H171" s="279"/>
      <c r="I171" s="279"/>
      <c r="J171" s="279"/>
      <c r="K171" s="279"/>
      <c r="L171" s="279"/>
      <c r="M171" s="279"/>
      <c r="N171" s="305"/>
      <c r="O171" s="279"/>
      <c r="P171" s="279"/>
      <c r="Q171" s="279"/>
      <c r="R171" s="279"/>
      <c r="S171" s="279"/>
      <c r="T171" s="279"/>
      <c r="U171" s="279"/>
      <c r="V171" s="279"/>
      <c r="W171" s="279"/>
      <c r="X171" s="279"/>
      <c r="Y171" s="279"/>
      <c r="Z171" s="279"/>
      <c r="AA171" s="279"/>
      <c r="AB171" s="279"/>
      <c r="AC171" s="279"/>
      <c r="AD171" s="279"/>
      <c r="AE171" s="279"/>
      <c r="AF171" s="279"/>
      <c r="AG171" s="279"/>
      <c r="AH171" s="279"/>
      <c r="AI171" s="279"/>
      <c r="AJ171" s="279"/>
      <c r="AK171" s="279"/>
      <c r="AL171" s="279"/>
      <c r="AM171" s="279"/>
      <c r="AN171" s="279"/>
      <c r="AO171" s="279"/>
      <c r="AP171" s="279"/>
      <c r="AQ171" s="279"/>
      <c r="AR171" s="279"/>
      <c r="AS171" s="279"/>
      <c r="AT171" s="279"/>
      <c r="AU171" s="279"/>
      <c r="AV171" s="279"/>
      <c r="AW171" s="279"/>
      <c r="AX171" s="279"/>
      <c r="AY171" s="279"/>
      <c r="AZ171" s="279"/>
      <c r="BA171" s="280"/>
      <c r="BB171" s="266"/>
      <c r="BD171" s="352"/>
      <c r="BE171" s="352"/>
      <c r="BF171" s="352"/>
      <c r="BG171" s="352"/>
      <c r="BH171" s="352"/>
      <c r="BI171" s="352"/>
      <c r="BJ171" s="352"/>
      <c r="BK171" s="352"/>
      <c r="BL171" s="352"/>
      <c r="BM171" s="352"/>
      <c r="BN171" s="352"/>
      <c r="BO171" s="352"/>
      <c r="BP171" s="352"/>
      <c r="BQ171" s="352"/>
      <c r="BR171" s="352"/>
      <c r="BS171" s="352"/>
      <c r="BT171" s="352"/>
      <c r="BU171" s="352"/>
      <c r="BV171" s="352"/>
      <c r="BW171" s="352"/>
      <c r="BX171" s="352"/>
      <c r="BY171" s="352"/>
      <c r="BZ171" s="352"/>
      <c r="CA171" s="352"/>
      <c r="CB171" s="352"/>
      <c r="CC171" s="352"/>
      <c r="CD171" s="352"/>
      <c r="CE171" s="352"/>
      <c r="CF171" s="352"/>
      <c r="CG171" s="352"/>
      <c r="CH171" s="352"/>
      <c r="CI171" s="352"/>
      <c r="CJ171" s="352"/>
      <c r="CK171" s="352"/>
      <c r="CL171" s="352"/>
      <c r="CM171" s="352"/>
      <c r="CN171" s="352"/>
      <c r="CO171" s="352"/>
      <c r="CP171" s="352"/>
      <c r="CQ171" s="352"/>
      <c r="CR171" s="352"/>
      <c r="CS171" s="352"/>
      <c r="CT171" s="352"/>
      <c r="CU171" s="352"/>
      <c r="CV171" s="352"/>
      <c r="CW171" s="352"/>
      <c r="CX171" s="352"/>
      <c r="CY171" s="352"/>
      <c r="CZ171" s="352"/>
      <c r="DA171" s="352"/>
      <c r="DC171" s="266">
        <f t="shared" si="14"/>
        <v>0</v>
      </c>
      <c r="DD171" s="302" t="str">
        <f t="shared" si="15"/>
        <v/>
      </c>
      <c r="DE171" s="328" t="str">
        <f>IF(D171&gt; 0,(COUNTIFS(FRACAS!$B$5:$B$9997, D$4, FRACAS!$D$5:$D$9997, "&lt;="&amp;D171)), "" )</f>
        <v/>
      </c>
      <c r="DF171" s="282" t="str">
        <f>IF(E171&gt; 0,(COUNTIFS(FRACAS!$B$5:$B$9997, E$4, FRACAS!$D$5:$D$9997, "&lt;="&amp;E171)), "" )</f>
        <v/>
      </c>
      <c r="DG171" s="282" t="str">
        <f>IF(F171&gt; 0,(COUNTIFS(FRACAS!$B$5:$B$9997, F$4, FRACAS!$D$5:$D$9997, "&lt;="&amp;F171)), "" )</f>
        <v/>
      </c>
      <c r="DH171" s="282" t="str">
        <f>IF(G171&gt; 0,(COUNTIFS(FRACAS!$B$5:$B$9997, G$4, FRACAS!$D$5:$D$9997, "&lt;="&amp;G171)), "" )</f>
        <v/>
      </c>
      <c r="DI171" s="282" t="str">
        <f>IF(H171&gt; 0,(COUNTIFS(FRACAS!$B$5:$B$9997, H$4, FRACAS!$D$5:$D$9997, "&lt;="&amp;H171)), "" )</f>
        <v/>
      </c>
      <c r="DJ171" s="282" t="str">
        <f>IF(I171&gt; 0,(COUNTIFS(FRACAS!$B$5:$B$9997, I$4, FRACAS!$D$5:$D$9997, "&lt;="&amp;I171)), "" )</f>
        <v/>
      </c>
      <c r="DK171" s="282" t="str">
        <f>IF(J171&gt; 0,(COUNTIFS(FRACAS!$B$5:$B$9997, J$4, FRACAS!$D$5:$D$9997, "&lt;="&amp;J171)), "" )</f>
        <v/>
      </c>
      <c r="DL171" s="282" t="str">
        <f>IF(K171&gt; 0,(COUNTIFS(FRACAS!$B$5:$B$9997, K$4, FRACAS!$D$5:$D$9997, "&lt;="&amp;K171)), "" )</f>
        <v/>
      </c>
      <c r="DM171" s="282" t="str">
        <f>IF(L171&gt; 0,(COUNTIFS(FRACAS!$B$5:$B$9997, L$4, FRACAS!$D$5:$D$9997, "&lt;="&amp;L171)), "" )</f>
        <v/>
      </c>
      <c r="DN171" s="282" t="str">
        <f>IF(M171&gt; 0,(COUNTIFS(FRACAS!$B$5:$B$9997, M$4, FRACAS!$D$5:$D$9997, "&lt;="&amp;M171)), "" )</f>
        <v/>
      </c>
      <c r="DO171" s="308"/>
      <c r="DP171" s="276"/>
      <c r="DQ171" s="276"/>
      <c r="DR171" s="276"/>
      <c r="DS171" s="276"/>
      <c r="DT171" s="276"/>
      <c r="DU171" s="276"/>
      <c r="DV171" s="276"/>
      <c r="DW171" s="276"/>
      <c r="DX171" s="276"/>
      <c r="DY171" s="276"/>
      <c r="DZ171" s="276"/>
      <c r="EA171" s="276"/>
      <c r="EB171" s="276"/>
      <c r="EC171" s="276"/>
      <c r="ED171" s="276"/>
      <c r="EE171" s="276"/>
      <c r="EF171" s="276"/>
      <c r="EG171" s="276"/>
      <c r="EH171" s="276"/>
      <c r="EI171" s="276"/>
      <c r="EJ171" s="276"/>
      <c r="EK171" s="276"/>
      <c r="EL171" s="276"/>
      <c r="EM171" s="276"/>
      <c r="EN171" s="276"/>
      <c r="EO171" s="276"/>
      <c r="EP171" s="276"/>
      <c r="EQ171" s="276"/>
      <c r="ER171" s="276"/>
      <c r="ES171" s="276"/>
      <c r="ET171" s="276"/>
      <c r="EU171" s="276"/>
      <c r="EV171" s="276"/>
      <c r="EW171" s="276"/>
      <c r="EX171" s="276"/>
      <c r="EY171" s="276"/>
      <c r="EZ171" s="276"/>
      <c r="FA171" s="276"/>
      <c r="FB171" s="277"/>
      <c r="JN171" s="310"/>
      <c r="JO171" s="309"/>
      <c r="JP171" s="309"/>
      <c r="JQ171" s="309"/>
      <c r="JR171" s="309"/>
      <c r="JS171" s="309"/>
      <c r="JT171" s="309"/>
      <c r="JU171" s="309"/>
      <c r="JV171" s="309"/>
      <c r="JW171" s="309"/>
      <c r="JX171" s="309"/>
      <c r="JY171" s="309"/>
      <c r="JZ171" s="309"/>
      <c r="KA171" s="309"/>
      <c r="KB171" s="309"/>
      <c r="KC171" s="309"/>
      <c r="KD171" s="309"/>
      <c r="KE171" s="309"/>
      <c r="KF171" s="309"/>
      <c r="KG171" s="309"/>
      <c r="KH171" s="309"/>
      <c r="KI171" s="309"/>
      <c r="KJ171" s="309"/>
      <c r="KK171" s="309"/>
      <c r="KL171" s="309"/>
      <c r="KM171" s="309"/>
      <c r="KN171" s="309"/>
      <c r="KO171" s="309"/>
      <c r="KP171" s="309"/>
      <c r="KQ171" s="309"/>
      <c r="KR171" s="309"/>
      <c r="KS171" s="309"/>
      <c r="KT171" s="309"/>
      <c r="KU171" s="309"/>
      <c r="KV171" s="309"/>
      <c r="KW171" s="309"/>
      <c r="KX171" s="309"/>
      <c r="KY171" s="309"/>
      <c r="KZ171" s="309"/>
      <c r="LA171" s="309"/>
      <c r="LC171" s="302" t="str">
        <f t="shared" si="17"/>
        <v/>
      </c>
      <c r="LD171" s="354" t="str" cm="1">
        <f t="array" ref="LD171">IFERROR(
    (((D171/FRACAS!$AY$1)*60))
    /
    (((D171/FRACAS!$AY$1)*60) + SUMPRODUCT((FRACAS!$B$5:$B$9997=D$4)*(FRACAS!$D$5:$D$9997&lt;=D171)*(IFERROR(FRACAS!$AM$5:$AM$9997,0)))
    ),"")</f>
        <v/>
      </c>
      <c r="LE171" s="354" t="str" cm="1">
        <f t="array" ref="LE171">IFERROR(
    (((E171/FRACAS!$AY$1)*60))
    /
    (((E171/FRACAS!$AY$1)*60) + SUMPRODUCT((FRACAS!$B$5:$B$9997=E$4)*(FRACAS!$D$5:$D$9997&lt;=E171)*(IFERROR(FRACAS!$AM$5:$AM$9997,0)))
    ),"")</f>
        <v/>
      </c>
      <c r="LF171" s="354" t="str" cm="1">
        <f t="array" ref="LF171">IFERROR(
    (((F171/FRACAS!$AY$1)*60))
    /
    (((F171/FRACAS!$AY$1)*60) + SUMPRODUCT((FRACAS!$B$5:$B$9997=F$4)*(FRACAS!$D$5:$D$9997&lt;=F171)*(IFERROR(FRACAS!$AM$5:$AM$9997,0)))
    ),"")</f>
        <v/>
      </c>
      <c r="LG171" s="354" t="str" cm="1">
        <f t="array" ref="LG171">IFERROR(
    (((G171/FRACAS!$AY$1)*60))
    /
    (((G171/FRACAS!$AY$1)*60) + SUMPRODUCT((FRACAS!$B$5:$B$9997=G$4)*(FRACAS!$D$5:$D$9997&lt;=G171)*(IFERROR(FRACAS!$AM$5:$AM$9997,0)))
    ),"")</f>
        <v/>
      </c>
      <c r="LH171" s="354" t="str" cm="1">
        <f t="array" ref="LH171">IFERROR(
    (((H171/FRACAS!$AY$1)*60))
    /
    (((H171/FRACAS!$AY$1)*60) + SUMPRODUCT((FRACAS!$B$5:$B$9997=H$4)*(FRACAS!$D$5:$D$9997&lt;=H171)*(IFERROR(FRACAS!$AM$5:$AM$9997,0)))
    ),"")</f>
        <v/>
      </c>
      <c r="LI171" s="354" t="str" cm="1">
        <f t="array" ref="LI171">IFERROR(
    (((I171/FRACAS!$AY$1)*60))
    /
    (((I171/FRACAS!$AY$1)*60) + SUMPRODUCT((FRACAS!$B$5:$B$9997=I$4)*(FRACAS!$D$5:$D$9997&lt;=I171)*(IFERROR(FRACAS!$AM$5:$AM$9997,0)))
    ),"")</f>
        <v/>
      </c>
      <c r="LJ171" s="354" t="str" cm="1">
        <f t="array" ref="LJ171">IFERROR(
    (((J171/FRACAS!$AY$1)*60))
    /
    (((J171/FRACAS!$AY$1)*60) + SUMPRODUCT((FRACAS!$B$5:$B$9997=J$4)*(FRACAS!$D$5:$D$9997&lt;=J171)*(IFERROR(FRACAS!$AM$5:$AM$9997,0)))
    ),"")</f>
        <v/>
      </c>
      <c r="LK171" s="354" t="str" cm="1">
        <f t="array" ref="LK171">IFERROR(
    (((K171/FRACAS!$AY$1)*60))
    /
    (((K171/FRACAS!$AY$1)*60) + SUMPRODUCT((FRACAS!$B$5:$B$9997=K$4)*(FRACAS!$D$5:$D$9997&lt;=K171)*(IFERROR(FRACAS!$AM$5:$AM$9997,0)))
    ),"")</f>
        <v/>
      </c>
      <c r="LL171" s="354" t="str" cm="1">
        <f t="array" ref="LL171">IFERROR(
    (((L171/FRACAS!$AY$1)*60))
    /
    (((L171/FRACAS!$AY$1)*60) + SUMPRODUCT((FRACAS!$B$5:$B$9997=L$4)*(FRACAS!$D$5:$D$9997&lt;=L171)*(IFERROR(FRACAS!$AM$5:$AM$9997,0)))
    ),"")</f>
        <v/>
      </c>
      <c r="LM171" s="354" t="str" cm="1">
        <f t="array" ref="LM171">IFERROR(
    (((M171/FRACAS!$AY$1)*60))
    /
    (((M171/FRACAS!$AY$1)*60) + SUMPRODUCT((FRACAS!$B$5:$B$9997=M$4)*(FRACAS!$D$5:$D$9997&lt;=M171)*(IFERROR(FRACAS!$AM$5:$AM$9997,0)))
    ),"")</f>
        <v/>
      </c>
      <c r="LN171" s="308"/>
      <c r="LO171" s="276"/>
      <c r="LP171" s="276"/>
      <c r="LQ171" s="276"/>
      <c r="LR171" s="276"/>
      <c r="LS171" s="276"/>
      <c r="LT171" s="276"/>
      <c r="LU171" s="276"/>
      <c r="LV171" s="276"/>
      <c r="LW171" s="276"/>
      <c r="LX171" s="276"/>
      <c r="LY171" s="276"/>
      <c r="LZ171" s="276"/>
      <c r="MA171" s="276"/>
      <c r="MB171" s="276"/>
      <c r="MC171" s="276"/>
      <c r="MD171" s="276"/>
      <c r="ME171" s="276"/>
      <c r="MF171" s="276"/>
      <c r="MG171" s="276"/>
      <c r="MH171" s="276"/>
      <c r="MI171" s="276"/>
      <c r="MJ171" s="276"/>
      <c r="MK171" s="276"/>
      <c r="ML171" s="276"/>
      <c r="MM171" s="276"/>
      <c r="MN171" s="276"/>
      <c r="MO171" s="276"/>
      <c r="MP171" s="276"/>
      <c r="MQ171" s="276"/>
      <c r="MR171" s="276"/>
      <c r="MS171" s="276"/>
      <c r="MT171" s="276"/>
      <c r="MU171" s="276"/>
      <c r="MV171" s="276"/>
      <c r="MW171" s="276"/>
      <c r="MX171" s="276"/>
      <c r="MY171" s="276"/>
      <c r="MZ171" s="276"/>
      <c r="NA171" s="277"/>
      <c r="ND171" s="345">
        <f t="shared" si="18"/>
        <v>0</v>
      </c>
      <c r="NE171" s="346" t="str">
        <f t="shared" si="16"/>
        <v/>
      </c>
      <c r="NF171" s="347" t="str" cm="1">
        <f t="array" ref="NF171">IF($ND171=0,"",(IFERROR( (IFERROR($ND171/FRACAS!$AY$1*60,0) - SUMPRODUCT( (FRACAS!$K$5:$K$9999=NF$2) * IFERROR(FRACAS!$AN$5:$AN$9999,0) ) ) / IFERROR($ND171/FRACAS!$AY$1*60,0), 1 )))</f>
        <v/>
      </c>
      <c r="NG171" s="347" t="str" cm="1">
        <f t="array" ref="NG171">IF($ND171=0,"",(IFERROR( (IFERROR($ND171/FRACAS!$AY$1*60,0) - SUMPRODUCT( (FRACAS!$K$5:$K$9999=NG$2) * IFERROR(FRACAS!$AN$5:$AN$9999,0) ) ) / IFERROR($ND171/FRACAS!$AY$1*60,0), 1 )))</f>
        <v/>
      </c>
      <c r="NH171" s="347" t="str" cm="1">
        <f t="array" ref="NH171">IF($ND171=0,"",(IFERROR( (IFERROR($ND171/FRACAS!$AY$1*60,0) - SUMPRODUCT( (FRACAS!$K$5:$K$9999=NH$2) * IFERROR(FRACAS!$AN$5:$AN$9999,0) ) ) / IFERROR($ND171/FRACAS!$AY$1*60,0), 1 )))</f>
        <v/>
      </c>
      <c r="NI171" s="347" t="str" cm="1">
        <f t="array" ref="NI171">IF($ND171=0,"",(IFERROR( (IFERROR($ND171/FRACAS!$AY$1*60,0) - SUMPRODUCT( (FRACAS!$K$5:$K$9999=NI$2) * IFERROR(FRACAS!$AN$5:$AN$9999,0) ) ) / IFERROR($ND171/FRACAS!$AY$1*60,0), 1 )))</f>
        <v/>
      </c>
      <c r="NJ171" s="347" t="str" cm="1">
        <f t="array" ref="NJ171">IF($ND171=0,"",(IFERROR( (IFERROR($ND171/FRACAS!$AY$1*60,0) - SUMPRODUCT( (FRACAS!$K$5:$K$9999=NJ$2) * IFERROR(FRACAS!$AN$5:$AN$9999,0) ) ) / IFERROR($ND171/FRACAS!$AY$1*60,0), 1 )))</f>
        <v/>
      </c>
      <c r="NK171" s="347" t="str" cm="1">
        <f t="array" ref="NK171">IF($ND171=0,"",(IFERROR( (IFERROR($ND171/FRACAS!$AY$1*60,0) - SUMPRODUCT( (FRACAS!$K$5:$K$9999=NK$2) * IFERROR(FRACAS!$AN$5:$AN$9999,0) ) ) / IFERROR($ND171/FRACAS!$AY$1*60,0), 1 )))</f>
        <v/>
      </c>
      <c r="NL171" s="347" t="str" cm="1">
        <f t="array" ref="NL171">IF($ND171=0,"",(IFERROR( (IFERROR($ND171/FRACAS!$AY$1*60,0) - SUMPRODUCT( (FRACAS!$K$5:$K$9999=NL$2) * IFERROR(FRACAS!$AN$5:$AN$9999,0) ) ) / IFERROR($ND171/FRACAS!$AY$1*60,0), 1 )))</f>
        <v/>
      </c>
      <c r="NM171" s="347" t="str" cm="1">
        <f t="array" ref="NM171">IF($ND171=0,"",(IFERROR( (IFERROR($ND171/FRACAS!$AY$1*60,0) - SUMPRODUCT( (FRACAS!$K$5:$K$9999=NM$2) * IFERROR(FRACAS!$AN$5:$AN$9999,0) ) ) / IFERROR($ND171/FRACAS!$AY$1*60,0), 1 )))</f>
        <v/>
      </c>
      <c r="NN171" s="347" t="str" cm="1">
        <f t="array" ref="NN171">IF($ND171=0,"",(IFERROR( (IFERROR($ND171/FRACAS!$AY$1*60,0) - SUMPRODUCT( (FRACAS!$K$5:$K$9999=NN$2) * IFERROR(FRACAS!$AN$5:$AN$9999,0) ) ) / IFERROR($ND171/FRACAS!$AY$1*60,0), 1 )))</f>
        <v/>
      </c>
      <c r="NO171" s="347" t="str" cm="1">
        <f t="array" ref="NO171">IF($ND171=0,"",(IFERROR( (IFERROR($ND171/FRACAS!$AY$1*60,0) - SUMPRODUCT( (FRACAS!$K$5:$K$9999=NO$2) * IFERROR(FRACAS!$AN$5:$AN$9999,0) ) ) / IFERROR($ND171/FRACAS!$AY$1*60,0), 1 )))</f>
        <v/>
      </c>
      <c r="NP171" s="347" t="str" cm="1">
        <f t="array" ref="NP171">IF($ND171=0,"",(IFERROR( (IFERROR($ND171/FRACAS!$AY$1*60,0) - SUMPRODUCT( (FRACAS!$K$5:$K$9999=NP$2) * IFERROR(FRACAS!$AN$5:$AN$9999,0) ) ) / IFERROR($ND171/FRACAS!$AY$1*60,0), 1 )))</f>
        <v/>
      </c>
      <c r="NQ171" s="347" t="str" cm="1">
        <f t="array" ref="NQ171">IF($ND171=0,"",(IFERROR( (IFERROR($ND171/FRACAS!$AY$1*60,0) - SUMPRODUCT( (FRACAS!$K$5:$K$9999=NQ$2) * IFERROR(FRACAS!$AN$5:$AN$9999,0) ) ) / IFERROR($ND171/FRACAS!$AY$1*60,0), 1 )))</f>
        <v/>
      </c>
      <c r="NR171" s="347" t="str" cm="1">
        <f t="array" ref="NR171">IF($ND171=0,"",(IFERROR( (IFERROR($ND171/FRACAS!$AY$1*60,0) - SUMPRODUCT( (FRACAS!$K$5:$K$9999=NR$2) * IFERROR(FRACAS!$AN$5:$AN$9999,0) ) ) / IFERROR($ND171/FRACAS!$AY$1*60,0), 1 )))</f>
        <v/>
      </c>
      <c r="NS171" s="347" t="str" cm="1">
        <f t="array" ref="NS171">IF($ND171=0,"",(IFERROR( (IFERROR($ND171/FRACAS!$AY$1*60,0) - SUMPRODUCT( (FRACAS!$K$5:$K$9999=NS$2) * IFERROR(FRACAS!$AN$5:$AN$9999,0) ) ) / IFERROR($ND171/FRACAS!$AY$1*60,0), 1 )))</f>
        <v/>
      </c>
      <c r="NT171" s="347" t="str" cm="1">
        <f t="array" ref="NT171">IF($ND171=0,"",(IFERROR( (IFERROR($ND171/FRACAS!$AY$1*60,0) - SUMPRODUCT( (FRACAS!$K$5:$K$9999=NT$2) * IFERROR(FRACAS!$AN$5:$AN$9999,0) ) ) / IFERROR($ND171/FRACAS!$AY$1*60,0), 1 )))</f>
        <v/>
      </c>
      <c r="NU171" s="347" t="str" cm="1">
        <f t="array" ref="NU171">IF($ND171=0,"",(IFERROR( (IFERROR($ND171/FRACAS!$AY$1*60,0) - SUMPRODUCT( (FRACAS!$K$5:$K$9999=NU$2) * IFERROR(FRACAS!$AN$5:$AN$9999,0) ) ) / IFERROR($ND171/FRACAS!$AY$1*60,0), 1 )))</f>
        <v/>
      </c>
      <c r="NV171" s="347" t="str" cm="1">
        <f t="array" ref="NV171">IF($ND171=0,"",(IFERROR( (IFERROR($ND171/FRACAS!$AY$1*60,0) - SUMPRODUCT( (FRACAS!$K$5:$K$9999=NV$2) * IFERROR(FRACAS!$AN$5:$AN$9999,0) ) ) / IFERROR($ND171/FRACAS!$AY$1*60,0), 1 )))</f>
        <v/>
      </c>
      <c r="NW171" s="347" t="str" cm="1">
        <f t="array" ref="NW171">IF($ND171=0,"",(IFERROR( (IFERROR($ND171/FRACAS!$AY$1*60,0) - SUMPRODUCT( (FRACAS!$K$5:$K$9999=NW$2) * IFERROR(FRACAS!$AN$5:$AN$9999,0) ) ) / IFERROR($ND171/FRACAS!$AY$1*60,0), 1 )))</f>
        <v/>
      </c>
      <c r="NX171" s="347" t="str" cm="1">
        <f t="array" ref="NX171">IF($ND171=0,"",(IFERROR( (IFERROR($ND171/FRACAS!$AY$1*60,0) - SUMPRODUCT( (FRACAS!$K$5:$K$9999=NX$2) * IFERROR(FRACAS!$AN$5:$AN$9999,0) ) ) / IFERROR($ND171/FRACAS!$AY$1*60,0), 1 )))</f>
        <v/>
      </c>
      <c r="NY171" s="347" t="str" cm="1">
        <f t="array" ref="NY171">IF($ND171=0,"",(IFERROR( (IFERROR($ND171/FRACAS!$AY$1*60,0) - SUMPRODUCT( (FRACAS!$K$5:$K$9999=NY$2) * IFERROR(FRACAS!$AN$5:$AN$9999,0) ) ) / IFERROR($ND171/FRACAS!$AY$1*60,0), 1 )))</f>
        <v/>
      </c>
      <c r="NZ171" s="347" t="str" cm="1">
        <f t="array" ref="NZ171">IF($ND171=0,"",(IFERROR( (IFERROR($ND171/FRACAS!$AY$1*60,0) - SUMPRODUCT( (FRACAS!$K$5:$K$9999=NZ$2) * IFERROR(FRACAS!$AN$5:$AN$9999,0) ) ) / IFERROR($ND171/FRACAS!$AY$1*60,0), 1 )))</f>
        <v/>
      </c>
      <c r="OA171" s="347" t="str" cm="1">
        <f t="array" ref="OA171">IF($ND171=0,"",(IFERROR( (IFERROR($ND171/FRACAS!$AY$1*60,0) - SUMPRODUCT( (FRACAS!$K$5:$K$9999=OA$2) * IFERROR(FRACAS!$AN$5:$AN$9999,0) ) ) / IFERROR($ND171/FRACAS!$AY$1*60,0), 1 )))</f>
        <v/>
      </c>
      <c r="OB171" s="347" t="str" cm="1">
        <f t="array" ref="OB171">IF($ND171=0,"",(IFERROR( (IFERROR($ND171/FRACAS!$AY$1*60,0) - SUMPRODUCT( (FRACAS!$K$5:$K$9999=OB$2) * IFERROR(FRACAS!$AN$5:$AN$9999,0) ) ) / IFERROR($ND171/FRACAS!$AY$1*60,0), 1 )))</f>
        <v/>
      </c>
      <c r="OC171" s="347" t="str" cm="1">
        <f t="array" ref="OC171">IF($ND171=0,"",(IFERROR( (IFERROR($ND171/FRACAS!$AY$1*60,0) - SUMPRODUCT( (FRACAS!$K$5:$K$9999=OC$2) * IFERROR(FRACAS!$AN$5:$AN$9999,0) ) ) / IFERROR($ND171/FRACAS!$AY$1*60,0), 1 )))</f>
        <v/>
      </c>
      <c r="OD171" s="347" t="str" cm="1">
        <f t="array" ref="OD171">IF($ND171=0,"",(IFERROR( (IFERROR($ND171/FRACAS!$AY$1*60,0) - SUMPRODUCT( (FRACAS!$K$5:$K$9999=OD$2) * IFERROR(FRACAS!$AN$5:$AN$9999,0) ) ) / IFERROR($ND171/FRACAS!$AY$1*60,0), 1 )))</f>
        <v/>
      </c>
      <c r="OE171" s="347" t="str" cm="1">
        <f t="array" ref="OE171">IF($ND171=0,"",(IFERROR( (IFERROR($ND171/FRACAS!$AY$1*60,0) - SUMPRODUCT( (FRACAS!$K$5:$K$9999=OE$2) * IFERROR(FRACAS!$AN$5:$AN$9999,0) ) ) / IFERROR($ND171/FRACAS!$AY$1*60,0), 1 )))</f>
        <v/>
      </c>
      <c r="OF171" s="347" t="str" cm="1">
        <f t="array" ref="OF171">IF($ND171=0,"",(IFERROR( (IFERROR($ND171/FRACAS!$AY$1*60,0) - SUMPRODUCT( (FRACAS!$K$5:$K$9999=OF$2) * IFERROR(FRACAS!$AN$5:$AN$9999,0) ) ) / IFERROR($ND171/FRACAS!$AY$1*60,0), 1 )))</f>
        <v/>
      </c>
      <c r="OG171" s="347" t="str" cm="1">
        <f t="array" ref="OG171">IF($ND171=0,"",(IFERROR( (IFERROR($ND171/FRACAS!$AY$1*60,0) - SUMPRODUCT( (FRACAS!$K$5:$K$9999=OG$2) * IFERROR(FRACAS!$AN$5:$AN$9999,0) ) ) / IFERROR($ND171/FRACAS!$AY$1*60,0), 1 )))</f>
        <v/>
      </c>
      <c r="OH171" s="347" t="str" cm="1">
        <f t="array" ref="OH171">IF($ND171=0,"",(IFERROR( (IFERROR($ND171/FRACAS!$AY$1*60,0) - SUMPRODUCT( (FRACAS!$K$5:$K$9999=OH$2) * IFERROR(FRACAS!$AN$5:$AN$9999,0) ) ) / IFERROR($ND171/FRACAS!$AY$1*60,0), 1 )))</f>
        <v/>
      </c>
      <c r="OI171" s="347" t="str" cm="1">
        <f t="array" ref="OI171">IF($ND171=0,"",(IFERROR( (IFERROR($ND171/FRACAS!$AY$1*60,0) - SUMPRODUCT( (FRACAS!$K$5:$K$9999=OI$2) * IFERROR(FRACAS!$AN$5:$AN$9999,0) ) ) / IFERROR($ND171/FRACAS!$AY$1*60,0), 1 )))</f>
        <v/>
      </c>
      <c r="OJ171" s="347" t="str" cm="1">
        <f t="array" ref="OJ171">IF($ND171=0,"",(IFERROR( (IFERROR($ND171/FRACAS!$AY$1*60,0) - SUMPRODUCT( (FRACAS!$K$5:$K$9999=OJ$2) * IFERROR(FRACAS!$AN$5:$AN$9999,0) ) ) / IFERROR($ND171/FRACAS!$AY$1*60,0), 1 )))</f>
        <v/>
      </c>
      <c r="OK171" s="347" t="str" cm="1">
        <f t="array" ref="OK171">IF($ND171=0,"",(IFERROR( (IFERROR($ND171/FRACAS!$AY$1*60,0) - SUMPRODUCT( (FRACAS!$K$5:$K$9999=OK$2) * IFERROR(FRACAS!$AN$5:$AN$9999,0) ) ) / IFERROR($ND171/FRACAS!$AY$1*60,0), 1 )))</f>
        <v/>
      </c>
      <c r="OL171" s="347" t="str" cm="1">
        <f t="array" ref="OL171">IF($ND171=0,"",(IFERROR( (IFERROR($ND171/FRACAS!$AY$1*60,0) - SUMPRODUCT( (FRACAS!$K$5:$K$9999=OL$2) * IFERROR(FRACAS!$AN$5:$AN$9999,0) ) ) / IFERROR($ND171/FRACAS!$AY$1*60,0), 1 )))</f>
        <v/>
      </c>
      <c r="OM171" s="347" t="str" cm="1">
        <f t="array" ref="OM171">IF($ND171=0,"",(IFERROR( (IFERROR($ND171/FRACAS!$AY$1*60,0) - SUMPRODUCT( (FRACAS!$K$5:$K$9999=OM$2) * IFERROR(FRACAS!$AN$5:$AN$9999,0) ) ) / IFERROR($ND171/FRACAS!$AY$1*60,0), 1 )))</f>
        <v/>
      </c>
      <c r="ON171" s="347" t="str" cm="1">
        <f t="array" ref="ON171">IF($ND171=0,"",(IFERROR( (IFERROR($ND171/FRACAS!$AY$1*60,0) - SUMPRODUCT( (FRACAS!$K$5:$K$9999=ON$2) * IFERROR(FRACAS!$AN$5:$AN$9999,0) ) ) / IFERROR($ND171/FRACAS!$AY$1*60,0), 1 )))</f>
        <v/>
      </c>
    </row>
    <row r="172" spans="2:404" ht="15" customHeight="1">
      <c r="B172" s="301" t="s">
        <v>227</v>
      </c>
      <c r="C172" s="302">
        <v>46430</v>
      </c>
      <c r="D172" s="279"/>
      <c r="E172" s="279"/>
      <c r="F172" s="279"/>
      <c r="G172" s="279"/>
      <c r="H172" s="279"/>
      <c r="I172" s="279"/>
      <c r="J172" s="279"/>
      <c r="K172" s="279"/>
      <c r="L172" s="279"/>
      <c r="M172" s="279"/>
      <c r="N172" s="305"/>
      <c r="O172" s="279"/>
      <c r="P172" s="279"/>
      <c r="Q172" s="279"/>
      <c r="R172" s="279"/>
      <c r="S172" s="279"/>
      <c r="T172" s="279"/>
      <c r="U172" s="279"/>
      <c r="V172" s="279"/>
      <c r="W172" s="279"/>
      <c r="X172" s="279"/>
      <c r="Y172" s="279"/>
      <c r="Z172" s="279"/>
      <c r="AA172" s="279"/>
      <c r="AB172" s="279"/>
      <c r="AC172" s="279"/>
      <c r="AD172" s="279"/>
      <c r="AE172" s="279"/>
      <c r="AF172" s="279"/>
      <c r="AG172" s="279"/>
      <c r="AH172" s="279"/>
      <c r="AI172" s="279"/>
      <c r="AJ172" s="279"/>
      <c r="AK172" s="279"/>
      <c r="AL172" s="279"/>
      <c r="AM172" s="279"/>
      <c r="AN172" s="279"/>
      <c r="AO172" s="279"/>
      <c r="AP172" s="279"/>
      <c r="AQ172" s="279"/>
      <c r="AR172" s="279"/>
      <c r="AS172" s="279"/>
      <c r="AT172" s="279"/>
      <c r="AU172" s="279"/>
      <c r="AV172" s="279"/>
      <c r="AW172" s="279"/>
      <c r="AX172" s="279"/>
      <c r="AY172" s="279"/>
      <c r="AZ172" s="279"/>
      <c r="BA172" s="280"/>
      <c r="BB172" s="266"/>
      <c r="BD172" s="352"/>
      <c r="BE172" s="352"/>
      <c r="BF172" s="352"/>
      <c r="BG172" s="352"/>
      <c r="BH172" s="352"/>
      <c r="BI172" s="352"/>
      <c r="BJ172" s="352"/>
      <c r="BK172" s="352"/>
      <c r="BL172" s="352"/>
      <c r="BM172" s="352"/>
      <c r="BN172" s="352"/>
      <c r="BO172" s="352"/>
      <c r="BP172" s="352"/>
      <c r="BQ172" s="352"/>
      <c r="BR172" s="352"/>
      <c r="BS172" s="352"/>
      <c r="BT172" s="352"/>
      <c r="BU172" s="352"/>
      <c r="BV172" s="352"/>
      <c r="BW172" s="352"/>
      <c r="BX172" s="352"/>
      <c r="BY172" s="352"/>
      <c r="BZ172" s="352"/>
      <c r="CA172" s="352"/>
      <c r="CB172" s="352"/>
      <c r="CC172" s="352"/>
      <c r="CD172" s="352"/>
      <c r="CE172" s="352"/>
      <c r="CF172" s="352"/>
      <c r="CG172" s="352"/>
      <c r="CH172" s="352"/>
      <c r="CI172" s="352"/>
      <c r="CJ172" s="352"/>
      <c r="CK172" s="352"/>
      <c r="CL172" s="352"/>
      <c r="CM172" s="352"/>
      <c r="CN172" s="352"/>
      <c r="CO172" s="352"/>
      <c r="CP172" s="352"/>
      <c r="CQ172" s="352"/>
      <c r="CR172" s="352"/>
      <c r="CS172" s="352"/>
      <c r="CT172" s="352"/>
      <c r="CU172" s="352"/>
      <c r="CV172" s="352"/>
      <c r="CW172" s="352"/>
      <c r="CX172" s="352"/>
      <c r="CY172" s="352"/>
      <c r="CZ172" s="352"/>
      <c r="DA172" s="352"/>
      <c r="DC172" s="266">
        <f t="shared" si="14"/>
        <v>0</v>
      </c>
      <c r="DD172" s="302" t="str">
        <f t="shared" si="15"/>
        <v/>
      </c>
      <c r="DE172" s="328" t="str">
        <f>IF(D172&gt; 0,(COUNTIFS(FRACAS!$B$5:$B$9997, D$4, FRACAS!$D$5:$D$9997, "&lt;="&amp;D172)), "" )</f>
        <v/>
      </c>
      <c r="DF172" s="282" t="str">
        <f>IF(E172&gt; 0,(COUNTIFS(FRACAS!$B$5:$B$9997, E$4, FRACAS!$D$5:$D$9997, "&lt;="&amp;E172)), "" )</f>
        <v/>
      </c>
      <c r="DG172" s="282" t="str">
        <f>IF(F172&gt; 0,(COUNTIFS(FRACAS!$B$5:$B$9997, F$4, FRACAS!$D$5:$D$9997, "&lt;="&amp;F172)), "" )</f>
        <v/>
      </c>
      <c r="DH172" s="282" t="str">
        <f>IF(G172&gt; 0,(COUNTIFS(FRACAS!$B$5:$B$9997, G$4, FRACAS!$D$5:$D$9997, "&lt;="&amp;G172)), "" )</f>
        <v/>
      </c>
      <c r="DI172" s="282" t="str">
        <f>IF(H172&gt; 0,(COUNTIFS(FRACAS!$B$5:$B$9997, H$4, FRACAS!$D$5:$D$9997, "&lt;="&amp;H172)), "" )</f>
        <v/>
      </c>
      <c r="DJ172" s="282" t="str">
        <f>IF(I172&gt; 0,(COUNTIFS(FRACAS!$B$5:$B$9997, I$4, FRACAS!$D$5:$D$9997, "&lt;="&amp;I172)), "" )</f>
        <v/>
      </c>
      <c r="DK172" s="282" t="str">
        <f>IF(J172&gt; 0,(COUNTIFS(FRACAS!$B$5:$B$9997, J$4, FRACAS!$D$5:$D$9997, "&lt;="&amp;J172)), "" )</f>
        <v/>
      </c>
      <c r="DL172" s="282" t="str">
        <f>IF(K172&gt; 0,(COUNTIFS(FRACAS!$B$5:$B$9997, K$4, FRACAS!$D$5:$D$9997, "&lt;="&amp;K172)), "" )</f>
        <v/>
      </c>
      <c r="DM172" s="282" t="str">
        <f>IF(L172&gt; 0,(COUNTIFS(FRACAS!$B$5:$B$9997, L$4, FRACAS!$D$5:$D$9997, "&lt;="&amp;L172)), "" )</f>
        <v/>
      </c>
      <c r="DN172" s="282" t="str">
        <f>IF(M172&gt; 0,(COUNTIFS(FRACAS!$B$5:$B$9997, M$4, FRACAS!$D$5:$D$9997, "&lt;="&amp;M172)), "" )</f>
        <v/>
      </c>
      <c r="DO172" s="308"/>
      <c r="DP172" s="276"/>
      <c r="DQ172" s="276"/>
      <c r="DR172" s="276"/>
      <c r="DS172" s="276"/>
      <c r="DT172" s="276"/>
      <c r="DU172" s="276"/>
      <c r="DV172" s="276"/>
      <c r="DW172" s="276"/>
      <c r="DX172" s="276"/>
      <c r="DY172" s="276"/>
      <c r="DZ172" s="276"/>
      <c r="EA172" s="276"/>
      <c r="EB172" s="276"/>
      <c r="EC172" s="276"/>
      <c r="ED172" s="276"/>
      <c r="EE172" s="276"/>
      <c r="EF172" s="276"/>
      <c r="EG172" s="276"/>
      <c r="EH172" s="276"/>
      <c r="EI172" s="276"/>
      <c r="EJ172" s="276"/>
      <c r="EK172" s="276"/>
      <c r="EL172" s="276"/>
      <c r="EM172" s="276"/>
      <c r="EN172" s="276"/>
      <c r="EO172" s="276"/>
      <c r="EP172" s="276"/>
      <c r="EQ172" s="276"/>
      <c r="ER172" s="276"/>
      <c r="ES172" s="276"/>
      <c r="ET172" s="276"/>
      <c r="EU172" s="276"/>
      <c r="EV172" s="276"/>
      <c r="EW172" s="276"/>
      <c r="EX172" s="276"/>
      <c r="EY172" s="276"/>
      <c r="EZ172" s="276"/>
      <c r="FA172" s="276"/>
      <c r="FB172" s="277"/>
      <c r="JN172" s="310"/>
      <c r="JO172" s="309"/>
      <c r="JP172" s="309"/>
      <c r="JQ172" s="309"/>
      <c r="JR172" s="309"/>
      <c r="JS172" s="309"/>
      <c r="JT172" s="309"/>
      <c r="JU172" s="309"/>
      <c r="JV172" s="309"/>
      <c r="JW172" s="309"/>
      <c r="JX172" s="309"/>
      <c r="JY172" s="309"/>
      <c r="JZ172" s="309"/>
      <c r="KA172" s="309"/>
      <c r="KB172" s="309"/>
      <c r="KC172" s="309"/>
      <c r="KD172" s="309"/>
      <c r="KE172" s="309"/>
      <c r="KF172" s="309"/>
      <c r="KG172" s="309"/>
      <c r="KH172" s="309"/>
      <c r="KI172" s="309"/>
      <c r="KJ172" s="309"/>
      <c r="KK172" s="309"/>
      <c r="KL172" s="309"/>
      <c r="KM172" s="309"/>
      <c r="KN172" s="309"/>
      <c r="KO172" s="309"/>
      <c r="KP172" s="309"/>
      <c r="KQ172" s="309"/>
      <c r="KR172" s="309"/>
      <c r="KS172" s="309"/>
      <c r="KT172" s="309"/>
      <c r="KU172" s="309"/>
      <c r="KV172" s="309"/>
      <c r="KW172" s="309"/>
      <c r="KX172" s="309"/>
      <c r="KY172" s="309"/>
      <c r="KZ172" s="309"/>
      <c r="LA172" s="309"/>
      <c r="LC172" s="302" t="str">
        <f t="shared" si="17"/>
        <v/>
      </c>
      <c r="LD172" s="354" t="str" cm="1">
        <f t="array" ref="LD172">IFERROR(
    (((D172/FRACAS!$AY$1)*60))
    /
    (((D172/FRACAS!$AY$1)*60) + SUMPRODUCT((FRACAS!$B$5:$B$9997=D$4)*(FRACAS!$D$5:$D$9997&lt;=D172)*(IFERROR(FRACAS!$AM$5:$AM$9997,0)))
    ),"")</f>
        <v/>
      </c>
      <c r="LE172" s="354" t="str" cm="1">
        <f t="array" ref="LE172">IFERROR(
    (((E172/FRACAS!$AY$1)*60))
    /
    (((E172/FRACAS!$AY$1)*60) + SUMPRODUCT((FRACAS!$B$5:$B$9997=E$4)*(FRACAS!$D$5:$D$9997&lt;=E172)*(IFERROR(FRACAS!$AM$5:$AM$9997,0)))
    ),"")</f>
        <v/>
      </c>
      <c r="LF172" s="354" t="str" cm="1">
        <f t="array" ref="LF172">IFERROR(
    (((F172/FRACAS!$AY$1)*60))
    /
    (((F172/FRACAS!$AY$1)*60) + SUMPRODUCT((FRACAS!$B$5:$B$9997=F$4)*(FRACAS!$D$5:$D$9997&lt;=F172)*(IFERROR(FRACAS!$AM$5:$AM$9997,0)))
    ),"")</f>
        <v/>
      </c>
      <c r="LG172" s="354" t="str" cm="1">
        <f t="array" ref="LG172">IFERROR(
    (((G172/FRACAS!$AY$1)*60))
    /
    (((G172/FRACAS!$AY$1)*60) + SUMPRODUCT((FRACAS!$B$5:$B$9997=G$4)*(FRACAS!$D$5:$D$9997&lt;=G172)*(IFERROR(FRACAS!$AM$5:$AM$9997,0)))
    ),"")</f>
        <v/>
      </c>
      <c r="LH172" s="354" t="str" cm="1">
        <f t="array" ref="LH172">IFERROR(
    (((H172/FRACAS!$AY$1)*60))
    /
    (((H172/FRACAS!$AY$1)*60) + SUMPRODUCT((FRACAS!$B$5:$B$9997=H$4)*(FRACAS!$D$5:$D$9997&lt;=H172)*(IFERROR(FRACAS!$AM$5:$AM$9997,0)))
    ),"")</f>
        <v/>
      </c>
      <c r="LI172" s="354" t="str" cm="1">
        <f t="array" ref="LI172">IFERROR(
    (((I172/FRACAS!$AY$1)*60))
    /
    (((I172/FRACAS!$AY$1)*60) + SUMPRODUCT((FRACAS!$B$5:$B$9997=I$4)*(FRACAS!$D$5:$D$9997&lt;=I172)*(IFERROR(FRACAS!$AM$5:$AM$9997,0)))
    ),"")</f>
        <v/>
      </c>
      <c r="LJ172" s="354" t="str" cm="1">
        <f t="array" ref="LJ172">IFERROR(
    (((J172/FRACAS!$AY$1)*60))
    /
    (((J172/FRACAS!$AY$1)*60) + SUMPRODUCT((FRACAS!$B$5:$B$9997=J$4)*(FRACAS!$D$5:$D$9997&lt;=J172)*(IFERROR(FRACAS!$AM$5:$AM$9997,0)))
    ),"")</f>
        <v/>
      </c>
      <c r="LK172" s="354" t="str" cm="1">
        <f t="array" ref="LK172">IFERROR(
    (((K172/FRACAS!$AY$1)*60))
    /
    (((K172/FRACAS!$AY$1)*60) + SUMPRODUCT((FRACAS!$B$5:$B$9997=K$4)*(FRACAS!$D$5:$D$9997&lt;=K172)*(IFERROR(FRACAS!$AM$5:$AM$9997,0)))
    ),"")</f>
        <v/>
      </c>
      <c r="LL172" s="354" t="str" cm="1">
        <f t="array" ref="LL172">IFERROR(
    (((L172/FRACAS!$AY$1)*60))
    /
    (((L172/FRACAS!$AY$1)*60) + SUMPRODUCT((FRACAS!$B$5:$B$9997=L$4)*(FRACAS!$D$5:$D$9997&lt;=L172)*(IFERROR(FRACAS!$AM$5:$AM$9997,0)))
    ),"")</f>
        <v/>
      </c>
      <c r="LM172" s="354" t="str" cm="1">
        <f t="array" ref="LM172">IFERROR(
    (((M172/FRACAS!$AY$1)*60))
    /
    (((M172/FRACAS!$AY$1)*60) + SUMPRODUCT((FRACAS!$B$5:$B$9997=M$4)*(FRACAS!$D$5:$D$9997&lt;=M172)*(IFERROR(FRACAS!$AM$5:$AM$9997,0)))
    ),"")</f>
        <v/>
      </c>
      <c r="LN172" s="308"/>
      <c r="LO172" s="276"/>
      <c r="LP172" s="276"/>
      <c r="LQ172" s="276"/>
      <c r="LR172" s="276"/>
      <c r="LS172" s="276"/>
      <c r="LT172" s="276"/>
      <c r="LU172" s="276"/>
      <c r="LV172" s="276"/>
      <c r="LW172" s="276"/>
      <c r="LX172" s="276"/>
      <c r="LY172" s="276"/>
      <c r="LZ172" s="276"/>
      <c r="MA172" s="276"/>
      <c r="MB172" s="276"/>
      <c r="MC172" s="276"/>
      <c r="MD172" s="276"/>
      <c r="ME172" s="276"/>
      <c r="MF172" s="276"/>
      <c r="MG172" s="276"/>
      <c r="MH172" s="276"/>
      <c r="MI172" s="276"/>
      <c r="MJ172" s="276"/>
      <c r="MK172" s="276"/>
      <c r="ML172" s="276"/>
      <c r="MM172" s="276"/>
      <c r="MN172" s="276"/>
      <c r="MO172" s="276"/>
      <c r="MP172" s="276"/>
      <c r="MQ172" s="276"/>
      <c r="MR172" s="276"/>
      <c r="MS172" s="276"/>
      <c r="MT172" s="276"/>
      <c r="MU172" s="276"/>
      <c r="MV172" s="276"/>
      <c r="MW172" s="276"/>
      <c r="MX172" s="276"/>
      <c r="MY172" s="276"/>
      <c r="MZ172" s="276"/>
      <c r="NA172" s="277"/>
      <c r="ND172" s="345">
        <f t="shared" si="18"/>
        <v>0</v>
      </c>
      <c r="NE172" s="346" t="str">
        <f t="shared" si="16"/>
        <v/>
      </c>
      <c r="NF172" s="347" t="str" cm="1">
        <f t="array" ref="NF172">IF($ND172=0,"",(IFERROR( (IFERROR($ND172/FRACAS!$AY$1*60,0) - SUMPRODUCT( (FRACAS!$K$5:$K$9999=NF$2) * IFERROR(FRACAS!$AN$5:$AN$9999,0) ) ) / IFERROR($ND172/FRACAS!$AY$1*60,0), 1 )))</f>
        <v/>
      </c>
      <c r="NG172" s="347" t="str" cm="1">
        <f t="array" ref="NG172">IF($ND172=0,"",(IFERROR( (IFERROR($ND172/FRACAS!$AY$1*60,0) - SUMPRODUCT( (FRACAS!$K$5:$K$9999=NG$2) * IFERROR(FRACAS!$AN$5:$AN$9999,0) ) ) / IFERROR($ND172/FRACAS!$AY$1*60,0), 1 )))</f>
        <v/>
      </c>
      <c r="NH172" s="347" t="str" cm="1">
        <f t="array" ref="NH172">IF($ND172=0,"",(IFERROR( (IFERROR($ND172/FRACAS!$AY$1*60,0) - SUMPRODUCT( (FRACAS!$K$5:$K$9999=NH$2) * IFERROR(FRACAS!$AN$5:$AN$9999,0) ) ) / IFERROR($ND172/FRACAS!$AY$1*60,0), 1 )))</f>
        <v/>
      </c>
      <c r="NI172" s="347" t="str" cm="1">
        <f t="array" ref="NI172">IF($ND172=0,"",(IFERROR( (IFERROR($ND172/FRACAS!$AY$1*60,0) - SUMPRODUCT( (FRACAS!$K$5:$K$9999=NI$2) * IFERROR(FRACAS!$AN$5:$AN$9999,0) ) ) / IFERROR($ND172/FRACAS!$AY$1*60,0), 1 )))</f>
        <v/>
      </c>
      <c r="NJ172" s="347" t="str" cm="1">
        <f t="array" ref="NJ172">IF($ND172=0,"",(IFERROR( (IFERROR($ND172/FRACAS!$AY$1*60,0) - SUMPRODUCT( (FRACAS!$K$5:$K$9999=NJ$2) * IFERROR(FRACAS!$AN$5:$AN$9999,0) ) ) / IFERROR($ND172/FRACAS!$AY$1*60,0), 1 )))</f>
        <v/>
      </c>
      <c r="NK172" s="347" t="str" cm="1">
        <f t="array" ref="NK172">IF($ND172=0,"",(IFERROR( (IFERROR($ND172/FRACAS!$AY$1*60,0) - SUMPRODUCT( (FRACAS!$K$5:$K$9999=NK$2) * IFERROR(FRACAS!$AN$5:$AN$9999,0) ) ) / IFERROR($ND172/FRACAS!$AY$1*60,0), 1 )))</f>
        <v/>
      </c>
      <c r="NL172" s="347" t="str" cm="1">
        <f t="array" ref="NL172">IF($ND172=0,"",(IFERROR( (IFERROR($ND172/FRACAS!$AY$1*60,0) - SUMPRODUCT( (FRACAS!$K$5:$K$9999=NL$2) * IFERROR(FRACAS!$AN$5:$AN$9999,0) ) ) / IFERROR($ND172/FRACAS!$AY$1*60,0), 1 )))</f>
        <v/>
      </c>
      <c r="NM172" s="347" t="str" cm="1">
        <f t="array" ref="NM172">IF($ND172=0,"",(IFERROR( (IFERROR($ND172/FRACAS!$AY$1*60,0) - SUMPRODUCT( (FRACAS!$K$5:$K$9999=NM$2) * IFERROR(FRACAS!$AN$5:$AN$9999,0) ) ) / IFERROR($ND172/FRACAS!$AY$1*60,0), 1 )))</f>
        <v/>
      </c>
      <c r="NN172" s="347" t="str" cm="1">
        <f t="array" ref="NN172">IF($ND172=0,"",(IFERROR( (IFERROR($ND172/FRACAS!$AY$1*60,0) - SUMPRODUCT( (FRACAS!$K$5:$K$9999=NN$2) * IFERROR(FRACAS!$AN$5:$AN$9999,0) ) ) / IFERROR($ND172/FRACAS!$AY$1*60,0), 1 )))</f>
        <v/>
      </c>
      <c r="NO172" s="347" t="str" cm="1">
        <f t="array" ref="NO172">IF($ND172=0,"",(IFERROR( (IFERROR($ND172/FRACAS!$AY$1*60,0) - SUMPRODUCT( (FRACAS!$K$5:$K$9999=NO$2) * IFERROR(FRACAS!$AN$5:$AN$9999,0) ) ) / IFERROR($ND172/FRACAS!$AY$1*60,0), 1 )))</f>
        <v/>
      </c>
      <c r="NP172" s="347" t="str" cm="1">
        <f t="array" ref="NP172">IF($ND172=0,"",(IFERROR( (IFERROR($ND172/FRACAS!$AY$1*60,0) - SUMPRODUCT( (FRACAS!$K$5:$K$9999=NP$2) * IFERROR(FRACAS!$AN$5:$AN$9999,0) ) ) / IFERROR($ND172/FRACAS!$AY$1*60,0), 1 )))</f>
        <v/>
      </c>
      <c r="NQ172" s="347" t="str" cm="1">
        <f t="array" ref="NQ172">IF($ND172=0,"",(IFERROR( (IFERROR($ND172/FRACAS!$AY$1*60,0) - SUMPRODUCT( (FRACAS!$K$5:$K$9999=NQ$2) * IFERROR(FRACAS!$AN$5:$AN$9999,0) ) ) / IFERROR($ND172/FRACAS!$AY$1*60,0), 1 )))</f>
        <v/>
      </c>
      <c r="NR172" s="347" t="str" cm="1">
        <f t="array" ref="NR172">IF($ND172=0,"",(IFERROR( (IFERROR($ND172/FRACAS!$AY$1*60,0) - SUMPRODUCT( (FRACAS!$K$5:$K$9999=NR$2) * IFERROR(FRACAS!$AN$5:$AN$9999,0) ) ) / IFERROR($ND172/FRACAS!$AY$1*60,0), 1 )))</f>
        <v/>
      </c>
      <c r="NS172" s="347" t="str" cm="1">
        <f t="array" ref="NS172">IF($ND172=0,"",(IFERROR( (IFERROR($ND172/FRACAS!$AY$1*60,0) - SUMPRODUCT( (FRACAS!$K$5:$K$9999=NS$2) * IFERROR(FRACAS!$AN$5:$AN$9999,0) ) ) / IFERROR($ND172/FRACAS!$AY$1*60,0), 1 )))</f>
        <v/>
      </c>
      <c r="NT172" s="347" t="str" cm="1">
        <f t="array" ref="NT172">IF($ND172=0,"",(IFERROR( (IFERROR($ND172/FRACAS!$AY$1*60,0) - SUMPRODUCT( (FRACAS!$K$5:$K$9999=NT$2) * IFERROR(FRACAS!$AN$5:$AN$9999,0) ) ) / IFERROR($ND172/FRACAS!$AY$1*60,0), 1 )))</f>
        <v/>
      </c>
      <c r="NU172" s="347" t="str" cm="1">
        <f t="array" ref="NU172">IF($ND172=0,"",(IFERROR( (IFERROR($ND172/FRACAS!$AY$1*60,0) - SUMPRODUCT( (FRACAS!$K$5:$K$9999=NU$2) * IFERROR(FRACAS!$AN$5:$AN$9999,0) ) ) / IFERROR($ND172/FRACAS!$AY$1*60,0), 1 )))</f>
        <v/>
      </c>
      <c r="NV172" s="347" t="str" cm="1">
        <f t="array" ref="NV172">IF($ND172=0,"",(IFERROR( (IFERROR($ND172/FRACAS!$AY$1*60,0) - SUMPRODUCT( (FRACAS!$K$5:$K$9999=NV$2) * IFERROR(FRACAS!$AN$5:$AN$9999,0) ) ) / IFERROR($ND172/FRACAS!$AY$1*60,0), 1 )))</f>
        <v/>
      </c>
      <c r="NW172" s="347" t="str" cm="1">
        <f t="array" ref="NW172">IF($ND172=0,"",(IFERROR( (IFERROR($ND172/FRACAS!$AY$1*60,0) - SUMPRODUCT( (FRACAS!$K$5:$K$9999=NW$2) * IFERROR(FRACAS!$AN$5:$AN$9999,0) ) ) / IFERROR($ND172/FRACAS!$AY$1*60,0), 1 )))</f>
        <v/>
      </c>
      <c r="NX172" s="347" t="str" cm="1">
        <f t="array" ref="NX172">IF($ND172=0,"",(IFERROR( (IFERROR($ND172/FRACAS!$AY$1*60,0) - SUMPRODUCT( (FRACAS!$K$5:$K$9999=NX$2) * IFERROR(FRACAS!$AN$5:$AN$9999,0) ) ) / IFERROR($ND172/FRACAS!$AY$1*60,0), 1 )))</f>
        <v/>
      </c>
      <c r="NY172" s="347" t="str" cm="1">
        <f t="array" ref="NY172">IF($ND172=0,"",(IFERROR( (IFERROR($ND172/FRACAS!$AY$1*60,0) - SUMPRODUCT( (FRACAS!$K$5:$K$9999=NY$2) * IFERROR(FRACAS!$AN$5:$AN$9999,0) ) ) / IFERROR($ND172/FRACAS!$AY$1*60,0), 1 )))</f>
        <v/>
      </c>
      <c r="NZ172" s="347" t="str" cm="1">
        <f t="array" ref="NZ172">IF($ND172=0,"",(IFERROR( (IFERROR($ND172/FRACAS!$AY$1*60,0) - SUMPRODUCT( (FRACAS!$K$5:$K$9999=NZ$2) * IFERROR(FRACAS!$AN$5:$AN$9999,0) ) ) / IFERROR($ND172/FRACAS!$AY$1*60,0), 1 )))</f>
        <v/>
      </c>
      <c r="OA172" s="347" t="str" cm="1">
        <f t="array" ref="OA172">IF($ND172=0,"",(IFERROR( (IFERROR($ND172/FRACAS!$AY$1*60,0) - SUMPRODUCT( (FRACAS!$K$5:$K$9999=OA$2) * IFERROR(FRACAS!$AN$5:$AN$9999,0) ) ) / IFERROR($ND172/FRACAS!$AY$1*60,0), 1 )))</f>
        <v/>
      </c>
      <c r="OB172" s="347" t="str" cm="1">
        <f t="array" ref="OB172">IF($ND172=0,"",(IFERROR( (IFERROR($ND172/FRACAS!$AY$1*60,0) - SUMPRODUCT( (FRACAS!$K$5:$K$9999=OB$2) * IFERROR(FRACAS!$AN$5:$AN$9999,0) ) ) / IFERROR($ND172/FRACAS!$AY$1*60,0), 1 )))</f>
        <v/>
      </c>
      <c r="OC172" s="347" t="str" cm="1">
        <f t="array" ref="OC172">IF($ND172=0,"",(IFERROR( (IFERROR($ND172/FRACAS!$AY$1*60,0) - SUMPRODUCT( (FRACAS!$K$5:$K$9999=OC$2) * IFERROR(FRACAS!$AN$5:$AN$9999,0) ) ) / IFERROR($ND172/FRACAS!$AY$1*60,0), 1 )))</f>
        <v/>
      </c>
      <c r="OD172" s="347" t="str" cm="1">
        <f t="array" ref="OD172">IF($ND172=0,"",(IFERROR( (IFERROR($ND172/FRACAS!$AY$1*60,0) - SUMPRODUCT( (FRACAS!$K$5:$K$9999=OD$2) * IFERROR(FRACAS!$AN$5:$AN$9999,0) ) ) / IFERROR($ND172/FRACAS!$AY$1*60,0), 1 )))</f>
        <v/>
      </c>
      <c r="OE172" s="347" t="str" cm="1">
        <f t="array" ref="OE172">IF($ND172=0,"",(IFERROR( (IFERROR($ND172/FRACAS!$AY$1*60,0) - SUMPRODUCT( (FRACAS!$K$5:$K$9999=OE$2) * IFERROR(FRACAS!$AN$5:$AN$9999,0) ) ) / IFERROR($ND172/FRACAS!$AY$1*60,0), 1 )))</f>
        <v/>
      </c>
      <c r="OF172" s="347" t="str" cm="1">
        <f t="array" ref="OF172">IF($ND172=0,"",(IFERROR( (IFERROR($ND172/FRACAS!$AY$1*60,0) - SUMPRODUCT( (FRACAS!$K$5:$K$9999=OF$2) * IFERROR(FRACAS!$AN$5:$AN$9999,0) ) ) / IFERROR($ND172/FRACAS!$AY$1*60,0), 1 )))</f>
        <v/>
      </c>
      <c r="OG172" s="347" t="str" cm="1">
        <f t="array" ref="OG172">IF($ND172=0,"",(IFERROR( (IFERROR($ND172/FRACAS!$AY$1*60,0) - SUMPRODUCT( (FRACAS!$K$5:$K$9999=OG$2) * IFERROR(FRACAS!$AN$5:$AN$9999,0) ) ) / IFERROR($ND172/FRACAS!$AY$1*60,0), 1 )))</f>
        <v/>
      </c>
      <c r="OH172" s="347" t="str" cm="1">
        <f t="array" ref="OH172">IF($ND172=0,"",(IFERROR( (IFERROR($ND172/FRACAS!$AY$1*60,0) - SUMPRODUCT( (FRACAS!$K$5:$K$9999=OH$2) * IFERROR(FRACAS!$AN$5:$AN$9999,0) ) ) / IFERROR($ND172/FRACAS!$AY$1*60,0), 1 )))</f>
        <v/>
      </c>
      <c r="OI172" s="347" t="str" cm="1">
        <f t="array" ref="OI172">IF($ND172=0,"",(IFERROR( (IFERROR($ND172/FRACAS!$AY$1*60,0) - SUMPRODUCT( (FRACAS!$K$5:$K$9999=OI$2) * IFERROR(FRACAS!$AN$5:$AN$9999,0) ) ) / IFERROR($ND172/FRACAS!$AY$1*60,0), 1 )))</f>
        <v/>
      </c>
      <c r="OJ172" s="347" t="str" cm="1">
        <f t="array" ref="OJ172">IF($ND172=0,"",(IFERROR( (IFERROR($ND172/FRACAS!$AY$1*60,0) - SUMPRODUCT( (FRACAS!$K$5:$K$9999=OJ$2) * IFERROR(FRACAS!$AN$5:$AN$9999,0) ) ) / IFERROR($ND172/FRACAS!$AY$1*60,0), 1 )))</f>
        <v/>
      </c>
      <c r="OK172" s="347" t="str" cm="1">
        <f t="array" ref="OK172">IF($ND172=0,"",(IFERROR( (IFERROR($ND172/FRACAS!$AY$1*60,0) - SUMPRODUCT( (FRACAS!$K$5:$K$9999=OK$2) * IFERROR(FRACAS!$AN$5:$AN$9999,0) ) ) / IFERROR($ND172/FRACAS!$AY$1*60,0), 1 )))</f>
        <v/>
      </c>
      <c r="OL172" s="347" t="str" cm="1">
        <f t="array" ref="OL172">IF($ND172=0,"",(IFERROR( (IFERROR($ND172/FRACAS!$AY$1*60,0) - SUMPRODUCT( (FRACAS!$K$5:$K$9999=OL$2) * IFERROR(FRACAS!$AN$5:$AN$9999,0) ) ) / IFERROR($ND172/FRACAS!$AY$1*60,0), 1 )))</f>
        <v/>
      </c>
      <c r="OM172" s="347" t="str" cm="1">
        <f t="array" ref="OM172">IF($ND172=0,"",(IFERROR( (IFERROR($ND172/FRACAS!$AY$1*60,0) - SUMPRODUCT( (FRACAS!$K$5:$K$9999=OM$2) * IFERROR(FRACAS!$AN$5:$AN$9999,0) ) ) / IFERROR($ND172/FRACAS!$AY$1*60,0), 1 )))</f>
        <v/>
      </c>
      <c r="ON172" s="347" t="str" cm="1">
        <f t="array" ref="ON172">IF($ND172=0,"",(IFERROR( (IFERROR($ND172/FRACAS!$AY$1*60,0) - SUMPRODUCT( (FRACAS!$K$5:$K$9999=ON$2) * IFERROR(FRACAS!$AN$5:$AN$9999,0) ) ) / IFERROR($ND172/FRACAS!$AY$1*60,0), 1 )))</f>
        <v/>
      </c>
    </row>
    <row r="173" spans="2:404" ht="15" customHeight="1">
      <c r="B173" s="301" t="s">
        <v>228</v>
      </c>
      <c r="C173" s="302">
        <v>46437</v>
      </c>
      <c r="D173" s="279"/>
      <c r="E173" s="279"/>
      <c r="F173" s="279"/>
      <c r="G173" s="279"/>
      <c r="H173" s="279"/>
      <c r="I173" s="279"/>
      <c r="J173" s="279"/>
      <c r="K173" s="279"/>
      <c r="L173" s="279"/>
      <c r="M173" s="279"/>
      <c r="N173" s="305"/>
      <c r="O173" s="279"/>
      <c r="P173" s="279"/>
      <c r="Q173" s="279"/>
      <c r="R173" s="279"/>
      <c r="S173" s="279"/>
      <c r="T173" s="279"/>
      <c r="U173" s="279"/>
      <c r="V173" s="279"/>
      <c r="W173" s="279"/>
      <c r="X173" s="279"/>
      <c r="Y173" s="279"/>
      <c r="Z173" s="279"/>
      <c r="AA173" s="279"/>
      <c r="AB173" s="279"/>
      <c r="AC173" s="279"/>
      <c r="AD173" s="279"/>
      <c r="AE173" s="279"/>
      <c r="AF173" s="279"/>
      <c r="AG173" s="279"/>
      <c r="AH173" s="279"/>
      <c r="AI173" s="279"/>
      <c r="AJ173" s="279"/>
      <c r="AK173" s="279"/>
      <c r="AL173" s="279"/>
      <c r="AM173" s="279"/>
      <c r="AN173" s="279"/>
      <c r="AO173" s="279"/>
      <c r="AP173" s="279"/>
      <c r="AQ173" s="279"/>
      <c r="AR173" s="279"/>
      <c r="AS173" s="279"/>
      <c r="AT173" s="279"/>
      <c r="AU173" s="279"/>
      <c r="AV173" s="279"/>
      <c r="AW173" s="279"/>
      <c r="AX173" s="279"/>
      <c r="AY173" s="279"/>
      <c r="AZ173" s="279"/>
      <c r="BA173" s="280"/>
      <c r="BB173" s="266"/>
      <c r="BD173" s="352"/>
      <c r="BE173" s="352"/>
      <c r="BF173" s="352"/>
      <c r="BG173" s="352"/>
      <c r="BH173" s="352"/>
      <c r="BI173" s="352"/>
      <c r="BJ173" s="352"/>
      <c r="BK173" s="352"/>
      <c r="BL173" s="352"/>
      <c r="BM173" s="352"/>
      <c r="BN173" s="352"/>
      <c r="BO173" s="352"/>
      <c r="BP173" s="352"/>
      <c r="BQ173" s="352"/>
      <c r="BR173" s="352"/>
      <c r="BS173" s="352"/>
      <c r="BT173" s="352"/>
      <c r="BU173" s="352"/>
      <c r="BV173" s="352"/>
      <c r="BW173" s="352"/>
      <c r="BX173" s="352"/>
      <c r="BY173" s="352"/>
      <c r="BZ173" s="352"/>
      <c r="CA173" s="352"/>
      <c r="CB173" s="352"/>
      <c r="CC173" s="352"/>
      <c r="CD173" s="352"/>
      <c r="CE173" s="352"/>
      <c r="CF173" s="352"/>
      <c r="CG173" s="352"/>
      <c r="CH173" s="352"/>
      <c r="CI173" s="352"/>
      <c r="CJ173" s="352"/>
      <c r="CK173" s="352"/>
      <c r="CL173" s="352"/>
      <c r="CM173" s="352"/>
      <c r="CN173" s="352"/>
      <c r="CO173" s="352"/>
      <c r="CP173" s="352"/>
      <c r="CQ173" s="352"/>
      <c r="CR173" s="352"/>
      <c r="CS173" s="352"/>
      <c r="CT173" s="352"/>
      <c r="CU173" s="352"/>
      <c r="CV173" s="352"/>
      <c r="CW173" s="352"/>
      <c r="CX173" s="352"/>
      <c r="CY173" s="352"/>
      <c r="CZ173" s="352"/>
      <c r="DA173" s="352"/>
      <c r="DC173" s="266">
        <f t="shared" si="14"/>
        <v>0</v>
      </c>
      <c r="DD173" s="302" t="str">
        <f t="shared" si="15"/>
        <v/>
      </c>
      <c r="DE173" s="328" t="str">
        <f>IF(D173&gt; 0,(COUNTIFS(FRACAS!$B$5:$B$9997, D$4, FRACAS!$D$5:$D$9997, "&lt;="&amp;D173)), "" )</f>
        <v/>
      </c>
      <c r="DF173" s="282" t="str">
        <f>IF(E173&gt; 0,(COUNTIFS(FRACAS!$B$5:$B$9997, E$4, FRACAS!$D$5:$D$9997, "&lt;="&amp;E173)), "" )</f>
        <v/>
      </c>
      <c r="DG173" s="282" t="str">
        <f>IF(F173&gt; 0,(COUNTIFS(FRACAS!$B$5:$B$9997, F$4, FRACAS!$D$5:$D$9997, "&lt;="&amp;F173)), "" )</f>
        <v/>
      </c>
      <c r="DH173" s="282" t="str">
        <f>IF(G173&gt; 0,(COUNTIFS(FRACAS!$B$5:$B$9997, G$4, FRACAS!$D$5:$D$9997, "&lt;="&amp;G173)), "" )</f>
        <v/>
      </c>
      <c r="DI173" s="282" t="str">
        <f>IF(H173&gt; 0,(COUNTIFS(FRACAS!$B$5:$B$9997, H$4, FRACAS!$D$5:$D$9997, "&lt;="&amp;H173)), "" )</f>
        <v/>
      </c>
      <c r="DJ173" s="282" t="str">
        <f>IF(I173&gt; 0,(COUNTIFS(FRACAS!$B$5:$B$9997, I$4, FRACAS!$D$5:$D$9997, "&lt;="&amp;I173)), "" )</f>
        <v/>
      </c>
      <c r="DK173" s="282" t="str">
        <f>IF(J173&gt; 0,(COUNTIFS(FRACAS!$B$5:$B$9997, J$4, FRACAS!$D$5:$D$9997, "&lt;="&amp;J173)), "" )</f>
        <v/>
      </c>
      <c r="DL173" s="282" t="str">
        <f>IF(K173&gt; 0,(COUNTIFS(FRACAS!$B$5:$B$9997, K$4, FRACAS!$D$5:$D$9997, "&lt;="&amp;K173)), "" )</f>
        <v/>
      </c>
      <c r="DM173" s="282" t="str">
        <f>IF(L173&gt; 0,(COUNTIFS(FRACAS!$B$5:$B$9997, L$4, FRACAS!$D$5:$D$9997, "&lt;="&amp;L173)), "" )</f>
        <v/>
      </c>
      <c r="DN173" s="282" t="str">
        <f>IF(M173&gt; 0,(COUNTIFS(FRACAS!$B$5:$B$9997, M$4, FRACAS!$D$5:$D$9997, "&lt;="&amp;M173)), "" )</f>
        <v/>
      </c>
      <c r="DO173" s="308"/>
      <c r="DP173" s="276"/>
      <c r="DQ173" s="276"/>
      <c r="DR173" s="276"/>
      <c r="DS173" s="276"/>
      <c r="DT173" s="276"/>
      <c r="DU173" s="276"/>
      <c r="DV173" s="276"/>
      <c r="DW173" s="276"/>
      <c r="DX173" s="276"/>
      <c r="DY173" s="276"/>
      <c r="DZ173" s="276"/>
      <c r="EA173" s="276"/>
      <c r="EB173" s="276"/>
      <c r="EC173" s="276"/>
      <c r="ED173" s="276"/>
      <c r="EE173" s="276"/>
      <c r="EF173" s="276"/>
      <c r="EG173" s="276"/>
      <c r="EH173" s="276"/>
      <c r="EI173" s="276"/>
      <c r="EJ173" s="276"/>
      <c r="EK173" s="276"/>
      <c r="EL173" s="276"/>
      <c r="EM173" s="276"/>
      <c r="EN173" s="276"/>
      <c r="EO173" s="276"/>
      <c r="EP173" s="276"/>
      <c r="EQ173" s="276"/>
      <c r="ER173" s="276"/>
      <c r="ES173" s="276"/>
      <c r="ET173" s="276"/>
      <c r="EU173" s="276"/>
      <c r="EV173" s="276"/>
      <c r="EW173" s="276"/>
      <c r="EX173" s="276"/>
      <c r="EY173" s="276"/>
      <c r="EZ173" s="276"/>
      <c r="FA173" s="276"/>
      <c r="FB173" s="277"/>
      <c r="JN173" s="310"/>
      <c r="JO173" s="309"/>
      <c r="JP173" s="309"/>
      <c r="JQ173" s="309"/>
      <c r="JR173" s="309"/>
      <c r="JS173" s="309"/>
      <c r="JT173" s="309"/>
      <c r="JU173" s="309"/>
      <c r="JV173" s="309"/>
      <c r="JW173" s="309"/>
      <c r="JX173" s="309"/>
      <c r="JY173" s="309"/>
      <c r="JZ173" s="309"/>
      <c r="KA173" s="309"/>
      <c r="KB173" s="309"/>
      <c r="KC173" s="309"/>
      <c r="KD173" s="309"/>
      <c r="KE173" s="309"/>
      <c r="KF173" s="309"/>
      <c r="KG173" s="309"/>
      <c r="KH173" s="309"/>
      <c r="KI173" s="309"/>
      <c r="KJ173" s="309"/>
      <c r="KK173" s="309"/>
      <c r="KL173" s="309"/>
      <c r="KM173" s="309"/>
      <c r="KN173" s="309"/>
      <c r="KO173" s="309"/>
      <c r="KP173" s="309"/>
      <c r="KQ173" s="309"/>
      <c r="KR173" s="309"/>
      <c r="KS173" s="309"/>
      <c r="KT173" s="309"/>
      <c r="KU173" s="309"/>
      <c r="KV173" s="309"/>
      <c r="KW173" s="309"/>
      <c r="KX173" s="309"/>
      <c r="KY173" s="309"/>
      <c r="KZ173" s="309"/>
      <c r="LA173" s="309"/>
      <c r="LC173" s="302" t="str">
        <f t="shared" si="17"/>
        <v/>
      </c>
      <c r="LD173" s="354" t="str" cm="1">
        <f t="array" ref="LD173">IFERROR(
    (((D173/FRACAS!$AY$1)*60))
    /
    (((D173/FRACAS!$AY$1)*60) + SUMPRODUCT((FRACAS!$B$5:$B$9997=D$4)*(FRACAS!$D$5:$D$9997&lt;=D173)*(IFERROR(FRACAS!$AM$5:$AM$9997,0)))
    ),"")</f>
        <v/>
      </c>
      <c r="LE173" s="354" t="str" cm="1">
        <f t="array" ref="LE173">IFERROR(
    (((E173/FRACAS!$AY$1)*60))
    /
    (((E173/FRACAS!$AY$1)*60) + SUMPRODUCT((FRACAS!$B$5:$B$9997=E$4)*(FRACAS!$D$5:$D$9997&lt;=E173)*(IFERROR(FRACAS!$AM$5:$AM$9997,0)))
    ),"")</f>
        <v/>
      </c>
      <c r="LF173" s="354" t="str" cm="1">
        <f t="array" ref="LF173">IFERROR(
    (((F173/FRACAS!$AY$1)*60))
    /
    (((F173/FRACAS!$AY$1)*60) + SUMPRODUCT((FRACAS!$B$5:$B$9997=F$4)*(FRACAS!$D$5:$D$9997&lt;=F173)*(IFERROR(FRACAS!$AM$5:$AM$9997,0)))
    ),"")</f>
        <v/>
      </c>
      <c r="LG173" s="354" t="str" cm="1">
        <f t="array" ref="LG173">IFERROR(
    (((G173/FRACAS!$AY$1)*60))
    /
    (((G173/FRACAS!$AY$1)*60) + SUMPRODUCT((FRACAS!$B$5:$B$9997=G$4)*(FRACAS!$D$5:$D$9997&lt;=G173)*(IFERROR(FRACAS!$AM$5:$AM$9997,0)))
    ),"")</f>
        <v/>
      </c>
      <c r="LH173" s="354" t="str" cm="1">
        <f t="array" ref="LH173">IFERROR(
    (((H173/FRACAS!$AY$1)*60))
    /
    (((H173/FRACAS!$AY$1)*60) + SUMPRODUCT((FRACAS!$B$5:$B$9997=H$4)*(FRACAS!$D$5:$D$9997&lt;=H173)*(IFERROR(FRACAS!$AM$5:$AM$9997,0)))
    ),"")</f>
        <v/>
      </c>
      <c r="LI173" s="354" t="str" cm="1">
        <f t="array" ref="LI173">IFERROR(
    (((I173/FRACAS!$AY$1)*60))
    /
    (((I173/FRACAS!$AY$1)*60) + SUMPRODUCT((FRACAS!$B$5:$B$9997=I$4)*(FRACAS!$D$5:$D$9997&lt;=I173)*(IFERROR(FRACAS!$AM$5:$AM$9997,0)))
    ),"")</f>
        <v/>
      </c>
      <c r="LJ173" s="354" t="str" cm="1">
        <f t="array" ref="LJ173">IFERROR(
    (((J173/FRACAS!$AY$1)*60))
    /
    (((J173/FRACAS!$AY$1)*60) + SUMPRODUCT((FRACAS!$B$5:$B$9997=J$4)*(FRACAS!$D$5:$D$9997&lt;=J173)*(IFERROR(FRACAS!$AM$5:$AM$9997,0)))
    ),"")</f>
        <v/>
      </c>
      <c r="LK173" s="354" t="str" cm="1">
        <f t="array" ref="LK173">IFERROR(
    (((K173/FRACAS!$AY$1)*60))
    /
    (((K173/FRACAS!$AY$1)*60) + SUMPRODUCT((FRACAS!$B$5:$B$9997=K$4)*(FRACAS!$D$5:$D$9997&lt;=K173)*(IFERROR(FRACAS!$AM$5:$AM$9997,0)))
    ),"")</f>
        <v/>
      </c>
      <c r="LL173" s="354" t="str" cm="1">
        <f t="array" ref="LL173">IFERROR(
    (((L173/FRACAS!$AY$1)*60))
    /
    (((L173/FRACAS!$AY$1)*60) + SUMPRODUCT((FRACAS!$B$5:$B$9997=L$4)*(FRACAS!$D$5:$D$9997&lt;=L173)*(IFERROR(FRACAS!$AM$5:$AM$9997,0)))
    ),"")</f>
        <v/>
      </c>
      <c r="LM173" s="354" t="str" cm="1">
        <f t="array" ref="LM173">IFERROR(
    (((M173/FRACAS!$AY$1)*60))
    /
    (((M173/FRACAS!$AY$1)*60) + SUMPRODUCT((FRACAS!$B$5:$B$9997=M$4)*(FRACAS!$D$5:$D$9997&lt;=M173)*(IFERROR(FRACAS!$AM$5:$AM$9997,0)))
    ),"")</f>
        <v/>
      </c>
      <c r="LN173" s="308"/>
      <c r="LO173" s="276"/>
      <c r="LP173" s="276"/>
      <c r="LQ173" s="276"/>
      <c r="LR173" s="276"/>
      <c r="LS173" s="276"/>
      <c r="LT173" s="276"/>
      <c r="LU173" s="276"/>
      <c r="LV173" s="276"/>
      <c r="LW173" s="276"/>
      <c r="LX173" s="276"/>
      <c r="LY173" s="276"/>
      <c r="LZ173" s="276"/>
      <c r="MA173" s="276"/>
      <c r="MB173" s="276"/>
      <c r="MC173" s="276"/>
      <c r="MD173" s="276"/>
      <c r="ME173" s="276"/>
      <c r="MF173" s="276"/>
      <c r="MG173" s="276"/>
      <c r="MH173" s="276"/>
      <c r="MI173" s="276"/>
      <c r="MJ173" s="276"/>
      <c r="MK173" s="276"/>
      <c r="ML173" s="276"/>
      <c r="MM173" s="276"/>
      <c r="MN173" s="276"/>
      <c r="MO173" s="276"/>
      <c r="MP173" s="276"/>
      <c r="MQ173" s="276"/>
      <c r="MR173" s="276"/>
      <c r="MS173" s="276"/>
      <c r="MT173" s="276"/>
      <c r="MU173" s="276"/>
      <c r="MV173" s="276"/>
      <c r="MW173" s="276"/>
      <c r="MX173" s="276"/>
      <c r="MY173" s="276"/>
      <c r="MZ173" s="276"/>
      <c r="NA173" s="277"/>
      <c r="ND173" s="345">
        <f t="shared" si="18"/>
        <v>0</v>
      </c>
      <c r="NE173" s="346" t="str">
        <f t="shared" si="16"/>
        <v/>
      </c>
      <c r="NF173" s="347" t="str" cm="1">
        <f t="array" ref="NF173">IF($ND173=0,"",(IFERROR( (IFERROR($ND173/FRACAS!$AY$1*60,0) - SUMPRODUCT( (FRACAS!$K$5:$K$9999=NF$2) * IFERROR(FRACAS!$AN$5:$AN$9999,0) ) ) / IFERROR($ND173/FRACAS!$AY$1*60,0), 1 )))</f>
        <v/>
      </c>
      <c r="NG173" s="347" t="str" cm="1">
        <f t="array" ref="NG173">IF($ND173=0,"",(IFERROR( (IFERROR($ND173/FRACAS!$AY$1*60,0) - SUMPRODUCT( (FRACAS!$K$5:$K$9999=NG$2) * IFERROR(FRACAS!$AN$5:$AN$9999,0) ) ) / IFERROR($ND173/FRACAS!$AY$1*60,0), 1 )))</f>
        <v/>
      </c>
      <c r="NH173" s="347" t="str" cm="1">
        <f t="array" ref="NH173">IF($ND173=0,"",(IFERROR( (IFERROR($ND173/FRACAS!$AY$1*60,0) - SUMPRODUCT( (FRACAS!$K$5:$K$9999=NH$2) * IFERROR(FRACAS!$AN$5:$AN$9999,0) ) ) / IFERROR($ND173/FRACAS!$AY$1*60,0), 1 )))</f>
        <v/>
      </c>
      <c r="NI173" s="347" t="str" cm="1">
        <f t="array" ref="NI173">IF($ND173=0,"",(IFERROR( (IFERROR($ND173/FRACAS!$AY$1*60,0) - SUMPRODUCT( (FRACAS!$K$5:$K$9999=NI$2) * IFERROR(FRACAS!$AN$5:$AN$9999,0) ) ) / IFERROR($ND173/FRACAS!$AY$1*60,0), 1 )))</f>
        <v/>
      </c>
      <c r="NJ173" s="347" t="str" cm="1">
        <f t="array" ref="NJ173">IF($ND173=0,"",(IFERROR( (IFERROR($ND173/FRACAS!$AY$1*60,0) - SUMPRODUCT( (FRACAS!$K$5:$K$9999=NJ$2) * IFERROR(FRACAS!$AN$5:$AN$9999,0) ) ) / IFERROR($ND173/FRACAS!$AY$1*60,0), 1 )))</f>
        <v/>
      </c>
      <c r="NK173" s="347" t="str" cm="1">
        <f t="array" ref="NK173">IF($ND173=0,"",(IFERROR( (IFERROR($ND173/FRACAS!$AY$1*60,0) - SUMPRODUCT( (FRACAS!$K$5:$K$9999=NK$2) * IFERROR(FRACAS!$AN$5:$AN$9999,0) ) ) / IFERROR($ND173/FRACAS!$AY$1*60,0), 1 )))</f>
        <v/>
      </c>
      <c r="NL173" s="347" t="str" cm="1">
        <f t="array" ref="NL173">IF($ND173=0,"",(IFERROR( (IFERROR($ND173/FRACAS!$AY$1*60,0) - SUMPRODUCT( (FRACAS!$K$5:$K$9999=NL$2) * IFERROR(FRACAS!$AN$5:$AN$9999,0) ) ) / IFERROR($ND173/FRACAS!$AY$1*60,0), 1 )))</f>
        <v/>
      </c>
      <c r="NM173" s="347" t="str" cm="1">
        <f t="array" ref="NM173">IF($ND173=0,"",(IFERROR( (IFERROR($ND173/FRACAS!$AY$1*60,0) - SUMPRODUCT( (FRACAS!$K$5:$K$9999=NM$2) * IFERROR(FRACAS!$AN$5:$AN$9999,0) ) ) / IFERROR($ND173/FRACAS!$AY$1*60,0), 1 )))</f>
        <v/>
      </c>
      <c r="NN173" s="347" t="str" cm="1">
        <f t="array" ref="NN173">IF($ND173=0,"",(IFERROR( (IFERROR($ND173/FRACAS!$AY$1*60,0) - SUMPRODUCT( (FRACAS!$K$5:$K$9999=NN$2) * IFERROR(FRACAS!$AN$5:$AN$9999,0) ) ) / IFERROR($ND173/FRACAS!$AY$1*60,0), 1 )))</f>
        <v/>
      </c>
      <c r="NO173" s="347" t="str" cm="1">
        <f t="array" ref="NO173">IF($ND173=0,"",(IFERROR( (IFERROR($ND173/FRACAS!$AY$1*60,0) - SUMPRODUCT( (FRACAS!$K$5:$K$9999=NO$2) * IFERROR(FRACAS!$AN$5:$AN$9999,0) ) ) / IFERROR($ND173/FRACAS!$AY$1*60,0), 1 )))</f>
        <v/>
      </c>
      <c r="NP173" s="347" t="str" cm="1">
        <f t="array" ref="NP173">IF($ND173=0,"",(IFERROR( (IFERROR($ND173/FRACAS!$AY$1*60,0) - SUMPRODUCT( (FRACAS!$K$5:$K$9999=NP$2) * IFERROR(FRACAS!$AN$5:$AN$9999,0) ) ) / IFERROR($ND173/FRACAS!$AY$1*60,0), 1 )))</f>
        <v/>
      </c>
      <c r="NQ173" s="347" t="str" cm="1">
        <f t="array" ref="NQ173">IF($ND173=0,"",(IFERROR( (IFERROR($ND173/FRACAS!$AY$1*60,0) - SUMPRODUCT( (FRACAS!$K$5:$K$9999=NQ$2) * IFERROR(FRACAS!$AN$5:$AN$9999,0) ) ) / IFERROR($ND173/FRACAS!$AY$1*60,0), 1 )))</f>
        <v/>
      </c>
      <c r="NR173" s="347" t="str" cm="1">
        <f t="array" ref="NR173">IF($ND173=0,"",(IFERROR( (IFERROR($ND173/FRACAS!$AY$1*60,0) - SUMPRODUCT( (FRACAS!$K$5:$K$9999=NR$2) * IFERROR(FRACAS!$AN$5:$AN$9999,0) ) ) / IFERROR($ND173/FRACAS!$AY$1*60,0), 1 )))</f>
        <v/>
      </c>
      <c r="NS173" s="347" t="str" cm="1">
        <f t="array" ref="NS173">IF($ND173=0,"",(IFERROR( (IFERROR($ND173/FRACAS!$AY$1*60,0) - SUMPRODUCT( (FRACAS!$K$5:$K$9999=NS$2) * IFERROR(FRACAS!$AN$5:$AN$9999,0) ) ) / IFERROR($ND173/FRACAS!$AY$1*60,0), 1 )))</f>
        <v/>
      </c>
      <c r="NT173" s="347" t="str" cm="1">
        <f t="array" ref="NT173">IF($ND173=0,"",(IFERROR( (IFERROR($ND173/FRACAS!$AY$1*60,0) - SUMPRODUCT( (FRACAS!$K$5:$K$9999=NT$2) * IFERROR(FRACAS!$AN$5:$AN$9999,0) ) ) / IFERROR($ND173/FRACAS!$AY$1*60,0), 1 )))</f>
        <v/>
      </c>
      <c r="NU173" s="347" t="str" cm="1">
        <f t="array" ref="NU173">IF($ND173=0,"",(IFERROR( (IFERROR($ND173/FRACAS!$AY$1*60,0) - SUMPRODUCT( (FRACAS!$K$5:$K$9999=NU$2) * IFERROR(FRACAS!$AN$5:$AN$9999,0) ) ) / IFERROR($ND173/FRACAS!$AY$1*60,0), 1 )))</f>
        <v/>
      </c>
      <c r="NV173" s="347" t="str" cm="1">
        <f t="array" ref="NV173">IF($ND173=0,"",(IFERROR( (IFERROR($ND173/FRACAS!$AY$1*60,0) - SUMPRODUCT( (FRACAS!$K$5:$K$9999=NV$2) * IFERROR(FRACAS!$AN$5:$AN$9999,0) ) ) / IFERROR($ND173/FRACAS!$AY$1*60,0), 1 )))</f>
        <v/>
      </c>
      <c r="NW173" s="347" t="str" cm="1">
        <f t="array" ref="NW173">IF($ND173=0,"",(IFERROR( (IFERROR($ND173/FRACAS!$AY$1*60,0) - SUMPRODUCT( (FRACAS!$K$5:$K$9999=NW$2) * IFERROR(FRACAS!$AN$5:$AN$9999,0) ) ) / IFERROR($ND173/FRACAS!$AY$1*60,0), 1 )))</f>
        <v/>
      </c>
      <c r="NX173" s="347" t="str" cm="1">
        <f t="array" ref="NX173">IF($ND173=0,"",(IFERROR( (IFERROR($ND173/FRACAS!$AY$1*60,0) - SUMPRODUCT( (FRACAS!$K$5:$K$9999=NX$2) * IFERROR(FRACAS!$AN$5:$AN$9999,0) ) ) / IFERROR($ND173/FRACAS!$AY$1*60,0), 1 )))</f>
        <v/>
      </c>
      <c r="NY173" s="347" t="str" cm="1">
        <f t="array" ref="NY173">IF($ND173=0,"",(IFERROR( (IFERROR($ND173/FRACAS!$AY$1*60,0) - SUMPRODUCT( (FRACAS!$K$5:$K$9999=NY$2) * IFERROR(FRACAS!$AN$5:$AN$9999,0) ) ) / IFERROR($ND173/FRACAS!$AY$1*60,0), 1 )))</f>
        <v/>
      </c>
      <c r="NZ173" s="347" t="str" cm="1">
        <f t="array" ref="NZ173">IF($ND173=0,"",(IFERROR( (IFERROR($ND173/FRACAS!$AY$1*60,0) - SUMPRODUCT( (FRACAS!$K$5:$K$9999=NZ$2) * IFERROR(FRACAS!$AN$5:$AN$9999,0) ) ) / IFERROR($ND173/FRACAS!$AY$1*60,0), 1 )))</f>
        <v/>
      </c>
      <c r="OA173" s="347" t="str" cm="1">
        <f t="array" ref="OA173">IF($ND173=0,"",(IFERROR( (IFERROR($ND173/FRACAS!$AY$1*60,0) - SUMPRODUCT( (FRACAS!$K$5:$K$9999=OA$2) * IFERROR(FRACAS!$AN$5:$AN$9999,0) ) ) / IFERROR($ND173/FRACAS!$AY$1*60,0), 1 )))</f>
        <v/>
      </c>
      <c r="OB173" s="347" t="str" cm="1">
        <f t="array" ref="OB173">IF($ND173=0,"",(IFERROR( (IFERROR($ND173/FRACAS!$AY$1*60,0) - SUMPRODUCT( (FRACAS!$K$5:$K$9999=OB$2) * IFERROR(FRACAS!$AN$5:$AN$9999,0) ) ) / IFERROR($ND173/FRACAS!$AY$1*60,0), 1 )))</f>
        <v/>
      </c>
      <c r="OC173" s="347" t="str" cm="1">
        <f t="array" ref="OC173">IF($ND173=0,"",(IFERROR( (IFERROR($ND173/FRACAS!$AY$1*60,0) - SUMPRODUCT( (FRACAS!$K$5:$K$9999=OC$2) * IFERROR(FRACAS!$AN$5:$AN$9999,0) ) ) / IFERROR($ND173/FRACAS!$AY$1*60,0), 1 )))</f>
        <v/>
      </c>
      <c r="OD173" s="347" t="str" cm="1">
        <f t="array" ref="OD173">IF($ND173=0,"",(IFERROR( (IFERROR($ND173/FRACAS!$AY$1*60,0) - SUMPRODUCT( (FRACAS!$K$5:$K$9999=OD$2) * IFERROR(FRACAS!$AN$5:$AN$9999,0) ) ) / IFERROR($ND173/FRACAS!$AY$1*60,0), 1 )))</f>
        <v/>
      </c>
      <c r="OE173" s="347" t="str" cm="1">
        <f t="array" ref="OE173">IF($ND173=0,"",(IFERROR( (IFERROR($ND173/FRACAS!$AY$1*60,0) - SUMPRODUCT( (FRACAS!$K$5:$K$9999=OE$2) * IFERROR(FRACAS!$AN$5:$AN$9999,0) ) ) / IFERROR($ND173/FRACAS!$AY$1*60,0), 1 )))</f>
        <v/>
      </c>
      <c r="OF173" s="347" t="str" cm="1">
        <f t="array" ref="OF173">IF($ND173=0,"",(IFERROR( (IFERROR($ND173/FRACAS!$AY$1*60,0) - SUMPRODUCT( (FRACAS!$K$5:$K$9999=OF$2) * IFERROR(FRACAS!$AN$5:$AN$9999,0) ) ) / IFERROR($ND173/FRACAS!$AY$1*60,0), 1 )))</f>
        <v/>
      </c>
      <c r="OG173" s="347" t="str" cm="1">
        <f t="array" ref="OG173">IF($ND173=0,"",(IFERROR( (IFERROR($ND173/FRACAS!$AY$1*60,0) - SUMPRODUCT( (FRACAS!$K$5:$K$9999=OG$2) * IFERROR(FRACAS!$AN$5:$AN$9999,0) ) ) / IFERROR($ND173/FRACAS!$AY$1*60,0), 1 )))</f>
        <v/>
      </c>
      <c r="OH173" s="347" t="str" cm="1">
        <f t="array" ref="OH173">IF($ND173=0,"",(IFERROR( (IFERROR($ND173/FRACAS!$AY$1*60,0) - SUMPRODUCT( (FRACAS!$K$5:$K$9999=OH$2) * IFERROR(FRACAS!$AN$5:$AN$9999,0) ) ) / IFERROR($ND173/FRACAS!$AY$1*60,0), 1 )))</f>
        <v/>
      </c>
      <c r="OI173" s="347" t="str" cm="1">
        <f t="array" ref="OI173">IF($ND173=0,"",(IFERROR( (IFERROR($ND173/FRACAS!$AY$1*60,0) - SUMPRODUCT( (FRACAS!$K$5:$K$9999=OI$2) * IFERROR(FRACAS!$AN$5:$AN$9999,0) ) ) / IFERROR($ND173/FRACAS!$AY$1*60,0), 1 )))</f>
        <v/>
      </c>
      <c r="OJ173" s="347" t="str" cm="1">
        <f t="array" ref="OJ173">IF($ND173=0,"",(IFERROR( (IFERROR($ND173/FRACAS!$AY$1*60,0) - SUMPRODUCT( (FRACAS!$K$5:$K$9999=OJ$2) * IFERROR(FRACAS!$AN$5:$AN$9999,0) ) ) / IFERROR($ND173/FRACAS!$AY$1*60,0), 1 )))</f>
        <v/>
      </c>
      <c r="OK173" s="347" t="str" cm="1">
        <f t="array" ref="OK173">IF($ND173=0,"",(IFERROR( (IFERROR($ND173/FRACAS!$AY$1*60,0) - SUMPRODUCT( (FRACAS!$K$5:$K$9999=OK$2) * IFERROR(FRACAS!$AN$5:$AN$9999,0) ) ) / IFERROR($ND173/FRACAS!$AY$1*60,0), 1 )))</f>
        <v/>
      </c>
      <c r="OL173" s="347" t="str" cm="1">
        <f t="array" ref="OL173">IF($ND173=0,"",(IFERROR( (IFERROR($ND173/FRACAS!$AY$1*60,0) - SUMPRODUCT( (FRACAS!$K$5:$K$9999=OL$2) * IFERROR(FRACAS!$AN$5:$AN$9999,0) ) ) / IFERROR($ND173/FRACAS!$AY$1*60,0), 1 )))</f>
        <v/>
      </c>
      <c r="OM173" s="347" t="str" cm="1">
        <f t="array" ref="OM173">IF($ND173=0,"",(IFERROR( (IFERROR($ND173/FRACAS!$AY$1*60,0) - SUMPRODUCT( (FRACAS!$K$5:$K$9999=OM$2) * IFERROR(FRACAS!$AN$5:$AN$9999,0) ) ) / IFERROR($ND173/FRACAS!$AY$1*60,0), 1 )))</f>
        <v/>
      </c>
      <c r="ON173" s="347" t="str" cm="1">
        <f t="array" ref="ON173">IF($ND173=0,"",(IFERROR( (IFERROR($ND173/FRACAS!$AY$1*60,0) - SUMPRODUCT( (FRACAS!$K$5:$K$9999=ON$2) * IFERROR(FRACAS!$AN$5:$AN$9999,0) ) ) / IFERROR($ND173/FRACAS!$AY$1*60,0), 1 )))</f>
        <v/>
      </c>
    </row>
    <row r="174" spans="2:404" ht="15" customHeight="1">
      <c r="B174" s="301" t="s">
        <v>229</v>
      </c>
      <c r="C174" s="302">
        <v>46444</v>
      </c>
      <c r="D174" s="279"/>
      <c r="E174" s="279"/>
      <c r="F174" s="279"/>
      <c r="G174" s="279"/>
      <c r="H174" s="279"/>
      <c r="I174" s="279"/>
      <c r="J174" s="279"/>
      <c r="K174" s="279"/>
      <c r="L174" s="279"/>
      <c r="M174" s="279"/>
      <c r="N174" s="305"/>
      <c r="O174" s="279"/>
      <c r="P174" s="279"/>
      <c r="Q174" s="279"/>
      <c r="R174" s="279"/>
      <c r="S174" s="279"/>
      <c r="T174" s="279"/>
      <c r="U174" s="279"/>
      <c r="V174" s="279"/>
      <c r="W174" s="279"/>
      <c r="X174" s="279"/>
      <c r="Y174" s="279"/>
      <c r="Z174" s="279"/>
      <c r="AA174" s="279"/>
      <c r="AB174" s="279"/>
      <c r="AC174" s="279"/>
      <c r="AD174" s="279"/>
      <c r="AE174" s="279"/>
      <c r="AF174" s="279"/>
      <c r="AG174" s="279"/>
      <c r="AH174" s="279"/>
      <c r="AI174" s="279"/>
      <c r="AJ174" s="279"/>
      <c r="AK174" s="279"/>
      <c r="AL174" s="279"/>
      <c r="AM174" s="279"/>
      <c r="AN174" s="279"/>
      <c r="AO174" s="279"/>
      <c r="AP174" s="279"/>
      <c r="AQ174" s="279"/>
      <c r="AR174" s="279"/>
      <c r="AS174" s="279"/>
      <c r="AT174" s="279"/>
      <c r="AU174" s="279"/>
      <c r="AV174" s="279"/>
      <c r="AW174" s="279"/>
      <c r="AX174" s="279"/>
      <c r="AY174" s="279"/>
      <c r="AZ174" s="279"/>
      <c r="BA174" s="280"/>
      <c r="BB174" s="266"/>
      <c r="BD174" s="352"/>
      <c r="BE174" s="352"/>
      <c r="BF174" s="352"/>
      <c r="BG174" s="352"/>
      <c r="BH174" s="352"/>
      <c r="BI174" s="352"/>
      <c r="BJ174" s="352"/>
      <c r="BK174" s="352"/>
      <c r="BL174" s="352"/>
      <c r="BM174" s="352"/>
      <c r="BN174" s="352"/>
      <c r="BO174" s="352"/>
      <c r="BP174" s="352"/>
      <c r="BQ174" s="352"/>
      <c r="BR174" s="352"/>
      <c r="BS174" s="352"/>
      <c r="BT174" s="352"/>
      <c r="BU174" s="352"/>
      <c r="BV174" s="352"/>
      <c r="BW174" s="352"/>
      <c r="BX174" s="352"/>
      <c r="BY174" s="352"/>
      <c r="BZ174" s="352"/>
      <c r="CA174" s="352"/>
      <c r="CB174" s="352"/>
      <c r="CC174" s="352"/>
      <c r="CD174" s="352"/>
      <c r="CE174" s="352"/>
      <c r="CF174" s="352"/>
      <c r="CG174" s="352"/>
      <c r="CH174" s="352"/>
      <c r="CI174" s="352"/>
      <c r="CJ174" s="352"/>
      <c r="CK174" s="352"/>
      <c r="CL174" s="352"/>
      <c r="CM174" s="352"/>
      <c r="CN174" s="352"/>
      <c r="CO174" s="352"/>
      <c r="CP174" s="352"/>
      <c r="CQ174" s="352"/>
      <c r="CR174" s="352"/>
      <c r="CS174" s="352"/>
      <c r="CT174" s="352"/>
      <c r="CU174" s="352"/>
      <c r="CV174" s="352"/>
      <c r="CW174" s="352"/>
      <c r="CX174" s="352"/>
      <c r="CY174" s="352"/>
      <c r="CZ174" s="352"/>
      <c r="DA174" s="352"/>
      <c r="DC174" s="266">
        <f t="shared" si="14"/>
        <v>0</v>
      </c>
      <c r="DD174" s="302" t="str">
        <f t="shared" si="15"/>
        <v/>
      </c>
      <c r="DE174" s="328" t="str">
        <f>IF(D174&gt; 0,(COUNTIFS(FRACAS!$B$5:$B$9997, D$4, FRACAS!$D$5:$D$9997, "&lt;="&amp;D174)), "" )</f>
        <v/>
      </c>
      <c r="DF174" s="282" t="str">
        <f>IF(E174&gt; 0,(COUNTIFS(FRACAS!$B$5:$B$9997, E$4, FRACAS!$D$5:$D$9997, "&lt;="&amp;E174)), "" )</f>
        <v/>
      </c>
      <c r="DG174" s="282" t="str">
        <f>IF(F174&gt; 0,(COUNTIFS(FRACAS!$B$5:$B$9997, F$4, FRACAS!$D$5:$D$9997, "&lt;="&amp;F174)), "" )</f>
        <v/>
      </c>
      <c r="DH174" s="282" t="str">
        <f>IF(G174&gt; 0,(COUNTIFS(FRACAS!$B$5:$B$9997, G$4, FRACAS!$D$5:$D$9997, "&lt;="&amp;G174)), "" )</f>
        <v/>
      </c>
      <c r="DI174" s="282" t="str">
        <f>IF(H174&gt; 0,(COUNTIFS(FRACAS!$B$5:$B$9997, H$4, FRACAS!$D$5:$D$9997, "&lt;="&amp;H174)), "" )</f>
        <v/>
      </c>
      <c r="DJ174" s="282" t="str">
        <f>IF(I174&gt; 0,(COUNTIFS(FRACAS!$B$5:$B$9997, I$4, FRACAS!$D$5:$D$9997, "&lt;="&amp;I174)), "" )</f>
        <v/>
      </c>
      <c r="DK174" s="282" t="str">
        <f>IF(J174&gt; 0,(COUNTIFS(FRACAS!$B$5:$B$9997, J$4, FRACAS!$D$5:$D$9997, "&lt;="&amp;J174)), "" )</f>
        <v/>
      </c>
      <c r="DL174" s="282" t="str">
        <f>IF(K174&gt; 0,(COUNTIFS(FRACAS!$B$5:$B$9997, K$4, FRACAS!$D$5:$D$9997, "&lt;="&amp;K174)), "" )</f>
        <v/>
      </c>
      <c r="DM174" s="282" t="str">
        <f>IF(L174&gt; 0,(COUNTIFS(FRACAS!$B$5:$B$9997, L$4, FRACAS!$D$5:$D$9997, "&lt;="&amp;L174)), "" )</f>
        <v/>
      </c>
      <c r="DN174" s="282" t="str">
        <f>IF(M174&gt; 0,(COUNTIFS(FRACAS!$B$5:$B$9997, M$4, FRACAS!$D$5:$D$9997, "&lt;="&amp;M174)), "" )</f>
        <v/>
      </c>
      <c r="DO174" s="308"/>
      <c r="DP174" s="276"/>
      <c r="DQ174" s="276"/>
      <c r="DR174" s="276"/>
      <c r="DS174" s="276"/>
      <c r="DT174" s="276"/>
      <c r="DU174" s="276"/>
      <c r="DV174" s="276"/>
      <c r="DW174" s="276"/>
      <c r="DX174" s="276"/>
      <c r="DY174" s="276"/>
      <c r="DZ174" s="276"/>
      <c r="EA174" s="276"/>
      <c r="EB174" s="276"/>
      <c r="EC174" s="276"/>
      <c r="ED174" s="276"/>
      <c r="EE174" s="276"/>
      <c r="EF174" s="276"/>
      <c r="EG174" s="276"/>
      <c r="EH174" s="276"/>
      <c r="EI174" s="276"/>
      <c r="EJ174" s="276"/>
      <c r="EK174" s="276"/>
      <c r="EL174" s="276"/>
      <c r="EM174" s="276"/>
      <c r="EN174" s="276"/>
      <c r="EO174" s="276"/>
      <c r="EP174" s="276"/>
      <c r="EQ174" s="276"/>
      <c r="ER174" s="276"/>
      <c r="ES174" s="276"/>
      <c r="ET174" s="276"/>
      <c r="EU174" s="276"/>
      <c r="EV174" s="276"/>
      <c r="EW174" s="276"/>
      <c r="EX174" s="276"/>
      <c r="EY174" s="276"/>
      <c r="EZ174" s="276"/>
      <c r="FA174" s="276"/>
      <c r="FB174" s="277"/>
      <c r="JN174" s="310"/>
      <c r="JO174" s="309"/>
      <c r="JP174" s="309"/>
      <c r="JQ174" s="309"/>
      <c r="JR174" s="309"/>
      <c r="JS174" s="309"/>
      <c r="JT174" s="309"/>
      <c r="JU174" s="309"/>
      <c r="JV174" s="309"/>
      <c r="JW174" s="309"/>
      <c r="JX174" s="309"/>
      <c r="JY174" s="309"/>
      <c r="JZ174" s="309"/>
      <c r="KA174" s="309"/>
      <c r="KB174" s="309"/>
      <c r="KC174" s="309"/>
      <c r="KD174" s="309"/>
      <c r="KE174" s="309"/>
      <c r="KF174" s="309"/>
      <c r="KG174" s="309"/>
      <c r="KH174" s="309"/>
      <c r="KI174" s="309"/>
      <c r="KJ174" s="309"/>
      <c r="KK174" s="309"/>
      <c r="KL174" s="309"/>
      <c r="KM174" s="309"/>
      <c r="KN174" s="309"/>
      <c r="KO174" s="309"/>
      <c r="KP174" s="309"/>
      <c r="KQ174" s="309"/>
      <c r="KR174" s="309"/>
      <c r="KS174" s="309"/>
      <c r="KT174" s="309"/>
      <c r="KU174" s="309"/>
      <c r="KV174" s="309"/>
      <c r="KW174" s="309"/>
      <c r="KX174" s="309"/>
      <c r="KY174" s="309"/>
      <c r="KZ174" s="309"/>
      <c r="LA174" s="309"/>
      <c r="LC174" s="302" t="str">
        <f t="shared" si="17"/>
        <v/>
      </c>
      <c r="LD174" s="354" t="str" cm="1">
        <f t="array" ref="LD174">IFERROR(
    (((D174/FRACAS!$AY$1)*60))
    /
    (((D174/FRACAS!$AY$1)*60) + SUMPRODUCT((FRACAS!$B$5:$B$9997=D$4)*(FRACAS!$D$5:$D$9997&lt;=D174)*(IFERROR(FRACAS!$AM$5:$AM$9997,0)))
    ),"")</f>
        <v/>
      </c>
      <c r="LE174" s="354" t="str" cm="1">
        <f t="array" ref="LE174">IFERROR(
    (((E174/FRACAS!$AY$1)*60))
    /
    (((E174/FRACAS!$AY$1)*60) + SUMPRODUCT((FRACAS!$B$5:$B$9997=E$4)*(FRACAS!$D$5:$D$9997&lt;=E174)*(IFERROR(FRACAS!$AM$5:$AM$9997,0)))
    ),"")</f>
        <v/>
      </c>
      <c r="LF174" s="354" t="str" cm="1">
        <f t="array" ref="LF174">IFERROR(
    (((F174/FRACAS!$AY$1)*60))
    /
    (((F174/FRACAS!$AY$1)*60) + SUMPRODUCT((FRACAS!$B$5:$B$9997=F$4)*(FRACAS!$D$5:$D$9997&lt;=F174)*(IFERROR(FRACAS!$AM$5:$AM$9997,0)))
    ),"")</f>
        <v/>
      </c>
      <c r="LG174" s="354" t="str" cm="1">
        <f t="array" ref="LG174">IFERROR(
    (((G174/FRACAS!$AY$1)*60))
    /
    (((G174/FRACAS!$AY$1)*60) + SUMPRODUCT((FRACAS!$B$5:$B$9997=G$4)*(FRACAS!$D$5:$D$9997&lt;=G174)*(IFERROR(FRACAS!$AM$5:$AM$9997,0)))
    ),"")</f>
        <v/>
      </c>
      <c r="LH174" s="354" t="str" cm="1">
        <f t="array" ref="LH174">IFERROR(
    (((H174/FRACAS!$AY$1)*60))
    /
    (((H174/FRACAS!$AY$1)*60) + SUMPRODUCT((FRACAS!$B$5:$B$9997=H$4)*(FRACAS!$D$5:$D$9997&lt;=H174)*(IFERROR(FRACAS!$AM$5:$AM$9997,0)))
    ),"")</f>
        <v/>
      </c>
      <c r="LI174" s="354" t="str" cm="1">
        <f t="array" ref="LI174">IFERROR(
    (((I174/FRACAS!$AY$1)*60))
    /
    (((I174/FRACAS!$AY$1)*60) + SUMPRODUCT((FRACAS!$B$5:$B$9997=I$4)*(FRACAS!$D$5:$D$9997&lt;=I174)*(IFERROR(FRACAS!$AM$5:$AM$9997,0)))
    ),"")</f>
        <v/>
      </c>
      <c r="LJ174" s="354" t="str" cm="1">
        <f t="array" ref="LJ174">IFERROR(
    (((J174/FRACAS!$AY$1)*60))
    /
    (((J174/FRACAS!$AY$1)*60) + SUMPRODUCT((FRACAS!$B$5:$B$9997=J$4)*(FRACAS!$D$5:$D$9997&lt;=J174)*(IFERROR(FRACAS!$AM$5:$AM$9997,0)))
    ),"")</f>
        <v/>
      </c>
      <c r="LK174" s="354" t="str" cm="1">
        <f t="array" ref="LK174">IFERROR(
    (((K174/FRACAS!$AY$1)*60))
    /
    (((K174/FRACAS!$AY$1)*60) + SUMPRODUCT((FRACAS!$B$5:$B$9997=K$4)*(FRACAS!$D$5:$D$9997&lt;=K174)*(IFERROR(FRACAS!$AM$5:$AM$9997,0)))
    ),"")</f>
        <v/>
      </c>
      <c r="LL174" s="354" t="str" cm="1">
        <f t="array" ref="LL174">IFERROR(
    (((L174/FRACAS!$AY$1)*60))
    /
    (((L174/FRACAS!$AY$1)*60) + SUMPRODUCT((FRACAS!$B$5:$B$9997=L$4)*(FRACAS!$D$5:$D$9997&lt;=L174)*(IFERROR(FRACAS!$AM$5:$AM$9997,0)))
    ),"")</f>
        <v/>
      </c>
      <c r="LM174" s="354" t="str" cm="1">
        <f t="array" ref="LM174">IFERROR(
    (((M174/FRACAS!$AY$1)*60))
    /
    (((M174/FRACAS!$AY$1)*60) + SUMPRODUCT((FRACAS!$B$5:$B$9997=M$4)*(FRACAS!$D$5:$D$9997&lt;=M174)*(IFERROR(FRACAS!$AM$5:$AM$9997,0)))
    ),"")</f>
        <v/>
      </c>
      <c r="LN174" s="308"/>
      <c r="LO174" s="276"/>
      <c r="LP174" s="276"/>
      <c r="LQ174" s="276"/>
      <c r="LR174" s="276"/>
      <c r="LS174" s="276"/>
      <c r="LT174" s="276"/>
      <c r="LU174" s="276"/>
      <c r="LV174" s="276"/>
      <c r="LW174" s="276"/>
      <c r="LX174" s="276"/>
      <c r="LY174" s="276"/>
      <c r="LZ174" s="276"/>
      <c r="MA174" s="276"/>
      <c r="MB174" s="276"/>
      <c r="MC174" s="276"/>
      <c r="MD174" s="276"/>
      <c r="ME174" s="276"/>
      <c r="MF174" s="276"/>
      <c r="MG174" s="276"/>
      <c r="MH174" s="276"/>
      <c r="MI174" s="276"/>
      <c r="MJ174" s="276"/>
      <c r="MK174" s="276"/>
      <c r="ML174" s="276"/>
      <c r="MM174" s="276"/>
      <c r="MN174" s="276"/>
      <c r="MO174" s="276"/>
      <c r="MP174" s="276"/>
      <c r="MQ174" s="276"/>
      <c r="MR174" s="276"/>
      <c r="MS174" s="276"/>
      <c r="MT174" s="276"/>
      <c r="MU174" s="276"/>
      <c r="MV174" s="276"/>
      <c r="MW174" s="276"/>
      <c r="MX174" s="276"/>
      <c r="MY174" s="276"/>
      <c r="MZ174" s="276"/>
      <c r="NA174" s="277"/>
      <c r="ND174" s="345">
        <f t="shared" si="18"/>
        <v>0</v>
      </c>
      <c r="NE174" s="346" t="str">
        <f t="shared" si="16"/>
        <v/>
      </c>
      <c r="NF174" s="347" t="str" cm="1">
        <f t="array" ref="NF174">IF($ND174=0,"",(IFERROR( (IFERROR($ND174/FRACAS!$AY$1*60,0) - SUMPRODUCT( (FRACAS!$K$5:$K$9999=NF$2) * IFERROR(FRACAS!$AN$5:$AN$9999,0) ) ) / IFERROR($ND174/FRACAS!$AY$1*60,0), 1 )))</f>
        <v/>
      </c>
      <c r="NG174" s="347" t="str" cm="1">
        <f t="array" ref="NG174">IF($ND174=0,"",(IFERROR( (IFERROR($ND174/FRACAS!$AY$1*60,0) - SUMPRODUCT( (FRACAS!$K$5:$K$9999=NG$2) * IFERROR(FRACAS!$AN$5:$AN$9999,0) ) ) / IFERROR($ND174/FRACAS!$AY$1*60,0), 1 )))</f>
        <v/>
      </c>
      <c r="NH174" s="347" t="str" cm="1">
        <f t="array" ref="NH174">IF($ND174=0,"",(IFERROR( (IFERROR($ND174/FRACAS!$AY$1*60,0) - SUMPRODUCT( (FRACAS!$K$5:$K$9999=NH$2) * IFERROR(FRACAS!$AN$5:$AN$9999,0) ) ) / IFERROR($ND174/FRACAS!$AY$1*60,0), 1 )))</f>
        <v/>
      </c>
      <c r="NI174" s="347" t="str" cm="1">
        <f t="array" ref="NI174">IF($ND174=0,"",(IFERROR( (IFERROR($ND174/FRACAS!$AY$1*60,0) - SUMPRODUCT( (FRACAS!$K$5:$K$9999=NI$2) * IFERROR(FRACAS!$AN$5:$AN$9999,0) ) ) / IFERROR($ND174/FRACAS!$AY$1*60,0), 1 )))</f>
        <v/>
      </c>
      <c r="NJ174" s="347" t="str" cm="1">
        <f t="array" ref="NJ174">IF($ND174=0,"",(IFERROR( (IFERROR($ND174/FRACAS!$AY$1*60,0) - SUMPRODUCT( (FRACAS!$K$5:$K$9999=NJ$2) * IFERROR(FRACAS!$AN$5:$AN$9999,0) ) ) / IFERROR($ND174/FRACAS!$AY$1*60,0), 1 )))</f>
        <v/>
      </c>
      <c r="NK174" s="347" t="str" cm="1">
        <f t="array" ref="NK174">IF($ND174=0,"",(IFERROR( (IFERROR($ND174/FRACAS!$AY$1*60,0) - SUMPRODUCT( (FRACAS!$K$5:$K$9999=NK$2) * IFERROR(FRACAS!$AN$5:$AN$9999,0) ) ) / IFERROR($ND174/FRACAS!$AY$1*60,0), 1 )))</f>
        <v/>
      </c>
      <c r="NL174" s="347" t="str" cm="1">
        <f t="array" ref="NL174">IF($ND174=0,"",(IFERROR( (IFERROR($ND174/FRACAS!$AY$1*60,0) - SUMPRODUCT( (FRACAS!$K$5:$K$9999=NL$2) * IFERROR(FRACAS!$AN$5:$AN$9999,0) ) ) / IFERROR($ND174/FRACAS!$AY$1*60,0), 1 )))</f>
        <v/>
      </c>
      <c r="NM174" s="347" t="str" cm="1">
        <f t="array" ref="NM174">IF($ND174=0,"",(IFERROR( (IFERROR($ND174/FRACAS!$AY$1*60,0) - SUMPRODUCT( (FRACAS!$K$5:$K$9999=NM$2) * IFERROR(FRACAS!$AN$5:$AN$9999,0) ) ) / IFERROR($ND174/FRACAS!$AY$1*60,0), 1 )))</f>
        <v/>
      </c>
      <c r="NN174" s="347" t="str" cm="1">
        <f t="array" ref="NN174">IF($ND174=0,"",(IFERROR( (IFERROR($ND174/FRACAS!$AY$1*60,0) - SUMPRODUCT( (FRACAS!$K$5:$K$9999=NN$2) * IFERROR(FRACAS!$AN$5:$AN$9999,0) ) ) / IFERROR($ND174/FRACAS!$AY$1*60,0), 1 )))</f>
        <v/>
      </c>
      <c r="NO174" s="347" t="str" cm="1">
        <f t="array" ref="NO174">IF($ND174=0,"",(IFERROR( (IFERROR($ND174/FRACAS!$AY$1*60,0) - SUMPRODUCT( (FRACAS!$K$5:$K$9999=NO$2) * IFERROR(FRACAS!$AN$5:$AN$9999,0) ) ) / IFERROR($ND174/FRACAS!$AY$1*60,0), 1 )))</f>
        <v/>
      </c>
      <c r="NP174" s="347" t="str" cm="1">
        <f t="array" ref="NP174">IF($ND174=0,"",(IFERROR( (IFERROR($ND174/FRACAS!$AY$1*60,0) - SUMPRODUCT( (FRACAS!$K$5:$K$9999=NP$2) * IFERROR(FRACAS!$AN$5:$AN$9999,0) ) ) / IFERROR($ND174/FRACAS!$AY$1*60,0), 1 )))</f>
        <v/>
      </c>
      <c r="NQ174" s="347" t="str" cm="1">
        <f t="array" ref="NQ174">IF($ND174=0,"",(IFERROR( (IFERROR($ND174/FRACAS!$AY$1*60,0) - SUMPRODUCT( (FRACAS!$K$5:$K$9999=NQ$2) * IFERROR(FRACAS!$AN$5:$AN$9999,0) ) ) / IFERROR($ND174/FRACAS!$AY$1*60,0), 1 )))</f>
        <v/>
      </c>
      <c r="NR174" s="347" t="str" cm="1">
        <f t="array" ref="NR174">IF($ND174=0,"",(IFERROR( (IFERROR($ND174/FRACAS!$AY$1*60,0) - SUMPRODUCT( (FRACAS!$K$5:$K$9999=NR$2) * IFERROR(FRACAS!$AN$5:$AN$9999,0) ) ) / IFERROR($ND174/FRACAS!$AY$1*60,0), 1 )))</f>
        <v/>
      </c>
      <c r="NS174" s="347" t="str" cm="1">
        <f t="array" ref="NS174">IF($ND174=0,"",(IFERROR( (IFERROR($ND174/FRACAS!$AY$1*60,0) - SUMPRODUCT( (FRACAS!$K$5:$K$9999=NS$2) * IFERROR(FRACAS!$AN$5:$AN$9999,0) ) ) / IFERROR($ND174/FRACAS!$AY$1*60,0), 1 )))</f>
        <v/>
      </c>
      <c r="NT174" s="347" t="str" cm="1">
        <f t="array" ref="NT174">IF($ND174=0,"",(IFERROR( (IFERROR($ND174/FRACAS!$AY$1*60,0) - SUMPRODUCT( (FRACAS!$K$5:$K$9999=NT$2) * IFERROR(FRACAS!$AN$5:$AN$9999,0) ) ) / IFERROR($ND174/FRACAS!$AY$1*60,0), 1 )))</f>
        <v/>
      </c>
      <c r="NU174" s="347" t="str" cm="1">
        <f t="array" ref="NU174">IF($ND174=0,"",(IFERROR( (IFERROR($ND174/FRACAS!$AY$1*60,0) - SUMPRODUCT( (FRACAS!$K$5:$K$9999=NU$2) * IFERROR(FRACAS!$AN$5:$AN$9999,0) ) ) / IFERROR($ND174/FRACAS!$AY$1*60,0), 1 )))</f>
        <v/>
      </c>
      <c r="NV174" s="347" t="str" cm="1">
        <f t="array" ref="NV174">IF($ND174=0,"",(IFERROR( (IFERROR($ND174/FRACAS!$AY$1*60,0) - SUMPRODUCT( (FRACAS!$K$5:$K$9999=NV$2) * IFERROR(FRACAS!$AN$5:$AN$9999,0) ) ) / IFERROR($ND174/FRACAS!$AY$1*60,0), 1 )))</f>
        <v/>
      </c>
      <c r="NW174" s="347" t="str" cm="1">
        <f t="array" ref="NW174">IF($ND174=0,"",(IFERROR( (IFERROR($ND174/FRACAS!$AY$1*60,0) - SUMPRODUCT( (FRACAS!$K$5:$K$9999=NW$2) * IFERROR(FRACAS!$AN$5:$AN$9999,0) ) ) / IFERROR($ND174/FRACAS!$AY$1*60,0), 1 )))</f>
        <v/>
      </c>
      <c r="NX174" s="347" t="str" cm="1">
        <f t="array" ref="NX174">IF($ND174=0,"",(IFERROR( (IFERROR($ND174/FRACAS!$AY$1*60,0) - SUMPRODUCT( (FRACAS!$K$5:$K$9999=NX$2) * IFERROR(FRACAS!$AN$5:$AN$9999,0) ) ) / IFERROR($ND174/FRACAS!$AY$1*60,0), 1 )))</f>
        <v/>
      </c>
      <c r="NY174" s="347" t="str" cm="1">
        <f t="array" ref="NY174">IF($ND174=0,"",(IFERROR( (IFERROR($ND174/FRACAS!$AY$1*60,0) - SUMPRODUCT( (FRACAS!$K$5:$K$9999=NY$2) * IFERROR(FRACAS!$AN$5:$AN$9999,0) ) ) / IFERROR($ND174/FRACAS!$AY$1*60,0), 1 )))</f>
        <v/>
      </c>
      <c r="NZ174" s="347" t="str" cm="1">
        <f t="array" ref="NZ174">IF($ND174=0,"",(IFERROR( (IFERROR($ND174/FRACAS!$AY$1*60,0) - SUMPRODUCT( (FRACAS!$K$5:$K$9999=NZ$2) * IFERROR(FRACAS!$AN$5:$AN$9999,0) ) ) / IFERROR($ND174/FRACAS!$AY$1*60,0), 1 )))</f>
        <v/>
      </c>
      <c r="OA174" s="347" t="str" cm="1">
        <f t="array" ref="OA174">IF($ND174=0,"",(IFERROR( (IFERROR($ND174/FRACAS!$AY$1*60,0) - SUMPRODUCT( (FRACAS!$K$5:$K$9999=OA$2) * IFERROR(FRACAS!$AN$5:$AN$9999,0) ) ) / IFERROR($ND174/FRACAS!$AY$1*60,0), 1 )))</f>
        <v/>
      </c>
      <c r="OB174" s="347" t="str" cm="1">
        <f t="array" ref="OB174">IF($ND174=0,"",(IFERROR( (IFERROR($ND174/FRACAS!$AY$1*60,0) - SUMPRODUCT( (FRACAS!$K$5:$K$9999=OB$2) * IFERROR(FRACAS!$AN$5:$AN$9999,0) ) ) / IFERROR($ND174/FRACAS!$AY$1*60,0), 1 )))</f>
        <v/>
      </c>
      <c r="OC174" s="347" t="str" cm="1">
        <f t="array" ref="OC174">IF($ND174=0,"",(IFERROR( (IFERROR($ND174/FRACAS!$AY$1*60,0) - SUMPRODUCT( (FRACAS!$K$5:$K$9999=OC$2) * IFERROR(FRACAS!$AN$5:$AN$9999,0) ) ) / IFERROR($ND174/FRACAS!$AY$1*60,0), 1 )))</f>
        <v/>
      </c>
      <c r="OD174" s="347" t="str" cm="1">
        <f t="array" ref="OD174">IF($ND174=0,"",(IFERROR( (IFERROR($ND174/FRACAS!$AY$1*60,0) - SUMPRODUCT( (FRACAS!$K$5:$K$9999=OD$2) * IFERROR(FRACAS!$AN$5:$AN$9999,0) ) ) / IFERROR($ND174/FRACAS!$AY$1*60,0), 1 )))</f>
        <v/>
      </c>
      <c r="OE174" s="347" t="str" cm="1">
        <f t="array" ref="OE174">IF($ND174=0,"",(IFERROR( (IFERROR($ND174/FRACAS!$AY$1*60,0) - SUMPRODUCT( (FRACAS!$K$5:$K$9999=OE$2) * IFERROR(FRACAS!$AN$5:$AN$9999,0) ) ) / IFERROR($ND174/FRACAS!$AY$1*60,0), 1 )))</f>
        <v/>
      </c>
      <c r="OF174" s="347" t="str" cm="1">
        <f t="array" ref="OF174">IF($ND174=0,"",(IFERROR( (IFERROR($ND174/FRACAS!$AY$1*60,0) - SUMPRODUCT( (FRACAS!$K$5:$K$9999=OF$2) * IFERROR(FRACAS!$AN$5:$AN$9999,0) ) ) / IFERROR($ND174/FRACAS!$AY$1*60,0), 1 )))</f>
        <v/>
      </c>
      <c r="OG174" s="347" t="str" cm="1">
        <f t="array" ref="OG174">IF($ND174=0,"",(IFERROR( (IFERROR($ND174/FRACAS!$AY$1*60,0) - SUMPRODUCT( (FRACAS!$K$5:$K$9999=OG$2) * IFERROR(FRACAS!$AN$5:$AN$9999,0) ) ) / IFERROR($ND174/FRACAS!$AY$1*60,0), 1 )))</f>
        <v/>
      </c>
      <c r="OH174" s="347" t="str" cm="1">
        <f t="array" ref="OH174">IF($ND174=0,"",(IFERROR( (IFERROR($ND174/FRACAS!$AY$1*60,0) - SUMPRODUCT( (FRACAS!$K$5:$K$9999=OH$2) * IFERROR(FRACAS!$AN$5:$AN$9999,0) ) ) / IFERROR($ND174/FRACAS!$AY$1*60,0), 1 )))</f>
        <v/>
      </c>
      <c r="OI174" s="347" t="str" cm="1">
        <f t="array" ref="OI174">IF($ND174=0,"",(IFERROR( (IFERROR($ND174/FRACAS!$AY$1*60,0) - SUMPRODUCT( (FRACAS!$K$5:$K$9999=OI$2) * IFERROR(FRACAS!$AN$5:$AN$9999,0) ) ) / IFERROR($ND174/FRACAS!$AY$1*60,0), 1 )))</f>
        <v/>
      </c>
      <c r="OJ174" s="347" t="str" cm="1">
        <f t="array" ref="OJ174">IF($ND174=0,"",(IFERROR( (IFERROR($ND174/FRACAS!$AY$1*60,0) - SUMPRODUCT( (FRACAS!$K$5:$K$9999=OJ$2) * IFERROR(FRACAS!$AN$5:$AN$9999,0) ) ) / IFERROR($ND174/FRACAS!$AY$1*60,0), 1 )))</f>
        <v/>
      </c>
      <c r="OK174" s="347" t="str" cm="1">
        <f t="array" ref="OK174">IF($ND174=0,"",(IFERROR( (IFERROR($ND174/FRACAS!$AY$1*60,0) - SUMPRODUCT( (FRACAS!$K$5:$K$9999=OK$2) * IFERROR(FRACAS!$AN$5:$AN$9999,0) ) ) / IFERROR($ND174/FRACAS!$AY$1*60,0), 1 )))</f>
        <v/>
      </c>
      <c r="OL174" s="347" t="str" cm="1">
        <f t="array" ref="OL174">IF($ND174=0,"",(IFERROR( (IFERROR($ND174/FRACAS!$AY$1*60,0) - SUMPRODUCT( (FRACAS!$K$5:$K$9999=OL$2) * IFERROR(FRACAS!$AN$5:$AN$9999,0) ) ) / IFERROR($ND174/FRACAS!$AY$1*60,0), 1 )))</f>
        <v/>
      </c>
      <c r="OM174" s="347" t="str" cm="1">
        <f t="array" ref="OM174">IF($ND174=0,"",(IFERROR( (IFERROR($ND174/FRACAS!$AY$1*60,0) - SUMPRODUCT( (FRACAS!$K$5:$K$9999=OM$2) * IFERROR(FRACAS!$AN$5:$AN$9999,0) ) ) / IFERROR($ND174/FRACAS!$AY$1*60,0), 1 )))</f>
        <v/>
      </c>
      <c r="ON174" s="347" t="str" cm="1">
        <f t="array" ref="ON174">IF($ND174=0,"",(IFERROR( (IFERROR($ND174/FRACAS!$AY$1*60,0) - SUMPRODUCT( (FRACAS!$K$5:$K$9999=ON$2) * IFERROR(FRACAS!$AN$5:$AN$9999,0) ) ) / IFERROR($ND174/FRACAS!$AY$1*60,0), 1 )))</f>
        <v/>
      </c>
    </row>
    <row r="175" spans="2:404" ht="15" customHeight="1">
      <c r="B175" s="301" t="s">
        <v>230</v>
      </c>
      <c r="C175" s="302">
        <v>46451</v>
      </c>
      <c r="D175" s="279"/>
      <c r="E175" s="279"/>
      <c r="F175" s="279"/>
      <c r="G175" s="279"/>
      <c r="H175" s="279"/>
      <c r="I175" s="279"/>
      <c r="J175" s="279"/>
      <c r="K175" s="279"/>
      <c r="L175" s="279"/>
      <c r="M175" s="279"/>
      <c r="N175" s="305"/>
      <c r="O175" s="279"/>
      <c r="P175" s="279"/>
      <c r="Q175" s="279"/>
      <c r="R175" s="279"/>
      <c r="S175" s="279"/>
      <c r="T175" s="279"/>
      <c r="U175" s="279"/>
      <c r="V175" s="279"/>
      <c r="W175" s="279"/>
      <c r="X175" s="279"/>
      <c r="Y175" s="279"/>
      <c r="Z175" s="279"/>
      <c r="AA175" s="279"/>
      <c r="AB175" s="279"/>
      <c r="AC175" s="279"/>
      <c r="AD175" s="279"/>
      <c r="AE175" s="279"/>
      <c r="AF175" s="279"/>
      <c r="AG175" s="279"/>
      <c r="AH175" s="279"/>
      <c r="AI175" s="279"/>
      <c r="AJ175" s="279"/>
      <c r="AK175" s="279"/>
      <c r="AL175" s="279"/>
      <c r="AM175" s="279"/>
      <c r="AN175" s="279"/>
      <c r="AO175" s="279"/>
      <c r="AP175" s="279"/>
      <c r="AQ175" s="279"/>
      <c r="AR175" s="279"/>
      <c r="AS175" s="279"/>
      <c r="AT175" s="279"/>
      <c r="AU175" s="279"/>
      <c r="AV175" s="279"/>
      <c r="AW175" s="279"/>
      <c r="AX175" s="279"/>
      <c r="AY175" s="279"/>
      <c r="AZ175" s="279"/>
      <c r="BA175" s="280"/>
      <c r="BB175" s="266"/>
      <c r="BD175" s="352"/>
      <c r="BE175" s="352"/>
      <c r="BF175" s="352"/>
      <c r="BG175" s="352"/>
      <c r="BH175" s="352"/>
      <c r="BI175" s="352"/>
      <c r="BJ175" s="352"/>
      <c r="BK175" s="352"/>
      <c r="BL175" s="352"/>
      <c r="BM175" s="352"/>
      <c r="BN175" s="352"/>
      <c r="BO175" s="352"/>
      <c r="BP175" s="352"/>
      <c r="BQ175" s="352"/>
      <c r="BR175" s="352"/>
      <c r="BS175" s="352"/>
      <c r="BT175" s="352"/>
      <c r="BU175" s="352"/>
      <c r="BV175" s="352"/>
      <c r="BW175" s="352"/>
      <c r="BX175" s="352"/>
      <c r="BY175" s="352"/>
      <c r="BZ175" s="352"/>
      <c r="CA175" s="352"/>
      <c r="CB175" s="352"/>
      <c r="CC175" s="352"/>
      <c r="CD175" s="352"/>
      <c r="CE175" s="352"/>
      <c r="CF175" s="352"/>
      <c r="CG175" s="352"/>
      <c r="CH175" s="352"/>
      <c r="CI175" s="352"/>
      <c r="CJ175" s="352"/>
      <c r="CK175" s="352"/>
      <c r="CL175" s="352"/>
      <c r="CM175" s="352"/>
      <c r="CN175" s="352"/>
      <c r="CO175" s="352"/>
      <c r="CP175" s="352"/>
      <c r="CQ175" s="352"/>
      <c r="CR175" s="352"/>
      <c r="CS175" s="352"/>
      <c r="CT175" s="352"/>
      <c r="CU175" s="352"/>
      <c r="CV175" s="352"/>
      <c r="CW175" s="352"/>
      <c r="CX175" s="352"/>
      <c r="CY175" s="352"/>
      <c r="CZ175" s="352"/>
      <c r="DA175" s="352"/>
      <c r="DC175" s="266">
        <f t="shared" si="14"/>
        <v>0</v>
      </c>
      <c r="DD175" s="302" t="str">
        <f t="shared" si="15"/>
        <v/>
      </c>
      <c r="DE175" s="328" t="str">
        <f>IF(D175&gt; 0,(COUNTIFS(FRACAS!$B$5:$B$9997, D$4, FRACAS!$D$5:$D$9997, "&lt;="&amp;D175)), "" )</f>
        <v/>
      </c>
      <c r="DF175" s="282" t="str">
        <f>IF(E175&gt; 0,(COUNTIFS(FRACAS!$B$5:$B$9997, E$4, FRACAS!$D$5:$D$9997, "&lt;="&amp;E175)), "" )</f>
        <v/>
      </c>
      <c r="DG175" s="282" t="str">
        <f>IF(F175&gt; 0,(COUNTIFS(FRACAS!$B$5:$B$9997, F$4, FRACAS!$D$5:$D$9997, "&lt;="&amp;F175)), "" )</f>
        <v/>
      </c>
      <c r="DH175" s="282" t="str">
        <f>IF(G175&gt; 0,(COUNTIFS(FRACAS!$B$5:$B$9997, G$4, FRACAS!$D$5:$D$9997, "&lt;="&amp;G175)), "" )</f>
        <v/>
      </c>
      <c r="DI175" s="282" t="str">
        <f>IF(H175&gt; 0,(COUNTIFS(FRACAS!$B$5:$B$9997, H$4, FRACAS!$D$5:$D$9997, "&lt;="&amp;H175)), "" )</f>
        <v/>
      </c>
      <c r="DJ175" s="282" t="str">
        <f>IF(I175&gt; 0,(COUNTIFS(FRACAS!$B$5:$B$9997, I$4, FRACAS!$D$5:$D$9997, "&lt;="&amp;I175)), "" )</f>
        <v/>
      </c>
      <c r="DK175" s="282" t="str">
        <f>IF(J175&gt; 0,(COUNTIFS(FRACAS!$B$5:$B$9997, J$4, FRACAS!$D$5:$D$9997, "&lt;="&amp;J175)), "" )</f>
        <v/>
      </c>
      <c r="DL175" s="282" t="str">
        <f>IF(K175&gt; 0,(COUNTIFS(FRACAS!$B$5:$B$9997, K$4, FRACAS!$D$5:$D$9997, "&lt;="&amp;K175)), "" )</f>
        <v/>
      </c>
      <c r="DM175" s="282" t="str">
        <f>IF(L175&gt; 0,(COUNTIFS(FRACAS!$B$5:$B$9997, L$4, FRACAS!$D$5:$D$9997, "&lt;="&amp;L175)), "" )</f>
        <v/>
      </c>
      <c r="DN175" s="282" t="str">
        <f>IF(M175&gt; 0,(COUNTIFS(FRACAS!$B$5:$B$9997, M$4, FRACAS!$D$5:$D$9997, "&lt;="&amp;M175)), "" )</f>
        <v/>
      </c>
      <c r="DO175" s="308"/>
      <c r="DP175" s="276"/>
      <c r="DQ175" s="276"/>
      <c r="DR175" s="276"/>
      <c r="DS175" s="276"/>
      <c r="DT175" s="276"/>
      <c r="DU175" s="276"/>
      <c r="DV175" s="276"/>
      <c r="DW175" s="276"/>
      <c r="DX175" s="276"/>
      <c r="DY175" s="276"/>
      <c r="DZ175" s="276"/>
      <c r="EA175" s="276"/>
      <c r="EB175" s="276"/>
      <c r="EC175" s="276"/>
      <c r="ED175" s="276"/>
      <c r="EE175" s="276"/>
      <c r="EF175" s="276"/>
      <c r="EG175" s="276"/>
      <c r="EH175" s="276"/>
      <c r="EI175" s="276"/>
      <c r="EJ175" s="276"/>
      <c r="EK175" s="276"/>
      <c r="EL175" s="276"/>
      <c r="EM175" s="276"/>
      <c r="EN175" s="276"/>
      <c r="EO175" s="276"/>
      <c r="EP175" s="276"/>
      <c r="EQ175" s="276"/>
      <c r="ER175" s="276"/>
      <c r="ES175" s="276"/>
      <c r="ET175" s="276"/>
      <c r="EU175" s="276"/>
      <c r="EV175" s="276"/>
      <c r="EW175" s="276"/>
      <c r="EX175" s="276"/>
      <c r="EY175" s="276"/>
      <c r="EZ175" s="276"/>
      <c r="FA175" s="276"/>
      <c r="FB175" s="277"/>
      <c r="JN175" s="310"/>
      <c r="JO175" s="309"/>
      <c r="JP175" s="309"/>
      <c r="JQ175" s="309"/>
      <c r="JR175" s="309"/>
      <c r="JS175" s="309"/>
      <c r="JT175" s="309"/>
      <c r="JU175" s="309"/>
      <c r="JV175" s="309"/>
      <c r="JW175" s="309"/>
      <c r="JX175" s="309"/>
      <c r="JY175" s="309"/>
      <c r="JZ175" s="309"/>
      <c r="KA175" s="309"/>
      <c r="KB175" s="309"/>
      <c r="KC175" s="309"/>
      <c r="KD175" s="309"/>
      <c r="KE175" s="309"/>
      <c r="KF175" s="309"/>
      <c r="KG175" s="309"/>
      <c r="KH175" s="309"/>
      <c r="KI175" s="309"/>
      <c r="KJ175" s="309"/>
      <c r="KK175" s="309"/>
      <c r="KL175" s="309"/>
      <c r="KM175" s="309"/>
      <c r="KN175" s="309"/>
      <c r="KO175" s="309"/>
      <c r="KP175" s="309"/>
      <c r="KQ175" s="309"/>
      <c r="KR175" s="309"/>
      <c r="KS175" s="309"/>
      <c r="KT175" s="309"/>
      <c r="KU175" s="309"/>
      <c r="KV175" s="309"/>
      <c r="KW175" s="309"/>
      <c r="KX175" s="309"/>
      <c r="KY175" s="309"/>
      <c r="KZ175" s="309"/>
      <c r="LA175" s="309"/>
      <c r="LC175" s="302" t="str">
        <f t="shared" si="17"/>
        <v/>
      </c>
      <c r="LD175" s="354" t="str" cm="1">
        <f t="array" ref="LD175">IFERROR(
    (((D175/FRACAS!$AY$1)*60))
    /
    (((D175/FRACAS!$AY$1)*60) + SUMPRODUCT((FRACAS!$B$5:$B$9997=D$4)*(FRACAS!$D$5:$D$9997&lt;=D175)*(IFERROR(FRACAS!$AM$5:$AM$9997,0)))
    ),"")</f>
        <v/>
      </c>
      <c r="LE175" s="354" t="str" cm="1">
        <f t="array" ref="LE175">IFERROR(
    (((E175/FRACAS!$AY$1)*60))
    /
    (((E175/FRACAS!$AY$1)*60) + SUMPRODUCT((FRACAS!$B$5:$B$9997=E$4)*(FRACAS!$D$5:$D$9997&lt;=E175)*(IFERROR(FRACAS!$AM$5:$AM$9997,0)))
    ),"")</f>
        <v/>
      </c>
      <c r="LF175" s="354" t="str" cm="1">
        <f t="array" ref="LF175">IFERROR(
    (((F175/FRACAS!$AY$1)*60))
    /
    (((F175/FRACAS!$AY$1)*60) + SUMPRODUCT((FRACAS!$B$5:$B$9997=F$4)*(FRACAS!$D$5:$D$9997&lt;=F175)*(IFERROR(FRACAS!$AM$5:$AM$9997,0)))
    ),"")</f>
        <v/>
      </c>
      <c r="LG175" s="354" t="str" cm="1">
        <f t="array" ref="LG175">IFERROR(
    (((G175/FRACAS!$AY$1)*60))
    /
    (((G175/FRACAS!$AY$1)*60) + SUMPRODUCT((FRACAS!$B$5:$B$9997=G$4)*(FRACAS!$D$5:$D$9997&lt;=G175)*(IFERROR(FRACAS!$AM$5:$AM$9997,0)))
    ),"")</f>
        <v/>
      </c>
      <c r="LH175" s="354" t="str" cm="1">
        <f t="array" ref="LH175">IFERROR(
    (((H175/FRACAS!$AY$1)*60))
    /
    (((H175/FRACAS!$AY$1)*60) + SUMPRODUCT((FRACAS!$B$5:$B$9997=H$4)*(FRACAS!$D$5:$D$9997&lt;=H175)*(IFERROR(FRACAS!$AM$5:$AM$9997,0)))
    ),"")</f>
        <v/>
      </c>
      <c r="LI175" s="354" t="str" cm="1">
        <f t="array" ref="LI175">IFERROR(
    (((I175/FRACAS!$AY$1)*60))
    /
    (((I175/FRACAS!$AY$1)*60) + SUMPRODUCT((FRACAS!$B$5:$B$9997=I$4)*(FRACAS!$D$5:$D$9997&lt;=I175)*(IFERROR(FRACAS!$AM$5:$AM$9997,0)))
    ),"")</f>
        <v/>
      </c>
      <c r="LJ175" s="354" t="str" cm="1">
        <f t="array" ref="LJ175">IFERROR(
    (((J175/FRACAS!$AY$1)*60))
    /
    (((J175/FRACAS!$AY$1)*60) + SUMPRODUCT((FRACAS!$B$5:$B$9997=J$4)*(FRACAS!$D$5:$D$9997&lt;=J175)*(IFERROR(FRACAS!$AM$5:$AM$9997,0)))
    ),"")</f>
        <v/>
      </c>
      <c r="LK175" s="354" t="str" cm="1">
        <f t="array" ref="LK175">IFERROR(
    (((K175/FRACAS!$AY$1)*60))
    /
    (((K175/FRACAS!$AY$1)*60) + SUMPRODUCT((FRACAS!$B$5:$B$9997=K$4)*(FRACAS!$D$5:$D$9997&lt;=K175)*(IFERROR(FRACAS!$AM$5:$AM$9997,0)))
    ),"")</f>
        <v/>
      </c>
      <c r="LL175" s="354" t="str" cm="1">
        <f t="array" ref="LL175">IFERROR(
    (((L175/FRACAS!$AY$1)*60))
    /
    (((L175/FRACAS!$AY$1)*60) + SUMPRODUCT((FRACAS!$B$5:$B$9997=L$4)*(FRACAS!$D$5:$D$9997&lt;=L175)*(IFERROR(FRACAS!$AM$5:$AM$9997,0)))
    ),"")</f>
        <v/>
      </c>
      <c r="LM175" s="354" t="str" cm="1">
        <f t="array" ref="LM175">IFERROR(
    (((M175/FRACAS!$AY$1)*60))
    /
    (((M175/FRACAS!$AY$1)*60) + SUMPRODUCT((FRACAS!$B$5:$B$9997=M$4)*(FRACAS!$D$5:$D$9997&lt;=M175)*(IFERROR(FRACAS!$AM$5:$AM$9997,0)))
    ),"")</f>
        <v/>
      </c>
      <c r="LN175" s="308"/>
      <c r="LO175" s="276"/>
      <c r="LP175" s="276"/>
      <c r="LQ175" s="276"/>
      <c r="LR175" s="276"/>
      <c r="LS175" s="276"/>
      <c r="LT175" s="276"/>
      <c r="LU175" s="276"/>
      <c r="LV175" s="276"/>
      <c r="LW175" s="276"/>
      <c r="LX175" s="276"/>
      <c r="LY175" s="276"/>
      <c r="LZ175" s="276"/>
      <c r="MA175" s="276"/>
      <c r="MB175" s="276"/>
      <c r="MC175" s="276"/>
      <c r="MD175" s="276"/>
      <c r="ME175" s="276"/>
      <c r="MF175" s="276"/>
      <c r="MG175" s="276"/>
      <c r="MH175" s="276"/>
      <c r="MI175" s="276"/>
      <c r="MJ175" s="276"/>
      <c r="MK175" s="276"/>
      <c r="ML175" s="276"/>
      <c r="MM175" s="276"/>
      <c r="MN175" s="276"/>
      <c r="MO175" s="276"/>
      <c r="MP175" s="276"/>
      <c r="MQ175" s="276"/>
      <c r="MR175" s="276"/>
      <c r="MS175" s="276"/>
      <c r="MT175" s="276"/>
      <c r="MU175" s="276"/>
      <c r="MV175" s="276"/>
      <c r="MW175" s="276"/>
      <c r="MX175" s="276"/>
      <c r="MY175" s="276"/>
      <c r="MZ175" s="276"/>
      <c r="NA175" s="277"/>
      <c r="ND175" s="345">
        <f t="shared" si="18"/>
        <v>0</v>
      </c>
      <c r="NE175" s="346" t="str">
        <f t="shared" si="16"/>
        <v/>
      </c>
      <c r="NF175" s="347" t="str" cm="1">
        <f t="array" ref="NF175">IF($ND175=0,"",(IFERROR( (IFERROR($ND175/FRACAS!$AY$1*60,0) - SUMPRODUCT( (FRACAS!$K$5:$K$9999=NF$2) * IFERROR(FRACAS!$AN$5:$AN$9999,0) ) ) / IFERROR($ND175/FRACAS!$AY$1*60,0), 1 )))</f>
        <v/>
      </c>
      <c r="NG175" s="347" t="str" cm="1">
        <f t="array" ref="NG175">IF($ND175=0,"",(IFERROR( (IFERROR($ND175/FRACAS!$AY$1*60,0) - SUMPRODUCT( (FRACAS!$K$5:$K$9999=NG$2) * IFERROR(FRACAS!$AN$5:$AN$9999,0) ) ) / IFERROR($ND175/FRACAS!$AY$1*60,0), 1 )))</f>
        <v/>
      </c>
      <c r="NH175" s="347" t="str" cm="1">
        <f t="array" ref="NH175">IF($ND175=0,"",(IFERROR( (IFERROR($ND175/FRACAS!$AY$1*60,0) - SUMPRODUCT( (FRACAS!$K$5:$K$9999=NH$2) * IFERROR(FRACAS!$AN$5:$AN$9999,0) ) ) / IFERROR($ND175/FRACAS!$AY$1*60,0), 1 )))</f>
        <v/>
      </c>
      <c r="NI175" s="347" t="str" cm="1">
        <f t="array" ref="NI175">IF($ND175=0,"",(IFERROR( (IFERROR($ND175/FRACAS!$AY$1*60,0) - SUMPRODUCT( (FRACAS!$K$5:$K$9999=NI$2) * IFERROR(FRACAS!$AN$5:$AN$9999,0) ) ) / IFERROR($ND175/FRACAS!$AY$1*60,0), 1 )))</f>
        <v/>
      </c>
      <c r="NJ175" s="347" t="str" cm="1">
        <f t="array" ref="NJ175">IF($ND175=0,"",(IFERROR( (IFERROR($ND175/FRACAS!$AY$1*60,0) - SUMPRODUCT( (FRACAS!$K$5:$K$9999=NJ$2) * IFERROR(FRACAS!$AN$5:$AN$9999,0) ) ) / IFERROR($ND175/FRACAS!$AY$1*60,0), 1 )))</f>
        <v/>
      </c>
      <c r="NK175" s="347" t="str" cm="1">
        <f t="array" ref="NK175">IF($ND175=0,"",(IFERROR( (IFERROR($ND175/FRACAS!$AY$1*60,0) - SUMPRODUCT( (FRACAS!$K$5:$K$9999=NK$2) * IFERROR(FRACAS!$AN$5:$AN$9999,0) ) ) / IFERROR($ND175/FRACAS!$AY$1*60,0), 1 )))</f>
        <v/>
      </c>
      <c r="NL175" s="347" t="str" cm="1">
        <f t="array" ref="NL175">IF($ND175=0,"",(IFERROR( (IFERROR($ND175/FRACAS!$AY$1*60,0) - SUMPRODUCT( (FRACAS!$K$5:$K$9999=NL$2) * IFERROR(FRACAS!$AN$5:$AN$9999,0) ) ) / IFERROR($ND175/FRACAS!$AY$1*60,0), 1 )))</f>
        <v/>
      </c>
      <c r="NM175" s="347" t="str" cm="1">
        <f t="array" ref="NM175">IF($ND175=0,"",(IFERROR( (IFERROR($ND175/FRACAS!$AY$1*60,0) - SUMPRODUCT( (FRACAS!$K$5:$K$9999=NM$2) * IFERROR(FRACAS!$AN$5:$AN$9999,0) ) ) / IFERROR($ND175/FRACAS!$AY$1*60,0), 1 )))</f>
        <v/>
      </c>
      <c r="NN175" s="347" t="str" cm="1">
        <f t="array" ref="NN175">IF($ND175=0,"",(IFERROR( (IFERROR($ND175/FRACAS!$AY$1*60,0) - SUMPRODUCT( (FRACAS!$K$5:$K$9999=NN$2) * IFERROR(FRACAS!$AN$5:$AN$9999,0) ) ) / IFERROR($ND175/FRACAS!$AY$1*60,0), 1 )))</f>
        <v/>
      </c>
      <c r="NO175" s="347" t="str" cm="1">
        <f t="array" ref="NO175">IF($ND175=0,"",(IFERROR( (IFERROR($ND175/FRACAS!$AY$1*60,0) - SUMPRODUCT( (FRACAS!$K$5:$K$9999=NO$2) * IFERROR(FRACAS!$AN$5:$AN$9999,0) ) ) / IFERROR($ND175/FRACAS!$AY$1*60,0), 1 )))</f>
        <v/>
      </c>
      <c r="NP175" s="347" t="str" cm="1">
        <f t="array" ref="NP175">IF($ND175=0,"",(IFERROR( (IFERROR($ND175/FRACAS!$AY$1*60,0) - SUMPRODUCT( (FRACAS!$K$5:$K$9999=NP$2) * IFERROR(FRACAS!$AN$5:$AN$9999,0) ) ) / IFERROR($ND175/FRACAS!$AY$1*60,0), 1 )))</f>
        <v/>
      </c>
      <c r="NQ175" s="347" t="str" cm="1">
        <f t="array" ref="NQ175">IF($ND175=0,"",(IFERROR( (IFERROR($ND175/FRACAS!$AY$1*60,0) - SUMPRODUCT( (FRACAS!$K$5:$K$9999=NQ$2) * IFERROR(FRACAS!$AN$5:$AN$9999,0) ) ) / IFERROR($ND175/FRACAS!$AY$1*60,0), 1 )))</f>
        <v/>
      </c>
      <c r="NR175" s="347" t="str" cm="1">
        <f t="array" ref="NR175">IF($ND175=0,"",(IFERROR( (IFERROR($ND175/FRACAS!$AY$1*60,0) - SUMPRODUCT( (FRACAS!$K$5:$K$9999=NR$2) * IFERROR(FRACAS!$AN$5:$AN$9999,0) ) ) / IFERROR($ND175/FRACAS!$AY$1*60,0), 1 )))</f>
        <v/>
      </c>
      <c r="NS175" s="347" t="str" cm="1">
        <f t="array" ref="NS175">IF($ND175=0,"",(IFERROR( (IFERROR($ND175/FRACAS!$AY$1*60,0) - SUMPRODUCT( (FRACAS!$K$5:$K$9999=NS$2) * IFERROR(FRACAS!$AN$5:$AN$9999,0) ) ) / IFERROR($ND175/FRACAS!$AY$1*60,0), 1 )))</f>
        <v/>
      </c>
      <c r="NT175" s="347" t="str" cm="1">
        <f t="array" ref="NT175">IF($ND175=0,"",(IFERROR( (IFERROR($ND175/FRACAS!$AY$1*60,0) - SUMPRODUCT( (FRACAS!$K$5:$K$9999=NT$2) * IFERROR(FRACAS!$AN$5:$AN$9999,0) ) ) / IFERROR($ND175/FRACAS!$AY$1*60,0), 1 )))</f>
        <v/>
      </c>
      <c r="NU175" s="347" t="str" cm="1">
        <f t="array" ref="NU175">IF($ND175=0,"",(IFERROR( (IFERROR($ND175/FRACAS!$AY$1*60,0) - SUMPRODUCT( (FRACAS!$K$5:$K$9999=NU$2) * IFERROR(FRACAS!$AN$5:$AN$9999,0) ) ) / IFERROR($ND175/FRACAS!$AY$1*60,0), 1 )))</f>
        <v/>
      </c>
      <c r="NV175" s="347" t="str" cm="1">
        <f t="array" ref="NV175">IF($ND175=0,"",(IFERROR( (IFERROR($ND175/FRACAS!$AY$1*60,0) - SUMPRODUCT( (FRACAS!$K$5:$K$9999=NV$2) * IFERROR(FRACAS!$AN$5:$AN$9999,0) ) ) / IFERROR($ND175/FRACAS!$AY$1*60,0), 1 )))</f>
        <v/>
      </c>
      <c r="NW175" s="347" t="str" cm="1">
        <f t="array" ref="NW175">IF($ND175=0,"",(IFERROR( (IFERROR($ND175/FRACAS!$AY$1*60,0) - SUMPRODUCT( (FRACAS!$K$5:$K$9999=NW$2) * IFERROR(FRACAS!$AN$5:$AN$9999,0) ) ) / IFERROR($ND175/FRACAS!$AY$1*60,0), 1 )))</f>
        <v/>
      </c>
      <c r="NX175" s="347" t="str" cm="1">
        <f t="array" ref="NX175">IF($ND175=0,"",(IFERROR( (IFERROR($ND175/FRACAS!$AY$1*60,0) - SUMPRODUCT( (FRACAS!$K$5:$K$9999=NX$2) * IFERROR(FRACAS!$AN$5:$AN$9999,0) ) ) / IFERROR($ND175/FRACAS!$AY$1*60,0), 1 )))</f>
        <v/>
      </c>
      <c r="NY175" s="347" t="str" cm="1">
        <f t="array" ref="NY175">IF($ND175=0,"",(IFERROR( (IFERROR($ND175/FRACAS!$AY$1*60,0) - SUMPRODUCT( (FRACAS!$K$5:$K$9999=NY$2) * IFERROR(FRACAS!$AN$5:$AN$9999,0) ) ) / IFERROR($ND175/FRACAS!$AY$1*60,0), 1 )))</f>
        <v/>
      </c>
      <c r="NZ175" s="347" t="str" cm="1">
        <f t="array" ref="NZ175">IF($ND175=0,"",(IFERROR( (IFERROR($ND175/FRACAS!$AY$1*60,0) - SUMPRODUCT( (FRACAS!$K$5:$K$9999=NZ$2) * IFERROR(FRACAS!$AN$5:$AN$9999,0) ) ) / IFERROR($ND175/FRACAS!$AY$1*60,0), 1 )))</f>
        <v/>
      </c>
      <c r="OA175" s="347" t="str" cm="1">
        <f t="array" ref="OA175">IF($ND175=0,"",(IFERROR( (IFERROR($ND175/FRACAS!$AY$1*60,0) - SUMPRODUCT( (FRACAS!$K$5:$K$9999=OA$2) * IFERROR(FRACAS!$AN$5:$AN$9999,0) ) ) / IFERROR($ND175/FRACAS!$AY$1*60,0), 1 )))</f>
        <v/>
      </c>
      <c r="OB175" s="347" t="str" cm="1">
        <f t="array" ref="OB175">IF($ND175=0,"",(IFERROR( (IFERROR($ND175/FRACAS!$AY$1*60,0) - SUMPRODUCT( (FRACAS!$K$5:$K$9999=OB$2) * IFERROR(FRACAS!$AN$5:$AN$9999,0) ) ) / IFERROR($ND175/FRACAS!$AY$1*60,0), 1 )))</f>
        <v/>
      </c>
      <c r="OC175" s="347" t="str" cm="1">
        <f t="array" ref="OC175">IF($ND175=0,"",(IFERROR( (IFERROR($ND175/FRACAS!$AY$1*60,0) - SUMPRODUCT( (FRACAS!$K$5:$K$9999=OC$2) * IFERROR(FRACAS!$AN$5:$AN$9999,0) ) ) / IFERROR($ND175/FRACAS!$AY$1*60,0), 1 )))</f>
        <v/>
      </c>
      <c r="OD175" s="347" t="str" cm="1">
        <f t="array" ref="OD175">IF($ND175=0,"",(IFERROR( (IFERROR($ND175/FRACAS!$AY$1*60,0) - SUMPRODUCT( (FRACAS!$K$5:$K$9999=OD$2) * IFERROR(FRACAS!$AN$5:$AN$9999,0) ) ) / IFERROR($ND175/FRACAS!$AY$1*60,0), 1 )))</f>
        <v/>
      </c>
      <c r="OE175" s="347" t="str" cm="1">
        <f t="array" ref="OE175">IF($ND175=0,"",(IFERROR( (IFERROR($ND175/FRACAS!$AY$1*60,0) - SUMPRODUCT( (FRACAS!$K$5:$K$9999=OE$2) * IFERROR(FRACAS!$AN$5:$AN$9999,0) ) ) / IFERROR($ND175/FRACAS!$AY$1*60,0), 1 )))</f>
        <v/>
      </c>
      <c r="OF175" s="347" t="str" cm="1">
        <f t="array" ref="OF175">IF($ND175=0,"",(IFERROR( (IFERROR($ND175/FRACAS!$AY$1*60,0) - SUMPRODUCT( (FRACAS!$K$5:$K$9999=OF$2) * IFERROR(FRACAS!$AN$5:$AN$9999,0) ) ) / IFERROR($ND175/FRACAS!$AY$1*60,0), 1 )))</f>
        <v/>
      </c>
      <c r="OG175" s="347" t="str" cm="1">
        <f t="array" ref="OG175">IF($ND175=0,"",(IFERROR( (IFERROR($ND175/FRACAS!$AY$1*60,0) - SUMPRODUCT( (FRACAS!$K$5:$K$9999=OG$2) * IFERROR(FRACAS!$AN$5:$AN$9999,0) ) ) / IFERROR($ND175/FRACAS!$AY$1*60,0), 1 )))</f>
        <v/>
      </c>
      <c r="OH175" s="347" t="str" cm="1">
        <f t="array" ref="OH175">IF($ND175=0,"",(IFERROR( (IFERROR($ND175/FRACAS!$AY$1*60,0) - SUMPRODUCT( (FRACAS!$K$5:$K$9999=OH$2) * IFERROR(FRACAS!$AN$5:$AN$9999,0) ) ) / IFERROR($ND175/FRACAS!$AY$1*60,0), 1 )))</f>
        <v/>
      </c>
      <c r="OI175" s="347" t="str" cm="1">
        <f t="array" ref="OI175">IF($ND175=0,"",(IFERROR( (IFERROR($ND175/FRACAS!$AY$1*60,0) - SUMPRODUCT( (FRACAS!$K$5:$K$9999=OI$2) * IFERROR(FRACAS!$AN$5:$AN$9999,0) ) ) / IFERROR($ND175/FRACAS!$AY$1*60,0), 1 )))</f>
        <v/>
      </c>
      <c r="OJ175" s="347" t="str" cm="1">
        <f t="array" ref="OJ175">IF($ND175=0,"",(IFERROR( (IFERROR($ND175/FRACAS!$AY$1*60,0) - SUMPRODUCT( (FRACAS!$K$5:$K$9999=OJ$2) * IFERROR(FRACAS!$AN$5:$AN$9999,0) ) ) / IFERROR($ND175/FRACAS!$AY$1*60,0), 1 )))</f>
        <v/>
      </c>
      <c r="OK175" s="347" t="str" cm="1">
        <f t="array" ref="OK175">IF($ND175=0,"",(IFERROR( (IFERROR($ND175/FRACAS!$AY$1*60,0) - SUMPRODUCT( (FRACAS!$K$5:$K$9999=OK$2) * IFERROR(FRACAS!$AN$5:$AN$9999,0) ) ) / IFERROR($ND175/FRACAS!$AY$1*60,0), 1 )))</f>
        <v/>
      </c>
      <c r="OL175" s="347" t="str" cm="1">
        <f t="array" ref="OL175">IF($ND175=0,"",(IFERROR( (IFERROR($ND175/FRACAS!$AY$1*60,0) - SUMPRODUCT( (FRACAS!$K$5:$K$9999=OL$2) * IFERROR(FRACAS!$AN$5:$AN$9999,0) ) ) / IFERROR($ND175/FRACAS!$AY$1*60,0), 1 )))</f>
        <v/>
      </c>
      <c r="OM175" s="347" t="str" cm="1">
        <f t="array" ref="OM175">IF($ND175=0,"",(IFERROR( (IFERROR($ND175/FRACAS!$AY$1*60,0) - SUMPRODUCT( (FRACAS!$K$5:$K$9999=OM$2) * IFERROR(FRACAS!$AN$5:$AN$9999,0) ) ) / IFERROR($ND175/FRACAS!$AY$1*60,0), 1 )))</f>
        <v/>
      </c>
      <c r="ON175" s="347" t="str" cm="1">
        <f t="array" ref="ON175">IF($ND175=0,"",(IFERROR( (IFERROR($ND175/FRACAS!$AY$1*60,0) - SUMPRODUCT( (FRACAS!$K$5:$K$9999=ON$2) * IFERROR(FRACAS!$AN$5:$AN$9999,0) ) ) / IFERROR($ND175/FRACAS!$AY$1*60,0), 1 )))</f>
        <v/>
      </c>
    </row>
    <row r="176" spans="2:404" ht="15" customHeight="1">
      <c r="B176" s="301" t="s">
        <v>231</v>
      </c>
      <c r="C176" s="302">
        <v>46458</v>
      </c>
      <c r="D176" s="279"/>
      <c r="E176" s="279"/>
      <c r="F176" s="279"/>
      <c r="G176" s="279"/>
      <c r="H176" s="279"/>
      <c r="I176" s="279"/>
      <c r="J176" s="279"/>
      <c r="K176" s="279"/>
      <c r="L176" s="279"/>
      <c r="M176" s="279"/>
      <c r="N176" s="305"/>
      <c r="O176" s="279"/>
      <c r="P176" s="279"/>
      <c r="Q176" s="279"/>
      <c r="R176" s="279"/>
      <c r="S176" s="279"/>
      <c r="T176" s="279"/>
      <c r="U176" s="279"/>
      <c r="V176" s="279"/>
      <c r="W176" s="279"/>
      <c r="X176" s="279"/>
      <c r="Y176" s="279"/>
      <c r="Z176" s="279"/>
      <c r="AA176" s="279"/>
      <c r="AB176" s="279"/>
      <c r="AC176" s="279"/>
      <c r="AD176" s="279"/>
      <c r="AE176" s="279"/>
      <c r="AF176" s="279"/>
      <c r="AG176" s="279"/>
      <c r="AH176" s="279"/>
      <c r="AI176" s="279"/>
      <c r="AJ176" s="279"/>
      <c r="AK176" s="279"/>
      <c r="AL176" s="279"/>
      <c r="AM176" s="279"/>
      <c r="AN176" s="279"/>
      <c r="AO176" s="279"/>
      <c r="AP176" s="279"/>
      <c r="AQ176" s="279"/>
      <c r="AR176" s="279"/>
      <c r="AS176" s="279"/>
      <c r="AT176" s="279"/>
      <c r="AU176" s="279"/>
      <c r="AV176" s="279"/>
      <c r="AW176" s="279"/>
      <c r="AX176" s="279"/>
      <c r="AY176" s="279"/>
      <c r="AZ176" s="279"/>
      <c r="BA176" s="280"/>
      <c r="BB176" s="266"/>
      <c r="BD176" s="352"/>
      <c r="BE176" s="352"/>
      <c r="BF176" s="352"/>
      <c r="BG176" s="352"/>
      <c r="BH176" s="352"/>
      <c r="BI176" s="352"/>
      <c r="BJ176" s="352"/>
      <c r="BK176" s="352"/>
      <c r="BL176" s="352"/>
      <c r="BM176" s="352"/>
      <c r="BN176" s="352"/>
      <c r="BO176" s="352"/>
      <c r="BP176" s="352"/>
      <c r="BQ176" s="352"/>
      <c r="BR176" s="352"/>
      <c r="BS176" s="352"/>
      <c r="BT176" s="352"/>
      <c r="BU176" s="352"/>
      <c r="BV176" s="352"/>
      <c r="BW176" s="352"/>
      <c r="BX176" s="352"/>
      <c r="BY176" s="352"/>
      <c r="BZ176" s="352"/>
      <c r="CA176" s="352"/>
      <c r="CB176" s="352"/>
      <c r="CC176" s="352"/>
      <c r="CD176" s="352"/>
      <c r="CE176" s="352"/>
      <c r="CF176" s="352"/>
      <c r="CG176" s="352"/>
      <c r="CH176" s="352"/>
      <c r="CI176" s="352"/>
      <c r="CJ176" s="352"/>
      <c r="CK176" s="352"/>
      <c r="CL176" s="352"/>
      <c r="CM176" s="352"/>
      <c r="CN176" s="352"/>
      <c r="CO176" s="352"/>
      <c r="CP176" s="352"/>
      <c r="CQ176" s="352"/>
      <c r="CR176" s="352"/>
      <c r="CS176" s="352"/>
      <c r="CT176" s="352"/>
      <c r="CU176" s="352"/>
      <c r="CV176" s="352"/>
      <c r="CW176" s="352"/>
      <c r="CX176" s="352"/>
      <c r="CY176" s="352"/>
      <c r="CZ176" s="352"/>
      <c r="DA176" s="352"/>
      <c r="DC176" s="266">
        <f t="shared" si="14"/>
        <v>0</v>
      </c>
      <c r="DD176" s="302" t="str">
        <f t="shared" si="15"/>
        <v/>
      </c>
      <c r="DE176" s="328" t="str">
        <f>IF(D176&gt; 0,(COUNTIFS(FRACAS!$B$5:$B$9997, D$4, FRACAS!$D$5:$D$9997, "&lt;="&amp;D176)), "" )</f>
        <v/>
      </c>
      <c r="DF176" s="282" t="str">
        <f>IF(E176&gt; 0,(COUNTIFS(FRACAS!$B$5:$B$9997, E$4, FRACAS!$D$5:$D$9997, "&lt;="&amp;E176)), "" )</f>
        <v/>
      </c>
      <c r="DG176" s="282" t="str">
        <f>IF(F176&gt; 0,(COUNTIFS(FRACAS!$B$5:$B$9997, F$4, FRACAS!$D$5:$D$9997, "&lt;="&amp;F176)), "" )</f>
        <v/>
      </c>
      <c r="DH176" s="282" t="str">
        <f>IF(G176&gt; 0,(COUNTIFS(FRACAS!$B$5:$B$9997, G$4, FRACAS!$D$5:$D$9997, "&lt;="&amp;G176)), "" )</f>
        <v/>
      </c>
      <c r="DI176" s="282" t="str">
        <f>IF(H176&gt; 0,(COUNTIFS(FRACAS!$B$5:$B$9997, H$4, FRACAS!$D$5:$D$9997, "&lt;="&amp;H176)), "" )</f>
        <v/>
      </c>
      <c r="DJ176" s="282" t="str">
        <f>IF(I176&gt; 0,(COUNTIFS(FRACAS!$B$5:$B$9997, I$4, FRACAS!$D$5:$D$9997, "&lt;="&amp;I176)), "" )</f>
        <v/>
      </c>
      <c r="DK176" s="282" t="str">
        <f>IF(J176&gt; 0,(COUNTIFS(FRACAS!$B$5:$B$9997, J$4, FRACAS!$D$5:$D$9997, "&lt;="&amp;J176)), "" )</f>
        <v/>
      </c>
      <c r="DL176" s="282" t="str">
        <f>IF(K176&gt; 0,(COUNTIFS(FRACAS!$B$5:$B$9997, K$4, FRACAS!$D$5:$D$9997, "&lt;="&amp;K176)), "" )</f>
        <v/>
      </c>
      <c r="DM176" s="282" t="str">
        <f>IF(L176&gt; 0,(COUNTIFS(FRACAS!$B$5:$B$9997, L$4, FRACAS!$D$5:$D$9997, "&lt;="&amp;L176)), "" )</f>
        <v/>
      </c>
      <c r="DN176" s="282" t="str">
        <f>IF(M176&gt; 0,(COUNTIFS(FRACAS!$B$5:$B$9997, M$4, FRACAS!$D$5:$D$9997, "&lt;="&amp;M176)), "" )</f>
        <v/>
      </c>
      <c r="DO176" s="308"/>
      <c r="DP176" s="276"/>
      <c r="DQ176" s="276"/>
      <c r="DR176" s="276"/>
      <c r="DS176" s="276"/>
      <c r="DT176" s="276"/>
      <c r="DU176" s="276"/>
      <c r="DV176" s="276"/>
      <c r="DW176" s="276"/>
      <c r="DX176" s="276"/>
      <c r="DY176" s="276"/>
      <c r="DZ176" s="276"/>
      <c r="EA176" s="276"/>
      <c r="EB176" s="276"/>
      <c r="EC176" s="276"/>
      <c r="ED176" s="276"/>
      <c r="EE176" s="276"/>
      <c r="EF176" s="276"/>
      <c r="EG176" s="276"/>
      <c r="EH176" s="276"/>
      <c r="EI176" s="276"/>
      <c r="EJ176" s="276"/>
      <c r="EK176" s="276"/>
      <c r="EL176" s="276"/>
      <c r="EM176" s="276"/>
      <c r="EN176" s="276"/>
      <c r="EO176" s="276"/>
      <c r="EP176" s="276"/>
      <c r="EQ176" s="276"/>
      <c r="ER176" s="276"/>
      <c r="ES176" s="276"/>
      <c r="ET176" s="276"/>
      <c r="EU176" s="276"/>
      <c r="EV176" s="276"/>
      <c r="EW176" s="276"/>
      <c r="EX176" s="276"/>
      <c r="EY176" s="276"/>
      <c r="EZ176" s="276"/>
      <c r="FA176" s="276"/>
      <c r="FB176" s="277"/>
      <c r="JN176" s="310"/>
      <c r="JO176" s="309"/>
      <c r="JP176" s="309"/>
      <c r="JQ176" s="309"/>
      <c r="JR176" s="309"/>
      <c r="JS176" s="309"/>
      <c r="JT176" s="309"/>
      <c r="JU176" s="309"/>
      <c r="JV176" s="309"/>
      <c r="JW176" s="309"/>
      <c r="JX176" s="309"/>
      <c r="JY176" s="309"/>
      <c r="JZ176" s="309"/>
      <c r="KA176" s="309"/>
      <c r="KB176" s="309"/>
      <c r="KC176" s="309"/>
      <c r="KD176" s="309"/>
      <c r="KE176" s="309"/>
      <c r="KF176" s="309"/>
      <c r="KG176" s="309"/>
      <c r="KH176" s="309"/>
      <c r="KI176" s="309"/>
      <c r="KJ176" s="309"/>
      <c r="KK176" s="309"/>
      <c r="KL176" s="309"/>
      <c r="KM176" s="309"/>
      <c r="KN176" s="309"/>
      <c r="KO176" s="309"/>
      <c r="KP176" s="309"/>
      <c r="KQ176" s="309"/>
      <c r="KR176" s="309"/>
      <c r="KS176" s="309"/>
      <c r="KT176" s="309"/>
      <c r="KU176" s="309"/>
      <c r="KV176" s="309"/>
      <c r="KW176" s="309"/>
      <c r="KX176" s="309"/>
      <c r="KY176" s="309"/>
      <c r="KZ176" s="309"/>
      <c r="LA176" s="309"/>
      <c r="LC176" s="302" t="str">
        <f t="shared" si="17"/>
        <v/>
      </c>
      <c r="LD176" s="354" t="str" cm="1">
        <f t="array" ref="LD176">IFERROR(
    (((D176/FRACAS!$AY$1)*60))
    /
    (((D176/FRACAS!$AY$1)*60) + SUMPRODUCT((FRACAS!$B$5:$B$9997=D$4)*(FRACAS!$D$5:$D$9997&lt;=D176)*(IFERROR(FRACAS!$AM$5:$AM$9997,0)))
    ),"")</f>
        <v/>
      </c>
      <c r="LE176" s="354" t="str" cm="1">
        <f t="array" ref="LE176">IFERROR(
    (((E176/FRACAS!$AY$1)*60))
    /
    (((E176/FRACAS!$AY$1)*60) + SUMPRODUCT((FRACAS!$B$5:$B$9997=E$4)*(FRACAS!$D$5:$D$9997&lt;=E176)*(IFERROR(FRACAS!$AM$5:$AM$9997,0)))
    ),"")</f>
        <v/>
      </c>
      <c r="LF176" s="354" t="str" cm="1">
        <f t="array" ref="LF176">IFERROR(
    (((F176/FRACAS!$AY$1)*60))
    /
    (((F176/FRACAS!$AY$1)*60) + SUMPRODUCT((FRACAS!$B$5:$B$9997=F$4)*(FRACAS!$D$5:$D$9997&lt;=F176)*(IFERROR(FRACAS!$AM$5:$AM$9997,0)))
    ),"")</f>
        <v/>
      </c>
      <c r="LG176" s="354" t="str" cm="1">
        <f t="array" ref="LG176">IFERROR(
    (((G176/FRACAS!$AY$1)*60))
    /
    (((G176/FRACAS!$AY$1)*60) + SUMPRODUCT((FRACAS!$B$5:$B$9997=G$4)*(FRACAS!$D$5:$D$9997&lt;=G176)*(IFERROR(FRACAS!$AM$5:$AM$9997,0)))
    ),"")</f>
        <v/>
      </c>
      <c r="LH176" s="354" t="str" cm="1">
        <f t="array" ref="LH176">IFERROR(
    (((H176/FRACAS!$AY$1)*60))
    /
    (((H176/FRACAS!$AY$1)*60) + SUMPRODUCT((FRACAS!$B$5:$B$9997=H$4)*(FRACAS!$D$5:$D$9997&lt;=H176)*(IFERROR(FRACAS!$AM$5:$AM$9997,0)))
    ),"")</f>
        <v/>
      </c>
      <c r="LI176" s="354" t="str" cm="1">
        <f t="array" ref="LI176">IFERROR(
    (((I176/FRACAS!$AY$1)*60))
    /
    (((I176/FRACAS!$AY$1)*60) + SUMPRODUCT((FRACAS!$B$5:$B$9997=I$4)*(FRACAS!$D$5:$D$9997&lt;=I176)*(IFERROR(FRACAS!$AM$5:$AM$9997,0)))
    ),"")</f>
        <v/>
      </c>
      <c r="LJ176" s="354" t="str" cm="1">
        <f t="array" ref="LJ176">IFERROR(
    (((J176/FRACAS!$AY$1)*60))
    /
    (((J176/FRACAS!$AY$1)*60) + SUMPRODUCT((FRACAS!$B$5:$B$9997=J$4)*(FRACAS!$D$5:$D$9997&lt;=J176)*(IFERROR(FRACAS!$AM$5:$AM$9997,0)))
    ),"")</f>
        <v/>
      </c>
      <c r="LK176" s="354" t="str" cm="1">
        <f t="array" ref="LK176">IFERROR(
    (((K176/FRACAS!$AY$1)*60))
    /
    (((K176/FRACAS!$AY$1)*60) + SUMPRODUCT((FRACAS!$B$5:$B$9997=K$4)*(FRACAS!$D$5:$D$9997&lt;=K176)*(IFERROR(FRACAS!$AM$5:$AM$9997,0)))
    ),"")</f>
        <v/>
      </c>
      <c r="LL176" s="354" t="str" cm="1">
        <f t="array" ref="LL176">IFERROR(
    (((L176/FRACAS!$AY$1)*60))
    /
    (((L176/FRACAS!$AY$1)*60) + SUMPRODUCT((FRACAS!$B$5:$B$9997=L$4)*(FRACAS!$D$5:$D$9997&lt;=L176)*(IFERROR(FRACAS!$AM$5:$AM$9997,0)))
    ),"")</f>
        <v/>
      </c>
      <c r="LM176" s="354" t="str" cm="1">
        <f t="array" ref="LM176">IFERROR(
    (((M176/FRACAS!$AY$1)*60))
    /
    (((M176/FRACAS!$AY$1)*60) + SUMPRODUCT((FRACAS!$B$5:$B$9997=M$4)*(FRACAS!$D$5:$D$9997&lt;=M176)*(IFERROR(FRACAS!$AM$5:$AM$9997,0)))
    ),"")</f>
        <v/>
      </c>
      <c r="LN176" s="308"/>
      <c r="LO176" s="276"/>
      <c r="LP176" s="276"/>
      <c r="LQ176" s="276"/>
      <c r="LR176" s="276"/>
      <c r="LS176" s="276"/>
      <c r="LT176" s="276"/>
      <c r="LU176" s="276"/>
      <c r="LV176" s="276"/>
      <c r="LW176" s="276"/>
      <c r="LX176" s="276"/>
      <c r="LY176" s="276"/>
      <c r="LZ176" s="276"/>
      <c r="MA176" s="276"/>
      <c r="MB176" s="276"/>
      <c r="MC176" s="276"/>
      <c r="MD176" s="276"/>
      <c r="ME176" s="276"/>
      <c r="MF176" s="276"/>
      <c r="MG176" s="276"/>
      <c r="MH176" s="276"/>
      <c r="MI176" s="276"/>
      <c r="MJ176" s="276"/>
      <c r="MK176" s="276"/>
      <c r="ML176" s="276"/>
      <c r="MM176" s="276"/>
      <c r="MN176" s="276"/>
      <c r="MO176" s="276"/>
      <c r="MP176" s="276"/>
      <c r="MQ176" s="276"/>
      <c r="MR176" s="276"/>
      <c r="MS176" s="276"/>
      <c r="MT176" s="276"/>
      <c r="MU176" s="276"/>
      <c r="MV176" s="276"/>
      <c r="MW176" s="276"/>
      <c r="MX176" s="276"/>
      <c r="MY176" s="276"/>
      <c r="MZ176" s="276"/>
      <c r="NA176" s="277"/>
      <c r="ND176" s="345">
        <f t="shared" si="18"/>
        <v>0</v>
      </c>
      <c r="NE176" s="346" t="str">
        <f t="shared" si="16"/>
        <v/>
      </c>
      <c r="NF176" s="347" t="str" cm="1">
        <f t="array" ref="NF176">IF($ND176=0,"",(IFERROR( (IFERROR($ND176/FRACAS!$AY$1*60,0) - SUMPRODUCT( (FRACAS!$K$5:$K$9999=NF$2) * IFERROR(FRACAS!$AN$5:$AN$9999,0) ) ) / IFERROR($ND176/FRACAS!$AY$1*60,0), 1 )))</f>
        <v/>
      </c>
      <c r="NG176" s="347" t="str" cm="1">
        <f t="array" ref="NG176">IF($ND176=0,"",(IFERROR( (IFERROR($ND176/FRACAS!$AY$1*60,0) - SUMPRODUCT( (FRACAS!$K$5:$K$9999=NG$2) * IFERROR(FRACAS!$AN$5:$AN$9999,0) ) ) / IFERROR($ND176/FRACAS!$AY$1*60,0), 1 )))</f>
        <v/>
      </c>
      <c r="NH176" s="347" t="str" cm="1">
        <f t="array" ref="NH176">IF($ND176=0,"",(IFERROR( (IFERROR($ND176/FRACAS!$AY$1*60,0) - SUMPRODUCT( (FRACAS!$K$5:$K$9999=NH$2) * IFERROR(FRACAS!$AN$5:$AN$9999,0) ) ) / IFERROR($ND176/FRACAS!$AY$1*60,0), 1 )))</f>
        <v/>
      </c>
      <c r="NI176" s="347" t="str" cm="1">
        <f t="array" ref="NI176">IF($ND176=0,"",(IFERROR( (IFERROR($ND176/FRACAS!$AY$1*60,0) - SUMPRODUCT( (FRACAS!$K$5:$K$9999=NI$2) * IFERROR(FRACAS!$AN$5:$AN$9999,0) ) ) / IFERROR($ND176/FRACAS!$AY$1*60,0), 1 )))</f>
        <v/>
      </c>
      <c r="NJ176" s="347" t="str" cm="1">
        <f t="array" ref="NJ176">IF($ND176=0,"",(IFERROR( (IFERROR($ND176/FRACAS!$AY$1*60,0) - SUMPRODUCT( (FRACAS!$K$5:$K$9999=NJ$2) * IFERROR(FRACAS!$AN$5:$AN$9999,0) ) ) / IFERROR($ND176/FRACAS!$AY$1*60,0), 1 )))</f>
        <v/>
      </c>
      <c r="NK176" s="347" t="str" cm="1">
        <f t="array" ref="NK176">IF($ND176=0,"",(IFERROR( (IFERROR($ND176/FRACAS!$AY$1*60,0) - SUMPRODUCT( (FRACAS!$K$5:$K$9999=NK$2) * IFERROR(FRACAS!$AN$5:$AN$9999,0) ) ) / IFERROR($ND176/FRACAS!$AY$1*60,0), 1 )))</f>
        <v/>
      </c>
      <c r="NL176" s="347" t="str" cm="1">
        <f t="array" ref="NL176">IF($ND176=0,"",(IFERROR( (IFERROR($ND176/FRACAS!$AY$1*60,0) - SUMPRODUCT( (FRACAS!$K$5:$K$9999=NL$2) * IFERROR(FRACAS!$AN$5:$AN$9999,0) ) ) / IFERROR($ND176/FRACAS!$AY$1*60,0), 1 )))</f>
        <v/>
      </c>
      <c r="NM176" s="347" t="str" cm="1">
        <f t="array" ref="NM176">IF($ND176=0,"",(IFERROR( (IFERROR($ND176/FRACAS!$AY$1*60,0) - SUMPRODUCT( (FRACAS!$K$5:$K$9999=NM$2) * IFERROR(FRACAS!$AN$5:$AN$9999,0) ) ) / IFERROR($ND176/FRACAS!$AY$1*60,0), 1 )))</f>
        <v/>
      </c>
      <c r="NN176" s="347" t="str" cm="1">
        <f t="array" ref="NN176">IF($ND176=0,"",(IFERROR( (IFERROR($ND176/FRACAS!$AY$1*60,0) - SUMPRODUCT( (FRACAS!$K$5:$K$9999=NN$2) * IFERROR(FRACAS!$AN$5:$AN$9999,0) ) ) / IFERROR($ND176/FRACAS!$AY$1*60,0), 1 )))</f>
        <v/>
      </c>
      <c r="NO176" s="347" t="str" cm="1">
        <f t="array" ref="NO176">IF($ND176=0,"",(IFERROR( (IFERROR($ND176/FRACAS!$AY$1*60,0) - SUMPRODUCT( (FRACAS!$K$5:$K$9999=NO$2) * IFERROR(FRACAS!$AN$5:$AN$9999,0) ) ) / IFERROR($ND176/FRACAS!$AY$1*60,0), 1 )))</f>
        <v/>
      </c>
      <c r="NP176" s="347" t="str" cm="1">
        <f t="array" ref="NP176">IF($ND176=0,"",(IFERROR( (IFERROR($ND176/FRACAS!$AY$1*60,0) - SUMPRODUCT( (FRACAS!$K$5:$K$9999=NP$2) * IFERROR(FRACAS!$AN$5:$AN$9999,0) ) ) / IFERROR($ND176/FRACAS!$AY$1*60,0), 1 )))</f>
        <v/>
      </c>
      <c r="NQ176" s="347" t="str" cm="1">
        <f t="array" ref="NQ176">IF($ND176=0,"",(IFERROR( (IFERROR($ND176/FRACAS!$AY$1*60,0) - SUMPRODUCT( (FRACAS!$K$5:$K$9999=NQ$2) * IFERROR(FRACAS!$AN$5:$AN$9999,0) ) ) / IFERROR($ND176/FRACAS!$AY$1*60,0), 1 )))</f>
        <v/>
      </c>
      <c r="NR176" s="347" t="str" cm="1">
        <f t="array" ref="NR176">IF($ND176=0,"",(IFERROR( (IFERROR($ND176/FRACAS!$AY$1*60,0) - SUMPRODUCT( (FRACAS!$K$5:$K$9999=NR$2) * IFERROR(FRACAS!$AN$5:$AN$9999,0) ) ) / IFERROR($ND176/FRACAS!$AY$1*60,0), 1 )))</f>
        <v/>
      </c>
      <c r="NS176" s="347" t="str" cm="1">
        <f t="array" ref="NS176">IF($ND176=0,"",(IFERROR( (IFERROR($ND176/FRACAS!$AY$1*60,0) - SUMPRODUCT( (FRACAS!$K$5:$K$9999=NS$2) * IFERROR(FRACAS!$AN$5:$AN$9999,0) ) ) / IFERROR($ND176/FRACAS!$AY$1*60,0), 1 )))</f>
        <v/>
      </c>
      <c r="NT176" s="347" t="str" cm="1">
        <f t="array" ref="NT176">IF($ND176=0,"",(IFERROR( (IFERROR($ND176/FRACAS!$AY$1*60,0) - SUMPRODUCT( (FRACAS!$K$5:$K$9999=NT$2) * IFERROR(FRACAS!$AN$5:$AN$9999,0) ) ) / IFERROR($ND176/FRACAS!$AY$1*60,0), 1 )))</f>
        <v/>
      </c>
      <c r="NU176" s="347" t="str" cm="1">
        <f t="array" ref="NU176">IF($ND176=0,"",(IFERROR( (IFERROR($ND176/FRACAS!$AY$1*60,0) - SUMPRODUCT( (FRACAS!$K$5:$K$9999=NU$2) * IFERROR(FRACAS!$AN$5:$AN$9999,0) ) ) / IFERROR($ND176/FRACAS!$AY$1*60,0), 1 )))</f>
        <v/>
      </c>
      <c r="NV176" s="347" t="str" cm="1">
        <f t="array" ref="NV176">IF($ND176=0,"",(IFERROR( (IFERROR($ND176/FRACAS!$AY$1*60,0) - SUMPRODUCT( (FRACAS!$K$5:$K$9999=NV$2) * IFERROR(FRACAS!$AN$5:$AN$9999,0) ) ) / IFERROR($ND176/FRACAS!$AY$1*60,0), 1 )))</f>
        <v/>
      </c>
      <c r="NW176" s="347" t="str" cm="1">
        <f t="array" ref="NW176">IF($ND176=0,"",(IFERROR( (IFERROR($ND176/FRACAS!$AY$1*60,0) - SUMPRODUCT( (FRACAS!$K$5:$K$9999=NW$2) * IFERROR(FRACAS!$AN$5:$AN$9999,0) ) ) / IFERROR($ND176/FRACAS!$AY$1*60,0), 1 )))</f>
        <v/>
      </c>
      <c r="NX176" s="347" t="str" cm="1">
        <f t="array" ref="NX176">IF($ND176=0,"",(IFERROR( (IFERROR($ND176/FRACAS!$AY$1*60,0) - SUMPRODUCT( (FRACAS!$K$5:$K$9999=NX$2) * IFERROR(FRACAS!$AN$5:$AN$9999,0) ) ) / IFERROR($ND176/FRACAS!$AY$1*60,0), 1 )))</f>
        <v/>
      </c>
      <c r="NY176" s="347" t="str" cm="1">
        <f t="array" ref="NY176">IF($ND176=0,"",(IFERROR( (IFERROR($ND176/FRACAS!$AY$1*60,0) - SUMPRODUCT( (FRACAS!$K$5:$K$9999=NY$2) * IFERROR(FRACAS!$AN$5:$AN$9999,0) ) ) / IFERROR($ND176/FRACAS!$AY$1*60,0), 1 )))</f>
        <v/>
      </c>
      <c r="NZ176" s="347" t="str" cm="1">
        <f t="array" ref="NZ176">IF($ND176=0,"",(IFERROR( (IFERROR($ND176/FRACAS!$AY$1*60,0) - SUMPRODUCT( (FRACAS!$K$5:$K$9999=NZ$2) * IFERROR(FRACAS!$AN$5:$AN$9999,0) ) ) / IFERROR($ND176/FRACAS!$AY$1*60,0), 1 )))</f>
        <v/>
      </c>
      <c r="OA176" s="347" t="str" cm="1">
        <f t="array" ref="OA176">IF($ND176=0,"",(IFERROR( (IFERROR($ND176/FRACAS!$AY$1*60,0) - SUMPRODUCT( (FRACAS!$K$5:$K$9999=OA$2) * IFERROR(FRACAS!$AN$5:$AN$9999,0) ) ) / IFERROR($ND176/FRACAS!$AY$1*60,0), 1 )))</f>
        <v/>
      </c>
      <c r="OB176" s="347" t="str" cm="1">
        <f t="array" ref="OB176">IF($ND176=0,"",(IFERROR( (IFERROR($ND176/FRACAS!$AY$1*60,0) - SUMPRODUCT( (FRACAS!$K$5:$K$9999=OB$2) * IFERROR(FRACAS!$AN$5:$AN$9999,0) ) ) / IFERROR($ND176/FRACAS!$AY$1*60,0), 1 )))</f>
        <v/>
      </c>
      <c r="OC176" s="347" t="str" cm="1">
        <f t="array" ref="OC176">IF($ND176=0,"",(IFERROR( (IFERROR($ND176/FRACAS!$AY$1*60,0) - SUMPRODUCT( (FRACAS!$K$5:$K$9999=OC$2) * IFERROR(FRACAS!$AN$5:$AN$9999,0) ) ) / IFERROR($ND176/FRACAS!$AY$1*60,0), 1 )))</f>
        <v/>
      </c>
      <c r="OD176" s="347" t="str" cm="1">
        <f t="array" ref="OD176">IF($ND176=0,"",(IFERROR( (IFERROR($ND176/FRACAS!$AY$1*60,0) - SUMPRODUCT( (FRACAS!$K$5:$K$9999=OD$2) * IFERROR(FRACAS!$AN$5:$AN$9999,0) ) ) / IFERROR($ND176/FRACAS!$AY$1*60,0), 1 )))</f>
        <v/>
      </c>
      <c r="OE176" s="347" t="str" cm="1">
        <f t="array" ref="OE176">IF($ND176=0,"",(IFERROR( (IFERROR($ND176/FRACAS!$AY$1*60,0) - SUMPRODUCT( (FRACAS!$K$5:$K$9999=OE$2) * IFERROR(FRACAS!$AN$5:$AN$9999,0) ) ) / IFERROR($ND176/FRACAS!$AY$1*60,0), 1 )))</f>
        <v/>
      </c>
      <c r="OF176" s="347" t="str" cm="1">
        <f t="array" ref="OF176">IF($ND176=0,"",(IFERROR( (IFERROR($ND176/FRACAS!$AY$1*60,0) - SUMPRODUCT( (FRACAS!$K$5:$K$9999=OF$2) * IFERROR(FRACAS!$AN$5:$AN$9999,0) ) ) / IFERROR($ND176/FRACAS!$AY$1*60,0), 1 )))</f>
        <v/>
      </c>
      <c r="OG176" s="347" t="str" cm="1">
        <f t="array" ref="OG176">IF($ND176=0,"",(IFERROR( (IFERROR($ND176/FRACAS!$AY$1*60,0) - SUMPRODUCT( (FRACAS!$K$5:$K$9999=OG$2) * IFERROR(FRACAS!$AN$5:$AN$9999,0) ) ) / IFERROR($ND176/FRACAS!$AY$1*60,0), 1 )))</f>
        <v/>
      </c>
      <c r="OH176" s="347" t="str" cm="1">
        <f t="array" ref="OH176">IF($ND176=0,"",(IFERROR( (IFERROR($ND176/FRACAS!$AY$1*60,0) - SUMPRODUCT( (FRACAS!$K$5:$K$9999=OH$2) * IFERROR(FRACAS!$AN$5:$AN$9999,0) ) ) / IFERROR($ND176/FRACAS!$AY$1*60,0), 1 )))</f>
        <v/>
      </c>
      <c r="OI176" s="347" t="str" cm="1">
        <f t="array" ref="OI176">IF($ND176=0,"",(IFERROR( (IFERROR($ND176/FRACAS!$AY$1*60,0) - SUMPRODUCT( (FRACAS!$K$5:$K$9999=OI$2) * IFERROR(FRACAS!$AN$5:$AN$9999,0) ) ) / IFERROR($ND176/FRACAS!$AY$1*60,0), 1 )))</f>
        <v/>
      </c>
      <c r="OJ176" s="347" t="str" cm="1">
        <f t="array" ref="OJ176">IF($ND176=0,"",(IFERROR( (IFERROR($ND176/FRACAS!$AY$1*60,0) - SUMPRODUCT( (FRACAS!$K$5:$K$9999=OJ$2) * IFERROR(FRACAS!$AN$5:$AN$9999,0) ) ) / IFERROR($ND176/FRACAS!$AY$1*60,0), 1 )))</f>
        <v/>
      </c>
      <c r="OK176" s="347" t="str" cm="1">
        <f t="array" ref="OK176">IF($ND176=0,"",(IFERROR( (IFERROR($ND176/FRACAS!$AY$1*60,0) - SUMPRODUCT( (FRACAS!$K$5:$K$9999=OK$2) * IFERROR(FRACAS!$AN$5:$AN$9999,0) ) ) / IFERROR($ND176/FRACAS!$AY$1*60,0), 1 )))</f>
        <v/>
      </c>
      <c r="OL176" s="347" t="str" cm="1">
        <f t="array" ref="OL176">IF($ND176=0,"",(IFERROR( (IFERROR($ND176/FRACAS!$AY$1*60,0) - SUMPRODUCT( (FRACAS!$K$5:$K$9999=OL$2) * IFERROR(FRACAS!$AN$5:$AN$9999,0) ) ) / IFERROR($ND176/FRACAS!$AY$1*60,0), 1 )))</f>
        <v/>
      </c>
      <c r="OM176" s="347" t="str" cm="1">
        <f t="array" ref="OM176">IF($ND176=0,"",(IFERROR( (IFERROR($ND176/FRACAS!$AY$1*60,0) - SUMPRODUCT( (FRACAS!$K$5:$K$9999=OM$2) * IFERROR(FRACAS!$AN$5:$AN$9999,0) ) ) / IFERROR($ND176/FRACAS!$AY$1*60,0), 1 )))</f>
        <v/>
      </c>
      <c r="ON176" s="347" t="str" cm="1">
        <f t="array" ref="ON176">IF($ND176=0,"",(IFERROR( (IFERROR($ND176/FRACAS!$AY$1*60,0) - SUMPRODUCT( (FRACAS!$K$5:$K$9999=ON$2) * IFERROR(FRACAS!$AN$5:$AN$9999,0) ) ) / IFERROR($ND176/FRACAS!$AY$1*60,0), 1 )))</f>
        <v/>
      </c>
    </row>
    <row r="177" spans="2:404" ht="15" customHeight="1">
      <c r="B177" s="301" t="s">
        <v>232</v>
      </c>
      <c r="C177" s="302">
        <v>46465</v>
      </c>
      <c r="D177" s="279"/>
      <c r="E177" s="279"/>
      <c r="F177" s="279"/>
      <c r="G177" s="279"/>
      <c r="H177" s="279"/>
      <c r="I177" s="279"/>
      <c r="J177" s="279"/>
      <c r="K177" s="279"/>
      <c r="L177" s="279"/>
      <c r="M177" s="279"/>
      <c r="N177" s="305"/>
      <c r="O177" s="279"/>
      <c r="P177" s="279"/>
      <c r="Q177" s="279"/>
      <c r="R177" s="279"/>
      <c r="S177" s="279"/>
      <c r="T177" s="279"/>
      <c r="U177" s="279"/>
      <c r="V177" s="279"/>
      <c r="W177" s="279"/>
      <c r="X177" s="279"/>
      <c r="Y177" s="279"/>
      <c r="Z177" s="279"/>
      <c r="AA177" s="279"/>
      <c r="AB177" s="279"/>
      <c r="AC177" s="279"/>
      <c r="AD177" s="279"/>
      <c r="AE177" s="279"/>
      <c r="AF177" s="279"/>
      <c r="AG177" s="279"/>
      <c r="AH177" s="279"/>
      <c r="AI177" s="279"/>
      <c r="AJ177" s="279"/>
      <c r="AK177" s="279"/>
      <c r="AL177" s="279"/>
      <c r="AM177" s="279"/>
      <c r="AN177" s="279"/>
      <c r="AO177" s="279"/>
      <c r="AP177" s="279"/>
      <c r="AQ177" s="279"/>
      <c r="AR177" s="279"/>
      <c r="AS177" s="279"/>
      <c r="AT177" s="279"/>
      <c r="AU177" s="279"/>
      <c r="AV177" s="279"/>
      <c r="AW177" s="279"/>
      <c r="AX177" s="279"/>
      <c r="AY177" s="279"/>
      <c r="AZ177" s="279"/>
      <c r="BA177" s="280"/>
      <c r="BB177" s="266"/>
      <c r="BD177" s="352"/>
      <c r="BE177" s="352"/>
      <c r="BF177" s="352"/>
      <c r="BG177" s="352"/>
      <c r="BH177" s="352"/>
      <c r="BI177" s="352"/>
      <c r="BJ177" s="352"/>
      <c r="BK177" s="352"/>
      <c r="BL177" s="352"/>
      <c r="BM177" s="352"/>
      <c r="BN177" s="352"/>
      <c r="BO177" s="352"/>
      <c r="BP177" s="352"/>
      <c r="BQ177" s="352"/>
      <c r="BR177" s="352"/>
      <c r="BS177" s="352"/>
      <c r="BT177" s="352"/>
      <c r="BU177" s="352"/>
      <c r="BV177" s="352"/>
      <c r="BW177" s="352"/>
      <c r="BX177" s="352"/>
      <c r="BY177" s="352"/>
      <c r="BZ177" s="352"/>
      <c r="CA177" s="352"/>
      <c r="CB177" s="352"/>
      <c r="CC177" s="352"/>
      <c r="CD177" s="352"/>
      <c r="CE177" s="352"/>
      <c r="CF177" s="352"/>
      <c r="CG177" s="352"/>
      <c r="CH177" s="352"/>
      <c r="CI177" s="352"/>
      <c r="CJ177" s="352"/>
      <c r="CK177" s="352"/>
      <c r="CL177" s="352"/>
      <c r="CM177" s="352"/>
      <c r="CN177" s="352"/>
      <c r="CO177" s="352"/>
      <c r="CP177" s="352"/>
      <c r="CQ177" s="352"/>
      <c r="CR177" s="352"/>
      <c r="CS177" s="352"/>
      <c r="CT177" s="352"/>
      <c r="CU177" s="352"/>
      <c r="CV177" s="352"/>
      <c r="CW177" s="352"/>
      <c r="CX177" s="352"/>
      <c r="CY177" s="352"/>
      <c r="CZ177" s="352"/>
      <c r="DA177" s="352"/>
      <c r="DC177" s="266">
        <f t="shared" si="14"/>
        <v>0</v>
      </c>
      <c r="DD177" s="302" t="str">
        <f t="shared" si="15"/>
        <v/>
      </c>
      <c r="DE177" s="328" t="str">
        <f>IF(D177&gt; 0,(COUNTIFS(FRACAS!$B$5:$B$9997, D$4, FRACAS!$D$5:$D$9997, "&lt;="&amp;D177)), "" )</f>
        <v/>
      </c>
      <c r="DF177" s="282" t="str">
        <f>IF(E177&gt; 0,(COUNTIFS(FRACAS!$B$5:$B$9997, E$4, FRACAS!$D$5:$D$9997, "&lt;="&amp;E177)), "" )</f>
        <v/>
      </c>
      <c r="DG177" s="282" t="str">
        <f>IF(F177&gt; 0,(COUNTIFS(FRACAS!$B$5:$B$9997, F$4, FRACAS!$D$5:$D$9997, "&lt;="&amp;F177)), "" )</f>
        <v/>
      </c>
      <c r="DH177" s="282" t="str">
        <f>IF(G177&gt; 0,(COUNTIFS(FRACAS!$B$5:$B$9997, G$4, FRACAS!$D$5:$D$9997, "&lt;="&amp;G177)), "" )</f>
        <v/>
      </c>
      <c r="DI177" s="282" t="str">
        <f>IF(H177&gt; 0,(COUNTIFS(FRACAS!$B$5:$B$9997, H$4, FRACAS!$D$5:$D$9997, "&lt;="&amp;H177)), "" )</f>
        <v/>
      </c>
      <c r="DJ177" s="282" t="str">
        <f>IF(I177&gt; 0,(COUNTIFS(FRACAS!$B$5:$B$9997, I$4, FRACAS!$D$5:$D$9997, "&lt;="&amp;I177)), "" )</f>
        <v/>
      </c>
      <c r="DK177" s="282" t="str">
        <f>IF(J177&gt; 0,(COUNTIFS(FRACAS!$B$5:$B$9997, J$4, FRACAS!$D$5:$D$9997, "&lt;="&amp;J177)), "" )</f>
        <v/>
      </c>
      <c r="DL177" s="282" t="str">
        <f>IF(K177&gt; 0,(COUNTIFS(FRACAS!$B$5:$B$9997, K$4, FRACAS!$D$5:$D$9997, "&lt;="&amp;K177)), "" )</f>
        <v/>
      </c>
      <c r="DM177" s="282" t="str">
        <f>IF(L177&gt; 0,(COUNTIFS(FRACAS!$B$5:$B$9997, L$4, FRACAS!$D$5:$D$9997, "&lt;="&amp;L177)), "" )</f>
        <v/>
      </c>
      <c r="DN177" s="282" t="str">
        <f>IF(M177&gt; 0,(COUNTIFS(FRACAS!$B$5:$B$9997, M$4, FRACAS!$D$5:$D$9997, "&lt;="&amp;M177)), "" )</f>
        <v/>
      </c>
      <c r="DO177" s="308"/>
      <c r="DP177" s="276"/>
      <c r="DQ177" s="276"/>
      <c r="DR177" s="276"/>
      <c r="DS177" s="276"/>
      <c r="DT177" s="276"/>
      <c r="DU177" s="276"/>
      <c r="DV177" s="276"/>
      <c r="DW177" s="276"/>
      <c r="DX177" s="276"/>
      <c r="DY177" s="276"/>
      <c r="DZ177" s="276"/>
      <c r="EA177" s="276"/>
      <c r="EB177" s="276"/>
      <c r="EC177" s="276"/>
      <c r="ED177" s="276"/>
      <c r="EE177" s="276"/>
      <c r="EF177" s="276"/>
      <c r="EG177" s="276"/>
      <c r="EH177" s="276"/>
      <c r="EI177" s="276"/>
      <c r="EJ177" s="276"/>
      <c r="EK177" s="276"/>
      <c r="EL177" s="276"/>
      <c r="EM177" s="276"/>
      <c r="EN177" s="276"/>
      <c r="EO177" s="276"/>
      <c r="EP177" s="276"/>
      <c r="EQ177" s="276"/>
      <c r="ER177" s="276"/>
      <c r="ES177" s="276"/>
      <c r="ET177" s="276"/>
      <c r="EU177" s="276"/>
      <c r="EV177" s="276"/>
      <c r="EW177" s="276"/>
      <c r="EX177" s="276"/>
      <c r="EY177" s="276"/>
      <c r="EZ177" s="276"/>
      <c r="FA177" s="276"/>
      <c r="FB177" s="277"/>
      <c r="JN177" s="310"/>
      <c r="JO177" s="309"/>
      <c r="JP177" s="309"/>
      <c r="JQ177" s="309"/>
      <c r="JR177" s="309"/>
      <c r="JS177" s="309"/>
      <c r="JT177" s="309"/>
      <c r="JU177" s="309"/>
      <c r="JV177" s="309"/>
      <c r="JW177" s="309"/>
      <c r="JX177" s="309"/>
      <c r="JY177" s="309"/>
      <c r="JZ177" s="309"/>
      <c r="KA177" s="309"/>
      <c r="KB177" s="309"/>
      <c r="KC177" s="309"/>
      <c r="KD177" s="309"/>
      <c r="KE177" s="309"/>
      <c r="KF177" s="309"/>
      <c r="KG177" s="309"/>
      <c r="KH177" s="309"/>
      <c r="KI177" s="309"/>
      <c r="KJ177" s="309"/>
      <c r="KK177" s="309"/>
      <c r="KL177" s="309"/>
      <c r="KM177" s="309"/>
      <c r="KN177" s="309"/>
      <c r="KO177" s="309"/>
      <c r="KP177" s="309"/>
      <c r="KQ177" s="309"/>
      <c r="KR177" s="309"/>
      <c r="KS177" s="309"/>
      <c r="KT177" s="309"/>
      <c r="KU177" s="309"/>
      <c r="KV177" s="309"/>
      <c r="KW177" s="309"/>
      <c r="KX177" s="309"/>
      <c r="KY177" s="309"/>
      <c r="KZ177" s="309"/>
      <c r="LA177" s="309"/>
      <c r="LC177" s="302" t="str">
        <f t="shared" si="17"/>
        <v/>
      </c>
      <c r="LD177" s="354" t="str" cm="1">
        <f t="array" ref="LD177">IFERROR(
    (((D177/FRACAS!$AY$1)*60))
    /
    (((D177/FRACAS!$AY$1)*60) + SUMPRODUCT((FRACAS!$B$5:$B$9997=D$4)*(FRACAS!$D$5:$D$9997&lt;=D177)*(IFERROR(FRACAS!$AM$5:$AM$9997,0)))
    ),"")</f>
        <v/>
      </c>
      <c r="LE177" s="354" t="str" cm="1">
        <f t="array" ref="LE177">IFERROR(
    (((E177/FRACAS!$AY$1)*60))
    /
    (((E177/FRACAS!$AY$1)*60) + SUMPRODUCT((FRACAS!$B$5:$B$9997=E$4)*(FRACAS!$D$5:$D$9997&lt;=E177)*(IFERROR(FRACAS!$AM$5:$AM$9997,0)))
    ),"")</f>
        <v/>
      </c>
      <c r="LF177" s="354" t="str" cm="1">
        <f t="array" ref="LF177">IFERROR(
    (((F177/FRACAS!$AY$1)*60))
    /
    (((F177/FRACAS!$AY$1)*60) + SUMPRODUCT((FRACAS!$B$5:$B$9997=F$4)*(FRACAS!$D$5:$D$9997&lt;=F177)*(IFERROR(FRACAS!$AM$5:$AM$9997,0)))
    ),"")</f>
        <v/>
      </c>
      <c r="LG177" s="354" t="str" cm="1">
        <f t="array" ref="LG177">IFERROR(
    (((G177/FRACAS!$AY$1)*60))
    /
    (((G177/FRACAS!$AY$1)*60) + SUMPRODUCT((FRACAS!$B$5:$B$9997=G$4)*(FRACAS!$D$5:$D$9997&lt;=G177)*(IFERROR(FRACAS!$AM$5:$AM$9997,0)))
    ),"")</f>
        <v/>
      </c>
      <c r="LH177" s="354" t="str" cm="1">
        <f t="array" ref="LH177">IFERROR(
    (((H177/FRACAS!$AY$1)*60))
    /
    (((H177/FRACAS!$AY$1)*60) + SUMPRODUCT((FRACAS!$B$5:$B$9997=H$4)*(FRACAS!$D$5:$D$9997&lt;=H177)*(IFERROR(FRACAS!$AM$5:$AM$9997,0)))
    ),"")</f>
        <v/>
      </c>
      <c r="LI177" s="354" t="str" cm="1">
        <f t="array" ref="LI177">IFERROR(
    (((I177/FRACAS!$AY$1)*60))
    /
    (((I177/FRACAS!$AY$1)*60) + SUMPRODUCT((FRACAS!$B$5:$B$9997=I$4)*(FRACAS!$D$5:$D$9997&lt;=I177)*(IFERROR(FRACAS!$AM$5:$AM$9997,0)))
    ),"")</f>
        <v/>
      </c>
      <c r="LJ177" s="354" t="str" cm="1">
        <f t="array" ref="LJ177">IFERROR(
    (((J177/FRACAS!$AY$1)*60))
    /
    (((J177/FRACAS!$AY$1)*60) + SUMPRODUCT((FRACAS!$B$5:$B$9997=J$4)*(FRACAS!$D$5:$D$9997&lt;=J177)*(IFERROR(FRACAS!$AM$5:$AM$9997,0)))
    ),"")</f>
        <v/>
      </c>
      <c r="LK177" s="354" t="str" cm="1">
        <f t="array" ref="LK177">IFERROR(
    (((K177/FRACAS!$AY$1)*60))
    /
    (((K177/FRACAS!$AY$1)*60) + SUMPRODUCT((FRACAS!$B$5:$B$9997=K$4)*(FRACAS!$D$5:$D$9997&lt;=K177)*(IFERROR(FRACAS!$AM$5:$AM$9997,0)))
    ),"")</f>
        <v/>
      </c>
      <c r="LL177" s="354" t="str" cm="1">
        <f t="array" ref="LL177">IFERROR(
    (((L177/FRACAS!$AY$1)*60))
    /
    (((L177/FRACAS!$AY$1)*60) + SUMPRODUCT((FRACAS!$B$5:$B$9997=L$4)*(FRACAS!$D$5:$D$9997&lt;=L177)*(IFERROR(FRACAS!$AM$5:$AM$9997,0)))
    ),"")</f>
        <v/>
      </c>
      <c r="LM177" s="354" t="str" cm="1">
        <f t="array" ref="LM177">IFERROR(
    (((M177/FRACAS!$AY$1)*60))
    /
    (((M177/FRACAS!$AY$1)*60) + SUMPRODUCT((FRACAS!$B$5:$B$9997=M$4)*(FRACAS!$D$5:$D$9997&lt;=M177)*(IFERROR(FRACAS!$AM$5:$AM$9997,0)))
    ),"")</f>
        <v/>
      </c>
      <c r="LN177" s="308"/>
      <c r="LO177" s="276"/>
      <c r="LP177" s="276"/>
      <c r="LQ177" s="276"/>
      <c r="LR177" s="276"/>
      <c r="LS177" s="276"/>
      <c r="LT177" s="276"/>
      <c r="LU177" s="276"/>
      <c r="LV177" s="276"/>
      <c r="LW177" s="276"/>
      <c r="LX177" s="276"/>
      <c r="LY177" s="276"/>
      <c r="LZ177" s="276"/>
      <c r="MA177" s="276"/>
      <c r="MB177" s="276"/>
      <c r="MC177" s="276"/>
      <c r="MD177" s="276"/>
      <c r="ME177" s="276"/>
      <c r="MF177" s="276"/>
      <c r="MG177" s="276"/>
      <c r="MH177" s="276"/>
      <c r="MI177" s="276"/>
      <c r="MJ177" s="276"/>
      <c r="MK177" s="276"/>
      <c r="ML177" s="276"/>
      <c r="MM177" s="276"/>
      <c r="MN177" s="276"/>
      <c r="MO177" s="276"/>
      <c r="MP177" s="276"/>
      <c r="MQ177" s="276"/>
      <c r="MR177" s="276"/>
      <c r="MS177" s="276"/>
      <c r="MT177" s="276"/>
      <c r="MU177" s="276"/>
      <c r="MV177" s="276"/>
      <c r="MW177" s="276"/>
      <c r="MX177" s="276"/>
      <c r="MY177" s="276"/>
      <c r="MZ177" s="276"/>
      <c r="NA177" s="277"/>
      <c r="ND177" s="345">
        <f t="shared" si="18"/>
        <v>0</v>
      </c>
      <c r="NE177" s="346" t="str">
        <f t="shared" si="16"/>
        <v/>
      </c>
      <c r="NF177" s="347" t="str" cm="1">
        <f t="array" ref="NF177">IF($ND177=0,"",(IFERROR( (IFERROR($ND177/FRACAS!$AY$1*60,0) - SUMPRODUCT( (FRACAS!$K$5:$K$9999=NF$2) * IFERROR(FRACAS!$AN$5:$AN$9999,0) ) ) / IFERROR($ND177/FRACAS!$AY$1*60,0), 1 )))</f>
        <v/>
      </c>
      <c r="NG177" s="347" t="str" cm="1">
        <f t="array" ref="NG177">IF($ND177=0,"",(IFERROR( (IFERROR($ND177/FRACAS!$AY$1*60,0) - SUMPRODUCT( (FRACAS!$K$5:$K$9999=NG$2) * IFERROR(FRACAS!$AN$5:$AN$9999,0) ) ) / IFERROR($ND177/FRACAS!$AY$1*60,0), 1 )))</f>
        <v/>
      </c>
      <c r="NH177" s="347" t="str" cm="1">
        <f t="array" ref="NH177">IF($ND177=0,"",(IFERROR( (IFERROR($ND177/FRACAS!$AY$1*60,0) - SUMPRODUCT( (FRACAS!$K$5:$K$9999=NH$2) * IFERROR(FRACAS!$AN$5:$AN$9999,0) ) ) / IFERROR($ND177/FRACAS!$AY$1*60,0), 1 )))</f>
        <v/>
      </c>
      <c r="NI177" s="347" t="str" cm="1">
        <f t="array" ref="NI177">IF($ND177=0,"",(IFERROR( (IFERROR($ND177/FRACAS!$AY$1*60,0) - SUMPRODUCT( (FRACAS!$K$5:$K$9999=NI$2) * IFERROR(FRACAS!$AN$5:$AN$9999,0) ) ) / IFERROR($ND177/FRACAS!$AY$1*60,0), 1 )))</f>
        <v/>
      </c>
      <c r="NJ177" s="347" t="str" cm="1">
        <f t="array" ref="NJ177">IF($ND177=0,"",(IFERROR( (IFERROR($ND177/FRACAS!$AY$1*60,0) - SUMPRODUCT( (FRACAS!$K$5:$K$9999=NJ$2) * IFERROR(FRACAS!$AN$5:$AN$9999,0) ) ) / IFERROR($ND177/FRACAS!$AY$1*60,0), 1 )))</f>
        <v/>
      </c>
      <c r="NK177" s="347" t="str" cm="1">
        <f t="array" ref="NK177">IF($ND177=0,"",(IFERROR( (IFERROR($ND177/FRACAS!$AY$1*60,0) - SUMPRODUCT( (FRACAS!$K$5:$K$9999=NK$2) * IFERROR(FRACAS!$AN$5:$AN$9999,0) ) ) / IFERROR($ND177/FRACAS!$AY$1*60,0), 1 )))</f>
        <v/>
      </c>
      <c r="NL177" s="347" t="str" cm="1">
        <f t="array" ref="NL177">IF($ND177=0,"",(IFERROR( (IFERROR($ND177/FRACAS!$AY$1*60,0) - SUMPRODUCT( (FRACAS!$K$5:$K$9999=NL$2) * IFERROR(FRACAS!$AN$5:$AN$9999,0) ) ) / IFERROR($ND177/FRACAS!$AY$1*60,0), 1 )))</f>
        <v/>
      </c>
      <c r="NM177" s="347" t="str" cm="1">
        <f t="array" ref="NM177">IF($ND177=0,"",(IFERROR( (IFERROR($ND177/FRACAS!$AY$1*60,0) - SUMPRODUCT( (FRACAS!$K$5:$K$9999=NM$2) * IFERROR(FRACAS!$AN$5:$AN$9999,0) ) ) / IFERROR($ND177/FRACAS!$AY$1*60,0), 1 )))</f>
        <v/>
      </c>
      <c r="NN177" s="347" t="str" cm="1">
        <f t="array" ref="NN177">IF($ND177=0,"",(IFERROR( (IFERROR($ND177/FRACAS!$AY$1*60,0) - SUMPRODUCT( (FRACAS!$K$5:$K$9999=NN$2) * IFERROR(FRACAS!$AN$5:$AN$9999,0) ) ) / IFERROR($ND177/FRACAS!$AY$1*60,0), 1 )))</f>
        <v/>
      </c>
      <c r="NO177" s="347" t="str" cm="1">
        <f t="array" ref="NO177">IF($ND177=0,"",(IFERROR( (IFERROR($ND177/FRACAS!$AY$1*60,0) - SUMPRODUCT( (FRACAS!$K$5:$K$9999=NO$2) * IFERROR(FRACAS!$AN$5:$AN$9999,0) ) ) / IFERROR($ND177/FRACAS!$AY$1*60,0), 1 )))</f>
        <v/>
      </c>
      <c r="NP177" s="347" t="str" cm="1">
        <f t="array" ref="NP177">IF($ND177=0,"",(IFERROR( (IFERROR($ND177/FRACAS!$AY$1*60,0) - SUMPRODUCT( (FRACAS!$K$5:$K$9999=NP$2) * IFERROR(FRACAS!$AN$5:$AN$9999,0) ) ) / IFERROR($ND177/FRACAS!$AY$1*60,0), 1 )))</f>
        <v/>
      </c>
      <c r="NQ177" s="347" t="str" cm="1">
        <f t="array" ref="NQ177">IF($ND177=0,"",(IFERROR( (IFERROR($ND177/FRACAS!$AY$1*60,0) - SUMPRODUCT( (FRACAS!$K$5:$K$9999=NQ$2) * IFERROR(FRACAS!$AN$5:$AN$9999,0) ) ) / IFERROR($ND177/FRACAS!$AY$1*60,0), 1 )))</f>
        <v/>
      </c>
      <c r="NR177" s="347" t="str" cm="1">
        <f t="array" ref="NR177">IF($ND177=0,"",(IFERROR( (IFERROR($ND177/FRACAS!$AY$1*60,0) - SUMPRODUCT( (FRACAS!$K$5:$K$9999=NR$2) * IFERROR(FRACAS!$AN$5:$AN$9999,0) ) ) / IFERROR($ND177/FRACAS!$AY$1*60,0), 1 )))</f>
        <v/>
      </c>
      <c r="NS177" s="347" t="str" cm="1">
        <f t="array" ref="NS177">IF($ND177=0,"",(IFERROR( (IFERROR($ND177/FRACAS!$AY$1*60,0) - SUMPRODUCT( (FRACAS!$K$5:$K$9999=NS$2) * IFERROR(FRACAS!$AN$5:$AN$9999,0) ) ) / IFERROR($ND177/FRACAS!$AY$1*60,0), 1 )))</f>
        <v/>
      </c>
      <c r="NT177" s="347" t="str" cm="1">
        <f t="array" ref="NT177">IF($ND177=0,"",(IFERROR( (IFERROR($ND177/FRACAS!$AY$1*60,0) - SUMPRODUCT( (FRACAS!$K$5:$K$9999=NT$2) * IFERROR(FRACAS!$AN$5:$AN$9999,0) ) ) / IFERROR($ND177/FRACAS!$AY$1*60,0), 1 )))</f>
        <v/>
      </c>
      <c r="NU177" s="347" t="str" cm="1">
        <f t="array" ref="NU177">IF($ND177=0,"",(IFERROR( (IFERROR($ND177/FRACAS!$AY$1*60,0) - SUMPRODUCT( (FRACAS!$K$5:$K$9999=NU$2) * IFERROR(FRACAS!$AN$5:$AN$9999,0) ) ) / IFERROR($ND177/FRACAS!$AY$1*60,0), 1 )))</f>
        <v/>
      </c>
      <c r="NV177" s="347" t="str" cm="1">
        <f t="array" ref="NV177">IF($ND177=0,"",(IFERROR( (IFERROR($ND177/FRACAS!$AY$1*60,0) - SUMPRODUCT( (FRACAS!$K$5:$K$9999=NV$2) * IFERROR(FRACAS!$AN$5:$AN$9999,0) ) ) / IFERROR($ND177/FRACAS!$AY$1*60,0), 1 )))</f>
        <v/>
      </c>
      <c r="NW177" s="347" t="str" cm="1">
        <f t="array" ref="NW177">IF($ND177=0,"",(IFERROR( (IFERROR($ND177/FRACAS!$AY$1*60,0) - SUMPRODUCT( (FRACAS!$K$5:$K$9999=NW$2) * IFERROR(FRACAS!$AN$5:$AN$9999,0) ) ) / IFERROR($ND177/FRACAS!$AY$1*60,0), 1 )))</f>
        <v/>
      </c>
      <c r="NX177" s="347" t="str" cm="1">
        <f t="array" ref="NX177">IF($ND177=0,"",(IFERROR( (IFERROR($ND177/FRACAS!$AY$1*60,0) - SUMPRODUCT( (FRACAS!$K$5:$K$9999=NX$2) * IFERROR(FRACAS!$AN$5:$AN$9999,0) ) ) / IFERROR($ND177/FRACAS!$AY$1*60,0), 1 )))</f>
        <v/>
      </c>
      <c r="NY177" s="347" t="str" cm="1">
        <f t="array" ref="NY177">IF($ND177=0,"",(IFERROR( (IFERROR($ND177/FRACAS!$AY$1*60,0) - SUMPRODUCT( (FRACAS!$K$5:$K$9999=NY$2) * IFERROR(FRACAS!$AN$5:$AN$9999,0) ) ) / IFERROR($ND177/FRACAS!$AY$1*60,0), 1 )))</f>
        <v/>
      </c>
      <c r="NZ177" s="347" t="str" cm="1">
        <f t="array" ref="NZ177">IF($ND177=0,"",(IFERROR( (IFERROR($ND177/FRACAS!$AY$1*60,0) - SUMPRODUCT( (FRACAS!$K$5:$K$9999=NZ$2) * IFERROR(FRACAS!$AN$5:$AN$9999,0) ) ) / IFERROR($ND177/FRACAS!$AY$1*60,0), 1 )))</f>
        <v/>
      </c>
      <c r="OA177" s="347" t="str" cm="1">
        <f t="array" ref="OA177">IF($ND177=0,"",(IFERROR( (IFERROR($ND177/FRACAS!$AY$1*60,0) - SUMPRODUCT( (FRACAS!$K$5:$K$9999=OA$2) * IFERROR(FRACAS!$AN$5:$AN$9999,0) ) ) / IFERROR($ND177/FRACAS!$AY$1*60,0), 1 )))</f>
        <v/>
      </c>
      <c r="OB177" s="347" t="str" cm="1">
        <f t="array" ref="OB177">IF($ND177=0,"",(IFERROR( (IFERROR($ND177/FRACAS!$AY$1*60,0) - SUMPRODUCT( (FRACAS!$K$5:$K$9999=OB$2) * IFERROR(FRACAS!$AN$5:$AN$9999,0) ) ) / IFERROR($ND177/FRACAS!$AY$1*60,0), 1 )))</f>
        <v/>
      </c>
      <c r="OC177" s="347" t="str" cm="1">
        <f t="array" ref="OC177">IF($ND177=0,"",(IFERROR( (IFERROR($ND177/FRACAS!$AY$1*60,0) - SUMPRODUCT( (FRACAS!$K$5:$K$9999=OC$2) * IFERROR(FRACAS!$AN$5:$AN$9999,0) ) ) / IFERROR($ND177/FRACAS!$AY$1*60,0), 1 )))</f>
        <v/>
      </c>
      <c r="OD177" s="347" t="str" cm="1">
        <f t="array" ref="OD177">IF($ND177=0,"",(IFERROR( (IFERROR($ND177/FRACAS!$AY$1*60,0) - SUMPRODUCT( (FRACAS!$K$5:$K$9999=OD$2) * IFERROR(FRACAS!$AN$5:$AN$9999,0) ) ) / IFERROR($ND177/FRACAS!$AY$1*60,0), 1 )))</f>
        <v/>
      </c>
      <c r="OE177" s="347" t="str" cm="1">
        <f t="array" ref="OE177">IF($ND177=0,"",(IFERROR( (IFERROR($ND177/FRACAS!$AY$1*60,0) - SUMPRODUCT( (FRACAS!$K$5:$K$9999=OE$2) * IFERROR(FRACAS!$AN$5:$AN$9999,0) ) ) / IFERROR($ND177/FRACAS!$AY$1*60,0), 1 )))</f>
        <v/>
      </c>
      <c r="OF177" s="347" t="str" cm="1">
        <f t="array" ref="OF177">IF($ND177=0,"",(IFERROR( (IFERROR($ND177/FRACAS!$AY$1*60,0) - SUMPRODUCT( (FRACAS!$K$5:$K$9999=OF$2) * IFERROR(FRACAS!$AN$5:$AN$9999,0) ) ) / IFERROR($ND177/FRACAS!$AY$1*60,0), 1 )))</f>
        <v/>
      </c>
      <c r="OG177" s="347" t="str" cm="1">
        <f t="array" ref="OG177">IF($ND177=0,"",(IFERROR( (IFERROR($ND177/FRACAS!$AY$1*60,0) - SUMPRODUCT( (FRACAS!$K$5:$K$9999=OG$2) * IFERROR(FRACAS!$AN$5:$AN$9999,0) ) ) / IFERROR($ND177/FRACAS!$AY$1*60,0), 1 )))</f>
        <v/>
      </c>
      <c r="OH177" s="347" t="str" cm="1">
        <f t="array" ref="OH177">IF($ND177=0,"",(IFERROR( (IFERROR($ND177/FRACAS!$AY$1*60,0) - SUMPRODUCT( (FRACAS!$K$5:$K$9999=OH$2) * IFERROR(FRACAS!$AN$5:$AN$9999,0) ) ) / IFERROR($ND177/FRACAS!$AY$1*60,0), 1 )))</f>
        <v/>
      </c>
      <c r="OI177" s="347" t="str" cm="1">
        <f t="array" ref="OI177">IF($ND177=0,"",(IFERROR( (IFERROR($ND177/FRACAS!$AY$1*60,0) - SUMPRODUCT( (FRACAS!$K$5:$K$9999=OI$2) * IFERROR(FRACAS!$AN$5:$AN$9999,0) ) ) / IFERROR($ND177/FRACAS!$AY$1*60,0), 1 )))</f>
        <v/>
      </c>
      <c r="OJ177" s="347" t="str" cm="1">
        <f t="array" ref="OJ177">IF($ND177=0,"",(IFERROR( (IFERROR($ND177/FRACAS!$AY$1*60,0) - SUMPRODUCT( (FRACAS!$K$5:$K$9999=OJ$2) * IFERROR(FRACAS!$AN$5:$AN$9999,0) ) ) / IFERROR($ND177/FRACAS!$AY$1*60,0), 1 )))</f>
        <v/>
      </c>
      <c r="OK177" s="347" t="str" cm="1">
        <f t="array" ref="OK177">IF($ND177=0,"",(IFERROR( (IFERROR($ND177/FRACAS!$AY$1*60,0) - SUMPRODUCT( (FRACAS!$K$5:$K$9999=OK$2) * IFERROR(FRACAS!$AN$5:$AN$9999,0) ) ) / IFERROR($ND177/FRACAS!$AY$1*60,0), 1 )))</f>
        <v/>
      </c>
      <c r="OL177" s="347" t="str" cm="1">
        <f t="array" ref="OL177">IF($ND177=0,"",(IFERROR( (IFERROR($ND177/FRACAS!$AY$1*60,0) - SUMPRODUCT( (FRACAS!$K$5:$K$9999=OL$2) * IFERROR(FRACAS!$AN$5:$AN$9999,0) ) ) / IFERROR($ND177/FRACAS!$AY$1*60,0), 1 )))</f>
        <v/>
      </c>
      <c r="OM177" s="347" t="str" cm="1">
        <f t="array" ref="OM177">IF($ND177=0,"",(IFERROR( (IFERROR($ND177/FRACAS!$AY$1*60,0) - SUMPRODUCT( (FRACAS!$K$5:$K$9999=OM$2) * IFERROR(FRACAS!$AN$5:$AN$9999,0) ) ) / IFERROR($ND177/FRACAS!$AY$1*60,0), 1 )))</f>
        <v/>
      </c>
      <c r="ON177" s="347" t="str" cm="1">
        <f t="array" ref="ON177">IF($ND177=0,"",(IFERROR( (IFERROR($ND177/FRACAS!$AY$1*60,0) - SUMPRODUCT( (FRACAS!$K$5:$K$9999=ON$2) * IFERROR(FRACAS!$AN$5:$AN$9999,0) ) ) / IFERROR($ND177/FRACAS!$AY$1*60,0), 1 )))</f>
        <v/>
      </c>
    </row>
    <row r="178" spans="2:404" ht="15" customHeight="1">
      <c r="B178" s="301" t="s">
        <v>233</v>
      </c>
      <c r="C178" s="302">
        <v>46472</v>
      </c>
      <c r="D178" s="279"/>
      <c r="E178" s="279"/>
      <c r="F178" s="279"/>
      <c r="G178" s="279"/>
      <c r="H178" s="279"/>
      <c r="I178" s="279"/>
      <c r="J178" s="279"/>
      <c r="K178" s="279"/>
      <c r="L178" s="279"/>
      <c r="M178" s="279"/>
      <c r="N178" s="305"/>
      <c r="O178" s="279"/>
      <c r="P178" s="279"/>
      <c r="Q178" s="279"/>
      <c r="R178" s="279"/>
      <c r="S178" s="279"/>
      <c r="T178" s="279"/>
      <c r="U178" s="279"/>
      <c r="V178" s="279"/>
      <c r="W178" s="279"/>
      <c r="X178" s="279"/>
      <c r="Y178" s="279"/>
      <c r="Z178" s="279"/>
      <c r="AA178" s="279"/>
      <c r="AB178" s="279"/>
      <c r="AC178" s="279"/>
      <c r="AD178" s="279"/>
      <c r="AE178" s="279"/>
      <c r="AF178" s="279"/>
      <c r="AG178" s="279"/>
      <c r="AH178" s="279"/>
      <c r="AI178" s="279"/>
      <c r="AJ178" s="279"/>
      <c r="AK178" s="279"/>
      <c r="AL178" s="279"/>
      <c r="AM178" s="279"/>
      <c r="AN178" s="279"/>
      <c r="AO178" s="279"/>
      <c r="AP178" s="279"/>
      <c r="AQ178" s="279"/>
      <c r="AR178" s="279"/>
      <c r="AS178" s="279"/>
      <c r="AT178" s="279"/>
      <c r="AU178" s="279"/>
      <c r="AV178" s="279"/>
      <c r="AW178" s="279"/>
      <c r="AX178" s="279"/>
      <c r="AY178" s="279"/>
      <c r="AZ178" s="279"/>
      <c r="BA178" s="280"/>
      <c r="BB178" s="266"/>
      <c r="BD178" s="352"/>
      <c r="BE178" s="352"/>
      <c r="BF178" s="352"/>
      <c r="BG178" s="352"/>
      <c r="BH178" s="352"/>
      <c r="BI178" s="352"/>
      <c r="BJ178" s="352"/>
      <c r="BK178" s="352"/>
      <c r="BL178" s="352"/>
      <c r="BM178" s="352"/>
      <c r="BN178" s="352"/>
      <c r="BO178" s="352"/>
      <c r="BP178" s="352"/>
      <c r="BQ178" s="352"/>
      <c r="BR178" s="352"/>
      <c r="BS178" s="352"/>
      <c r="BT178" s="352"/>
      <c r="BU178" s="352"/>
      <c r="BV178" s="352"/>
      <c r="BW178" s="352"/>
      <c r="BX178" s="352"/>
      <c r="BY178" s="352"/>
      <c r="BZ178" s="352"/>
      <c r="CA178" s="352"/>
      <c r="CB178" s="352"/>
      <c r="CC178" s="352"/>
      <c r="CD178" s="352"/>
      <c r="CE178" s="352"/>
      <c r="CF178" s="352"/>
      <c r="CG178" s="352"/>
      <c r="CH178" s="352"/>
      <c r="CI178" s="352"/>
      <c r="CJ178" s="352"/>
      <c r="CK178" s="352"/>
      <c r="CL178" s="352"/>
      <c r="CM178" s="352"/>
      <c r="CN178" s="352"/>
      <c r="CO178" s="352"/>
      <c r="CP178" s="352"/>
      <c r="CQ178" s="352"/>
      <c r="CR178" s="352"/>
      <c r="CS178" s="352"/>
      <c r="CT178" s="352"/>
      <c r="CU178" s="352"/>
      <c r="CV178" s="352"/>
      <c r="CW178" s="352"/>
      <c r="CX178" s="352"/>
      <c r="CY178" s="352"/>
      <c r="CZ178" s="352"/>
      <c r="DA178" s="352"/>
      <c r="DC178" s="266">
        <f t="shared" si="14"/>
        <v>0</v>
      </c>
      <c r="DD178" s="302" t="str">
        <f t="shared" si="15"/>
        <v/>
      </c>
      <c r="DE178" s="328" t="str">
        <f>IF(D178&gt; 0,(COUNTIFS(FRACAS!$B$5:$B$9997, D$4, FRACAS!$D$5:$D$9997, "&lt;="&amp;D178)), "" )</f>
        <v/>
      </c>
      <c r="DF178" s="282" t="str">
        <f>IF(E178&gt; 0,(COUNTIFS(FRACAS!$B$5:$B$9997, E$4, FRACAS!$D$5:$D$9997, "&lt;="&amp;E178)), "" )</f>
        <v/>
      </c>
      <c r="DG178" s="282" t="str">
        <f>IF(F178&gt; 0,(COUNTIFS(FRACAS!$B$5:$B$9997, F$4, FRACAS!$D$5:$D$9997, "&lt;="&amp;F178)), "" )</f>
        <v/>
      </c>
      <c r="DH178" s="282" t="str">
        <f>IF(G178&gt; 0,(COUNTIFS(FRACAS!$B$5:$B$9997, G$4, FRACAS!$D$5:$D$9997, "&lt;="&amp;G178)), "" )</f>
        <v/>
      </c>
      <c r="DI178" s="282" t="str">
        <f>IF(H178&gt; 0,(COUNTIFS(FRACAS!$B$5:$B$9997, H$4, FRACAS!$D$5:$D$9997, "&lt;="&amp;H178)), "" )</f>
        <v/>
      </c>
      <c r="DJ178" s="282" t="str">
        <f>IF(I178&gt; 0,(COUNTIFS(FRACAS!$B$5:$B$9997, I$4, FRACAS!$D$5:$D$9997, "&lt;="&amp;I178)), "" )</f>
        <v/>
      </c>
      <c r="DK178" s="282" t="str">
        <f>IF(J178&gt; 0,(COUNTIFS(FRACAS!$B$5:$B$9997, J$4, FRACAS!$D$5:$D$9997, "&lt;="&amp;J178)), "" )</f>
        <v/>
      </c>
      <c r="DL178" s="282" t="str">
        <f>IF(K178&gt; 0,(COUNTIFS(FRACAS!$B$5:$B$9997, K$4, FRACAS!$D$5:$D$9997, "&lt;="&amp;K178)), "" )</f>
        <v/>
      </c>
      <c r="DM178" s="282" t="str">
        <f>IF(L178&gt; 0,(COUNTIFS(FRACAS!$B$5:$B$9997, L$4, FRACAS!$D$5:$D$9997, "&lt;="&amp;L178)), "" )</f>
        <v/>
      </c>
      <c r="DN178" s="282" t="str">
        <f>IF(M178&gt; 0,(COUNTIFS(FRACAS!$B$5:$B$9997, M$4, FRACAS!$D$5:$D$9997, "&lt;="&amp;M178)), "" )</f>
        <v/>
      </c>
      <c r="DO178" s="308"/>
      <c r="DP178" s="276"/>
      <c r="DQ178" s="276"/>
      <c r="DR178" s="276"/>
      <c r="DS178" s="276"/>
      <c r="DT178" s="276"/>
      <c r="DU178" s="276"/>
      <c r="DV178" s="276"/>
      <c r="DW178" s="276"/>
      <c r="DX178" s="276"/>
      <c r="DY178" s="276"/>
      <c r="DZ178" s="276"/>
      <c r="EA178" s="276"/>
      <c r="EB178" s="276"/>
      <c r="EC178" s="276"/>
      <c r="ED178" s="276"/>
      <c r="EE178" s="276"/>
      <c r="EF178" s="276"/>
      <c r="EG178" s="276"/>
      <c r="EH178" s="276"/>
      <c r="EI178" s="276"/>
      <c r="EJ178" s="276"/>
      <c r="EK178" s="276"/>
      <c r="EL178" s="276"/>
      <c r="EM178" s="276"/>
      <c r="EN178" s="276"/>
      <c r="EO178" s="276"/>
      <c r="EP178" s="276"/>
      <c r="EQ178" s="276"/>
      <c r="ER178" s="276"/>
      <c r="ES178" s="276"/>
      <c r="ET178" s="276"/>
      <c r="EU178" s="276"/>
      <c r="EV178" s="276"/>
      <c r="EW178" s="276"/>
      <c r="EX178" s="276"/>
      <c r="EY178" s="276"/>
      <c r="EZ178" s="276"/>
      <c r="FA178" s="276"/>
      <c r="FB178" s="277"/>
      <c r="JN178" s="310"/>
      <c r="JO178" s="309"/>
      <c r="JP178" s="309"/>
      <c r="JQ178" s="309"/>
      <c r="JR178" s="309"/>
      <c r="JS178" s="309"/>
      <c r="JT178" s="309"/>
      <c r="JU178" s="309"/>
      <c r="JV178" s="309"/>
      <c r="JW178" s="309"/>
      <c r="JX178" s="309"/>
      <c r="JY178" s="309"/>
      <c r="JZ178" s="309"/>
      <c r="KA178" s="309"/>
      <c r="KB178" s="309"/>
      <c r="KC178" s="309"/>
      <c r="KD178" s="309"/>
      <c r="KE178" s="309"/>
      <c r="KF178" s="309"/>
      <c r="KG178" s="309"/>
      <c r="KH178" s="309"/>
      <c r="KI178" s="309"/>
      <c r="KJ178" s="309"/>
      <c r="KK178" s="309"/>
      <c r="KL178" s="309"/>
      <c r="KM178" s="309"/>
      <c r="KN178" s="309"/>
      <c r="KO178" s="309"/>
      <c r="KP178" s="309"/>
      <c r="KQ178" s="309"/>
      <c r="KR178" s="309"/>
      <c r="KS178" s="309"/>
      <c r="KT178" s="309"/>
      <c r="KU178" s="309"/>
      <c r="KV178" s="309"/>
      <c r="KW178" s="309"/>
      <c r="KX178" s="309"/>
      <c r="KY178" s="309"/>
      <c r="KZ178" s="309"/>
      <c r="LA178" s="309"/>
      <c r="LC178" s="302" t="str">
        <f t="shared" si="17"/>
        <v/>
      </c>
      <c r="LD178" s="354" t="str" cm="1">
        <f t="array" ref="LD178">IFERROR(
    (((D178/FRACAS!$AY$1)*60))
    /
    (((D178/FRACAS!$AY$1)*60) + SUMPRODUCT((FRACAS!$B$5:$B$9997=D$4)*(FRACAS!$D$5:$D$9997&lt;=D178)*(IFERROR(FRACAS!$AM$5:$AM$9997,0)))
    ),"")</f>
        <v/>
      </c>
      <c r="LE178" s="354" t="str" cm="1">
        <f t="array" ref="LE178">IFERROR(
    (((E178/FRACAS!$AY$1)*60))
    /
    (((E178/FRACAS!$AY$1)*60) + SUMPRODUCT((FRACAS!$B$5:$B$9997=E$4)*(FRACAS!$D$5:$D$9997&lt;=E178)*(IFERROR(FRACAS!$AM$5:$AM$9997,0)))
    ),"")</f>
        <v/>
      </c>
      <c r="LF178" s="354" t="str" cm="1">
        <f t="array" ref="LF178">IFERROR(
    (((F178/FRACAS!$AY$1)*60))
    /
    (((F178/FRACAS!$AY$1)*60) + SUMPRODUCT((FRACAS!$B$5:$B$9997=F$4)*(FRACAS!$D$5:$D$9997&lt;=F178)*(IFERROR(FRACAS!$AM$5:$AM$9997,0)))
    ),"")</f>
        <v/>
      </c>
      <c r="LG178" s="354" t="str" cm="1">
        <f t="array" ref="LG178">IFERROR(
    (((G178/FRACAS!$AY$1)*60))
    /
    (((G178/FRACAS!$AY$1)*60) + SUMPRODUCT((FRACAS!$B$5:$B$9997=G$4)*(FRACAS!$D$5:$D$9997&lt;=G178)*(IFERROR(FRACAS!$AM$5:$AM$9997,0)))
    ),"")</f>
        <v/>
      </c>
      <c r="LH178" s="354" t="str" cm="1">
        <f t="array" ref="LH178">IFERROR(
    (((H178/FRACAS!$AY$1)*60))
    /
    (((H178/FRACAS!$AY$1)*60) + SUMPRODUCT((FRACAS!$B$5:$B$9997=H$4)*(FRACAS!$D$5:$D$9997&lt;=H178)*(IFERROR(FRACAS!$AM$5:$AM$9997,0)))
    ),"")</f>
        <v/>
      </c>
      <c r="LI178" s="354" t="str" cm="1">
        <f t="array" ref="LI178">IFERROR(
    (((I178/FRACAS!$AY$1)*60))
    /
    (((I178/FRACAS!$AY$1)*60) + SUMPRODUCT((FRACAS!$B$5:$B$9997=I$4)*(FRACAS!$D$5:$D$9997&lt;=I178)*(IFERROR(FRACAS!$AM$5:$AM$9997,0)))
    ),"")</f>
        <v/>
      </c>
      <c r="LJ178" s="354" t="str" cm="1">
        <f t="array" ref="LJ178">IFERROR(
    (((J178/FRACAS!$AY$1)*60))
    /
    (((J178/FRACAS!$AY$1)*60) + SUMPRODUCT((FRACAS!$B$5:$B$9997=J$4)*(FRACAS!$D$5:$D$9997&lt;=J178)*(IFERROR(FRACAS!$AM$5:$AM$9997,0)))
    ),"")</f>
        <v/>
      </c>
      <c r="LK178" s="354" t="str" cm="1">
        <f t="array" ref="LK178">IFERROR(
    (((K178/FRACAS!$AY$1)*60))
    /
    (((K178/FRACAS!$AY$1)*60) + SUMPRODUCT((FRACAS!$B$5:$B$9997=K$4)*(FRACAS!$D$5:$D$9997&lt;=K178)*(IFERROR(FRACAS!$AM$5:$AM$9997,0)))
    ),"")</f>
        <v/>
      </c>
      <c r="LL178" s="354" t="str" cm="1">
        <f t="array" ref="LL178">IFERROR(
    (((L178/FRACAS!$AY$1)*60))
    /
    (((L178/FRACAS!$AY$1)*60) + SUMPRODUCT((FRACAS!$B$5:$B$9997=L$4)*(FRACAS!$D$5:$D$9997&lt;=L178)*(IFERROR(FRACAS!$AM$5:$AM$9997,0)))
    ),"")</f>
        <v/>
      </c>
      <c r="LM178" s="354" t="str" cm="1">
        <f t="array" ref="LM178">IFERROR(
    (((M178/FRACAS!$AY$1)*60))
    /
    (((M178/FRACAS!$AY$1)*60) + SUMPRODUCT((FRACAS!$B$5:$B$9997=M$4)*(FRACAS!$D$5:$D$9997&lt;=M178)*(IFERROR(FRACAS!$AM$5:$AM$9997,0)))
    ),"")</f>
        <v/>
      </c>
      <c r="LN178" s="308"/>
      <c r="LO178" s="276"/>
      <c r="LP178" s="276"/>
      <c r="LQ178" s="276"/>
      <c r="LR178" s="276"/>
      <c r="LS178" s="276"/>
      <c r="LT178" s="276"/>
      <c r="LU178" s="276"/>
      <c r="LV178" s="276"/>
      <c r="LW178" s="276"/>
      <c r="LX178" s="276"/>
      <c r="LY178" s="276"/>
      <c r="LZ178" s="276"/>
      <c r="MA178" s="276"/>
      <c r="MB178" s="276"/>
      <c r="MC178" s="276"/>
      <c r="MD178" s="276"/>
      <c r="ME178" s="276"/>
      <c r="MF178" s="276"/>
      <c r="MG178" s="276"/>
      <c r="MH178" s="276"/>
      <c r="MI178" s="276"/>
      <c r="MJ178" s="276"/>
      <c r="MK178" s="276"/>
      <c r="ML178" s="276"/>
      <c r="MM178" s="276"/>
      <c r="MN178" s="276"/>
      <c r="MO178" s="276"/>
      <c r="MP178" s="276"/>
      <c r="MQ178" s="276"/>
      <c r="MR178" s="276"/>
      <c r="MS178" s="276"/>
      <c r="MT178" s="276"/>
      <c r="MU178" s="276"/>
      <c r="MV178" s="276"/>
      <c r="MW178" s="276"/>
      <c r="MX178" s="276"/>
      <c r="MY178" s="276"/>
      <c r="MZ178" s="276"/>
      <c r="NA178" s="277"/>
      <c r="ND178" s="345">
        <f t="shared" si="18"/>
        <v>0</v>
      </c>
      <c r="NE178" s="346" t="str">
        <f t="shared" si="16"/>
        <v/>
      </c>
      <c r="NF178" s="347" t="str" cm="1">
        <f t="array" ref="NF178">IF($ND178=0,"",(IFERROR( (IFERROR($ND178/FRACAS!$AY$1*60,0) - SUMPRODUCT( (FRACAS!$K$5:$K$9999=NF$2) * IFERROR(FRACAS!$AN$5:$AN$9999,0) ) ) / IFERROR($ND178/FRACAS!$AY$1*60,0), 1 )))</f>
        <v/>
      </c>
      <c r="NG178" s="347" t="str" cm="1">
        <f t="array" ref="NG178">IF($ND178=0,"",(IFERROR( (IFERROR($ND178/FRACAS!$AY$1*60,0) - SUMPRODUCT( (FRACAS!$K$5:$K$9999=NG$2) * IFERROR(FRACAS!$AN$5:$AN$9999,0) ) ) / IFERROR($ND178/FRACAS!$AY$1*60,0), 1 )))</f>
        <v/>
      </c>
      <c r="NH178" s="347" t="str" cm="1">
        <f t="array" ref="NH178">IF($ND178=0,"",(IFERROR( (IFERROR($ND178/FRACAS!$AY$1*60,0) - SUMPRODUCT( (FRACAS!$K$5:$K$9999=NH$2) * IFERROR(FRACAS!$AN$5:$AN$9999,0) ) ) / IFERROR($ND178/FRACAS!$AY$1*60,0), 1 )))</f>
        <v/>
      </c>
      <c r="NI178" s="347" t="str" cm="1">
        <f t="array" ref="NI178">IF($ND178=0,"",(IFERROR( (IFERROR($ND178/FRACAS!$AY$1*60,0) - SUMPRODUCT( (FRACAS!$K$5:$K$9999=NI$2) * IFERROR(FRACAS!$AN$5:$AN$9999,0) ) ) / IFERROR($ND178/FRACAS!$AY$1*60,0), 1 )))</f>
        <v/>
      </c>
      <c r="NJ178" s="347" t="str" cm="1">
        <f t="array" ref="NJ178">IF($ND178=0,"",(IFERROR( (IFERROR($ND178/FRACAS!$AY$1*60,0) - SUMPRODUCT( (FRACAS!$K$5:$K$9999=NJ$2) * IFERROR(FRACAS!$AN$5:$AN$9999,0) ) ) / IFERROR($ND178/FRACAS!$AY$1*60,0), 1 )))</f>
        <v/>
      </c>
      <c r="NK178" s="347" t="str" cm="1">
        <f t="array" ref="NK178">IF($ND178=0,"",(IFERROR( (IFERROR($ND178/FRACAS!$AY$1*60,0) - SUMPRODUCT( (FRACAS!$K$5:$K$9999=NK$2) * IFERROR(FRACAS!$AN$5:$AN$9999,0) ) ) / IFERROR($ND178/FRACAS!$AY$1*60,0), 1 )))</f>
        <v/>
      </c>
      <c r="NL178" s="347" t="str" cm="1">
        <f t="array" ref="NL178">IF($ND178=0,"",(IFERROR( (IFERROR($ND178/FRACAS!$AY$1*60,0) - SUMPRODUCT( (FRACAS!$K$5:$K$9999=NL$2) * IFERROR(FRACAS!$AN$5:$AN$9999,0) ) ) / IFERROR($ND178/FRACAS!$AY$1*60,0), 1 )))</f>
        <v/>
      </c>
      <c r="NM178" s="347" t="str" cm="1">
        <f t="array" ref="NM178">IF($ND178=0,"",(IFERROR( (IFERROR($ND178/FRACAS!$AY$1*60,0) - SUMPRODUCT( (FRACAS!$K$5:$K$9999=NM$2) * IFERROR(FRACAS!$AN$5:$AN$9999,0) ) ) / IFERROR($ND178/FRACAS!$AY$1*60,0), 1 )))</f>
        <v/>
      </c>
      <c r="NN178" s="347" t="str" cm="1">
        <f t="array" ref="NN178">IF($ND178=0,"",(IFERROR( (IFERROR($ND178/FRACAS!$AY$1*60,0) - SUMPRODUCT( (FRACAS!$K$5:$K$9999=NN$2) * IFERROR(FRACAS!$AN$5:$AN$9999,0) ) ) / IFERROR($ND178/FRACAS!$AY$1*60,0), 1 )))</f>
        <v/>
      </c>
      <c r="NO178" s="347" t="str" cm="1">
        <f t="array" ref="NO178">IF($ND178=0,"",(IFERROR( (IFERROR($ND178/FRACAS!$AY$1*60,0) - SUMPRODUCT( (FRACAS!$K$5:$K$9999=NO$2) * IFERROR(FRACAS!$AN$5:$AN$9999,0) ) ) / IFERROR($ND178/FRACAS!$AY$1*60,0), 1 )))</f>
        <v/>
      </c>
      <c r="NP178" s="347" t="str" cm="1">
        <f t="array" ref="NP178">IF($ND178=0,"",(IFERROR( (IFERROR($ND178/FRACAS!$AY$1*60,0) - SUMPRODUCT( (FRACAS!$K$5:$K$9999=NP$2) * IFERROR(FRACAS!$AN$5:$AN$9999,0) ) ) / IFERROR($ND178/FRACAS!$AY$1*60,0), 1 )))</f>
        <v/>
      </c>
      <c r="NQ178" s="347" t="str" cm="1">
        <f t="array" ref="NQ178">IF($ND178=0,"",(IFERROR( (IFERROR($ND178/FRACAS!$AY$1*60,0) - SUMPRODUCT( (FRACAS!$K$5:$K$9999=NQ$2) * IFERROR(FRACAS!$AN$5:$AN$9999,0) ) ) / IFERROR($ND178/FRACAS!$AY$1*60,0), 1 )))</f>
        <v/>
      </c>
      <c r="NR178" s="347" t="str" cm="1">
        <f t="array" ref="NR178">IF($ND178=0,"",(IFERROR( (IFERROR($ND178/FRACAS!$AY$1*60,0) - SUMPRODUCT( (FRACAS!$K$5:$K$9999=NR$2) * IFERROR(FRACAS!$AN$5:$AN$9999,0) ) ) / IFERROR($ND178/FRACAS!$AY$1*60,0), 1 )))</f>
        <v/>
      </c>
      <c r="NS178" s="347" t="str" cm="1">
        <f t="array" ref="NS178">IF($ND178=0,"",(IFERROR( (IFERROR($ND178/FRACAS!$AY$1*60,0) - SUMPRODUCT( (FRACAS!$K$5:$K$9999=NS$2) * IFERROR(FRACAS!$AN$5:$AN$9999,0) ) ) / IFERROR($ND178/FRACAS!$AY$1*60,0), 1 )))</f>
        <v/>
      </c>
      <c r="NT178" s="347" t="str" cm="1">
        <f t="array" ref="NT178">IF($ND178=0,"",(IFERROR( (IFERROR($ND178/FRACAS!$AY$1*60,0) - SUMPRODUCT( (FRACAS!$K$5:$K$9999=NT$2) * IFERROR(FRACAS!$AN$5:$AN$9999,0) ) ) / IFERROR($ND178/FRACAS!$AY$1*60,0), 1 )))</f>
        <v/>
      </c>
      <c r="NU178" s="347" t="str" cm="1">
        <f t="array" ref="NU178">IF($ND178=0,"",(IFERROR( (IFERROR($ND178/FRACAS!$AY$1*60,0) - SUMPRODUCT( (FRACAS!$K$5:$K$9999=NU$2) * IFERROR(FRACAS!$AN$5:$AN$9999,0) ) ) / IFERROR($ND178/FRACAS!$AY$1*60,0), 1 )))</f>
        <v/>
      </c>
      <c r="NV178" s="347" t="str" cm="1">
        <f t="array" ref="NV178">IF($ND178=0,"",(IFERROR( (IFERROR($ND178/FRACAS!$AY$1*60,0) - SUMPRODUCT( (FRACAS!$K$5:$K$9999=NV$2) * IFERROR(FRACAS!$AN$5:$AN$9999,0) ) ) / IFERROR($ND178/FRACAS!$AY$1*60,0), 1 )))</f>
        <v/>
      </c>
      <c r="NW178" s="347" t="str" cm="1">
        <f t="array" ref="NW178">IF($ND178=0,"",(IFERROR( (IFERROR($ND178/FRACAS!$AY$1*60,0) - SUMPRODUCT( (FRACAS!$K$5:$K$9999=NW$2) * IFERROR(FRACAS!$AN$5:$AN$9999,0) ) ) / IFERROR($ND178/FRACAS!$AY$1*60,0), 1 )))</f>
        <v/>
      </c>
      <c r="NX178" s="347" t="str" cm="1">
        <f t="array" ref="NX178">IF($ND178=0,"",(IFERROR( (IFERROR($ND178/FRACAS!$AY$1*60,0) - SUMPRODUCT( (FRACAS!$K$5:$K$9999=NX$2) * IFERROR(FRACAS!$AN$5:$AN$9999,0) ) ) / IFERROR($ND178/FRACAS!$AY$1*60,0), 1 )))</f>
        <v/>
      </c>
      <c r="NY178" s="347" t="str" cm="1">
        <f t="array" ref="NY178">IF($ND178=0,"",(IFERROR( (IFERROR($ND178/FRACAS!$AY$1*60,0) - SUMPRODUCT( (FRACAS!$K$5:$K$9999=NY$2) * IFERROR(FRACAS!$AN$5:$AN$9999,0) ) ) / IFERROR($ND178/FRACAS!$AY$1*60,0), 1 )))</f>
        <v/>
      </c>
      <c r="NZ178" s="347" t="str" cm="1">
        <f t="array" ref="NZ178">IF($ND178=0,"",(IFERROR( (IFERROR($ND178/FRACAS!$AY$1*60,0) - SUMPRODUCT( (FRACAS!$K$5:$K$9999=NZ$2) * IFERROR(FRACAS!$AN$5:$AN$9999,0) ) ) / IFERROR($ND178/FRACAS!$AY$1*60,0), 1 )))</f>
        <v/>
      </c>
      <c r="OA178" s="347" t="str" cm="1">
        <f t="array" ref="OA178">IF($ND178=0,"",(IFERROR( (IFERROR($ND178/FRACAS!$AY$1*60,0) - SUMPRODUCT( (FRACAS!$K$5:$K$9999=OA$2) * IFERROR(FRACAS!$AN$5:$AN$9999,0) ) ) / IFERROR($ND178/FRACAS!$AY$1*60,0), 1 )))</f>
        <v/>
      </c>
      <c r="OB178" s="347" t="str" cm="1">
        <f t="array" ref="OB178">IF($ND178=0,"",(IFERROR( (IFERROR($ND178/FRACAS!$AY$1*60,0) - SUMPRODUCT( (FRACAS!$K$5:$K$9999=OB$2) * IFERROR(FRACAS!$AN$5:$AN$9999,0) ) ) / IFERROR($ND178/FRACAS!$AY$1*60,0), 1 )))</f>
        <v/>
      </c>
      <c r="OC178" s="347" t="str" cm="1">
        <f t="array" ref="OC178">IF($ND178=0,"",(IFERROR( (IFERROR($ND178/FRACAS!$AY$1*60,0) - SUMPRODUCT( (FRACAS!$K$5:$K$9999=OC$2) * IFERROR(FRACAS!$AN$5:$AN$9999,0) ) ) / IFERROR($ND178/FRACAS!$AY$1*60,0), 1 )))</f>
        <v/>
      </c>
      <c r="OD178" s="347" t="str" cm="1">
        <f t="array" ref="OD178">IF($ND178=0,"",(IFERROR( (IFERROR($ND178/FRACAS!$AY$1*60,0) - SUMPRODUCT( (FRACAS!$K$5:$K$9999=OD$2) * IFERROR(FRACAS!$AN$5:$AN$9999,0) ) ) / IFERROR($ND178/FRACAS!$AY$1*60,0), 1 )))</f>
        <v/>
      </c>
      <c r="OE178" s="347" t="str" cm="1">
        <f t="array" ref="OE178">IF($ND178=0,"",(IFERROR( (IFERROR($ND178/FRACAS!$AY$1*60,0) - SUMPRODUCT( (FRACAS!$K$5:$K$9999=OE$2) * IFERROR(FRACAS!$AN$5:$AN$9999,0) ) ) / IFERROR($ND178/FRACAS!$AY$1*60,0), 1 )))</f>
        <v/>
      </c>
      <c r="OF178" s="347" t="str" cm="1">
        <f t="array" ref="OF178">IF($ND178=0,"",(IFERROR( (IFERROR($ND178/FRACAS!$AY$1*60,0) - SUMPRODUCT( (FRACAS!$K$5:$K$9999=OF$2) * IFERROR(FRACAS!$AN$5:$AN$9999,0) ) ) / IFERROR($ND178/FRACAS!$AY$1*60,0), 1 )))</f>
        <v/>
      </c>
      <c r="OG178" s="347" t="str" cm="1">
        <f t="array" ref="OG178">IF($ND178=0,"",(IFERROR( (IFERROR($ND178/FRACAS!$AY$1*60,0) - SUMPRODUCT( (FRACAS!$K$5:$K$9999=OG$2) * IFERROR(FRACAS!$AN$5:$AN$9999,0) ) ) / IFERROR($ND178/FRACAS!$AY$1*60,0), 1 )))</f>
        <v/>
      </c>
      <c r="OH178" s="347" t="str" cm="1">
        <f t="array" ref="OH178">IF($ND178=0,"",(IFERROR( (IFERROR($ND178/FRACAS!$AY$1*60,0) - SUMPRODUCT( (FRACAS!$K$5:$K$9999=OH$2) * IFERROR(FRACAS!$AN$5:$AN$9999,0) ) ) / IFERROR($ND178/FRACAS!$AY$1*60,0), 1 )))</f>
        <v/>
      </c>
      <c r="OI178" s="347" t="str" cm="1">
        <f t="array" ref="OI178">IF($ND178=0,"",(IFERROR( (IFERROR($ND178/FRACAS!$AY$1*60,0) - SUMPRODUCT( (FRACAS!$K$5:$K$9999=OI$2) * IFERROR(FRACAS!$AN$5:$AN$9999,0) ) ) / IFERROR($ND178/FRACAS!$AY$1*60,0), 1 )))</f>
        <v/>
      </c>
      <c r="OJ178" s="347" t="str" cm="1">
        <f t="array" ref="OJ178">IF($ND178=0,"",(IFERROR( (IFERROR($ND178/FRACAS!$AY$1*60,0) - SUMPRODUCT( (FRACAS!$K$5:$K$9999=OJ$2) * IFERROR(FRACAS!$AN$5:$AN$9999,0) ) ) / IFERROR($ND178/FRACAS!$AY$1*60,0), 1 )))</f>
        <v/>
      </c>
      <c r="OK178" s="347" t="str" cm="1">
        <f t="array" ref="OK178">IF($ND178=0,"",(IFERROR( (IFERROR($ND178/FRACAS!$AY$1*60,0) - SUMPRODUCT( (FRACAS!$K$5:$K$9999=OK$2) * IFERROR(FRACAS!$AN$5:$AN$9999,0) ) ) / IFERROR($ND178/FRACAS!$AY$1*60,0), 1 )))</f>
        <v/>
      </c>
      <c r="OL178" s="347" t="str" cm="1">
        <f t="array" ref="OL178">IF($ND178=0,"",(IFERROR( (IFERROR($ND178/FRACAS!$AY$1*60,0) - SUMPRODUCT( (FRACAS!$K$5:$K$9999=OL$2) * IFERROR(FRACAS!$AN$5:$AN$9999,0) ) ) / IFERROR($ND178/FRACAS!$AY$1*60,0), 1 )))</f>
        <v/>
      </c>
      <c r="OM178" s="347" t="str" cm="1">
        <f t="array" ref="OM178">IF($ND178=0,"",(IFERROR( (IFERROR($ND178/FRACAS!$AY$1*60,0) - SUMPRODUCT( (FRACAS!$K$5:$K$9999=OM$2) * IFERROR(FRACAS!$AN$5:$AN$9999,0) ) ) / IFERROR($ND178/FRACAS!$AY$1*60,0), 1 )))</f>
        <v/>
      </c>
      <c r="ON178" s="347" t="str" cm="1">
        <f t="array" ref="ON178">IF($ND178=0,"",(IFERROR( (IFERROR($ND178/FRACAS!$AY$1*60,0) - SUMPRODUCT( (FRACAS!$K$5:$K$9999=ON$2) * IFERROR(FRACAS!$AN$5:$AN$9999,0) ) ) / IFERROR($ND178/FRACAS!$AY$1*60,0), 1 )))</f>
        <v/>
      </c>
    </row>
    <row r="179" spans="2:404" ht="15" customHeight="1">
      <c r="B179" s="301" t="s">
        <v>234</v>
      </c>
      <c r="C179" s="302">
        <v>46479</v>
      </c>
      <c r="D179" s="279"/>
      <c r="E179" s="279"/>
      <c r="F179" s="279"/>
      <c r="G179" s="279"/>
      <c r="H179" s="279"/>
      <c r="I179" s="279"/>
      <c r="J179" s="279"/>
      <c r="K179" s="279"/>
      <c r="L179" s="279"/>
      <c r="M179" s="279"/>
      <c r="N179" s="305"/>
      <c r="O179" s="279"/>
      <c r="P179" s="279"/>
      <c r="Q179" s="279"/>
      <c r="R179" s="279"/>
      <c r="S179" s="279"/>
      <c r="T179" s="279"/>
      <c r="U179" s="279"/>
      <c r="V179" s="279"/>
      <c r="W179" s="279"/>
      <c r="X179" s="279"/>
      <c r="Y179" s="279"/>
      <c r="Z179" s="279"/>
      <c r="AA179" s="279"/>
      <c r="AB179" s="279"/>
      <c r="AC179" s="279"/>
      <c r="AD179" s="279"/>
      <c r="AE179" s="279"/>
      <c r="AF179" s="279"/>
      <c r="AG179" s="279"/>
      <c r="AH179" s="279"/>
      <c r="AI179" s="279"/>
      <c r="AJ179" s="279"/>
      <c r="AK179" s="279"/>
      <c r="AL179" s="279"/>
      <c r="AM179" s="279"/>
      <c r="AN179" s="279"/>
      <c r="AO179" s="279"/>
      <c r="AP179" s="279"/>
      <c r="AQ179" s="279"/>
      <c r="AR179" s="279"/>
      <c r="AS179" s="279"/>
      <c r="AT179" s="279"/>
      <c r="AU179" s="279"/>
      <c r="AV179" s="279"/>
      <c r="AW179" s="279"/>
      <c r="AX179" s="279"/>
      <c r="AY179" s="279"/>
      <c r="AZ179" s="279"/>
      <c r="BA179" s="280"/>
      <c r="BB179" s="266"/>
      <c r="BD179" s="352"/>
      <c r="BE179" s="352"/>
      <c r="BF179" s="352"/>
      <c r="BG179" s="352"/>
      <c r="BH179" s="352"/>
      <c r="BI179" s="352"/>
      <c r="BJ179" s="352"/>
      <c r="BK179" s="352"/>
      <c r="BL179" s="352"/>
      <c r="BM179" s="352"/>
      <c r="BN179" s="352"/>
      <c r="BO179" s="352"/>
      <c r="BP179" s="352"/>
      <c r="BQ179" s="352"/>
      <c r="BR179" s="352"/>
      <c r="BS179" s="352"/>
      <c r="BT179" s="352"/>
      <c r="BU179" s="352"/>
      <c r="BV179" s="352"/>
      <c r="BW179" s="352"/>
      <c r="BX179" s="352"/>
      <c r="BY179" s="352"/>
      <c r="BZ179" s="352"/>
      <c r="CA179" s="352"/>
      <c r="CB179" s="352"/>
      <c r="CC179" s="352"/>
      <c r="CD179" s="352"/>
      <c r="CE179" s="352"/>
      <c r="CF179" s="352"/>
      <c r="CG179" s="352"/>
      <c r="CH179" s="352"/>
      <c r="CI179" s="352"/>
      <c r="CJ179" s="352"/>
      <c r="CK179" s="352"/>
      <c r="CL179" s="352"/>
      <c r="CM179" s="352"/>
      <c r="CN179" s="352"/>
      <c r="CO179" s="352"/>
      <c r="CP179" s="352"/>
      <c r="CQ179" s="352"/>
      <c r="CR179" s="352"/>
      <c r="CS179" s="352"/>
      <c r="CT179" s="352"/>
      <c r="CU179" s="352"/>
      <c r="CV179" s="352"/>
      <c r="CW179" s="352"/>
      <c r="CX179" s="352"/>
      <c r="CY179" s="352"/>
      <c r="CZ179" s="352"/>
      <c r="DA179" s="352"/>
      <c r="DC179" s="266">
        <f t="shared" si="14"/>
        <v>0</v>
      </c>
      <c r="DD179" s="302" t="str">
        <f t="shared" si="15"/>
        <v/>
      </c>
      <c r="DE179" s="328" t="str">
        <f>IF(D179&gt; 0,(COUNTIFS(FRACAS!$B$5:$B$9997, D$4, FRACAS!$D$5:$D$9997, "&lt;="&amp;D179)), "" )</f>
        <v/>
      </c>
      <c r="DF179" s="282" t="str">
        <f>IF(E179&gt; 0,(COUNTIFS(FRACAS!$B$5:$B$9997, E$4, FRACAS!$D$5:$D$9997, "&lt;="&amp;E179)), "" )</f>
        <v/>
      </c>
      <c r="DG179" s="282" t="str">
        <f>IF(F179&gt; 0,(COUNTIFS(FRACAS!$B$5:$B$9997, F$4, FRACAS!$D$5:$D$9997, "&lt;="&amp;F179)), "" )</f>
        <v/>
      </c>
      <c r="DH179" s="282" t="str">
        <f>IF(G179&gt; 0,(COUNTIFS(FRACAS!$B$5:$B$9997, G$4, FRACAS!$D$5:$D$9997, "&lt;="&amp;G179)), "" )</f>
        <v/>
      </c>
      <c r="DI179" s="282" t="str">
        <f>IF(H179&gt; 0,(COUNTIFS(FRACAS!$B$5:$B$9997, H$4, FRACAS!$D$5:$D$9997, "&lt;="&amp;H179)), "" )</f>
        <v/>
      </c>
      <c r="DJ179" s="282" t="str">
        <f>IF(I179&gt; 0,(COUNTIFS(FRACAS!$B$5:$B$9997, I$4, FRACAS!$D$5:$D$9997, "&lt;="&amp;I179)), "" )</f>
        <v/>
      </c>
      <c r="DK179" s="282" t="str">
        <f>IF(J179&gt; 0,(COUNTIFS(FRACAS!$B$5:$B$9997, J$4, FRACAS!$D$5:$D$9997, "&lt;="&amp;J179)), "" )</f>
        <v/>
      </c>
      <c r="DL179" s="282" t="str">
        <f>IF(K179&gt; 0,(COUNTIFS(FRACAS!$B$5:$B$9997, K$4, FRACAS!$D$5:$D$9997, "&lt;="&amp;K179)), "" )</f>
        <v/>
      </c>
      <c r="DM179" s="282" t="str">
        <f>IF(L179&gt; 0,(COUNTIFS(FRACAS!$B$5:$B$9997, L$4, FRACAS!$D$5:$D$9997, "&lt;="&amp;L179)), "" )</f>
        <v/>
      </c>
      <c r="DN179" s="282" t="str">
        <f>IF(M179&gt; 0,(COUNTIFS(FRACAS!$B$5:$B$9997, M$4, FRACAS!$D$5:$D$9997, "&lt;="&amp;M179)), "" )</f>
        <v/>
      </c>
      <c r="DO179" s="308"/>
      <c r="DP179" s="276"/>
      <c r="DQ179" s="276"/>
      <c r="DR179" s="276"/>
      <c r="DS179" s="276"/>
      <c r="DT179" s="276"/>
      <c r="DU179" s="276"/>
      <c r="DV179" s="276"/>
      <c r="DW179" s="276"/>
      <c r="DX179" s="276"/>
      <c r="DY179" s="276"/>
      <c r="DZ179" s="276"/>
      <c r="EA179" s="276"/>
      <c r="EB179" s="276"/>
      <c r="EC179" s="276"/>
      <c r="ED179" s="276"/>
      <c r="EE179" s="276"/>
      <c r="EF179" s="276"/>
      <c r="EG179" s="276"/>
      <c r="EH179" s="276"/>
      <c r="EI179" s="276"/>
      <c r="EJ179" s="276"/>
      <c r="EK179" s="276"/>
      <c r="EL179" s="276"/>
      <c r="EM179" s="276"/>
      <c r="EN179" s="276"/>
      <c r="EO179" s="276"/>
      <c r="EP179" s="276"/>
      <c r="EQ179" s="276"/>
      <c r="ER179" s="276"/>
      <c r="ES179" s="276"/>
      <c r="ET179" s="276"/>
      <c r="EU179" s="276"/>
      <c r="EV179" s="276"/>
      <c r="EW179" s="276"/>
      <c r="EX179" s="276"/>
      <c r="EY179" s="276"/>
      <c r="EZ179" s="276"/>
      <c r="FA179" s="276"/>
      <c r="FB179" s="277"/>
      <c r="JN179" s="310"/>
      <c r="JO179" s="309"/>
      <c r="JP179" s="309"/>
      <c r="JQ179" s="309"/>
      <c r="JR179" s="309"/>
      <c r="JS179" s="309"/>
      <c r="JT179" s="309"/>
      <c r="JU179" s="309"/>
      <c r="JV179" s="309"/>
      <c r="JW179" s="309"/>
      <c r="JX179" s="309"/>
      <c r="JY179" s="309"/>
      <c r="JZ179" s="309"/>
      <c r="KA179" s="309"/>
      <c r="KB179" s="309"/>
      <c r="KC179" s="309"/>
      <c r="KD179" s="309"/>
      <c r="KE179" s="309"/>
      <c r="KF179" s="309"/>
      <c r="KG179" s="309"/>
      <c r="KH179" s="309"/>
      <c r="KI179" s="309"/>
      <c r="KJ179" s="309"/>
      <c r="KK179" s="309"/>
      <c r="KL179" s="309"/>
      <c r="KM179" s="309"/>
      <c r="KN179" s="309"/>
      <c r="KO179" s="309"/>
      <c r="KP179" s="309"/>
      <c r="KQ179" s="309"/>
      <c r="KR179" s="309"/>
      <c r="KS179" s="309"/>
      <c r="KT179" s="309"/>
      <c r="KU179" s="309"/>
      <c r="KV179" s="309"/>
      <c r="KW179" s="309"/>
      <c r="KX179" s="309"/>
      <c r="KY179" s="309"/>
      <c r="KZ179" s="309"/>
      <c r="LA179" s="309"/>
      <c r="LC179" s="302" t="str">
        <f t="shared" si="17"/>
        <v/>
      </c>
      <c r="LD179" s="354" t="str" cm="1">
        <f t="array" ref="LD179">IFERROR(
    (((D179/FRACAS!$AY$1)*60))
    /
    (((D179/FRACAS!$AY$1)*60) + SUMPRODUCT((FRACAS!$B$5:$B$9997=D$4)*(FRACAS!$D$5:$D$9997&lt;=D179)*(IFERROR(FRACAS!$AM$5:$AM$9997,0)))
    ),"")</f>
        <v/>
      </c>
      <c r="LE179" s="354" t="str" cm="1">
        <f t="array" ref="LE179">IFERROR(
    (((E179/FRACAS!$AY$1)*60))
    /
    (((E179/FRACAS!$AY$1)*60) + SUMPRODUCT((FRACAS!$B$5:$B$9997=E$4)*(FRACAS!$D$5:$D$9997&lt;=E179)*(IFERROR(FRACAS!$AM$5:$AM$9997,0)))
    ),"")</f>
        <v/>
      </c>
      <c r="LF179" s="354" t="str" cm="1">
        <f t="array" ref="LF179">IFERROR(
    (((F179/FRACAS!$AY$1)*60))
    /
    (((F179/FRACAS!$AY$1)*60) + SUMPRODUCT((FRACAS!$B$5:$B$9997=F$4)*(FRACAS!$D$5:$D$9997&lt;=F179)*(IFERROR(FRACAS!$AM$5:$AM$9997,0)))
    ),"")</f>
        <v/>
      </c>
      <c r="LG179" s="354" t="str" cm="1">
        <f t="array" ref="LG179">IFERROR(
    (((G179/FRACAS!$AY$1)*60))
    /
    (((G179/FRACAS!$AY$1)*60) + SUMPRODUCT((FRACAS!$B$5:$B$9997=G$4)*(FRACAS!$D$5:$D$9997&lt;=G179)*(IFERROR(FRACAS!$AM$5:$AM$9997,0)))
    ),"")</f>
        <v/>
      </c>
      <c r="LH179" s="354" t="str" cm="1">
        <f t="array" ref="LH179">IFERROR(
    (((H179/FRACAS!$AY$1)*60))
    /
    (((H179/FRACAS!$AY$1)*60) + SUMPRODUCT((FRACAS!$B$5:$B$9997=H$4)*(FRACAS!$D$5:$D$9997&lt;=H179)*(IFERROR(FRACAS!$AM$5:$AM$9997,0)))
    ),"")</f>
        <v/>
      </c>
      <c r="LI179" s="354" t="str" cm="1">
        <f t="array" ref="LI179">IFERROR(
    (((I179/FRACAS!$AY$1)*60))
    /
    (((I179/FRACAS!$AY$1)*60) + SUMPRODUCT((FRACAS!$B$5:$B$9997=I$4)*(FRACAS!$D$5:$D$9997&lt;=I179)*(IFERROR(FRACAS!$AM$5:$AM$9997,0)))
    ),"")</f>
        <v/>
      </c>
      <c r="LJ179" s="354" t="str" cm="1">
        <f t="array" ref="LJ179">IFERROR(
    (((J179/FRACAS!$AY$1)*60))
    /
    (((J179/FRACAS!$AY$1)*60) + SUMPRODUCT((FRACAS!$B$5:$B$9997=J$4)*(FRACAS!$D$5:$D$9997&lt;=J179)*(IFERROR(FRACAS!$AM$5:$AM$9997,0)))
    ),"")</f>
        <v/>
      </c>
      <c r="LK179" s="354" t="str" cm="1">
        <f t="array" ref="LK179">IFERROR(
    (((K179/FRACAS!$AY$1)*60))
    /
    (((K179/FRACAS!$AY$1)*60) + SUMPRODUCT((FRACAS!$B$5:$B$9997=K$4)*(FRACAS!$D$5:$D$9997&lt;=K179)*(IFERROR(FRACAS!$AM$5:$AM$9997,0)))
    ),"")</f>
        <v/>
      </c>
      <c r="LL179" s="354" t="str" cm="1">
        <f t="array" ref="LL179">IFERROR(
    (((L179/FRACAS!$AY$1)*60))
    /
    (((L179/FRACAS!$AY$1)*60) + SUMPRODUCT((FRACAS!$B$5:$B$9997=L$4)*(FRACAS!$D$5:$D$9997&lt;=L179)*(IFERROR(FRACAS!$AM$5:$AM$9997,0)))
    ),"")</f>
        <v/>
      </c>
      <c r="LM179" s="354" t="str" cm="1">
        <f t="array" ref="LM179">IFERROR(
    (((M179/FRACAS!$AY$1)*60))
    /
    (((M179/FRACAS!$AY$1)*60) + SUMPRODUCT((FRACAS!$B$5:$B$9997=M$4)*(FRACAS!$D$5:$D$9997&lt;=M179)*(IFERROR(FRACAS!$AM$5:$AM$9997,0)))
    ),"")</f>
        <v/>
      </c>
      <c r="LN179" s="308"/>
      <c r="LO179" s="276"/>
      <c r="LP179" s="276"/>
      <c r="LQ179" s="276"/>
      <c r="LR179" s="276"/>
      <c r="LS179" s="276"/>
      <c r="LT179" s="276"/>
      <c r="LU179" s="276"/>
      <c r="LV179" s="276"/>
      <c r="LW179" s="276"/>
      <c r="LX179" s="276"/>
      <c r="LY179" s="276"/>
      <c r="LZ179" s="276"/>
      <c r="MA179" s="276"/>
      <c r="MB179" s="276"/>
      <c r="MC179" s="276"/>
      <c r="MD179" s="276"/>
      <c r="ME179" s="276"/>
      <c r="MF179" s="276"/>
      <c r="MG179" s="276"/>
      <c r="MH179" s="276"/>
      <c r="MI179" s="276"/>
      <c r="MJ179" s="276"/>
      <c r="MK179" s="276"/>
      <c r="ML179" s="276"/>
      <c r="MM179" s="276"/>
      <c r="MN179" s="276"/>
      <c r="MO179" s="276"/>
      <c r="MP179" s="276"/>
      <c r="MQ179" s="276"/>
      <c r="MR179" s="276"/>
      <c r="MS179" s="276"/>
      <c r="MT179" s="276"/>
      <c r="MU179" s="276"/>
      <c r="MV179" s="276"/>
      <c r="MW179" s="276"/>
      <c r="MX179" s="276"/>
      <c r="MY179" s="276"/>
      <c r="MZ179" s="276"/>
      <c r="NA179" s="277"/>
      <c r="ND179" s="345">
        <f t="shared" si="18"/>
        <v>0</v>
      </c>
      <c r="NE179" s="346" t="str">
        <f t="shared" si="16"/>
        <v/>
      </c>
      <c r="NF179" s="347" t="str" cm="1">
        <f t="array" ref="NF179">IF($ND179=0,"",(IFERROR( (IFERROR($ND179/FRACAS!$AY$1*60,0) - SUMPRODUCT( (FRACAS!$K$5:$K$9999=NF$2) * IFERROR(FRACAS!$AN$5:$AN$9999,0) ) ) / IFERROR($ND179/FRACAS!$AY$1*60,0), 1 )))</f>
        <v/>
      </c>
      <c r="NG179" s="347" t="str" cm="1">
        <f t="array" ref="NG179">IF($ND179=0,"",(IFERROR( (IFERROR($ND179/FRACAS!$AY$1*60,0) - SUMPRODUCT( (FRACAS!$K$5:$K$9999=NG$2) * IFERROR(FRACAS!$AN$5:$AN$9999,0) ) ) / IFERROR($ND179/FRACAS!$AY$1*60,0), 1 )))</f>
        <v/>
      </c>
      <c r="NH179" s="347" t="str" cm="1">
        <f t="array" ref="NH179">IF($ND179=0,"",(IFERROR( (IFERROR($ND179/FRACAS!$AY$1*60,0) - SUMPRODUCT( (FRACAS!$K$5:$K$9999=NH$2) * IFERROR(FRACAS!$AN$5:$AN$9999,0) ) ) / IFERROR($ND179/FRACAS!$AY$1*60,0), 1 )))</f>
        <v/>
      </c>
      <c r="NI179" s="347" t="str" cm="1">
        <f t="array" ref="NI179">IF($ND179=0,"",(IFERROR( (IFERROR($ND179/FRACAS!$AY$1*60,0) - SUMPRODUCT( (FRACAS!$K$5:$K$9999=NI$2) * IFERROR(FRACAS!$AN$5:$AN$9999,0) ) ) / IFERROR($ND179/FRACAS!$AY$1*60,0), 1 )))</f>
        <v/>
      </c>
      <c r="NJ179" s="347" t="str" cm="1">
        <f t="array" ref="NJ179">IF($ND179=0,"",(IFERROR( (IFERROR($ND179/FRACAS!$AY$1*60,0) - SUMPRODUCT( (FRACAS!$K$5:$K$9999=NJ$2) * IFERROR(FRACAS!$AN$5:$AN$9999,0) ) ) / IFERROR($ND179/FRACAS!$AY$1*60,0), 1 )))</f>
        <v/>
      </c>
      <c r="NK179" s="347" t="str" cm="1">
        <f t="array" ref="NK179">IF($ND179=0,"",(IFERROR( (IFERROR($ND179/FRACAS!$AY$1*60,0) - SUMPRODUCT( (FRACAS!$K$5:$K$9999=NK$2) * IFERROR(FRACAS!$AN$5:$AN$9999,0) ) ) / IFERROR($ND179/FRACAS!$AY$1*60,0), 1 )))</f>
        <v/>
      </c>
      <c r="NL179" s="347" t="str" cm="1">
        <f t="array" ref="NL179">IF($ND179=0,"",(IFERROR( (IFERROR($ND179/FRACAS!$AY$1*60,0) - SUMPRODUCT( (FRACAS!$K$5:$K$9999=NL$2) * IFERROR(FRACAS!$AN$5:$AN$9999,0) ) ) / IFERROR($ND179/FRACAS!$AY$1*60,0), 1 )))</f>
        <v/>
      </c>
      <c r="NM179" s="347" t="str" cm="1">
        <f t="array" ref="NM179">IF($ND179=0,"",(IFERROR( (IFERROR($ND179/FRACAS!$AY$1*60,0) - SUMPRODUCT( (FRACAS!$K$5:$K$9999=NM$2) * IFERROR(FRACAS!$AN$5:$AN$9999,0) ) ) / IFERROR($ND179/FRACAS!$AY$1*60,0), 1 )))</f>
        <v/>
      </c>
      <c r="NN179" s="347" t="str" cm="1">
        <f t="array" ref="NN179">IF($ND179=0,"",(IFERROR( (IFERROR($ND179/FRACAS!$AY$1*60,0) - SUMPRODUCT( (FRACAS!$K$5:$K$9999=NN$2) * IFERROR(FRACAS!$AN$5:$AN$9999,0) ) ) / IFERROR($ND179/FRACAS!$AY$1*60,0), 1 )))</f>
        <v/>
      </c>
      <c r="NO179" s="347" t="str" cm="1">
        <f t="array" ref="NO179">IF($ND179=0,"",(IFERROR( (IFERROR($ND179/FRACAS!$AY$1*60,0) - SUMPRODUCT( (FRACAS!$K$5:$K$9999=NO$2) * IFERROR(FRACAS!$AN$5:$AN$9999,0) ) ) / IFERROR($ND179/FRACAS!$AY$1*60,0), 1 )))</f>
        <v/>
      </c>
      <c r="NP179" s="347" t="str" cm="1">
        <f t="array" ref="NP179">IF($ND179=0,"",(IFERROR( (IFERROR($ND179/FRACAS!$AY$1*60,0) - SUMPRODUCT( (FRACAS!$K$5:$K$9999=NP$2) * IFERROR(FRACAS!$AN$5:$AN$9999,0) ) ) / IFERROR($ND179/FRACAS!$AY$1*60,0), 1 )))</f>
        <v/>
      </c>
      <c r="NQ179" s="347" t="str" cm="1">
        <f t="array" ref="NQ179">IF($ND179=0,"",(IFERROR( (IFERROR($ND179/FRACAS!$AY$1*60,0) - SUMPRODUCT( (FRACAS!$K$5:$K$9999=NQ$2) * IFERROR(FRACAS!$AN$5:$AN$9999,0) ) ) / IFERROR($ND179/FRACAS!$AY$1*60,0), 1 )))</f>
        <v/>
      </c>
      <c r="NR179" s="347" t="str" cm="1">
        <f t="array" ref="NR179">IF($ND179=0,"",(IFERROR( (IFERROR($ND179/FRACAS!$AY$1*60,0) - SUMPRODUCT( (FRACAS!$K$5:$K$9999=NR$2) * IFERROR(FRACAS!$AN$5:$AN$9999,0) ) ) / IFERROR($ND179/FRACAS!$AY$1*60,0), 1 )))</f>
        <v/>
      </c>
      <c r="NS179" s="347" t="str" cm="1">
        <f t="array" ref="NS179">IF($ND179=0,"",(IFERROR( (IFERROR($ND179/FRACAS!$AY$1*60,0) - SUMPRODUCT( (FRACAS!$K$5:$K$9999=NS$2) * IFERROR(FRACAS!$AN$5:$AN$9999,0) ) ) / IFERROR($ND179/FRACAS!$AY$1*60,0), 1 )))</f>
        <v/>
      </c>
      <c r="NT179" s="347" t="str" cm="1">
        <f t="array" ref="NT179">IF($ND179=0,"",(IFERROR( (IFERROR($ND179/FRACAS!$AY$1*60,0) - SUMPRODUCT( (FRACAS!$K$5:$K$9999=NT$2) * IFERROR(FRACAS!$AN$5:$AN$9999,0) ) ) / IFERROR($ND179/FRACAS!$AY$1*60,0), 1 )))</f>
        <v/>
      </c>
      <c r="NU179" s="347" t="str" cm="1">
        <f t="array" ref="NU179">IF($ND179=0,"",(IFERROR( (IFERROR($ND179/FRACAS!$AY$1*60,0) - SUMPRODUCT( (FRACAS!$K$5:$K$9999=NU$2) * IFERROR(FRACAS!$AN$5:$AN$9999,0) ) ) / IFERROR($ND179/FRACAS!$AY$1*60,0), 1 )))</f>
        <v/>
      </c>
      <c r="NV179" s="347" t="str" cm="1">
        <f t="array" ref="NV179">IF($ND179=0,"",(IFERROR( (IFERROR($ND179/FRACAS!$AY$1*60,0) - SUMPRODUCT( (FRACAS!$K$5:$K$9999=NV$2) * IFERROR(FRACAS!$AN$5:$AN$9999,0) ) ) / IFERROR($ND179/FRACAS!$AY$1*60,0), 1 )))</f>
        <v/>
      </c>
      <c r="NW179" s="347" t="str" cm="1">
        <f t="array" ref="NW179">IF($ND179=0,"",(IFERROR( (IFERROR($ND179/FRACAS!$AY$1*60,0) - SUMPRODUCT( (FRACAS!$K$5:$K$9999=NW$2) * IFERROR(FRACAS!$AN$5:$AN$9999,0) ) ) / IFERROR($ND179/FRACAS!$AY$1*60,0), 1 )))</f>
        <v/>
      </c>
      <c r="NX179" s="347" t="str" cm="1">
        <f t="array" ref="NX179">IF($ND179=0,"",(IFERROR( (IFERROR($ND179/FRACAS!$AY$1*60,0) - SUMPRODUCT( (FRACAS!$K$5:$K$9999=NX$2) * IFERROR(FRACAS!$AN$5:$AN$9999,0) ) ) / IFERROR($ND179/FRACAS!$AY$1*60,0), 1 )))</f>
        <v/>
      </c>
      <c r="NY179" s="347" t="str" cm="1">
        <f t="array" ref="NY179">IF($ND179=0,"",(IFERROR( (IFERROR($ND179/FRACAS!$AY$1*60,0) - SUMPRODUCT( (FRACAS!$K$5:$K$9999=NY$2) * IFERROR(FRACAS!$AN$5:$AN$9999,0) ) ) / IFERROR($ND179/FRACAS!$AY$1*60,0), 1 )))</f>
        <v/>
      </c>
      <c r="NZ179" s="347" t="str" cm="1">
        <f t="array" ref="NZ179">IF($ND179=0,"",(IFERROR( (IFERROR($ND179/FRACAS!$AY$1*60,0) - SUMPRODUCT( (FRACAS!$K$5:$K$9999=NZ$2) * IFERROR(FRACAS!$AN$5:$AN$9999,0) ) ) / IFERROR($ND179/FRACAS!$AY$1*60,0), 1 )))</f>
        <v/>
      </c>
      <c r="OA179" s="347" t="str" cm="1">
        <f t="array" ref="OA179">IF($ND179=0,"",(IFERROR( (IFERROR($ND179/FRACAS!$AY$1*60,0) - SUMPRODUCT( (FRACAS!$K$5:$K$9999=OA$2) * IFERROR(FRACAS!$AN$5:$AN$9999,0) ) ) / IFERROR($ND179/FRACAS!$AY$1*60,0), 1 )))</f>
        <v/>
      </c>
      <c r="OB179" s="347" t="str" cm="1">
        <f t="array" ref="OB179">IF($ND179=0,"",(IFERROR( (IFERROR($ND179/FRACAS!$AY$1*60,0) - SUMPRODUCT( (FRACAS!$K$5:$K$9999=OB$2) * IFERROR(FRACAS!$AN$5:$AN$9999,0) ) ) / IFERROR($ND179/FRACAS!$AY$1*60,0), 1 )))</f>
        <v/>
      </c>
      <c r="OC179" s="347" t="str" cm="1">
        <f t="array" ref="OC179">IF($ND179=0,"",(IFERROR( (IFERROR($ND179/FRACAS!$AY$1*60,0) - SUMPRODUCT( (FRACAS!$K$5:$K$9999=OC$2) * IFERROR(FRACAS!$AN$5:$AN$9999,0) ) ) / IFERROR($ND179/FRACAS!$AY$1*60,0), 1 )))</f>
        <v/>
      </c>
      <c r="OD179" s="347" t="str" cm="1">
        <f t="array" ref="OD179">IF($ND179=0,"",(IFERROR( (IFERROR($ND179/FRACAS!$AY$1*60,0) - SUMPRODUCT( (FRACAS!$K$5:$K$9999=OD$2) * IFERROR(FRACAS!$AN$5:$AN$9999,0) ) ) / IFERROR($ND179/FRACAS!$AY$1*60,0), 1 )))</f>
        <v/>
      </c>
      <c r="OE179" s="347" t="str" cm="1">
        <f t="array" ref="OE179">IF($ND179=0,"",(IFERROR( (IFERROR($ND179/FRACAS!$AY$1*60,0) - SUMPRODUCT( (FRACAS!$K$5:$K$9999=OE$2) * IFERROR(FRACAS!$AN$5:$AN$9999,0) ) ) / IFERROR($ND179/FRACAS!$AY$1*60,0), 1 )))</f>
        <v/>
      </c>
      <c r="OF179" s="347" t="str" cm="1">
        <f t="array" ref="OF179">IF($ND179=0,"",(IFERROR( (IFERROR($ND179/FRACAS!$AY$1*60,0) - SUMPRODUCT( (FRACAS!$K$5:$K$9999=OF$2) * IFERROR(FRACAS!$AN$5:$AN$9999,0) ) ) / IFERROR($ND179/FRACAS!$AY$1*60,0), 1 )))</f>
        <v/>
      </c>
      <c r="OG179" s="347" t="str" cm="1">
        <f t="array" ref="OG179">IF($ND179=0,"",(IFERROR( (IFERROR($ND179/FRACAS!$AY$1*60,0) - SUMPRODUCT( (FRACAS!$K$5:$K$9999=OG$2) * IFERROR(FRACAS!$AN$5:$AN$9999,0) ) ) / IFERROR($ND179/FRACAS!$AY$1*60,0), 1 )))</f>
        <v/>
      </c>
      <c r="OH179" s="347" t="str" cm="1">
        <f t="array" ref="OH179">IF($ND179=0,"",(IFERROR( (IFERROR($ND179/FRACAS!$AY$1*60,0) - SUMPRODUCT( (FRACAS!$K$5:$K$9999=OH$2) * IFERROR(FRACAS!$AN$5:$AN$9999,0) ) ) / IFERROR($ND179/FRACAS!$AY$1*60,0), 1 )))</f>
        <v/>
      </c>
      <c r="OI179" s="347" t="str" cm="1">
        <f t="array" ref="OI179">IF($ND179=0,"",(IFERROR( (IFERROR($ND179/FRACAS!$AY$1*60,0) - SUMPRODUCT( (FRACAS!$K$5:$K$9999=OI$2) * IFERROR(FRACAS!$AN$5:$AN$9999,0) ) ) / IFERROR($ND179/FRACAS!$AY$1*60,0), 1 )))</f>
        <v/>
      </c>
      <c r="OJ179" s="347" t="str" cm="1">
        <f t="array" ref="OJ179">IF($ND179=0,"",(IFERROR( (IFERROR($ND179/FRACAS!$AY$1*60,0) - SUMPRODUCT( (FRACAS!$K$5:$K$9999=OJ$2) * IFERROR(FRACAS!$AN$5:$AN$9999,0) ) ) / IFERROR($ND179/FRACAS!$AY$1*60,0), 1 )))</f>
        <v/>
      </c>
      <c r="OK179" s="347" t="str" cm="1">
        <f t="array" ref="OK179">IF($ND179=0,"",(IFERROR( (IFERROR($ND179/FRACAS!$AY$1*60,0) - SUMPRODUCT( (FRACAS!$K$5:$K$9999=OK$2) * IFERROR(FRACAS!$AN$5:$AN$9999,0) ) ) / IFERROR($ND179/FRACAS!$AY$1*60,0), 1 )))</f>
        <v/>
      </c>
      <c r="OL179" s="347" t="str" cm="1">
        <f t="array" ref="OL179">IF($ND179=0,"",(IFERROR( (IFERROR($ND179/FRACAS!$AY$1*60,0) - SUMPRODUCT( (FRACAS!$K$5:$K$9999=OL$2) * IFERROR(FRACAS!$AN$5:$AN$9999,0) ) ) / IFERROR($ND179/FRACAS!$AY$1*60,0), 1 )))</f>
        <v/>
      </c>
      <c r="OM179" s="347" t="str" cm="1">
        <f t="array" ref="OM179">IF($ND179=0,"",(IFERROR( (IFERROR($ND179/FRACAS!$AY$1*60,0) - SUMPRODUCT( (FRACAS!$K$5:$K$9999=OM$2) * IFERROR(FRACAS!$AN$5:$AN$9999,0) ) ) / IFERROR($ND179/FRACAS!$AY$1*60,0), 1 )))</f>
        <v/>
      </c>
      <c r="ON179" s="347" t="str" cm="1">
        <f t="array" ref="ON179">IF($ND179=0,"",(IFERROR( (IFERROR($ND179/FRACAS!$AY$1*60,0) - SUMPRODUCT( (FRACAS!$K$5:$K$9999=ON$2) * IFERROR(FRACAS!$AN$5:$AN$9999,0) ) ) / IFERROR($ND179/FRACAS!$AY$1*60,0), 1 )))</f>
        <v/>
      </c>
    </row>
    <row r="180" spans="2:404" ht="15" customHeight="1">
      <c r="B180" s="301" t="s">
        <v>235</v>
      </c>
      <c r="C180" s="302">
        <v>46486</v>
      </c>
      <c r="D180" s="279"/>
      <c r="E180" s="279"/>
      <c r="F180" s="279"/>
      <c r="G180" s="279"/>
      <c r="H180" s="279"/>
      <c r="I180" s="279"/>
      <c r="J180" s="279"/>
      <c r="K180" s="279"/>
      <c r="L180" s="279"/>
      <c r="M180" s="279"/>
      <c r="N180" s="305"/>
      <c r="O180" s="279"/>
      <c r="P180" s="279"/>
      <c r="Q180" s="279"/>
      <c r="R180" s="279"/>
      <c r="S180" s="279"/>
      <c r="T180" s="279"/>
      <c r="U180" s="279"/>
      <c r="V180" s="279"/>
      <c r="W180" s="279"/>
      <c r="X180" s="279"/>
      <c r="Y180" s="279"/>
      <c r="Z180" s="279"/>
      <c r="AA180" s="279"/>
      <c r="AB180" s="279"/>
      <c r="AC180" s="279"/>
      <c r="AD180" s="279"/>
      <c r="AE180" s="279"/>
      <c r="AF180" s="279"/>
      <c r="AG180" s="279"/>
      <c r="AH180" s="279"/>
      <c r="AI180" s="279"/>
      <c r="AJ180" s="279"/>
      <c r="AK180" s="279"/>
      <c r="AL180" s="279"/>
      <c r="AM180" s="279"/>
      <c r="AN180" s="279"/>
      <c r="AO180" s="279"/>
      <c r="AP180" s="279"/>
      <c r="AQ180" s="279"/>
      <c r="AR180" s="279"/>
      <c r="AS180" s="279"/>
      <c r="AT180" s="279"/>
      <c r="AU180" s="279"/>
      <c r="AV180" s="279"/>
      <c r="AW180" s="279"/>
      <c r="AX180" s="279"/>
      <c r="AY180" s="279"/>
      <c r="AZ180" s="279"/>
      <c r="BA180" s="280"/>
      <c r="BB180" s="266"/>
      <c r="BD180" s="352"/>
      <c r="BE180" s="352"/>
      <c r="BF180" s="352"/>
      <c r="BG180" s="352"/>
      <c r="BH180" s="352"/>
      <c r="BI180" s="352"/>
      <c r="BJ180" s="352"/>
      <c r="BK180" s="352"/>
      <c r="BL180" s="352"/>
      <c r="BM180" s="352"/>
      <c r="BN180" s="352"/>
      <c r="BO180" s="352"/>
      <c r="BP180" s="352"/>
      <c r="BQ180" s="352"/>
      <c r="BR180" s="352"/>
      <c r="BS180" s="352"/>
      <c r="BT180" s="352"/>
      <c r="BU180" s="352"/>
      <c r="BV180" s="352"/>
      <c r="BW180" s="352"/>
      <c r="BX180" s="352"/>
      <c r="BY180" s="352"/>
      <c r="BZ180" s="352"/>
      <c r="CA180" s="352"/>
      <c r="CB180" s="352"/>
      <c r="CC180" s="352"/>
      <c r="CD180" s="352"/>
      <c r="CE180" s="352"/>
      <c r="CF180" s="352"/>
      <c r="CG180" s="352"/>
      <c r="CH180" s="352"/>
      <c r="CI180" s="352"/>
      <c r="CJ180" s="352"/>
      <c r="CK180" s="352"/>
      <c r="CL180" s="352"/>
      <c r="CM180" s="352"/>
      <c r="CN180" s="352"/>
      <c r="CO180" s="352"/>
      <c r="CP180" s="352"/>
      <c r="CQ180" s="352"/>
      <c r="CR180" s="352"/>
      <c r="CS180" s="352"/>
      <c r="CT180" s="352"/>
      <c r="CU180" s="352"/>
      <c r="CV180" s="352"/>
      <c r="CW180" s="352"/>
      <c r="CX180" s="352"/>
      <c r="CY180" s="352"/>
      <c r="CZ180" s="352"/>
      <c r="DA180" s="352"/>
      <c r="DC180" s="266">
        <f t="shared" si="14"/>
        <v>0</v>
      </c>
      <c r="DD180" s="302" t="str">
        <f t="shared" si="15"/>
        <v/>
      </c>
      <c r="DE180" s="328" t="str">
        <f>IF(D180&gt; 0,(COUNTIFS(FRACAS!$B$5:$B$9997, D$4, FRACAS!$D$5:$D$9997, "&lt;="&amp;D180)), "" )</f>
        <v/>
      </c>
      <c r="DF180" s="282" t="str">
        <f>IF(E180&gt; 0,(COUNTIFS(FRACAS!$B$5:$B$9997, E$4, FRACAS!$D$5:$D$9997, "&lt;="&amp;E180)), "" )</f>
        <v/>
      </c>
      <c r="DG180" s="282" t="str">
        <f>IF(F180&gt; 0,(COUNTIFS(FRACAS!$B$5:$B$9997, F$4, FRACAS!$D$5:$D$9997, "&lt;="&amp;F180)), "" )</f>
        <v/>
      </c>
      <c r="DH180" s="282" t="str">
        <f>IF(G180&gt; 0,(COUNTIFS(FRACAS!$B$5:$B$9997, G$4, FRACAS!$D$5:$D$9997, "&lt;="&amp;G180)), "" )</f>
        <v/>
      </c>
      <c r="DI180" s="282" t="str">
        <f>IF(H180&gt; 0,(COUNTIFS(FRACAS!$B$5:$B$9997, H$4, FRACAS!$D$5:$D$9997, "&lt;="&amp;H180)), "" )</f>
        <v/>
      </c>
      <c r="DJ180" s="282" t="str">
        <f>IF(I180&gt; 0,(COUNTIFS(FRACAS!$B$5:$B$9997, I$4, FRACAS!$D$5:$D$9997, "&lt;="&amp;I180)), "" )</f>
        <v/>
      </c>
      <c r="DK180" s="282" t="str">
        <f>IF(J180&gt; 0,(COUNTIFS(FRACAS!$B$5:$B$9997, J$4, FRACAS!$D$5:$D$9997, "&lt;="&amp;J180)), "" )</f>
        <v/>
      </c>
      <c r="DL180" s="282" t="str">
        <f>IF(K180&gt; 0,(COUNTIFS(FRACAS!$B$5:$B$9997, K$4, FRACAS!$D$5:$D$9997, "&lt;="&amp;K180)), "" )</f>
        <v/>
      </c>
      <c r="DM180" s="282" t="str">
        <f>IF(L180&gt; 0,(COUNTIFS(FRACAS!$B$5:$B$9997, L$4, FRACAS!$D$5:$D$9997, "&lt;="&amp;L180)), "" )</f>
        <v/>
      </c>
      <c r="DN180" s="282" t="str">
        <f>IF(M180&gt; 0,(COUNTIFS(FRACAS!$B$5:$B$9997, M$4, FRACAS!$D$5:$D$9997, "&lt;="&amp;M180)), "" )</f>
        <v/>
      </c>
      <c r="DO180" s="308"/>
      <c r="DP180" s="276"/>
      <c r="DQ180" s="276"/>
      <c r="DR180" s="276"/>
      <c r="DS180" s="276"/>
      <c r="DT180" s="276"/>
      <c r="DU180" s="276"/>
      <c r="DV180" s="276"/>
      <c r="DW180" s="276"/>
      <c r="DX180" s="276"/>
      <c r="DY180" s="276"/>
      <c r="DZ180" s="276"/>
      <c r="EA180" s="276"/>
      <c r="EB180" s="276"/>
      <c r="EC180" s="276"/>
      <c r="ED180" s="276"/>
      <c r="EE180" s="276"/>
      <c r="EF180" s="276"/>
      <c r="EG180" s="276"/>
      <c r="EH180" s="276"/>
      <c r="EI180" s="276"/>
      <c r="EJ180" s="276"/>
      <c r="EK180" s="276"/>
      <c r="EL180" s="276"/>
      <c r="EM180" s="276"/>
      <c r="EN180" s="276"/>
      <c r="EO180" s="276"/>
      <c r="EP180" s="276"/>
      <c r="EQ180" s="276"/>
      <c r="ER180" s="276"/>
      <c r="ES180" s="276"/>
      <c r="ET180" s="276"/>
      <c r="EU180" s="276"/>
      <c r="EV180" s="276"/>
      <c r="EW180" s="276"/>
      <c r="EX180" s="276"/>
      <c r="EY180" s="276"/>
      <c r="EZ180" s="276"/>
      <c r="FA180" s="276"/>
      <c r="FB180" s="277"/>
      <c r="JN180" s="310"/>
      <c r="JO180" s="309"/>
      <c r="JP180" s="309"/>
      <c r="JQ180" s="309"/>
      <c r="JR180" s="309"/>
      <c r="JS180" s="309"/>
      <c r="JT180" s="309"/>
      <c r="JU180" s="309"/>
      <c r="JV180" s="309"/>
      <c r="JW180" s="309"/>
      <c r="JX180" s="309"/>
      <c r="JY180" s="309"/>
      <c r="JZ180" s="309"/>
      <c r="KA180" s="309"/>
      <c r="KB180" s="309"/>
      <c r="KC180" s="309"/>
      <c r="KD180" s="309"/>
      <c r="KE180" s="309"/>
      <c r="KF180" s="309"/>
      <c r="KG180" s="309"/>
      <c r="KH180" s="309"/>
      <c r="KI180" s="309"/>
      <c r="KJ180" s="309"/>
      <c r="KK180" s="309"/>
      <c r="KL180" s="309"/>
      <c r="KM180" s="309"/>
      <c r="KN180" s="309"/>
      <c r="KO180" s="309"/>
      <c r="KP180" s="309"/>
      <c r="KQ180" s="309"/>
      <c r="KR180" s="309"/>
      <c r="KS180" s="309"/>
      <c r="KT180" s="309"/>
      <c r="KU180" s="309"/>
      <c r="KV180" s="309"/>
      <c r="KW180" s="309"/>
      <c r="KX180" s="309"/>
      <c r="KY180" s="309"/>
      <c r="KZ180" s="309"/>
      <c r="LA180" s="309"/>
      <c r="LC180" s="302" t="str">
        <f t="shared" si="17"/>
        <v/>
      </c>
      <c r="LD180" s="354" t="str" cm="1">
        <f t="array" ref="LD180">IFERROR(
    (((D180/FRACAS!$AY$1)*60))
    /
    (((D180/FRACAS!$AY$1)*60) + SUMPRODUCT((FRACAS!$B$5:$B$9997=D$4)*(FRACAS!$D$5:$D$9997&lt;=D180)*(IFERROR(FRACAS!$AM$5:$AM$9997,0)))
    ),"")</f>
        <v/>
      </c>
      <c r="LE180" s="354" t="str" cm="1">
        <f t="array" ref="LE180">IFERROR(
    (((E180/FRACAS!$AY$1)*60))
    /
    (((E180/FRACAS!$AY$1)*60) + SUMPRODUCT((FRACAS!$B$5:$B$9997=E$4)*(FRACAS!$D$5:$D$9997&lt;=E180)*(IFERROR(FRACAS!$AM$5:$AM$9997,0)))
    ),"")</f>
        <v/>
      </c>
      <c r="LF180" s="354" t="str" cm="1">
        <f t="array" ref="LF180">IFERROR(
    (((F180/FRACAS!$AY$1)*60))
    /
    (((F180/FRACAS!$AY$1)*60) + SUMPRODUCT((FRACAS!$B$5:$B$9997=F$4)*(FRACAS!$D$5:$D$9997&lt;=F180)*(IFERROR(FRACAS!$AM$5:$AM$9997,0)))
    ),"")</f>
        <v/>
      </c>
      <c r="LG180" s="354" t="str" cm="1">
        <f t="array" ref="LG180">IFERROR(
    (((G180/FRACAS!$AY$1)*60))
    /
    (((G180/FRACAS!$AY$1)*60) + SUMPRODUCT((FRACAS!$B$5:$B$9997=G$4)*(FRACAS!$D$5:$D$9997&lt;=G180)*(IFERROR(FRACAS!$AM$5:$AM$9997,0)))
    ),"")</f>
        <v/>
      </c>
      <c r="LH180" s="354" t="str" cm="1">
        <f t="array" ref="LH180">IFERROR(
    (((H180/FRACAS!$AY$1)*60))
    /
    (((H180/FRACAS!$AY$1)*60) + SUMPRODUCT((FRACAS!$B$5:$B$9997=H$4)*(FRACAS!$D$5:$D$9997&lt;=H180)*(IFERROR(FRACAS!$AM$5:$AM$9997,0)))
    ),"")</f>
        <v/>
      </c>
      <c r="LI180" s="354" t="str" cm="1">
        <f t="array" ref="LI180">IFERROR(
    (((I180/FRACAS!$AY$1)*60))
    /
    (((I180/FRACAS!$AY$1)*60) + SUMPRODUCT((FRACAS!$B$5:$B$9997=I$4)*(FRACAS!$D$5:$D$9997&lt;=I180)*(IFERROR(FRACAS!$AM$5:$AM$9997,0)))
    ),"")</f>
        <v/>
      </c>
      <c r="LJ180" s="354" t="str" cm="1">
        <f t="array" ref="LJ180">IFERROR(
    (((J180/FRACAS!$AY$1)*60))
    /
    (((J180/FRACAS!$AY$1)*60) + SUMPRODUCT((FRACAS!$B$5:$B$9997=J$4)*(FRACAS!$D$5:$D$9997&lt;=J180)*(IFERROR(FRACAS!$AM$5:$AM$9997,0)))
    ),"")</f>
        <v/>
      </c>
      <c r="LK180" s="354" t="str" cm="1">
        <f t="array" ref="LK180">IFERROR(
    (((K180/FRACAS!$AY$1)*60))
    /
    (((K180/FRACAS!$AY$1)*60) + SUMPRODUCT((FRACAS!$B$5:$B$9997=K$4)*(FRACAS!$D$5:$D$9997&lt;=K180)*(IFERROR(FRACAS!$AM$5:$AM$9997,0)))
    ),"")</f>
        <v/>
      </c>
      <c r="LL180" s="354" t="str" cm="1">
        <f t="array" ref="LL180">IFERROR(
    (((L180/FRACAS!$AY$1)*60))
    /
    (((L180/FRACAS!$AY$1)*60) + SUMPRODUCT((FRACAS!$B$5:$B$9997=L$4)*(FRACAS!$D$5:$D$9997&lt;=L180)*(IFERROR(FRACAS!$AM$5:$AM$9997,0)))
    ),"")</f>
        <v/>
      </c>
      <c r="LM180" s="354" t="str" cm="1">
        <f t="array" ref="LM180">IFERROR(
    (((M180/FRACAS!$AY$1)*60))
    /
    (((M180/FRACAS!$AY$1)*60) + SUMPRODUCT((FRACAS!$B$5:$B$9997=M$4)*(FRACAS!$D$5:$D$9997&lt;=M180)*(IFERROR(FRACAS!$AM$5:$AM$9997,0)))
    ),"")</f>
        <v/>
      </c>
      <c r="LN180" s="308"/>
      <c r="LO180" s="276"/>
      <c r="LP180" s="276"/>
      <c r="LQ180" s="276"/>
      <c r="LR180" s="276"/>
      <c r="LS180" s="276"/>
      <c r="LT180" s="276"/>
      <c r="LU180" s="276"/>
      <c r="LV180" s="276"/>
      <c r="LW180" s="276"/>
      <c r="LX180" s="276"/>
      <c r="LY180" s="276"/>
      <c r="LZ180" s="276"/>
      <c r="MA180" s="276"/>
      <c r="MB180" s="276"/>
      <c r="MC180" s="276"/>
      <c r="MD180" s="276"/>
      <c r="ME180" s="276"/>
      <c r="MF180" s="276"/>
      <c r="MG180" s="276"/>
      <c r="MH180" s="276"/>
      <c r="MI180" s="276"/>
      <c r="MJ180" s="276"/>
      <c r="MK180" s="276"/>
      <c r="ML180" s="276"/>
      <c r="MM180" s="276"/>
      <c r="MN180" s="276"/>
      <c r="MO180" s="276"/>
      <c r="MP180" s="276"/>
      <c r="MQ180" s="276"/>
      <c r="MR180" s="276"/>
      <c r="MS180" s="276"/>
      <c r="MT180" s="276"/>
      <c r="MU180" s="276"/>
      <c r="MV180" s="276"/>
      <c r="MW180" s="276"/>
      <c r="MX180" s="276"/>
      <c r="MY180" s="276"/>
      <c r="MZ180" s="276"/>
      <c r="NA180" s="277"/>
      <c r="ND180" s="345">
        <f t="shared" si="18"/>
        <v>0</v>
      </c>
      <c r="NE180" s="346" t="str">
        <f t="shared" si="16"/>
        <v/>
      </c>
      <c r="NF180" s="347" t="str" cm="1">
        <f t="array" ref="NF180">IF($ND180=0,"",(IFERROR( (IFERROR($ND180/FRACAS!$AY$1*60,0) - SUMPRODUCT( (FRACAS!$K$5:$K$9999=NF$2) * IFERROR(FRACAS!$AN$5:$AN$9999,0) ) ) / IFERROR($ND180/FRACAS!$AY$1*60,0), 1 )))</f>
        <v/>
      </c>
      <c r="NG180" s="347" t="str" cm="1">
        <f t="array" ref="NG180">IF($ND180=0,"",(IFERROR( (IFERROR($ND180/FRACAS!$AY$1*60,0) - SUMPRODUCT( (FRACAS!$K$5:$K$9999=NG$2) * IFERROR(FRACAS!$AN$5:$AN$9999,0) ) ) / IFERROR($ND180/FRACAS!$AY$1*60,0), 1 )))</f>
        <v/>
      </c>
      <c r="NH180" s="347" t="str" cm="1">
        <f t="array" ref="NH180">IF($ND180=0,"",(IFERROR( (IFERROR($ND180/FRACAS!$AY$1*60,0) - SUMPRODUCT( (FRACAS!$K$5:$K$9999=NH$2) * IFERROR(FRACAS!$AN$5:$AN$9999,0) ) ) / IFERROR($ND180/FRACAS!$AY$1*60,0), 1 )))</f>
        <v/>
      </c>
      <c r="NI180" s="347" t="str" cm="1">
        <f t="array" ref="NI180">IF($ND180=0,"",(IFERROR( (IFERROR($ND180/FRACAS!$AY$1*60,0) - SUMPRODUCT( (FRACAS!$K$5:$K$9999=NI$2) * IFERROR(FRACAS!$AN$5:$AN$9999,0) ) ) / IFERROR($ND180/FRACAS!$AY$1*60,0), 1 )))</f>
        <v/>
      </c>
      <c r="NJ180" s="347" t="str" cm="1">
        <f t="array" ref="NJ180">IF($ND180=0,"",(IFERROR( (IFERROR($ND180/FRACAS!$AY$1*60,0) - SUMPRODUCT( (FRACAS!$K$5:$K$9999=NJ$2) * IFERROR(FRACAS!$AN$5:$AN$9999,0) ) ) / IFERROR($ND180/FRACAS!$AY$1*60,0), 1 )))</f>
        <v/>
      </c>
      <c r="NK180" s="347" t="str" cm="1">
        <f t="array" ref="NK180">IF($ND180=0,"",(IFERROR( (IFERROR($ND180/FRACAS!$AY$1*60,0) - SUMPRODUCT( (FRACAS!$K$5:$K$9999=NK$2) * IFERROR(FRACAS!$AN$5:$AN$9999,0) ) ) / IFERROR($ND180/FRACAS!$AY$1*60,0), 1 )))</f>
        <v/>
      </c>
      <c r="NL180" s="347" t="str" cm="1">
        <f t="array" ref="NL180">IF($ND180=0,"",(IFERROR( (IFERROR($ND180/FRACAS!$AY$1*60,0) - SUMPRODUCT( (FRACAS!$K$5:$K$9999=NL$2) * IFERROR(FRACAS!$AN$5:$AN$9999,0) ) ) / IFERROR($ND180/FRACAS!$AY$1*60,0), 1 )))</f>
        <v/>
      </c>
      <c r="NM180" s="347" t="str" cm="1">
        <f t="array" ref="NM180">IF($ND180=0,"",(IFERROR( (IFERROR($ND180/FRACAS!$AY$1*60,0) - SUMPRODUCT( (FRACAS!$K$5:$K$9999=NM$2) * IFERROR(FRACAS!$AN$5:$AN$9999,0) ) ) / IFERROR($ND180/FRACAS!$AY$1*60,0), 1 )))</f>
        <v/>
      </c>
      <c r="NN180" s="347" t="str" cm="1">
        <f t="array" ref="NN180">IF($ND180=0,"",(IFERROR( (IFERROR($ND180/FRACAS!$AY$1*60,0) - SUMPRODUCT( (FRACAS!$K$5:$K$9999=NN$2) * IFERROR(FRACAS!$AN$5:$AN$9999,0) ) ) / IFERROR($ND180/FRACAS!$AY$1*60,0), 1 )))</f>
        <v/>
      </c>
      <c r="NO180" s="347" t="str" cm="1">
        <f t="array" ref="NO180">IF($ND180=0,"",(IFERROR( (IFERROR($ND180/FRACAS!$AY$1*60,0) - SUMPRODUCT( (FRACAS!$K$5:$K$9999=NO$2) * IFERROR(FRACAS!$AN$5:$AN$9999,0) ) ) / IFERROR($ND180/FRACAS!$AY$1*60,0), 1 )))</f>
        <v/>
      </c>
      <c r="NP180" s="347" t="str" cm="1">
        <f t="array" ref="NP180">IF($ND180=0,"",(IFERROR( (IFERROR($ND180/FRACAS!$AY$1*60,0) - SUMPRODUCT( (FRACAS!$K$5:$K$9999=NP$2) * IFERROR(FRACAS!$AN$5:$AN$9999,0) ) ) / IFERROR($ND180/FRACAS!$AY$1*60,0), 1 )))</f>
        <v/>
      </c>
      <c r="NQ180" s="347" t="str" cm="1">
        <f t="array" ref="NQ180">IF($ND180=0,"",(IFERROR( (IFERROR($ND180/FRACAS!$AY$1*60,0) - SUMPRODUCT( (FRACAS!$K$5:$K$9999=NQ$2) * IFERROR(FRACAS!$AN$5:$AN$9999,0) ) ) / IFERROR($ND180/FRACAS!$AY$1*60,0), 1 )))</f>
        <v/>
      </c>
      <c r="NR180" s="347" t="str" cm="1">
        <f t="array" ref="NR180">IF($ND180=0,"",(IFERROR( (IFERROR($ND180/FRACAS!$AY$1*60,0) - SUMPRODUCT( (FRACAS!$K$5:$K$9999=NR$2) * IFERROR(FRACAS!$AN$5:$AN$9999,0) ) ) / IFERROR($ND180/FRACAS!$AY$1*60,0), 1 )))</f>
        <v/>
      </c>
      <c r="NS180" s="347" t="str" cm="1">
        <f t="array" ref="NS180">IF($ND180=0,"",(IFERROR( (IFERROR($ND180/FRACAS!$AY$1*60,0) - SUMPRODUCT( (FRACAS!$K$5:$K$9999=NS$2) * IFERROR(FRACAS!$AN$5:$AN$9999,0) ) ) / IFERROR($ND180/FRACAS!$AY$1*60,0), 1 )))</f>
        <v/>
      </c>
      <c r="NT180" s="347" t="str" cm="1">
        <f t="array" ref="NT180">IF($ND180=0,"",(IFERROR( (IFERROR($ND180/FRACAS!$AY$1*60,0) - SUMPRODUCT( (FRACAS!$K$5:$K$9999=NT$2) * IFERROR(FRACAS!$AN$5:$AN$9999,0) ) ) / IFERROR($ND180/FRACAS!$AY$1*60,0), 1 )))</f>
        <v/>
      </c>
      <c r="NU180" s="347" t="str" cm="1">
        <f t="array" ref="NU180">IF($ND180=0,"",(IFERROR( (IFERROR($ND180/FRACAS!$AY$1*60,0) - SUMPRODUCT( (FRACAS!$K$5:$K$9999=NU$2) * IFERROR(FRACAS!$AN$5:$AN$9999,0) ) ) / IFERROR($ND180/FRACAS!$AY$1*60,0), 1 )))</f>
        <v/>
      </c>
      <c r="NV180" s="347" t="str" cm="1">
        <f t="array" ref="NV180">IF($ND180=0,"",(IFERROR( (IFERROR($ND180/FRACAS!$AY$1*60,0) - SUMPRODUCT( (FRACAS!$K$5:$K$9999=NV$2) * IFERROR(FRACAS!$AN$5:$AN$9999,0) ) ) / IFERROR($ND180/FRACAS!$AY$1*60,0), 1 )))</f>
        <v/>
      </c>
      <c r="NW180" s="347" t="str" cm="1">
        <f t="array" ref="NW180">IF($ND180=0,"",(IFERROR( (IFERROR($ND180/FRACAS!$AY$1*60,0) - SUMPRODUCT( (FRACAS!$K$5:$K$9999=NW$2) * IFERROR(FRACAS!$AN$5:$AN$9999,0) ) ) / IFERROR($ND180/FRACAS!$AY$1*60,0), 1 )))</f>
        <v/>
      </c>
      <c r="NX180" s="347" t="str" cm="1">
        <f t="array" ref="NX180">IF($ND180=0,"",(IFERROR( (IFERROR($ND180/FRACAS!$AY$1*60,0) - SUMPRODUCT( (FRACAS!$K$5:$K$9999=NX$2) * IFERROR(FRACAS!$AN$5:$AN$9999,0) ) ) / IFERROR($ND180/FRACAS!$AY$1*60,0), 1 )))</f>
        <v/>
      </c>
      <c r="NY180" s="347" t="str" cm="1">
        <f t="array" ref="NY180">IF($ND180=0,"",(IFERROR( (IFERROR($ND180/FRACAS!$AY$1*60,0) - SUMPRODUCT( (FRACAS!$K$5:$K$9999=NY$2) * IFERROR(FRACAS!$AN$5:$AN$9999,0) ) ) / IFERROR($ND180/FRACAS!$AY$1*60,0), 1 )))</f>
        <v/>
      </c>
      <c r="NZ180" s="347" t="str" cm="1">
        <f t="array" ref="NZ180">IF($ND180=0,"",(IFERROR( (IFERROR($ND180/FRACAS!$AY$1*60,0) - SUMPRODUCT( (FRACAS!$K$5:$K$9999=NZ$2) * IFERROR(FRACAS!$AN$5:$AN$9999,0) ) ) / IFERROR($ND180/FRACAS!$AY$1*60,0), 1 )))</f>
        <v/>
      </c>
      <c r="OA180" s="347" t="str" cm="1">
        <f t="array" ref="OA180">IF($ND180=0,"",(IFERROR( (IFERROR($ND180/FRACAS!$AY$1*60,0) - SUMPRODUCT( (FRACAS!$K$5:$K$9999=OA$2) * IFERROR(FRACAS!$AN$5:$AN$9999,0) ) ) / IFERROR($ND180/FRACAS!$AY$1*60,0), 1 )))</f>
        <v/>
      </c>
      <c r="OB180" s="347" t="str" cm="1">
        <f t="array" ref="OB180">IF($ND180=0,"",(IFERROR( (IFERROR($ND180/FRACAS!$AY$1*60,0) - SUMPRODUCT( (FRACAS!$K$5:$K$9999=OB$2) * IFERROR(FRACAS!$AN$5:$AN$9999,0) ) ) / IFERROR($ND180/FRACAS!$AY$1*60,0), 1 )))</f>
        <v/>
      </c>
      <c r="OC180" s="347" t="str" cm="1">
        <f t="array" ref="OC180">IF($ND180=0,"",(IFERROR( (IFERROR($ND180/FRACAS!$AY$1*60,0) - SUMPRODUCT( (FRACAS!$K$5:$K$9999=OC$2) * IFERROR(FRACAS!$AN$5:$AN$9999,0) ) ) / IFERROR($ND180/FRACAS!$AY$1*60,0), 1 )))</f>
        <v/>
      </c>
      <c r="OD180" s="347" t="str" cm="1">
        <f t="array" ref="OD180">IF($ND180=0,"",(IFERROR( (IFERROR($ND180/FRACAS!$AY$1*60,0) - SUMPRODUCT( (FRACAS!$K$5:$K$9999=OD$2) * IFERROR(FRACAS!$AN$5:$AN$9999,0) ) ) / IFERROR($ND180/FRACAS!$AY$1*60,0), 1 )))</f>
        <v/>
      </c>
      <c r="OE180" s="347" t="str" cm="1">
        <f t="array" ref="OE180">IF($ND180=0,"",(IFERROR( (IFERROR($ND180/FRACAS!$AY$1*60,0) - SUMPRODUCT( (FRACAS!$K$5:$K$9999=OE$2) * IFERROR(FRACAS!$AN$5:$AN$9999,0) ) ) / IFERROR($ND180/FRACAS!$AY$1*60,0), 1 )))</f>
        <v/>
      </c>
      <c r="OF180" s="347" t="str" cm="1">
        <f t="array" ref="OF180">IF($ND180=0,"",(IFERROR( (IFERROR($ND180/FRACAS!$AY$1*60,0) - SUMPRODUCT( (FRACAS!$K$5:$K$9999=OF$2) * IFERROR(FRACAS!$AN$5:$AN$9999,0) ) ) / IFERROR($ND180/FRACAS!$AY$1*60,0), 1 )))</f>
        <v/>
      </c>
      <c r="OG180" s="347" t="str" cm="1">
        <f t="array" ref="OG180">IF($ND180=0,"",(IFERROR( (IFERROR($ND180/FRACAS!$AY$1*60,0) - SUMPRODUCT( (FRACAS!$K$5:$K$9999=OG$2) * IFERROR(FRACAS!$AN$5:$AN$9999,0) ) ) / IFERROR($ND180/FRACAS!$AY$1*60,0), 1 )))</f>
        <v/>
      </c>
      <c r="OH180" s="347" t="str" cm="1">
        <f t="array" ref="OH180">IF($ND180=0,"",(IFERROR( (IFERROR($ND180/FRACAS!$AY$1*60,0) - SUMPRODUCT( (FRACAS!$K$5:$K$9999=OH$2) * IFERROR(FRACAS!$AN$5:$AN$9999,0) ) ) / IFERROR($ND180/FRACAS!$AY$1*60,0), 1 )))</f>
        <v/>
      </c>
      <c r="OI180" s="347" t="str" cm="1">
        <f t="array" ref="OI180">IF($ND180=0,"",(IFERROR( (IFERROR($ND180/FRACAS!$AY$1*60,0) - SUMPRODUCT( (FRACAS!$K$5:$K$9999=OI$2) * IFERROR(FRACAS!$AN$5:$AN$9999,0) ) ) / IFERROR($ND180/FRACAS!$AY$1*60,0), 1 )))</f>
        <v/>
      </c>
      <c r="OJ180" s="347" t="str" cm="1">
        <f t="array" ref="OJ180">IF($ND180=0,"",(IFERROR( (IFERROR($ND180/FRACAS!$AY$1*60,0) - SUMPRODUCT( (FRACAS!$K$5:$K$9999=OJ$2) * IFERROR(FRACAS!$AN$5:$AN$9999,0) ) ) / IFERROR($ND180/FRACAS!$AY$1*60,0), 1 )))</f>
        <v/>
      </c>
      <c r="OK180" s="347" t="str" cm="1">
        <f t="array" ref="OK180">IF($ND180=0,"",(IFERROR( (IFERROR($ND180/FRACAS!$AY$1*60,0) - SUMPRODUCT( (FRACAS!$K$5:$K$9999=OK$2) * IFERROR(FRACAS!$AN$5:$AN$9999,0) ) ) / IFERROR($ND180/FRACAS!$AY$1*60,0), 1 )))</f>
        <v/>
      </c>
      <c r="OL180" s="347" t="str" cm="1">
        <f t="array" ref="OL180">IF($ND180=0,"",(IFERROR( (IFERROR($ND180/FRACAS!$AY$1*60,0) - SUMPRODUCT( (FRACAS!$K$5:$K$9999=OL$2) * IFERROR(FRACAS!$AN$5:$AN$9999,0) ) ) / IFERROR($ND180/FRACAS!$AY$1*60,0), 1 )))</f>
        <v/>
      </c>
      <c r="OM180" s="347" t="str" cm="1">
        <f t="array" ref="OM180">IF($ND180=0,"",(IFERROR( (IFERROR($ND180/FRACAS!$AY$1*60,0) - SUMPRODUCT( (FRACAS!$K$5:$K$9999=OM$2) * IFERROR(FRACAS!$AN$5:$AN$9999,0) ) ) / IFERROR($ND180/FRACAS!$AY$1*60,0), 1 )))</f>
        <v/>
      </c>
      <c r="ON180" s="347" t="str" cm="1">
        <f t="array" ref="ON180">IF($ND180=0,"",(IFERROR( (IFERROR($ND180/FRACAS!$AY$1*60,0) - SUMPRODUCT( (FRACAS!$K$5:$K$9999=ON$2) * IFERROR(FRACAS!$AN$5:$AN$9999,0) ) ) / IFERROR($ND180/FRACAS!$AY$1*60,0), 1 )))</f>
        <v/>
      </c>
    </row>
    <row r="181" spans="2:404" ht="15" customHeight="1">
      <c r="B181" s="301" t="s">
        <v>236</v>
      </c>
      <c r="C181" s="302">
        <v>46493</v>
      </c>
      <c r="D181" s="279"/>
      <c r="E181" s="279"/>
      <c r="F181" s="279"/>
      <c r="G181" s="279"/>
      <c r="H181" s="279"/>
      <c r="I181" s="279"/>
      <c r="J181" s="279"/>
      <c r="K181" s="279"/>
      <c r="L181" s="279"/>
      <c r="M181" s="279"/>
      <c r="N181" s="305"/>
      <c r="O181" s="279"/>
      <c r="P181" s="279"/>
      <c r="Q181" s="279"/>
      <c r="R181" s="279"/>
      <c r="S181" s="279"/>
      <c r="T181" s="279"/>
      <c r="U181" s="279"/>
      <c r="V181" s="279"/>
      <c r="W181" s="279"/>
      <c r="X181" s="279"/>
      <c r="Y181" s="279"/>
      <c r="Z181" s="279"/>
      <c r="AA181" s="279"/>
      <c r="AB181" s="279"/>
      <c r="AC181" s="279"/>
      <c r="AD181" s="279"/>
      <c r="AE181" s="279"/>
      <c r="AF181" s="279"/>
      <c r="AG181" s="279"/>
      <c r="AH181" s="279"/>
      <c r="AI181" s="279"/>
      <c r="AJ181" s="279"/>
      <c r="AK181" s="279"/>
      <c r="AL181" s="279"/>
      <c r="AM181" s="279"/>
      <c r="AN181" s="279"/>
      <c r="AO181" s="279"/>
      <c r="AP181" s="279"/>
      <c r="AQ181" s="279"/>
      <c r="AR181" s="279"/>
      <c r="AS181" s="279"/>
      <c r="AT181" s="279"/>
      <c r="AU181" s="279"/>
      <c r="AV181" s="279"/>
      <c r="AW181" s="279"/>
      <c r="AX181" s="279"/>
      <c r="AY181" s="279"/>
      <c r="AZ181" s="279"/>
      <c r="BA181" s="280"/>
      <c r="BB181" s="266"/>
      <c r="BD181" s="352"/>
      <c r="BE181" s="352"/>
      <c r="BF181" s="352"/>
      <c r="BG181" s="352"/>
      <c r="BH181" s="352"/>
      <c r="BI181" s="352"/>
      <c r="BJ181" s="352"/>
      <c r="BK181" s="352"/>
      <c r="BL181" s="352"/>
      <c r="BM181" s="352"/>
      <c r="BN181" s="352"/>
      <c r="BO181" s="352"/>
      <c r="BP181" s="352"/>
      <c r="BQ181" s="352"/>
      <c r="BR181" s="352"/>
      <c r="BS181" s="352"/>
      <c r="BT181" s="352"/>
      <c r="BU181" s="352"/>
      <c r="BV181" s="352"/>
      <c r="BW181" s="352"/>
      <c r="BX181" s="352"/>
      <c r="BY181" s="352"/>
      <c r="BZ181" s="352"/>
      <c r="CA181" s="352"/>
      <c r="CB181" s="352"/>
      <c r="CC181" s="352"/>
      <c r="CD181" s="352"/>
      <c r="CE181" s="352"/>
      <c r="CF181" s="352"/>
      <c r="CG181" s="352"/>
      <c r="CH181" s="352"/>
      <c r="CI181" s="352"/>
      <c r="CJ181" s="352"/>
      <c r="CK181" s="352"/>
      <c r="CL181" s="352"/>
      <c r="CM181" s="352"/>
      <c r="CN181" s="352"/>
      <c r="CO181" s="352"/>
      <c r="CP181" s="352"/>
      <c r="CQ181" s="352"/>
      <c r="CR181" s="352"/>
      <c r="CS181" s="352"/>
      <c r="CT181" s="352"/>
      <c r="CU181" s="352"/>
      <c r="CV181" s="352"/>
      <c r="CW181" s="352"/>
      <c r="CX181" s="352"/>
      <c r="CY181" s="352"/>
      <c r="CZ181" s="352"/>
      <c r="DA181" s="352"/>
      <c r="DC181" s="266">
        <f t="shared" si="14"/>
        <v>0</v>
      </c>
      <c r="DD181" s="302" t="str">
        <f t="shared" si="15"/>
        <v/>
      </c>
      <c r="DE181" s="328" t="str">
        <f>IF(D181&gt; 0,(COUNTIFS(FRACAS!$B$5:$B$9997, D$4, FRACAS!$D$5:$D$9997, "&lt;="&amp;D181)), "" )</f>
        <v/>
      </c>
      <c r="DF181" s="282" t="str">
        <f>IF(E181&gt; 0,(COUNTIFS(FRACAS!$B$5:$B$9997, E$4, FRACAS!$D$5:$D$9997, "&lt;="&amp;E181)), "" )</f>
        <v/>
      </c>
      <c r="DG181" s="282" t="str">
        <f>IF(F181&gt; 0,(COUNTIFS(FRACAS!$B$5:$B$9997, F$4, FRACAS!$D$5:$D$9997, "&lt;="&amp;F181)), "" )</f>
        <v/>
      </c>
      <c r="DH181" s="282" t="str">
        <f>IF(G181&gt; 0,(COUNTIFS(FRACAS!$B$5:$B$9997, G$4, FRACAS!$D$5:$D$9997, "&lt;="&amp;G181)), "" )</f>
        <v/>
      </c>
      <c r="DI181" s="282" t="str">
        <f>IF(H181&gt; 0,(COUNTIFS(FRACAS!$B$5:$B$9997, H$4, FRACAS!$D$5:$D$9997, "&lt;="&amp;H181)), "" )</f>
        <v/>
      </c>
      <c r="DJ181" s="282" t="str">
        <f>IF(I181&gt; 0,(COUNTIFS(FRACAS!$B$5:$B$9997, I$4, FRACAS!$D$5:$D$9997, "&lt;="&amp;I181)), "" )</f>
        <v/>
      </c>
      <c r="DK181" s="282" t="str">
        <f>IF(J181&gt; 0,(COUNTIFS(FRACAS!$B$5:$B$9997, J$4, FRACAS!$D$5:$D$9997, "&lt;="&amp;J181)), "" )</f>
        <v/>
      </c>
      <c r="DL181" s="282" t="str">
        <f>IF(K181&gt; 0,(COUNTIFS(FRACAS!$B$5:$B$9997, K$4, FRACAS!$D$5:$D$9997, "&lt;="&amp;K181)), "" )</f>
        <v/>
      </c>
      <c r="DM181" s="282" t="str">
        <f>IF(L181&gt; 0,(COUNTIFS(FRACAS!$B$5:$B$9997, L$4, FRACAS!$D$5:$D$9997, "&lt;="&amp;L181)), "" )</f>
        <v/>
      </c>
      <c r="DN181" s="282" t="str">
        <f>IF(M181&gt; 0,(COUNTIFS(FRACAS!$B$5:$B$9997, M$4, FRACAS!$D$5:$D$9997, "&lt;="&amp;M181)), "" )</f>
        <v/>
      </c>
      <c r="DO181" s="308"/>
      <c r="DP181" s="276"/>
      <c r="DQ181" s="276"/>
      <c r="DR181" s="276"/>
      <c r="DS181" s="276"/>
      <c r="DT181" s="276"/>
      <c r="DU181" s="276"/>
      <c r="DV181" s="276"/>
      <c r="DW181" s="276"/>
      <c r="DX181" s="276"/>
      <c r="DY181" s="276"/>
      <c r="DZ181" s="276"/>
      <c r="EA181" s="276"/>
      <c r="EB181" s="276"/>
      <c r="EC181" s="276"/>
      <c r="ED181" s="276"/>
      <c r="EE181" s="276"/>
      <c r="EF181" s="276"/>
      <c r="EG181" s="276"/>
      <c r="EH181" s="276"/>
      <c r="EI181" s="276"/>
      <c r="EJ181" s="276"/>
      <c r="EK181" s="276"/>
      <c r="EL181" s="276"/>
      <c r="EM181" s="276"/>
      <c r="EN181" s="276"/>
      <c r="EO181" s="276"/>
      <c r="EP181" s="276"/>
      <c r="EQ181" s="276"/>
      <c r="ER181" s="276"/>
      <c r="ES181" s="276"/>
      <c r="ET181" s="276"/>
      <c r="EU181" s="276"/>
      <c r="EV181" s="276"/>
      <c r="EW181" s="276"/>
      <c r="EX181" s="276"/>
      <c r="EY181" s="276"/>
      <c r="EZ181" s="276"/>
      <c r="FA181" s="276"/>
      <c r="FB181" s="277"/>
      <c r="JN181" s="310"/>
      <c r="JO181" s="309"/>
      <c r="JP181" s="309"/>
      <c r="JQ181" s="309"/>
      <c r="JR181" s="309"/>
      <c r="JS181" s="309"/>
      <c r="JT181" s="309"/>
      <c r="JU181" s="309"/>
      <c r="JV181" s="309"/>
      <c r="JW181" s="309"/>
      <c r="JX181" s="309"/>
      <c r="JY181" s="309"/>
      <c r="JZ181" s="309"/>
      <c r="KA181" s="309"/>
      <c r="KB181" s="309"/>
      <c r="KC181" s="309"/>
      <c r="KD181" s="309"/>
      <c r="KE181" s="309"/>
      <c r="KF181" s="309"/>
      <c r="KG181" s="309"/>
      <c r="KH181" s="309"/>
      <c r="KI181" s="309"/>
      <c r="KJ181" s="309"/>
      <c r="KK181" s="309"/>
      <c r="KL181" s="309"/>
      <c r="KM181" s="309"/>
      <c r="KN181" s="309"/>
      <c r="KO181" s="309"/>
      <c r="KP181" s="309"/>
      <c r="KQ181" s="309"/>
      <c r="KR181" s="309"/>
      <c r="KS181" s="309"/>
      <c r="KT181" s="309"/>
      <c r="KU181" s="309"/>
      <c r="KV181" s="309"/>
      <c r="KW181" s="309"/>
      <c r="KX181" s="309"/>
      <c r="KY181" s="309"/>
      <c r="KZ181" s="309"/>
      <c r="LA181" s="309"/>
      <c r="LC181" s="302" t="str">
        <f t="shared" si="17"/>
        <v/>
      </c>
      <c r="LD181" s="354" t="str" cm="1">
        <f t="array" ref="LD181">IFERROR(
    (((D181/FRACAS!$AY$1)*60))
    /
    (((D181/FRACAS!$AY$1)*60) + SUMPRODUCT((FRACAS!$B$5:$B$9997=D$4)*(FRACAS!$D$5:$D$9997&lt;=D181)*(IFERROR(FRACAS!$AM$5:$AM$9997,0)))
    ),"")</f>
        <v/>
      </c>
      <c r="LE181" s="354" t="str" cm="1">
        <f t="array" ref="LE181">IFERROR(
    (((E181/FRACAS!$AY$1)*60))
    /
    (((E181/FRACAS!$AY$1)*60) + SUMPRODUCT((FRACAS!$B$5:$B$9997=E$4)*(FRACAS!$D$5:$D$9997&lt;=E181)*(IFERROR(FRACAS!$AM$5:$AM$9997,0)))
    ),"")</f>
        <v/>
      </c>
      <c r="LF181" s="354" t="str" cm="1">
        <f t="array" ref="LF181">IFERROR(
    (((F181/FRACAS!$AY$1)*60))
    /
    (((F181/FRACAS!$AY$1)*60) + SUMPRODUCT((FRACAS!$B$5:$B$9997=F$4)*(FRACAS!$D$5:$D$9997&lt;=F181)*(IFERROR(FRACAS!$AM$5:$AM$9997,0)))
    ),"")</f>
        <v/>
      </c>
      <c r="LG181" s="354" t="str" cm="1">
        <f t="array" ref="LG181">IFERROR(
    (((G181/FRACAS!$AY$1)*60))
    /
    (((G181/FRACAS!$AY$1)*60) + SUMPRODUCT((FRACAS!$B$5:$B$9997=G$4)*(FRACAS!$D$5:$D$9997&lt;=G181)*(IFERROR(FRACAS!$AM$5:$AM$9997,0)))
    ),"")</f>
        <v/>
      </c>
      <c r="LH181" s="354" t="str" cm="1">
        <f t="array" ref="LH181">IFERROR(
    (((H181/FRACAS!$AY$1)*60))
    /
    (((H181/FRACAS!$AY$1)*60) + SUMPRODUCT((FRACAS!$B$5:$B$9997=H$4)*(FRACAS!$D$5:$D$9997&lt;=H181)*(IFERROR(FRACAS!$AM$5:$AM$9997,0)))
    ),"")</f>
        <v/>
      </c>
      <c r="LI181" s="354" t="str" cm="1">
        <f t="array" ref="LI181">IFERROR(
    (((I181/FRACAS!$AY$1)*60))
    /
    (((I181/FRACAS!$AY$1)*60) + SUMPRODUCT((FRACAS!$B$5:$B$9997=I$4)*(FRACAS!$D$5:$D$9997&lt;=I181)*(IFERROR(FRACAS!$AM$5:$AM$9997,0)))
    ),"")</f>
        <v/>
      </c>
      <c r="LJ181" s="354" t="str" cm="1">
        <f t="array" ref="LJ181">IFERROR(
    (((J181/FRACAS!$AY$1)*60))
    /
    (((J181/FRACAS!$AY$1)*60) + SUMPRODUCT((FRACAS!$B$5:$B$9997=J$4)*(FRACAS!$D$5:$D$9997&lt;=J181)*(IFERROR(FRACAS!$AM$5:$AM$9997,0)))
    ),"")</f>
        <v/>
      </c>
      <c r="LK181" s="354" t="str" cm="1">
        <f t="array" ref="LK181">IFERROR(
    (((K181/FRACAS!$AY$1)*60))
    /
    (((K181/FRACAS!$AY$1)*60) + SUMPRODUCT((FRACAS!$B$5:$B$9997=K$4)*(FRACAS!$D$5:$D$9997&lt;=K181)*(IFERROR(FRACAS!$AM$5:$AM$9997,0)))
    ),"")</f>
        <v/>
      </c>
      <c r="LL181" s="354" t="str" cm="1">
        <f t="array" ref="LL181">IFERROR(
    (((L181/FRACAS!$AY$1)*60))
    /
    (((L181/FRACAS!$AY$1)*60) + SUMPRODUCT((FRACAS!$B$5:$B$9997=L$4)*(FRACAS!$D$5:$D$9997&lt;=L181)*(IFERROR(FRACAS!$AM$5:$AM$9997,0)))
    ),"")</f>
        <v/>
      </c>
      <c r="LM181" s="354" t="str" cm="1">
        <f t="array" ref="LM181">IFERROR(
    (((M181/FRACAS!$AY$1)*60))
    /
    (((M181/FRACAS!$AY$1)*60) + SUMPRODUCT((FRACAS!$B$5:$B$9997=M$4)*(FRACAS!$D$5:$D$9997&lt;=M181)*(IFERROR(FRACAS!$AM$5:$AM$9997,0)))
    ),"")</f>
        <v/>
      </c>
      <c r="LN181" s="308"/>
      <c r="LO181" s="276"/>
      <c r="LP181" s="276"/>
      <c r="LQ181" s="276"/>
      <c r="LR181" s="276"/>
      <c r="LS181" s="276"/>
      <c r="LT181" s="276"/>
      <c r="LU181" s="276"/>
      <c r="LV181" s="276"/>
      <c r="LW181" s="276"/>
      <c r="LX181" s="276"/>
      <c r="LY181" s="276"/>
      <c r="LZ181" s="276"/>
      <c r="MA181" s="276"/>
      <c r="MB181" s="276"/>
      <c r="MC181" s="276"/>
      <c r="MD181" s="276"/>
      <c r="ME181" s="276"/>
      <c r="MF181" s="276"/>
      <c r="MG181" s="276"/>
      <c r="MH181" s="276"/>
      <c r="MI181" s="276"/>
      <c r="MJ181" s="276"/>
      <c r="MK181" s="276"/>
      <c r="ML181" s="276"/>
      <c r="MM181" s="276"/>
      <c r="MN181" s="276"/>
      <c r="MO181" s="276"/>
      <c r="MP181" s="276"/>
      <c r="MQ181" s="276"/>
      <c r="MR181" s="276"/>
      <c r="MS181" s="276"/>
      <c r="MT181" s="276"/>
      <c r="MU181" s="276"/>
      <c r="MV181" s="276"/>
      <c r="MW181" s="276"/>
      <c r="MX181" s="276"/>
      <c r="MY181" s="276"/>
      <c r="MZ181" s="276"/>
      <c r="NA181" s="277"/>
      <c r="ND181" s="345">
        <f t="shared" si="18"/>
        <v>0</v>
      </c>
      <c r="NE181" s="346" t="str">
        <f t="shared" si="16"/>
        <v/>
      </c>
      <c r="NF181" s="347" t="str" cm="1">
        <f t="array" ref="NF181">IF($ND181=0,"",(IFERROR( (IFERROR($ND181/FRACAS!$AY$1*60,0) - SUMPRODUCT( (FRACAS!$K$5:$K$9999=NF$2) * IFERROR(FRACAS!$AN$5:$AN$9999,0) ) ) / IFERROR($ND181/FRACAS!$AY$1*60,0), 1 )))</f>
        <v/>
      </c>
      <c r="NG181" s="347" t="str" cm="1">
        <f t="array" ref="NG181">IF($ND181=0,"",(IFERROR( (IFERROR($ND181/FRACAS!$AY$1*60,0) - SUMPRODUCT( (FRACAS!$K$5:$K$9999=NG$2) * IFERROR(FRACAS!$AN$5:$AN$9999,0) ) ) / IFERROR($ND181/FRACAS!$AY$1*60,0), 1 )))</f>
        <v/>
      </c>
      <c r="NH181" s="347" t="str" cm="1">
        <f t="array" ref="NH181">IF($ND181=0,"",(IFERROR( (IFERROR($ND181/FRACAS!$AY$1*60,0) - SUMPRODUCT( (FRACAS!$K$5:$K$9999=NH$2) * IFERROR(FRACAS!$AN$5:$AN$9999,0) ) ) / IFERROR($ND181/FRACAS!$AY$1*60,0), 1 )))</f>
        <v/>
      </c>
      <c r="NI181" s="347" t="str" cm="1">
        <f t="array" ref="NI181">IF($ND181=0,"",(IFERROR( (IFERROR($ND181/FRACAS!$AY$1*60,0) - SUMPRODUCT( (FRACAS!$K$5:$K$9999=NI$2) * IFERROR(FRACAS!$AN$5:$AN$9999,0) ) ) / IFERROR($ND181/FRACAS!$AY$1*60,0), 1 )))</f>
        <v/>
      </c>
      <c r="NJ181" s="347" t="str" cm="1">
        <f t="array" ref="NJ181">IF($ND181=0,"",(IFERROR( (IFERROR($ND181/FRACAS!$AY$1*60,0) - SUMPRODUCT( (FRACAS!$K$5:$K$9999=NJ$2) * IFERROR(FRACAS!$AN$5:$AN$9999,0) ) ) / IFERROR($ND181/FRACAS!$AY$1*60,0), 1 )))</f>
        <v/>
      </c>
      <c r="NK181" s="347" t="str" cm="1">
        <f t="array" ref="NK181">IF($ND181=0,"",(IFERROR( (IFERROR($ND181/FRACAS!$AY$1*60,0) - SUMPRODUCT( (FRACAS!$K$5:$K$9999=NK$2) * IFERROR(FRACAS!$AN$5:$AN$9999,0) ) ) / IFERROR($ND181/FRACAS!$AY$1*60,0), 1 )))</f>
        <v/>
      </c>
      <c r="NL181" s="347" t="str" cm="1">
        <f t="array" ref="NL181">IF($ND181=0,"",(IFERROR( (IFERROR($ND181/FRACAS!$AY$1*60,0) - SUMPRODUCT( (FRACAS!$K$5:$K$9999=NL$2) * IFERROR(FRACAS!$AN$5:$AN$9999,0) ) ) / IFERROR($ND181/FRACAS!$AY$1*60,0), 1 )))</f>
        <v/>
      </c>
      <c r="NM181" s="347" t="str" cm="1">
        <f t="array" ref="NM181">IF($ND181=0,"",(IFERROR( (IFERROR($ND181/FRACAS!$AY$1*60,0) - SUMPRODUCT( (FRACAS!$K$5:$K$9999=NM$2) * IFERROR(FRACAS!$AN$5:$AN$9999,0) ) ) / IFERROR($ND181/FRACAS!$AY$1*60,0), 1 )))</f>
        <v/>
      </c>
      <c r="NN181" s="347" t="str" cm="1">
        <f t="array" ref="NN181">IF($ND181=0,"",(IFERROR( (IFERROR($ND181/FRACAS!$AY$1*60,0) - SUMPRODUCT( (FRACAS!$K$5:$K$9999=NN$2) * IFERROR(FRACAS!$AN$5:$AN$9999,0) ) ) / IFERROR($ND181/FRACAS!$AY$1*60,0), 1 )))</f>
        <v/>
      </c>
      <c r="NO181" s="347" t="str" cm="1">
        <f t="array" ref="NO181">IF($ND181=0,"",(IFERROR( (IFERROR($ND181/FRACAS!$AY$1*60,0) - SUMPRODUCT( (FRACAS!$K$5:$K$9999=NO$2) * IFERROR(FRACAS!$AN$5:$AN$9999,0) ) ) / IFERROR($ND181/FRACAS!$AY$1*60,0), 1 )))</f>
        <v/>
      </c>
      <c r="NP181" s="347" t="str" cm="1">
        <f t="array" ref="NP181">IF($ND181=0,"",(IFERROR( (IFERROR($ND181/FRACAS!$AY$1*60,0) - SUMPRODUCT( (FRACAS!$K$5:$K$9999=NP$2) * IFERROR(FRACAS!$AN$5:$AN$9999,0) ) ) / IFERROR($ND181/FRACAS!$AY$1*60,0), 1 )))</f>
        <v/>
      </c>
      <c r="NQ181" s="347" t="str" cm="1">
        <f t="array" ref="NQ181">IF($ND181=0,"",(IFERROR( (IFERROR($ND181/FRACAS!$AY$1*60,0) - SUMPRODUCT( (FRACAS!$K$5:$K$9999=NQ$2) * IFERROR(FRACAS!$AN$5:$AN$9999,0) ) ) / IFERROR($ND181/FRACAS!$AY$1*60,0), 1 )))</f>
        <v/>
      </c>
      <c r="NR181" s="347" t="str" cm="1">
        <f t="array" ref="NR181">IF($ND181=0,"",(IFERROR( (IFERROR($ND181/FRACAS!$AY$1*60,0) - SUMPRODUCT( (FRACAS!$K$5:$K$9999=NR$2) * IFERROR(FRACAS!$AN$5:$AN$9999,0) ) ) / IFERROR($ND181/FRACAS!$AY$1*60,0), 1 )))</f>
        <v/>
      </c>
      <c r="NS181" s="347" t="str" cm="1">
        <f t="array" ref="NS181">IF($ND181=0,"",(IFERROR( (IFERROR($ND181/FRACAS!$AY$1*60,0) - SUMPRODUCT( (FRACAS!$K$5:$K$9999=NS$2) * IFERROR(FRACAS!$AN$5:$AN$9999,0) ) ) / IFERROR($ND181/FRACAS!$AY$1*60,0), 1 )))</f>
        <v/>
      </c>
      <c r="NT181" s="347" t="str" cm="1">
        <f t="array" ref="NT181">IF($ND181=0,"",(IFERROR( (IFERROR($ND181/FRACAS!$AY$1*60,0) - SUMPRODUCT( (FRACAS!$K$5:$K$9999=NT$2) * IFERROR(FRACAS!$AN$5:$AN$9999,0) ) ) / IFERROR($ND181/FRACAS!$AY$1*60,0), 1 )))</f>
        <v/>
      </c>
      <c r="NU181" s="347" t="str" cm="1">
        <f t="array" ref="NU181">IF($ND181=0,"",(IFERROR( (IFERROR($ND181/FRACAS!$AY$1*60,0) - SUMPRODUCT( (FRACAS!$K$5:$K$9999=NU$2) * IFERROR(FRACAS!$AN$5:$AN$9999,0) ) ) / IFERROR($ND181/FRACAS!$AY$1*60,0), 1 )))</f>
        <v/>
      </c>
      <c r="NV181" s="347" t="str" cm="1">
        <f t="array" ref="NV181">IF($ND181=0,"",(IFERROR( (IFERROR($ND181/FRACAS!$AY$1*60,0) - SUMPRODUCT( (FRACAS!$K$5:$K$9999=NV$2) * IFERROR(FRACAS!$AN$5:$AN$9999,0) ) ) / IFERROR($ND181/FRACAS!$AY$1*60,0), 1 )))</f>
        <v/>
      </c>
      <c r="NW181" s="347" t="str" cm="1">
        <f t="array" ref="NW181">IF($ND181=0,"",(IFERROR( (IFERROR($ND181/FRACAS!$AY$1*60,0) - SUMPRODUCT( (FRACAS!$K$5:$K$9999=NW$2) * IFERROR(FRACAS!$AN$5:$AN$9999,0) ) ) / IFERROR($ND181/FRACAS!$AY$1*60,0), 1 )))</f>
        <v/>
      </c>
      <c r="NX181" s="347" t="str" cm="1">
        <f t="array" ref="NX181">IF($ND181=0,"",(IFERROR( (IFERROR($ND181/FRACAS!$AY$1*60,0) - SUMPRODUCT( (FRACAS!$K$5:$K$9999=NX$2) * IFERROR(FRACAS!$AN$5:$AN$9999,0) ) ) / IFERROR($ND181/FRACAS!$AY$1*60,0), 1 )))</f>
        <v/>
      </c>
      <c r="NY181" s="347" t="str" cm="1">
        <f t="array" ref="NY181">IF($ND181=0,"",(IFERROR( (IFERROR($ND181/FRACAS!$AY$1*60,0) - SUMPRODUCT( (FRACAS!$K$5:$K$9999=NY$2) * IFERROR(FRACAS!$AN$5:$AN$9999,0) ) ) / IFERROR($ND181/FRACAS!$AY$1*60,0), 1 )))</f>
        <v/>
      </c>
      <c r="NZ181" s="347" t="str" cm="1">
        <f t="array" ref="NZ181">IF($ND181=0,"",(IFERROR( (IFERROR($ND181/FRACAS!$AY$1*60,0) - SUMPRODUCT( (FRACAS!$K$5:$K$9999=NZ$2) * IFERROR(FRACAS!$AN$5:$AN$9999,0) ) ) / IFERROR($ND181/FRACAS!$AY$1*60,0), 1 )))</f>
        <v/>
      </c>
      <c r="OA181" s="347" t="str" cm="1">
        <f t="array" ref="OA181">IF($ND181=0,"",(IFERROR( (IFERROR($ND181/FRACAS!$AY$1*60,0) - SUMPRODUCT( (FRACAS!$K$5:$K$9999=OA$2) * IFERROR(FRACAS!$AN$5:$AN$9999,0) ) ) / IFERROR($ND181/FRACAS!$AY$1*60,0), 1 )))</f>
        <v/>
      </c>
      <c r="OB181" s="347" t="str" cm="1">
        <f t="array" ref="OB181">IF($ND181=0,"",(IFERROR( (IFERROR($ND181/FRACAS!$AY$1*60,0) - SUMPRODUCT( (FRACAS!$K$5:$K$9999=OB$2) * IFERROR(FRACAS!$AN$5:$AN$9999,0) ) ) / IFERROR($ND181/FRACAS!$AY$1*60,0), 1 )))</f>
        <v/>
      </c>
      <c r="OC181" s="347" t="str" cm="1">
        <f t="array" ref="OC181">IF($ND181=0,"",(IFERROR( (IFERROR($ND181/FRACAS!$AY$1*60,0) - SUMPRODUCT( (FRACAS!$K$5:$K$9999=OC$2) * IFERROR(FRACAS!$AN$5:$AN$9999,0) ) ) / IFERROR($ND181/FRACAS!$AY$1*60,0), 1 )))</f>
        <v/>
      </c>
      <c r="OD181" s="347" t="str" cm="1">
        <f t="array" ref="OD181">IF($ND181=0,"",(IFERROR( (IFERROR($ND181/FRACAS!$AY$1*60,0) - SUMPRODUCT( (FRACAS!$K$5:$K$9999=OD$2) * IFERROR(FRACAS!$AN$5:$AN$9999,0) ) ) / IFERROR($ND181/FRACAS!$AY$1*60,0), 1 )))</f>
        <v/>
      </c>
      <c r="OE181" s="347" t="str" cm="1">
        <f t="array" ref="OE181">IF($ND181=0,"",(IFERROR( (IFERROR($ND181/FRACAS!$AY$1*60,0) - SUMPRODUCT( (FRACAS!$K$5:$K$9999=OE$2) * IFERROR(FRACAS!$AN$5:$AN$9999,0) ) ) / IFERROR($ND181/FRACAS!$AY$1*60,0), 1 )))</f>
        <v/>
      </c>
      <c r="OF181" s="347" t="str" cm="1">
        <f t="array" ref="OF181">IF($ND181=0,"",(IFERROR( (IFERROR($ND181/FRACAS!$AY$1*60,0) - SUMPRODUCT( (FRACAS!$K$5:$K$9999=OF$2) * IFERROR(FRACAS!$AN$5:$AN$9999,0) ) ) / IFERROR($ND181/FRACAS!$AY$1*60,0), 1 )))</f>
        <v/>
      </c>
      <c r="OG181" s="347" t="str" cm="1">
        <f t="array" ref="OG181">IF($ND181=0,"",(IFERROR( (IFERROR($ND181/FRACAS!$AY$1*60,0) - SUMPRODUCT( (FRACAS!$K$5:$K$9999=OG$2) * IFERROR(FRACAS!$AN$5:$AN$9999,0) ) ) / IFERROR($ND181/FRACAS!$AY$1*60,0), 1 )))</f>
        <v/>
      </c>
      <c r="OH181" s="347" t="str" cm="1">
        <f t="array" ref="OH181">IF($ND181=0,"",(IFERROR( (IFERROR($ND181/FRACAS!$AY$1*60,0) - SUMPRODUCT( (FRACAS!$K$5:$K$9999=OH$2) * IFERROR(FRACAS!$AN$5:$AN$9999,0) ) ) / IFERROR($ND181/FRACAS!$AY$1*60,0), 1 )))</f>
        <v/>
      </c>
      <c r="OI181" s="347" t="str" cm="1">
        <f t="array" ref="OI181">IF($ND181=0,"",(IFERROR( (IFERROR($ND181/FRACAS!$AY$1*60,0) - SUMPRODUCT( (FRACAS!$K$5:$K$9999=OI$2) * IFERROR(FRACAS!$AN$5:$AN$9999,0) ) ) / IFERROR($ND181/FRACAS!$AY$1*60,0), 1 )))</f>
        <v/>
      </c>
      <c r="OJ181" s="347" t="str" cm="1">
        <f t="array" ref="OJ181">IF($ND181=0,"",(IFERROR( (IFERROR($ND181/FRACAS!$AY$1*60,0) - SUMPRODUCT( (FRACAS!$K$5:$K$9999=OJ$2) * IFERROR(FRACAS!$AN$5:$AN$9999,0) ) ) / IFERROR($ND181/FRACAS!$AY$1*60,0), 1 )))</f>
        <v/>
      </c>
      <c r="OK181" s="347" t="str" cm="1">
        <f t="array" ref="OK181">IF($ND181=0,"",(IFERROR( (IFERROR($ND181/FRACAS!$AY$1*60,0) - SUMPRODUCT( (FRACAS!$K$5:$K$9999=OK$2) * IFERROR(FRACAS!$AN$5:$AN$9999,0) ) ) / IFERROR($ND181/FRACAS!$AY$1*60,0), 1 )))</f>
        <v/>
      </c>
      <c r="OL181" s="347" t="str" cm="1">
        <f t="array" ref="OL181">IF($ND181=0,"",(IFERROR( (IFERROR($ND181/FRACAS!$AY$1*60,0) - SUMPRODUCT( (FRACAS!$K$5:$K$9999=OL$2) * IFERROR(FRACAS!$AN$5:$AN$9999,0) ) ) / IFERROR($ND181/FRACAS!$AY$1*60,0), 1 )))</f>
        <v/>
      </c>
      <c r="OM181" s="347" t="str" cm="1">
        <f t="array" ref="OM181">IF($ND181=0,"",(IFERROR( (IFERROR($ND181/FRACAS!$AY$1*60,0) - SUMPRODUCT( (FRACAS!$K$5:$K$9999=OM$2) * IFERROR(FRACAS!$AN$5:$AN$9999,0) ) ) / IFERROR($ND181/FRACAS!$AY$1*60,0), 1 )))</f>
        <v/>
      </c>
      <c r="ON181" s="347" t="str" cm="1">
        <f t="array" ref="ON181">IF($ND181=0,"",(IFERROR( (IFERROR($ND181/FRACAS!$AY$1*60,0) - SUMPRODUCT( (FRACAS!$K$5:$K$9999=ON$2) * IFERROR(FRACAS!$AN$5:$AN$9999,0) ) ) / IFERROR($ND181/FRACAS!$AY$1*60,0), 1 )))</f>
        <v/>
      </c>
    </row>
    <row r="182" spans="2:404" ht="15" customHeight="1">
      <c r="B182" s="301" t="s">
        <v>237</v>
      </c>
      <c r="C182" s="302">
        <v>46500</v>
      </c>
      <c r="D182" s="279"/>
      <c r="E182" s="279"/>
      <c r="F182" s="279"/>
      <c r="G182" s="279"/>
      <c r="H182" s="279"/>
      <c r="I182" s="279"/>
      <c r="J182" s="279"/>
      <c r="K182" s="279"/>
      <c r="L182" s="279"/>
      <c r="M182" s="279"/>
      <c r="N182" s="305"/>
      <c r="O182" s="279"/>
      <c r="P182" s="279"/>
      <c r="Q182" s="279"/>
      <c r="R182" s="279"/>
      <c r="S182" s="279"/>
      <c r="T182" s="279"/>
      <c r="U182" s="279"/>
      <c r="V182" s="279"/>
      <c r="W182" s="279"/>
      <c r="X182" s="279"/>
      <c r="Y182" s="279"/>
      <c r="Z182" s="279"/>
      <c r="AA182" s="279"/>
      <c r="AB182" s="279"/>
      <c r="AC182" s="279"/>
      <c r="AD182" s="279"/>
      <c r="AE182" s="279"/>
      <c r="AF182" s="279"/>
      <c r="AG182" s="279"/>
      <c r="AH182" s="279"/>
      <c r="AI182" s="279"/>
      <c r="AJ182" s="279"/>
      <c r="AK182" s="279"/>
      <c r="AL182" s="279"/>
      <c r="AM182" s="279"/>
      <c r="AN182" s="279"/>
      <c r="AO182" s="279"/>
      <c r="AP182" s="279"/>
      <c r="AQ182" s="279"/>
      <c r="AR182" s="279"/>
      <c r="AS182" s="279"/>
      <c r="AT182" s="279"/>
      <c r="AU182" s="279"/>
      <c r="AV182" s="279"/>
      <c r="AW182" s="279"/>
      <c r="AX182" s="279"/>
      <c r="AY182" s="279"/>
      <c r="AZ182" s="279"/>
      <c r="BA182" s="280"/>
      <c r="BB182" s="266"/>
      <c r="BD182" s="352"/>
      <c r="BE182" s="352"/>
      <c r="BF182" s="352"/>
      <c r="BG182" s="352"/>
      <c r="BH182" s="352"/>
      <c r="BI182" s="352"/>
      <c r="BJ182" s="352"/>
      <c r="BK182" s="352"/>
      <c r="BL182" s="352"/>
      <c r="BM182" s="352"/>
      <c r="BN182" s="352"/>
      <c r="BO182" s="352"/>
      <c r="BP182" s="352"/>
      <c r="BQ182" s="352"/>
      <c r="BR182" s="352"/>
      <c r="BS182" s="352"/>
      <c r="BT182" s="352"/>
      <c r="BU182" s="352"/>
      <c r="BV182" s="352"/>
      <c r="BW182" s="352"/>
      <c r="BX182" s="352"/>
      <c r="BY182" s="352"/>
      <c r="BZ182" s="352"/>
      <c r="CA182" s="352"/>
      <c r="CB182" s="352"/>
      <c r="CC182" s="352"/>
      <c r="CD182" s="352"/>
      <c r="CE182" s="352"/>
      <c r="CF182" s="352"/>
      <c r="CG182" s="352"/>
      <c r="CH182" s="352"/>
      <c r="CI182" s="352"/>
      <c r="CJ182" s="352"/>
      <c r="CK182" s="352"/>
      <c r="CL182" s="352"/>
      <c r="CM182" s="352"/>
      <c r="CN182" s="352"/>
      <c r="CO182" s="352"/>
      <c r="CP182" s="352"/>
      <c r="CQ182" s="352"/>
      <c r="CR182" s="352"/>
      <c r="CS182" s="352"/>
      <c r="CT182" s="352"/>
      <c r="CU182" s="352"/>
      <c r="CV182" s="352"/>
      <c r="CW182" s="352"/>
      <c r="CX182" s="352"/>
      <c r="CY182" s="352"/>
      <c r="CZ182" s="352"/>
      <c r="DA182" s="352"/>
      <c r="DC182" s="266">
        <f t="shared" si="14"/>
        <v>0</v>
      </c>
      <c r="DD182" s="302" t="str">
        <f t="shared" si="15"/>
        <v/>
      </c>
      <c r="DE182" s="328" t="str">
        <f>IF(D182&gt; 0,(COUNTIFS(FRACAS!$B$5:$B$9997, D$4, FRACAS!$D$5:$D$9997, "&lt;="&amp;D182)), "" )</f>
        <v/>
      </c>
      <c r="DF182" s="282" t="str">
        <f>IF(E182&gt; 0,(COUNTIFS(FRACAS!$B$5:$B$9997, E$4, FRACAS!$D$5:$D$9997, "&lt;="&amp;E182)), "" )</f>
        <v/>
      </c>
      <c r="DG182" s="282" t="str">
        <f>IF(F182&gt; 0,(COUNTIFS(FRACAS!$B$5:$B$9997, F$4, FRACAS!$D$5:$D$9997, "&lt;="&amp;F182)), "" )</f>
        <v/>
      </c>
      <c r="DH182" s="282" t="str">
        <f>IF(G182&gt; 0,(COUNTIFS(FRACAS!$B$5:$B$9997, G$4, FRACAS!$D$5:$D$9997, "&lt;="&amp;G182)), "" )</f>
        <v/>
      </c>
      <c r="DI182" s="282" t="str">
        <f>IF(H182&gt; 0,(COUNTIFS(FRACAS!$B$5:$B$9997, H$4, FRACAS!$D$5:$D$9997, "&lt;="&amp;H182)), "" )</f>
        <v/>
      </c>
      <c r="DJ182" s="282" t="str">
        <f>IF(I182&gt; 0,(COUNTIFS(FRACAS!$B$5:$B$9997, I$4, FRACAS!$D$5:$D$9997, "&lt;="&amp;I182)), "" )</f>
        <v/>
      </c>
      <c r="DK182" s="282" t="str">
        <f>IF(J182&gt; 0,(COUNTIFS(FRACAS!$B$5:$B$9997, J$4, FRACAS!$D$5:$D$9997, "&lt;="&amp;J182)), "" )</f>
        <v/>
      </c>
      <c r="DL182" s="282" t="str">
        <f>IF(K182&gt; 0,(COUNTIFS(FRACAS!$B$5:$B$9997, K$4, FRACAS!$D$5:$D$9997, "&lt;="&amp;K182)), "" )</f>
        <v/>
      </c>
      <c r="DM182" s="282" t="str">
        <f>IF(L182&gt; 0,(COUNTIFS(FRACAS!$B$5:$B$9997, L$4, FRACAS!$D$5:$D$9997, "&lt;="&amp;L182)), "" )</f>
        <v/>
      </c>
      <c r="DN182" s="282" t="str">
        <f>IF(M182&gt; 0,(COUNTIFS(FRACAS!$B$5:$B$9997, M$4, FRACAS!$D$5:$D$9997, "&lt;="&amp;M182)), "" )</f>
        <v/>
      </c>
      <c r="DO182" s="308"/>
      <c r="DP182" s="276"/>
      <c r="DQ182" s="276"/>
      <c r="DR182" s="276"/>
      <c r="DS182" s="276"/>
      <c r="DT182" s="276"/>
      <c r="DU182" s="276"/>
      <c r="DV182" s="276"/>
      <c r="DW182" s="276"/>
      <c r="DX182" s="276"/>
      <c r="DY182" s="276"/>
      <c r="DZ182" s="276"/>
      <c r="EA182" s="276"/>
      <c r="EB182" s="276"/>
      <c r="EC182" s="276"/>
      <c r="ED182" s="276"/>
      <c r="EE182" s="276"/>
      <c r="EF182" s="276"/>
      <c r="EG182" s="276"/>
      <c r="EH182" s="276"/>
      <c r="EI182" s="276"/>
      <c r="EJ182" s="276"/>
      <c r="EK182" s="276"/>
      <c r="EL182" s="276"/>
      <c r="EM182" s="276"/>
      <c r="EN182" s="276"/>
      <c r="EO182" s="276"/>
      <c r="EP182" s="276"/>
      <c r="EQ182" s="276"/>
      <c r="ER182" s="276"/>
      <c r="ES182" s="276"/>
      <c r="ET182" s="276"/>
      <c r="EU182" s="276"/>
      <c r="EV182" s="276"/>
      <c r="EW182" s="276"/>
      <c r="EX182" s="276"/>
      <c r="EY182" s="276"/>
      <c r="EZ182" s="276"/>
      <c r="FA182" s="276"/>
      <c r="FB182" s="277"/>
      <c r="JN182" s="310"/>
      <c r="JO182" s="309"/>
      <c r="JP182" s="309"/>
      <c r="JQ182" s="309"/>
      <c r="JR182" s="309"/>
      <c r="JS182" s="309"/>
      <c r="JT182" s="309"/>
      <c r="JU182" s="309"/>
      <c r="JV182" s="309"/>
      <c r="JW182" s="309"/>
      <c r="JX182" s="309"/>
      <c r="JY182" s="309"/>
      <c r="JZ182" s="309"/>
      <c r="KA182" s="309"/>
      <c r="KB182" s="309"/>
      <c r="KC182" s="309"/>
      <c r="KD182" s="309"/>
      <c r="KE182" s="309"/>
      <c r="KF182" s="309"/>
      <c r="KG182" s="309"/>
      <c r="KH182" s="309"/>
      <c r="KI182" s="309"/>
      <c r="KJ182" s="309"/>
      <c r="KK182" s="309"/>
      <c r="KL182" s="309"/>
      <c r="KM182" s="309"/>
      <c r="KN182" s="309"/>
      <c r="KO182" s="309"/>
      <c r="KP182" s="309"/>
      <c r="KQ182" s="309"/>
      <c r="KR182" s="309"/>
      <c r="KS182" s="309"/>
      <c r="KT182" s="309"/>
      <c r="KU182" s="309"/>
      <c r="KV182" s="309"/>
      <c r="KW182" s="309"/>
      <c r="KX182" s="309"/>
      <c r="KY182" s="309"/>
      <c r="KZ182" s="309"/>
      <c r="LA182" s="309"/>
      <c r="LC182" s="302" t="str">
        <f t="shared" si="17"/>
        <v/>
      </c>
      <c r="LD182" s="354" t="str" cm="1">
        <f t="array" ref="LD182">IFERROR(
    (((D182/FRACAS!$AY$1)*60))
    /
    (((D182/FRACAS!$AY$1)*60) + SUMPRODUCT((FRACAS!$B$5:$B$9997=D$4)*(FRACAS!$D$5:$D$9997&lt;=D182)*(IFERROR(FRACAS!$AM$5:$AM$9997,0)))
    ),"")</f>
        <v/>
      </c>
      <c r="LE182" s="354" t="str" cm="1">
        <f t="array" ref="LE182">IFERROR(
    (((E182/FRACAS!$AY$1)*60))
    /
    (((E182/FRACAS!$AY$1)*60) + SUMPRODUCT((FRACAS!$B$5:$B$9997=E$4)*(FRACAS!$D$5:$D$9997&lt;=E182)*(IFERROR(FRACAS!$AM$5:$AM$9997,0)))
    ),"")</f>
        <v/>
      </c>
      <c r="LF182" s="354" t="str" cm="1">
        <f t="array" ref="LF182">IFERROR(
    (((F182/FRACAS!$AY$1)*60))
    /
    (((F182/FRACAS!$AY$1)*60) + SUMPRODUCT((FRACAS!$B$5:$B$9997=F$4)*(FRACAS!$D$5:$D$9997&lt;=F182)*(IFERROR(FRACAS!$AM$5:$AM$9997,0)))
    ),"")</f>
        <v/>
      </c>
      <c r="LG182" s="354" t="str" cm="1">
        <f t="array" ref="LG182">IFERROR(
    (((G182/FRACAS!$AY$1)*60))
    /
    (((G182/FRACAS!$AY$1)*60) + SUMPRODUCT((FRACAS!$B$5:$B$9997=G$4)*(FRACAS!$D$5:$D$9997&lt;=G182)*(IFERROR(FRACAS!$AM$5:$AM$9997,0)))
    ),"")</f>
        <v/>
      </c>
      <c r="LH182" s="354" t="str" cm="1">
        <f t="array" ref="LH182">IFERROR(
    (((H182/FRACAS!$AY$1)*60))
    /
    (((H182/FRACAS!$AY$1)*60) + SUMPRODUCT((FRACAS!$B$5:$B$9997=H$4)*(FRACAS!$D$5:$D$9997&lt;=H182)*(IFERROR(FRACAS!$AM$5:$AM$9997,0)))
    ),"")</f>
        <v/>
      </c>
      <c r="LI182" s="354" t="str" cm="1">
        <f t="array" ref="LI182">IFERROR(
    (((I182/FRACAS!$AY$1)*60))
    /
    (((I182/FRACAS!$AY$1)*60) + SUMPRODUCT((FRACAS!$B$5:$B$9997=I$4)*(FRACAS!$D$5:$D$9997&lt;=I182)*(IFERROR(FRACAS!$AM$5:$AM$9997,0)))
    ),"")</f>
        <v/>
      </c>
      <c r="LJ182" s="354" t="str" cm="1">
        <f t="array" ref="LJ182">IFERROR(
    (((J182/FRACAS!$AY$1)*60))
    /
    (((J182/FRACAS!$AY$1)*60) + SUMPRODUCT((FRACAS!$B$5:$B$9997=J$4)*(FRACAS!$D$5:$D$9997&lt;=J182)*(IFERROR(FRACAS!$AM$5:$AM$9997,0)))
    ),"")</f>
        <v/>
      </c>
      <c r="LK182" s="354" t="str" cm="1">
        <f t="array" ref="LK182">IFERROR(
    (((K182/FRACAS!$AY$1)*60))
    /
    (((K182/FRACAS!$AY$1)*60) + SUMPRODUCT((FRACAS!$B$5:$B$9997=K$4)*(FRACAS!$D$5:$D$9997&lt;=K182)*(IFERROR(FRACAS!$AM$5:$AM$9997,0)))
    ),"")</f>
        <v/>
      </c>
      <c r="LL182" s="354" t="str" cm="1">
        <f t="array" ref="LL182">IFERROR(
    (((L182/FRACAS!$AY$1)*60))
    /
    (((L182/FRACAS!$AY$1)*60) + SUMPRODUCT((FRACAS!$B$5:$B$9997=L$4)*(FRACAS!$D$5:$D$9997&lt;=L182)*(IFERROR(FRACAS!$AM$5:$AM$9997,0)))
    ),"")</f>
        <v/>
      </c>
      <c r="LM182" s="354" t="str" cm="1">
        <f t="array" ref="LM182">IFERROR(
    (((M182/FRACAS!$AY$1)*60))
    /
    (((M182/FRACAS!$AY$1)*60) + SUMPRODUCT((FRACAS!$B$5:$B$9997=M$4)*(FRACAS!$D$5:$D$9997&lt;=M182)*(IFERROR(FRACAS!$AM$5:$AM$9997,0)))
    ),"")</f>
        <v/>
      </c>
      <c r="LN182" s="308"/>
      <c r="LO182" s="276"/>
      <c r="LP182" s="276"/>
      <c r="LQ182" s="276"/>
      <c r="LR182" s="276"/>
      <c r="LS182" s="276"/>
      <c r="LT182" s="276"/>
      <c r="LU182" s="276"/>
      <c r="LV182" s="276"/>
      <c r="LW182" s="276"/>
      <c r="LX182" s="276"/>
      <c r="LY182" s="276"/>
      <c r="LZ182" s="276"/>
      <c r="MA182" s="276"/>
      <c r="MB182" s="276"/>
      <c r="MC182" s="276"/>
      <c r="MD182" s="276"/>
      <c r="ME182" s="276"/>
      <c r="MF182" s="276"/>
      <c r="MG182" s="276"/>
      <c r="MH182" s="276"/>
      <c r="MI182" s="276"/>
      <c r="MJ182" s="276"/>
      <c r="MK182" s="276"/>
      <c r="ML182" s="276"/>
      <c r="MM182" s="276"/>
      <c r="MN182" s="276"/>
      <c r="MO182" s="276"/>
      <c r="MP182" s="276"/>
      <c r="MQ182" s="276"/>
      <c r="MR182" s="276"/>
      <c r="MS182" s="276"/>
      <c r="MT182" s="276"/>
      <c r="MU182" s="276"/>
      <c r="MV182" s="276"/>
      <c r="MW182" s="276"/>
      <c r="MX182" s="276"/>
      <c r="MY182" s="276"/>
      <c r="MZ182" s="276"/>
      <c r="NA182" s="277"/>
      <c r="ND182" s="345">
        <f t="shared" si="18"/>
        <v>0</v>
      </c>
      <c r="NE182" s="346" t="str">
        <f t="shared" si="16"/>
        <v/>
      </c>
      <c r="NF182" s="347" t="str" cm="1">
        <f t="array" ref="NF182">IF($ND182=0,"",(IFERROR( (IFERROR($ND182/FRACAS!$AY$1*60,0) - SUMPRODUCT( (FRACAS!$K$5:$K$9999=NF$2) * IFERROR(FRACAS!$AN$5:$AN$9999,0) ) ) / IFERROR($ND182/FRACAS!$AY$1*60,0), 1 )))</f>
        <v/>
      </c>
      <c r="NG182" s="347" t="str" cm="1">
        <f t="array" ref="NG182">IF($ND182=0,"",(IFERROR( (IFERROR($ND182/FRACAS!$AY$1*60,0) - SUMPRODUCT( (FRACAS!$K$5:$K$9999=NG$2) * IFERROR(FRACAS!$AN$5:$AN$9999,0) ) ) / IFERROR($ND182/FRACAS!$AY$1*60,0), 1 )))</f>
        <v/>
      </c>
      <c r="NH182" s="347" t="str" cm="1">
        <f t="array" ref="NH182">IF($ND182=0,"",(IFERROR( (IFERROR($ND182/FRACAS!$AY$1*60,0) - SUMPRODUCT( (FRACAS!$K$5:$K$9999=NH$2) * IFERROR(FRACAS!$AN$5:$AN$9999,0) ) ) / IFERROR($ND182/FRACAS!$AY$1*60,0), 1 )))</f>
        <v/>
      </c>
      <c r="NI182" s="347" t="str" cm="1">
        <f t="array" ref="NI182">IF($ND182=0,"",(IFERROR( (IFERROR($ND182/FRACAS!$AY$1*60,0) - SUMPRODUCT( (FRACAS!$K$5:$K$9999=NI$2) * IFERROR(FRACAS!$AN$5:$AN$9999,0) ) ) / IFERROR($ND182/FRACAS!$AY$1*60,0), 1 )))</f>
        <v/>
      </c>
      <c r="NJ182" s="347" t="str" cm="1">
        <f t="array" ref="NJ182">IF($ND182=0,"",(IFERROR( (IFERROR($ND182/FRACAS!$AY$1*60,0) - SUMPRODUCT( (FRACAS!$K$5:$K$9999=NJ$2) * IFERROR(FRACAS!$AN$5:$AN$9999,0) ) ) / IFERROR($ND182/FRACAS!$AY$1*60,0), 1 )))</f>
        <v/>
      </c>
      <c r="NK182" s="347" t="str" cm="1">
        <f t="array" ref="NK182">IF($ND182=0,"",(IFERROR( (IFERROR($ND182/FRACAS!$AY$1*60,0) - SUMPRODUCT( (FRACAS!$K$5:$K$9999=NK$2) * IFERROR(FRACAS!$AN$5:$AN$9999,0) ) ) / IFERROR($ND182/FRACAS!$AY$1*60,0), 1 )))</f>
        <v/>
      </c>
      <c r="NL182" s="347" t="str" cm="1">
        <f t="array" ref="NL182">IF($ND182=0,"",(IFERROR( (IFERROR($ND182/FRACAS!$AY$1*60,0) - SUMPRODUCT( (FRACAS!$K$5:$K$9999=NL$2) * IFERROR(FRACAS!$AN$5:$AN$9999,0) ) ) / IFERROR($ND182/FRACAS!$AY$1*60,0), 1 )))</f>
        <v/>
      </c>
      <c r="NM182" s="347" t="str" cm="1">
        <f t="array" ref="NM182">IF($ND182=0,"",(IFERROR( (IFERROR($ND182/FRACAS!$AY$1*60,0) - SUMPRODUCT( (FRACAS!$K$5:$K$9999=NM$2) * IFERROR(FRACAS!$AN$5:$AN$9999,0) ) ) / IFERROR($ND182/FRACAS!$AY$1*60,0), 1 )))</f>
        <v/>
      </c>
      <c r="NN182" s="347" t="str" cm="1">
        <f t="array" ref="NN182">IF($ND182=0,"",(IFERROR( (IFERROR($ND182/FRACAS!$AY$1*60,0) - SUMPRODUCT( (FRACAS!$K$5:$K$9999=NN$2) * IFERROR(FRACAS!$AN$5:$AN$9999,0) ) ) / IFERROR($ND182/FRACAS!$AY$1*60,0), 1 )))</f>
        <v/>
      </c>
      <c r="NO182" s="347" t="str" cm="1">
        <f t="array" ref="NO182">IF($ND182=0,"",(IFERROR( (IFERROR($ND182/FRACAS!$AY$1*60,0) - SUMPRODUCT( (FRACAS!$K$5:$K$9999=NO$2) * IFERROR(FRACAS!$AN$5:$AN$9999,0) ) ) / IFERROR($ND182/FRACAS!$AY$1*60,0), 1 )))</f>
        <v/>
      </c>
      <c r="NP182" s="347" t="str" cm="1">
        <f t="array" ref="NP182">IF($ND182=0,"",(IFERROR( (IFERROR($ND182/FRACAS!$AY$1*60,0) - SUMPRODUCT( (FRACAS!$K$5:$K$9999=NP$2) * IFERROR(FRACAS!$AN$5:$AN$9999,0) ) ) / IFERROR($ND182/FRACAS!$AY$1*60,0), 1 )))</f>
        <v/>
      </c>
      <c r="NQ182" s="347" t="str" cm="1">
        <f t="array" ref="NQ182">IF($ND182=0,"",(IFERROR( (IFERROR($ND182/FRACAS!$AY$1*60,0) - SUMPRODUCT( (FRACAS!$K$5:$K$9999=NQ$2) * IFERROR(FRACAS!$AN$5:$AN$9999,0) ) ) / IFERROR($ND182/FRACAS!$AY$1*60,0), 1 )))</f>
        <v/>
      </c>
      <c r="NR182" s="347" t="str" cm="1">
        <f t="array" ref="NR182">IF($ND182=0,"",(IFERROR( (IFERROR($ND182/FRACAS!$AY$1*60,0) - SUMPRODUCT( (FRACAS!$K$5:$K$9999=NR$2) * IFERROR(FRACAS!$AN$5:$AN$9999,0) ) ) / IFERROR($ND182/FRACAS!$AY$1*60,0), 1 )))</f>
        <v/>
      </c>
      <c r="NS182" s="347" t="str" cm="1">
        <f t="array" ref="NS182">IF($ND182=0,"",(IFERROR( (IFERROR($ND182/FRACAS!$AY$1*60,0) - SUMPRODUCT( (FRACAS!$K$5:$K$9999=NS$2) * IFERROR(FRACAS!$AN$5:$AN$9999,0) ) ) / IFERROR($ND182/FRACAS!$AY$1*60,0), 1 )))</f>
        <v/>
      </c>
      <c r="NT182" s="347" t="str" cm="1">
        <f t="array" ref="NT182">IF($ND182=0,"",(IFERROR( (IFERROR($ND182/FRACAS!$AY$1*60,0) - SUMPRODUCT( (FRACAS!$K$5:$K$9999=NT$2) * IFERROR(FRACAS!$AN$5:$AN$9999,0) ) ) / IFERROR($ND182/FRACAS!$AY$1*60,0), 1 )))</f>
        <v/>
      </c>
      <c r="NU182" s="347" t="str" cm="1">
        <f t="array" ref="NU182">IF($ND182=0,"",(IFERROR( (IFERROR($ND182/FRACAS!$AY$1*60,0) - SUMPRODUCT( (FRACAS!$K$5:$K$9999=NU$2) * IFERROR(FRACAS!$AN$5:$AN$9999,0) ) ) / IFERROR($ND182/FRACAS!$AY$1*60,0), 1 )))</f>
        <v/>
      </c>
      <c r="NV182" s="347" t="str" cm="1">
        <f t="array" ref="NV182">IF($ND182=0,"",(IFERROR( (IFERROR($ND182/FRACAS!$AY$1*60,0) - SUMPRODUCT( (FRACAS!$K$5:$K$9999=NV$2) * IFERROR(FRACAS!$AN$5:$AN$9999,0) ) ) / IFERROR($ND182/FRACAS!$AY$1*60,0), 1 )))</f>
        <v/>
      </c>
      <c r="NW182" s="347" t="str" cm="1">
        <f t="array" ref="NW182">IF($ND182=0,"",(IFERROR( (IFERROR($ND182/FRACAS!$AY$1*60,0) - SUMPRODUCT( (FRACAS!$K$5:$K$9999=NW$2) * IFERROR(FRACAS!$AN$5:$AN$9999,0) ) ) / IFERROR($ND182/FRACAS!$AY$1*60,0), 1 )))</f>
        <v/>
      </c>
      <c r="NX182" s="347" t="str" cm="1">
        <f t="array" ref="NX182">IF($ND182=0,"",(IFERROR( (IFERROR($ND182/FRACAS!$AY$1*60,0) - SUMPRODUCT( (FRACAS!$K$5:$K$9999=NX$2) * IFERROR(FRACAS!$AN$5:$AN$9999,0) ) ) / IFERROR($ND182/FRACAS!$AY$1*60,0), 1 )))</f>
        <v/>
      </c>
      <c r="NY182" s="347" t="str" cm="1">
        <f t="array" ref="NY182">IF($ND182=0,"",(IFERROR( (IFERROR($ND182/FRACAS!$AY$1*60,0) - SUMPRODUCT( (FRACAS!$K$5:$K$9999=NY$2) * IFERROR(FRACAS!$AN$5:$AN$9999,0) ) ) / IFERROR($ND182/FRACAS!$AY$1*60,0), 1 )))</f>
        <v/>
      </c>
      <c r="NZ182" s="347" t="str" cm="1">
        <f t="array" ref="NZ182">IF($ND182=0,"",(IFERROR( (IFERROR($ND182/FRACAS!$AY$1*60,0) - SUMPRODUCT( (FRACAS!$K$5:$K$9999=NZ$2) * IFERROR(FRACAS!$AN$5:$AN$9999,0) ) ) / IFERROR($ND182/FRACAS!$AY$1*60,0), 1 )))</f>
        <v/>
      </c>
      <c r="OA182" s="347" t="str" cm="1">
        <f t="array" ref="OA182">IF($ND182=0,"",(IFERROR( (IFERROR($ND182/FRACAS!$AY$1*60,0) - SUMPRODUCT( (FRACAS!$K$5:$K$9999=OA$2) * IFERROR(FRACAS!$AN$5:$AN$9999,0) ) ) / IFERROR($ND182/FRACAS!$AY$1*60,0), 1 )))</f>
        <v/>
      </c>
      <c r="OB182" s="347" t="str" cm="1">
        <f t="array" ref="OB182">IF($ND182=0,"",(IFERROR( (IFERROR($ND182/FRACAS!$AY$1*60,0) - SUMPRODUCT( (FRACAS!$K$5:$K$9999=OB$2) * IFERROR(FRACAS!$AN$5:$AN$9999,0) ) ) / IFERROR($ND182/FRACAS!$AY$1*60,0), 1 )))</f>
        <v/>
      </c>
      <c r="OC182" s="347" t="str" cm="1">
        <f t="array" ref="OC182">IF($ND182=0,"",(IFERROR( (IFERROR($ND182/FRACAS!$AY$1*60,0) - SUMPRODUCT( (FRACAS!$K$5:$K$9999=OC$2) * IFERROR(FRACAS!$AN$5:$AN$9999,0) ) ) / IFERROR($ND182/FRACAS!$AY$1*60,0), 1 )))</f>
        <v/>
      </c>
      <c r="OD182" s="347" t="str" cm="1">
        <f t="array" ref="OD182">IF($ND182=0,"",(IFERROR( (IFERROR($ND182/FRACAS!$AY$1*60,0) - SUMPRODUCT( (FRACAS!$K$5:$K$9999=OD$2) * IFERROR(FRACAS!$AN$5:$AN$9999,0) ) ) / IFERROR($ND182/FRACAS!$AY$1*60,0), 1 )))</f>
        <v/>
      </c>
      <c r="OE182" s="347" t="str" cm="1">
        <f t="array" ref="OE182">IF($ND182=0,"",(IFERROR( (IFERROR($ND182/FRACAS!$AY$1*60,0) - SUMPRODUCT( (FRACAS!$K$5:$K$9999=OE$2) * IFERROR(FRACAS!$AN$5:$AN$9999,0) ) ) / IFERROR($ND182/FRACAS!$AY$1*60,0), 1 )))</f>
        <v/>
      </c>
      <c r="OF182" s="347" t="str" cm="1">
        <f t="array" ref="OF182">IF($ND182=0,"",(IFERROR( (IFERROR($ND182/FRACAS!$AY$1*60,0) - SUMPRODUCT( (FRACAS!$K$5:$K$9999=OF$2) * IFERROR(FRACAS!$AN$5:$AN$9999,0) ) ) / IFERROR($ND182/FRACAS!$AY$1*60,0), 1 )))</f>
        <v/>
      </c>
      <c r="OG182" s="347" t="str" cm="1">
        <f t="array" ref="OG182">IF($ND182=0,"",(IFERROR( (IFERROR($ND182/FRACAS!$AY$1*60,0) - SUMPRODUCT( (FRACAS!$K$5:$K$9999=OG$2) * IFERROR(FRACAS!$AN$5:$AN$9999,0) ) ) / IFERROR($ND182/FRACAS!$AY$1*60,0), 1 )))</f>
        <v/>
      </c>
      <c r="OH182" s="347" t="str" cm="1">
        <f t="array" ref="OH182">IF($ND182=0,"",(IFERROR( (IFERROR($ND182/FRACAS!$AY$1*60,0) - SUMPRODUCT( (FRACAS!$K$5:$K$9999=OH$2) * IFERROR(FRACAS!$AN$5:$AN$9999,0) ) ) / IFERROR($ND182/FRACAS!$AY$1*60,0), 1 )))</f>
        <v/>
      </c>
      <c r="OI182" s="347" t="str" cm="1">
        <f t="array" ref="OI182">IF($ND182=0,"",(IFERROR( (IFERROR($ND182/FRACAS!$AY$1*60,0) - SUMPRODUCT( (FRACAS!$K$5:$K$9999=OI$2) * IFERROR(FRACAS!$AN$5:$AN$9999,0) ) ) / IFERROR($ND182/FRACAS!$AY$1*60,0), 1 )))</f>
        <v/>
      </c>
      <c r="OJ182" s="347" t="str" cm="1">
        <f t="array" ref="OJ182">IF($ND182=0,"",(IFERROR( (IFERROR($ND182/FRACAS!$AY$1*60,0) - SUMPRODUCT( (FRACAS!$K$5:$K$9999=OJ$2) * IFERROR(FRACAS!$AN$5:$AN$9999,0) ) ) / IFERROR($ND182/FRACAS!$AY$1*60,0), 1 )))</f>
        <v/>
      </c>
      <c r="OK182" s="347" t="str" cm="1">
        <f t="array" ref="OK182">IF($ND182=0,"",(IFERROR( (IFERROR($ND182/FRACAS!$AY$1*60,0) - SUMPRODUCT( (FRACAS!$K$5:$K$9999=OK$2) * IFERROR(FRACAS!$AN$5:$AN$9999,0) ) ) / IFERROR($ND182/FRACAS!$AY$1*60,0), 1 )))</f>
        <v/>
      </c>
      <c r="OL182" s="347" t="str" cm="1">
        <f t="array" ref="OL182">IF($ND182=0,"",(IFERROR( (IFERROR($ND182/FRACAS!$AY$1*60,0) - SUMPRODUCT( (FRACAS!$K$5:$K$9999=OL$2) * IFERROR(FRACAS!$AN$5:$AN$9999,0) ) ) / IFERROR($ND182/FRACAS!$AY$1*60,0), 1 )))</f>
        <v/>
      </c>
      <c r="OM182" s="347" t="str" cm="1">
        <f t="array" ref="OM182">IF($ND182=0,"",(IFERROR( (IFERROR($ND182/FRACAS!$AY$1*60,0) - SUMPRODUCT( (FRACAS!$K$5:$K$9999=OM$2) * IFERROR(FRACAS!$AN$5:$AN$9999,0) ) ) / IFERROR($ND182/FRACAS!$AY$1*60,0), 1 )))</f>
        <v/>
      </c>
      <c r="ON182" s="347" t="str" cm="1">
        <f t="array" ref="ON182">IF($ND182=0,"",(IFERROR( (IFERROR($ND182/FRACAS!$AY$1*60,0) - SUMPRODUCT( (FRACAS!$K$5:$K$9999=ON$2) * IFERROR(FRACAS!$AN$5:$AN$9999,0) ) ) / IFERROR($ND182/FRACAS!$AY$1*60,0), 1 )))</f>
        <v/>
      </c>
    </row>
    <row r="183" spans="2:404" ht="15" customHeight="1">
      <c r="B183" s="301" t="s">
        <v>238</v>
      </c>
      <c r="C183" s="302">
        <v>46507</v>
      </c>
      <c r="D183" s="279"/>
      <c r="E183" s="279"/>
      <c r="F183" s="279"/>
      <c r="G183" s="279"/>
      <c r="H183" s="279"/>
      <c r="I183" s="279"/>
      <c r="J183" s="279"/>
      <c r="K183" s="279"/>
      <c r="L183" s="279"/>
      <c r="M183" s="279"/>
      <c r="N183" s="305"/>
      <c r="O183" s="279"/>
      <c r="P183" s="279"/>
      <c r="Q183" s="279"/>
      <c r="R183" s="279"/>
      <c r="S183" s="279"/>
      <c r="T183" s="279"/>
      <c r="U183" s="279"/>
      <c r="V183" s="279"/>
      <c r="W183" s="279"/>
      <c r="X183" s="279"/>
      <c r="Y183" s="279"/>
      <c r="Z183" s="279"/>
      <c r="AA183" s="279"/>
      <c r="AB183" s="279"/>
      <c r="AC183" s="279"/>
      <c r="AD183" s="279"/>
      <c r="AE183" s="279"/>
      <c r="AF183" s="279"/>
      <c r="AG183" s="279"/>
      <c r="AH183" s="279"/>
      <c r="AI183" s="279"/>
      <c r="AJ183" s="279"/>
      <c r="AK183" s="279"/>
      <c r="AL183" s="279"/>
      <c r="AM183" s="279"/>
      <c r="AN183" s="279"/>
      <c r="AO183" s="279"/>
      <c r="AP183" s="279"/>
      <c r="AQ183" s="279"/>
      <c r="AR183" s="279"/>
      <c r="AS183" s="279"/>
      <c r="AT183" s="279"/>
      <c r="AU183" s="279"/>
      <c r="AV183" s="279"/>
      <c r="AW183" s="279"/>
      <c r="AX183" s="279"/>
      <c r="AY183" s="279"/>
      <c r="AZ183" s="279"/>
      <c r="BA183" s="280"/>
      <c r="BB183" s="266"/>
      <c r="BD183" s="352"/>
      <c r="BE183" s="352"/>
      <c r="BF183" s="352"/>
      <c r="BG183" s="352"/>
      <c r="BH183" s="352"/>
      <c r="BI183" s="352"/>
      <c r="BJ183" s="352"/>
      <c r="BK183" s="352"/>
      <c r="BL183" s="352"/>
      <c r="BM183" s="352"/>
      <c r="BN183" s="352"/>
      <c r="BO183" s="352"/>
      <c r="BP183" s="352"/>
      <c r="BQ183" s="352"/>
      <c r="BR183" s="352"/>
      <c r="BS183" s="352"/>
      <c r="BT183" s="352"/>
      <c r="BU183" s="352"/>
      <c r="BV183" s="352"/>
      <c r="BW183" s="352"/>
      <c r="BX183" s="352"/>
      <c r="BY183" s="352"/>
      <c r="BZ183" s="352"/>
      <c r="CA183" s="352"/>
      <c r="CB183" s="352"/>
      <c r="CC183" s="352"/>
      <c r="CD183" s="352"/>
      <c r="CE183" s="352"/>
      <c r="CF183" s="352"/>
      <c r="CG183" s="352"/>
      <c r="CH183" s="352"/>
      <c r="CI183" s="352"/>
      <c r="CJ183" s="352"/>
      <c r="CK183" s="352"/>
      <c r="CL183" s="352"/>
      <c r="CM183" s="352"/>
      <c r="CN183" s="352"/>
      <c r="CO183" s="352"/>
      <c r="CP183" s="352"/>
      <c r="CQ183" s="352"/>
      <c r="CR183" s="352"/>
      <c r="CS183" s="352"/>
      <c r="CT183" s="352"/>
      <c r="CU183" s="352"/>
      <c r="CV183" s="352"/>
      <c r="CW183" s="352"/>
      <c r="CX183" s="352"/>
      <c r="CY183" s="352"/>
      <c r="CZ183" s="352"/>
      <c r="DA183" s="352"/>
      <c r="DC183" s="266">
        <f t="shared" si="14"/>
        <v>0</v>
      </c>
      <c r="DD183" s="302" t="str">
        <f t="shared" si="15"/>
        <v/>
      </c>
      <c r="DE183" s="328" t="str">
        <f>IF(D183&gt; 0,(COUNTIFS(FRACAS!$B$5:$B$9997, D$4, FRACAS!$D$5:$D$9997, "&lt;="&amp;D183)), "" )</f>
        <v/>
      </c>
      <c r="DF183" s="282" t="str">
        <f>IF(E183&gt; 0,(COUNTIFS(FRACAS!$B$5:$B$9997, E$4, FRACAS!$D$5:$D$9997, "&lt;="&amp;E183)), "" )</f>
        <v/>
      </c>
      <c r="DG183" s="282" t="str">
        <f>IF(F183&gt; 0,(COUNTIFS(FRACAS!$B$5:$B$9997, F$4, FRACAS!$D$5:$D$9997, "&lt;="&amp;F183)), "" )</f>
        <v/>
      </c>
      <c r="DH183" s="282" t="str">
        <f>IF(G183&gt; 0,(COUNTIFS(FRACAS!$B$5:$B$9997, G$4, FRACAS!$D$5:$D$9997, "&lt;="&amp;G183)), "" )</f>
        <v/>
      </c>
      <c r="DI183" s="282" t="str">
        <f>IF(H183&gt; 0,(COUNTIFS(FRACAS!$B$5:$B$9997, H$4, FRACAS!$D$5:$D$9997, "&lt;="&amp;H183)), "" )</f>
        <v/>
      </c>
      <c r="DJ183" s="282" t="str">
        <f>IF(I183&gt; 0,(COUNTIFS(FRACAS!$B$5:$B$9997, I$4, FRACAS!$D$5:$D$9997, "&lt;="&amp;I183)), "" )</f>
        <v/>
      </c>
      <c r="DK183" s="282" t="str">
        <f>IF(J183&gt; 0,(COUNTIFS(FRACAS!$B$5:$B$9997, J$4, FRACAS!$D$5:$D$9997, "&lt;="&amp;J183)), "" )</f>
        <v/>
      </c>
      <c r="DL183" s="282" t="str">
        <f>IF(K183&gt; 0,(COUNTIFS(FRACAS!$B$5:$B$9997, K$4, FRACAS!$D$5:$D$9997, "&lt;="&amp;K183)), "" )</f>
        <v/>
      </c>
      <c r="DM183" s="282" t="str">
        <f>IF(L183&gt; 0,(COUNTIFS(FRACAS!$B$5:$B$9997, L$4, FRACAS!$D$5:$D$9997, "&lt;="&amp;L183)), "" )</f>
        <v/>
      </c>
      <c r="DN183" s="282" t="str">
        <f>IF(M183&gt; 0,(COUNTIFS(FRACAS!$B$5:$B$9997, M$4, FRACAS!$D$5:$D$9997, "&lt;="&amp;M183)), "" )</f>
        <v/>
      </c>
      <c r="DO183" s="308"/>
      <c r="DP183" s="276"/>
      <c r="DQ183" s="276"/>
      <c r="DR183" s="276"/>
      <c r="DS183" s="276"/>
      <c r="DT183" s="276"/>
      <c r="DU183" s="276"/>
      <c r="DV183" s="276"/>
      <c r="DW183" s="276"/>
      <c r="DX183" s="276"/>
      <c r="DY183" s="276"/>
      <c r="DZ183" s="276"/>
      <c r="EA183" s="276"/>
      <c r="EB183" s="276"/>
      <c r="EC183" s="276"/>
      <c r="ED183" s="276"/>
      <c r="EE183" s="276"/>
      <c r="EF183" s="276"/>
      <c r="EG183" s="276"/>
      <c r="EH183" s="276"/>
      <c r="EI183" s="276"/>
      <c r="EJ183" s="276"/>
      <c r="EK183" s="276"/>
      <c r="EL183" s="276"/>
      <c r="EM183" s="276"/>
      <c r="EN183" s="276"/>
      <c r="EO183" s="276"/>
      <c r="EP183" s="276"/>
      <c r="EQ183" s="276"/>
      <c r="ER183" s="276"/>
      <c r="ES183" s="276"/>
      <c r="ET183" s="276"/>
      <c r="EU183" s="276"/>
      <c r="EV183" s="276"/>
      <c r="EW183" s="276"/>
      <c r="EX183" s="276"/>
      <c r="EY183" s="276"/>
      <c r="EZ183" s="276"/>
      <c r="FA183" s="276"/>
      <c r="FB183" s="277"/>
      <c r="JN183" s="310"/>
      <c r="JO183" s="309"/>
      <c r="JP183" s="309"/>
      <c r="JQ183" s="309"/>
      <c r="JR183" s="309"/>
      <c r="JS183" s="309"/>
      <c r="JT183" s="309"/>
      <c r="JU183" s="309"/>
      <c r="JV183" s="309"/>
      <c r="JW183" s="309"/>
      <c r="JX183" s="309"/>
      <c r="JY183" s="309"/>
      <c r="JZ183" s="309"/>
      <c r="KA183" s="309"/>
      <c r="KB183" s="309"/>
      <c r="KC183" s="309"/>
      <c r="KD183" s="309"/>
      <c r="KE183" s="309"/>
      <c r="KF183" s="309"/>
      <c r="KG183" s="309"/>
      <c r="KH183" s="309"/>
      <c r="KI183" s="309"/>
      <c r="KJ183" s="309"/>
      <c r="KK183" s="309"/>
      <c r="KL183" s="309"/>
      <c r="KM183" s="309"/>
      <c r="KN183" s="309"/>
      <c r="KO183" s="309"/>
      <c r="KP183" s="309"/>
      <c r="KQ183" s="309"/>
      <c r="KR183" s="309"/>
      <c r="KS183" s="309"/>
      <c r="KT183" s="309"/>
      <c r="KU183" s="309"/>
      <c r="KV183" s="309"/>
      <c r="KW183" s="309"/>
      <c r="KX183" s="309"/>
      <c r="KY183" s="309"/>
      <c r="KZ183" s="309"/>
      <c r="LA183" s="309"/>
      <c r="LC183" s="302" t="str">
        <f t="shared" si="17"/>
        <v/>
      </c>
      <c r="LD183" s="354" t="str" cm="1">
        <f t="array" ref="LD183">IFERROR(
    (((D183/FRACAS!$AY$1)*60))
    /
    (((D183/FRACAS!$AY$1)*60) + SUMPRODUCT((FRACAS!$B$5:$B$9997=D$4)*(FRACAS!$D$5:$D$9997&lt;=D183)*(IFERROR(FRACAS!$AM$5:$AM$9997,0)))
    ),"")</f>
        <v/>
      </c>
      <c r="LE183" s="354" t="str" cm="1">
        <f t="array" ref="LE183">IFERROR(
    (((E183/FRACAS!$AY$1)*60))
    /
    (((E183/FRACAS!$AY$1)*60) + SUMPRODUCT((FRACAS!$B$5:$B$9997=E$4)*(FRACAS!$D$5:$D$9997&lt;=E183)*(IFERROR(FRACAS!$AM$5:$AM$9997,0)))
    ),"")</f>
        <v/>
      </c>
      <c r="LF183" s="354" t="str" cm="1">
        <f t="array" ref="LF183">IFERROR(
    (((F183/FRACAS!$AY$1)*60))
    /
    (((F183/FRACAS!$AY$1)*60) + SUMPRODUCT((FRACAS!$B$5:$B$9997=F$4)*(FRACAS!$D$5:$D$9997&lt;=F183)*(IFERROR(FRACAS!$AM$5:$AM$9997,0)))
    ),"")</f>
        <v/>
      </c>
      <c r="LG183" s="354" t="str" cm="1">
        <f t="array" ref="LG183">IFERROR(
    (((G183/FRACAS!$AY$1)*60))
    /
    (((G183/FRACAS!$AY$1)*60) + SUMPRODUCT((FRACAS!$B$5:$B$9997=G$4)*(FRACAS!$D$5:$D$9997&lt;=G183)*(IFERROR(FRACAS!$AM$5:$AM$9997,0)))
    ),"")</f>
        <v/>
      </c>
      <c r="LH183" s="354" t="str" cm="1">
        <f t="array" ref="LH183">IFERROR(
    (((H183/FRACAS!$AY$1)*60))
    /
    (((H183/FRACAS!$AY$1)*60) + SUMPRODUCT((FRACAS!$B$5:$B$9997=H$4)*(FRACAS!$D$5:$D$9997&lt;=H183)*(IFERROR(FRACAS!$AM$5:$AM$9997,0)))
    ),"")</f>
        <v/>
      </c>
      <c r="LI183" s="354" t="str" cm="1">
        <f t="array" ref="LI183">IFERROR(
    (((I183/FRACAS!$AY$1)*60))
    /
    (((I183/FRACAS!$AY$1)*60) + SUMPRODUCT((FRACAS!$B$5:$B$9997=I$4)*(FRACAS!$D$5:$D$9997&lt;=I183)*(IFERROR(FRACAS!$AM$5:$AM$9997,0)))
    ),"")</f>
        <v/>
      </c>
      <c r="LJ183" s="354" t="str" cm="1">
        <f t="array" ref="LJ183">IFERROR(
    (((J183/FRACAS!$AY$1)*60))
    /
    (((J183/FRACAS!$AY$1)*60) + SUMPRODUCT((FRACAS!$B$5:$B$9997=J$4)*(FRACAS!$D$5:$D$9997&lt;=J183)*(IFERROR(FRACAS!$AM$5:$AM$9997,0)))
    ),"")</f>
        <v/>
      </c>
      <c r="LK183" s="354" t="str" cm="1">
        <f t="array" ref="LK183">IFERROR(
    (((K183/FRACAS!$AY$1)*60))
    /
    (((K183/FRACAS!$AY$1)*60) + SUMPRODUCT((FRACAS!$B$5:$B$9997=K$4)*(FRACAS!$D$5:$D$9997&lt;=K183)*(IFERROR(FRACAS!$AM$5:$AM$9997,0)))
    ),"")</f>
        <v/>
      </c>
      <c r="LL183" s="354" t="str" cm="1">
        <f t="array" ref="LL183">IFERROR(
    (((L183/FRACAS!$AY$1)*60))
    /
    (((L183/FRACAS!$AY$1)*60) + SUMPRODUCT((FRACAS!$B$5:$B$9997=L$4)*(FRACAS!$D$5:$D$9997&lt;=L183)*(IFERROR(FRACAS!$AM$5:$AM$9997,0)))
    ),"")</f>
        <v/>
      </c>
      <c r="LM183" s="354" t="str" cm="1">
        <f t="array" ref="LM183">IFERROR(
    (((M183/FRACAS!$AY$1)*60))
    /
    (((M183/FRACAS!$AY$1)*60) + SUMPRODUCT((FRACAS!$B$5:$B$9997=M$4)*(FRACAS!$D$5:$D$9997&lt;=M183)*(IFERROR(FRACAS!$AM$5:$AM$9997,0)))
    ),"")</f>
        <v/>
      </c>
      <c r="LN183" s="308"/>
      <c r="LO183" s="276"/>
      <c r="LP183" s="276"/>
      <c r="LQ183" s="276"/>
      <c r="LR183" s="276"/>
      <c r="LS183" s="276"/>
      <c r="LT183" s="276"/>
      <c r="LU183" s="276"/>
      <c r="LV183" s="276"/>
      <c r="LW183" s="276"/>
      <c r="LX183" s="276"/>
      <c r="LY183" s="276"/>
      <c r="LZ183" s="276"/>
      <c r="MA183" s="276"/>
      <c r="MB183" s="276"/>
      <c r="MC183" s="276"/>
      <c r="MD183" s="276"/>
      <c r="ME183" s="276"/>
      <c r="MF183" s="276"/>
      <c r="MG183" s="276"/>
      <c r="MH183" s="276"/>
      <c r="MI183" s="276"/>
      <c r="MJ183" s="276"/>
      <c r="MK183" s="276"/>
      <c r="ML183" s="276"/>
      <c r="MM183" s="276"/>
      <c r="MN183" s="276"/>
      <c r="MO183" s="276"/>
      <c r="MP183" s="276"/>
      <c r="MQ183" s="276"/>
      <c r="MR183" s="276"/>
      <c r="MS183" s="276"/>
      <c r="MT183" s="276"/>
      <c r="MU183" s="276"/>
      <c r="MV183" s="276"/>
      <c r="MW183" s="276"/>
      <c r="MX183" s="276"/>
      <c r="MY183" s="276"/>
      <c r="MZ183" s="276"/>
      <c r="NA183" s="277"/>
      <c r="ND183" s="345">
        <f t="shared" si="18"/>
        <v>0</v>
      </c>
      <c r="NE183" s="346" t="str">
        <f t="shared" si="16"/>
        <v/>
      </c>
      <c r="NF183" s="347" t="str" cm="1">
        <f t="array" ref="NF183">IF($ND183=0,"",(IFERROR( (IFERROR($ND183/FRACAS!$AY$1*60,0) - SUMPRODUCT( (FRACAS!$K$5:$K$9999=NF$2) * IFERROR(FRACAS!$AN$5:$AN$9999,0) ) ) / IFERROR($ND183/FRACAS!$AY$1*60,0), 1 )))</f>
        <v/>
      </c>
      <c r="NG183" s="347" t="str" cm="1">
        <f t="array" ref="NG183">IF($ND183=0,"",(IFERROR( (IFERROR($ND183/FRACAS!$AY$1*60,0) - SUMPRODUCT( (FRACAS!$K$5:$K$9999=NG$2) * IFERROR(FRACAS!$AN$5:$AN$9999,0) ) ) / IFERROR($ND183/FRACAS!$AY$1*60,0), 1 )))</f>
        <v/>
      </c>
      <c r="NH183" s="347" t="str" cm="1">
        <f t="array" ref="NH183">IF($ND183=0,"",(IFERROR( (IFERROR($ND183/FRACAS!$AY$1*60,0) - SUMPRODUCT( (FRACAS!$K$5:$K$9999=NH$2) * IFERROR(FRACAS!$AN$5:$AN$9999,0) ) ) / IFERROR($ND183/FRACAS!$AY$1*60,0), 1 )))</f>
        <v/>
      </c>
      <c r="NI183" s="347" t="str" cm="1">
        <f t="array" ref="NI183">IF($ND183=0,"",(IFERROR( (IFERROR($ND183/FRACAS!$AY$1*60,0) - SUMPRODUCT( (FRACAS!$K$5:$K$9999=NI$2) * IFERROR(FRACAS!$AN$5:$AN$9999,0) ) ) / IFERROR($ND183/FRACAS!$AY$1*60,0), 1 )))</f>
        <v/>
      </c>
      <c r="NJ183" s="347" t="str" cm="1">
        <f t="array" ref="NJ183">IF($ND183=0,"",(IFERROR( (IFERROR($ND183/FRACAS!$AY$1*60,0) - SUMPRODUCT( (FRACAS!$K$5:$K$9999=NJ$2) * IFERROR(FRACAS!$AN$5:$AN$9999,0) ) ) / IFERROR($ND183/FRACAS!$AY$1*60,0), 1 )))</f>
        <v/>
      </c>
      <c r="NK183" s="347" t="str" cm="1">
        <f t="array" ref="NK183">IF($ND183=0,"",(IFERROR( (IFERROR($ND183/FRACAS!$AY$1*60,0) - SUMPRODUCT( (FRACAS!$K$5:$K$9999=NK$2) * IFERROR(FRACAS!$AN$5:$AN$9999,0) ) ) / IFERROR($ND183/FRACAS!$AY$1*60,0), 1 )))</f>
        <v/>
      </c>
      <c r="NL183" s="347" t="str" cm="1">
        <f t="array" ref="NL183">IF($ND183=0,"",(IFERROR( (IFERROR($ND183/FRACAS!$AY$1*60,0) - SUMPRODUCT( (FRACAS!$K$5:$K$9999=NL$2) * IFERROR(FRACAS!$AN$5:$AN$9999,0) ) ) / IFERROR($ND183/FRACAS!$AY$1*60,0), 1 )))</f>
        <v/>
      </c>
      <c r="NM183" s="347" t="str" cm="1">
        <f t="array" ref="NM183">IF($ND183=0,"",(IFERROR( (IFERROR($ND183/FRACAS!$AY$1*60,0) - SUMPRODUCT( (FRACAS!$K$5:$K$9999=NM$2) * IFERROR(FRACAS!$AN$5:$AN$9999,0) ) ) / IFERROR($ND183/FRACAS!$AY$1*60,0), 1 )))</f>
        <v/>
      </c>
      <c r="NN183" s="347" t="str" cm="1">
        <f t="array" ref="NN183">IF($ND183=0,"",(IFERROR( (IFERROR($ND183/FRACAS!$AY$1*60,0) - SUMPRODUCT( (FRACAS!$K$5:$K$9999=NN$2) * IFERROR(FRACAS!$AN$5:$AN$9999,0) ) ) / IFERROR($ND183/FRACAS!$AY$1*60,0), 1 )))</f>
        <v/>
      </c>
      <c r="NO183" s="347" t="str" cm="1">
        <f t="array" ref="NO183">IF($ND183=0,"",(IFERROR( (IFERROR($ND183/FRACAS!$AY$1*60,0) - SUMPRODUCT( (FRACAS!$K$5:$K$9999=NO$2) * IFERROR(FRACAS!$AN$5:$AN$9999,0) ) ) / IFERROR($ND183/FRACAS!$AY$1*60,0), 1 )))</f>
        <v/>
      </c>
      <c r="NP183" s="347" t="str" cm="1">
        <f t="array" ref="NP183">IF($ND183=0,"",(IFERROR( (IFERROR($ND183/FRACAS!$AY$1*60,0) - SUMPRODUCT( (FRACAS!$K$5:$K$9999=NP$2) * IFERROR(FRACAS!$AN$5:$AN$9999,0) ) ) / IFERROR($ND183/FRACAS!$AY$1*60,0), 1 )))</f>
        <v/>
      </c>
      <c r="NQ183" s="347" t="str" cm="1">
        <f t="array" ref="NQ183">IF($ND183=0,"",(IFERROR( (IFERROR($ND183/FRACAS!$AY$1*60,0) - SUMPRODUCT( (FRACAS!$K$5:$K$9999=NQ$2) * IFERROR(FRACAS!$AN$5:$AN$9999,0) ) ) / IFERROR($ND183/FRACAS!$AY$1*60,0), 1 )))</f>
        <v/>
      </c>
      <c r="NR183" s="347" t="str" cm="1">
        <f t="array" ref="NR183">IF($ND183=0,"",(IFERROR( (IFERROR($ND183/FRACAS!$AY$1*60,0) - SUMPRODUCT( (FRACAS!$K$5:$K$9999=NR$2) * IFERROR(FRACAS!$AN$5:$AN$9999,0) ) ) / IFERROR($ND183/FRACAS!$AY$1*60,0), 1 )))</f>
        <v/>
      </c>
      <c r="NS183" s="347" t="str" cm="1">
        <f t="array" ref="NS183">IF($ND183=0,"",(IFERROR( (IFERROR($ND183/FRACAS!$AY$1*60,0) - SUMPRODUCT( (FRACAS!$K$5:$K$9999=NS$2) * IFERROR(FRACAS!$AN$5:$AN$9999,0) ) ) / IFERROR($ND183/FRACAS!$AY$1*60,0), 1 )))</f>
        <v/>
      </c>
      <c r="NT183" s="347" t="str" cm="1">
        <f t="array" ref="NT183">IF($ND183=0,"",(IFERROR( (IFERROR($ND183/FRACAS!$AY$1*60,0) - SUMPRODUCT( (FRACAS!$K$5:$K$9999=NT$2) * IFERROR(FRACAS!$AN$5:$AN$9999,0) ) ) / IFERROR($ND183/FRACAS!$AY$1*60,0), 1 )))</f>
        <v/>
      </c>
      <c r="NU183" s="347" t="str" cm="1">
        <f t="array" ref="NU183">IF($ND183=0,"",(IFERROR( (IFERROR($ND183/FRACAS!$AY$1*60,0) - SUMPRODUCT( (FRACAS!$K$5:$K$9999=NU$2) * IFERROR(FRACAS!$AN$5:$AN$9999,0) ) ) / IFERROR($ND183/FRACAS!$AY$1*60,0), 1 )))</f>
        <v/>
      </c>
      <c r="NV183" s="347" t="str" cm="1">
        <f t="array" ref="NV183">IF($ND183=0,"",(IFERROR( (IFERROR($ND183/FRACAS!$AY$1*60,0) - SUMPRODUCT( (FRACAS!$K$5:$K$9999=NV$2) * IFERROR(FRACAS!$AN$5:$AN$9999,0) ) ) / IFERROR($ND183/FRACAS!$AY$1*60,0), 1 )))</f>
        <v/>
      </c>
      <c r="NW183" s="347" t="str" cm="1">
        <f t="array" ref="NW183">IF($ND183=0,"",(IFERROR( (IFERROR($ND183/FRACAS!$AY$1*60,0) - SUMPRODUCT( (FRACAS!$K$5:$K$9999=NW$2) * IFERROR(FRACAS!$AN$5:$AN$9999,0) ) ) / IFERROR($ND183/FRACAS!$AY$1*60,0), 1 )))</f>
        <v/>
      </c>
      <c r="NX183" s="347" t="str" cm="1">
        <f t="array" ref="NX183">IF($ND183=0,"",(IFERROR( (IFERROR($ND183/FRACAS!$AY$1*60,0) - SUMPRODUCT( (FRACAS!$K$5:$K$9999=NX$2) * IFERROR(FRACAS!$AN$5:$AN$9999,0) ) ) / IFERROR($ND183/FRACAS!$AY$1*60,0), 1 )))</f>
        <v/>
      </c>
      <c r="NY183" s="347" t="str" cm="1">
        <f t="array" ref="NY183">IF($ND183=0,"",(IFERROR( (IFERROR($ND183/FRACAS!$AY$1*60,0) - SUMPRODUCT( (FRACAS!$K$5:$K$9999=NY$2) * IFERROR(FRACAS!$AN$5:$AN$9999,0) ) ) / IFERROR($ND183/FRACAS!$AY$1*60,0), 1 )))</f>
        <v/>
      </c>
      <c r="NZ183" s="347" t="str" cm="1">
        <f t="array" ref="NZ183">IF($ND183=0,"",(IFERROR( (IFERROR($ND183/FRACAS!$AY$1*60,0) - SUMPRODUCT( (FRACAS!$K$5:$K$9999=NZ$2) * IFERROR(FRACAS!$AN$5:$AN$9999,0) ) ) / IFERROR($ND183/FRACAS!$AY$1*60,0), 1 )))</f>
        <v/>
      </c>
      <c r="OA183" s="347" t="str" cm="1">
        <f t="array" ref="OA183">IF($ND183=0,"",(IFERROR( (IFERROR($ND183/FRACAS!$AY$1*60,0) - SUMPRODUCT( (FRACAS!$K$5:$K$9999=OA$2) * IFERROR(FRACAS!$AN$5:$AN$9999,0) ) ) / IFERROR($ND183/FRACAS!$AY$1*60,0), 1 )))</f>
        <v/>
      </c>
      <c r="OB183" s="347" t="str" cm="1">
        <f t="array" ref="OB183">IF($ND183=0,"",(IFERROR( (IFERROR($ND183/FRACAS!$AY$1*60,0) - SUMPRODUCT( (FRACAS!$K$5:$K$9999=OB$2) * IFERROR(FRACAS!$AN$5:$AN$9999,0) ) ) / IFERROR($ND183/FRACAS!$AY$1*60,0), 1 )))</f>
        <v/>
      </c>
      <c r="OC183" s="347" t="str" cm="1">
        <f t="array" ref="OC183">IF($ND183=0,"",(IFERROR( (IFERROR($ND183/FRACAS!$AY$1*60,0) - SUMPRODUCT( (FRACAS!$K$5:$K$9999=OC$2) * IFERROR(FRACAS!$AN$5:$AN$9999,0) ) ) / IFERROR($ND183/FRACAS!$AY$1*60,0), 1 )))</f>
        <v/>
      </c>
      <c r="OD183" s="347" t="str" cm="1">
        <f t="array" ref="OD183">IF($ND183=0,"",(IFERROR( (IFERROR($ND183/FRACAS!$AY$1*60,0) - SUMPRODUCT( (FRACAS!$K$5:$K$9999=OD$2) * IFERROR(FRACAS!$AN$5:$AN$9999,0) ) ) / IFERROR($ND183/FRACAS!$AY$1*60,0), 1 )))</f>
        <v/>
      </c>
      <c r="OE183" s="347" t="str" cm="1">
        <f t="array" ref="OE183">IF($ND183=0,"",(IFERROR( (IFERROR($ND183/FRACAS!$AY$1*60,0) - SUMPRODUCT( (FRACAS!$K$5:$K$9999=OE$2) * IFERROR(FRACAS!$AN$5:$AN$9999,0) ) ) / IFERROR($ND183/FRACAS!$AY$1*60,0), 1 )))</f>
        <v/>
      </c>
      <c r="OF183" s="347" t="str" cm="1">
        <f t="array" ref="OF183">IF($ND183=0,"",(IFERROR( (IFERROR($ND183/FRACAS!$AY$1*60,0) - SUMPRODUCT( (FRACAS!$K$5:$K$9999=OF$2) * IFERROR(FRACAS!$AN$5:$AN$9999,0) ) ) / IFERROR($ND183/FRACAS!$AY$1*60,0), 1 )))</f>
        <v/>
      </c>
      <c r="OG183" s="347" t="str" cm="1">
        <f t="array" ref="OG183">IF($ND183=0,"",(IFERROR( (IFERROR($ND183/FRACAS!$AY$1*60,0) - SUMPRODUCT( (FRACAS!$K$5:$K$9999=OG$2) * IFERROR(FRACAS!$AN$5:$AN$9999,0) ) ) / IFERROR($ND183/FRACAS!$AY$1*60,0), 1 )))</f>
        <v/>
      </c>
      <c r="OH183" s="347" t="str" cm="1">
        <f t="array" ref="OH183">IF($ND183=0,"",(IFERROR( (IFERROR($ND183/FRACAS!$AY$1*60,0) - SUMPRODUCT( (FRACAS!$K$5:$K$9999=OH$2) * IFERROR(FRACAS!$AN$5:$AN$9999,0) ) ) / IFERROR($ND183/FRACAS!$AY$1*60,0), 1 )))</f>
        <v/>
      </c>
      <c r="OI183" s="347" t="str" cm="1">
        <f t="array" ref="OI183">IF($ND183=0,"",(IFERROR( (IFERROR($ND183/FRACAS!$AY$1*60,0) - SUMPRODUCT( (FRACAS!$K$5:$K$9999=OI$2) * IFERROR(FRACAS!$AN$5:$AN$9999,0) ) ) / IFERROR($ND183/FRACAS!$AY$1*60,0), 1 )))</f>
        <v/>
      </c>
      <c r="OJ183" s="347" t="str" cm="1">
        <f t="array" ref="OJ183">IF($ND183=0,"",(IFERROR( (IFERROR($ND183/FRACAS!$AY$1*60,0) - SUMPRODUCT( (FRACAS!$K$5:$K$9999=OJ$2) * IFERROR(FRACAS!$AN$5:$AN$9999,0) ) ) / IFERROR($ND183/FRACAS!$AY$1*60,0), 1 )))</f>
        <v/>
      </c>
      <c r="OK183" s="347" t="str" cm="1">
        <f t="array" ref="OK183">IF($ND183=0,"",(IFERROR( (IFERROR($ND183/FRACAS!$AY$1*60,0) - SUMPRODUCT( (FRACAS!$K$5:$K$9999=OK$2) * IFERROR(FRACAS!$AN$5:$AN$9999,0) ) ) / IFERROR($ND183/FRACAS!$AY$1*60,0), 1 )))</f>
        <v/>
      </c>
      <c r="OL183" s="347" t="str" cm="1">
        <f t="array" ref="OL183">IF($ND183=0,"",(IFERROR( (IFERROR($ND183/FRACAS!$AY$1*60,0) - SUMPRODUCT( (FRACAS!$K$5:$K$9999=OL$2) * IFERROR(FRACAS!$AN$5:$AN$9999,0) ) ) / IFERROR($ND183/FRACAS!$AY$1*60,0), 1 )))</f>
        <v/>
      </c>
      <c r="OM183" s="347" t="str" cm="1">
        <f t="array" ref="OM183">IF($ND183=0,"",(IFERROR( (IFERROR($ND183/FRACAS!$AY$1*60,0) - SUMPRODUCT( (FRACAS!$K$5:$K$9999=OM$2) * IFERROR(FRACAS!$AN$5:$AN$9999,0) ) ) / IFERROR($ND183/FRACAS!$AY$1*60,0), 1 )))</f>
        <v/>
      </c>
      <c r="ON183" s="347" t="str" cm="1">
        <f t="array" ref="ON183">IF($ND183=0,"",(IFERROR( (IFERROR($ND183/FRACAS!$AY$1*60,0) - SUMPRODUCT( (FRACAS!$K$5:$K$9999=ON$2) * IFERROR(FRACAS!$AN$5:$AN$9999,0) ) ) / IFERROR($ND183/FRACAS!$AY$1*60,0), 1 )))</f>
        <v/>
      </c>
    </row>
    <row r="184" spans="2:404" ht="15" customHeight="1">
      <c r="B184" s="301" t="s">
        <v>239</v>
      </c>
      <c r="C184" s="302">
        <v>46514</v>
      </c>
      <c r="D184" s="279"/>
      <c r="E184" s="279"/>
      <c r="F184" s="279"/>
      <c r="G184" s="279"/>
      <c r="H184" s="279"/>
      <c r="I184" s="279"/>
      <c r="J184" s="279"/>
      <c r="K184" s="279"/>
      <c r="L184" s="279"/>
      <c r="M184" s="279"/>
      <c r="N184" s="305"/>
      <c r="O184" s="279"/>
      <c r="P184" s="279"/>
      <c r="Q184" s="279"/>
      <c r="R184" s="279"/>
      <c r="S184" s="279"/>
      <c r="T184" s="279"/>
      <c r="U184" s="279"/>
      <c r="V184" s="279"/>
      <c r="W184" s="279"/>
      <c r="X184" s="279"/>
      <c r="Y184" s="279"/>
      <c r="Z184" s="279"/>
      <c r="AA184" s="279"/>
      <c r="AB184" s="279"/>
      <c r="AC184" s="279"/>
      <c r="AD184" s="279"/>
      <c r="AE184" s="279"/>
      <c r="AF184" s="279"/>
      <c r="AG184" s="279"/>
      <c r="AH184" s="279"/>
      <c r="AI184" s="279"/>
      <c r="AJ184" s="279"/>
      <c r="AK184" s="279"/>
      <c r="AL184" s="279"/>
      <c r="AM184" s="279"/>
      <c r="AN184" s="279"/>
      <c r="AO184" s="279"/>
      <c r="AP184" s="279"/>
      <c r="AQ184" s="279"/>
      <c r="AR184" s="279"/>
      <c r="AS184" s="279"/>
      <c r="AT184" s="279"/>
      <c r="AU184" s="279"/>
      <c r="AV184" s="279"/>
      <c r="AW184" s="279"/>
      <c r="AX184" s="279"/>
      <c r="AY184" s="279"/>
      <c r="AZ184" s="279"/>
      <c r="BA184" s="280"/>
      <c r="BB184" s="266"/>
      <c r="BD184" s="352"/>
      <c r="BE184" s="352"/>
      <c r="BF184" s="352"/>
      <c r="BG184" s="352"/>
      <c r="BH184" s="352"/>
      <c r="BI184" s="352"/>
      <c r="BJ184" s="352"/>
      <c r="BK184" s="352"/>
      <c r="BL184" s="352"/>
      <c r="BM184" s="352"/>
      <c r="BN184" s="352"/>
      <c r="BO184" s="352"/>
      <c r="BP184" s="352"/>
      <c r="BQ184" s="352"/>
      <c r="BR184" s="352"/>
      <c r="BS184" s="352"/>
      <c r="BT184" s="352"/>
      <c r="BU184" s="352"/>
      <c r="BV184" s="352"/>
      <c r="BW184" s="352"/>
      <c r="BX184" s="352"/>
      <c r="BY184" s="352"/>
      <c r="BZ184" s="352"/>
      <c r="CA184" s="352"/>
      <c r="CB184" s="352"/>
      <c r="CC184" s="352"/>
      <c r="CD184" s="352"/>
      <c r="CE184" s="352"/>
      <c r="CF184" s="352"/>
      <c r="CG184" s="352"/>
      <c r="CH184" s="352"/>
      <c r="CI184" s="352"/>
      <c r="CJ184" s="352"/>
      <c r="CK184" s="352"/>
      <c r="CL184" s="352"/>
      <c r="CM184" s="352"/>
      <c r="CN184" s="352"/>
      <c r="CO184" s="352"/>
      <c r="CP184" s="352"/>
      <c r="CQ184" s="352"/>
      <c r="CR184" s="352"/>
      <c r="CS184" s="352"/>
      <c r="CT184" s="352"/>
      <c r="CU184" s="352"/>
      <c r="CV184" s="352"/>
      <c r="CW184" s="352"/>
      <c r="CX184" s="352"/>
      <c r="CY184" s="352"/>
      <c r="CZ184" s="352"/>
      <c r="DA184" s="352"/>
      <c r="DC184" s="266">
        <f t="shared" si="14"/>
        <v>0</v>
      </c>
      <c r="DD184" s="302" t="str">
        <f t="shared" si="15"/>
        <v/>
      </c>
      <c r="DE184" s="328" t="str">
        <f>IF(D184&gt; 0,(COUNTIFS(FRACAS!$B$5:$B$9997, D$4, FRACAS!$D$5:$D$9997, "&lt;="&amp;D184)), "" )</f>
        <v/>
      </c>
      <c r="DF184" s="282" t="str">
        <f>IF(E184&gt; 0,(COUNTIFS(FRACAS!$B$5:$B$9997, E$4, FRACAS!$D$5:$D$9997, "&lt;="&amp;E184)), "" )</f>
        <v/>
      </c>
      <c r="DG184" s="282" t="str">
        <f>IF(F184&gt; 0,(COUNTIFS(FRACAS!$B$5:$B$9997, F$4, FRACAS!$D$5:$D$9997, "&lt;="&amp;F184)), "" )</f>
        <v/>
      </c>
      <c r="DH184" s="282" t="str">
        <f>IF(G184&gt; 0,(COUNTIFS(FRACAS!$B$5:$B$9997, G$4, FRACAS!$D$5:$D$9997, "&lt;="&amp;G184)), "" )</f>
        <v/>
      </c>
      <c r="DI184" s="282" t="str">
        <f>IF(H184&gt; 0,(COUNTIFS(FRACAS!$B$5:$B$9997, H$4, FRACAS!$D$5:$D$9997, "&lt;="&amp;H184)), "" )</f>
        <v/>
      </c>
      <c r="DJ184" s="282" t="str">
        <f>IF(I184&gt; 0,(COUNTIFS(FRACAS!$B$5:$B$9997, I$4, FRACAS!$D$5:$D$9997, "&lt;="&amp;I184)), "" )</f>
        <v/>
      </c>
      <c r="DK184" s="282" t="str">
        <f>IF(J184&gt; 0,(COUNTIFS(FRACAS!$B$5:$B$9997, J$4, FRACAS!$D$5:$D$9997, "&lt;="&amp;J184)), "" )</f>
        <v/>
      </c>
      <c r="DL184" s="282" t="str">
        <f>IF(K184&gt; 0,(COUNTIFS(FRACAS!$B$5:$B$9997, K$4, FRACAS!$D$5:$D$9997, "&lt;="&amp;K184)), "" )</f>
        <v/>
      </c>
      <c r="DM184" s="282" t="str">
        <f>IF(L184&gt; 0,(COUNTIFS(FRACAS!$B$5:$B$9997, L$4, FRACAS!$D$5:$D$9997, "&lt;="&amp;L184)), "" )</f>
        <v/>
      </c>
      <c r="DN184" s="282" t="str">
        <f>IF(M184&gt; 0,(COUNTIFS(FRACAS!$B$5:$B$9997, M$4, FRACAS!$D$5:$D$9997, "&lt;="&amp;M184)), "" )</f>
        <v/>
      </c>
      <c r="DO184" s="308"/>
      <c r="DP184" s="276"/>
      <c r="DQ184" s="276"/>
      <c r="DR184" s="276"/>
      <c r="DS184" s="276"/>
      <c r="DT184" s="276"/>
      <c r="DU184" s="276"/>
      <c r="DV184" s="276"/>
      <c r="DW184" s="276"/>
      <c r="DX184" s="276"/>
      <c r="DY184" s="276"/>
      <c r="DZ184" s="276"/>
      <c r="EA184" s="276"/>
      <c r="EB184" s="276"/>
      <c r="EC184" s="276"/>
      <c r="ED184" s="276"/>
      <c r="EE184" s="276"/>
      <c r="EF184" s="276"/>
      <c r="EG184" s="276"/>
      <c r="EH184" s="276"/>
      <c r="EI184" s="276"/>
      <c r="EJ184" s="276"/>
      <c r="EK184" s="276"/>
      <c r="EL184" s="276"/>
      <c r="EM184" s="276"/>
      <c r="EN184" s="276"/>
      <c r="EO184" s="276"/>
      <c r="EP184" s="276"/>
      <c r="EQ184" s="276"/>
      <c r="ER184" s="276"/>
      <c r="ES184" s="276"/>
      <c r="ET184" s="276"/>
      <c r="EU184" s="276"/>
      <c r="EV184" s="276"/>
      <c r="EW184" s="276"/>
      <c r="EX184" s="276"/>
      <c r="EY184" s="276"/>
      <c r="EZ184" s="276"/>
      <c r="FA184" s="276"/>
      <c r="FB184" s="277"/>
      <c r="JN184" s="310"/>
      <c r="JO184" s="309"/>
      <c r="JP184" s="309"/>
      <c r="JQ184" s="309"/>
      <c r="JR184" s="309"/>
      <c r="JS184" s="309"/>
      <c r="JT184" s="309"/>
      <c r="JU184" s="309"/>
      <c r="JV184" s="309"/>
      <c r="JW184" s="309"/>
      <c r="JX184" s="309"/>
      <c r="JY184" s="309"/>
      <c r="JZ184" s="309"/>
      <c r="KA184" s="309"/>
      <c r="KB184" s="309"/>
      <c r="KC184" s="309"/>
      <c r="KD184" s="309"/>
      <c r="KE184" s="309"/>
      <c r="KF184" s="309"/>
      <c r="KG184" s="309"/>
      <c r="KH184" s="309"/>
      <c r="KI184" s="309"/>
      <c r="KJ184" s="309"/>
      <c r="KK184" s="309"/>
      <c r="KL184" s="309"/>
      <c r="KM184" s="309"/>
      <c r="KN184" s="309"/>
      <c r="KO184" s="309"/>
      <c r="KP184" s="309"/>
      <c r="KQ184" s="309"/>
      <c r="KR184" s="309"/>
      <c r="KS184" s="309"/>
      <c r="KT184" s="309"/>
      <c r="KU184" s="309"/>
      <c r="KV184" s="309"/>
      <c r="KW184" s="309"/>
      <c r="KX184" s="309"/>
      <c r="KY184" s="309"/>
      <c r="KZ184" s="309"/>
      <c r="LA184" s="309"/>
      <c r="LC184" s="302" t="str">
        <f t="shared" si="17"/>
        <v/>
      </c>
      <c r="LD184" s="354" t="str" cm="1">
        <f t="array" ref="LD184">IFERROR(
    (((D184/FRACAS!$AY$1)*60))
    /
    (((D184/FRACAS!$AY$1)*60) + SUMPRODUCT((FRACAS!$B$5:$B$9997=D$4)*(FRACAS!$D$5:$D$9997&lt;=D184)*(IFERROR(FRACAS!$AM$5:$AM$9997,0)))
    ),"")</f>
        <v/>
      </c>
      <c r="LE184" s="354" t="str" cm="1">
        <f t="array" ref="LE184">IFERROR(
    (((E184/FRACAS!$AY$1)*60))
    /
    (((E184/FRACAS!$AY$1)*60) + SUMPRODUCT((FRACAS!$B$5:$B$9997=E$4)*(FRACAS!$D$5:$D$9997&lt;=E184)*(IFERROR(FRACAS!$AM$5:$AM$9997,0)))
    ),"")</f>
        <v/>
      </c>
      <c r="LF184" s="354" t="str" cm="1">
        <f t="array" ref="LF184">IFERROR(
    (((F184/FRACAS!$AY$1)*60))
    /
    (((F184/FRACAS!$AY$1)*60) + SUMPRODUCT((FRACAS!$B$5:$B$9997=F$4)*(FRACAS!$D$5:$D$9997&lt;=F184)*(IFERROR(FRACAS!$AM$5:$AM$9997,0)))
    ),"")</f>
        <v/>
      </c>
      <c r="LG184" s="354" t="str" cm="1">
        <f t="array" ref="LG184">IFERROR(
    (((G184/FRACAS!$AY$1)*60))
    /
    (((G184/FRACAS!$AY$1)*60) + SUMPRODUCT((FRACAS!$B$5:$B$9997=G$4)*(FRACAS!$D$5:$D$9997&lt;=G184)*(IFERROR(FRACAS!$AM$5:$AM$9997,0)))
    ),"")</f>
        <v/>
      </c>
      <c r="LH184" s="354" t="str" cm="1">
        <f t="array" ref="LH184">IFERROR(
    (((H184/FRACAS!$AY$1)*60))
    /
    (((H184/FRACAS!$AY$1)*60) + SUMPRODUCT((FRACAS!$B$5:$B$9997=H$4)*(FRACAS!$D$5:$D$9997&lt;=H184)*(IFERROR(FRACAS!$AM$5:$AM$9997,0)))
    ),"")</f>
        <v/>
      </c>
      <c r="LI184" s="354" t="str" cm="1">
        <f t="array" ref="LI184">IFERROR(
    (((I184/FRACAS!$AY$1)*60))
    /
    (((I184/FRACAS!$AY$1)*60) + SUMPRODUCT((FRACAS!$B$5:$B$9997=I$4)*(FRACAS!$D$5:$D$9997&lt;=I184)*(IFERROR(FRACAS!$AM$5:$AM$9997,0)))
    ),"")</f>
        <v/>
      </c>
      <c r="LJ184" s="354" t="str" cm="1">
        <f t="array" ref="LJ184">IFERROR(
    (((J184/FRACAS!$AY$1)*60))
    /
    (((J184/FRACAS!$AY$1)*60) + SUMPRODUCT((FRACAS!$B$5:$B$9997=J$4)*(FRACAS!$D$5:$D$9997&lt;=J184)*(IFERROR(FRACAS!$AM$5:$AM$9997,0)))
    ),"")</f>
        <v/>
      </c>
      <c r="LK184" s="354" t="str" cm="1">
        <f t="array" ref="LK184">IFERROR(
    (((K184/FRACAS!$AY$1)*60))
    /
    (((K184/FRACAS!$AY$1)*60) + SUMPRODUCT((FRACAS!$B$5:$B$9997=K$4)*(FRACAS!$D$5:$D$9997&lt;=K184)*(IFERROR(FRACAS!$AM$5:$AM$9997,0)))
    ),"")</f>
        <v/>
      </c>
      <c r="LL184" s="354" t="str" cm="1">
        <f t="array" ref="LL184">IFERROR(
    (((L184/FRACAS!$AY$1)*60))
    /
    (((L184/FRACAS!$AY$1)*60) + SUMPRODUCT((FRACAS!$B$5:$B$9997=L$4)*(FRACAS!$D$5:$D$9997&lt;=L184)*(IFERROR(FRACAS!$AM$5:$AM$9997,0)))
    ),"")</f>
        <v/>
      </c>
      <c r="LM184" s="354" t="str" cm="1">
        <f t="array" ref="LM184">IFERROR(
    (((M184/FRACAS!$AY$1)*60))
    /
    (((M184/FRACAS!$AY$1)*60) + SUMPRODUCT((FRACAS!$B$5:$B$9997=M$4)*(FRACAS!$D$5:$D$9997&lt;=M184)*(IFERROR(FRACAS!$AM$5:$AM$9997,0)))
    ),"")</f>
        <v/>
      </c>
      <c r="LN184" s="308"/>
      <c r="LO184" s="276"/>
      <c r="LP184" s="276"/>
      <c r="LQ184" s="276"/>
      <c r="LR184" s="276"/>
      <c r="LS184" s="276"/>
      <c r="LT184" s="276"/>
      <c r="LU184" s="276"/>
      <c r="LV184" s="276"/>
      <c r="LW184" s="276"/>
      <c r="LX184" s="276"/>
      <c r="LY184" s="276"/>
      <c r="LZ184" s="276"/>
      <c r="MA184" s="276"/>
      <c r="MB184" s="276"/>
      <c r="MC184" s="276"/>
      <c r="MD184" s="276"/>
      <c r="ME184" s="276"/>
      <c r="MF184" s="276"/>
      <c r="MG184" s="276"/>
      <c r="MH184" s="276"/>
      <c r="MI184" s="276"/>
      <c r="MJ184" s="276"/>
      <c r="MK184" s="276"/>
      <c r="ML184" s="276"/>
      <c r="MM184" s="276"/>
      <c r="MN184" s="276"/>
      <c r="MO184" s="276"/>
      <c r="MP184" s="276"/>
      <c r="MQ184" s="276"/>
      <c r="MR184" s="276"/>
      <c r="MS184" s="276"/>
      <c r="MT184" s="276"/>
      <c r="MU184" s="276"/>
      <c r="MV184" s="276"/>
      <c r="MW184" s="276"/>
      <c r="MX184" s="276"/>
      <c r="MY184" s="276"/>
      <c r="MZ184" s="276"/>
      <c r="NA184" s="277"/>
      <c r="ND184" s="345">
        <f t="shared" si="18"/>
        <v>0</v>
      </c>
      <c r="NE184" s="346" t="str">
        <f t="shared" si="16"/>
        <v/>
      </c>
      <c r="NF184" s="347" t="str" cm="1">
        <f t="array" ref="NF184">IF($ND184=0,"",(IFERROR( (IFERROR($ND184/FRACAS!$AY$1*60,0) - SUMPRODUCT( (FRACAS!$K$5:$K$9999=NF$2) * IFERROR(FRACAS!$AN$5:$AN$9999,0) ) ) / IFERROR($ND184/FRACAS!$AY$1*60,0), 1 )))</f>
        <v/>
      </c>
      <c r="NG184" s="347" t="str" cm="1">
        <f t="array" ref="NG184">IF($ND184=0,"",(IFERROR( (IFERROR($ND184/FRACAS!$AY$1*60,0) - SUMPRODUCT( (FRACAS!$K$5:$K$9999=NG$2) * IFERROR(FRACAS!$AN$5:$AN$9999,0) ) ) / IFERROR($ND184/FRACAS!$AY$1*60,0), 1 )))</f>
        <v/>
      </c>
      <c r="NH184" s="347" t="str" cm="1">
        <f t="array" ref="NH184">IF($ND184=0,"",(IFERROR( (IFERROR($ND184/FRACAS!$AY$1*60,0) - SUMPRODUCT( (FRACAS!$K$5:$K$9999=NH$2) * IFERROR(FRACAS!$AN$5:$AN$9999,0) ) ) / IFERROR($ND184/FRACAS!$AY$1*60,0), 1 )))</f>
        <v/>
      </c>
      <c r="NI184" s="347" t="str" cm="1">
        <f t="array" ref="NI184">IF($ND184=0,"",(IFERROR( (IFERROR($ND184/FRACAS!$AY$1*60,0) - SUMPRODUCT( (FRACAS!$K$5:$K$9999=NI$2) * IFERROR(FRACAS!$AN$5:$AN$9999,0) ) ) / IFERROR($ND184/FRACAS!$AY$1*60,0), 1 )))</f>
        <v/>
      </c>
      <c r="NJ184" s="347" t="str" cm="1">
        <f t="array" ref="NJ184">IF($ND184=0,"",(IFERROR( (IFERROR($ND184/FRACAS!$AY$1*60,0) - SUMPRODUCT( (FRACAS!$K$5:$K$9999=NJ$2) * IFERROR(FRACAS!$AN$5:$AN$9999,0) ) ) / IFERROR($ND184/FRACAS!$AY$1*60,0), 1 )))</f>
        <v/>
      </c>
      <c r="NK184" s="347" t="str" cm="1">
        <f t="array" ref="NK184">IF($ND184=0,"",(IFERROR( (IFERROR($ND184/FRACAS!$AY$1*60,0) - SUMPRODUCT( (FRACAS!$K$5:$K$9999=NK$2) * IFERROR(FRACAS!$AN$5:$AN$9999,0) ) ) / IFERROR($ND184/FRACAS!$AY$1*60,0), 1 )))</f>
        <v/>
      </c>
      <c r="NL184" s="347" t="str" cm="1">
        <f t="array" ref="NL184">IF($ND184=0,"",(IFERROR( (IFERROR($ND184/FRACAS!$AY$1*60,0) - SUMPRODUCT( (FRACAS!$K$5:$K$9999=NL$2) * IFERROR(FRACAS!$AN$5:$AN$9999,0) ) ) / IFERROR($ND184/FRACAS!$AY$1*60,0), 1 )))</f>
        <v/>
      </c>
      <c r="NM184" s="347" t="str" cm="1">
        <f t="array" ref="NM184">IF($ND184=0,"",(IFERROR( (IFERROR($ND184/FRACAS!$AY$1*60,0) - SUMPRODUCT( (FRACAS!$K$5:$K$9999=NM$2) * IFERROR(FRACAS!$AN$5:$AN$9999,0) ) ) / IFERROR($ND184/FRACAS!$AY$1*60,0), 1 )))</f>
        <v/>
      </c>
      <c r="NN184" s="347" t="str" cm="1">
        <f t="array" ref="NN184">IF($ND184=0,"",(IFERROR( (IFERROR($ND184/FRACAS!$AY$1*60,0) - SUMPRODUCT( (FRACAS!$K$5:$K$9999=NN$2) * IFERROR(FRACAS!$AN$5:$AN$9999,0) ) ) / IFERROR($ND184/FRACAS!$AY$1*60,0), 1 )))</f>
        <v/>
      </c>
      <c r="NO184" s="347" t="str" cm="1">
        <f t="array" ref="NO184">IF($ND184=0,"",(IFERROR( (IFERROR($ND184/FRACAS!$AY$1*60,0) - SUMPRODUCT( (FRACAS!$K$5:$K$9999=NO$2) * IFERROR(FRACAS!$AN$5:$AN$9999,0) ) ) / IFERROR($ND184/FRACAS!$AY$1*60,0), 1 )))</f>
        <v/>
      </c>
      <c r="NP184" s="347" t="str" cm="1">
        <f t="array" ref="NP184">IF($ND184=0,"",(IFERROR( (IFERROR($ND184/FRACAS!$AY$1*60,0) - SUMPRODUCT( (FRACAS!$K$5:$K$9999=NP$2) * IFERROR(FRACAS!$AN$5:$AN$9999,0) ) ) / IFERROR($ND184/FRACAS!$AY$1*60,0), 1 )))</f>
        <v/>
      </c>
      <c r="NQ184" s="347" t="str" cm="1">
        <f t="array" ref="NQ184">IF($ND184=0,"",(IFERROR( (IFERROR($ND184/FRACAS!$AY$1*60,0) - SUMPRODUCT( (FRACAS!$K$5:$K$9999=NQ$2) * IFERROR(FRACAS!$AN$5:$AN$9999,0) ) ) / IFERROR($ND184/FRACAS!$AY$1*60,0), 1 )))</f>
        <v/>
      </c>
      <c r="NR184" s="347" t="str" cm="1">
        <f t="array" ref="NR184">IF($ND184=0,"",(IFERROR( (IFERROR($ND184/FRACAS!$AY$1*60,0) - SUMPRODUCT( (FRACAS!$K$5:$K$9999=NR$2) * IFERROR(FRACAS!$AN$5:$AN$9999,0) ) ) / IFERROR($ND184/FRACAS!$AY$1*60,0), 1 )))</f>
        <v/>
      </c>
      <c r="NS184" s="347" t="str" cm="1">
        <f t="array" ref="NS184">IF($ND184=0,"",(IFERROR( (IFERROR($ND184/FRACAS!$AY$1*60,0) - SUMPRODUCT( (FRACAS!$K$5:$K$9999=NS$2) * IFERROR(FRACAS!$AN$5:$AN$9999,0) ) ) / IFERROR($ND184/FRACAS!$AY$1*60,0), 1 )))</f>
        <v/>
      </c>
      <c r="NT184" s="347" t="str" cm="1">
        <f t="array" ref="NT184">IF($ND184=0,"",(IFERROR( (IFERROR($ND184/FRACAS!$AY$1*60,0) - SUMPRODUCT( (FRACAS!$K$5:$K$9999=NT$2) * IFERROR(FRACAS!$AN$5:$AN$9999,0) ) ) / IFERROR($ND184/FRACAS!$AY$1*60,0), 1 )))</f>
        <v/>
      </c>
      <c r="NU184" s="347" t="str" cm="1">
        <f t="array" ref="NU184">IF($ND184=0,"",(IFERROR( (IFERROR($ND184/FRACAS!$AY$1*60,0) - SUMPRODUCT( (FRACAS!$K$5:$K$9999=NU$2) * IFERROR(FRACAS!$AN$5:$AN$9999,0) ) ) / IFERROR($ND184/FRACAS!$AY$1*60,0), 1 )))</f>
        <v/>
      </c>
      <c r="NV184" s="347" t="str" cm="1">
        <f t="array" ref="NV184">IF($ND184=0,"",(IFERROR( (IFERROR($ND184/FRACAS!$AY$1*60,0) - SUMPRODUCT( (FRACAS!$K$5:$K$9999=NV$2) * IFERROR(FRACAS!$AN$5:$AN$9999,0) ) ) / IFERROR($ND184/FRACAS!$AY$1*60,0), 1 )))</f>
        <v/>
      </c>
      <c r="NW184" s="347" t="str" cm="1">
        <f t="array" ref="NW184">IF($ND184=0,"",(IFERROR( (IFERROR($ND184/FRACAS!$AY$1*60,0) - SUMPRODUCT( (FRACAS!$K$5:$K$9999=NW$2) * IFERROR(FRACAS!$AN$5:$AN$9999,0) ) ) / IFERROR($ND184/FRACAS!$AY$1*60,0), 1 )))</f>
        <v/>
      </c>
      <c r="NX184" s="347" t="str" cm="1">
        <f t="array" ref="NX184">IF($ND184=0,"",(IFERROR( (IFERROR($ND184/FRACAS!$AY$1*60,0) - SUMPRODUCT( (FRACAS!$K$5:$K$9999=NX$2) * IFERROR(FRACAS!$AN$5:$AN$9999,0) ) ) / IFERROR($ND184/FRACAS!$AY$1*60,0), 1 )))</f>
        <v/>
      </c>
      <c r="NY184" s="347" t="str" cm="1">
        <f t="array" ref="NY184">IF($ND184=0,"",(IFERROR( (IFERROR($ND184/FRACAS!$AY$1*60,0) - SUMPRODUCT( (FRACAS!$K$5:$K$9999=NY$2) * IFERROR(FRACAS!$AN$5:$AN$9999,0) ) ) / IFERROR($ND184/FRACAS!$AY$1*60,0), 1 )))</f>
        <v/>
      </c>
      <c r="NZ184" s="347" t="str" cm="1">
        <f t="array" ref="NZ184">IF($ND184=0,"",(IFERROR( (IFERROR($ND184/FRACAS!$AY$1*60,0) - SUMPRODUCT( (FRACAS!$K$5:$K$9999=NZ$2) * IFERROR(FRACAS!$AN$5:$AN$9999,0) ) ) / IFERROR($ND184/FRACAS!$AY$1*60,0), 1 )))</f>
        <v/>
      </c>
      <c r="OA184" s="347" t="str" cm="1">
        <f t="array" ref="OA184">IF($ND184=0,"",(IFERROR( (IFERROR($ND184/FRACAS!$AY$1*60,0) - SUMPRODUCT( (FRACAS!$K$5:$K$9999=OA$2) * IFERROR(FRACAS!$AN$5:$AN$9999,0) ) ) / IFERROR($ND184/FRACAS!$AY$1*60,0), 1 )))</f>
        <v/>
      </c>
      <c r="OB184" s="347" t="str" cm="1">
        <f t="array" ref="OB184">IF($ND184=0,"",(IFERROR( (IFERROR($ND184/FRACAS!$AY$1*60,0) - SUMPRODUCT( (FRACAS!$K$5:$K$9999=OB$2) * IFERROR(FRACAS!$AN$5:$AN$9999,0) ) ) / IFERROR($ND184/FRACAS!$AY$1*60,0), 1 )))</f>
        <v/>
      </c>
      <c r="OC184" s="347" t="str" cm="1">
        <f t="array" ref="OC184">IF($ND184=0,"",(IFERROR( (IFERROR($ND184/FRACAS!$AY$1*60,0) - SUMPRODUCT( (FRACAS!$K$5:$K$9999=OC$2) * IFERROR(FRACAS!$AN$5:$AN$9999,0) ) ) / IFERROR($ND184/FRACAS!$AY$1*60,0), 1 )))</f>
        <v/>
      </c>
      <c r="OD184" s="347" t="str" cm="1">
        <f t="array" ref="OD184">IF($ND184=0,"",(IFERROR( (IFERROR($ND184/FRACAS!$AY$1*60,0) - SUMPRODUCT( (FRACAS!$K$5:$K$9999=OD$2) * IFERROR(FRACAS!$AN$5:$AN$9999,0) ) ) / IFERROR($ND184/FRACAS!$AY$1*60,0), 1 )))</f>
        <v/>
      </c>
      <c r="OE184" s="347" t="str" cm="1">
        <f t="array" ref="OE184">IF($ND184=0,"",(IFERROR( (IFERROR($ND184/FRACAS!$AY$1*60,0) - SUMPRODUCT( (FRACAS!$K$5:$K$9999=OE$2) * IFERROR(FRACAS!$AN$5:$AN$9999,0) ) ) / IFERROR($ND184/FRACAS!$AY$1*60,0), 1 )))</f>
        <v/>
      </c>
      <c r="OF184" s="347" t="str" cm="1">
        <f t="array" ref="OF184">IF($ND184=0,"",(IFERROR( (IFERROR($ND184/FRACAS!$AY$1*60,0) - SUMPRODUCT( (FRACAS!$K$5:$K$9999=OF$2) * IFERROR(FRACAS!$AN$5:$AN$9999,0) ) ) / IFERROR($ND184/FRACAS!$AY$1*60,0), 1 )))</f>
        <v/>
      </c>
      <c r="OG184" s="347" t="str" cm="1">
        <f t="array" ref="OG184">IF($ND184=0,"",(IFERROR( (IFERROR($ND184/FRACAS!$AY$1*60,0) - SUMPRODUCT( (FRACAS!$K$5:$K$9999=OG$2) * IFERROR(FRACAS!$AN$5:$AN$9999,0) ) ) / IFERROR($ND184/FRACAS!$AY$1*60,0), 1 )))</f>
        <v/>
      </c>
      <c r="OH184" s="347" t="str" cm="1">
        <f t="array" ref="OH184">IF($ND184=0,"",(IFERROR( (IFERROR($ND184/FRACAS!$AY$1*60,0) - SUMPRODUCT( (FRACAS!$K$5:$K$9999=OH$2) * IFERROR(FRACAS!$AN$5:$AN$9999,0) ) ) / IFERROR($ND184/FRACAS!$AY$1*60,0), 1 )))</f>
        <v/>
      </c>
      <c r="OI184" s="347" t="str" cm="1">
        <f t="array" ref="OI184">IF($ND184=0,"",(IFERROR( (IFERROR($ND184/FRACAS!$AY$1*60,0) - SUMPRODUCT( (FRACAS!$K$5:$K$9999=OI$2) * IFERROR(FRACAS!$AN$5:$AN$9999,0) ) ) / IFERROR($ND184/FRACAS!$AY$1*60,0), 1 )))</f>
        <v/>
      </c>
      <c r="OJ184" s="347" t="str" cm="1">
        <f t="array" ref="OJ184">IF($ND184=0,"",(IFERROR( (IFERROR($ND184/FRACAS!$AY$1*60,0) - SUMPRODUCT( (FRACAS!$K$5:$K$9999=OJ$2) * IFERROR(FRACAS!$AN$5:$AN$9999,0) ) ) / IFERROR($ND184/FRACAS!$AY$1*60,0), 1 )))</f>
        <v/>
      </c>
      <c r="OK184" s="347" t="str" cm="1">
        <f t="array" ref="OK184">IF($ND184=0,"",(IFERROR( (IFERROR($ND184/FRACAS!$AY$1*60,0) - SUMPRODUCT( (FRACAS!$K$5:$K$9999=OK$2) * IFERROR(FRACAS!$AN$5:$AN$9999,0) ) ) / IFERROR($ND184/FRACAS!$AY$1*60,0), 1 )))</f>
        <v/>
      </c>
      <c r="OL184" s="347" t="str" cm="1">
        <f t="array" ref="OL184">IF($ND184=0,"",(IFERROR( (IFERROR($ND184/FRACAS!$AY$1*60,0) - SUMPRODUCT( (FRACAS!$K$5:$K$9999=OL$2) * IFERROR(FRACAS!$AN$5:$AN$9999,0) ) ) / IFERROR($ND184/FRACAS!$AY$1*60,0), 1 )))</f>
        <v/>
      </c>
      <c r="OM184" s="347" t="str" cm="1">
        <f t="array" ref="OM184">IF($ND184=0,"",(IFERROR( (IFERROR($ND184/FRACAS!$AY$1*60,0) - SUMPRODUCT( (FRACAS!$K$5:$K$9999=OM$2) * IFERROR(FRACAS!$AN$5:$AN$9999,0) ) ) / IFERROR($ND184/FRACAS!$AY$1*60,0), 1 )))</f>
        <v/>
      </c>
      <c r="ON184" s="347" t="str" cm="1">
        <f t="array" ref="ON184">IF($ND184=0,"",(IFERROR( (IFERROR($ND184/FRACAS!$AY$1*60,0) - SUMPRODUCT( (FRACAS!$K$5:$K$9999=ON$2) * IFERROR(FRACAS!$AN$5:$AN$9999,0) ) ) / IFERROR($ND184/FRACAS!$AY$1*60,0), 1 )))</f>
        <v/>
      </c>
    </row>
    <row r="185" spans="2:404" ht="15" customHeight="1">
      <c r="B185" s="301" t="s">
        <v>240</v>
      </c>
      <c r="C185" s="302">
        <v>46521</v>
      </c>
      <c r="D185" s="279"/>
      <c r="E185" s="279"/>
      <c r="F185" s="279"/>
      <c r="G185" s="279"/>
      <c r="H185" s="279"/>
      <c r="I185" s="279"/>
      <c r="J185" s="279"/>
      <c r="K185" s="279"/>
      <c r="L185" s="279"/>
      <c r="M185" s="279"/>
      <c r="N185" s="305"/>
      <c r="O185" s="279"/>
      <c r="P185" s="279"/>
      <c r="Q185" s="279"/>
      <c r="R185" s="279"/>
      <c r="S185" s="279"/>
      <c r="T185" s="279"/>
      <c r="U185" s="279"/>
      <c r="V185" s="279"/>
      <c r="W185" s="279"/>
      <c r="X185" s="279"/>
      <c r="Y185" s="279"/>
      <c r="Z185" s="279"/>
      <c r="AA185" s="279"/>
      <c r="AB185" s="279"/>
      <c r="AC185" s="279"/>
      <c r="AD185" s="279"/>
      <c r="AE185" s="279"/>
      <c r="AF185" s="279"/>
      <c r="AG185" s="279"/>
      <c r="AH185" s="279"/>
      <c r="AI185" s="279"/>
      <c r="AJ185" s="279"/>
      <c r="AK185" s="279"/>
      <c r="AL185" s="279"/>
      <c r="AM185" s="279"/>
      <c r="AN185" s="279"/>
      <c r="AO185" s="279"/>
      <c r="AP185" s="279"/>
      <c r="AQ185" s="279"/>
      <c r="AR185" s="279"/>
      <c r="AS185" s="279"/>
      <c r="AT185" s="279"/>
      <c r="AU185" s="279"/>
      <c r="AV185" s="279"/>
      <c r="AW185" s="279"/>
      <c r="AX185" s="279"/>
      <c r="AY185" s="279"/>
      <c r="AZ185" s="279"/>
      <c r="BA185" s="280"/>
      <c r="BB185" s="266"/>
      <c r="BD185" s="352"/>
      <c r="BE185" s="352"/>
      <c r="BF185" s="352"/>
      <c r="BG185" s="352"/>
      <c r="BH185" s="352"/>
      <c r="BI185" s="352"/>
      <c r="BJ185" s="352"/>
      <c r="BK185" s="352"/>
      <c r="BL185" s="352"/>
      <c r="BM185" s="352"/>
      <c r="BN185" s="352"/>
      <c r="BO185" s="352"/>
      <c r="BP185" s="352"/>
      <c r="BQ185" s="352"/>
      <c r="BR185" s="352"/>
      <c r="BS185" s="352"/>
      <c r="BT185" s="352"/>
      <c r="BU185" s="352"/>
      <c r="BV185" s="352"/>
      <c r="BW185" s="352"/>
      <c r="BX185" s="352"/>
      <c r="BY185" s="352"/>
      <c r="BZ185" s="352"/>
      <c r="CA185" s="352"/>
      <c r="CB185" s="352"/>
      <c r="CC185" s="352"/>
      <c r="CD185" s="352"/>
      <c r="CE185" s="352"/>
      <c r="CF185" s="352"/>
      <c r="CG185" s="352"/>
      <c r="CH185" s="352"/>
      <c r="CI185" s="352"/>
      <c r="CJ185" s="352"/>
      <c r="CK185" s="352"/>
      <c r="CL185" s="352"/>
      <c r="CM185" s="352"/>
      <c r="CN185" s="352"/>
      <c r="CO185" s="352"/>
      <c r="CP185" s="352"/>
      <c r="CQ185" s="352"/>
      <c r="CR185" s="352"/>
      <c r="CS185" s="352"/>
      <c r="CT185" s="352"/>
      <c r="CU185" s="352"/>
      <c r="CV185" s="352"/>
      <c r="CW185" s="352"/>
      <c r="CX185" s="352"/>
      <c r="CY185" s="352"/>
      <c r="CZ185" s="352"/>
      <c r="DA185" s="352"/>
      <c r="DC185" s="266">
        <f t="shared" si="14"/>
        <v>0</v>
      </c>
      <c r="DD185" s="302" t="str">
        <f t="shared" si="15"/>
        <v/>
      </c>
      <c r="DE185" s="328" t="str">
        <f>IF(D185&gt; 0,(COUNTIFS(FRACAS!$B$5:$B$9997, D$4, FRACAS!$D$5:$D$9997, "&lt;="&amp;D185)), "" )</f>
        <v/>
      </c>
      <c r="DF185" s="282" t="str">
        <f>IF(E185&gt; 0,(COUNTIFS(FRACAS!$B$5:$B$9997, E$4, FRACAS!$D$5:$D$9997, "&lt;="&amp;E185)), "" )</f>
        <v/>
      </c>
      <c r="DG185" s="282" t="str">
        <f>IF(F185&gt; 0,(COUNTIFS(FRACAS!$B$5:$B$9997, F$4, FRACAS!$D$5:$D$9997, "&lt;="&amp;F185)), "" )</f>
        <v/>
      </c>
      <c r="DH185" s="282" t="str">
        <f>IF(G185&gt; 0,(COUNTIFS(FRACAS!$B$5:$B$9997, G$4, FRACAS!$D$5:$D$9997, "&lt;="&amp;G185)), "" )</f>
        <v/>
      </c>
      <c r="DI185" s="282" t="str">
        <f>IF(H185&gt; 0,(COUNTIFS(FRACAS!$B$5:$B$9997, H$4, FRACAS!$D$5:$D$9997, "&lt;="&amp;H185)), "" )</f>
        <v/>
      </c>
      <c r="DJ185" s="282" t="str">
        <f>IF(I185&gt; 0,(COUNTIFS(FRACAS!$B$5:$B$9997, I$4, FRACAS!$D$5:$D$9997, "&lt;="&amp;I185)), "" )</f>
        <v/>
      </c>
      <c r="DK185" s="282" t="str">
        <f>IF(J185&gt; 0,(COUNTIFS(FRACAS!$B$5:$B$9997, J$4, FRACAS!$D$5:$D$9997, "&lt;="&amp;J185)), "" )</f>
        <v/>
      </c>
      <c r="DL185" s="282" t="str">
        <f>IF(K185&gt; 0,(COUNTIFS(FRACAS!$B$5:$B$9997, K$4, FRACAS!$D$5:$D$9997, "&lt;="&amp;K185)), "" )</f>
        <v/>
      </c>
      <c r="DM185" s="282" t="str">
        <f>IF(L185&gt; 0,(COUNTIFS(FRACAS!$B$5:$B$9997, L$4, FRACAS!$D$5:$D$9997, "&lt;="&amp;L185)), "" )</f>
        <v/>
      </c>
      <c r="DN185" s="282" t="str">
        <f>IF(M185&gt; 0,(COUNTIFS(FRACAS!$B$5:$B$9997, M$4, FRACAS!$D$5:$D$9997, "&lt;="&amp;M185)), "" )</f>
        <v/>
      </c>
      <c r="DO185" s="308"/>
      <c r="DP185" s="276"/>
      <c r="DQ185" s="276"/>
      <c r="DR185" s="276"/>
      <c r="DS185" s="276"/>
      <c r="DT185" s="276"/>
      <c r="DU185" s="276"/>
      <c r="DV185" s="276"/>
      <c r="DW185" s="276"/>
      <c r="DX185" s="276"/>
      <c r="DY185" s="276"/>
      <c r="DZ185" s="276"/>
      <c r="EA185" s="276"/>
      <c r="EB185" s="276"/>
      <c r="EC185" s="276"/>
      <c r="ED185" s="276"/>
      <c r="EE185" s="276"/>
      <c r="EF185" s="276"/>
      <c r="EG185" s="276"/>
      <c r="EH185" s="276"/>
      <c r="EI185" s="276"/>
      <c r="EJ185" s="276"/>
      <c r="EK185" s="276"/>
      <c r="EL185" s="276"/>
      <c r="EM185" s="276"/>
      <c r="EN185" s="276"/>
      <c r="EO185" s="276"/>
      <c r="EP185" s="276"/>
      <c r="EQ185" s="276"/>
      <c r="ER185" s="276"/>
      <c r="ES185" s="276"/>
      <c r="ET185" s="276"/>
      <c r="EU185" s="276"/>
      <c r="EV185" s="276"/>
      <c r="EW185" s="276"/>
      <c r="EX185" s="276"/>
      <c r="EY185" s="276"/>
      <c r="EZ185" s="276"/>
      <c r="FA185" s="276"/>
      <c r="FB185" s="277"/>
      <c r="JN185" s="310"/>
      <c r="JO185" s="309"/>
      <c r="JP185" s="309"/>
      <c r="JQ185" s="309"/>
      <c r="JR185" s="309"/>
      <c r="JS185" s="309"/>
      <c r="JT185" s="309"/>
      <c r="JU185" s="309"/>
      <c r="JV185" s="309"/>
      <c r="JW185" s="309"/>
      <c r="JX185" s="309"/>
      <c r="JY185" s="309"/>
      <c r="JZ185" s="309"/>
      <c r="KA185" s="309"/>
      <c r="KB185" s="309"/>
      <c r="KC185" s="309"/>
      <c r="KD185" s="309"/>
      <c r="KE185" s="309"/>
      <c r="KF185" s="309"/>
      <c r="KG185" s="309"/>
      <c r="KH185" s="309"/>
      <c r="KI185" s="309"/>
      <c r="KJ185" s="309"/>
      <c r="KK185" s="309"/>
      <c r="KL185" s="309"/>
      <c r="KM185" s="309"/>
      <c r="KN185" s="309"/>
      <c r="KO185" s="309"/>
      <c r="KP185" s="309"/>
      <c r="KQ185" s="309"/>
      <c r="KR185" s="309"/>
      <c r="KS185" s="309"/>
      <c r="KT185" s="309"/>
      <c r="KU185" s="309"/>
      <c r="KV185" s="309"/>
      <c r="KW185" s="309"/>
      <c r="KX185" s="309"/>
      <c r="KY185" s="309"/>
      <c r="KZ185" s="309"/>
      <c r="LA185" s="309"/>
      <c r="LC185" s="302" t="str">
        <f t="shared" si="17"/>
        <v/>
      </c>
      <c r="LD185" s="354" t="str" cm="1">
        <f t="array" ref="LD185">IFERROR(
    (((D185/FRACAS!$AY$1)*60))
    /
    (((D185/FRACAS!$AY$1)*60) + SUMPRODUCT((FRACAS!$B$5:$B$9997=D$4)*(FRACAS!$D$5:$D$9997&lt;=D185)*(IFERROR(FRACAS!$AM$5:$AM$9997,0)))
    ),"")</f>
        <v/>
      </c>
      <c r="LE185" s="354" t="str" cm="1">
        <f t="array" ref="LE185">IFERROR(
    (((E185/FRACAS!$AY$1)*60))
    /
    (((E185/FRACAS!$AY$1)*60) + SUMPRODUCT((FRACAS!$B$5:$B$9997=E$4)*(FRACAS!$D$5:$D$9997&lt;=E185)*(IFERROR(FRACAS!$AM$5:$AM$9997,0)))
    ),"")</f>
        <v/>
      </c>
      <c r="LF185" s="354" t="str" cm="1">
        <f t="array" ref="LF185">IFERROR(
    (((F185/FRACAS!$AY$1)*60))
    /
    (((F185/FRACAS!$AY$1)*60) + SUMPRODUCT((FRACAS!$B$5:$B$9997=F$4)*(FRACAS!$D$5:$D$9997&lt;=F185)*(IFERROR(FRACAS!$AM$5:$AM$9997,0)))
    ),"")</f>
        <v/>
      </c>
      <c r="LG185" s="354" t="str" cm="1">
        <f t="array" ref="LG185">IFERROR(
    (((G185/FRACAS!$AY$1)*60))
    /
    (((G185/FRACAS!$AY$1)*60) + SUMPRODUCT((FRACAS!$B$5:$B$9997=G$4)*(FRACAS!$D$5:$D$9997&lt;=G185)*(IFERROR(FRACAS!$AM$5:$AM$9997,0)))
    ),"")</f>
        <v/>
      </c>
      <c r="LH185" s="354" t="str" cm="1">
        <f t="array" ref="LH185">IFERROR(
    (((H185/FRACAS!$AY$1)*60))
    /
    (((H185/FRACAS!$AY$1)*60) + SUMPRODUCT((FRACAS!$B$5:$B$9997=H$4)*(FRACAS!$D$5:$D$9997&lt;=H185)*(IFERROR(FRACAS!$AM$5:$AM$9997,0)))
    ),"")</f>
        <v/>
      </c>
      <c r="LI185" s="354" t="str" cm="1">
        <f t="array" ref="LI185">IFERROR(
    (((I185/FRACAS!$AY$1)*60))
    /
    (((I185/FRACAS!$AY$1)*60) + SUMPRODUCT((FRACAS!$B$5:$B$9997=I$4)*(FRACAS!$D$5:$D$9997&lt;=I185)*(IFERROR(FRACAS!$AM$5:$AM$9997,0)))
    ),"")</f>
        <v/>
      </c>
      <c r="LJ185" s="354" t="str" cm="1">
        <f t="array" ref="LJ185">IFERROR(
    (((J185/FRACAS!$AY$1)*60))
    /
    (((J185/FRACAS!$AY$1)*60) + SUMPRODUCT((FRACAS!$B$5:$B$9997=J$4)*(FRACAS!$D$5:$D$9997&lt;=J185)*(IFERROR(FRACAS!$AM$5:$AM$9997,0)))
    ),"")</f>
        <v/>
      </c>
      <c r="LK185" s="354" t="str" cm="1">
        <f t="array" ref="LK185">IFERROR(
    (((K185/FRACAS!$AY$1)*60))
    /
    (((K185/FRACAS!$AY$1)*60) + SUMPRODUCT((FRACAS!$B$5:$B$9997=K$4)*(FRACAS!$D$5:$D$9997&lt;=K185)*(IFERROR(FRACAS!$AM$5:$AM$9997,0)))
    ),"")</f>
        <v/>
      </c>
      <c r="LL185" s="354" t="str" cm="1">
        <f t="array" ref="LL185">IFERROR(
    (((L185/FRACAS!$AY$1)*60))
    /
    (((L185/FRACAS!$AY$1)*60) + SUMPRODUCT((FRACAS!$B$5:$B$9997=L$4)*(FRACAS!$D$5:$D$9997&lt;=L185)*(IFERROR(FRACAS!$AM$5:$AM$9997,0)))
    ),"")</f>
        <v/>
      </c>
      <c r="LM185" s="354" t="str" cm="1">
        <f t="array" ref="LM185">IFERROR(
    (((M185/FRACAS!$AY$1)*60))
    /
    (((M185/FRACAS!$AY$1)*60) + SUMPRODUCT((FRACAS!$B$5:$B$9997=M$4)*(FRACAS!$D$5:$D$9997&lt;=M185)*(IFERROR(FRACAS!$AM$5:$AM$9997,0)))
    ),"")</f>
        <v/>
      </c>
      <c r="LN185" s="308"/>
      <c r="LO185" s="276"/>
      <c r="LP185" s="276"/>
      <c r="LQ185" s="276"/>
      <c r="LR185" s="276"/>
      <c r="LS185" s="276"/>
      <c r="LT185" s="276"/>
      <c r="LU185" s="276"/>
      <c r="LV185" s="276"/>
      <c r="LW185" s="276"/>
      <c r="LX185" s="276"/>
      <c r="LY185" s="276"/>
      <c r="LZ185" s="276"/>
      <c r="MA185" s="276"/>
      <c r="MB185" s="276"/>
      <c r="MC185" s="276"/>
      <c r="MD185" s="276"/>
      <c r="ME185" s="276"/>
      <c r="MF185" s="276"/>
      <c r="MG185" s="276"/>
      <c r="MH185" s="276"/>
      <c r="MI185" s="276"/>
      <c r="MJ185" s="276"/>
      <c r="MK185" s="276"/>
      <c r="ML185" s="276"/>
      <c r="MM185" s="276"/>
      <c r="MN185" s="276"/>
      <c r="MO185" s="276"/>
      <c r="MP185" s="276"/>
      <c r="MQ185" s="276"/>
      <c r="MR185" s="276"/>
      <c r="MS185" s="276"/>
      <c r="MT185" s="276"/>
      <c r="MU185" s="276"/>
      <c r="MV185" s="276"/>
      <c r="MW185" s="276"/>
      <c r="MX185" s="276"/>
      <c r="MY185" s="276"/>
      <c r="MZ185" s="276"/>
      <c r="NA185" s="277"/>
      <c r="ND185" s="345">
        <f t="shared" si="18"/>
        <v>0</v>
      </c>
      <c r="NE185" s="346" t="str">
        <f t="shared" si="16"/>
        <v/>
      </c>
      <c r="NF185" s="347" t="str" cm="1">
        <f t="array" ref="NF185">IF($ND185=0,"",(IFERROR( (IFERROR($ND185/FRACAS!$AY$1*60,0) - SUMPRODUCT( (FRACAS!$K$5:$K$9999=NF$2) * IFERROR(FRACAS!$AN$5:$AN$9999,0) ) ) / IFERROR($ND185/FRACAS!$AY$1*60,0), 1 )))</f>
        <v/>
      </c>
      <c r="NG185" s="347" t="str" cm="1">
        <f t="array" ref="NG185">IF($ND185=0,"",(IFERROR( (IFERROR($ND185/FRACAS!$AY$1*60,0) - SUMPRODUCT( (FRACAS!$K$5:$K$9999=NG$2) * IFERROR(FRACAS!$AN$5:$AN$9999,0) ) ) / IFERROR($ND185/FRACAS!$AY$1*60,0), 1 )))</f>
        <v/>
      </c>
      <c r="NH185" s="347" t="str" cm="1">
        <f t="array" ref="NH185">IF($ND185=0,"",(IFERROR( (IFERROR($ND185/FRACAS!$AY$1*60,0) - SUMPRODUCT( (FRACAS!$K$5:$K$9999=NH$2) * IFERROR(FRACAS!$AN$5:$AN$9999,0) ) ) / IFERROR($ND185/FRACAS!$AY$1*60,0), 1 )))</f>
        <v/>
      </c>
      <c r="NI185" s="347" t="str" cm="1">
        <f t="array" ref="NI185">IF($ND185=0,"",(IFERROR( (IFERROR($ND185/FRACAS!$AY$1*60,0) - SUMPRODUCT( (FRACAS!$K$5:$K$9999=NI$2) * IFERROR(FRACAS!$AN$5:$AN$9999,0) ) ) / IFERROR($ND185/FRACAS!$AY$1*60,0), 1 )))</f>
        <v/>
      </c>
      <c r="NJ185" s="347" t="str" cm="1">
        <f t="array" ref="NJ185">IF($ND185=0,"",(IFERROR( (IFERROR($ND185/FRACAS!$AY$1*60,0) - SUMPRODUCT( (FRACAS!$K$5:$K$9999=NJ$2) * IFERROR(FRACAS!$AN$5:$AN$9999,0) ) ) / IFERROR($ND185/FRACAS!$AY$1*60,0), 1 )))</f>
        <v/>
      </c>
      <c r="NK185" s="347" t="str" cm="1">
        <f t="array" ref="NK185">IF($ND185=0,"",(IFERROR( (IFERROR($ND185/FRACAS!$AY$1*60,0) - SUMPRODUCT( (FRACAS!$K$5:$K$9999=NK$2) * IFERROR(FRACAS!$AN$5:$AN$9999,0) ) ) / IFERROR($ND185/FRACAS!$AY$1*60,0), 1 )))</f>
        <v/>
      </c>
      <c r="NL185" s="347" t="str" cm="1">
        <f t="array" ref="NL185">IF($ND185=0,"",(IFERROR( (IFERROR($ND185/FRACAS!$AY$1*60,0) - SUMPRODUCT( (FRACAS!$K$5:$K$9999=NL$2) * IFERROR(FRACAS!$AN$5:$AN$9999,0) ) ) / IFERROR($ND185/FRACAS!$AY$1*60,0), 1 )))</f>
        <v/>
      </c>
      <c r="NM185" s="347" t="str" cm="1">
        <f t="array" ref="NM185">IF($ND185=0,"",(IFERROR( (IFERROR($ND185/FRACAS!$AY$1*60,0) - SUMPRODUCT( (FRACAS!$K$5:$K$9999=NM$2) * IFERROR(FRACAS!$AN$5:$AN$9999,0) ) ) / IFERROR($ND185/FRACAS!$AY$1*60,0), 1 )))</f>
        <v/>
      </c>
      <c r="NN185" s="347" t="str" cm="1">
        <f t="array" ref="NN185">IF($ND185=0,"",(IFERROR( (IFERROR($ND185/FRACAS!$AY$1*60,0) - SUMPRODUCT( (FRACAS!$K$5:$K$9999=NN$2) * IFERROR(FRACAS!$AN$5:$AN$9999,0) ) ) / IFERROR($ND185/FRACAS!$AY$1*60,0), 1 )))</f>
        <v/>
      </c>
      <c r="NO185" s="347" t="str" cm="1">
        <f t="array" ref="NO185">IF($ND185=0,"",(IFERROR( (IFERROR($ND185/FRACAS!$AY$1*60,0) - SUMPRODUCT( (FRACAS!$K$5:$K$9999=NO$2) * IFERROR(FRACAS!$AN$5:$AN$9999,0) ) ) / IFERROR($ND185/FRACAS!$AY$1*60,0), 1 )))</f>
        <v/>
      </c>
      <c r="NP185" s="347" t="str" cm="1">
        <f t="array" ref="NP185">IF($ND185=0,"",(IFERROR( (IFERROR($ND185/FRACAS!$AY$1*60,0) - SUMPRODUCT( (FRACAS!$K$5:$K$9999=NP$2) * IFERROR(FRACAS!$AN$5:$AN$9999,0) ) ) / IFERROR($ND185/FRACAS!$AY$1*60,0), 1 )))</f>
        <v/>
      </c>
      <c r="NQ185" s="347" t="str" cm="1">
        <f t="array" ref="NQ185">IF($ND185=0,"",(IFERROR( (IFERROR($ND185/FRACAS!$AY$1*60,0) - SUMPRODUCT( (FRACAS!$K$5:$K$9999=NQ$2) * IFERROR(FRACAS!$AN$5:$AN$9999,0) ) ) / IFERROR($ND185/FRACAS!$AY$1*60,0), 1 )))</f>
        <v/>
      </c>
      <c r="NR185" s="347" t="str" cm="1">
        <f t="array" ref="NR185">IF($ND185=0,"",(IFERROR( (IFERROR($ND185/FRACAS!$AY$1*60,0) - SUMPRODUCT( (FRACAS!$K$5:$K$9999=NR$2) * IFERROR(FRACAS!$AN$5:$AN$9999,0) ) ) / IFERROR($ND185/FRACAS!$AY$1*60,0), 1 )))</f>
        <v/>
      </c>
      <c r="NS185" s="347" t="str" cm="1">
        <f t="array" ref="NS185">IF($ND185=0,"",(IFERROR( (IFERROR($ND185/FRACAS!$AY$1*60,0) - SUMPRODUCT( (FRACAS!$K$5:$K$9999=NS$2) * IFERROR(FRACAS!$AN$5:$AN$9999,0) ) ) / IFERROR($ND185/FRACAS!$AY$1*60,0), 1 )))</f>
        <v/>
      </c>
      <c r="NT185" s="347" t="str" cm="1">
        <f t="array" ref="NT185">IF($ND185=0,"",(IFERROR( (IFERROR($ND185/FRACAS!$AY$1*60,0) - SUMPRODUCT( (FRACAS!$K$5:$K$9999=NT$2) * IFERROR(FRACAS!$AN$5:$AN$9999,0) ) ) / IFERROR($ND185/FRACAS!$AY$1*60,0), 1 )))</f>
        <v/>
      </c>
      <c r="NU185" s="347" t="str" cm="1">
        <f t="array" ref="NU185">IF($ND185=0,"",(IFERROR( (IFERROR($ND185/FRACAS!$AY$1*60,0) - SUMPRODUCT( (FRACAS!$K$5:$K$9999=NU$2) * IFERROR(FRACAS!$AN$5:$AN$9999,0) ) ) / IFERROR($ND185/FRACAS!$AY$1*60,0), 1 )))</f>
        <v/>
      </c>
      <c r="NV185" s="347" t="str" cm="1">
        <f t="array" ref="NV185">IF($ND185=0,"",(IFERROR( (IFERROR($ND185/FRACAS!$AY$1*60,0) - SUMPRODUCT( (FRACAS!$K$5:$K$9999=NV$2) * IFERROR(FRACAS!$AN$5:$AN$9999,0) ) ) / IFERROR($ND185/FRACAS!$AY$1*60,0), 1 )))</f>
        <v/>
      </c>
      <c r="NW185" s="347" t="str" cm="1">
        <f t="array" ref="NW185">IF($ND185=0,"",(IFERROR( (IFERROR($ND185/FRACAS!$AY$1*60,0) - SUMPRODUCT( (FRACAS!$K$5:$K$9999=NW$2) * IFERROR(FRACAS!$AN$5:$AN$9999,0) ) ) / IFERROR($ND185/FRACAS!$AY$1*60,0), 1 )))</f>
        <v/>
      </c>
      <c r="NX185" s="347" t="str" cm="1">
        <f t="array" ref="NX185">IF($ND185=0,"",(IFERROR( (IFERROR($ND185/FRACAS!$AY$1*60,0) - SUMPRODUCT( (FRACAS!$K$5:$K$9999=NX$2) * IFERROR(FRACAS!$AN$5:$AN$9999,0) ) ) / IFERROR($ND185/FRACAS!$AY$1*60,0), 1 )))</f>
        <v/>
      </c>
      <c r="NY185" s="347" t="str" cm="1">
        <f t="array" ref="NY185">IF($ND185=0,"",(IFERROR( (IFERROR($ND185/FRACAS!$AY$1*60,0) - SUMPRODUCT( (FRACAS!$K$5:$K$9999=NY$2) * IFERROR(FRACAS!$AN$5:$AN$9999,0) ) ) / IFERROR($ND185/FRACAS!$AY$1*60,0), 1 )))</f>
        <v/>
      </c>
      <c r="NZ185" s="347" t="str" cm="1">
        <f t="array" ref="NZ185">IF($ND185=0,"",(IFERROR( (IFERROR($ND185/FRACAS!$AY$1*60,0) - SUMPRODUCT( (FRACAS!$K$5:$K$9999=NZ$2) * IFERROR(FRACAS!$AN$5:$AN$9999,0) ) ) / IFERROR($ND185/FRACAS!$AY$1*60,0), 1 )))</f>
        <v/>
      </c>
      <c r="OA185" s="347" t="str" cm="1">
        <f t="array" ref="OA185">IF($ND185=0,"",(IFERROR( (IFERROR($ND185/FRACAS!$AY$1*60,0) - SUMPRODUCT( (FRACAS!$K$5:$K$9999=OA$2) * IFERROR(FRACAS!$AN$5:$AN$9999,0) ) ) / IFERROR($ND185/FRACAS!$AY$1*60,0), 1 )))</f>
        <v/>
      </c>
      <c r="OB185" s="347" t="str" cm="1">
        <f t="array" ref="OB185">IF($ND185=0,"",(IFERROR( (IFERROR($ND185/FRACAS!$AY$1*60,0) - SUMPRODUCT( (FRACAS!$K$5:$K$9999=OB$2) * IFERROR(FRACAS!$AN$5:$AN$9999,0) ) ) / IFERROR($ND185/FRACAS!$AY$1*60,0), 1 )))</f>
        <v/>
      </c>
      <c r="OC185" s="347" t="str" cm="1">
        <f t="array" ref="OC185">IF($ND185=0,"",(IFERROR( (IFERROR($ND185/FRACAS!$AY$1*60,0) - SUMPRODUCT( (FRACAS!$K$5:$K$9999=OC$2) * IFERROR(FRACAS!$AN$5:$AN$9999,0) ) ) / IFERROR($ND185/FRACAS!$AY$1*60,0), 1 )))</f>
        <v/>
      </c>
      <c r="OD185" s="347" t="str" cm="1">
        <f t="array" ref="OD185">IF($ND185=0,"",(IFERROR( (IFERROR($ND185/FRACAS!$AY$1*60,0) - SUMPRODUCT( (FRACAS!$K$5:$K$9999=OD$2) * IFERROR(FRACAS!$AN$5:$AN$9999,0) ) ) / IFERROR($ND185/FRACAS!$AY$1*60,0), 1 )))</f>
        <v/>
      </c>
      <c r="OE185" s="347" t="str" cm="1">
        <f t="array" ref="OE185">IF($ND185=0,"",(IFERROR( (IFERROR($ND185/FRACAS!$AY$1*60,0) - SUMPRODUCT( (FRACAS!$K$5:$K$9999=OE$2) * IFERROR(FRACAS!$AN$5:$AN$9999,0) ) ) / IFERROR($ND185/FRACAS!$AY$1*60,0), 1 )))</f>
        <v/>
      </c>
      <c r="OF185" s="347" t="str" cm="1">
        <f t="array" ref="OF185">IF($ND185=0,"",(IFERROR( (IFERROR($ND185/FRACAS!$AY$1*60,0) - SUMPRODUCT( (FRACAS!$K$5:$K$9999=OF$2) * IFERROR(FRACAS!$AN$5:$AN$9999,0) ) ) / IFERROR($ND185/FRACAS!$AY$1*60,0), 1 )))</f>
        <v/>
      </c>
      <c r="OG185" s="347" t="str" cm="1">
        <f t="array" ref="OG185">IF($ND185=0,"",(IFERROR( (IFERROR($ND185/FRACAS!$AY$1*60,0) - SUMPRODUCT( (FRACAS!$K$5:$K$9999=OG$2) * IFERROR(FRACAS!$AN$5:$AN$9999,0) ) ) / IFERROR($ND185/FRACAS!$AY$1*60,0), 1 )))</f>
        <v/>
      </c>
      <c r="OH185" s="347" t="str" cm="1">
        <f t="array" ref="OH185">IF($ND185=0,"",(IFERROR( (IFERROR($ND185/FRACAS!$AY$1*60,0) - SUMPRODUCT( (FRACAS!$K$5:$K$9999=OH$2) * IFERROR(FRACAS!$AN$5:$AN$9999,0) ) ) / IFERROR($ND185/FRACAS!$AY$1*60,0), 1 )))</f>
        <v/>
      </c>
      <c r="OI185" s="347" t="str" cm="1">
        <f t="array" ref="OI185">IF($ND185=0,"",(IFERROR( (IFERROR($ND185/FRACAS!$AY$1*60,0) - SUMPRODUCT( (FRACAS!$K$5:$K$9999=OI$2) * IFERROR(FRACAS!$AN$5:$AN$9999,0) ) ) / IFERROR($ND185/FRACAS!$AY$1*60,0), 1 )))</f>
        <v/>
      </c>
      <c r="OJ185" s="347" t="str" cm="1">
        <f t="array" ref="OJ185">IF($ND185=0,"",(IFERROR( (IFERROR($ND185/FRACAS!$AY$1*60,0) - SUMPRODUCT( (FRACAS!$K$5:$K$9999=OJ$2) * IFERROR(FRACAS!$AN$5:$AN$9999,0) ) ) / IFERROR($ND185/FRACAS!$AY$1*60,0), 1 )))</f>
        <v/>
      </c>
      <c r="OK185" s="347" t="str" cm="1">
        <f t="array" ref="OK185">IF($ND185=0,"",(IFERROR( (IFERROR($ND185/FRACAS!$AY$1*60,0) - SUMPRODUCT( (FRACAS!$K$5:$K$9999=OK$2) * IFERROR(FRACAS!$AN$5:$AN$9999,0) ) ) / IFERROR($ND185/FRACAS!$AY$1*60,0), 1 )))</f>
        <v/>
      </c>
      <c r="OL185" s="347" t="str" cm="1">
        <f t="array" ref="OL185">IF($ND185=0,"",(IFERROR( (IFERROR($ND185/FRACAS!$AY$1*60,0) - SUMPRODUCT( (FRACAS!$K$5:$K$9999=OL$2) * IFERROR(FRACAS!$AN$5:$AN$9999,0) ) ) / IFERROR($ND185/FRACAS!$AY$1*60,0), 1 )))</f>
        <v/>
      </c>
      <c r="OM185" s="347" t="str" cm="1">
        <f t="array" ref="OM185">IF($ND185=0,"",(IFERROR( (IFERROR($ND185/FRACAS!$AY$1*60,0) - SUMPRODUCT( (FRACAS!$K$5:$K$9999=OM$2) * IFERROR(FRACAS!$AN$5:$AN$9999,0) ) ) / IFERROR($ND185/FRACAS!$AY$1*60,0), 1 )))</f>
        <v/>
      </c>
      <c r="ON185" s="347" t="str" cm="1">
        <f t="array" ref="ON185">IF($ND185=0,"",(IFERROR( (IFERROR($ND185/FRACAS!$AY$1*60,0) - SUMPRODUCT( (FRACAS!$K$5:$K$9999=ON$2) * IFERROR(FRACAS!$AN$5:$AN$9999,0) ) ) / IFERROR($ND185/FRACAS!$AY$1*60,0), 1 )))</f>
        <v/>
      </c>
    </row>
    <row r="186" spans="2:404" ht="15" customHeight="1">
      <c r="B186" s="301" t="s">
        <v>241</v>
      </c>
      <c r="C186" s="302">
        <v>46528</v>
      </c>
      <c r="D186" s="279"/>
      <c r="E186" s="279"/>
      <c r="F186" s="279"/>
      <c r="G186" s="279"/>
      <c r="H186" s="279"/>
      <c r="I186" s="279"/>
      <c r="J186" s="279"/>
      <c r="K186" s="279"/>
      <c r="L186" s="279"/>
      <c r="M186" s="279"/>
      <c r="N186" s="305"/>
      <c r="O186" s="279"/>
      <c r="P186" s="279"/>
      <c r="Q186" s="279"/>
      <c r="R186" s="279"/>
      <c r="S186" s="279"/>
      <c r="T186" s="279"/>
      <c r="U186" s="279"/>
      <c r="V186" s="279"/>
      <c r="W186" s="279"/>
      <c r="X186" s="279"/>
      <c r="Y186" s="279"/>
      <c r="Z186" s="279"/>
      <c r="AA186" s="279"/>
      <c r="AB186" s="279"/>
      <c r="AC186" s="279"/>
      <c r="AD186" s="279"/>
      <c r="AE186" s="279"/>
      <c r="AF186" s="279"/>
      <c r="AG186" s="279"/>
      <c r="AH186" s="279"/>
      <c r="AI186" s="279"/>
      <c r="AJ186" s="279"/>
      <c r="AK186" s="279"/>
      <c r="AL186" s="279"/>
      <c r="AM186" s="279"/>
      <c r="AN186" s="279"/>
      <c r="AO186" s="279"/>
      <c r="AP186" s="279"/>
      <c r="AQ186" s="279"/>
      <c r="AR186" s="279"/>
      <c r="AS186" s="279"/>
      <c r="AT186" s="279"/>
      <c r="AU186" s="279"/>
      <c r="AV186" s="279"/>
      <c r="AW186" s="279"/>
      <c r="AX186" s="279"/>
      <c r="AY186" s="279"/>
      <c r="AZ186" s="279"/>
      <c r="BA186" s="280"/>
      <c r="BB186" s="266"/>
      <c r="BD186" s="352"/>
      <c r="BE186" s="352"/>
      <c r="BF186" s="352"/>
      <c r="BG186" s="352"/>
      <c r="BH186" s="352"/>
      <c r="BI186" s="352"/>
      <c r="BJ186" s="352"/>
      <c r="BK186" s="352"/>
      <c r="BL186" s="352"/>
      <c r="BM186" s="352"/>
      <c r="BN186" s="352"/>
      <c r="BO186" s="352"/>
      <c r="BP186" s="352"/>
      <c r="BQ186" s="352"/>
      <c r="BR186" s="352"/>
      <c r="BS186" s="352"/>
      <c r="BT186" s="352"/>
      <c r="BU186" s="352"/>
      <c r="BV186" s="352"/>
      <c r="BW186" s="352"/>
      <c r="BX186" s="352"/>
      <c r="BY186" s="352"/>
      <c r="BZ186" s="352"/>
      <c r="CA186" s="352"/>
      <c r="CB186" s="352"/>
      <c r="CC186" s="352"/>
      <c r="CD186" s="352"/>
      <c r="CE186" s="352"/>
      <c r="CF186" s="352"/>
      <c r="CG186" s="352"/>
      <c r="CH186" s="352"/>
      <c r="CI186" s="352"/>
      <c r="CJ186" s="352"/>
      <c r="CK186" s="352"/>
      <c r="CL186" s="352"/>
      <c r="CM186" s="352"/>
      <c r="CN186" s="352"/>
      <c r="CO186" s="352"/>
      <c r="CP186" s="352"/>
      <c r="CQ186" s="352"/>
      <c r="CR186" s="352"/>
      <c r="CS186" s="352"/>
      <c r="CT186" s="352"/>
      <c r="CU186" s="352"/>
      <c r="CV186" s="352"/>
      <c r="CW186" s="352"/>
      <c r="CX186" s="352"/>
      <c r="CY186" s="352"/>
      <c r="CZ186" s="352"/>
      <c r="DA186" s="352"/>
      <c r="DC186" s="266">
        <f t="shared" si="14"/>
        <v>0</v>
      </c>
      <c r="DD186" s="302" t="str">
        <f t="shared" si="15"/>
        <v/>
      </c>
      <c r="DE186" s="328" t="str">
        <f>IF(D186&gt; 0,(COUNTIFS(FRACAS!$B$5:$B$9997, D$4, FRACAS!$D$5:$D$9997, "&lt;="&amp;D186)), "" )</f>
        <v/>
      </c>
      <c r="DF186" s="282" t="str">
        <f>IF(E186&gt; 0,(COUNTIFS(FRACAS!$B$5:$B$9997, E$4, FRACAS!$D$5:$D$9997, "&lt;="&amp;E186)), "" )</f>
        <v/>
      </c>
      <c r="DG186" s="282" t="str">
        <f>IF(F186&gt; 0,(COUNTIFS(FRACAS!$B$5:$B$9997, F$4, FRACAS!$D$5:$D$9997, "&lt;="&amp;F186)), "" )</f>
        <v/>
      </c>
      <c r="DH186" s="282" t="str">
        <f>IF(G186&gt; 0,(COUNTIFS(FRACAS!$B$5:$B$9997, G$4, FRACAS!$D$5:$D$9997, "&lt;="&amp;G186)), "" )</f>
        <v/>
      </c>
      <c r="DI186" s="282" t="str">
        <f>IF(H186&gt; 0,(COUNTIFS(FRACAS!$B$5:$B$9997, H$4, FRACAS!$D$5:$D$9997, "&lt;="&amp;H186)), "" )</f>
        <v/>
      </c>
      <c r="DJ186" s="282" t="str">
        <f>IF(I186&gt; 0,(COUNTIFS(FRACAS!$B$5:$B$9997, I$4, FRACAS!$D$5:$D$9997, "&lt;="&amp;I186)), "" )</f>
        <v/>
      </c>
      <c r="DK186" s="282" t="str">
        <f>IF(J186&gt; 0,(COUNTIFS(FRACAS!$B$5:$B$9997, J$4, FRACAS!$D$5:$D$9997, "&lt;="&amp;J186)), "" )</f>
        <v/>
      </c>
      <c r="DL186" s="282" t="str">
        <f>IF(K186&gt; 0,(COUNTIFS(FRACAS!$B$5:$B$9997, K$4, FRACAS!$D$5:$D$9997, "&lt;="&amp;K186)), "" )</f>
        <v/>
      </c>
      <c r="DM186" s="282" t="str">
        <f>IF(L186&gt; 0,(COUNTIFS(FRACAS!$B$5:$B$9997, L$4, FRACAS!$D$5:$D$9997, "&lt;="&amp;L186)), "" )</f>
        <v/>
      </c>
      <c r="DN186" s="282" t="str">
        <f>IF(M186&gt; 0,(COUNTIFS(FRACAS!$B$5:$B$9997, M$4, FRACAS!$D$5:$D$9997, "&lt;="&amp;M186)), "" )</f>
        <v/>
      </c>
      <c r="DO186" s="308"/>
      <c r="DP186" s="276"/>
      <c r="DQ186" s="276"/>
      <c r="DR186" s="276"/>
      <c r="DS186" s="276"/>
      <c r="DT186" s="276"/>
      <c r="DU186" s="276"/>
      <c r="DV186" s="276"/>
      <c r="DW186" s="276"/>
      <c r="DX186" s="276"/>
      <c r="DY186" s="276"/>
      <c r="DZ186" s="276"/>
      <c r="EA186" s="276"/>
      <c r="EB186" s="276"/>
      <c r="EC186" s="276"/>
      <c r="ED186" s="276"/>
      <c r="EE186" s="276"/>
      <c r="EF186" s="276"/>
      <c r="EG186" s="276"/>
      <c r="EH186" s="276"/>
      <c r="EI186" s="276"/>
      <c r="EJ186" s="276"/>
      <c r="EK186" s="276"/>
      <c r="EL186" s="276"/>
      <c r="EM186" s="276"/>
      <c r="EN186" s="276"/>
      <c r="EO186" s="276"/>
      <c r="EP186" s="276"/>
      <c r="EQ186" s="276"/>
      <c r="ER186" s="276"/>
      <c r="ES186" s="276"/>
      <c r="ET186" s="276"/>
      <c r="EU186" s="276"/>
      <c r="EV186" s="276"/>
      <c r="EW186" s="276"/>
      <c r="EX186" s="276"/>
      <c r="EY186" s="276"/>
      <c r="EZ186" s="276"/>
      <c r="FA186" s="276"/>
      <c r="FB186" s="277"/>
      <c r="JN186" s="310"/>
      <c r="JO186" s="309"/>
      <c r="JP186" s="309"/>
      <c r="JQ186" s="309"/>
      <c r="JR186" s="309"/>
      <c r="JS186" s="309"/>
      <c r="JT186" s="309"/>
      <c r="JU186" s="309"/>
      <c r="JV186" s="309"/>
      <c r="JW186" s="309"/>
      <c r="JX186" s="309"/>
      <c r="JY186" s="309"/>
      <c r="JZ186" s="309"/>
      <c r="KA186" s="309"/>
      <c r="KB186" s="309"/>
      <c r="KC186" s="309"/>
      <c r="KD186" s="309"/>
      <c r="KE186" s="309"/>
      <c r="KF186" s="309"/>
      <c r="KG186" s="309"/>
      <c r="KH186" s="309"/>
      <c r="KI186" s="309"/>
      <c r="KJ186" s="309"/>
      <c r="KK186" s="309"/>
      <c r="KL186" s="309"/>
      <c r="KM186" s="309"/>
      <c r="KN186" s="309"/>
      <c r="KO186" s="309"/>
      <c r="KP186" s="309"/>
      <c r="KQ186" s="309"/>
      <c r="KR186" s="309"/>
      <c r="KS186" s="309"/>
      <c r="KT186" s="309"/>
      <c r="KU186" s="309"/>
      <c r="KV186" s="309"/>
      <c r="KW186" s="309"/>
      <c r="KX186" s="309"/>
      <c r="KY186" s="309"/>
      <c r="KZ186" s="309"/>
      <c r="LA186" s="309"/>
      <c r="LC186" s="302" t="str">
        <f t="shared" si="17"/>
        <v/>
      </c>
      <c r="LD186" s="354" t="str" cm="1">
        <f t="array" ref="LD186">IFERROR(
    (((D186/FRACAS!$AY$1)*60))
    /
    (((D186/FRACAS!$AY$1)*60) + SUMPRODUCT((FRACAS!$B$5:$B$9997=D$4)*(FRACAS!$D$5:$D$9997&lt;=D186)*(IFERROR(FRACAS!$AM$5:$AM$9997,0)))
    ),"")</f>
        <v/>
      </c>
      <c r="LE186" s="354" t="str" cm="1">
        <f t="array" ref="LE186">IFERROR(
    (((E186/FRACAS!$AY$1)*60))
    /
    (((E186/FRACAS!$AY$1)*60) + SUMPRODUCT((FRACAS!$B$5:$B$9997=E$4)*(FRACAS!$D$5:$D$9997&lt;=E186)*(IFERROR(FRACAS!$AM$5:$AM$9997,0)))
    ),"")</f>
        <v/>
      </c>
      <c r="LF186" s="354" t="str" cm="1">
        <f t="array" ref="LF186">IFERROR(
    (((F186/FRACAS!$AY$1)*60))
    /
    (((F186/FRACAS!$AY$1)*60) + SUMPRODUCT((FRACAS!$B$5:$B$9997=F$4)*(FRACAS!$D$5:$D$9997&lt;=F186)*(IFERROR(FRACAS!$AM$5:$AM$9997,0)))
    ),"")</f>
        <v/>
      </c>
      <c r="LG186" s="354" t="str" cm="1">
        <f t="array" ref="LG186">IFERROR(
    (((G186/FRACAS!$AY$1)*60))
    /
    (((G186/FRACAS!$AY$1)*60) + SUMPRODUCT((FRACAS!$B$5:$B$9997=G$4)*(FRACAS!$D$5:$D$9997&lt;=G186)*(IFERROR(FRACAS!$AM$5:$AM$9997,0)))
    ),"")</f>
        <v/>
      </c>
      <c r="LH186" s="354" t="str" cm="1">
        <f t="array" ref="LH186">IFERROR(
    (((H186/FRACAS!$AY$1)*60))
    /
    (((H186/FRACAS!$AY$1)*60) + SUMPRODUCT((FRACAS!$B$5:$B$9997=H$4)*(FRACAS!$D$5:$D$9997&lt;=H186)*(IFERROR(FRACAS!$AM$5:$AM$9997,0)))
    ),"")</f>
        <v/>
      </c>
      <c r="LI186" s="354" t="str" cm="1">
        <f t="array" ref="LI186">IFERROR(
    (((I186/FRACAS!$AY$1)*60))
    /
    (((I186/FRACAS!$AY$1)*60) + SUMPRODUCT((FRACAS!$B$5:$B$9997=I$4)*(FRACAS!$D$5:$D$9997&lt;=I186)*(IFERROR(FRACAS!$AM$5:$AM$9997,0)))
    ),"")</f>
        <v/>
      </c>
      <c r="LJ186" s="354" t="str" cm="1">
        <f t="array" ref="LJ186">IFERROR(
    (((J186/FRACAS!$AY$1)*60))
    /
    (((J186/FRACAS!$AY$1)*60) + SUMPRODUCT((FRACAS!$B$5:$B$9997=J$4)*(FRACAS!$D$5:$D$9997&lt;=J186)*(IFERROR(FRACAS!$AM$5:$AM$9997,0)))
    ),"")</f>
        <v/>
      </c>
      <c r="LK186" s="354" t="str" cm="1">
        <f t="array" ref="LK186">IFERROR(
    (((K186/FRACAS!$AY$1)*60))
    /
    (((K186/FRACAS!$AY$1)*60) + SUMPRODUCT((FRACAS!$B$5:$B$9997=K$4)*(FRACAS!$D$5:$D$9997&lt;=K186)*(IFERROR(FRACAS!$AM$5:$AM$9997,0)))
    ),"")</f>
        <v/>
      </c>
      <c r="LL186" s="354" t="str" cm="1">
        <f t="array" ref="LL186">IFERROR(
    (((L186/FRACAS!$AY$1)*60))
    /
    (((L186/FRACAS!$AY$1)*60) + SUMPRODUCT((FRACAS!$B$5:$B$9997=L$4)*(FRACAS!$D$5:$D$9997&lt;=L186)*(IFERROR(FRACAS!$AM$5:$AM$9997,0)))
    ),"")</f>
        <v/>
      </c>
      <c r="LM186" s="354" t="str" cm="1">
        <f t="array" ref="LM186">IFERROR(
    (((M186/FRACAS!$AY$1)*60))
    /
    (((M186/FRACAS!$AY$1)*60) + SUMPRODUCT((FRACAS!$B$5:$B$9997=M$4)*(FRACAS!$D$5:$D$9997&lt;=M186)*(IFERROR(FRACAS!$AM$5:$AM$9997,0)))
    ),"")</f>
        <v/>
      </c>
      <c r="LN186" s="308"/>
      <c r="LO186" s="276"/>
      <c r="LP186" s="276"/>
      <c r="LQ186" s="276"/>
      <c r="LR186" s="276"/>
      <c r="LS186" s="276"/>
      <c r="LT186" s="276"/>
      <c r="LU186" s="276"/>
      <c r="LV186" s="276"/>
      <c r="LW186" s="276"/>
      <c r="LX186" s="276"/>
      <c r="LY186" s="276"/>
      <c r="LZ186" s="276"/>
      <c r="MA186" s="276"/>
      <c r="MB186" s="276"/>
      <c r="MC186" s="276"/>
      <c r="MD186" s="276"/>
      <c r="ME186" s="276"/>
      <c r="MF186" s="276"/>
      <c r="MG186" s="276"/>
      <c r="MH186" s="276"/>
      <c r="MI186" s="276"/>
      <c r="MJ186" s="276"/>
      <c r="MK186" s="276"/>
      <c r="ML186" s="276"/>
      <c r="MM186" s="276"/>
      <c r="MN186" s="276"/>
      <c r="MO186" s="276"/>
      <c r="MP186" s="276"/>
      <c r="MQ186" s="276"/>
      <c r="MR186" s="276"/>
      <c r="MS186" s="276"/>
      <c r="MT186" s="276"/>
      <c r="MU186" s="276"/>
      <c r="MV186" s="276"/>
      <c r="MW186" s="276"/>
      <c r="MX186" s="276"/>
      <c r="MY186" s="276"/>
      <c r="MZ186" s="276"/>
      <c r="NA186" s="277"/>
      <c r="ND186" s="345">
        <f t="shared" si="18"/>
        <v>0</v>
      </c>
      <c r="NE186" s="346" t="str">
        <f t="shared" si="16"/>
        <v/>
      </c>
      <c r="NF186" s="347" t="str" cm="1">
        <f t="array" ref="NF186">IF($ND186=0,"",(IFERROR( (IFERROR($ND186/FRACAS!$AY$1*60,0) - SUMPRODUCT( (FRACAS!$K$5:$K$9999=NF$2) * IFERROR(FRACAS!$AN$5:$AN$9999,0) ) ) / IFERROR($ND186/FRACAS!$AY$1*60,0), 1 )))</f>
        <v/>
      </c>
      <c r="NG186" s="347" t="str" cm="1">
        <f t="array" ref="NG186">IF($ND186=0,"",(IFERROR( (IFERROR($ND186/FRACAS!$AY$1*60,0) - SUMPRODUCT( (FRACAS!$K$5:$K$9999=NG$2) * IFERROR(FRACAS!$AN$5:$AN$9999,0) ) ) / IFERROR($ND186/FRACAS!$AY$1*60,0), 1 )))</f>
        <v/>
      </c>
      <c r="NH186" s="347" t="str" cm="1">
        <f t="array" ref="NH186">IF($ND186=0,"",(IFERROR( (IFERROR($ND186/FRACAS!$AY$1*60,0) - SUMPRODUCT( (FRACAS!$K$5:$K$9999=NH$2) * IFERROR(FRACAS!$AN$5:$AN$9999,0) ) ) / IFERROR($ND186/FRACAS!$AY$1*60,0), 1 )))</f>
        <v/>
      </c>
      <c r="NI186" s="347" t="str" cm="1">
        <f t="array" ref="NI186">IF($ND186=0,"",(IFERROR( (IFERROR($ND186/FRACAS!$AY$1*60,0) - SUMPRODUCT( (FRACAS!$K$5:$K$9999=NI$2) * IFERROR(FRACAS!$AN$5:$AN$9999,0) ) ) / IFERROR($ND186/FRACAS!$AY$1*60,0), 1 )))</f>
        <v/>
      </c>
      <c r="NJ186" s="347" t="str" cm="1">
        <f t="array" ref="NJ186">IF($ND186=0,"",(IFERROR( (IFERROR($ND186/FRACAS!$AY$1*60,0) - SUMPRODUCT( (FRACAS!$K$5:$K$9999=NJ$2) * IFERROR(FRACAS!$AN$5:$AN$9999,0) ) ) / IFERROR($ND186/FRACAS!$AY$1*60,0), 1 )))</f>
        <v/>
      </c>
      <c r="NK186" s="347" t="str" cm="1">
        <f t="array" ref="NK186">IF($ND186=0,"",(IFERROR( (IFERROR($ND186/FRACAS!$AY$1*60,0) - SUMPRODUCT( (FRACAS!$K$5:$K$9999=NK$2) * IFERROR(FRACAS!$AN$5:$AN$9999,0) ) ) / IFERROR($ND186/FRACAS!$AY$1*60,0), 1 )))</f>
        <v/>
      </c>
      <c r="NL186" s="347" t="str" cm="1">
        <f t="array" ref="NL186">IF($ND186=0,"",(IFERROR( (IFERROR($ND186/FRACAS!$AY$1*60,0) - SUMPRODUCT( (FRACAS!$K$5:$K$9999=NL$2) * IFERROR(FRACAS!$AN$5:$AN$9999,0) ) ) / IFERROR($ND186/FRACAS!$AY$1*60,0), 1 )))</f>
        <v/>
      </c>
      <c r="NM186" s="347" t="str" cm="1">
        <f t="array" ref="NM186">IF($ND186=0,"",(IFERROR( (IFERROR($ND186/FRACAS!$AY$1*60,0) - SUMPRODUCT( (FRACAS!$K$5:$K$9999=NM$2) * IFERROR(FRACAS!$AN$5:$AN$9999,0) ) ) / IFERROR($ND186/FRACAS!$AY$1*60,0), 1 )))</f>
        <v/>
      </c>
      <c r="NN186" s="347" t="str" cm="1">
        <f t="array" ref="NN186">IF($ND186=0,"",(IFERROR( (IFERROR($ND186/FRACAS!$AY$1*60,0) - SUMPRODUCT( (FRACAS!$K$5:$K$9999=NN$2) * IFERROR(FRACAS!$AN$5:$AN$9999,0) ) ) / IFERROR($ND186/FRACAS!$AY$1*60,0), 1 )))</f>
        <v/>
      </c>
      <c r="NO186" s="347" t="str" cm="1">
        <f t="array" ref="NO186">IF($ND186=0,"",(IFERROR( (IFERROR($ND186/FRACAS!$AY$1*60,0) - SUMPRODUCT( (FRACAS!$K$5:$K$9999=NO$2) * IFERROR(FRACAS!$AN$5:$AN$9999,0) ) ) / IFERROR($ND186/FRACAS!$AY$1*60,0), 1 )))</f>
        <v/>
      </c>
      <c r="NP186" s="347" t="str" cm="1">
        <f t="array" ref="NP186">IF($ND186=0,"",(IFERROR( (IFERROR($ND186/FRACAS!$AY$1*60,0) - SUMPRODUCT( (FRACAS!$K$5:$K$9999=NP$2) * IFERROR(FRACAS!$AN$5:$AN$9999,0) ) ) / IFERROR($ND186/FRACAS!$AY$1*60,0), 1 )))</f>
        <v/>
      </c>
      <c r="NQ186" s="347" t="str" cm="1">
        <f t="array" ref="NQ186">IF($ND186=0,"",(IFERROR( (IFERROR($ND186/FRACAS!$AY$1*60,0) - SUMPRODUCT( (FRACAS!$K$5:$K$9999=NQ$2) * IFERROR(FRACAS!$AN$5:$AN$9999,0) ) ) / IFERROR($ND186/FRACAS!$AY$1*60,0), 1 )))</f>
        <v/>
      </c>
      <c r="NR186" s="347" t="str" cm="1">
        <f t="array" ref="NR186">IF($ND186=0,"",(IFERROR( (IFERROR($ND186/FRACAS!$AY$1*60,0) - SUMPRODUCT( (FRACAS!$K$5:$K$9999=NR$2) * IFERROR(FRACAS!$AN$5:$AN$9999,0) ) ) / IFERROR($ND186/FRACAS!$AY$1*60,0), 1 )))</f>
        <v/>
      </c>
      <c r="NS186" s="347" t="str" cm="1">
        <f t="array" ref="NS186">IF($ND186=0,"",(IFERROR( (IFERROR($ND186/FRACAS!$AY$1*60,0) - SUMPRODUCT( (FRACAS!$K$5:$K$9999=NS$2) * IFERROR(FRACAS!$AN$5:$AN$9999,0) ) ) / IFERROR($ND186/FRACAS!$AY$1*60,0), 1 )))</f>
        <v/>
      </c>
      <c r="NT186" s="347" t="str" cm="1">
        <f t="array" ref="NT186">IF($ND186=0,"",(IFERROR( (IFERROR($ND186/FRACAS!$AY$1*60,0) - SUMPRODUCT( (FRACAS!$K$5:$K$9999=NT$2) * IFERROR(FRACAS!$AN$5:$AN$9999,0) ) ) / IFERROR($ND186/FRACAS!$AY$1*60,0), 1 )))</f>
        <v/>
      </c>
      <c r="NU186" s="347" t="str" cm="1">
        <f t="array" ref="NU186">IF($ND186=0,"",(IFERROR( (IFERROR($ND186/FRACAS!$AY$1*60,0) - SUMPRODUCT( (FRACAS!$K$5:$K$9999=NU$2) * IFERROR(FRACAS!$AN$5:$AN$9999,0) ) ) / IFERROR($ND186/FRACAS!$AY$1*60,0), 1 )))</f>
        <v/>
      </c>
      <c r="NV186" s="347" t="str" cm="1">
        <f t="array" ref="NV186">IF($ND186=0,"",(IFERROR( (IFERROR($ND186/FRACAS!$AY$1*60,0) - SUMPRODUCT( (FRACAS!$K$5:$K$9999=NV$2) * IFERROR(FRACAS!$AN$5:$AN$9999,0) ) ) / IFERROR($ND186/FRACAS!$AY$1*60,0), 1 )))</f>
        <v/>
      </c>
      <c r="NW186" s="347" t="str" cm="1">
        <f t="array" ref="NW186">IF($ND186=0,"",(IFERROR( (IFERROR($ND186/FRACAS!$AY$1*60,0) - SUMPRODUCT( (FRACAS!$K$5:$K$9999=NW$2) * IFERROR(FRACAS!$AN$5:$AN$9999,0) ) ) / IFERROR($ND186/FRACAS!$AY$1*60,0), 1 )))</f>
        <v/>
      </c>
      <c r="NX186" s="347" t="str" cm="1">
        <f t="array" ref="NX186">IF($ND186=0,"",(IFERROR( (IFERROR($ND186/FRACAS!$AY$1*60,0) - SUMPRODUCT( (FRACAS!$K$5:$K$9999=NX$2) * IFERROR(FRACAS!$AN$5:$AN$9999,0) ) ) / IFERROR($ND186/FRACAS!$AY$1*60,0), 1 )))</f>
        <v/>
      </c>
      <c r="NY186" s="347" t="str" cm="1">
        <f t="array" ref="NY186">IF($ND186=0,"",(IFERROR( (IFERROR($ND186/FRACAS!$AY$1*60,0) - SUMPRODUCT( (FRACAS!$K$5:$K$9999=NY$2) * IFERROR(FRACAS!$AN$5:$AN$9999,0) ) ) / IFERROR($ND186/FRACAS!$AY$1*60,0), 1 )))</f>
        <v/>
      </c>
      <c r="NZ186" s="347" t="str" cm="1">
        <f t="array" ref="NZ186">IF($ND186=0,"",(IFERROR( (IFERROR($ND186/FRACAS!$AY$1*60,0) - SUMPRODUCT( (FRACAS!$K$5:$K$9999=NZ$2) * IFERROR(FRACAS!$AN$5:$AN$9999,0) ) ) / IFERROR($ND186/FRACAS!$AY$1*60,0), 1 )))</f>
        <v/>
      </c>
      <c r="OA186" s="347" t="str" cm="1">
        <f t="array" ref="OA186">IF($ND186=0,"",(IFERROR( (IFERROR($ND186/FRACAS!$AY$1*60,0) - SUMPRODUCT( (FRACAS!$K$5:$K$9999=OA$2) * IFERROR(FRACAS!$AN$5:$AN$9999,0) ) ) / IFERROR($ND186/FRACAS!$AY$1*60,0), 1 )))</f>
        <v/>
      </c>
      <c r="OB186" s="347" t="str" cm="1">
        <f t="array" ref="OB186">IF($ND186=0,"",(IFERROR( (IFERROR($ND186/FRACAS!$AY$1*60,0) - SUMPRODUCT( (FRACAS!$K$5:$K$9999=OB$2) * IFERROR(FRACAS!$AN$5:$AN$9999,0) ) ) / IFERROR($ND186/FRACAS!$AY$1*60,0), 1 )))</f>
        <v/>
      </c>
      <c r="OC186" s="347" t="str" cm="1">
        <f t="array" ref="OC186">IF($ND186=0,"",(IFERROR( (IFERROR($ND186/FRACAS!$AY$1*60,0) - SUMPRODUCT( (FRACAS!$K$5:$K$9999=OC$2) * IFERROR(FRACAS!$AN$5:$AN$9999,0) ) ) / IFERROR($ND186/FRACAS!$AY$1*60,0), 1 )))</f>
        <v/>
      </c>
      <c r="OD186" s="347" t="str" cm="1">
        <f t="array" ref="OD186">IF($ND186=0,"",(IFERROR( (IFERROR($ND186/FRACAS!$AY$1*60,0) - SUMPRODUCT( (FRACAS!$K$5:$K$9999=OD$2) * IFERROR(FRACAS!$AN$5:$AN$9999,0) ) ) / IFERROR($ND186/FRACAS!$AY$1*60,0), 1 )))</f>
        <v/>
      </c>
      <c r="OE186" s="347" t="str" cm="1">
        <f t="array" ref="OE186">IF($ND186=0,"",(IFERROR( (IFERROR($ND186/FRACAS!$AY$1*60,0) - SUMPRODUCT( (FRACAS!$K$5:$K$9999=OE$2) * IFERROR(FRACAS!$AN$5:$AN$9999,0) ) ) / IFERROR($ND186/FRACAS!$AY$1*60,0), 1 )))</f>
        <v/>
      </c>
      <c r="OF186" s="347" t="str" cm="1">
        <f t="array" ref="OF186">IF($ND186=0,"",(IFERROR( (IFERROR($ND186/FRACAS!$AY$1*60,0) - SUMPRODUCT( (FRACAS!$K$5:$K$9999=OF$2) * IFERROR(FRACAS!$AN$5:$AN$9999,0) ) ) / IFERROR($ND186/FRACAS!$AY$1*60,0), 1 )))</f>
        <v/>
      </c>
      <c r="OG186" s="347" t="str" cm="1">
        <f t="array" ref="OG186">IF($ND186=0,"",(IFERROR( (IFERROR($ND186/FRACAS!$AY$1*60,0) - SUMPRODUCT( (FRACAS!$K$5:$K$9999=OG$2) * IFERROR(FRACAS!$AN$5:$AN$9999,0) ) ) / IFERROR($ND186/FRACAS!$AY$1*60,0), 1 )))</f>
        <v/>
      </c>
      <c r="OH186" s="347" t="str" cm="1">
        <f t="array" ref="OH186">IF($ND186=0,"",(IFERROR( (IFERROR($ND186/FRACAS!$AY$1*60,0) - SUMPRODUCT( (FRACAS!$K$5:$K$9999=OH$2) * IFERROR(FRACAS!$AN$5:$AN$9999,0) ) ) / IFERROR($ND186/FRACAS!$AY$1*60,0), 1 )))</f>
        <v/>
      </c>
      <c r="OI186" s="347" t="str" cm="1">
        <f t="array" ref="OI186">IF($ND186=0,"",(IFERROR( (IFERROR($ND186/FRACAS!$AY$1*60,0) - SUMPRODUCT( (FRACAS!$K$5:$K$9999=OI$2) * IFERROR(FRACAS!$AN$5:$AN$9999,0) ) ) / IFERROR($ND186/FRACAS!$AY$1*60,0), 1 )))</f>
        <v/>
      </c>
      <c r="OJ186" s="347" t="str" cm="1">
        <f t="array" ref="OJ186">IF($ND186=0,"",(IFERROR( (IFERROR($ND186/FRACAS!$AY$1*60,0) - SUMPRODUCT( (FRACAS!$K$5:$K$9999=OJ$2) * IFERROR(FRACAS!$AN$5:$AN$9999,0) ) ) / IFERROR($ND186/FRACAS!$AY$1*60,0), 1 )))</f>
        <v/>
      </c>
      <c r="OK186" s="347" t="str" cm="1">
        <f t="array" ref="OK186">IF($ND186=0,"",(IFERROR( (IFERROR($ND186/FRACAS!$AY$1*60,0) - SUMPRODUCT( (FRACAS!$K$5:$K$9999=OK$2) * IFERROR(FRACAS!$AN$5:$AN$9999,0) ) ) / IFERROR($ND186/FRACAS!$AY$1*60,0), 1 )))</f>
        <v/>
      </c>
      <c r="OL186" s="347" t="str" cm="1">
        <f t="array" ref="OL186">IF($ND186=0,"",(IFERROR( (IFERROR($ND186/FRACAS!$AY$1*60,0) - SUMPRODUCT( (FRACAS!$K$5:$K$9999=OL$2) * IFERROR(FRACAS!$AN$5:$AN$9999,0) ) ) / IFERROR($ND186/FRACAS!$AY$1*60,0), 1 )))</f>
        <v/>
      </c>
      <c r="OM186" s="347" t="str" cm="1">
        <f t="array" ref="OM186">IF($ND186=0,"",(IFERROR( (IFERROR($ND186/FRACAS!$AY$1*60,0) - SUMPRODUCT( (FRACAS!$K$5:$K$9999=OM$2) * IFERROR(FRACAS!$AN$5:$AN$9999,0) ) ) / IFERROR($ND186/FRACAS!$AY$1*60,0), 1 )))</f>
        <v/>
      </c>
      <c r="ON186" s="347" t="str" cm="1">
        <f t="array" ref="ON186">IF($ND186=0,"",(IFERROR( (IFERROR($ND186/FRACAS!$AY$1*60,0) - SUMPRODUCT( (FRACAS!$K$5:$K$9999=ON$2) * IFERROR(FRACAS!$AN$5:$AN$9999,0) ) ) / IFERROR($ND186/FRACAS!$AY$1*60,0), 1 )))</f>
        <v/>
      </c>
    </row>
    <row r="187" spans="2:404" ht="15" customHeight="1">
      <c r="B187" s="301" t="s">
        <v>242</v>
      </c>
      <c r="C187" s="302">
        <v>46535</v>
      </c>
      <c r="D187" s="279"/>
      <c r="E187" s="279"/>
      <c r="F187" s="279"/>
      <c r="G187" s="279"/>
      <c r="H187" s="279"/>
      <c r="I187" s="279"/>
      <c r="J187" s="279"/>
      <c r="K187" s="279"/>
      <c r="L187" s="279"/>
      <c r="M187" s="279"/>
      <c r="N187" s="305"/>
      <c r="O187" s="279"/>
      <c r="P187" s="279"/>
      <c r="Q187" s="279"/>
      <c r="R187" s="279"/>
      <c r="S187" s="279"/>
      <c r="T187" s="279"/>
      <c r="U187" s="279"/>
      <c r="V187" s="279"/>
      <c r="W187" s="279"/>
      <c r="X187" s="279"/>
      <c r="Y187" s="279"/>
      <c r="Z187" s="279"/>
      <c r="AA187" s="279"/>
      <c r="AB187" s="279"/>
      <c r="AC187" s="279"/>
      <c r="AD187" s="279"/>
      <c r="AE187" s="279"/>
      <c r="AF187" s="279"/>
      <c r="AG187" s="279"/>
      <c r="AH187" s="279"/>
      <c r="AI187" s="279"/>
      <c r="AJ187" s="279"/>
      <c r="AK187" s="279"/>
      <c r="AL187" s="279"/>
      <c r="AM187" s="279"/>
      <c r="AN187" s="279"/>
      <c r="AO187" s="279"/>
      <c r="AP187" s="279"/>
      <c r="AQ187" s="279"/>
      <c r="AR187" s="279"/>
      <c r="AS187" s="279"/>
      <c r="AT187" s="279"/>
      <c r="AU187" s="279"/>
      <c r="AV187" s="279"/>
      <c r="AW187" s="279"/>
      <c r="AX187" s="279"/>
      <c r="AY187" s="279"/>
      <c r="AZ187" s="279"/>
      <c r="BA187" s="280"/>
      <c r="BB187" s="266"/>
      <c r="BD187" s="352"/>
      <c r="BE187" s="352"/>
      <c r="BF187" s="352"/>
      <c r="BG187" s="352"/>
      <c r="BH187" s="352"/>
      <c r="BI187" s="352"/>
      <c r="BJ187" s="352"/>
      <c r="BK187" s="352"/>
      <c r="BL187" s="352"/>
      <c r="BM187" s="352"/>
      <c r="BN187" s="352"/>
      <c r="BO187" s="352"/>
      <c r="BP187" s="352"/>
      <c r="BQ187" s="352"/>
      <c r="BR187" s="352"/>
      <c r="BS187" s="352"/>
      <c r="BT187" s="352"/>
      <c r="BU187" s="352"/>
      <c r="BV187" s="352"/>
      <c r="BW187" s="352"/>
      <c r="BX187" s="352"/>
      <c r="BY187" s="352"/>
      <c r="BZ187" s="352"/>
      <c r="CA187" s="352"/>
      <c r="CB187" s="352"/>
      <c r="CC187" s="352"/>
      <c r="CD187" s="352"/>
      <c r="CE187" s="352"/>
      <c r="CF187" s="352"/>
      <c r="CG187" s="352"/>
      <c r="CH187" s="352"/>
      <c r="CI187" s="352"/>
      <c r="CJ187" s="352"/>
      <c r="CK187" s="352"/>
      <c r="CL187" s="352"/>
      <c r="CM187" s="352"/>
      <c r="CN187" s="352"/>
      <c r="CO187" s="352"/>
      <c r="CP187" s="352"/>
      <c r="CQ187" s="352"/>
      <c r="CR187" s="352"/>
      <c r="CS187" s="352"/>
      <c r="CT187" s="352"/>
      <c r="CU187" s="352"/>
      <c r="CV187" s="352"/>
      <c r="CW187" s="352"/>
      <c r="CX187" s="352"/>
      <c r="CY187" s="352"/>
      <c r="CZ187" s="352"/>
      <c r="DA187" s="352"/>
      <c r="DC187" s="266">
        <f t="shared" si="14"/>
        <v>0</v>
      </c>
      <c r="DD187" s="302" t="str">
        <f t="shared" si="15"/>
        <v/>
      </c>
      <c r="DE187" s="328" t="str">
        <f>IF(D187&gt; 0,(COUNTIFS(FRACAS!$B$5:$B$9997, D$4, FRACAS!$D$5:$D$9997, "&lt;="&amp;D187)), "" )</f>
        <v/>
      </c>
      <c r="DF187" s="282" t="str">
        <f>IF(E187&gt; 0,(COUNTIFS(FRACAS!$B$5:$B$9997, E$4, FRACAS!$D$5:$D$9997, "&lt;="&amp;E187)), "" )</f>
        <v/>
      </c>
      <c r="DG187" s="282" t="str">
        <f>IF(F187&gt; 0,(COUNTIFS(FRACAS!$B$5:$B$9997, F$4, FRACAS!$D$5:$D$9997, "&lt;="&amp;F187)), "" )</f>
        <v/>
      </c>
      <c r="DH187" s="282" t="str">
        <f>IF(G187&gt; 0,(COUNTIFS(FRACAS!$B$5:$B$9997, G$4, FRACAS!$D$5:$D$9997, "&lt;="&amp;G187)), "" )</f>
        <v/>
      </c>
      <c r="DI187" s="282" t="str">
        <f>IF(H187&gt; 0,(COUNTIFS(FRACAS!$B$5:$B$9997, H$4, FRACAS!$D$5:$D$9997, "&lt;="&amp;H187)), "" )</f>
        <v/>
      </c>
      <c r="DJ187" s="282" t="str">
        <f>IF(I187&gt; 0,(COUNTIFS(FRACAS!$B$5:$B$9997, I$4, FRACAS!$D$5:$D$9997, "&lt;="&amp;I187)), "" )</f>
        <v/>
      </c>
      <c r="DK187" s="282" t="str">
        <f>IF(J187&gt; 0,(COUNTIFS(FRACAS!$B$5:$B$9997, J$4, FRACAS!$D$5:$D$9997, "&lt;="&amp;J187)), "" )</f>
        <v/>
      </c>
      <c r="DL187" s="282" t="str">
        <f>IF(K187&gt; 0,(COUNTIFS(FRACAS!$B$5:$B$9997, K$4, FRACAS!$D$5:$D$9997, "&lt;="&amp;K187)), "" )</f>
        <v/>
      </c>
      <c r="DM187" s="282" t="str">
        <f>IF(L187&gt; 0,(COUNTIFS(FRACAS!$B$5:$B$9997, L$4, FRACAS!$D$5:$D$9997, "&lt;="&amp;L187)), "" )</f>
        <v/>
      </c>
      <c r="DN187" s="282" t="str">
        <f>IF(M187&gt; 0,(COUNTIFS(FRACAS!$B$5:$B$9997, M$4, FRACAS!$D$5:$D$9997, "&lt;="&amp;M187)), "" )</f>
        <v/>
      </c>
      <c r="DO187" s="308"/>
      <c r="DP187" s="276"/>
      <c r="DQ187" s="276"/>
      <c r="DR187" s="276"/>
      <c r="DS187" s="276"/>
      <c r="DT187" s="276"/>
      <c r="DU187" s="276"/>
      <c r="DV187" s="276"/>
      <c r="DW187" s="276"/>
      <c r="DX187" s="276"/>
      <c r="DY187" s="276"/>
      <c r="DZ187" s="276"/>
      <c r="EA187" s="276"/>
      <c r="EB187" s="276"/>
      <c r="EC187" s="276"/>
      <c r="ED187" s="276"/>
      <c r="EE187" s="276"/>
      <c r="EF187" s="276"/>
      <c r="EG187" s="276"/>
      <c r="EH187" s="276"/>
      <c r="EI187" s="276"/>
      <c r="EJ187" s="276"/>
      <c r="EK187" s="276"/>
      <c r="EL187" s="276"/>
      <c r="EM187" s="276"/>
      <c r="EN187" s="276"/>
      <c r="EO187" s="276"/>
      <c r="EP187" s="276"/>
      <c r="EQ187" s="276"/>
      <c r="ER187" s="276"/>
      <c r="ES187" s="276"/>
      <c r="ET187" s="276"/>
      <c r="EU187" s="276"/>
      <c r="EV187" s="276"/>
      <c r="EW187" s="276"/>
      <c r="EX187" s="276"/>
      <c r="EY187" s="276"/>
      <c r="EZ187" s="276"/>
      <c r="FA187" s="276"/>
      <c r="FB187" s="277"/>
      <c r="JN187" s="310"/>
      <c r="JO187" s="309"/>
      <c r="JP187" s="309"/>
      <c r="JQ187" s="309"/>
      <c r="JR187" s="309"/>
      <c r="JS187" s="309"/>
      <c r="JT187" s="309"/>
      <c r="JU187" s="309"/>
      <c r="JV187" s="309"/>
      <c r="JW187" s="309"/>
      <c r="JX187" s="309"/>
      <c r="JY187" s="309"/>
      <c r="JZ187" s="309"/>
      <c r="KA187" s="309"/>
      <c r="KB187" s="309"/>
      <c r="KC187" s="309"/>
      <c r="KD187" s="309"/>
      <c r="KE187" s="309"/>
      <c r="KF187" s="309"/>
      <c r="KG187" s="309"/>
      <c r="KH187" s="309"/>
      <c r="KI187" s="309"/>
      <c r="KJ187" s="309"/>
      <c r="KK187" s="309"/>
      <c r="KL187" s="309"/>
      <c r="KM187" s="309"/>
      <c r="KN187" s="309"/>
      <c r="KO187" s="309"/>
      <c r="KP187" s="309"/>
      <c r="KQ187" s="309"/>
      <c r="KR187" s="309"/>
      <c r="KS187" s="309"/>
      <c r="KT187" s="309"/>
      <c r="KU187" s="309"/>
      <c r="KV187" s="309"/>
      <c r="KW187" s="309"/>
      <c r="KX187" s="309"/>
      <c r="KY187" s="309"/>
      <c r="KZ187" s="309"/>
      <c r="LA187" s="309"/>
      <c r="LC187" s="302" t="str">
        <f t="shared" si="17"/>
        <v/>
      </c>
      <c r="LD187" s="354" t="str" cm="1">
        <f t="array" ref="LD187">IFERROR(
    (((D187/FRACAS!$AY$1)*60))
    /
    (((D187/FRACAS!$AY$1)*60) + SUMPRODUCT((FRACAS!$B$5:$B$9997=D$4)*(FRACAS!$D$5:$D$9997&lt;=D187)*(IFERROR(FRACAS!$AM$5:$AM$9997,0)))
    ),"")</f>
        <v/>
      </c>
      <c r="LE187" s="354" t="str" cm="1">
        <f t="array" ref="LE187">IFERROR(
    (((E187/FRACAS!$AY$1)*60))
    /
    (((E187/FRACAS!$AY$1)*60) + SUMPRODUCT((FRACAS!$B$5:$B$9997=E$4)*(FRACAS!$D$5:$D$9997&lt;=E187)*(IFERROR(FRACAS!$AM$5:$AM$9997,0)))
    ),"")</f>
        <v/>
      </c>
      <c r="LF187" s="354" t="str" cm="1">
        <f t="array" ref="LF187">IFERROR(
    (((F187/FRACAS!$AY$1)*60))
    /
    (((F187/FRACAS!$AY$1)*60) + SUMPRODUCT((FRACAS!$B$5:$B$9997=F$4)*(FRACAS!$D$5:$D$9997&lt;=F187)*(IFERROR(FRACAS!$AM$5:$AM$9997,0)))
    ),"")</f>
        <v/>
      </c>
      <c r="LG187" s="354" t="str" cm="1">
        <f t="array" ref="LG187">IFERROR(
    (((G187/FRACAS!$AY$1)*60))
    /
    (((G187/FRACAS!$AY$1)*60) + SUMPRODUCT((FRACAS!$B$5:$B$9997=G$4)*(FRACAS!$D$5:$D$9997&lt;=G187)*(IFERROR(FRACAS!$AM$5:$AM$9997,0)))
    ),"")</f>
        <v/>
      </c>
      <c r="LH187" s="354" t="str" cm="1">
        <f t="array" ref="LH187">IFERROR(
    (((H187/FRACAS!$AY$1)*60))
    /
    (((H187/FRACAS!$AY$1)*60) + SUMPRODUCT((FRACAS!$B$5:$B$9997=H$4)*(FRACAS!$D$5:$D$9997&lt;=H187)*(IFERROR(FRACAS!$AM$5:$AM$9997,0)))
    ),"")</f>
        <v/>
      </c>
      <c r="LI187" s="354" t="str" cm="1">
        <f t="array" ref="LI187">IFERROR(
    (((I187/FRACAS!$AY$1)*60))
    /
    (((I187/FRACAS!$AY$1)*60) + SUMPRODUCT((FRACAS!$B$5:$B$9997=I$4)*(FRACAS!$D$5:$D$9997&lt;=I187)*(IFERROR(FRACAS!$AM$5:$AM$9997,0)))
    ),"")</f>
        <v/>
      </c>
      <c r="LJ187" s="354" t="str" cm="1">
        <f t="array" ref="LJ187">IFERROR(
    (((J187/FRACAS!$AY$1)*60))
    /
    (((J187/FRACAS!$AY$1)*60) + SUMPRODUCT((FRACAS!$B$5:$B$9997=J$4)*(FRACAS!$D$5:$D$9997&lt;=J187)*(IFERROR(FRACAS!$AM$5:$AM$9997,0)))
    ),"")</f>
        <v/>
      </c>
      <c r="LK187" s="354" t="str" cm="1">
        <f t="array" ref="LK187">IFERROR(
    (((K187/FRACAS!$AY$1)*60))
    /
    (((K187/FRACAS!$AY$1)*60) + SUMPRODUCT((FRACAS!$B$5:$B$9997=K$4)*(FRACAS!$D$5:$D$9997&lt;=K187)*(IFERROR(FRACAS!$AM$5:$AM$9997,0)))
    ),"")</f>
        <v/>
      </c>
      <c r="LL187" s="354" t="str" cm="1">
        <f t="array" ref="LL187">IFERROR(
    (((L187/FRACAS!$AY$1)*60))
    /
    (((L187/FRACAS!$AY$1)*60) + SUMPRODUCT((FRACAS!$B$5:$B$9997=L$4)*(FRACAS!$D$5:$D$9997&lt;=L187)*(IFERROR(FRACAS!$AM$5:$AM$9997,0)))
    ),"")</f>
        <v/>
      </c>
      <c r="LM187" s="354" t="str" cm="1">
        <f t="array" ref="LM187">IFERROR(
    (((M187/FRACAS!$AY$1)*60))
    /
    (((M187/FRACAS!$AY$1)*60) + SUMPRODUCT((FRACAS!$B$5:$B$9997=M$4)*(FRACAS!$D$5:$D$9997&lt;=M187)*(IFERROR(FRACAS!$AM$5:$AM$9997,0)))
    ),"")</f>
        <v/>
      </c>
      <c r="LN187" s="308"/>
      <c r="LO187" s="276"/>
      <c r="LP187" s="276"/>
      <c r="LQ187" s="276"/>
      <c r="LR187" s="276"/>
      <c r="LS187" s="276"/>
      <c r="LT187" s="276"/>
      <c r="LU187" s="276"/>
      <c r="LV187" s="276"/>
      <c r="LW187" s="276"/>
      <c r="LX187" s="276"/>
      <c r="LY187" s="276"/>
      <c r="LZ187" s="276"/>
      <c r="MA187" s="276"/>
      <c r="MB187" s="276"/>
      <c r="MC187" s="276"/>
      <c r="MD187" s="276"/>
      <c r="ME187" s="276"/>
      <c r="MF187" s="276"/>
      <c r="MG187" s="276"/>
      <c r="MH187" s="276"/>
      <c r="MI187" s="276"/>
      <c r="MJ187" s="276"/>
      <c r="MK187" s="276"/>
      <c r="ML187" s="276"/>
      <c r="MM187" s="276"/>
      <c r="MN187" s="276"/>
      <c r="MO187" s="276"/>
      <c r="MP187" s="276"/>
      <c r="MQ187" s="276"/>
      <c r="MR187" s="276"/>
      <c r="MS187" s="276"/>
      <c r="MT187" s="276"/>
      <c r="MU187" s="276"/>
      <c r="MV187" s="276"/>
      <c r="MW187" s="276"/>
      <c r="MX187" s="276"/>
      <c r="MY187" s="276"/>
      <c r="MZ187" s="276"/>
      <c r="NA187" s="277"/>
      <c r="ND187" s="345">
        <f t="shared" si="18"/>
        <v>0</v>
      </c>
      <c r="NE187" s="346" t="str">
        <f t="shared" si="16"/>
        <v/>
      </c>
      <c r="NF187" s="347" t="str" cm="1">
        <f t="array" ref="NF187">IF($ND187=0,"",(IFERROR( (IFERROR($ND187/FRACAS!$AY$1*60,0) - SUMPRODUCT( (FRACAS!$K$5:$K$9999=NF$2) * IFERROR(FRACAS!$AN$5:$AN$9999,0) ) ) / IFERROR($ND187/FRACAS!$AY$1*60,0), 1 )))</f>
        <v/>
      </c>
      <c r="NG187" s="347" t="str" cm="1">
        <f t="array" ref="NG187">IF($ND187=0,"",(IFERROR( (IFERROR($ND187/FRACAS!$AY$1*60,0) - SUMPRODUCT( (FRACAS!$K$5:$K$9999=NG$2) * IFERROR(FRACAS!$AN$5:$AN$9999,0) ) ) / IFERROR($ND187/FRACAS!$AY$1*60,0), 1 )))</f>
        <v/>
      </c>
      <c r="NH187" s="347" t="str" cm="1">
        <f t="array" ref="NH187">IF($ND187=0,"",(IFERROR( (IFERROR($ND187/FRACAS!$AY$1*60,0) - SUMPRODUCT( (FRACAS!$K$5:$K$9999=NH$2) * IFERROR(FRACAS!$AN$5:$AN$9999,0) ) ) / IFERROR($ND187/FRACAS!$AY$1*60,0), 1 )))</f>
        <v/>
      </c>
      <c r="NI187" s="347" t="str" cm="1">
        <f t="array" ref="NI187">IF($ND187=0,"",(IFERROR( (IFERROR($ND187/FRACAS!$AY$1*60,0) - SUMPRODUCT( (FRACAS!$K$5:$K$9999=NI$2) * IFERROR(FRACAS!$AN$5:$AN$9999,0) ) ) / IFERROR($ND187/FRACAS!$AY$1*60,0), 1 )))</f>
        <v/>
      </c>
      <c r="NJ187" s="347" t="str" cm="1">
        <f t="array" ref="NJ187">IF($ND187=0,"",(IFERROR( (IFERROR($ND187/FRACAS!$AY$1*60,0) - SUMPRODUCT( (FRACAS!$K$5:$K$9999=NJ$2) * IFERROR(FRACAS!$AN$5:$AN$9999,0) ) ) / IFERROR($ND187/FRACAS!$AY$1*60,0), 1 )))</f>
        <v/>
      </c>
      <c r="NK187" s="347" t="str" cm="1">
        <f t="array" ref="NK187">IF($ND187=0,"",(IFERROR( (IFERROR($ND187/FRACAS!$AY$1*60,0) - SUMPRODUCT( (FRACAS!$K$5:$K$9999=NK$2) * IFERROR(FRACAS!$AN$5:$AN$9999,0) ) ) / IFERROR($ND187/FRACAS!$AY$1*60,0), 1 )))</f>
        <v/>
      </c>
      <c r="NL187" s="347" t="str" cm="1">
        <f t="array" ref="NL187">IF($ND187=0,"",(IFERROR( (IFERROR($ND187/FRACAS!$AY$1*60,0) - SUMPRODUCT( (FRACAS!$K$5:$K$9999=NL$2) * IFERROR(FRACAS!$AN$5:$AN$9999,0) ) ) / IFERROR($ND187/FRACAS!$AY$1*60,0), 1 )))</f>
        <v/>
      </c>
      <c r="NM187" s="347" t="str" cm="1">
        <f t="array" ref="NM187">IF($ND187=0,"",(IFERROR( (IFERROR($ND187/FRACAS!$AY$1*60,0) - SUMPRODUCT( (FRACAS!$K$5:$K$9999=NM$2) * IFERROR(FRACAS!$AN$5:$AN$9999,0) ) ) / IFERROR($ND187/FRACAS!$AY$1*60,0), 1 )))</f>
        <v/>
      </c>
      <c r="NN187" s="347" t="str" cm="1">
        <f t="array" ref="NN187">IF($ND187=0,"",(IFERROR( (IFERROR($ND187/FRACAS!$AY$1*60,0) - SUMPRODUCT( (FRACAS!$K$5:$K$9999=NN$2) * IFERROR(FRACAS!$AN$5:$AN$9999,0) ) ) / IFERROR($ND187/FRACAS!$AY$1*60,0), 1 )))</f>
        <v/>
      </c>
      <c r="NO187" s="347" t="str" cm="1">
        <f t="array" ref="NO187">IF($ND187=0,"",(IFERROR( (IFERROR($ND187/FRACAS!$AY$1*60,0) - SUMPRODUCT( (FRACAS!$K$5:$K$9999=NO$2) * IFERROR(FRACAS!$AN$5:$AN$9999,0) ) ) / IFERROR($ND187/FRACAS!$AY$1*60,0), 1 )))</f>
        <v/>
      </c>
      <c r="NP187" s="347" t="str" cm="1">
        <f t="array" ref="NP187">IF($ND187=0,"",(IFERROR( (IFERROR($ND187/FRACAS!$AY$1*60,0) - SUMPRODUCT( (FRACAS!$K$5:$K$9999=NP$2) * IFERROR(FRACAS!$AN$5:$AN$9999,0) ) ) / IFERROR($ND187/FRACAS!$AY$1*60,0), 1 )))</f>
        <v/>
      </c>
      <c r="NQ187" s="347" t="str" cm="1">
        <f t="array" ref="NQ187">IF($ND187=0,"",(IFERROR( (IFERROR($ND187/FRACAS!$AY$1*60,0) - SUMPRODUCT( (FRACAS!$K$5:$K$9999=NQ$2) * IFERROR(FRACAS!$AN$5:$AN$9999,0) ) ) / IFERROR($ND187/FRACAS!$AY$1*60,0), 1 )))</f>
        <v/>
      </c>
      <c r="NR187" s="347" t="str" cm="1">
        <f t="array" ref="NR187">IF($ND187=0,"",(IFERROR( (IFERROR($ND187/FRACAS!$AY$1*60,0) - SUMPRODUCT( (FRACAS!$K$5:$K$9999=NR$2) * IFERROR(FRACAS!$AN$5:$AN$9999,0) ) ) / IFERROR($ND187/FRACAS!$AY$1*60,0), 1 )))</f>
        <v/>
      </c>
      <c r="NS187" s="347" t="str" cm="1">
        <f t="array" ref="NS187">IF($ND187=0,"",(IFERROR( (IFERROR($ND187/FRACAS!$AY$1*60,0) - SUMPRODUCT( (FRACAS!$K$5:$K$9999=NS$2) * IFERROR(FRACAS!$AN$5:$AN$9999,0) ) ) / IFERROR($ND187/FRACAS!$AY$1*60,0), 1 )))</f>
        <v/>
      </c>
      <c r="NT187" s="347" t="str" cm="1">
        <f t="array" ref="NT187">IF($ND187=0,"",(IFERROR( (IFERROR($ND187/FRACAS!$AY$1*60,0) - SUMPRODUCT( (FRACAS!$K$5:$K$9999=NT$2) * IFERROR(FRACAS!$AN$5:$AN$9999,0) ) ) / IFERROR($ND187/FRACAS!$AY$1*60,0), 1 )))</f>
        <v/>
      </c>
      <c r="NU187" s="347" t="str" cm="1">
        <f t="array" ref="NU187">IF($ND187=0,"",(IFERROR( (IFERROR($ND187/FRACAS!$AY$1*60,0) - SUMPRODUCT( (FRACAS!$K$5:$K$9999=NU$2) * IFERROR(FRACAS!$AN$5:$AN$9999,0) ) ) / IFERROR($ND187/FRACAS!$AY$1*60,0), 1 )))</f>
        <v/>
      </c>
      <c r="NV187" s="347" t="str" cm="1">
        <f t="array" ref="NV187">IF($ND187=0,"",(IFERROR( (IFERROR($ND187/FRACAS!$AY$1*60,0) - SUMPRODUCT( (FRACAS!$K$5:$K$9999=NV$2) * IFERROR(FRACAS!$AN$5:$AN$9999,0) ) ) / IFERROR($ND187/FRACAS!$AY$1*60,0), 1 )))</f>
        <v/>
      </c>
      <c r="NW187" s="347" t="str" cm="1">
        <f t="array" ref="NW187">IF($ND187=0,"",(IFERROR( (IFERROR($ND187/FRACAS!$AY$1*60,0) - SUMPRODUCT( (FRACAS!$K$5:$K$9999=NW$2) * IFERROR(FRACAS!$AN$5:$AN$9999,0) ) ) / IFERROR($ND187/FRACAS!$AY$1*60,0), 1 )))</f>
        <v/>
      </c>
      <c r="NX187" s="347" t="str" cm="1">
        <f t="array" ref="NX187">IF($ND187=0,"",(IFERROR( (IFERROR($ND187/FRACAS!$AY$1*60,0) - SUMPRODUCT( (FRACAS!$K$5:$K$9999=NX$2) * IFERROR(FRACAS!$AN$5:$AN$9999,0) ) ) / IFERROR($ND187/FRACAS!$AY$1*60,0), 1 )))</f>
        <v/>
      </c>
      <c r="NY187" s="347" t="str" cm="1">
        <f t="array" ref="NY187">IF($ND187=0,"",(IFERROR( (IFERROR($ND187/FRACAS!$AY$1*60,0) - SUMPRODUCT( (FRACAS!$K$5:$K$9999=NY$2) * IFERROR(FRACAS!$AN$5:$AN$9999,0) ) ) / IFERROR($ND187/FRACAS!$AY$1*60,0), 1 )))</f>
        <v/>
      </c>
      <c r="NZ187" s="347" t="str" cm="1">
        <f t="array" ref="NZ187">IF($ND187=0,"",(IFERROR( (IFERROR($ND187/FRACAS!$AY$1*60,0) - SUMPRODUCT( (FRACAS!$K$5:$K$9999=NZ$2) * IFERROR(FRACAS!$AN$5:$AN$9999,0) ) ) / IFERROR($ND187/FRACAS!$AY$1*60,0), 1 )))</f>
        <v/>
      </c>
      <c r="OA187" s="347" t="str" cm="1">
        <f t="array" ref="OA187">IF($ND187=0,"",(IFERROR( (IFERROR($ND187/FRACAS!$AY$1*60,0) - SUMPRODUCT( (FRACAS!$K$5:$K$9999=OA$2) * IFERROR(FRACAS!$AN$5:$AN$9999,0) ) ) / IFERROR($ND187/FRACAS!$AY$1*60,0), 1 )))</f>
        <v/>
      </c>
      <c r="OB187" s="347" t="str" cm="1">
        <f t="array" ref="OB187">IF($ND187=0,"",(IFERROR( (IFERROR($ND187/FRACAS!$AY$1*60,0) - SUMPRODUCT( (FRACAS!$K$5:$K$9999=OB$2) * IFERROR(FRACAS!$AN$5:$AN$9999,0) ) ) / IFERROR($ND187/FRACAS!$AY$1*60,0), 1 )))</f>
        <v/>
      </c>
      <c r="OC187" s="347" t="str" cm="1">
        <f t="array" ref="OC187">IF($ND187=0,"",(IFERROR( (IFERROR($ND187/FRACAS!$AY$1*60,0) - SUMPRODUCT( (FRACAS!$K$5:$K$9999=OC$2) * IFERROR(FRACAS!$AN$5:$AN$9999,0) ) ) / IFERROR($ND187/FRACAS!$AY$1*60,0), 1 )))</f>
        <v/>
      </c>
      <c r="OD187" s="347" t="str" cm="1">
        <f t="array" ref="OD187">IF($ND187=0,"",(IFERROR( (IFERROR($ND187/FRACAS!$AY$1*60,0) - SUMPRODUCT( (FRACAS!$K$5:$K$9999=OD$2) * IFERROR(FRACAS!$AN$5:$AN$9999,0) ) ) / IFERROR($ND187/FRACAS!$AY$1*60,0), 1 )))</f>
        <v/>
      </c>
      <c r="OE187" s="347" t="str" cm="1">
        <f t="array" ref="OE187">IF($ND187=0,"",(IFERROR( (IFERROR($ND187/FRACAS!$AY$1*60,0) - SUMPRODUCT( (FRACAS!$K$5:$K$9999=OE$2) * IFERROR(FRACAS!$AN$5:$AN$9999,0) ) ) / IFERROR($ND187/FRACAS!$AY$1*60,0), 1 )))</f>
        <v/>
      </c>
      <c r="OF187" s="347" t="str" cm="1">
        <f t="array" ref="OF187">IF($ND187=0,"",(IFERROR( (IFERROR($ND187/FRACAS!$AY$1*60,0) - SUMPRODUCT( (FRACAS!$K$5:$K$9999=OF$2) * IFERROR(FRACAS!$AN$5:$AN$9999,0) ) ) / IFERROR($ND187/FRACAS!$AY$1*60,0), 1 )))</f>
        <v/>
      </c>
      <c r="OG187" s="347" t="str" cm="1">
        <f t="array" ref="OG187">IF($ND187=0,"",(IFERROR( (IFERROR($ND187/FRACAS!$AY$1*60,0) - SUMPRODUCT( (FRACAS!$K$5:$K$9999=OG$2) * IFERROR(FRACAS!$AN$5:$AN$9999,0) ) ) / IFERROR($ND187/FRACAS!$AY$1*60,0), 1 )))</f>
        <v/>
      </c>
      <c r="OH187" s="347" t="str" cm="1">
        <f t="array" ref="OH187">IF($ND187=0,"",(IFERROR( (IFERROR($ND187/FRACAS!$AY$1*60,0) - SUMPRODUCT( (FRACAS!$K$5:$K$9999=OH$2) * IFERROR(FRACAS!$AN$5:$AN$9999,0) ) ) / IFERROR($ND187/FRACAS!$AY$1*60,0), 1 )))</f>
        <v/>
      </c>
      <c r="OI187" s="347" t="str" cm="1">
        <f t="array" ref="OI187">IF($ND187=0,"",(IFERROR( (IFERROR($ND187/FRACAS!$AY$1*60,0) - SUMPRODUCT( (FRACAS!$K$5:$K$9999=OI$2) * IFERROR(FRACAS!$AN$5:$AN$9999,0) ) ) / IFERROR($ND187/FRACAS!$AY$1*60,0), 1 )))</f>
        <v/>
      </c>
      <c r="OJ187" s="347" t="str" cm="1">
        <f t="array" ref="OJ187">IF($ND187=0,"",(IFERROR( (IFERROR($ND187/FRACAS!$AY$1*60,0) - SUMPRODUCT( (FRACAS!$K$5:$K$9999=OJ$2) * IFERROR(FRACAS!$AN$5:$AN$9999,0) ) ) / IFERROR($ND187/FRACAS!$AY$1*60,0), 1 )))</f>
        <v/>
      </c>
      <c r="OK187" s="347" t="str" cm="1">
        <f t="array" ref="OK187">IF($ND187=0,"",(IFERROR( (IFERROR($ND187/FRACAS!$AY$1*60,0) - SUMPRODUCT( (FRACAS!$K$5:$K$9999=OK$2) * IFERROR(FRACAS!$AN$5:$AN$9999,0) ) ) / IFERROR($ND187/FRACAS!$AY$1*60,0), 1 )))</f>
        <v/>
      </c>
      <c r="OL187" s="347" t="str" cm="1">
        <f t="array" ref="OL187">IF($ND187=0,"",(IFERROR( (IFERROR($ND187/FRACAS!$AY$1*60,0) - SUMPRODUCT( (FRACAS!$K$5:$K$9999=OL$2) * IFERROR(FRACAS!$AN$5:$AN$9999,0) ) ) / IFERROR($ND187/FRACAS!$AY$1*60,0), 1 )))</f>
        <v/>
      </c>
      <c r="OM187" s="347" t="str" cm="1">
        <f t="array" ref="OM187">IF($ND187=0,"",(IFERROR( (IFERROR($ND187/FRACAS!$AY$1*60,0) - SUMPRODUCT( (FRACAS!$K$5:$K$9999=OM$2) * IFERROR(FRACAS!$AN$5:$AN$9999,0) ) ) / IFERROR($ND187/FRACAS!$AY$1*60,0), 1 )))</f>
        <v/>
      </c>
      <c r="ON187" s="347" t="str" cm="1">
        <f t="array" ref="ON187">IF($ND187=0,"",(IFERROR( (IFERROR($ND187/FRACAS!$AY$1*60,0) - SUMPRODUCT( (FRACAS!$K$5:$K$9999=ON$2) * IFERROR(FRACAS!$AN$5:$AN$9999,0) ) ) / IFERROR($ND187/FRACAS!$AY$1*60,0), 1 )))</f>
        <v/>
      </c>
    </row>
    <row r="188" spans="2:404" ht="15" customHeight="1">
      <c r="B188" s="301" t="s">
        <v>243</v>
      </c>
      <c r="C188" s="302">
        <v>46542</v>
      </c>
      <c r="D188" s="279"/>
      <c r="E188" s="279"/>
      <c r="F188" s="279"/>
      <c r="G188" s="279"/>
      <c r="H188" s="279"/>
      <c r="I188" s="279"/>
      <c r="J188" s="279"/>
      <c r="K188" s="279"/>
      <c r="L188" s="279"/>
      <c r="M188" s="279"/>
      <c r="N188" s="305"/>
      <c r="O188" s="279"/>
      <c r="P188" s="279"/>
      <c r="Q188" s="279"/>
      <c r="R188" s="279"/>
      <c r="S188" s="279"/>
      <c r="T188" s="279"/>
      <c r="U188" s="279"/>
      <c r="V188" s="279"/>
      <c r="W188" s="279"/>
      <c r="X188" s="279"/>
      <c r="Y188" s="279"/>
      <c r="Z188" s="279"/>
      <c r="AA188" s="279"/>
      <c r="AB188" s="279"/>
      <c r="AC188" s="279"/>
      <c r="AD188" s="279"/>
      <c r="AE188" s="279"/>
      <c r="AF188" s="279"/>
      <c r="AG188" s="279"/>
      <c r="AH188" s="279"/>
      <c r="AI188" s="279"/>
      <c r="AJ188" s="279"/>
      <c r="AK188" s="279"/>
      <c r="AL188" s="279"/>
      <c r="AM188" s="279"/>
      <c r="AN188" s="279"/>
      <c r="AO188" s="279"/>
      <c r="AP188" s="279"/>
      <c r="AQ188" s="279"/>
      <c r="AR188" s="279"/>
      <c r="AS188" s="279"/>
      <c r="AT188" s="279"/>
      <c r="AU188" s="279"/>
      <c r="AV188" s="279"/>
      <c r="AW188" s="279"/>
      <c r="AX188" s="279"/>
      <c r="AY188" s="279"/>
      <c r="AZ188" s="279"/>
      <c r="BA188" s="280"/>
      <c r="BB188" s="266"/>
      <c r="BD188" s="352"/>
      <c r="BE188" s="352"/>
      <c r="BF188" s="352"/>
      <c r="BG188" s="352"/>
      <c r="BH188" s="352"/>
      <c r="BI188" s="352"/>
      <c r="BJ188" s="352"/>
      <c r="BK188" s="352"/>
      <c r="BL188" s="352"/>
      <c r="BM188" s="352"/>
      <c r="BN188" s="352"/>
      <c r="BO188" s="352"/>
      <c r="BP188" s="352"/>
      <c r="BQ188" s="352"/>
      <c r="BR188" s="352"/>
      <c r="BS188" s="352"/>
      <c r="BT188" s="352"/>
      <c r="BU188" s="352"/>
      <c r="BV188" s="352"/>
      <c r="BW188" s="352"/>
      <c r="BX188" s="352"/>
      <c r="BY188" s="352"/>
      <c r="BZ188" s="352"/>
      <c r="CA188" s="352"/>
      <c r="CB188" s="352"/>
      <c r="CC188" s="352"/>
      <c r="CD188" s="352"/>
      <c r="CE188" s="352"/>
      <c r="CF188" s="352"/>
      <c r="CG188" s="352"/>
      <c r="CH188" s="352"/>
      <c r="CI188" s="352"/>
      <c r="CJ188" s="352"/>
      <c r="CK188" s="352"/>
      <c r="CL188" s="352"/>
      <c r="CM188" s="352"/>
      <c r="CN188" s="352"/>
      <c r="CO188" s="352"/>
      <c r="CP188" s="352"/>
      <c r="CQ188" s="352"/>
      <c r="CR188" s="352"/>
      <c r="CS188" s="352"/>
      <c r="CT188" s="352"/>
      <c r="CU188" s="352"/>
      <c r="CV188" s="352"/>
      <c r="CW188" s="352"/>
      <c r="CX188" s="352"/>
      <c r="CY188" s="352"/>
      <c r="CZ188" s="352"/>
      <c r="DA188" s="352"/>
      <c r="DC188" s="266">
        <f t="shared" si="14"/>
        <v>0</v>
      </c>
      <c r="DD188" s="302" t="str">
        <f t="shared" si="15"/>
        <v/>
      </c>
      <c r="DE188" s="328" t="str">
        <f>IF(D188&gt; 0,(COUNTIFS(FRACAS!$B$5:$B$9997, D$4, FRACAS!$D$5:$D$9997, "&lt;="&amp;D188)), "" )</f>
        <v/>
      </c>
      <c r="DF188" s="282" t="str">
        <f>IF(E188&gt; 0,(COUNTIFS(FRACAS!$B$5:$B$9997, E$4, FRACAS!$D$5:$D$9997, "&lt;="&amp;E188)), "" )</f>
        <v/>
      </c>
      <c r="DG188" s="282" t="str">
        <f>IF(F188&gt; 0,(COUNTIFS(FRACAS!$B$5:$B$9997, F$4, FRACAS!$D$5:$D$9997, "&lt;="&amp;F188)), "" )</f>
        <v/>
      </c>
      <c r="DH188" s="282" t="str">
        <f>IF(G188&gt; 0,(COUNTIFS(FRACAS!$B$5:$B$9997, G$4, FRACAS!$D$5:$D$9997, "&lt;="&amp;G188)), "" )</f>
        <v/>
      </c>
      <c r="DI188" s="282" t="str">
        <f>IF(H188&gt; 0,(COUNTIFS(FRACAS!$B$5:$B$9997, H$4, FRACAS!$D$5:$D$9997, "&lt;="&amp;H188)), "" )</f>
        <v/>
      </c>
      <c r="DJ188" s="282" t="str">
        <f>IF(I188&gt; 0,(COUNTIFS(FRACAS!$B$5:$B$9997, I$4, FRACAS!$D$5:$D$9997, "&lt;="&amp;I188)), "" )</f>
        <v/>
      </c>
      <c r="DK188" s="282" t="str">
        <f>IF(J188&gt; 0,(COUNTIFS(FRACAS!$B$5:$B$9997, J$4, FRACAS!$D$5:$D$9997, "&lt;="&amp;J188)), "" )</f>
        <v/>
      </c>
      <c r="DL188" s="282" t="str">
        <f>IF(K188&gt; 0,(COUNTIFS(FRACAS!$B$5:$B$9997, K$4, FRACAS!$D$5:$D$9997, "&lt;="&amp;K188)), "" )</f>
        <v/>
      </c>
      <c r="DM188" s="282" t="str">
        <f>IF(L188&gt; 0,(COUNTIFS(FRACAS!$B$5:$B$9997, L$4, FRACAS!$D$5:$D$9997, "&lt;="&amp;L188)), "" )</f>
        <v/>
      </c>
      <c r="DN188" s="282" t="str">
        <f>IF(M188&gt; 0,(COUNTIFS(FRACAS!$B$5:$B$9997, M$4, FRACAS!$D$5:$D$9997, "&lt;="&amp;M188)), "" )</f>
        <v/>
      </c>
      <c r="DO188" s="308"/>
      <c r="DP188" s="276"/>
      <c r="DQ188" s="276"/>
      <c r="DR188" s="276"/>
      <c r="DS188" s="276"/>
      <c r="DT188" s="276"/>
      <c r="DU188" s="276"/>
      <c r="DV188" s="276"/>
      <c r="DW188" s="276"/>
      <c r="DX188" s="276"/>
      <c r="DY188" s="276"/>
      <c r="DZ188" s="276"/>
      <c r="EA188" s="276"/>
      <c r="EB188" s="276"/>
      <c r="EC188" s="276"/>
      <c r="ED188" s="276"/>
      <c r="EE188" s="276"/>
      <c r="EF188" s="276"/>
      <c r="EG188" s="276"/>
      <c r="EH188" s="276"/>
      <c r="EI188" s="276"/>
      <c r="EJ188" s="276"/>
      <c r="EK188" s="276"/>
      <c r="EL188" s="276"/>
      <c r="EM188" s="276"/>
      <c r="EN188" s="276"/>
      <c r="EO188" s="276"/>
      <c r="EP188" s="276"/>
      <c r="EQ188" s="276"/>
      <c r="ER188" s="276"/>
      <c r="ES188" s="276"/>
      <c r="ET188" s="276"/>
      <c r="EU188" s="276"/>
      <c r="EV188" s="276"/>
      <c r="EW188" s="276"/>
      <c r="EX188" s="276"/>
      <c r="EY188" s="276"/>
      <c r="EZ188" s="276"/>
      <c r="FA188" s="276"/>
      <c r="FB188" s="277"/>
      <c r="JN188" s="310"/>
      <c r="JO188" s="309"/>
      <c r="JP188" s="309"/>
      <c r="JQ188" s="309"/>
      <c r="JR188" s="309"/>
      <c r="JS188" s="309"/>
      <c r="JT188" s="309"/>
      <c r="JU188" s="309"/>
      <c r="JV188" s="309"/>
      <c r="JW188" s="309"/>
      <c r="JX188" s="309"/>
      <c r="JY188" s="309"/>
      <c r="JZ188" s="309"/>
      <c r="KA188" s="309"/>
      <c r="KB188" s="309"/>
      <c r="KC188" s="309"/>
      <c r="KD188" s="309"/>
      <c r="KE188" s="309"/>
      <c r="KF188" s="309"/>
      <c r="KG188" s="309"/>
      <c r="KH188" s="309"/>
      <c r="KI188" s="309"/>
      <c r="KJ188" s="309"/>
      <c r="KK188" s="309"/>
      <c r="KL188" s="309"/>
      <c r="KM188" s="309"/>
      <c r="KN188" s="309"/>
      <c r="KO188" s="309"/>
      <c r="KP188" s="309"/>
      <c r="KQ188" s="309"/>
      <c r="KR188" s="309"/>
      <c r="KS188" s="309"/>
      <c r="KT188" s="309"/>
      <c r="KU188" s="309"/>
      <c r="KV188" s="309"/>
      <c r="KW188" s="309"/>
      <c r="KX188" s="309"/>
      <c r="KY188" s="309"/>
      <c r="KZ188" s="309"/>
      <c r="LA188" s="309"/>
      <c r="LC188" s="302" t="str">
        <f t="shared" si="17"/>
        <v/>
      </c>
      <c r="LD188" s="354" t="str" cm="1">
        <f t="array" ref="LD188">IFERROR(
    (((D188/FRACAS!$AY$1)*60))
    /
    (((D188/FRACAS!$AY$1)*60) + SUMPRODUCT((FRACAS!$B$5:$B$9997=D$4)*(FRACAS!$D$5:$D$9997&lt;=D188)*(IFERROR(FRACAS!$AM$5:$AM$9997,0)))
    ),"")</f>
        <v/>
      </c>
      <c r="LE188" s="354" t="str" cm="1">
        <f t="array" ref="LE188">IFERROR(
    (((E188/FRACAS!$AY$1)*60))
    /
    (((E188/FRACAS!$AY$1)*60) + SUMPRODUCT((FRACAS!$B$5:$B$9997=E$4)*(FRACAS!$D$5:$D$9997&lt;=E188)*(IFERROR(FRACAS!$AM$5:$AM$9997,0)))
    ),"")</f>
        <v/>
      </c>
      <c r="LF188" s="354" t="str" cm="1">
        <f t="array" ref="LF188">IFERROR(
    (((F188/FRACAS!$AY$1)*60))
    /
    (((F188/FRACAS!$AY$1)*60) + SUMPRODUCT((FRACAS!$B$5:$B$9997=F$4)*(FRACAS!$D$5:$D$9997&lt;=F188)*(IFERROR(FRACAS!$AM$5:$AM$9997,0)))
    ),"")</f>
        <v/>
      </c>
      <c r="LG188" s="354" t="str" cm="1">
        <f t="array" ref="LG188">IFERROR(
    (((G188/FRACAS!$AY$1)*60))
    /
    (((G188/FRACAS!$AY$1)*60) + SUMPRODUCT((FRACAS!$B$5:$B$9997=G$4)*(FRACAS!$D$5:$D$9997&lt;=G188)*(IFERROR(FRACAS!$AM$5:$AM$9997,0)))
    ),"")</f>
        <v/>
      </c>
      <c r="LH188" s="354" t="str" cm="1">
        <f t="array" ref="LH188">IFERROR(
    (((H188/FRACAS!$AY$1)*60))
    /
    (((H188/FRACAS!$AY$1)*60) + SUMPRODUCT((FRACAS!$B$5:$B$9997=H$4)*(FRACAS!$D$5:$D$9997&lt;=H188)*(IFERROR(FRACAS!$AM$5:$AM$9997,0)))
    ),"")</f>
        <v/>
      </c>
      <c r="LI188" s="354" t="str" cm="1">
        <f t="array" ref="LI188">IFERROR(
    (((I188/FRACAS!$AY$1)*60))
    /
    (((I188/FRACAS!$AY$1)*60) + SUMPRODUCT((FRACAS!$B$5:$B$9997=I$4)*(FRACAS!$D$5:$D$9997&lt;=I188)*(IFERROR(FRACAS!$AM$5:$AM$9997,0)))
    ),"")</f>
        <v/>
      </c>
      <c r="LJ188" s="354" t="str" cm="1">
        <f t="array" ref="LJ188">IFERROR(
    (((J188/FRACAS!$AY$1)*60))
    /
    (((J188/FRACAS!$AY$1)*60) + SUMPRODUCT((FRACAS!$B$5:$B$9997=J$4)*(FRACAS!$D$5:$D$9997&lt;=J188)*(IFERROR(FRACAS!$AM$5:$AM$9997,0)))
    ),"")</f>
        <v/>
      </c>
      <c r="LK188" s="354" t="str" cm="1">
        <f t="array" ref="LK188">IFERROR(
    (((K188/FRACAS!$AY$1)*60))
    /
    (((K188/FRACAS!$AY$1)*60) + SUMPRODUCT((FRACAS!$B$5:$B$9997=K$4)*(FRACAS!$D$5:$D$9997&lt;=K188)*(IFERROR(FRACAS!$AM$5:$AM$9997,0)))
    ),"")</f>
        <v/>
      </c>
      <c r="LL188" s="354" t="str" cm="1">
        <f t="array" ref="LL188">IFERROR(
    (((L188/FRACAS!$AY$1)*60))
    /
    (((L188/FRACAS!$AY$1)*60) + SUMPRODUCT((FRACAS!$B$5:$B$9997=L$4)*(FRACAS!$D$5:$D$9997&lt;=L188)*(IFERROR(FRACAS!$AM$5:$AM$9997,0)))
    ),"")</f>
        <v/>
      </c>
      <c r="LM188" s="354" t="str" cm="1">
        <f t="array" ref="LM188">IFERROR(
    (((M188/FRACAS!$AY$1)*60))
    /
    (((M188/FRACAS!$AY$1)*60) + SUMPRODUCT((FRACAS!$B$5:$B$9997=M$4)*(FRACAS!$D$5:$D$9997&lt;=M188)*(IFERROR(FRACAS!$AM$5:$AM$9997,0)))
    ),"")</f>
        <v/>
      </c>
      <c r="LN188" s="308"/>
      <c r="LO188" s="276"/>
      <c r="LP188" s="276"/>
      <c r="LQ188" s="276"/>
      <c r="LR188" s="276"/>
      <c r="LS188" s="276"/>
      <c r="LT188" s="276"/>
      <c r="LU188" s="276"/>
      <c r="LV188" s="276"/>
      <c r="LW188" s="276"/>
      <c r="LX188" s="276"/>
      <c r="LY188" s="276"/>
      <c r="LZ188" s="276"/>
      <c r="MA188" s="276"/>
      <c r="MB188" s="276"/>
      <c r="MC188" s="276"/>
      <c r="MD188" s="276"/>
      <c r="ME188" s="276"/>
      <c r="MF188" s="276"/>
      <c r="MG188" s="276"/>
      <c r="MH188" s="276"/>
      <c r="MI188" s="276"/>
      <c r="MJ188" s="276"/>
      <c r="MK188" s="276"/>
      <c r="ML188" s="276"/>
      <c r="MM188" s="276"/>
      <c r="MN188" s="276"/>
      <c r="MO188" s="276"/>
      <c r="MP188" s="276"/>
      <c r="MQ188" s="276"/>
      <c r="MR188" s="276"/>
      <c r="MS188" s="276"/>
      <c r="MT188" s="276"/>
      <c r="MU188" s="276"/>
      <c r="MV188" s="276"/>
      <c r="MW188" s="276"/>
      <c r="MX188" s="276"/>
      <c r="MY188" s="276"/>
      <c r="MZ188" s="276"/>
      <c r="NA188" s="277"/>
      <c r="ND188" s="345">
        <f t="shared" si="18"/>
        <v>0</v>
      </c>
      <c r="NE188" s="346" t="str">
        <f t="shared" si="16"/>
        <v/>
      </c>
      <c r="NF188" s="347" t="str" cm="1">
        <f t="array" ref="NF188">IF($ND188=0,"",(IFERROR( (IFERROR($ND188/FRACAS!$AY$1*60,0) - SUMPRODUCT( (FRACAS!$K$5:$K$9999=NF$2) * IFERROR(FRACAS!$AN$5:$AN$9999,0) ) ) / IFERROR($ND188/FRACAS!$AY$1*60,0), 1 )))</f>
        <v/>
      </c>
      <c r="NG188" s="347" t="str" cm="1">
        <f t="array" ref="NG188">IF($ND188=0,"",(IFERROR( (IFERROR($ND188/FRACAS!$AY$1*60,0) - SUMPRODUCT( (FRACAS!$K$5:$K$9999=NG$2) * IFERROR(FRACAS!$AN$5:$AN$9999,0) ) ) / IFERROR($ND188/FRACAS!$AY$1*60,0), 1 )))</f>
        <v/>
      </c>
      <c r="NH188" s="347" t="str" cm="1">
        <f t="array" ref="NH188">IF($ND188=0,"",(IFERROR( (IFERROR($ND188/FRACAS!$AY$1*60,0) - SUMPRODUCT( (FRACAS!$K$5:$K$9999=NH$2) * IFERROR(FRACAS!$AN$5:$AN$9999,0) ) ) / IFERROR($ND188/FRACAS!$AY$1*60,0), 1 )))</f>
        <v/>
      </c>
      <c r="NI188" s="347" t="str" cm="1">
        <f t="array" ref="NI188">IF($ND188=0,"",(IFERROR( (IFERROR($ND188/FRACAS!$AY$1*60,0) - SUMPRODUCT( (FRACAS!$K$5:$K$9999=NI$2) * IFERROR(FRACAS!$AN$5:$AN$9999,0) ) ) / IFERROR($ND188/FRACAS!$AY$1*60,0), 1 )))</f>
        <v/>
      </c>
      <c r="NJ188" s="347" t="str" cm="1">
        <f t="array" ref="NJ188">IF($ND188=0,"",(IFERROR( (IFERROR($ND188/FRACAS!$AY$1*60,0) - SUMPRODUCT( (FRACAS!$K$5:$K$9999=NJ$2) * IFERROR(FRACAS!$AN$5:$AN$9999,0) ) ) / IFERROR($ND188/FRACAS!$AY$1*60,0), 1 )))</f>
        <v/>
      </c>
      <c r="NK188" s="347" t="str" cm="1">
        <f t="array" ref="NK188">IF($ND188=0,"",(IFERROR( (IFERROR($ND188/FRACAS!$AY$1*60,0) - SUMPRODUCT( (FRACAS!$K$5:$K$9999=NK$2) * IFERROR(FRACAS!$AN$5:$AN$9999,0) ) ) / IFERROR($ND188/FRACAS!$AY$1*60,0), 1 )))</f>
        <v/>
      </c>
      <c r="NL188" s="347" t="str" cm="1">
        <f t="array" ref="NL188">IF($ND188=0,"",(IFERROR( (IFERROR($ND188/FRACAS!$AY$1*60,0) - SUMPRODUCT( (FRACAS!$K$5:$K$9999=NL$2) * IFERROR(FRACAS!$AN$5:$AN$9999,0) ) ) / IFERROR($ND188/FRACAS!$AY$1*60,0), 1 )))</f>
        <v/>
      </c>
      <c r="NM188" s="347" t="str" cm="1">
        <f t="array" ref="NM188">IF($ND188=0,"",(IFERROR( (IFERROR($ND188/FRACAS!$AY$1*60,0) - SUMPRODUCT( (FRACAS!$K$5:$K$9999=NM$2) * IFERROR(FRACAS!$AN$5:$AN$9999,0) ) ) / IFERROR($ND188/FRACAS!$AY$1*60,0), 1 )))</f>
        <v/>
      </c>
      <c r="NN188" s="347" t="str" cm="1">
        <f t="array" ref="NN188">IF($ND188=0,"",(IFERROR( (IFERROR($ND188/FRACAS!$AY$1*60,0) - SUMPRODUCT( (FRACAS!$K$5:$K$9999=NN$2) * IFERROR(FRACAS!$AN$5:$AN$9999,0) ) ) / IFERROR($ND188/FRACAS!$AY$1*60,0), 1 )))</f>
        <v/>
      </c>
      <c r="NO188" s="347" t="str" cm="1">
        <f t="array" ref="NO188">IF($ND188=0,"",(IFERROR( (IFERROR($ND188/FRACAS!$AY$1*60,0) - SUMPRODUCT( (FRACAS!$K$5:$K$9999=NO$2) * IFERROR(FRACAS!$AN$5:$AN$9999,0) ) ) / IFERROR($ND188/FRACAS!$AY$1*60,0), 1 )))</f>
        <v/>
      </c>
      <c r="NP188" s="347" t="str" cm="1">
        <f t="array" ref="NP188">IF($ND188=0,"",(IFERROR( (IFERROR($ND188/FRACAS!$AY$1*60,0) - SUMPRODUCT( (FRACAS!$K$5:$K$9999=NP$2) * IFERROR(FRACAS!$AN$5:$AN$9999,0) ) ) / IFERROR($ND188/FRACAS!$AY$1*60,0), 1 )))</f>
        <v/>
      </c>
      <c r="NQ188" s="347" t="str" cm="1">
        <f t="array" ref="NQ188">IF($ND188=0,"",(IFERROR( (IFERROR($ND188/FRACAS!$AY$1*60,0) - SUMPRODUCT( (FRACAS!$K$5:$K$9999=NQ$2) * IFERROR(FRACAS!$AN$5:$AN$9999,0) ) ) / IFERROR($ND188/FRACAS!$AY$1*60,0), 1 )))</f>
        <v/>
      </c>
      <c r="NR188" s="347" t="str" cm="1">
        <f t="array" ref="NR188">IF($ND188=0,"",(IFERROR( (IFERROR($ND188/FRACAS!$AY$1*60,0) - SUMPRODUCT( (FRACAS!$K$5:$K$9999=NR$2) * IFERROR(FRACAS!$AN$5:$AN$9999,0) ) ) / IFERROR($ND188/FRACAS!$AY$1*60,0), 1 )))</f>
        <v/>
      </c>
      <c r="NS188" s="347" t="str" cm="1">
        <f t="array" ref="NS188">IF($ND188=0,"",(IFERROR( (IFERROR($ND188/FRACAS!$AY$1*60,0) - SUMPRODUCT( (FRACAS!$K$5:$K$9999=NS$2) * IFERROR(FRACAS!$AN$5:$AN$9999,0) ) ) / IFERROR($ND188/FRACAS!$AY$1*60,0), 1 )))</f>
        <v/>
      </c>
      <c r="NT188" s="347" t="str" cm="1">
        <f t="array" ref="NT188">IF($ND188=0,"",(IFERROR( (IFERROR($ND188/FRACAS!$AY$1*60,0) - SUMPRODUCT( (FRACAS!$K$5:$K$9999=NT$2) * IFERROR(FRACAS!$AN$5:$AN$9999,0) ) ) / IFERROR($ND188/FRACAS!$AY$1*60,0), 1 )))</f>
        <v/>
      </c>
      <c r="NU188" s="347" t="str" cm="1">
        <f t="array" ref="NU188">IF($ND188=0,"",(IFERROR( (IFERROR($ND188/FRACAS!$AY$1*60,0) - SUMPRODUCT( (FRACAS!$K$5:$K$9999=NU$2) * IFERROR(FRACAS!$AN$5:$AN$9999,0) ) ) / IFERROR($ND188/FRACAS!$AY$1*60,0), 1 )))</f>
        <v/>
      </c>
      <c r="NV188" s="347" t="str" cm="1">
        <f t="array" ref="NV188">IF($ND188=0,"",(IFERROR( (IFERROR($ND188/FRACAS!$AY$1*60,0) - SUMPRODUCT( (FRACAS!$K$5:$K$9999=NV$2) * IFERROR(FRACAS!$AN$5:$AN$9999,0) ) ) / IFERROR($ND188/FRACAS!$AY$1*60,0), 1 )))</f>
        <v/>
      </c>
      <c r="NW188" s="347" t="str" cm="1">
        <f t="array" ref="NW188">IF($ND188=0,"",(IFERROR( (IFERROR($ND188/FRACAS!$AY$1*60,0) - SUMPRODUCT( (FRACAS!$K$5:$K$9999=NW$2) * IFERROR(FRACAS!$AN$5:$AN$9999,0) ) ) / IFERROR($ND188/FRACAS!$AY$1*60,0), 1 )))</f>
        <v/>
      </c>
      <c r="NX188" s="347" t="str" cm="1">
        <f t="array" ref="NX188">IF($ND188=0,"",(IFERROR( (IFERROR($ND188/FRACAS!$AY$1*60,0) - SUMPRODUCT( (FRACAS!$K$5:$K$9999=NX$2) * IFERROR(FRACAS!$AN$5:$AN$9999,0) ) ) / IFERROR($ND188/FRACAS!$AY$1*60,0), 1 )))</f>
        <v/>
      </c>
      <c r="NY188" s="347" t="str" cm="1">
        <f t="array" ref="NY188">IF($ND188=0,"",(IFERROR( (IFERROR($ND188/FRACAS!$AY$1*60,0) - SUMPRODUCT( (FRACAS!$K$5:$K$9999=NY$2) * IFERROR(FRACAS!$AN$5:$AN$9999,0) ) ) / IFERROR($ND188/FRACAS!$AY$1*60,0), 1 )))</f>
        <v/>
      </c>
      <c r="NZ188" s="347" t="str" cm="1">
        <f t="array" ref="NZ188">IF($ND188=0,"",(IFERROR( (IFERROR($ND188/FRACAS!$AY$1*60,0) - SUMPRODUCT( (FRACAS!$K$5:$K$9999=NZ$2) * IFERROR(FRACAS!$AN$5:$AN$9999,0) ) ) / IFERROR($ND188/FRACAS!$AY$1*60,0), 1 )))</f>
        <v/>
      </c>
      <c r="OA188" s="347" t="str" cm="1">
        <f t="array" ref="OA188">IF($ND188=0,"",(IFERROR( (IFERROR($ND188/FRACAS!$AY$1*60,0) - SUMPRODUCT( (FRACAS!$K$5:$K$9999=OA$2) * IFERROR(FRACAS!$AN$5:$AN$9999,0) ) ) / IFERROR($ND188/FRACAS!$AY$1*60,0), 1 )))</f>
        <v/>
      </c>
      <c r="OB188" s="347" t="str" cm="1">
        <f t="array" ref="OB188">IF($ND188=0,"",(IFERROR( (IFERROR($ND188/FRACAS!$AY$1*60,0) - SUMPRODUCT( (FRACAS!$K$5:$K$9999=OB$2) * IFERROR(FRACAS!$AN$5:$AN$9999,0) ) ) / IFERROR($ND188/FRACAS!$AY$1*60,0), 1 )))</f>
        <v/>
      </c>
      <c r="OC188" s="347" t="str" cm="1">
        <f t="array" ref="OC188">IF($ND188=0,"",(IFERROR( (IFERROR($ND188/FRACAS!$AY$1*60,0) - SUMPRODUCT( (FRACAS!$K$5:$K$9999=OC$2) * IFERROR(FRACAS!$AN$5:$AN$9999,0) ) ) / IFERROR($ND188/FRACAS!$AY$1*60,0), 1 )))</f>
        <v/>
      </c>
      <c r="OD188" s="347" t="str" cm="1">
        <f t="array" ref="OD188">IF($ND188=0,"",(IFERROR( (IFERROR($ND188/FRACAS!$AY$1*60,0) - SUMPRODUCT( (FRACAS!$K$5:$K$9999=OD$2) * IFERROR(FRACAS!$AN$5:$AN$9999,0) ) ) / IFERROR($ND188/FRACAS!$AY$1*60,0), 1 )))</f>
        <v/>
      </c>
      <c r="OE188" s="347" t="str" cm="1">
        <f t="array" ref="OE188">IF($ND188=0,"",(IFERROR( (IFERROR($ND188/FRACAS!$AY$1*60,0) - SUMPRODUCT( (FRACAS!$K$5:$K$9999=OE$2) * IFERROR(FRACAS!$AN$5:$AN$9999,0) ) ) / IFERROR($ND188/FRACAS!$AY$1*60,0), 1 )))</f>
        <v/>
      </c>
      <c r="OF188" s="347" t="str" cm="1">
        <f t="array" ref="OF188">IF($ND188=0,"",(IFERROR( (IFERROR($ND188/FRACAS!$AY$1*60,0) - SUMPRODUCT( (FRACAS!$K$5:$K$9999=OF$2) * IFERROR(FRACAS!$AN$5:$AN$9999,0) ) ) / IFERROR($ND188/FRACAS!$AY$1*60,0), 1 )))</f>
        <v/>
      </c>
      <c r="OG188" s="347" t="str" cm="1">
        <f t="array" ref="OG188">IF($ND188=0,"",(IFERROR( (IFERROR($ND188/FRACAS!$AY$1*60,0) - SUMPRODUCT( (FRACAS!$K$5:$K$9999=OG$2) * IFERROR(FRACAS!$AN$5:$AN$9999,0) ) ) / IFERROR($ND188/FRACAS!$AY$1*60,0), 1 )))</f>
        <v/>
      </c>
      <c r="OH188" s="347" t="str" cm="1">
        <f t="array" ref="OH188">IF($ND188=0,"",(IFERROR( (IFERROR($ND188/FRACAS!$AY$1*60,0) - SUMPRODUCT( (FRACAS!$K$5:$K$9999=OH$2) * IFERROR(FRACAS!$AN$5:$AN$9999,0) ) ) / IFERROR($ND188/FRACAS!$AY$1*60,0), 1 )))</f>
        <v/>
      </c>
      <c r="OI188" s="347" t="str" cm="1">
        <f t="array" ref="OI188">IF($ND188=0,"",(IFERROR( (IFERROR($ND188/FRACAS!$AY$1*60,0) - SUMPRODUCT( (FRACAS!$K$5:$K$9999=OI$2) * IFERROR(FRACAS!$AN$5:$AN$9999,0) ) ) / IFERROR($ND188/FRACAS!$AY$1*60,0), 1 )))</f>
        <v/>
      </c>
      <c r="OJ188" s="347" t="str" cm="1">
        <f t="array" ref="OJ188">IF($ND188=0,"",(IFERROR( (IFERROR($ND188/FRACAS!$AY$1*60,0) - SUMPRODUCT( (FRACAS!$K$5:$K$9999=OJ$2) * IFERROR(FRACAS!$AN$5:$AN$9999,0) ) ) / IFERROR($ND188/FRACAS!$AY$1*60,0), 1 )))</f>
        <v/>
      </c>
      <c r="OK188" s="347" t="str" cm="1">
        <f t="array" ref="OK188">IF($ND188=0,"",(IFERROR( (IFERROR($ND188/FRACAS!$AY$1*60,0) - SUMPRODUCT( (FRACAS!$K$5:$K$9999=OK$2) * IFERROR(FRACAS!$AN$5:$AN$9999,0) ) ) / IFERROR($ND188/FRACAS!$AY$1*60,0), 1 )))</f>
        <v/>
      </c>
      <c r="OL188" s="347" t="str" cm="1">
        <f t="array" ref="OL188">IF($ND188=0,"",(IFERROR( (IFERROR($ND188/FRACAS!$AY$1*60,0) - SUMPRODUCT( (FRACAS!$K$5:$K$9999=OL$2) * IFERROR(FRACAS!$AN$5:$AN$9999,0) ) ) / IFERROR($ND188/FRACAS!$AY$1*60,0), 1 )))</f>
        <v/>
      </c>
      <c r="OM188" s="347" t="str" cm="1">
        <f t="array" ref="OM188">IF($ND188=0,"",(IFERROR( (IFERROR($ND188/FRACAS!$AY$1*60,0) - SUMPRODUCT( (FRACAS!$K$5:$K$9999=OM$2) * IFERROR(FRACAS!$AN$5:$AN$9999,0) ) ) / IFERROR($ND188/FRACAS!$AY$1*60,0), 1 )))</f>
        <v/>
      </c>
      <c r="ON188" s="347" t="str" cm="1">
        <f t="array" ref="ON188">IF($ND188=0,"",(IFERROR( (IFERROR($ND188/FRACAS!$AY$1*60,0) - SUMPRODUCT( (FRACAS!$K$5:$K$9999=ON$2) * IFERROR(FRACAS!$AN$5:$AN$9999,0) ) ) / IFERROR($ND188/FRACAS!$AY$1*60,0), 1 )))</f>
        <v/>
      </c>
    </row>
    <row r="189" spans="2:404" ht="15" customHeight="1">
      <c r="B189" s="301" t="s">
        <v>244</v>
      </c>
      <c r="C189" s="302">
        <v>46549</v>
      </c>
      <c r="D189" s="279"/>
      <c r="E189" s="279"/>
      <c r="F189" s="279"/>
      <c r="G189" s="279"/>
      <c r="H189" s="279"/>
      <c r="I189" s="279"/>
      <c r="J189" s="279"/>
      <c r="K189" s="279"/>
      <c r="L189" s="279"/>
      <c r="M189" s="279"/>
      <c r="N189" s="305"/>
      <c r="O189" s="279"/>
      <c r="P189" s="279"/>
      <c r="Q189" s="279"/>
      <c r="R189" s="279"/>
      <c r="S189" s="279"/>
      <c r="T189" s="279"/>
      <c r="U189" s="279"/>
      <c r="V189" s="279"/>
      <c r="W189" s="279"/>
      <c r="X189" s="279"/>
      <c r="Y189" s="279"/>
      <c r="Z189" s="279"/>
      <c r="AA189" s="279"/>
      <c r="AB189" s="279"/>
      <c r="AC189" s="279"/>
      <c r="AD189" s="279"/>
      <c r="AE189" s="279"/>
      <c r="AF189" s="279"/>
      <c r="AG189" s="279"/>
      <c r="AH189" s="279"/>
      <c r="AI189" s="279"/>
      <c r="AJ189" s="279"/>
      <c r="AK189" s="279"/>
      <c r="AL189" s="279"/>
      <c r="AM189" s="279"/>
      <c r="AN189" s="279"/>
      <c r="AO189" s="279"/>
      <c r="AP189" s="279"/>
      <c r="AQ189" s="279"/>
      <c r="AR189" s="279"/>
      <c r="AS189" s="279"/>
      <c r="AT189" s="279"/>
      <c r="AU189" s="279"/>
      <c r="AV189" s="279"/>
      <c r="AW189" s="279"/>
      <c r="AX189" s="279"/>
      <c r="AY189" s="279"/>
      <c r="AZ189" s="279"/>
      <c r="BA189" s="280"/>
      <c r="BB189" s="266"/>
      <c r="BD189" s="352"/>
      <c r="BE189" s="352"/>
      <c r="BF189" s="352"/>
      <c r="BG189" s="352"/>
      <c r="BH189" s="352"/>
      <c r="BI189" s="352"/>
      <c r="BJ189" s="352"/>
      <c r="BK189" s="352"/>
      <c r="BL189" s="352"/>
      <c r="BM189" s="352"/>
      <c r="BN189" s="352"/>
      <c r="BO189" s="352"/>
      <c r="BP189" s="352"/>
      <c r="BQ189" s="352"/>
      <c r="BR189" s="352"/>
      <c r="BS189" s="352"/>
      <c r="BT189" s="352"/>
      <c r="BU189" s="352"/>
      <c r="BV189" s="352"/>
      <c r="BW189" s="352"/>
      <c r="BX189" s="352"/>
      <c r="BY189" s="352"/>
      <c r="BZ189" s="352"/>
      <c r="CA189" s="352"/>
      <c r="CB189" s="352"/>
      <c r="CC189" s="352"/>
      <c r="CD189" s="352"/>
      <c r="CE189" s="352"/>
      <c r="CF189" s="352"/>
      <c r="CG189" s="352"/>
      <c r="CH189" s="352"/>
      <c r="CI189" s="352"/>
      <c r="CJ189" s="352"/>
      <c r="CK189" s="352"/>
      <c r="CL189" s="352"/>
      <c r="CM189" s="352"/>
      <c r="CN189" s="352"/>
      <c r="CO189" s="352"/>
      <c r="CP189" s="352"/>
      <c r="CQ189" s="352"/>
      <c r="CR189" s="352"/>
      <c r="CS189" s="352"/>
      <c r="CT189" s="352"/>
      <c r="CU189" s="352"/>
      <c r="CV189" s="352"/>
      <c r="CW189" s="352"/>
      <c r="CX189" s="352"/>
      <c r="CY189" s="352"/>
      <c r="CZ189" s="352"/>
      <c r="DA189" s="352"/>
      <c r="DC189" s="266">
        <f t="shared" si="14"/>
        <v>0</v>
      </c>
      <c r="DD189" s="302" t="str">
        <f t="shared" si="15"/>
        <v/>
      </c>
      <c r="DE189" s="328" t="str">
        <f>IF(D189&gt; 0,(COUNTIFS(FRACAS!$B$5:$B$9997, D$4, FRACAS!$D$5:$D$9997, "&lt;="&amp;D189)), "" )</f>
        <v/>
      </c>
      <c r="DF189" s="282" t="str">
        <f>IF(E189&gt; 0,(COUNTIFS(FRACAS!$B$5:$B$9997, E$4, FRACAS!$D$5:$D$9997, "&lt;="&amp;E189)), "" )</f>
        <v/>
      </c>
      <c r="DG189" s="282" t="str">
        <f>IF(F189&gt; 0,(COUNTIFS(FRACAS!$B$5:$B$9997, F$4, FRACAS!$D$5:$D$9997, "&lt;="&amp;F189)), "" )</f>
        <v/>
      </c>
      <c r="DH189" s="282" t="str">
        <f>IF(G189&gt; 0,(COUNTIFS(FRACAS!$B$5:$B$9997, G$4, FRACAS!$D$5:$D$9997, "&lt;="&amp;G189)), "" )</f>
        <v/>
      </c>
      <c r="DI189" s="282" t="str">
        <f>IF(H189&gt; 0,(COUNTIFS(FRACAS!$B$5:$B$9997, H$4, FRACAS!$D$5:$D$9997, "&lt;="&amp;H189)), "" )</f>
        <v/>
      </c>
      <c r="DJ189" s="282" t="str">
        <f>IF(I189&gt; 0,(COUNTIFS(FRACAS!$B$5:$B$9997, I$4, FRACAS!$D$5:$D$9997, "&lt;="&amp;I189)), "" )</f>
        <v/>
      </c>
      <c r="DK189" s="282" t="str">
        <f>IF(J189&gt; 0,(COUNTIFS(FRACAS!$B$5:$B$9997, J$4, FRACAS!$D$5:$D$9997, "&lt;="&amp;J189)), "" )</f>
        <v/>
      </c>
      <c r="DL189" s="282" t="str">
        <f>IF(K189&gt; 0,(COUNTIFS(FRACAS!$B$5:$B$9997, K$4, FRACAS!$D$5:$D$9997, "&lt;="&amp;K189)), "" )</f>
        <v/>
      </c>
      <c r="DM189" s="282" t="str">
        <f>IF(L189&gt; 0,(COUNTIFS(FRACAS!$B$5:$B$9997, L$4, FRACAS!$D$5:$D$9997, "&lt;="&amp;L189)), "" )</f>
        <v/>
      </c>
      <c r="DN189" s="282" t="str">
        <f>IF(M189&gt; 0,(COUNTIFS(FRACAS!$B$5:$B$9997, M$4, FRACAS!$D$5:$D$9997, "&lt;="&amp;M189)), "" )</f>
        <v/>
      </c>
      <c r="DO189" s="308"/>
      <c r="DP189" s="276"/>
      <c r="DQ189" s="276"/>
      <c r="DR189" s="276"/>
      <c r="DS189" s="276"/>
      <c r="DT189" s="276"/>
      <c r="DU189" s="276"/>
      <c r="DV189" s="276"/>
      <c r="DW189" s="276"/>
      <c r="DX189" s="276"/>
      <c r="DY189" s="276"/>
      <c r="DZ189" s="276"/>
      <c r="EA189" s="276"/>
      <c r="EB189" s="276"/>
      <c r="EC189" s="276"/>
      <c r="ED189" s="276"/>
      <c r="EE189" s="276"/>
      <c r="EF189" s="276"/>
      <c r="EG189" s="276"/>
      <c r="EH189" s="276"/>
      <c r="EI189" s="276"/>
      <c r="EJ189" s="276"/>
      <c r="EK189" s="276"/>
      <c r="EL189" s="276"/>
      <c r="EM189" s="276"/>
      <c r="EN189" s="276"/>
      <c r="EO189" s="276"/>
      <c r="EP189" s="276"/>
      <c r="EQ189" s="276"/>
      <c r="ER189" s="276"/>
      <c r="ES189" s="276"/>
      <c r="ET189" s="276"/>
      <c r="EU189" s="276"/>
      <c r="EV189" s="276"/>
      <c r="EW189" s="276"/>
      <c r="EX189" s="276"/>
      <c r="EY189" s="276"/>
      <c r="EZ189" s="276"/>
      <c r="FA189" s="276"/>
      <c r="FB189" s="277"/>
      <c r="JN189" s="310"/>
      <c r="JO189" s="309"/>
      <c r="JP189" s="309"/>
      <c r="JQ189" s="309"/>
      <c r="JR189" s="309"/>
      <c r="JS189" s="309"/>
      <c r="JT189" s="309"/>
      <c r="JU189" s="309"/>
      <c r="JV189" s="309"/>
      <c r="JW189" s="309"/>
      <c r="JX189" s="309"/>
      <c r="JY189" s="309"/>
      <c r="JZ189" s="309"/>
      <c r="KA189" s="309"/>
      <c r="KB189" s="309"/>
      <c r="KC189" s="309"/>
      <c r="KD189" s="309"/>
      <c r="KE189" s="309"/>
      <c r="KF189" s="309"/>
      <c r="KG189" s="309"/>
      <c r="KH189" s="309"/>
      <c r="KI189" s="309"/>
      <c r="KJ189" s="309"/>
      <c r="KK189" s="309"/>
      <c r="KL189" s="309"/>
      <c r="KM189" s="309"/>
      <c r="KN189" s="309"/>
      <c r="KO189" s="309"/>
      <c r="KP189" s="309"/>
      <c r="KQ189" s="309"/>
      <c r="KR189" s="309"/>
      <c r="KS189" s="309"/>
      <c r="KT189" s="309"/>
      <c r="KU189" s="309"/>
      <c r="KV189" s="309"/>
      <c r="KW189" s="309"/>
      <c r="KX189" s="309"/>
      <c r="KY189" s="309"/>
      <c r="KZ189" s="309"/>
      <c r="LA189" s="309"/>
      <c r="LC189" s="302" t="str">
        <f t="shared" si="17"/>
        <v/>
      </c>
      <c r="LD189" s="354" t="str" cm="1">
        <f t="array" ref="LD189">IFERROR(
    (((D189/FRACAS!$AY$1)*60))
    /
    (((D189/FRACAS!$AY$1)*60) + SUMPRODUCT((FRACAS!$B$5:$B$9997=D$4)*(FRACAS!$D$5:$D$9997&lt;=D189)*(IFERROR(FRACAS!$AM$5:$AM$9997,0)))
    ),"")</f>
        <v/>
      </c>
      <c r="LE189" s="354" t="str" cm="1">
        <f t="array" ref="LE189">IFERROR(
    (((E189/FRACAS!$AY$1)*60))
    /
    (((E189/FRACAS!$AY$1)*60) + SUMPRODUCT((FRACAS!$B$5:$B$9997=E$4)*(FRACAS!$D$5:$D$9997&lt;=E189)*(IFERROR(FRACAS!$AM$5:$AM$9997,0)))
    ),"")</f>
        <v/>
      </c>
      <c r="LF189" s="354" t="str" cm="1">
        <f t="array" ref="LF189">IFERROR(
    (((F189/FRACAS!$AY$1)*60))
    /
    (((F189/FRACAS!$AY$1)*60) + SUMPRODUCT((FRACAS!$B$5:$B$9997=F$4)*(FRACAS!$D$5:$D$9997&lt;=F189)*(IFERROR(FRACAS!$AM$5:$AM$9997,0)))
    ),"")</f>
        <v/>
      </c>
      <c r="LG189" s="354" t="str" cm="1">
        <f t="array" ref="LG189">IFERROR(
    (((G189/FRACAS!$AY$1)*60))
    /
    (((G189/FRACAS!$AY$1)*60) + SUMPRODUCT((FRACAS!$B$5:$B$9997=G$4)*(FRACAS!$D$5:$D$9997&lt;=G189)*(IFERROR(FRACAS!$AM$5:$AM$9997,0)))
    ),"")</f>
        <v/>
      </c>
      <c r="LH189" s="354" t="str" cm="1">
        <f t="array" ref="LH189">IFERROR(
    (((H189/FRACAS!$AY$1)*60))
    /
    (((H189/FRACAS!$AY$1)*60) + SUMPRODUCT((FRACAS!$B$5:$B$9997=H$4)*(FRACAS!$D$5:$D$9997&lt;=H189)*(IFERROR(FRACAS!$AM$5:$AM$9997,0)))
    ),"")</f>
        <v/>
      </c>
      <c r="LI189" s="354" t="str" cm="1">
        <f t="array" ref="LI189">IFERROR(
    (((I189/FRACAS!$AY$1)*60))
    /
    (((I189/FRACAS!$AY$1)*60) + SUMPRODUCT((FRACAS!$B$5:$B$9997=I$4)*(FRACAS!$D$5:$D$9997&lt;=I189)*(IFERROR(FRACAS!$AM$5:$AM$9997,0)))
    ),"")</f>
        <v/>
      </c>
      <c r="LJ189" s="354" t="str" cm="1">
        <f t="array" ref="LJ189">IFERROR(
    (((J189/FRACAS!$AY$1)*60))
    /
    (((J189/FRACAS!$AY$1)*60) + SUMPRODUCT((FRACAS!$B$5:$B$9997=J$4)*(FRACAS!$D$5:$D$9997&lt;=J189)*(IFERROR(FRACAS!$AM$5:$AM$9997,0)))
    ),"")</f>
        <v/>
      </c>
      <c r="LK189" s="354" t="str" cm="1">
        <f t="array" ref="LK189">IFERROR(
    (((K189/FRACAS!$AY$1)*60))
    /
    (((K189/FRACAS!$AY$1)*60) + SUMPRODUCT((FRACAS!$B$5:$B$9997=K$4)*(FRACAS!$D$5:$D$9997&lt;=K189)*(IFERROR(FRACAS!$AM$5:$AM$9997,0)))
    ),"")</f>
        <v/>
      </c>
      <c r="LL189" s="354" t="str" cm="1">
        <f t="array" ref="LL189">IFERROR(
    (((L189/FRACAS!$AY$1)*60))
    /
    (((L189/FRACAS!$AY$1)*60) + SUMPRODUCT((FRACAS!$B$5:$B$9997=L$4)*(FRACAS!$D$5:$D$9997&lt;=L189)*(IFERROR(FRACAS!$AM$5:$AM$9997,0)))
    ),"")</f>
        <v/>
      </c>
      <c r="LM189" s="354" t="str" cm="1">
        <f t="array" ref="LM189">IFERROR(
    (((M189/FRACAS!$AY$1)*60))
    /
    (((M189/FRACAS!$AY$1)*60) + SUMPRODUCT((FRACAS!$B$5:$B$9997=M$4)*(FRACAS!$D$5:$D$9997&lt;=M189)*(IFERROR(FRACAS!$AM$5:$AM$9997,0)))
    ),"")</f>
        <v/>
      </c>
      <c r="LN189" s="308"/>
      <c r="LO189" s="276"/>
      <c r="LP189" s="276"/>
      <c r="LQ189" s="276"/>
      <c r="LR189" s="276"/>
      <c r="LS189" s="276"/>
      <c r="LT189" s="276"/>
      <c r="LU189" s="276"/>
      <c r="LV189" s="276"/>
      <c r="LW189" s="276"/>
      <c r="LX189" s="276"/>
      <c r="LY189" s="276"/>
      <c r="LZ189" s="276"/>
      <c r="MA189" s="276"/>
      <c r="MB189" s="276"/>
      <c r="MC189" s="276"/>
      <c r="MD189" s="276"/>
      <c r="ME189" s="276"/>
      <c r="MF189" s="276"/>
      <c r="MG189" s="276"/>
      <c r="MH189" s="276"/>
      <c r="MI189" s="276"/>
      <c r="MJ189" s="276"/>
      <c r="MK189" s="276"/>
      <c r="ML189" s="276"/>
      <c r="MM189" s="276"/>
      <c r="MN189" s="276"/>
      <c r="MO189" s="276"/>
      <c r="MP189" s="276"/>
      <c r="MQ189" s="276"/>
      <c r="MR189" s="276"/>
      <c r="MS189" s="276"/>
      <c r="MT189" s="276"/>
      <c r="MU189" s="276"/>
      <c r="MV189" s="276"/>
      <c r="MW189" s="276"/>
      <c r="MX189" s="276"/>
      <c r="MY189" s="276"/>
      <c r="MZ189" s="276"/>
      <c r="NA189" s="277"/>
      <c r="ND189" s="345">
        <f t="shared" si="18"/>
        <v>0</v>
      </c>
      <c r="NE189" s="346" t="str">
        <f t="shared" si="16"/>
        <v/>
      </c>
      <c r="NF189" s="347" t="str" cm="1">
        <f t="array" ref="NF189">IF($ND189=0,"",(IFERROR( (IFERROR($ND189/FRACAS!$AY$1*60,0) - SUMPRODUCT( (FRACAS!$K$5:$K$9999=NF$2) * IFERROR(FRACAS!$AN$5:$AN$9999,0) ) ) / IFERROR($ND189/FRACAS!$AY$1*60,0), 1 )))</f>
        <v/>
      </c>
      <c r="NG189" s="347" t="str" cm="1">
        <f t="array" ref="NG189">IF($ND189=0,"",(IFERROR( (IFERROR($ND189/FRACAS!$AY$1*60,0) - SUMPRODUCT( (FRACAS!$K$5:$K$9999=NG$2) * IFERROR(FRACAS!$AN$5:$AN$9999,0) ) ) / IFERROR($ND189/FRACAS!$AY$1*60,0), 1 )))</f>
        <v/>
      </c>
      <c r="NH189" s="347" t="str" cm="1">
        <f t="array" ref="NH189">IF($ND189=0,"",(IFERROR( (IFERROR($ND189/FRACAS!$AY$1*60,0) - SUMPRODUCT( (FRACAS!$K$5:$K$9999=NH$2) * IFERROR(FRACAS!$AN$5:$AN$9999,0) ) ) / IFERROR($ND189/FRACAS!$AY$1*60,0), 1 )))</f>
        <v/>
      </c>
      <c r="NI189" s="347" t="str" cm="1">
        <f t="array" ref="NI189">IF($ND189=0,"",(IFERROR( (IFERROR($ND189/FRACAS!$AY$1*60,0) - SUMPRODUCT( (FRACAS!$K$5:$K$9999=NI$2) * IFERROR(FRACAS!$AN$5:$AN$9999,0) ) ) / IFERROR($ND189/FRACAS!$AY$1*60,0), 1 )))</f>
        <v/>
      </c>
      <c r="NJ189" s="347" t="str" cm="1">
        <f t="array" ref="NJ189">IF($ND189=0,"",(IFERROR( (IFERROR($ND189/FRACAS!$AY$1*60,0) - SUMPRODUCT( (FRACAS!$K$5:$K$9999=NJ$2) * IFERROR(FRACAS!$AN$5:$AN$9999,0) ) ) / IFERROR($ND189/FRACAS!$AY$1*60,0), 1 )))</f>
        <v/>
      </c>
      <c r="NK189" s="347" t="str" cm="1">
        <f t="array" ref="NK189">IF($ND189=0,"",(IFERROR( (IFERROR($ND189/FRACAS!$AY$1*60,0) - SUMPRODUCT( (FRACAS!$K$5:$K$9999=NK$2) * IFERROR(FRACAS!$AN$5:$AN$9999,0) ) ) / IFERROR($ND189/FRACAS!$AY$1*60,0), 1 )))</f>
        <v/>
      </c>
      <c r="NL189" s="347" t="str" cm="1">
        <f t="array" ref="NL189">IF($ND189=0,"",(IFERROR( (IFERROR($ND189/FRACAS!$AY$1*60,0) - SUMPRODUCT( (FRACAS!$K$5:$K$9999=NL$2) * IFERROR(FRACAS!$AN$5:$AN$9999,0) ) ) / IFERROR($ND189/FRACAS!$AY$1*60,0), 1 )))</f>
        <v/>
      </c>
      <c r="NM189" s="347" t="str" cm="1">
        <f t="array" ref="NM189">IF($ND189=0,"",(IFERROR( (IFERROR($ND189/FRACAS!$AY$1*60,0) - SUMPRODUCT( (FRACAS!$K$5:$K$9999=NM$2) * IFERROR(FRACAS!$AN$5:$AN$9999,0) ) ) / IFERROR($ND189/FRACAS!$AY$1*60,0), 1 )))</f>
        <v/>
      </c>
      <c r="NN189" s="347" t="str" cm="1">
        <f t="array" ref="NN189">IF($ND189=0,"",(IFERROR( (IFERROR($ND189/FRACAS!$AY$1*60,0) - SUMPRODUCT( (FRACAS!$K$5:$K$9999=NN$2) * IFERROR(FRACAS!$AN$5:$AN$9999,0) ) ) / IFERROR($ND189/FRACAS!$AY$1*60,0), 1 )))</f>
        <v/>
      </c>
      <c r="NO189" s="347" t="str" cm="1">
        <f t="array" ref="NO189">IF($ND189=0,"",(IFERROR( (IFERROR($ND189/FRACAS!$AY$1*60,0) - SUMPRODUCT( (FRACAS!$K$5:$K$9999=NO$2) * IFERROR(FRACAS!$AN$5:$AN$9999,0) ) ) / IFERROR($ND189/FRACAS!$AY$1*60,0), 1 )))</f>
        <v/>
      </c>
      <c r="NP189" s="347" t="str" cm="1">
        <f t="array" ref="NP189">IF($ND189=0,"",(IFERROR( (IFERROR($ND189/FRACAS!$AY$1*60,0) - SUMPRODUCT( (FRACAS!$K$5:$K$9999=NP$2) * IFERROR(FRACAS!$AN$5:$AN$9999,0) ) ) / IFERROR($ND189/FRACAS!$AY$1*60,0), 1 )))</f>
        <v/>
      </c>
      <c r="NQ189" s="347" t="str" cm="1">
        <f t="array" ref="NQ189">IF($ND189=0,"",(IFERROR( (IFERROR($ND189/FRACAS!$AY$1*60,0) - SUMPRODUCT( (FRACAS!$K$5:$K$9999=NQ$2) * IFERROR(FRACAS!$AN$5:$AN$9999,0) ) ) / IFERROR($ND189/FRACAS!$AY$1*60,0), 1 )))</f>
        <v/>
      </c>
      <c r="NR189" s="347" t="str" cm="1">
        <f t="array" ref="NR189">IF($ND189=0,"",(IFERROR( (IFERROR($ND189/FRACAS!$AY$1*60,0) - SUMPRODUCT( (FRACAS!$K$5:$K$9999=NR$2) * IFERROR(FRACAS!$AN$5:$AN$9999,0) ) ) / IFERROR($ND189/FRACAS!$AY$1*60,0), 1 )))</f>
        <v/>
      </c>
      <c r="NS189" s="347" t="str" cm="1">
        <f t="array" ref="NS189">IF($ND189=0,"",(IFERROR( (IFERROR($ND189/FRACAS!$AY$1*60,0) - SUMPRODUCT( (FRACAS!$K$5:$K$9999=NS$2) * IFERROR(FRACAS!$AN$5:$AN$9999,0) ) ) / IFERROR($ND189/FRACAS!$AY$1*60,0), 1 )))</f>
        <v/>
      </c>
      <c r="NT189" s="347" t="str" cm="1">
        <f t="array" ref="NT189">IF($ND189=0,"",(IFERROR( (IFERROR($ND189/FRACAS!$AY$1*60,0) - SUMPRODUCT( (FRACAS!$K$5:$K$9999=NT$2) * IFERROR(FRACAS!$AN$5:$AN$9999,0) ) ) / IFERROR($ND189/FRACAS!$AY$1*60,0), 1 )))</f>
        <v/>
      </c>
      <c r="NU189" s="347" t="str" cm="1">
        <f t="array" ref="NU189">IF($ND189=0,"",(IFERROR( (IFERROR($ND189/FRACAS!$AY$1*60,0) - SUMPRODUCT( (FRACAS!$K$5:$K$9999=NU$2) * IFERROR(FRACAS!$AN$5:$AN$9999,0) ) ) / IFERROR($ND189/FRACAS!$AY$1*60,0), 1 )))</f>
        <v/>
      </c>
      <c r="NV189" s="347" t="str" cm="1">
        <f t="array" ref="NV189">IF($ND189=0,"",(IFERROR( (IFERROR($ND189/FRACAS!$AY$1*60,0) - SUMPRODUCT( (FRACAS!$K$5:$K$9999=NV$2) * IFERROR(FRACAS!$AN$5:$AN$9999,0) ) ) / IFERROR($ND189/FRACAS!$AY$1*60,0), 1 )))</f>
        <v/>
      </c>
      <c r="NW189" s="347" t="str" cm="1">
        <f t="array" ref="NW189">IF($ND189=0,"",(IFERROR( (IFERROR($ND189/FRACAS!$AY$1*60,0) - SUMPRODUCT( (FRACAS!$K$5:$K$9999=NW$2) * IFERROR(FRACAS!$AN$5:$AN$9999,0) ) ) / IFERROR($ND189/FRACAS!$AY$1*60,0), 1 )))</f>
        <v/>
      </c>
      <c r="NX189" s="347" t="str" cm="1">
        <f t="array" ref="NX189">IF($ND189=0,"",(IFERROR( (IFERROR($ND189/FRACAS!$AY$1*60,0) - SUMPRODUCT( (FRACAS!$K$5:$K$9999=NX$2) * IFERROR(FRACAS!$AN$5:$AN$9999,0) ) ) / IFERROR($ND189/FRACAS!$AY$1*60,0), 1 )))</f>
        <v/>
      </c>
      <c r="NY189" s="347" t="str" cm="1">
        <f t="array" ref="NY189">IF($ND189=0,"",(IFERROR( (IFERROR($ND189/FRACAS!$AY$1*60,0) - SUMPRODUCT( (FRACAS!$K$5:$K$9999=NY$2) * IFERROR(FRACAS!$AN$5:$AN$9999,0) ) ) / IFERROR($ND189/FRACAS!$AY$1*60,0), 1 )))</f>
        <v/>
      </c>
      <c r="NZ189" s="347" t="str" cm="1">
        <f t="array" ref="NZ189">IF($ND189=0,"",(IFERROR( (IFERROR($ND189/FRACAS!$AY$1*60,0) - SUMPRODUCT( (FRACAS!$K$5:$K$9999=NZ$2) * IFERROR(FRACAS!$AN$5:$AN$9999,0) ) ) / IFERROR($ND189/FRACAS!$AY$1*60,0), 1 )))</f>
        <v/>
      </c>
      <c r="OA189" s="347" t="str" cm="1">
        <f t="array" ref="OA189">IF($ND189=0,"",(IFERROR( (IFERROR($ND189/FRACAS!$AY$1*60,0) - SUMPRODUCT( (FRACAS!$K$5:$K$9999=OA$2) * IFERROR(FRACAS!$AN$5:$AN$9999,0) ) ) / IFERROR($ND189/FRACAS!$AY$1*60,0), 1 )))</f>
        <v/>
      </c>
      <c r="OB189" s="347" t="str" cm="1">
        <f t="array" ref="OB189">IF($ND189=0,"",(IFERROR( (IFERROR($ND189/FRACAS!$AY$1*60,0) - SUMPRODUCT( (FRACAS!$K$5:$K$9999=OB$2) * IFERROR(FRACAS!$AN$5:$AN$9999,0) ) ) / IFERROR($ND189/FRACAS!$AY$1*60,0), 1 )))</f>
        <v/>
      </c>
      <c r="OC189" s="347" t="str" cm="1">
        <f t="array" ref="OC189">IF($ND189=0,"",(IFERROR( (IFERROR($ND189/FRACAS!$AY$1*60,0) - SUMPRODUCT( (FRACAS!$K$5:$K$9999=OC$2) * IFERROR(FRACAS!$AN$5:$AN$9999,0) ) ) / IFERROR($ND189/FRACAS!$AY$1*60,0), 1 )))</f>
        <v/>
      </c>
      <c r="OD189" s="347" t="str" cm="1">
        <f t="array" ref="OD189">IF($ND189=0,"",(IFERROR( (IFERROR($ND189/FRACAS!$AY$1*60,0) - SUMPRODUCT( (FRACAS!$K$5:$K$9999=OD$2) * IFERROR(FRACAS!$AN$5:$AN$9999,0) ) ) / IFERROR($ND189/FRACAS!$AY$1*60,0), 1 )))</f>
        <v/>
      </c>
      <c r="OE189" s="347" t="str" cm="1">
        <f t="array" ref="OE189">IF($ND189=0,"",(IFERROR( (IFERROR($ND189/FRACAS!$AY$1*60,0) - SUMPRODUCT( (FRACAS!$K$5:$K$9999=OE$2) * IFERROR(FRACAS!$AN$5:$AN$9999,0) ) ) / IFERROR($ND189/FRACAS!$AY$1*60,0), 1 )))</f>
        <v/>
      </c>
      <c r="OF189" s="347" t="str" cm="1">
        <f t="array" ref="OF189">IF($ND189=0,"",(IFERROR( (IFERROR($ND189/FRACAS!$AY$1*60,0) - SUMPRODUCT( (FRACAS!$K$5:$K$9999=OF$2) * IFERROR(FRACAS!$AN$5:$AN$9999,0) ) ) / IFERROR($ND189/FRACAS!$AY$1*60,0), 1 )))</f>
        <v/>
      </c>
      <c r="OG189" s="347" t="str" cm="1">
        <f t="array" ref="OG189">IF($ND189=0,"",(IFERROR( (IFERROR($ND189/FRACAS!$AY$1*60,0) - SUMPRODUCT( (FRACAS!$K$5:$K$9999=OG$2) * IFERROR(FRACAS!$AN$5:$AN$9999,0) ) ) / IFERROR($ND189/FRACAS!$AY$1*60,0), 1 )))</f>
        <v/>
      </c>
      <c r="OH189" s="347" t="str" cm="1">
        <f t="array" ref="OH189">IF($ND189=0,"",(IFERROR( (IFERROR($ND189/FRACAS!$AY$1*60,0) - SUMPRODUCT( (FRACAS!$K$5:$K$9999=OH$2) * IFERROR(FRACAS!$AN$5:$AN$9999,0) ) ) / IFERROR($ND189/FRACAS!$AY$1*60,0), 1 )))</f>
        <v/>
      </c>
      <c r="OI189" s="347" t="str" cm="1">
        <f t="array" ref="OI189">IF($ND189=0,"",(IFERROR( (IFERROR($ND189/FRACAS!$AY$1*60,0) - SUMPRODUCT( (FRACAS!$K$5:$K$9999=OI$2) * IFERROR(FRACAS!$AN$5:$AN$9999,0) ) ) / IFERROR($ND189/FRACAS!$AY$1*60,0), 1 )))</f>
        <v/>
      </c>
      <c r="OJ189" s="347" t="str" cm="1">
        <f t="array" ref="OJ189">IF($ND189=0,"",(IFERROR( (IFERROR($ND189/FRACAS!$AY$1*60,0) - SUMPRODUCT( (FRACAS!$K$5:$K$9999=OJ$2) * IFERROR(FRACAS!$AN$5:$AN$9999,0) ) ) / IFERROR($ND189/FRACAS!$AY$1*60,0), 1 )))</f>
        <v/>
      </c>
      <c r="OK189" s="347" t="str" cm="1">
        <f t="array" ref="OK189">IF($ND189=0,"",(IFERROR( (IFERROR($ND189/FRACAS!$AY$1*60,0) - SUMPRODUCT( (FRACAS!$K$5:$K$9999=OK$2) * IFERROR(FRACAS!$AN$5:$AN$9999,0) ) ) / IFERROR($ND189/FRACAS!$AY$1*60,0), 1 )))</f>
        <v/>
      </c>
      <c r="OL189" s="347" t="str" cm="1">
        <f t="array" ref="OL189">IF($ND189=0,"",(IFERROR( (IFERROR($ND189/FRACAS!$AY$1*60,0) - SUMPRODUCT( (FRACAS!$K$5:$K$9999=OL$2) * IFERROR(FRACAS!$AN$5:$AN$9999,0) ) ) / IFERROR($ND189/FRACAS!$AY$1*60,0), 1 )))</f>
        <v/>
      </c>
      <c r="OM189" s="347" t="str" cm="1">
        <f t="array" ref="OM189">IF($ND189=0,"",(IFERROR( (IFERROR($ND189/FRACAS!$AY$1*60,0) - SUMPRODUCT( (FRACAS!$K$5:$K$9999=OM$2) * IFERROR(FRACAS!$AN$5:$AN$9999,0) ) ) / IFERROR($ND189/FRACAS!$AY$1*60,0), 1 )))</f>
        <v/>
      </c>
      <c r="ON189" s="347" t="str" cm="1">
        <f t="array" ref="ON189">IF($ND189=0,"",(IFERROR( (IFERROR($ND189/FRACAS!$AY$1*60,0) - SUMPRODUCT( (FRACAS!$K$5:$K$9999=ON$2) * IFERROR(FRACAS!$AN$5:$AN$9999,0) ) ) / IFERROR($ND189/FRACAS!$AY$1*60,0), 1 )))</f>
        <v/>
      </c>
    </row>
    <row r="190" spans="2:404" ht="15" customHeight="1">
      <c r="B190" s="301" t="s">
        <v>245</v>
      </c>
      <c r="C190" s="302">
        <v>46556</v>
      </c>
      <c r="D190" s="279"/>
      <c r="E190" s="279"/>
      <c r="F190" s="279"/>
      <c r="G190" s="279"/>
      <c r="H190" s="279"/>
      <c r="I190" s="279"/>
      <c r="J190" s="279"/>
      <c r="K190" s="279"/>
      <c r="L190" s="279"/>
      <c r="M190" s="279"/>
      <c r="N190" s="305"/>
      <c r="O190" s="279"/>
      <c r="P190" s="279"/>
      <c r="Q190" s="279"/>
      <c r="R190" s="279"/>
      <c r="S190" s="279"/>
      <c r="T190" s="279"/>
      <c r="U190" s="279"/>
      <c r="V190" s="279"/>
      <c r="W190" s="279"/>
      <c r="X190" s="279"/>
      <c r="Y190" s="279"/>
      <c r="Z190" s="279"/>
      <c r="AA190" s="279"/>
      <c r="AB190" s="279"/>
      <c r="AC190" s="279"/>
      <c r="AD190" s="279"/>
      <c r="AE190" s="279"/>
      <c r="AF190" s="279"/>
      <c r="AG190" s="279"/>
      <c r="AH190" s="279"/>
      <c r="AI190" s="279"/>
      <c r="AJ190" s="279"/>
      <c r="AK190" s="279"/>
      <c r="AL190" s="279"/>
      <c r="AM190" s="279"/>
      <c r="AN190" s="279"/>
      <c r="AO190" s="279"/>
      <c r="AP190" s="279"/>
      <c r="AQ190" s="279"/>
      <c r="AR190" s="279"/>
      <c r="AS190" s="279"/>
      <c r="AT190" s="279"/>
      <c r="AU190" s="279"/>
      <c r="AV190" s="279"/>
      <c r="AW190" s="279"/>
      <c r="AX190" s="279"/>
      <c r="AY190" s="279"/>
      <c r="AZ190" s="279"/>
      <c r="BA190" s="280"/>
      <c r="BB190" s="266"/>
      <c r="BD190" s="352"/>
      <c r="BE190" s="352"/>
      <c r="BF190" s="352"/>
      <c r="BG190" s="352"/>
      <c r="BH190" s="352"/>
      <c r="BI190" s="352"/>
      <c r="BJ190" s="352"/>
      <c r="BK190" s="352"/>
      <c r="BL190" s="352"/>
      <c r="BM190" s="352"/>
      <c r="BN190" s="352"/>
      <c r="BO190" s="352"/>
      <c r="BP190" s="352"/>
      <c r="BQ190" s="352"/>
      <c r="BR190" s="352"/>
      <c r="BS190" s="352"/>
      <c r="BT190" s="352"/>
      <c r="BU190" s="352"/>
      <c r="BV190" s="352"/>
      <c r="BW190" s="352"/>
      <c r="BX190" s="352"/>
      <c r="BY190" s="352"/>
      <c r="BZ190" s="352"/>
      <c r="CA190" s="352"/>
      <c r="CB190" s="352"/>
      <c r="CC190" s="352"/>
      <c r="CD190" s="352"/>
      <c r="CE190" s="352"/>
      <c r="CF190" s="352"/>
      <c r="CG190" s="352"/>
      <c r="CH190" s="352"/>
      <c r="CI190" s="352"/>
      <c r="CJ190" s="352"/>
      <c r="CK190" s="352"/>
      <c r="CL190" s="352"/>
      <c r="CM190" s="352"/>
      <c r="CN190" s="352"/>
      <c r="CO190" s="352"/>
      <c r="CP190" s="352"/>
      <c r="CQ190" s="352"/>
      <c r="CR190" s="352"/>
      <c r="CS190" s="352"/>
      <c r="CT190" s="352"/>
      <c r="CU190" s="352"/>
      <c r="CV190" s="352"/>
      <c r="CW190" s="352"/>
      <c r="CX190" s="352"/>
      <c r="CY190" s="352"/>
      <c r="CZ190" s="352"/>
      <c r="DA190" s="352"/>
      <c r="DC190" s="266">
        <f t="shared" si="14"/>
        <v>0</v>
      </c>
      <c r="DD190" s="302" t="str">
        <f t="shared" si="15"/>
        <v/>
      </c>
      <c r="DE190" s="328" t="str">
        <f>IF(D190&gt; 0,(COUNTIFS(FRACAS!$B$5:$B$9997, D$4, FRACAS!$D$5:$D$9997, "&lt;="&amp;D190)), "" )</f>
        <v/>
      </c>
      <c r="DF190" s="282" t="str">
        <f>IF(E190&gt; 0,(COUNTIFS(FRACAS!$B$5:$B$9997, E$4, FRACAS!$D$5:$D$9997, "&lt;="&amp;E190)), "" )</f>
        <v/>
      </c>
      <c r="DG190" s="282" t="str">
        <f>IF(F190&gt; 0,(COUNTIFS(FRACAS!$B$5:$B$9997, F$4, FRACAS!$D$5:$D$9997, "&lt;="&amp;F190)), "" )</f>
        <v/>
      </c>
      <c r="DH190" s="282" t="str">
        <f>IF(G190&gt; 0,(COUNTIFS(FRACAS!$B$5:$B$9997, G$4, FRACAS!$D$5:$D$9997, "&lt;="&amp;G190)), "" )</f>
        <v/>
      </c>
      <c r="DI190" s="282" t="str">
        <f>IF(H190&gt; 0,(COUNTIFS(FRACAS!$B$5:$B$9997, H$4, FRACAS!$D$5:$D$9997, "&lt;="&amp;H190)), "" )</f>
        <v/>
      </c>
      <c r="DJ190" s="282" t="str">
        <f>IF(I190&gt; 0,(COUNTIFS(FRACAS!$B$5:$B$9997, I$4, FRACAS!$D$5:$D$9997, "&lt;="&amp;I190)), "" )</f>
        <v/>
      </c>
      <c r="DK190" s="282" t="str">
        <f>IF(J190&gt; 0,(COUNTIFS(FRACAS!$B$5:$B$9997, J$4, FRACAS!$D$5:$D$9997, "&lt;="&amp;J190)), "" )</f>
        <v/>
      </c>
      <c r="DL190" s="282" t="str">
        <f>IF(K190&gt; 0,(COUNTIFS(FRACAS!$B$5:$B$9997, K$4, FRACAS!$D$5:$D$9997, "&lt;="&amp;K190)), "" )</f>
        <v/>
      </c>
      <c r="DM190" s="282" t="str">
        <f>IF(L190&gt; 0,(COUNTIFS(FRACAS!$B$5:$B$9997, L$4, FRACAS!$D$5:$D$9997, "&lt;="&amp;L190)), "" )</f>
        <v/>
      </c>
      <c r="DN190" s="282" t="str">
        <f>IF(M190&gt; 0,(COUNTIFS(FRACAS!$B$5:$B$9997, M$4, FRACAS!$D$5:$D$9997, "&lt;="&amp;M190)), "" )</f>
        <v/>
      </c>
      <c r="DO190" s="308"/>
      <c r="DP190" s="276"/>
      <c r="DQ190" s="276"/>
      <c r="DR190" s="276"/>
      <c r="DS190" s="276"/>
      <c r="DT190" s="276"/>
      <c r="DU190" s="276"/>
      <c r="DV190" s="276"/>
      <c r="DW190" s="276"/>
      <c r="DX190" s="276"/>
      <c r="DY190" s="276"/>
      <c r="DZ190" s="276"/>
      <c r="EA190" s="276"/>
      <c r="EB190" s="276"/>
      <c r="EC190" s="276"/>
      <c r="ED190" s="276"/>
      <c r="EE190" s="276"/>
      <c r="EF190" s="276"/>
      <c r="EG190" s="276"/>
      <c r="EH190" s="276"/>
      <c r="EI190" s="276"/>
      <c r="EJ190" s="276"/>
      <c r="EK190" s="276"/>
      <c r="EL190" s="276"/>
      <c r="EM190" s="276"/>
      <c r="EN190" s="276"/>
      <c r="EO190" s="276"/>
      <c r="EP190" s="276"/>
      <c r="EQ190" s="276"/>
      <c r="ER190" s="276"/>
      <c r="ES190" s="276"/>
      <c r="ET190" s="276"/>
      <c r="EU190" s="276"/>
      <c r="EV190" s="276"/>
      <c r="EW190" s="276"/>
      <c r="EX190" s="276"/>
      <c r="EY190" s="276"/>
      <c r="EZ190" s="276"/>
      <c r="FA190" s="276"/>
      <c r="FB190" s="277"/>
      <c r="JN190" s="310"/>
      <c r="JO190" s="309"/>
      <c r="JP190" s="309"/>
      <c r="JQ190" s="309"/>
      <c r="JR190" s="309"/>
      <c r="JS190" s="309"/>
      <c r="JT190" s="309"/>
      <c r="JU190" s="309"/>
      <c r="JV190" s="309"/>
      <c r="JW190" s="309"/>
      <c r="JX190" s="309"/>
      <c r="JY190" s="309"/>
      <c r="JZ190" s="309"/>
      <c r="KA190" s="309"/>
      <c r="KB190" s="309"/>
      <c r="KC190" s="309"/>
      <c r="KD190" s="309"/>
      <c r="KE190" s="309"/>
      <c r="KF190" s="309"/>
      <c r="KG190" s="309"/>
      <c r="KH190" s="309"/>
      <c r="KI190" s="309"/>
      <c r="KJ190" s="309"/>
      <c r="KK190" s="309"/>
      <c r="KL190" s="309"/>
      <c r="KM190" s="309"/>
      <c r="KN190" s="309"/>
      <c r="KO190" s="309"/>
      <c r="KP190" s="309"/>
      <c r="KQ190" s="309"/>
      <c r="KR190" s="309"/>
      <c r="KS190" s="309"/>
      <c r="KT190" s="309"/>
      <c r="KU190" s="309"/>
      <c r="KV190" s="309"/>
      <c r="KW190" s="309"/>
      <c r="KX190" s="309"/>
      <c r="KY190" s="309"/>
      <c r="KZ190" s="309"/>
      <c r="LA190" s="309"/>
      <c r="LC190" s="302" t="str">
        <f t="shared" si="17"/>
        <v/>
      </c>
      <c r="LD190" s="354" t="str" cm="1">
        <f t="array" ref="LD190">IFERROR(
    (((D190/FRACAS!$AY$1)*60))
    /
    (((D190/FRACAS!$AY$1)*60) + SUMPRODUCT((FRACAS!$B$5:$B$9997=D$4)*(FRACAS!$D$5:$D$9997&lt;=D190)*(IFERROR(FRACAS!$AM$5:$AM$9997,0)))
    ),"")</f>
        <v/>
      </c>
      <c r="LE190" s="354" t="str" cm="1">
        <f t="array" ref="LE190">IFERROR(
    (((E190/FRACAS!$AY$1)*60))
    /
    (((E190/FRACAS!$AY$1)*60) + SUMPRODUCT((FRACAS!$B$5:$B$9997=E$4)*(FRACAS!$D$5:$D$9997&lt;=E190)*(IFERROR(FRACAS!$AM$5:$AM$9997,0)))
    ),"")</f>
        <v/>
      </c>
      <c r="LF190" s="354" t="str" cm="1">
        <f t="array" ref="LF190">IFERROR(
    (((F190/FRACAS!$AY$1)*60))
    /
    (((F190/FRACAS!$AY$1)*60) + SUMPRODUCT((FRACAS!$B$5:$B$9997=F$4)*(FRACAS!$D$5:$D$9997&lt;=F190)*(IFERROR(FRACAS!$AM$5:$AM$9997,0)))
    ),"")</f>
        <v/>
      </c>
      <c r="LG190" s="354" t="str" cm="1">
        <f t="array" ref="LG190">IFERROR(
    (((G190/FRACAS!$AY$1)*60))
    /
    (((G190/FRACAS!$AY$1)*60) + SUMPRODUCT((FRACAS!$B$5:$B$9997=G$4)*(FRACAS!$D$5:$D$9997&lt;=G190)*(IFERROR(FRACAS!$AM$5:$AM$9997,0)))
    ),"")</f>
        <v/>
      </c>
      <c r="LH190" s="354" t="str" cm="1">
        <f t="array" ref="LH190">IFERROR(
    (((H190/FRACAS!$AY$1)*60))
    /
    (((H190/FRACAS!$AY$1)*60) + SUMPRODUCT((FRACAS!$B$5:$B$9997=H$4)*(FRACAS!$D$5:$D$9997&lt;=H190)*(IFERROR(FRACAS!$AM$5:$AM$9997,0)))
    ),"")</f>
        <v/>
      </c>
      <c r="LI190" s="354" t="str" cm="1">
        <f t="array" ref="LI190">IFERROR(
    (((I190/FRACAS!$AY$1)*60))
    /
    (((I190/FRACAS!$AY$1)*60) + SUMPRODUCT((FRACAS!$B$5:$B$9997=I$4)*(FRACAS!$D$5:$D$9997&lt;=I190)*(IFERROR(FRACAS!$AM$5:$AM$9997,0)))
    ),"")</f>
        <v/>
      </c>
      <c r="LJ190" s="354" t="str" cm="1">
        <f t="array" ref="LJ190">IFERROR(
    (((J190/FRACAS!$AY$1)*60))
    /
    (((J190/FRACAS!$AY$1)*60) + SUMPRODUCT((FRACAS!$B$5:$B$9997=J$4)*(FRACAS!$D$5:$D$9997&lt;=J190)*(IFERROR(FRACAS!$AM$5:$AM$9997,0)))
    ),"")</f>
        <v/>
      </c>
      <c r="LK190" s="354" t="str" cm="1">
        <f t="array" ref="LK190">IFERROR(
    (((K190/FRACAS!$AY$1)*60))
    /
    (((K190/FRACAS!$AY$1)*60) + SUMPRODUCT((FRACAS!$B$5:$B$9997=K$4)*(FRACAS!$D$5:$D$9997&lt;=K190)*(IFERROR(FRACAS!$AM$5:$AM$9997,0)))
    ),"")</f>
        <v/>
      </c>
      <c r="LL190" s="354" t="str" cm="1">
        <f t="array" ref="LL190">IFERROR(
    (((L190/FRACAS!$AY$1)*60))
    /
    (((L190/FRACAS!$AY$1)*60) + SUMPRODUCT((FRACAS!$B$5:$B$9997=L$4)*(FRACAS!$D$5:$D$9997&lt;=L190)*(IFERROR(FRACAS!$AM$5:$AM$9997,0)))
    ),"")</f>
        <v/>
      </c>
      <c r="LM190" s="354" t="str" cm="1">
        <f t="array" ref="LM190">IFERROR(
    (((M190/FRACAS!$AY$1)*60))
    /
    (((M190/FRACAS!$AY$1)*60) + SUMPRODUCT((FRACAS!$B$5:$B$9997=M$4)*(FRACAS!$D$5:$D$9997&lt;=M190)*(IFERROR(FRACAS!$AM$5:$AM$9997,0)))
    ),"")</f>
        <v/>
      </c>
      <c r="LN190" s="308"/>
      <c r="LO190" s="276"/>
      <c r="LP190" s="276"/>
      <c r="LQ190" s="276"/>
      <c r="LR190" s="276"/>
      <c r="LS190" s="276"/>
      <c r="LT190" s="276"/>
      <c r="LU190" s="276"/>
      <c r="LV190" s="276"/>
      <c r="LW190" s="276"/>
      <c r="LX190" s="276"/>
      <c r="LY190" s="276"/>
      <c r="LZ190" s="276"/>
      <c r="MA190" s="276"/>
      <c r="MB190" s="276"/>
      <c r="MC190" s="276"/>
      <c r="MD190" s="276"/>
      <c r="ME190" s="276"/>
      <c r="MF190" s="276"/>
      <c r="MG190" s="276"/>
      <c r="MH190" s="276"/>
      <c r="MI190" s="276"/>
      <c r="MJ190" s="276"/>
      <c r="MK190" s="276"/>
      <c r="ML190" s="276"/>
      <c r="MM190" s="276"/>
      <c r="MN190" s="276"/>
      <c r="MO190" s="276"/>
      <c r="MP190" s="276"/>
      <c r="MQ190" s="276"/>
      <c r="MR190" s="276"/>
      <c r="MS190" s="276"/>
      <c r="MT190" s="276"/>
      <c r="MU190" s="276"/>
      <c r="MV190" s="276"/>
      <c r="MW190" s="276"/>
      <c r="MX190" s="276"/>
      <c r="MY190" s="276"/>
      <c r="MZ190" s="276"/>
      <c r="NA190" s="277"/>
      <c r="ND190" s="345">
        <f t="shared" si="18"/>
        <v>0</v>
      </c>
      <c r="NE190" s="346" t="str">
        <f t="shared" si="16"/>
        <v/>
      </c>
      <c r="NF190" s="347" t="str" cm="1">
        <f t="array" ref="NF190">IF($ND190=0,"",(IFERROR( (IFERROR($ND190/FRACAS!$AY$1*60,0) - SUMPRODUCT( (FRACAS!$K$5:$K$9999=NF$2) * IFERROR(FRACAS!$AN$5:$AN$9999,0) ) ) / IFERROR($ND190/FRACAS!$AY$1*60,0), 1 )))</f>
        <v/>
      </c>
      <c r="NG190" s="347" t="str" cm="1">
        <f t="array" ref="NG190">IF($ND190=0,"",(IFERROR( (IFERROR($ND190/FRACAS!$AY$1*60,0) - SUMPRODUCT( (FRACAS!$K$5:$K$9999=NG$2) * IFERROR(FRACAS!$AN$5:$AN$9999,0) ) ) / IFERROR($ND190/FRACAS!$AY$1*60,0), 1 )))</f>
        <v/>
      </c>
      <c r="NH190" s="347" t="str" cm="1">
        <f t="array" ref="NH190">IF($ND190=0,"",(IFERROR( (IFERROR($ND190/FRACAS!$AY$1*60,0) - SUMPRODUCT( (FRACAS!$K$5:$K$9999=NH$2) * IFERROR(FRACAS!$AN$5:$AN$9999,0) ) ) / IFERROR($ND190/FRACAS!$AY$1*60,0), 1 )))</f>
        <v/>
      </c>
      <c r="NI190" s="347" t="str" cm="1">
        <f t="array" ref="NI190">IF($ND190=0,"",(IFERROR( (IFERROR($ND190/FRACAS!$AY$1*60,0) - SUMPRODUCT( (FRACAS!$K$5:$K$9999=NI$2) * IFERROR(FRACAS!$AN$5:$AN$9999,0) ) ) / IFERROR($ND190/FRACAS!$AY$1*60,0), 1 )))</f>
        <v/>
      </c>
      <c r="NJ190" s="347" t="str" cm="1">
        <f t="array" ref="NJ190">IF($ND190=0,"",(IFERROR( (IFERROR($ND190/FRACAS!$AY$1*60,0) - SUMPRODUCT( (FRACAS!$K$5:$K$9999=NJ$2) * IFERROR(FRACAS!$AN$5:$AN$9999,0) ) ) / IFERROR($ND190/FRACAS!$AY$1*60,0), 1 )))</f>
        <v/>
      </c>
      <c r="NK190" s="347" t="str" cm="1">
        <f t="array" ref="NK190">IF($ND190=0,"",(IFERROR( (IFERROR($ND190/FRACAS!$AY$1*60,0) - SUMPRODUCT( (FRACAS!$K$5:$K$9999=NK$2) * IFERROR(FRACAS!$AN$5:$AN$9999,0) ) ) / IFERROR($ND190/FRACAS!$AY$1*60,0), 1 )))</f>
        <v/>
      </c>
      <c r="NL190" s="347" t="str" cm="1">
        <f t="array" ref="NL190">IF($ND190=0,"",(IFERROR( (IFERROR($ND190/FRACAS!$AY$1*60,0) - SUMPRODUCT( (FRACAS!$K$5:$K$9999=NL$2) * IFERROR(FRACAS!$AN$5:$AN$9999,0) ) ) / IFERROR($ND190/FRACAS!$AY$1*60,0), 1 )))</f>
        <v/>
      </c>
      <c r="NM190" s="347" t="str" cm="1">
        <f t="array" ref="NM190">IF($ND190=0,"",(IFERROR( (IFERROR($ND190/FRACAS!$AY$1*60,0) - SUMPRODUCT( (FRACAS!$K$5:$K$9999=NM$2) * IFERROR(FRACAS!$AN$5:$AN$9999,0) ) ) / IFERROR($ND190/FRACAS!$AY$1*60,0), 1 )))</f>
        <v/>
      </c>
      <c r="NN190" s="347" t="str" cm="1">
        <f t="array" ref="NN190">IF($ND190=0,"",(IFERROR( (IFERROR($ND190/FRACAS!$AY$1*60,0) - SUMPRODUCT( (FRACAS!$K$5:$K$9999=NN$2) * IFERROR(FRACAS!$AN$5:$AN$9999,0) ) ) / IFERROR($ND190/FRACAS!$AY$1*60,0), 1 )))</f>
        <v/>
      </c>
      <c r="NO190" s="347" t="str" cm="1">
        <f t="array" ref="NO190">IF($ND190=0,"",(IFERROR( (IFERROR($ND190/FRACAS!$AY$1*60,0) - SUMPRODUCT( (FRACAS!$K$5:$K$9999=NO$2) * IFERROR(FRACAS!$AN$5:$AN$9999,0) ) ) / IFERROR($ND190/FRACAS!$AY$1*60,0), 1 )))</f>
        <v/>
      </c>
      <c r="NP190" s="347" t="str" cm="1">
        <f t="array" ref="NP190">IF($ND190=0,"",(IFERROR( (IFERROR($ND190/FRACAS!$AY$1*60,0) - SUMPRODUCT( (FRACAS!$K$5:$K$9999=NP$2) * IFERROR(FRACAS!$AN$5:$AN$9999,0) ) ) / IFERROR($ND190/FRACAS!$AY$1*60,0), 1 )))</f>
        <v/>
      </c>
      <c r="NQ190" s="347" t="str" cm="1">
        <f t="array" ref="NQ190">IF($ND190=0,"",(IFERROR( (IFERROR($ND190/FRACAS!$AY$1*60,0) - SUMPRODUCT( (FRACAS!$K$5:$K$9999=NQ$2) * IFERROR(FRACAS!$AN$5:$AN$9999,0) ) ) / IFERROR($ND190/FRACAS!$AY$1*60,0), 1 )))</f>
        <v/>
      </c>
      <c r="NR190" s="347" t="str" cm="1">
        <f t="array" ref="NR190">IF($ND190=0,"",(IFERROR( (IFERROR($ND190/FRACAS!$AY$1*60,0) - SUMPRODUCT( (FRACAS!$K$5:$K$9999=NR$2) * IFERROR(FRACAS!$AN$5:$AN$9999,0) ) ) / IFERROR($ND190/FRACAS!$AY$1*60,0), 1 )))</f>
        <v/>
      </c>
      <c r="NS190" s="347" t="str" cm="1">
        <f t="array" ref="NS190">IF($ND190=0,"",(IFERROR( (IFERROR($ND190/FRACAS!$AY$1*60,0) - SUMPRODUCT( (FRACAS!$K$5:$K$9999=NS$2) * IFERROR(FRACAS!$AN$5:$AN$9999,0) ) ) / IFERROR($ND190/FRACAS!$AY$1*60,0), 1 )))</f>
        <v/>
      </c>
      <c r="NT190" s="347" t="str" cm="1">
        <f t="array" ref="NT190">IF($ND190=0,"",(IFERROR( (IFERROR($ND190/FRACAS!$AY$1*60,0) - SUMPRODUCT( (FRACAS!$K$5:$K$9999=NT$2) * IFERROR(FRACAS!$AN$5:$AN$9999,0) ) ) / IFERROR($ND190/FRACAS!$AY$1*60,0), 1 )))</f>
        <v/>
      </c>
      <c r="NU190" s="347" t="str" cm="1">
        <f t="array" ref="NU190">IF($ND190=0,"",(IFERROR( (IFERROR($ND190/FRACAS!$AY$1*60,0) - SUMPRODUCT( (FRACAS!$K$5:$K$9999=NU$2) * IFERROR(FRACAS!$AN$5:$AN$9999,0) ) ) / IFERROR($ND190/FRACAS!$AY$1*60,0), 1 )))</f>
        <v/>
      </c>
      <c r="NV190" s="347" t="str" cm="1">
        <f t="array" ref="NV190">IF($ND190=0,"",(IFERROR( (IFERROR($ND190/FRACAS!$AY$1*60,0) - SUMPRODUCT( (FRACAS!$K$5:$K$9999=NV$2) * IFERROR(FRACAS!$AN$5:$AN$9999,0) ) ) / IFERROR($ND190/FRACAS!$AY$1*60,0), 1 )))</f>
        <v/>
      </c>
      <c r="NW190" s="347" t="str" cm="1">
        <f t="array" ref="NW190">IF($ND190=0,"",(IFERROR( (IFERROR($ND190/FRACAS!$AY$1*60,0) - SUMPRODUCT( (FRACAS!$K$5:$K$9999=NW$2) * IFERROR(FRACAS!$AN$5:$AN$9999,0) ) ) / IFERROR($ND190/FRACAS!$AY$1*60,0), 1 )))</f>
        <v/>
      </c>
      <c r="NX190" s="347" t="str" cm="1">
        <f t="array" ref="NX190">IF($ND190=0,"",(IFERROR( (IFERROR($ND190/FRACAS!$AY$1*60,0) - SUMPRODUCT( (FRACAS!$K$5:$K$9999=NX$2) * IFERROR(FRACAS!$AN$5:$AN$9999,0) ) ) / IFERROR($ND190/FRACAS!$AY$1*60,0), 1 )))</f>
        <v/>
      </c>
      <c r="NY190" s="347" t="str" cm="1">
        <f t="array" ref="NY190">IF($ND190=0,"",(IFERROR( (IFERROR($ND190/FRACAS!$AY$1*60,0) - SUMPRODUCT( (FRACAS!$K$5:$K$9999=NY$2) * IFERROR(FRACAS!$AN$5:$AN$9999,0) ) ) / IFERROR($ND190/FRACAS!$AY$1*60,0), 1 )))</f>
        <v/>
      </c>
      <c r="NZ190" s="347" t="str" cm="1">
        <f t="array" ref="NZ190">IF($ND190=0,"",(IFERROR( (IFERROR($ND190/FRACAS!$AY$1*60,0) - SUMPRODUCT( (FRACAS!$K$5:$K$9999=NZ$2) * IFERROR(FRACAS!$AN$5:$AN$9999,0) ) ) / IFERROR($ND190/FRACAS!$AY$1*60,0), 1 )))</f>
        <v/>
      </c>
      <c r="OA190" s="347" t="str" cm="1">
        <f t="array" ref="OA190">IF($ND190=0,"",(IFERROR( (IFERROR($ND190/FRACAS!$AY$1*60,0) - SUMPRODUCT( (FRACAS!$K$5:$K$9999=OA$2) * IFERROR(FRACAS!$AN$5:$AN$9999,0) ) ) / IFERROR($ND190/FRACAS!$AY$1*60,0), 1 )))</f>
        <v/>
      </c>
      <c r="OB190" s="347" t="str" cm="1">
        <f t="array" ref="OB190">IF($ND190=0,"",(IFERROR( (IFERROR($ND190/FRACAS!$AY$1*60,0) - SUMPRODUCT( (FRACAS!$K$5:$K$9999=OB$2) * IFERROR(FRACAS!$AN$5:$AN$9999,0) ) ) / IFERROR($ND190/FRACAS!$AY$1*60,0), 1 )))</f>
        <v/>
      </c>
      <c r="OC190" s="347" t="str" cm="1">
        <f t="array" ref="OC190">IF($ND190=0,"",(IFERROR( (IFERROR($ND190/FRACAS!$AY$1*60,0) - SUMPRODUCT( (FRACAS!$K$5:$K$9999=OC$2) * IFERROR(FRACAS!$AN$5:$AN$9999,0) ) ) / IFERROR($ND190/FRACAS!$AY$1*60,0), 1 )))</f>
        <v/>
      </c>
      <c r="OD190" s="347" t="str" cm="1">
        <f t="array" ref="OD190">IF($ND190=0,"",(IFERROR( (IFERROR($ND190/FRACAS!$AY$1*60,0) - SUMPRODUCT( (FRACAS!$K$5:$K$9999=OD$2) * IFERROR(FRACAS!$AN$5:$AN$9999,0) ) ) / IFERROR($ND190/FRACAS!$AY$1*60,0), 1 )))</f>
        <v/>
      </c>
      <c r="OE190" s="347" t="str" cm="1">
        <f t="array" ref="OE190">IF($ND190=0,"",(IFERROR( (IFERROR($ND190/FRACAS!$AY$1*60,0) - SUMPRODUCT( (FRACAS!$K$5:$K$9999=OE$2) * IFERROR(FRACAS!$AN$5:$AN$9999,0) ) ) / IFERROR($ND190/FRACAS!$AY$1*60,0), 1 )))</f>
        <v/>
      </c>
      <c r="OF190" s="347" t="str" cm="1">
        <f t="array" ref="OF190">IF($ND190=0,"",(IFERROR( (IFERROR($ND190/FRACAS!$AY$1*60,0) - SUMPRODUCT( (FRACAS!$K$5:$K$9999=OF$2) * IFERROR(FRACAS!$AN$5:$AN$9999,0) ) ) / IFERROR($ND190/FRACAS!$AY$1*60,0), 1 )))</f>
        <v/>
      </c>
      <c r="OG190" s="347" t="str" cm="1">
        <f t="array" ref="OG190">IF($ND190=0,"",(IFERROR( (IFERROR($ND190/FRACAS!$AY$1*60,0) - SUMPRODUCT( (FRACAS!$K$5:$K$9999=OG$2) * IFERROR(FRACAS!$AN$5:$AN$9999,0) ) ) / IFERROR($ND190/FRACAS!$AY$1*60,0), 1 )))</f>
        <v/>
      </c>
      <c r="OH190" s="347" t="str" cm="1">
        <f t="array" ref="OH190">IF($ND190=0,"",(IFERROR( (IFERROR($ND190/FRACAS!$AY$1*60,0) - SUMPRODUCT( (FRACAS!$K$5:$K$9999=OH$2) * IFERROR(FRACAS!$AN$5:$AN$9999,0) ) ) / IFERROR($ND190/FRACAS!$AY$1*60,0), 1 )))</f>
        <v/>
      </c>
      <c r="OI190" s="347" t="str" cm="1">
        <f t="array" ref="OI190">IF($ND190=0,"",(IFERROR( (IFERROR($ND190/FRACAS!$AY$1*60,0) - SUMPRODUCT( (FRACAS!$K$5:$K$9999=OI$2) * IFERROR(FRACAS!$AN$5:$AN$9999,0) ) ) / IFERROR($ND190/FRACAS!$AY$1*60,0), 1 )))</f>
        <v/>
      </c>
      <c r="OJ190" s="347" t="str" cm="1">
        <f t="array" ref="OJ190">IF($ND190=0,"",(IFERROR( (IFERROR($ND190/FRACAS!$AY$1*60,0) - SUMPRODUCT( (FRACAS!$K$5:$K$9999=OJ$2) * IFERROR(FRACAS!$AN$5:$AN$9999,0) ) ) / IFERROR($ND190/FRACAS!$AY$1*60,0), 1 )))</f>
        <v/>
      </c>
      <c r="OK190" s="347" t="str" cm="1">
        <f t="array" ref="OK190">IF($ND190=0,"",(IFERROR( (IFERROR($ND190/FRACAS!$AY$1*60,0) - SUMPRODUCT( (FRACAS!$K$5:$K$9999=OK$2) * IFERROR(FRACAS!$AN$5:$AN$9999,0) ) ) / IFERROR($ND190/FRACAS!$AY$1*60,0), 1 )))</f>
        <v/>
      </c>
      <c r="OL190" s="347" t="str" cm="1">
        <f t="array" ref="OL190">IF($ND190=0,"",(IFERROR( (IFERROR($ND190/FRACAS!$AY$1*60,0) - SUMPRODUCT( (FRACAS!$K$5:$K$9999=OL$2) * IFERROR(FRACAS!$AN$5:$AN$9999,0) ) ) / IFERROR($ND190/FRACAS!$AY$1*60,0), 1 )))</f>
        <v/>
      </c>
      <c r="OM190" s="347" t="str" cm="1">
        <f t="array" ref="OM190">IF($ND190=0,"",(IFERROR( (IFERROR($ND190/FRACAS!$AY$1*60,0) - SUMPRODUCT( (FRACAS!$K$5:$K$9999=OM$2) * IFERROR(FRACAS!$AN$5:$AN$9999,0) ) ) / IFERROR($ND190/FRACAS!$AY$1*60,0), 1 )))</f>
        <v/>
      </c>
      <c r="ON190" s="347" t="str" cm="1">
        <f t="array" ref="ON190">IF($ND190=0,"",(IFERROR( (IFERROR($ND190/FRACAS!$AY$1*60,0) - SUMPRODUCT( (FRACAS!$K$5:$K$9999=ON$2) * IFERROR(FRACAS!$AN$5:$AN$9999,0) ) ) / IFERROR($ND190/FRACAS!$AY$1*60,0), 1 )))</f>
        <v/>
      </c>
    </row>
    <row r="191" spans="2:404" ht="15" customHeight="1">
      <c r="B191" s="301" t="s">
        <v>246</v>
      </c>
      <c r="C191" s="302">
        <v>46563</v>
      </c>
      <c r="D191" s="279"/>
      <c r="E191" s="279"/>
      <c r="F191" s="279"/>
      <c r="G191" s="279"/>
      <c r="H191" s="279"/>
      <c r="I191" s="279"/>
      <c r="J191" s="279"/>
      <c r="K191" s="279"/>
      <c r="L191" s="279"/>
      <c r="M191" s="279"/>
      <c r="N191" s="305"/>
      <c r="O191" s="279"/>
      <c r="P191" s="279"/>
      <c r="Q191" s="279"/>
      <c r="R191" s="279"/>
      <c r="S191" s="279"/>
      <c r="T191" s="279"/>
      <c r="U191" s="279"/>
      <c r="V191" s="279"/>
      <c r="W191" s="279"/>
      <c r="X191" s="279"/>
      <c r="Y191" s="279"/>
      <c r="Z191" s="279"/>
      <c r="AA191" s="279"/>
      <c r="AB191" s="279"/>
      <c r="AC191" s="279"/>
      <c r="AD191" s="279"/>
      <c r="AE191" s="279"/>
      <c r="AF191" s="279"/>
      <c r="AG191" s="279"/>
      <c r="AH191" s="279"/>
      <c r="AI191" s="279"/>
      <c r="AJ191" s="279"/>
      <c r="AK191" s="279"/>
      <c r="AL191" s="279"/>
      <c r="AM191" s="279"/>
      <c r="AN191" s="279"/>
      <c r="AO191" s="279"/>
      <c r="AP191" s="279"/>
      <c r="AQ191" s="279"/>
      <c r="AR191" s="279"/>
      <c r="AS191" s="279"/>
      <c r="AT191" s="279"/>
      <c r="AU191" s="279"/>
      <c r="AV191" s="279"/>
      <c r="AW191" s="279"/>
      <c r="AX191" s="279"/>
      <c r="AY191" s="279"/>
      <c r="AZ191" s="279"/>
      <c r="BA191" s="280"/>
      <c r="BB191" s="266"/>
      <c r="BD191" s="352"/>
      <c r="BE191" s="352"/>
      <c r="BF191" s="352"/>
      <c r="BG191" s="352"/>
      <c r="BH191" s="352"/>
      <c r="BI191" s="352"/>
      <c r="BJ191" s="352"/>
      <c r="BK191" s="352"/>
      <c r="BL191" s="352"/>
      <c r="BM191" s="352"/>
      <c r="BN191" s="352"/>
      <c r="BO191" s="352"/>
      <c r="BP191" s="352"/>
      <c r="BQ191" s="352"/>
      <c r="BR191" s="352"/>
      <c r="BS191" s="352"/>
      <c r="BT191" s="352"/>
      <c r="BU191" s="352"/>
      <c r="BV191" s="352"/>
      <c r="BW191" s="352"/>
      <c r="BX191" s="352"/>
      <c r="BY191" s="352"/>
      <c r="BZ191" s="352"/>
      <c r="CA191" s="352"/>
      <c r="CB191" s="352"/>
      <c r="CC191" s="352"/>
      <c r="CD191" s="352"/>
      <c r="CE191" s="352"/>
      <c r="CF191" s="352"/>
      <c r="CG191" s="352"/>
      <c r="CH191" s="352"/>
      <c r="CI191" s="352"/>
      <c r="CJ191" s="352"/>
      <c r="CK191" s="352"/>
      <c r="CL191" s="352"/>
      <c r="CM191" s="352"/>
      <c r="CN191" s="352"/>
      <c r="CO191" s="352"/>
      <c r="CP191" s="352"/>
      <c r="CQ191" s="352"/>
      <c r="CR191" s="352"/>
      <c r="CS191" s="352"/>
      <c r="CT191" s="352"/>
      <c r="CU191" s="352"/>
      <c r="CV191" s="352"/>
      <c r="CW191" s="352"/>
      <c r="CX191" s="352"/>
      <c r="CY191" s="352"/>
      <c r="CZ191" s="352"/>
      <c r="DA191" s="352"/>
      <c r="DC191" s="266">
        <f t="shared" si="14"/>
        <v>0</v>
      </c>
      <c r="DD191" s="302" t="str">
        <f t="shared" si="15"/>
        <v/>
      </c>
      <c r="DE191" s="328" t="str">
        <f>IF(D191&gt; 0,(COUNTIFS(FRACAS!$B$5:$B$9997, D$4, FRACAS!$D$5:$D$9997, "&lt;="&amp;D191)), "" )</f>
        <v/>
      </c>
      <c r="DF191" s="282" t="str">
        <f>IF(E191&gt; 0,(COUNTIFS(FRACAS!$B$5:$B$9997, E$4, FRACAS!$D$5:$D$9997, "&lt;="&amp;E191)), "" )</f>
        <v/>
      </c>
      <c r="DG191" s="282" t="str">
        <f>IF(F191&gt; 0,(COUNTIFS(FRACAS!$B$5:$B$9997, F$4, FRACAS!$D$5:$D$9997, "&lt;="&amp;F191)), "" )</f>
        <v/>
      </c>
      <c r="DH191" s="282" t="str">
        <f>IF(G191&gt; 0,(COUNTIFS(FRACAS!$B$5:$B$9997, G$4, FRACAS!$D$5:$D$9997, "&lt;="&amp;G191)), "" )</f>
        <v/>
      </c>
      <c r="DI191" s="282" t="str">
        <f>IF(H191&gt; 0,(COUNTIFS(FRACAS!$B$5:$B$9997, H$4, FRACAS!$D$5:$D$9997, "&lt;="&amp;H191)), "" )</f>
        <v/>
      </c>
      <c r="DJ191" s="282" t="str">
        <f>IF(I191&gt; 0,(COUNTIFS(FRACAS!$B$5:$B$9997, I$4, FRACAS!$D$5:$D$9997, "&lt;="&amp;I191)), "" )</f>
        <v/>
      </c>
      <c r="DK191" s="282" t="str">
        <f>IF(J191&gt; 0,(COUNTIFS(FRACAS!$B$5:$B$9997, J$4, FRACAS!$D$5:$D$9997, "&lt;="&amp;J191)), "" )</f>
        <v/>
      </c>
      <c r="DL191" s="282" t="str">
        <f>IF(K191&gt; 0,(COUNTIFS(FRACAS!$B$5:$B$9997, K$4, FRACAS!$D$5:$D$9997, "&lt;="&amp;K191)), "" )</f>
        <v/>
      </c>
      <c r="DM191" s="282" t="str">
        <f>IF(L191&gt; 0,(COUNTIFS(FRACAS!$B$5:$B$9997, L$4, FRACAS!$D$5:$D$9997, "&lt;="&amp;L191)), "" )</f>
        <v/>
      </c>
      <c r="DN191" s="282" t="str">
        <f>IF(M191&gt; 0,(COUNTIFS(FRACAS!$B$5:$B$9997, M$4, FRACAS!$D$5:$D$9997, "&lt;="&amp;M191)), "" )</f>
        <v/>
      </c>
      <c r="DO191" s="308"/>
      <c r="DP191" s="276"/>
      <c r="DQ191" s="276"/>
      <c r="DR191" s="276"/>
      <c r="DS191" s="276"/>
      <c r="DT191" s="276"/>
      <c r="DU191" s="276"/>
      <c r="DV191" s="276"/>
      <c r="DW191" s="276"/>
      <c r="DX191" s="276"/>
      <c r="DY191" s="276"/>
      <c r="DZ191" s="276"/>
      <c r="EA191" s="276"/>
      <c r="EB191" s="276"/>
      <c r="EC191" s="276"/>
      <c r="ED191" s="276"/>
      <c r="EE191" s="276"/>
      <c r="EF191" s="276"/>
      <c r="EG191" s="276"/>
      <c r="EH191" s="276"/>
      <c r="EI191" s="276"/>
      <c r="EJ191" s="276"/>
      <c r="EK191" s="276"/>
      <c r="EL191" s="276"/>
      <c r="EM191" s="276"/>
      <c r="EN191" s="276"/>
      <c r="EO191" s="276"/>
      <c r="EP191" s="276"/>
      <c r="EQ191" s="276"/>
      <c r="ER191" s="276"/>
      <c r="ES191" s="276"/>
      <c r="ET191" s="276"/>
      <c r="EU191" s="276"/>
      <c r="EV191" s="276"/>
      <c r="EW191" s="276"/>
      <c r="EX191" s="276"/>
      <c r="EY191" s="276"/>
      <c r="EZ191" s="276"/>
      <c r="FA191" s="276"/>
      <c r="FB191" s="277"/>
      <c r="JN191" s="310"/>
      <c r="JO191" s="309"/>
      <c r="JP191" s="309"/>
      <c r="JQ191" s="309"/>
      <c r="JR191" s="309"/>
      <c r="JS191" s="309"/>
      <c r="JT191" s="309"/>
      <c r="JU191" s="309"/>
      <c r="JV191" s="309"/>
      <c r="JW191" s="309"/>
      <c r="JX191" s="309"/>
      <c r="JY191" s="309"/>
      <c r="JZ191" s="309"/>
      <c r="KA191" s="309"/>
      <c r="KB191" s="309"/>
      <c r="KC191" s="309"/>
      <c r="KD191" s="309"/>
      <c r="KE191" s="309"/>
      <c r="KF191" s="309"/>
      <c r="KG191" s="309"/>
      <c r="KH191" s="309"/>
      <c r="KI191" s="309"/>
      <c r="KJ191" s="309"/>
      <c r="KK191" s="309"/>
      <c r="KL191" s="309"/>
      <c r="KM191" s="309"/>
      <c r="KN191" s="309"/>
      <c r="KO191" s="309"/>
      <c r="KP191" s="309"/>
      <c r="KQ191" s="309"/>
      <c r="KR191" s="309"/>
      <c r="KS191" s="309"/>
      <c r="KT191" s="309"/>
      <c r="KU191" s="309"/>
      <c r="KV191" s="309"/>
      <c r="KW191" s="309"/>
      <c r="KX191" s="309"/>
      <c r="KY191" s="309"/>
      <c r="KZ191" s="309"/>
      <c r="LA191" s="309"/>
      <c r="LC191" s="302" t="str">
        <f t="shared" si="17"/>
        <v/>
      </c>
      <c r="LD191" s="354" t="str" cm="1">
        <f t="array" ref="LD191">IFERROR(
    (((D191/FRACAS!$AY$1)*60))
    /
    (((D191/FRACAS!$AY$1)*60) + SUMPRODUCT((FRACAS!$B$5:$B$9997=D$4)*(FRACAS!$D$5:$D$9997&lt;=D191)*(IFERROR(FRACAS!$AM$5:$AM$9997,0)))
    ),"")</f>
        <v/>
      </c>
      <c r="LE191" s="354" t="str" cm="1">
        <f t="array" ref="LE191">IFERROR(
    (((E191/FRACAS!$AY$1)*60))
    /
    (((E191/FRACAS!$AY$1)*60) + SUMPRODUCT((FRACAS!$B$5:$B$9997=E$4)*(FRACAS!$D$5:$D$9997&lt;=E191)*(IFERROR(FRACAS!$AM$5:$AM$9997,0)))
    ),"")</f>
        <v/>
      </c>
      <c r="LF191" s="354" t="str" cm="1">
        <f t="array" ref="LF191">IFERROR(
    (((F191/FRACAS!$AY$1)*60))
    /
    (((F191/FRACAS!$AY$1)*60) + SUMPRODUCT((FRACAS!$B$5:$B$9997=F$4)*(FRACAS!$D$5:$D$9997&lt;=F191)*(IFERROR(FRACAS!$AM$5:$AM$9997,0)))
    ),"")</f>
        <v/>
      </c>
      <c r="LG191" s="354" t="str" cm="1">
        <f t="array" ref="LG191">IFERROR(
    (((G191/FRACAS!$AY$1)*60))
    /
    (((G191/FRACAS!$AY$1)*60) + SUMPRODUCT((FRACAS!$B$5:$B$9997=G$4)*(FRACAS!$D$5:$D$9997&lt;=G191)*(IFERROR(FRACAS!$AM$5:$AM$9997,0)))
    ),"")</f>
        <v/>
      </c>
      <c r="LH191" s="354" t="str" cm="1">
        <f t="array" ref="LH191">IFERROR(
    (((H191/FRACAS!$AY$1)*60))
    /
    (((H191/FRACAS!$AY$1)*60) + SUMPRODUCT((FRACAS!$B$5:$B$9997=H$4)*(FRACAS!$D$5:$D$9997&lt;=H191)*(IFERROR(FRACAS!$AM$5:$AM$9997,0)))
    ),"")</f>
        <v/>
      </c>
      <c r="LI191" s="354" t="str" cm="1">
        <f t="array" ref="LI191">IFERROR(
    (((I191/FRACAS!$AY$1)*60))
    /
    (((I191/FRACAS!$AY$1)*60) + SUMPRODUCT((FRACAS!$B$5:$B$9997=I$4)*(FRACAS!$D$5:$D$9997&lt;=I191)*(IFERROR(FRACAS!$AM$5:$AM$9997,0)))
    ),"")</f>
        <v/>
      </c>
      <c r="LJ191" s="354" t="str" cm="1">
        <f t="array" ref="LJ191">IFERROR(
    (((J191/FRACAS!$AY$1)*60))
    /
    (((J191/FRACAS!$AY$1)*60) + SUMPRODUCT((FRACAS!$B$5:$B$9997=J$4)*(FRACAS!$D$5:$D$9997&lt;=J191)*(IFERROR(FRACAS!$AM$5:$AM$9997,0)))
    ),"")</f>
        <v/>
      </c>
      <c r="LK191" s="354" t="str" cm="1">
        <f t="array" ref="LK191">IFERROR(
    (((K191/FRACAS!$AY$1)*60))
    /
    (((K191/FRACAS!$AY$1)*60) + SUMPRODUCT((FRACAS!$B$5:$B$9997=K$4)*(FRACAS!$D$5:$D$9997&lt;=K191)*(IFERROR(FRACAS!$AM$5:$AM$9997,0)))
    ),"")</f>
        <v/>
      </c>
      <c r="LL191" s="354" t="str" cm="1">
        <f t="array" ref="LL191">IFERROR(
    (((L191/FRACAS!$AY$1)*60))
    /
    (((L191/FRACAS!$AY$1)*60) + SUMPRODUCT((FRACAS!$B$5:$B$9997=L$4)*(FRACAS!$D$5:$D$9997&lt;=L191)*(IFERROR(FRACAS!$AM$5:$AM$9997,0)))
    ),"")</f>
        <v/>
      </c>
      <c r="LM191" s="354" t="str" cm="1">
        <f t="array" ref="LM191">IFERROR(
    (((M191/FRACAS!$AY$1)*60))
    /
    (((M191/FRACAS!$AY$1)*60) + SUMPRODUCT((FRACAS!$B$5:$B$9997=M$4)*(FRACAS!$D$5:$D$9997&lt;=M191)*(IFERROR(FRACAS!$AM$5:$AM$9997,0)))
    ),"")</f>
        <v/>
      </c>
      <c r="LN191" s="308"/>
      <c r="LO191" s="276"/>
      <c r="LP191" s="276"/>
      <c r="LQ191" s="276"/>
      <c r="LR191" s="276"/>
      <c r="LS191" s="276"/>
      <c r="LT191" s="276"/>
      <c r="LU191" s="276"/>
      <c r="LV191" s="276"/>
      <c r="LW191" s="276"/>
      <c r="LX191" s="276"/>
      <c r="LY191" s="276"/>
      <c r="LZ191" s="276"/>
      <c r="MA191" s="276"/>
      <c r="MB191" s="276"/>
      <c r="MC191" s="276"/>
      <c r="MD191" s="276"/>
      <c r="ME191" s="276"/>
      <c r="MF191" s="276"/>
      <c r="MG191" s="276"/>
      <c r="MH191" s="276"/>
      <c r="MI191" s="276"/>
      <c r="MJ191" s="276"/>
      <c r="MK191" s="276"/>
      <c r="ML191" s="276"/>
      <c r="MM191" s="276"/>
      <c r="MN191" s="276"/>
      <c r="MO191" s="276"/>
      <c r="MP191" s="276"/>
      <c r="MQ191" s="276"/>
      <c r="MR191" s="276"/>
      <c r="MS191" s="276"/>
      <c r="MT191" s="276"/>
      <c r="MU191" s="276"/>
      <c r="MV191" s="276"/>
      <c r="MW191" s="276"/>
      <c r="MX191" s="276"/>
      <c r="MY191" s="276"/>
      <c r="MZ191" s="276"/>
      <c r="NA191" s="277"/>
      <c r="ND191" s="345">
        <f t="shared" si="18"/>
        <v>0</v>
      </c>
      <c r="NE191" s="346" t="str">
        <f t="shared" si="16"/>
        <v/>
      </c>
      <c r="NF191" s="347" t="str" cm="1">
        <f t="array" ref="NF191">IF($ND191=0,"",(IFERROR( (IFERROR($ND191/FRACAS!$AY$1*60,0) - SUMPRODUCT( (FRACAS!$K$5:$K$9999=NF$2) * IFERROR(FRACAS!$AN$5:$AN$9999,0) ) ) / IFERROR($ND191/FRACAS!$AY$1*60,0), 1 )))</f>
        <v/>
      </c>
      <c r="NG191" s="347" t="str" cm="1">
        <f t="array" ref="NG191">IF($ND191=0,"",(IFERROR( (IFERROR($ND191/FRACAS!$AY$1*60,0) - SUMPRODUCT( (FRACAS!$K$5:$K$9999=NG$2) * IFERROR(FRACAS!$AN$5:$AN$9999,0) ) ) / IFERROR($ND191/FRACAS!$AY$1*60,0), 1 )))</f>
        <v/>
      </c>
      <c r="NH191" s="347" t="str" cm="1">
        <f t="array" ref="NH191">IF($ND191=0,"",(IFERROR( (IFERROR($ND191/FRACAS!$AY$1*60,0) - SUMPRODUCT( (FRACAS!$K$5:$K$9999=NH$2) * IFERROR(FRACAS!$AN$5:$AN$9999,0) ) ) / IFERROR($ND191/FRACAS!$AY$1*60,0), 1 )))</f>
        <v/>
      </c>
      <c r="NI191" s="347" t="str" cm="1">
        <f t="array" ref="NI191">IF($ND191=0,"",(IFERROR( (IFERROR($ND191/FRACAS!$AY$1*60,0) - SUMPRODUCT( (FRACAS!$K$5:$K$9999=NI$2) * IFERROR(FRACAS!$AN$5:$AN$9999,0) ) ) / IFERROR($ND191/FRACAS!$AY$1*60,0), 1 )))</f>
        <v/>
      </c>
      <c r="NJ191" s="347" t="str" cm="1">
        <f t="array" ref="NJ191">IF($ND191=0,"",(IFERROR( (IFERROR($ND191/FRACAS!$AY$1*60,0) - SUMPRODUCT( (FRACAS!$K$5:$K$9999=NJ$2) * IFERROR(FRACAS!$AN$5:$AN$9999,0) ) ) / IFERROR($ND191/FRACAS!$AY$1*60,0), 1 )))</f>
        <v/>
      </c>
      <c r="NK191" s="347" t="str" cm="1">
        <f t="array" ref="NK191">IF($ND191=0,"",(IFERROR( (IFERROR($ND191/FRACAS!$AY$1*60,0) - SUMPRODUCT( (FRACAS!$K$5:$K$9999=NK$2) * IFERROR(FRACAS!$AN$5:$AN$9999,0) ) ) / IFERROR($ND191/FRACAS!$AY$1*60,0), 1 )))</f>
        <v/>
      </c>
      <c r="NL191" s="347" t="str" cm="1">
        <f t="array" ref="NL191">IF($ND191=0,"",(IFERROR( (IFERROR($ND191/FRACAS!$AY$1*60,0) - SUMPRODUCT( (FRACAS!$K$5:$K$9999=NL$2) * IFERROR(FRACAS!$AN$5:$AN$9999,0) ) ) / IFERROR($ND191/FRACAS!$AY$1*60,0), 1 )))</f>
        <v/>
      </c>
      <c r="NM191" s="347" t="str" cm="1">
        <f t="array" ref="NM191">IF($ND191=0,"",(IFERROR( (IFERROR($ND191/FRACAS!$AY$1*60,0) - SUMPRODUCT( (FRACAS!$K$5:$K$9999=NM$2) * IFERROR(FRACAS!$AN$5:$AN$9999,0) ) ) / IFERROR($ND191/FRACAS!$AY$1*60,0), 1 )))</f>
        <v/>
      </c>
      <c r="NN191" s="347" t="str" cm="1">
        <f t="array" ref="NN191">IF($ND191=0,"",(IFERROR( (IFERROR($ND191/FRACAS!$AY$1*60,0) - SUMPRODUCT( (FRACAS!$K$5:$K$9999=NN$2) * IFERROR(FRACAS!$AN$5:$AN$9999,0) ) ) / IFERROR($ND191/FRACAS!$AY$1*60,0), 1 )))</f>
        <v/>
      </c>
      <c r="NO191" s="347" t="str" cm="1">
        <f t="array" ref="NO191">IF($ND191=0,"",(IFERROR( (IFERROR($ND191/FRACAS!$AY$1*60,0) - SUMPRODUCT( (FRACAS!$K$5:$K$9999=NO$2) * IFERROR(FRACAS!$AN$5:$AN$9999,0) ) ) / IFERROR($ND191/FRACAS!$AY$1*60,0), 1 )))</f>
        <v/>
      </c>
      <c r="NP191" s="347" t="str" cm="1">
        <f t="array" ref="NP191">IF($ND191=0,"",(IFERROR( (IFERROR($ND191/FRACAS!$AY$1*60,0) - SUMPRODUCT( (FRACAS!$K$5:$K$9999=NP$2) * IFERROR(FRACAS!$AN$5:$AN$9999,0) ) ) / IFERROR($ND191/FRACAS!$AY$1*60,0), 1 )))</f>
        <v/>
      </c>
      <c r="NQ191" s="347" t="str" cm="1">
        <f t="array" ref="NQ191">IF($ND191=0,"",(IFERROR( (IFERROR($ND191/FRACAS!$AY$1*60,0) - SUMPRODUCT( (FRACAS!$K$5:$K$9999=NQ$2) * IFERROR(FRACAS!$AN$5:$AN$9999,0) ) ) / IFERROR($ND191/FRACAS!$AY$1*60,0), 1 )))</f>
        <v/>
      </c>
      <c r="NR191" s="347" t="str" cm="1">
        <f t="array" ref="NR191">IF($ND191=0,"",(IFERROR( (IFERROR($ND191/FRACAS!$AY$1*60,0) - SUMPRODUCT( (FRACAS!$K$5:$K$9999=NR$2) * IFERROR(FRACAS!$AN$5:$AN$9999,0) ) ) / IFERROR($ND191/FRACAS!$AY$1*60,0), 1 )))</f>
        <v/>
      </c>
      <c r="NS191" s="347" t="str" cm="1">
        <f t="array" ref="NS191">IF($ND191=0,"",(IFERROR( (IFERROR($ND191/FRACAS!$AY$1*60,0) - SUMPRODUCT( (FRACAS!$K$5:$K$9999=NS$2) * IFERROR(FRACAS!$AN$5:$AN$9999,0) ) ) / IFERROR($ND191/FRACAS!$AY$1*60,0), 1 )))</f>
        <v/>
      </c>
      <c r="NT191" s="347" t="str" cm="1">
        <f t="array" ref="NT191">IF($ND191=0,"",(IFERROR( (IFERROR($ND191/FRACAS!$AY$1*60,0) - SUMPRODUCT( (FRACAS!$K$5:$K$9999=NT$2) * IFERROR(FRACAS!$AN$5:$AN$9999,0) ) ) / IFERROR($ND191/FRACAS!$AY$1*60,0), 1 )))</f>
        <v/>
      </c>
      <c r="NU191" s="347" t="str" cm="1">
        <f t="array" ref="NU191">IF($ND191=0,"",(IFERROR( (IFERROR($ND191/FRACAS!$AY$1*60,0) - SUMPRODUCT( (FRACAS!$K$5:$K$9999=NU$2) * IFERROR(FRACAS!$AN$5:$AN$9999,0) ) ) / IFERROR($ND191/FRACAS!$AY$1*60,0), 1 )))</f>
        <v/>
      </c>
      <c r="NV191" s="347" t="str" cm="1">
        <f t="array" ref="NV191">IF($ND191=0,"",(IFERROR( (IFERROR($ND191/FRACAS!$AY$1*60,0) - SUMPRODUCT( (FRACAS!$K$5:$K$9999=NV$2) * IFERROR(FRACAS!$AN$5:$AN$9999,0) ) ) / IFERROR($ND191/FRACAS!$AY$1*60,0), 1 )))</f>
        <v/>
      </c>
      <c r="NW191" s="347" t="str" cm="1">
        <f t="array" ref="NW191">IF($ND191=0,"",(IFERROR( (IFERROR($ND191/FRACAS!$AY$1*60,0) - SUMPRODUCT( (FRACAS!$K$5:$K$9999=NW$2) * IFERROR(FRACAS!$AN$5:$AN$9999,0) ) ) / IFERROR($ND191/FRACAS!$AY$1*60,0), 1 )))</f>
        <v/>
      </c>
      <c r="NX191" s="347" t="str" cm="1">
        <f t="array" ref="NX191">IF($ND191=0,"",(IFERROR( (IFERROR($ND191/FRACAS!$AY$1*60,0) - SUMPRODUCT( (FRACAS!$K$5:$K$9999=NX$2) * IFERROR(FRACAS!$AN$5:$AN$9999,0) ) ) / IFERROR($ND191/FRACAS!$AY$1*60,0), 1 )))</f>
        <v/>
      </c>
      <c r="NY191" s="347" t="str" cm="1">
        <f t="array" ref="NY191">IF($ND191=0,"",(IFERROR( (IFERROR($ND191/FRACAS!$AY$1*60,0) - SUMPRODUCT( (FRACAS!$K$5:$K$9999=NY$2) * IFERROR(FRACAS!$AN$5:$AN$9999,0) ) ) / IFERROR($ND191/FRACAS!$AY$1*60,0), 1 )))</f>
        <v/>
      </c>
      <c r="NZ191" s="347" t="str" cm="1">
        <f t="array" ref="NZ191">IF($ND191=0,"",(IFERROR( (IFERROR($ND191/FRACAS!$AY$1*60,0) - SUMPRODUCT( (FRACAS!$K$5:$K$9999=NZ$2) * IFERROR(FRACAS!$AN$5:$AN$9999,0) ) ) / IFERROR($ND191/FRACAS!$AY$1*60,0), 1 )))</f>
        <v/>
      </c>
      <c r="OA191" s="347" t="str" cm="1">
        <f t="array" ref="OA191">IF($ND191=0,"",(IFERROR( (IFERROR($ND191/FRACAS!$AY$1*60,0) - SUMPRODUCT( (FRACAS!$K$5:$K$9999=OA$2) * IFERROR(FRACAS!$AN$5:$AN$9999,0) ) ) / IFERROR($ND191/FRACAS!$AY$1*60,0), 1 )))</f>
        <v/>
      </c>
      <c r="OB191" s="347" t="str" cm="1">
        <f t="array" ref="OB191">IF($ND191=0,"",(IFERROR( (IFERROR($ND191/FRACAS!$AY$1*60,0) - SUMPRODUCT( (FRACAS!$K$5:$K$9999=OB$2) * IFERROR(FRACAS!$AN$5:$AN$9999,0) ) ) / IFERROR($ND191/FRACAS!$AY$1*60,0), 1 )))</f>
        <v/>
      </c>
      <c r="OC191" s="347" t="str" cm="1">
        <f t="array" ref="OC191">IF($ND191=0,"",(IFERROR( (IFERROR($ND191/FRACAS!$AY$1*60,0) - SUMPRODUCT( (FRACAS!$K$5:$K$9999=OC$2) * IFERROR(FRACAS!$AN$5:$AN$9999,0) ) ) / IFERROR($ND191/FRACAS!$AY$1*60,0), 1 )))</f>
        <v/>
      </c>
      <c r="OD191" s="347" t="str" cm="1">
        <f t="array" ref="OD191">IF($ND191=0,"",(IFERROR( (IFERROR($ND191/FRACAS!$AY$1*60,0) - SUMPRODUCT( (FRACAS!$K$5:$K$9999=OD$2) * IFERROR(FRACAS!$AN$5:$AN$9999,0) ) ) / IFERROR($ND191/FRACAS!$AY$1*60,0), 1 )))</f>
        <v/>
      </c>
      <c r="OE191" s="347" t="str" cm="1">
        <f t="array" ref="OE191">IF($ND191=0,"",(IFERROR( (IFERROR($ND191/FRACAS!$AY$1*60,0) - SUMPRODUCT( (FRACAS!$K$5:$K$9999=OE$2) * IFERROR(FRACAS!$AN$5:$AN$9999,0) ) ) / IFERROR($ND191/FRACAS!$AY$1*60,0), 1 )))</f>
        <v/>
      </c>
      <c r="OF191" s="347" t="str" cm="1">
        <f t="array" ref="OF191">IF($ND191=0,"",(IFERROR( (IFERROR($ND191/FRACAS!$AY$1*60,0) - SUMPRODUCT( (FRACAS!$K$5:$K$9999=OF$2) * IFERROR(FRACAS!$AN$5:$AN$9999,0) ) ) / IFERROR($ND191/FRACAS!$AY$1*60,0), 1 )))</f>
        <v/>
      </c>
      <c r="OG191" s="347" t="str" cm="1">
        <f t="array" ref="OG191">IF($ND191=0,"",(IFERROR( (IFERROR($ND191/FRACAS!$AY$1*60,0) - SUMPRODUCT( (FRACAS!$K$5:$K$9999=OG$2) * IFERROR(FRACAS!$AN$5:$AN$9999,0) ) ) / IFERROR($ND191/FRACAS!$AY$1*60,0), 1 )))</f>
        <v/>
      </c>
      <c r="OH191" s="347" t="str" cm="1">
        <f t="array" ref="OH191">IF($ND191=0,"",(IFERROR( (IFERROR($ND191/FRACAS!$AY$1*60,0) - SUMPRODUCT( (FRACAS!$K$5:$K$9999=OH$2) * IFERROR(FRACAS!$AN$5:$AN$9999,0) ) ) / IFERROR($ND191/FRACAS!$AY$1*60,0), 1 )))</f>
        <v/>
      </c>
      <c r="OI191" s="347" t="str" cm="1">
        <f t="array" ref="OI191">IF($ND191=0,"",(IFERROR( (IFERROR($ND191/FRACAS!$AY$1*60,0) - SUMPRODUCT( (FRACAS!$K$5:$K$9999=OI$2) * IFERROR(FRACAS!$AN$5:$AN$9999,0) ) ) / IFERROR($ND191/FRACAS!$AY$1*60,0), 1 )))</f>
        <v/>
      </c>
      <c r="OJ191" s="347" t="str" cm="1">
        <f t="array" ref="OJ191">IF($ND191=0,"",(IFERROR( (IFERROR($ND191/FRACAS!$AY$1*60,0) - SUMPRODUCT( (FRACAS!$K$5:$K$9999=OJ$2) * IFERROR(FRACAS!$AN$5:$AN$9999,0) ) ) / IFERROR($ND191/FRACAS!$AY$1*60,0), 1 )))</f>
        <v/>
      </c>
      <c r="OK191" s="347" t="str" cm="1">
        <f t="array" ref="OK191">IF($ND191=0,"",(IFERROR( (IFERROR($ND191/FRACAS!$AY$1*60,0) - SUMPRODUCT( (FRACAS!$K$5:$K$9999=OK$2) * IFERROR(FRACAS!$AN$5:$AN$9999,0) ) ) / IFERROR($ND191/FRACAS!$AY$1*60,0), 1 )))</f>
        <v/>
      </c>
      <c r="OL191" s="347" t="str" cm="1">
        <f t="array" ref="OL191">IF($ND191=0,"",(IFERROR( (IFERROR($ND191/FRACAS!$AY$1*60,0) - SUMPRODUCT( (FRACAS!$K$5:$K$9999=OL$2) * IFERROR(FRACAS!$AN$5:$AN$9999,0) ) ) / IFERROR($ND191/FRACAS!$AY$1*60,0), 1 )))</f>
        <v/>
      </c>
      <c r="OM191" s="347" t="str" cm="1">
        <f t="array" ref="OM191">IF($ND191=0,"",(IFERROR( (IFERROR($ND191/FRACAS!$AY$1*60,0) - SUMPRODUCT( (FRACAS!$K$5:$K$9999=OM$2) * IFERROR(FRACAS!$AN$5:$AN$9999,0) ) ) / IFERROR($ND191/FRACAS!$AY$1*60,0), 1 )))</f>
        <v/>
      </c>
      <c r="ON191" s="347" t="str" cm="1">
        <f t="array" ref="ON191">IF($ND191=0,"",(IFERROR( (IFERROR($ND191/FRACAS!$AY$1*60,0) - SUMPRODUCT( (FRACAS!$K$5:$K$9999=ON$2) * IFERROR(FRACAS!$AN$5:$AN$9999,0) ) ) / IFERROR($ND191/FRACAS!$AY$1*60,0), 1 )))</f>
        <v/>
      </c>
    </row>
    <row r="192" spans="2:404" ht="15" customHeight="1">
      <c r="B192" s="301" t="s">
        <v>247</v>
      </c>
      <c r="C192" s="302">
        <v>46570</v>
      </c>
      <c r="D192" s="279"/>
      <c r="E192" s="279"/>
      <c r="F192" s="279"/>
      <c r="G192" s="279"/>
      <c r="H192" s="279"/>
      <c r="I192" s="279"/>
      <c r="J192" s="279"/>
      <c r="K192" s="279"/>
      <c r="L192" s="279"/>
      <c r="M192" s="279"/>
      <c r="N192" s="305"/>
      <c r="O192" s="279"/>
      <c r="P192" s="279"/>
      <c r="Q192" s="279"/>
      <c r="R192" s="279"/>
      <c r="S192" s="279"/>
      <c r="T192" s="279"/>
      <c r="U192" s="279"/>
      <c r="V192" s="279"/>
      <c r="W192" s="279"/>
      <c r="X192" s="279"/>
      <c r="Y192" s="279"/>
      <c r="Z192" s="279"/>
      <c r="AA192" s="279"/>
      <c r="AB192" s="279"/>
      <c r="AC192" s="279"/>
      <c r="AD192" s="279"/>
      <c r="AE192" s="279"/>
      <c r="AF192" s="279"/>
      <c r="AG192" s="279"/>
      <c r="AH192" s="279"/>
      <c r="AI192" s="279"/>
      <c r="AJ192" s="279"/>
      <c r="AK192" s="279"/>
      <c r="AL192" s="279"/>
      <c r="AM192" s="279"/>
      <c r="AN192" s="279"/>
      <c r="AO192" s="279"/>
      <c r="AP192" s="279"/>
      <c r="AQ192" s="279"/>
      <c r="AR192" s="279"/>
      <c r="AS192" s="279"/>
      <c r="AT192" s="279"/>
      <c r="AU192" s="279"/>
      <c r="AV192" s="279"/>
      <c r="AW192" s="279"/>
      <c r="AX192" s="279"/>
      <c r="AY192" s="279"/>
      <c r="AZ192" s="279"/>
      <c r="BA192" s="280"/>
      <c r="BB192" s="266"/>
      <c r="BD192" s="352"/>
      <c r="BE192" s="352"/>
      <c r="BF192" s="352"/>
      <c r="BG192" s="352"/>
      <c r="BH192" s="352"/>
      <c r="BI192" s="352"/>
      <c r="BJ192" s="352"/>
      <c r="BK192" s="352"/>
      <c r="BL192" s="352"/>
      <c r="BM192" s="352"/>
      <c r="BN192" s="352"/>
      <c r="BO192" s="352"/>
      <c r="BP192" s="352"/>
      <c r="BQ192" s="352"/>
      <c r="BR192" s="352"/>
      <c r="BS192" s="352"/>
      <c r="BT192" s="352"/>
      <c r="BU192" s="352"/>
      <c r="BV192" s="352"/>
      <c r="BW192" s="352"/>
      <c r="BX192" s="352"/>
      <c r="BY192" s="352"/>
      <c r="BZ192" s="352"/>
      <c r="CA192" s="352"/>
      <c r="CB192" s="352"/>
      <c r="CC192" s="352"/>
      <c r="CD192" s="352"/>
      <c r="CE192" s="352"/>
      <c r="CF192" s="352"/>
      <c r="CG192" s="352"/>
      <c r="CH192" s="352"/>
      <c r="CI192" s="352"/>
      <c r="CJ192" s="352"/>
      <c r="CK192" s="352"/>
      <c r="CL192" s="352"/>
      <c r="CM192" s="352"/>
      <c r="CN192" s="352"/>
      <c r="CO192" s="352"/>
      <c r="CP192" s="352"/>
      <c r="CQ192" s="352"/>
      <c r="CR192" s="352"/>
      <c r="CS192" s="352"/>
      <c r="CT192" s="352"/>
      <c r="CU192" s="352"/>
      <c r="CV192" s="352"/>
      <c r="CW192" s="352"/>
      <c r="CX192" s="352"/>
      <c r="CY192" s="352"/>
      <c r="CZ192" s="352"/>
      <c r="DA192" s="352"/>
      <c r="DC192" s="266">
        <f t="shared" si="14"/>
        <v>0</v>
      </c>
      <c r="DD192" s="302" t="str">
        <f t="shared" si="15"/>
        <v/>
      </c>
      <c r="DE192" s="328" t="str">
        <f>IF(D192&gt; 0,(COUNTIFS(FRACAS!$B$5:$B$9997, D$4, FRACAS!$D$5:$D$9997, "&lt;="&amp;D192)), "" )</f>
        <v/>
      </c>
      <c r="DF192" s="282" t="str">
        <f>IF(E192&gt; 0,(COUNTIFS(FRACAS!$B$5:$B$9997, E$4, FRACAS!$D$5:$D$9997, "&lt;="&amp;E192)), "" )</f>
        <v/>
      </c>
      <c r="DG192" s="282" t="str">
        <f>IF(F192&gt; 0,(COUNTIFS(FRACAS!$B$5:$B$9997, F$4, FRACAS!$D$5:$D$9997, "&lt;="&amp;F192)), "" )</f>
        <v/>
      </c>
      <c r="DH192" s="282" t="str">
        <f>IF(G192&gt; 0,(COUNTIFS(FRACAS!$B$5:$B$9997, G$4, FRACAS!$D$5:$D$9997, "&lt;="&amp;G192)), "" )</f>
        <v/>
      </c>
      <c r="DI192" s="282" t="str">
        <f>IF(H192&gt; 0,(COUNTIFS(FRACAS!$B$5:$B$9997, H$4, FRACAS!$D$5:$D$9997, "&lt;="&amp;H192)), "" )</f>
        <v/>
      </c>
      <c r="DJ192" s="282" t="str">
        <f>IF(I192&gt; 0,(COUNTIFS(FRACAS!$B$5:$B$9997, I$4, FRACAS!$D$5:$D$9997, "&lt;="&amp;I192)), "" )</f>
        <v/>
      </c>
      <c r="DK192" s="282" t="str">
        <f>IF(J192&gt; 0,(COUNTIFS(FRACAS!$B$5:$B$9997, J$4, FRACAS!$D$5:$D$9997, "&lt;="&amp;J192)), "" )</f>
        <v/>
      </c>
      <c r="DL192" s="282" t="str">
        <f>IF(K192&gt; 0,(COUNTIFS(FRACAS!$B$5:$B$9997, K$4, FRACAS!$D$5:$D$9997, "&lt;="&amp;K192)), "" )</f>
        <v/>
      </c>
      <c r="DM192" s="282" t="str">
        <f>IF(L192&gt; 0,(COUNTIFS(FRACAS!$B$5:$B$9997, L$4, FRACAS!$D$5:$D$9997, "&lt;="&amp;L192)), "" )</f>
        <v/>
      </c>
      <c r="DN192" s="282" t="str">
        <f>IF(M192&gt; 0,(COUNTIFS(FRACAS!$B$5:$B$9997, M$4, FRACAS!$D$5:$D$9997, "&lt;="&amp;M192)), "" )</f>
        <v/>
      </c>
      <c r="DO192" s="308"/>
      <c r="DP192" s="276"/>
      <c r="DQ192" s="276"/>
      <c r="DR192" s="276"/>
      <c r="DS192" s="276"/>
      <c r="DT192" s="276"/>
      <c r="DU192" s="276"/>
      <c r="DV192" s="276"/>
      <c r="DW192" s="276"/>
      <c r="DX192" s="276"/>
      <c r="DY192" s="276"/>
      <c r="DZ192" s="276"/>
      <c r="EA192" s="276"/>
      <c r="EB192" s="276"/>
      <c r="EC192" s="276"/>
      <c r="ED192" s="276"/>
      <c r="EE192" s="276"/>
      <c r="EF192" s="276"/>
      <c r="EG192" s="276"/>
      <c r="EH192" s="276"/>
      <c r="EI192" s="276"/>
      <c r="EJ192" s="276"/>
      <c r="EK192" s="276"/>
      <c r="EL192" s="276"/>
      <c r="EM192" s="276"/>
      <c r="EN192" s="276"/>
      <c r="EO192" s="276"/>
      <c r="EP192" s="276"/>
      <c r="EQ192" s="276"/>
      <c r="ER192" s="276"/>
      <c r="ES192" s="276"/>
      <c r="ET192" s="276"/>
      <c r="EU192" s="276"/>
      <c r="EV192" s="276"/>
      <c r="EW192" s="276"/>
      <c r="EX192" s="276"/>
      <c r="EY192" s="276"/>
      <c r="EZ192" s="276"/>
      <c r="FA192" s="276"/>
      <c r="FB192" s="277"/>
      <c r="JN192" s="310"/>
      <c r="JO192" s="309"/>
      <c r="JP192" s="309"/>
      <c r="JQ192" s="309"/>
      <c r="JR192" s="309"/>
      <c r="JS192" s="309"/>
      <c r="JT192" s="309"/>
      <c r="JU192" s="309"/>
      <c r="JV192" s="309"/>
      <c r="JW192" s="309"/>
      <c r="JX192" s="309"/>
      <c r="JY192" s="309"/>
      <c r="JZ192" s="309"/>
      <c r="KA192" s="309"/>
      <c r="KB192" s="309"/>
      <c r="KC192" s="309"/>
      <c r="KD192" s="309"/>
      <c r="KE192" s="309"/>
      <c r="KF192" s="309"/>
      <c r="KG192" s="309"/>
      <c r="KH192" s="309"/>
      <c r="KI192" s="309"/>
      <c r="KJ192" s="309"/>
      <c r="KK192" s="309"/>
      <c r="KL192" s="309"/>
      <c r="KM192" s="309"/>
      <c r="KN192" s="309"/>
      <c r="KO192" s="309"/>
      <c r="KP192" s="309"/>
      <c r="KQ192" s="309"/>
      <c r="KR192" s="309"/>
      <c r="KS192" s="309"/>
      <c r="KT192" s="309"/>
      <c r="KU192" s="309"/>
      <c r="KV192" s="309"/>
      <c r="KW192" s="309"/>
      <c r="KX192" s="309"/>
      <c r="KY192" s="309"/>
      <c r="KZ192" s="309"/>
      <c r="LA192" s="309"/>
      <c r="LC192" s="302" t="str">
        <f t="shared" si="17"/>
        <v/>
      </c>
      <c r="LD192" s="354" t="str" cm="1">
        <f t="array" ref="LD192">IFERROR(
    (((D192/FRACAS!$AY$1)*60))
    /
    (((D192/FRACAS!$AY$1)*60) + SUMPRODUCT((FRACAS!$B$5:$B$9997=D$4)*(FRACAS!$D$5:$D$9997&lt;=D192)*(IFERROR(FRACAS!$AM$5:$AM$9997,0)))
    ),"")</f>
        <v/>
      </c>
      <c r="LE192" s="354" t="str" cm="1">
        <f t="array" ref="LE192">IFERROR(
    (((E192/FRACAS!$AY$1)*60))
    /
    (((E192/FRACAS!$AY$1)*60) + SUMPRODUCT((FRACAS!$B$5:$B$9997=E$4)*(FRACAS!$D$5:$D$9997&lt;=E192)*(IFERROR(FRACAS!$AM$5:$AM$9997,0)))
    ),"")</f>
        <v/>
      </c>
      <c r="LF192" s="354" t="str" cm="1">
        <f t="array" ref="LF192">IFERROR(
    (((F192/FRACAS!$AY$1)*60))
    /
    (((F192/FRACAS!$AY$1)*60) + SUMPRODUCT((FRACAS!$B$5:$B$9997=F$4)*(FRACAS!$D$5:$D$9997&lt;=F192)*(IFERROR(FRACAS!$AM$5:$AM$9997,0)))
    ),"")</f>
        <v/>
      </c>
      <c r="LG192" s="354" t="str" cm="1">
        <f t="array" ref="LG192">IFERROR(
    (((G192/FRACAS!$AY$1)*60))
    /
    (((G192/FRACAS!$AY$1)*60) + SUMPRODUCT((FRACAS!$B$5:$B$9997=G$4)*(FRACAS!$D$5:$D$9997&lt;=G192)*(IFERROR(FRACAS!$AM$5:$AM$9997,0)))
    ),"")</f>
        <v/>
      </c>
      <c r="LH192" s="354" t="str" cm="1">
        <f t="array" ref="LH192">IFERROR(
    (((H192/FRACAS!$AY$1)*60))
    /
    (((H192/FRACAS!$AY$1)*60) + SUMPRODUCT((FRACAS!$B$5:$B$9997=H$4)*(FRACAS!$D$5:$D$9997&lt;=H192)*(IFERROR(FRACAS!$AM$5:$AM$9997,0)))
    ),"")</f>
        <v/>
      </c>
      <c r="LI192" s="354" t="str" cm="1">
        <f t="array" ref="LI192">IFERROR(
    (((I192/FRACAS!$AY$1)*60))
    /
    (((I192/FRACAS!$AY$1)*60) + SUMPRODUCT((FRACAS!$B$5:$B$9997=I$4)*(FRACAS!$D$5:$D$9997&lt;=I192)*(IFERROR(FRACAS!$AM$5:$AM$9997,0)))
    ),"")</f>
        <v/>
      </c>
      <c r="LJ192" s="354" t="str" cm="1">
        <f t="array" ref="LJ192">IFERROR(
    (((J192/FRACAS!$AY$1)*60))
    /
    (((J192/FRACAS!$AY$1)*60) + SUMPRODUCT((FRACAS!$B$5:$B$9997=J$4)*(FRACAS!$D$5:$D$9997&lt;=J192)*(IFERROR(FRACAS!$AM$5:$AM$9997,0)))
    ),"")</f>
        <v/>
      </c>
      <c r="LK192" s="354" t="str" cm="1">
        <f t="array" ref="LK192">IFERROR(
    (((K192/FRACAS!$AY$1)*60))
    /
    (((K192/FRACAS!$AY$1)*60) + SUMPRODUCT((FRACAS!$B$5:$B$9997=K$4)*(FRACAS!$D$5:$D$9997&lt;=K192)*(IFERROR(FRACAS!$AM$5:$AM$9997,0)))
    ),"")</f>
        <v/>
      </c>
      <c r="LL192" s="354" t="str" cm="1">
        <f t="array" ref="LL192">IFERROR(
    (((L192/FRACAS!$AY$1)*60))
    /
    (((L192/FRACAS!$AY$1)*60) + SUMPRODUCT((FRACAS!$B$5:$B$9997=L$4)*(FRACAS!$D$5:$D$9997&lt;=L192)*(IFERROR(FRACAS!$AM$5:$AM$9997,0)))
    ),"")</f>
        <v/>
      </c>
      <c r="LM192" s="354" t="str" cm="1">
        <f t="array" ref="LM192">IFERROR(
    (((M192/FRACAS!$AY$1)*60))
    /
    (((M192/FRACAS!$AY$1)*60) + SUMPRODUCT((FRACAS!$B$5:$B$9997=M$4)*(FRACAS!$D$5:$D$9997&lt;=M192)*(IFERROR(FRACAS!$AM$5:$AM$9997,0)))
    ),"")</f>
        <v/>
      </c>
      <c r="LN192" s="308"/>
      <c r="LO192" s="276"/>
      <c r="LP192" s="276"/>
      <c r="LQ192" s="276"/>
      <c r="LR192" s="276"/>
      <c r="LS192" s="276"/>
      <c r="LT192" s="276"/>
      <c r="LU192" s="276"/>
      <c r="LV192" s="276"/>
      <c r="LW192" s="276"/>
      <c r="LX192" s="276"/>
      <c r="LY192" s="276"/>
      <c r="LZ192" s="276"/>
      <c r="MA192" s="276"/>
      <c r="MB192" s="276"/>
      <c r="MC192" s="276"/>
      <c r="MD192" s="276"/>
      <c r="ME192" s="276"/>
      <c r="MF192" s="276"/>
      <c r="MG192" s="276"/>
      <c r="MH192" s="276"/>
      <c r="MI192" s="276"/>
      <c r="MJ192" s="276"/>
      <c r="MK192" s="276"/>
      <c r="ML192" s="276"/>
      <c r="MM192" s="276"/>
      <c r="MN192" s="276"/>
      <c r="MO192" s="276"/>
      <c r="MP192" s="276"/>
      <c r="MQ192" s="276"/>
      <c r="MR192" s="276"/>
      <c r="MS192" s="276"/>
      <c r="MT192" s="276"/>
      <c r="MU192" s="276"/>
      <c r="MV192" s="276"/>
      <c r="MW192" s="276"/>
      <c r="MX192" s="276"/>
      <c r="MY192" s="276"/>
      <c r="MZ192" s="276"/>
      <c r="NA192" s="277"/>
      <c r="ND192" s="345">
        <f t="shared" si="18"/>
        <v>0</v>
      </c>
      <c r="NE192" s="346" t="str">
        <f t="shared" si="16"/>
        <v/>
      </c>
      <c r="NF192" s="347" t="str" cm="1">
        <f t="array" ref="NF192">IF($ND192=0,"",(IFERROR( (IFERROR($ND192/FRACAS!$AY$1*60,0) - SUMPRODUCT( (FRACAS!$K$5:$K$9999=NF$2) * IFERROR(FRACAS!$AN$5:$AN$9999,0) ) ) / IFERROR($ND192/FRACAS!$AY$1*60,0), 1 )))</f>
        <v/>
      </c>
      <c r="NG192" s="347" t="str" cm="1">
        <f t="array" ref="NG192">IF($ND192=0,"",(IFERROR( (IFERROR($ND192/FRACAS!$AY$1*60,0) - SUMPRODUCT( (FRACAS!$K$5:$K$9999=NG$2) * IFERROR(FRACAS!$AN$5:$AN$9999,0) ) ) / IFERROR($ND192/FRACAS!$AY$1*60,0), 1 )))</f>
        <v/>
      </c>
      <c r="NH192" s="347" t="str" cm="1">
        <f t="array" ref="NH192">IF($ND192=0,"",(IFERROR( (IFERROR($ND192/FRACAS!$AY$1*60,0) - SUMPRODUCT( (FRACAS!$K$5:$K$9999=NH$2) * IFERROR(FRACAS!$AN$5:$AN$9999,0) ) ) / IFERROR($ND192/FRACAS!$AY$1*60,0), 1 )))</f>
        <v/>
      </c>
      <c r="NI192" s="347" t="str" cm="1">
        <f t="array" ref="NI192">IF($ND192=0,"",(IFERROR( (IFERROR($ND192/FRACAS!$AY$1*60,0) - SUMPRODUCT( (FRACAS!$K$5:$K$9999=NI$2) * IFERROR(FRACAS!$AN$5:$AN$9999,0) ) ) / IFERROR($ND192/FRACAS!$AY$1*60,0), 1 )))</f>
        <v/>
      </c>
      <c r="NJ192" s="347" t="str" cm="1">
        <f t="array" ref="NJ192">IF($ND192=0,"",(IFERROR( (IFERROR($ND192/FRACAS!$AY$1*60,0) - SUMPRODUCT( (FRACAS!$K$5:$K$9999=NJ$2) * IFERROR(FRACAS!$AN$5:$AN$9999,0) ) ) / IFERROR($ND192/FRACAS!$AY$1*60,0), 1 )))</f>
        <v/>
      </c>
      <c r="NK192" s="347" t="str" cm="1">
        <f t="array" ref="NK192">IF($ND192=0,"",(IFERROR( (IFERROR($ND192/FRACAS!$AY$1*60,0) - SUMPRODUCT( (FRACAS!$K$5:$K$9999=NK$2) * IFERROR(FRACAS!$AN$5:$AN$9999,0) ) ) / IFERROR($ND192/FRACAS!$AY$1*60,0), 1 )))</f>
        <v/>
      </c>
      <c r="NL192" s="347" t="str" cm="1">
        <f t="array" ref="NL192">IF($ND192=0,"",(IFERROR( (IFERROR($ND192/FRACAS!$AY$1*60,0) - SUMPRODUCT( (FRACAS!$K$5:$K$9999=NL$2) * IFERROR(FRACAS!$AN$5:$AN$9999,0) ) ) / IFERROR($ND192/FRACAS!$AY$1*60,0), 1 )))</f>
        <v/>
      </c>
      <c r="NM192" s="347" t="str" cm="1">
        <f t="array" ref="NM192">IF($ND192=0,"",(IFERROR( (IFERROR($ND192/FRACAS!$AY$1*60,0) - SUMPRODUCT( (FRACAS!$K$5:$K$9999=NM$2) * IFERROR(FRACAS!$AN$5:$AN$9999,0) ) ) / IFERROR($ND192/FRACAS!$AY$1*60,0), 1 )))</f>
        <v/>
      </c>
      <c r="NN192" s="347" t="str" cm="1">
        <f t="array" ref="NN192">IF($ND192=0,"",(IFERROR( (IFERROR($ND192/FRACAS!$AY$1*60,0) - SUMPRODUCT( (FRACAS!$K$5:$K$9999=NN$2) * IFERROR(FRACAS!$AN$5:$AN$9999,0) ) ) / IFERROR($ND192/FRACAS!$AY$1*60,0), 1 )))</f>
        <v/>
      </c>
      <c r="NO192" s="347" t="str" cm="1">
        <f t="array" ref="NO192">IF($ND192=0,"",(IFERROR( (IFERROR($ND192/FRACAS!$AY$1*60,0) - SUMPRODUCT( (FRACAS!$K$5:$K$9999=NO$2) * IFERROR(FRACAS!$AN$5:$AN$9999,0) ) ) / IFERROR($ND192/FRACAS!$AY$1*60,0), 1 )))</f>
        <v/>
      </c>
      <c r="NP192" s="347" t="str" cm="1">
        <f t="array" ref="NP192">IF($ND192=0,"",(IFERROR( (IFERROR($ND192/FRACAS!$AY$1*60,0) - SUMPRODUCT( (FRACAS!$K$5:$K$9999=NP$2) * IFERROR(FRACAS!$AN$5:$AN$9999,0) ) ) / IFERROR($ND192/FRACAS!$AY$1*60,0), 1 )))</f>
        <v/>
      </c>
      <c r="NQ192" s="347" t="str" cm="1">
        <f t="array" ref="NQ192">IF($ND192=0,"",(IFERROR( (IFERROR($ND192/FRACAS!$AY$1*60,0) - SUMPRODUCT( (FRACAS!$K$5:$K$9999=NQ$2) * IFERROR(FRACAS!$AN$5:$AN$9999,0) ) ) / IFERROR($ND192/FRACAS!$AY$1*60,0), 1 )))</f>
        <v/>
      </c>
      <c r="NR192" s="347" t="str" cm="1">
        <f t="array" ref="NR192">IF($ND192=0,"",(IFERROR( (IFERROR($ND192/FRACAS!$AY$1*60,0) - SUMPRODUCT( (FRACAS!$K$5:$K$9999=NR$2) * IFERROR(FRACAS!$AN$5:$AN$9999,0) ) ) / IFERROR($ND192/FRACAS!$AY$1*60,0), 1 )))</f>
        <v/>
      </c>
      <c r="NS192" s="347" t="str" cm="1">
        <f t="array" ref="NS192">IF($ND192=0,"",(IFERROR( (IFERROR($ND192/FRACAS!$AY$1*60,0) - SUMPRODUCT( (FRACAS!$K$5:$K$9999=NS$2) * IFERROR(FRACAS!$AN$5:$AN$9999,0) ) ) / IFERROR($ND192/FRACAS!$AY$1*60,0), 1 )))</f>
        <v/>
      </c>
      <c r="NT192" s="347" t="str" cm="1">
        <f t="array" ref="NT192">IF($ND192=0,"",(IFERROR( (IFERROR($ND192/FRACAS!$AY$1*60,0) - SUMPRODUCT( (FRACAS!$K$5:$K$9999=NT$2) * IFERROR(FRACAS!$AN$5:$AN$9999,0) ) ) / IFERROR($ND192/FRACAS!$AY$1*60,0), 1 )))</f>
        <v/>
      </c>
      <c r="NU192" s="347" t="str" cm="1">
        <f t="array" ref="NU192">IF($ND192=0,"",(IFERROR( (IFERROR($ND192/FRACAS!$AY$1*60,0) - SUMPRODUCT( (FRACAS!$K$5:$K$9999=NU$2) * IFERROR(FRACAS!$AN$5:$AN$9999,0) ) ) / IFERROR($ND192/FRACAS!$AY$1*60,0), 1 )))</f>
        <v/>
      </c>
      <c r="NV192" s="347" t="str" cm="1">
        <f t="array" ref="NV192">IF($ND192=0,"",(IFERROR( (IFERROR($ND192/FRACAS!$AY$1*60,0) - SUMPRODUCT( (FRACAS!$K$5:$K$9999=NV$2) * IFERROR(FRACAS!$AN$5:$AN$9999,0) ) ) / IFERROR($ND192/FRACAS!$AY$1*60,0), 1 )))</f>
        <v/>
      </c>
      <c r="NW192" s="347" t="str" cm="1">
        <f t="array" ref="NW192">IF($ND192=0,"",(IFERROR( (IFERROR($ND192/FRACAS!$AY$1*60,0) - SUMPRODUCT( (FRACAS!$K$5:$K$9999=NW$2) * IFERROR(FRACAS!$AN$5:$AN$9999,0) ) ) / IFERROR($ND192/FRACAS!$AY$1*60,0), 1 )))</f>
        <v/>
      </c>
      <c r="NX192" s="347" t="str" cm="1">
        <f t="array" ref="NX192">IF($ND192=0,"",(IFERROR( (IFERROR($ND192/FRACAS!$AY$1*60,0) - SUMPRODUCT( (FRACAS!$K$5:$K$9999=NX$2) * IFERROR(FRACAS!$AN$5:$AN$9999,0) ) ) / IFERROR($ND192/FRACAS!$AY$1*60,0), 1 )))</f>
        <v/>
      </c>
      <c r="NY192" s="347" t="str" cm="1">
        <f t="array" ref="NY192">IF($ND192=0,"",(IFERROR( (IFERROR($ND192/FRACAS!$AY$1*60,0) - SUMPRODUCT( (FRACAS!$K$5:$K$9999=NY$2) * IFERROR(FRACAS!$AN$5:$AN$9999,0) ) ) / IFERROR($ND192/FRACAS!$AY$1*60,0), 1 )))</f>
        <v/>
      </c>
      <c r="NZ192" s="347" t="str" cm="1">
        <f t="array" ref="NZ192">IF($ND192=0,"",(IFERROR( (IFERROR($ND192/FRACAS!$AY$1*60,0) - SUMPRODUCT( (FRACAS!$K$5:$K$9999=NZ$2) * IFERROR(FRACAS!$AN$5:$AN$9999,0) ) ) / IFERROR($ND192/FRACAS!$AY$1*60,0), 1 )))</f>
        <v/>
      </c>
      <c r="OA192" s="347" t="str" cm="1">
        <f t="array" ref="OA192">IF($ND192=0,"",(IFERROR( (IFERROR($ND192/FRACAS!$AY$1*60,0) - SUMPRODUCT( (FRACAS!$K$5:$K$9999=OA$2) * IFERROR(FRACAS!$AN$5:$AN$9999,0) ) ) / IFERROR($ND192/FRACAS!$AY$1*60,0), 1 )))</f>
        <v/>
      </c>
      <c r="OB192" s="347" t="str" cm="1">
        <f t="array" ref="OB192">IF($ND192=0,"",(IFERROR( (IFERROR($ND192/FRACAS!$AY$1*60,0) - SUMPRODUCT( (FRACAS!$K$5:$K$9999=OB$2) * IFERROR(FRACAS!$AN$5:$AN$9999,0) ) ) / IFERROR($ND192/FRACAS!$AY$1*60,0), 1 )))</f>
        <v/>
      </c>
      <c r="OC192" s="347" t="str" cm="1">
        <f t="array" ref="OC192">IF($ND192=0,"",(IFERROR( (IFERROR($ND192/FRACAS!$AY$1*60,0) - SUMPRODUCT( (FRACAS!$K$5:$K$9999=OC$2) * IFERROR(FRACAS!$AN$5:$AN$9999,0) ) ) / IFERROR($ND192/FRACAS!$AY$1*60,0), 1 )))</f>
        <v/>
      </c>
      <c r="OD192" s="347" t="str" cm="1">
        <f t="array" ref="OD192">IF($ND192=0,"",(IFERROR( (IFERROR($ND192/FRACAS!$AY$1*60,0) - SUMPRODUCT( (FRACAS!$K$5:$K$9999=OD$2) * IFERROR(FRACAS!$AN$5:$AN$9999,0) ) ) / IFERROR($ND192/FRACAS!$AY$1*60,0), 1 )))</f>
        <v/>
      </c>
      <c r="OE192" s="347" t="str" cm="1">
        <f t="array" ref="OE192">IF($ND192=0,"",(IFERROR( (IFERROR($ND192/FRACAS!$AY$1*60,0) - SUMPRODUCT( (FRACAS!$K$5:$K$9999=OE$2) * IFERROR(FRACAS!$AN$5:$AN$9999,0) ) ) / IFERROR($ND192/FRACAS!$AY$1*60,0), 1 )))</f>
        <v/>
      </c>
      <c r="OF192" s="347" t="str" cm="1">
        <f t="array" ref="OF192">IF($ND192=0,"",(IFERROR( (IFERROR($ND192/FRACAS!$AY$1*60,0) - SUMPRODUCT( (FRACAS!$K$5:$K$9999=OF$2) * IFERROR(FRACAS!$AN$5:$AN$9999,0) ) ) / IFERROR($ND192/FRACAS!$AY$1*60,0), 1 )))</f>
        <v/>
      </c>
      <c r="OG192" s="347" t="str" cm="1">
        <f t="array" ref="OG192">IF($ND192=0,"",(IFERROR( (IFERROR($ND192/FRACAS!$AY$1*60,0) - SUMPRODUCT( (FRACAS!$K$5:$K$9999=OG$2) * IFERROR(FRACAS!$AN$5:$AN$9999,0) ) ) / IFERROR($ND192/FRACAS!$AY$1*60,0), 1 )))</f>
        <v/>
      </c>
      <c r="OH192" s="347" t="str" cm="1">
        <f t="array" ref="OH192">IF($ND192=0,"",(IFERROR( (IFERROR($ND192/FRACAS!$AY$1*60,0) - SUMPRODUCT( (FRACAS!$K$5:$K$9999=OH$2) * IFERROR(FRACAS!$AN$5:$AN$9999,0) ) ) / IFERROR($ND192/FRACAS!$AY$1*60,0), 1 )))</f>
        <v/>
      </c>
      <c r="OI192" s="347" t="str" cm="1">
        <f t="array" ref="OI192">IF($ND192=0,"",(IFERROR( (IFERROR($ND192/FRACAS!$AY$1*60,0) - SUMPRODUCT( (FRACAS!$K$5:$K$9999=OI$2) * IFERROR(FRACAS!$AN$5:$AN$9999,0) ) ) / IFERROR($ND192/FRACAS!$AY$1*60,0), 1 )))</f>
        <v/>
      </c>
      <c r="OJ192" s="347" t="str" cm="1">
        <f t="array" ref="OJ192">IF($ND192=0,"",(IFERROR( (IFERROR($ND192/FRACAS!$AY$1*60,0) - SUMPRODUCT( (FRACAS!$K$5:$K$9999=OJ$2) * IFERROR(FRACAS!$AN$5:$AN$9999,0) ) ) / IFERROR($ND192/FRACAS!$AY$1*60,0), 1 )))</f>
        <v/>
      </c>
      <c r="OK192" s="347" t="str" cm="1">
        <f t="array" ref="OK192">IF($ND192=0,"",(IFERROR( (IFERROR($ND192/FRACAS!$AY$1*60,0) - SUMPRODUCT( (FRACAS!$K$5:$K$9999=OK$2) * IFERROR(FRACAS!$AN$5:$AN$9999,0) ) ) / IFERROR($ND192/FRACAS!$AY$1*60,0), 1 )))</f>
        <v/>
      </c>
      <c r="OL192" s="347" t="str" cm="1">
        <f t="array" ref="OL192">IF($ND192=0,"",(IFERROR( (IFERROR($ND192/FRACAS!$AY$1*60,0) - SUMPRODUCT( (FRACAS!$K$5:$K$9999=OL$2) * IFERROR(FRACAS!$AN$5:$AN$9999,0) ) ) / IFERROR($ND192/FRACAS!$AY$1*60,0), 1 )))</f>
        <v/>
      </c>
      <c r="OM192" s="347" t="str" cm="1">
        <f t="array" ref="OM192">IF($ND192=0,"",(IFERROR( (IFERROR($ND192/FRACAS!$AY$1*60,0) - SUMPRODUCT( (FRACAS!$K$5:$K$9999=OM$2) * IFERROR(FRACAS!$AN$5:$AN$9999,0) ) ) / IFERROR($ND192/FRACAS!$AY$1*60,0), 1 )))</f>
        <v/>
      </c>
      <c r="ON192" s="347" t="str" cm="1">
        <f t="array" ref="ON192">IF($ND192=0,"",(IFERROR( (IFERROR($ND192/FRACAS!$AY$1*60,0) - SUMPRODUCT( (FRACAS!$K$5:$K$9999=ON$2) * IFERROR(FRACAS!$AN$5:$AN$9999,0) ) ) / IFERROR($ND192/FRACAS!$AY$1*60,0), 1 )))</f>
        <v/>
      </c>
    </row>
    <row r="193" spans="2:404" ht="15" customHeight="1">
      <c r="B193" s="301" t="s">
        <v>248</v>
      </c>
      <c r="C193" s="302">
        <v>46577</v>
      </c>
      <c r="D193" s="279"/>
      <c r="E193" s="279"/>
      <c r="F193" s="279"/>
      <c r="G193" s="279"/>
      <c r="H193" s="279"/>
      <c r="I193" s="279"/>
      <c r="J193" s="279"/>
      <c r="K193" s="279"/>
      <c r="L193" s="279"/>
      <c r="M193" s="279"/>
      <c r="N193" s="305"/>
      <c r="O193" s="279"/>
      <c r="P193" s="279"/>
      <c r="Q193" s="279"/>
      <c r="R193" s="279"/>
      <c r="S193" s="279"/>
      <c r="T193" s="279"/>
      <c r="U193" s="279"/>
      <c r="V193" s="279"/>
      <c r="W193" s="279"/>
      <c r="X193" s="279"/>
      <c r="Y193" s="279"/>
      <c r="Z193" s="279"/>
      <c r="AA193" s="279"/>
      <c r="AB193" s="279"/>
      <c r="AC193" s="279"/>
      <c r="AD193" s="279"/>
      <c r="AE193" s="279"/>
      <c r="AF193" s="279"/>
      <c r="AG193" s="279"/>
      <c r="AH193" s="279"/>
      <c r="AI193" s="279"/>
      <c r="AJ193" s="279"/>
      <c r="AK193" s="279"/>
      <c r="AL193" s="279"/>
      <c r="AM193" s="279"/>
      <c r="AN193" s="279"/>
      <c r="AO193" s="279"/>
      <c r="AP193" s="279"/>
      <c r="AQ193" s="279"/>
      <c r="AR193" s="279"/>
      <c r="AS193" s="279"/>
      <c r="AT193" s="279"/>
      <c r="AU193" s="279"/>
      <c r="AV193" s="279"/>
      <c r="AW193" s="279"/>
      <c r="AX193" s="279"/>
      <c r="AY193" s="279"/>
      <c r="AZ193" s="279"/>
      <c r="BA193" s="280"/>
      <c r="BB193" s="266"/>
      <c r="BD193" s="352"/>
      <c r="BE193" s="352"/>
      <c r="BF193" s="352"/>
      <c r="BG193" s="352"/>
      <c r="BH193" s="352"/>
      <c r="BI193" s="352"/>
      <c r="BJ193" s="352"/>
      <c r="BK193" s="352"/>
      <c r="BL193" s="352"/>
      <c r="BM193" s="352"/>
      <c r="BN193" s="352"/>
      <c r="BO193" s="352"/>
      <c r="BP193" s="352"/>
      <c r="BQ193" s="352"/>
      <c r="BR193" s="352"/>
      <c r="BS193" s="352"/>
      <c r="BT193" s="352"/>
      <c r="BU193" s="352"/>
      <c r="BV193" s="352"/>
      <c r="BW193" s="352"/>
      <c r="BX193" s="352"/>
      <c r="BY193" s="352"/>
      <c r="BZ193" s="352"/>
      <c r="CA193" s="352"/>
      <c r="CB193" s="352"/>
      <c r="CC193" s="352"/>
      <c r="CD193" s="352"/>
      <c r="CE193" s="352"/>
      <c r="CF193" s="352"/>
      <c r="CG193" s="352"/>
      <c r="CH193" s="352"/>
      <c r="CI193" s="352"/>
      <c r="CJ193" s="352"/>
      <c r="CK193" s="352"/>
      <c r="CL193" s="352"/>
      <c r="CM193" s="352"/>
      <c r="CN193" s="352"/>
      <c r="CO193" s="352"/>
      <c r="CP193" s="352"/>
      <c r="CQ193" s="352"/>
      <c r="CR193" s="352"/>
      <c r="CS193" s="352"/>
      <c r="CT193" s="352"/>
      <c r="CU193" s="352"/>
      <c r="CV193" s="352"/>
      <c r="CW193" s="352"/>
      <c r="CX193" s="352"/>
      <c r="CY193" s="352"/>
      <c r="CZ193" s="352"/>
      <c r="DA193" s="352"/>
      <c r="DC193" s="266">
        <f t="shared" si="14"/>
        <v>0</v>
      </c>
      <c r="DD193" s="302" t="str">
        <f t="shared" si="15"/>
        <v/>
      </c>
      <c r="DE193" s="328" t="str">
        <f>IF(D193&gt; 0,(COUNTIFS(FRACAS!$B$5:$B$9997, D$4, FRACAS!$D$5:$D$9997, "&lt;="&amp;D193)), "" )</f>
        <v/>
      </c>
      <c r="DF193" s="282" t="str">
        <f>IF(E193&gt; 0,(COUNTIFS(FRACAS!$B$5:$B$9997, E$4, FRACAS!$D$5:$D$9997, "&lt;="&amp;E193)), "" )</f>
        <v/>
      </c>
      <c r="DG193" s="282" t="str">
        <f>IF(F193&gt; 0,(COUNTIFS(FRACAS!$B$5:$B$9997, F$4, FRACAS!$D$5:$D$9997, "&lt;="&amp;F193)), "" )</f>
        <v/>
      </c>
      <c r="DH193" s="282" t="str">
        <f>IF(G193&gt; 0,(COUNTIFS(FRACAS!$B$5:$B$9997, G$4, FRACAS!$D$5:$D$9997, "&lt;="&amp;G193)), "" )</f>
        <v/>
      </c>
      <c r="DI193" s="282" t="str">
        <f>IF(H193&gt; 0,(COUNTIFS(FRACAS!$B$5:$B$9997, H$4, FRACAS!$D$5:$D$9997, "&lt;="&amp;H193)), "" )</f>
        <v/>
      </c>
      <c r="DJ193" s="282" t="str">
        <f>IF(I193&gt; 0,(COUNTIFS(FRACAS!$B$5:$B$9997, I$4, FRACAS!$D$5:$D$9997, "&lt;="&amp;I193)), "" )</f>
        <v/>
      </c>
      <c r="DK193" s="282" t="str">
        <f>IF(J193&gt; 0,(COUNTIFS(FRACAS!$B$5:$B$9997, J$4, FRACAS!$D$5:$D$9997, "&lt;="&amp;J193)), "" )</f>
        <v/>
      </c>
      <c r="DL193" s="282" t="str">
        <f>IF(K193&gt; 0,(COUNTIFS(FRACAS!$B$5:$B$9997, K$4, FRACAS!$D$5:$D$9997, "&lt;="&amp;K193)), "" )</f>
        <v/>
      </c>
      <c r="DM193" s="282" t="str">
        <f>IF(L193&gt; 0,(COUNTIFS(FRACAS!$B$5:$B$9997, L$4, FRACAS!$D$5:$D$9997, "&lt;="&amp;L193)), "" )</f>
        <v/>
      </c>
      <c r="DN193" s="282" t="str">
        <f>IF(M193&gt; 0,(COUNTIFS(FRACAS!$B$5:$B$9997, M$4, FRACAS!$D$5:$D$9997, "&lt;="&amp;M193)), "" )</f>
        <v/>
      </c>
      <c r="DO193" s="308"/>
      <c r="DP193" s="276"/>
      <c r="DQ193" s="276"/>
      <c r="DR193" s="276"/>
      <c r="DS193" s="276"/>
      <c r="DT193" s="276"/>
      <c r="DU193" s="276"/>
      <c r="DV193" s="276"/>
      <c r="DW193" s="276"/>
      <c r="DX193" s="276"/>
      <c r="DY193" s="276"/>
      <c r="DZ193" s="276"/>
      <c r="EA193" s="276"/>
      <c r="EB193" s="276"/>
      <c r="EC193" s="276"/>
      <c r="ED193" s="276"/>
      <c r="EE193" s="276"/>
      <c r="EF193" s="276"/>
      <c r="EG193" s="276"/>
      <c r="EH193" s="276"/>
      <c r="EI193" s="276"/>
      <c r="EJ193" s="276"/>
      <c r="EK193" s="276"/>
      <c r="EL193" s="276"/>
      <c r="EM193" s="276"/>
      <c r="EN193" s="276"/>
      <c r="EO193" s="276"/>
      <c r="EP193" s="276"/>
      <c r="EQ193" s="276"/>
      <c r="ER193" s="276"/>
      <c r="ES193" s="276"/>
      <c r="ET193" s="276"/>
      <c r="EU193" s="276"/>
      <c r="EV193" s="276"/>
      <c r="EW193" s="276"/>
      <c r="EX193" s="276"/>
      <c r="EY193" s="276"/>
      <c r="EZ193" s="276"/>
      <c r="FA193" s="276"/>
      <c r="FB193" s="277"/>
      <c r="JN193" s="310"/>
      <c r="JO193" s="309"/>
      <c r="JP193" s="309"/>
      <c r="JQ193" s="309"/>
      <c r="JR193" s="309"/>
      <c r="JS193" s="309"/>
      <c r="JT193" s="309"/>
      <c r="JU193" s="309"/>
      <c r="JV193" s="309"/>
      <c r="JW193" s="309"/>
      <c r="JX193" s="309"/>
      <c r="JY193" s="309"/>
      <c r="JZ193" s="309"/>
      <c r="KA193" s="309"/>
      <c r="KB193" s="309"/>
      <c r="KC193" s="309"/>
      <c r="KD193" s="309"/>
      <c r="KE193" s="309"/>
      <c r="KF193" s="309"/>
      <c r="KG193" s="309"/>
      <c r="KH193" s="309"/>
      <c r="KI193" s="309"/>
      <c r="KJ193" s="309"/>
      <c r="KK193" s="309"/>
      <c r="KL193" s="309"/>
      <c r="KM193" s="309"/>
      <c r="KN193" s="309"/>
      <c r="KO193" s="309"/>
      <c r="KP193" s="309"/>
      <c r="KQ193" s="309"/>
      <c r="KR193" s="309"/>
      <c r="KS193" s="309"/>
      <c r="KT193" s="309"/>
      <c r="KU193" s="309"/>
      <c r="KV193" s="309"/>
      <c r="KW193" s="309"/>
      <c r="KX193" s="309"/>
      <c r="KY193" s="309"/>
      <c r="KZ193" s="309"/>
      <c r="LA193" s="309"/>
      <c r="LC193" s="302" t="str">
        <f t="shared" si="17"/>
        <v/>
      </c>
      <c r="LD193" s="354" t="str" cm="1">
        <f t="array" ref="LD193">IFERROR(
    (((D193/FRACAS!$AY$1)*60))
    /
    (((D193/FRACAS!$AY$1)*60) + SUMPRODUCT((FRACAS!$B$5:$B$9997=D$4)*(FRACAS!$D$5:$D$9997&lt;=D193)*(IFERROR(FRACAS!$AM$5:$AM$9997,0)))
    ),"")</f>
        <v/>
      </c>
      <c r="LE193" s="354" t="str" cm="1">
        <f t="array" ref="LE193">IFERROR(
    (((E193/FRACAS!$AY$1)*60))
    /
    (((E193/FRACAS!$AY$1)*60) + SUMPRODUCT((FRACAS!$B$5:$B$9997=E$4)*(FRACAS!$D$5:$D$9997&lt;=E193)*(IFERROR(FRACAS!$AM$5:$AM$9997,0)))
    ),"")</f>
        <v/>
      </c>
      <c r="LF193" s="354" t="str" cm="1">
        <f t="array" ref="LF193">IFERROR(
    (((F193/FRACAS!$AY$1)*60))
    /
    (((F193/FRACAS!$AY$1)*60) + SUMPRODUCT((FRACAS!$B$5:$B$9997=F$4)*(FRACAS!$D$5:$D$9997&lt;=F193)*(IFERROR(FRACAS!$AM$5:$AM$9997,0)))
    ),"")</f>
        <v/>
      </c>
      <c r="LG193" s="354" t="str" cm="1">
        <f t="array" ref="LG193">IFERROR(
    (((G193/FRACAS!$AY$1)*60))
    /
    (((G193/FRACAS!$AY$1)*60) + SUMPRODUCT((FRACAS!$B$5:$B$9997=G$4)*(FRACAS!$D$5:$D$9997&lt;=G193)*(IFERROR(FRACAS!$AM$5:$AM$9997,0)))
    ),"")</f>
        <v/>
      </c>
      <c r="LH193" s="354" t="str" cm="1">
        <f t="array" ref="LH193">IFERROR(
    (((H193/FRACAS!$AY$1)*60))
    /
    (((H193/FRACAS!$AY$1)*60) + SUMPRODUCT((FRACAS!$B$5:$B$9997=H$4)*(FRACAS!$D$5:$D$9997&lt;=H193)*(IFERROR(FRACAS!$AM$5:$AM$9997,0)))
    ),"")</f>
        <v/>
      </c>
      <c r="LI193" s="354" t="str" cm="1">
        <f t="array" ref="LI193">IFERROR(
    (((I193/FRACAS!$AY$1)*60))
    /
    (((I193/FRACAS!$AY$1)*60) + SUMPRODUCT((FRACAS!$B$5:$B$9997=I$4)*(FRACAS!$D$5:$D$9997&lt;=I193)*(IFERROR(FRACAS!$AM$5:$AM$9997,0)))
    ),"")</f>
        <v/>
      </c>
      <c r="LJ193" s="354" t="str" cm="1">
        <f t="array" ref="LJ193">IFERROR(
    (((J193/FRACAS!$AY$1)*60))
    /
    (((J193/FRACAS!$AY$1)*60) + SUMPRODUCT((FRACAS!$B$5:$B$9997=J$4)*(FRACAS!$D$5:$D$9997&lt;=J193)*(IFERROR(FRACAS!$AM$5:$AM$9997,0)))
    ),"")</f>
        <v/>
      </c>
      <c r="LK193" s="354" t="str" cm="1">
        <f t="array" ref="LK193">IFERROR(
    (((K193/FRACAS!$AY$1)*60))
    /
    (((K193/FRACAS!$AY$1)*60) + SUMPRODUCT((FRACAS!$B$5:$B$9997=K$4)*(FRACAS!$D$5:$D$9997&lt;=K193)*(IFERROR(FRACAS!$AM$5:$AM$9997,0)))
    ),"")</f>
        <v/>
      </c>
      <c r="LL193" s="354" t="str" cm="1">
        <f t="array" ref="LL193">IFERROR(
    (((L193/FRACAS!$AY$1)*60))
    /
    (((L193/FRACAS!$AY$1)*60) + SUMPRODUCT((FRACAS!$B$5:$B$9997=L$4)*(FRACAS!$D$5:$D$9997&lt;=L193)*(IFERROR(FRACAS!$AM$5:$AM$9997,0)))
    ),"")</f>
        <v/>
      </c>
      <c r="LM193" s="354" t="str" cm="1">
        <f t="array" ref="LM193">IFERROR(
    (((M193/FRACAS!$AY$1)*60))
    /
    (((M193/FRACAS!$AY$1)*60) + SUMPRODUCT((FRACAS!$B$5:$B$9997=M$4)*(FRACAS!$D$5:$D$9997&lt;=M193)*(IFERROR(FRACAS!$AM$5:$AM$9997,0)))
    ),"")</f>
        <v/>
      </c>
      <c r="LN193" s="308"/>
      <c r="LO193" s="276"/>
      <c r="LP193" s="276"/>
      <c r="LQ193" s="276"/>
      <c r="LR193" s="276"/>
      <c r="LS193" s="276"/>
      <c r="LT193" s="276"/>
      <c r="LU193" s="276"/>
      <c r="LV193" s="276"/>
      <c r="LW193" s="276"/>
      <c r="LX193" s="276"/>
      <c r="LY193" s="276"/>
      <c r="LZ193" s="276"/>
      <c r="MA193" s="276"/>
      <c r="MB193" s="276"/>
      <c r="MC193" s="276"/>
      <c r="MD193" s="276"/>
      <c r="ME193" s="276"/>
      <c r="MF193" s="276"/>
      <c r="MG193" s="276"/>
      <c r="MH193" s="276"/>
      <c r="MI193" s="276"/>
      <c r="MJ193" s="276"/>
      <c r="MK193" s="276"/>
      <c r="ML193" s="276"/>
      <c r="MM193" s="276"/>
      <c r="MN193" s="276"/>
      <c r="MO193" s="276"/>
      <c r="MP193" s="276"/>
      <c r="MQ193" s="276"/>
      <c r="MR193" s="276"/>
      <c r="MS193" s="276"/>
      <c r="MT193" s="276"/>
      <c r="MU193" s="276"/>
      <c r="MV193" s="276"/>
      <c r="MW193" s="276"/>
      <c r="MX193" s="276"/>
      <c r="MY193" s="276"/>
      <c r="MZ193" s="276"/>
      <c r="NA193" s="277"/>
      <c r="ND193" s="345">
        <f t="shared" si="18"/>
        <v>0</v>
      </c>
      <c r="NE193" s="346" t="str">
        <f t="shared" si="16"/>
        <v/>
      </c>
      <c r="NF193" s="347" t="str" cm="1">
        <f t="array" ref="NF193">IF($ND193=0,"",(IFERROR( (IFERROR($ND193/FRACAS!$AY$1*60,0) - SUMPRODUCT( (FRACAS!$K$5:$K$9999=NF$2) * IFERROR(FRACAS!$AN$5:$AN$9999,0) ) ) / IFERROR($ND193/FRACAS!$AY$1*60,0), 1 )))</f>
        <v/>
      </c>
      <c r="NG193" s="347" t="str" cm="1">
        <f t="array" ref="NG193">IF($ND193=0,"",(IFERROR( (IFERROR($ND193/FRACAS!$AY$1*60,0) - SUMPRODUCT( (FRACAS!$K$5:$K$9999=NG$2) * IFERROR(FRACAS!$AN$5:$AN$9999,0) ) ) / IFERROR($ND193/FRACAS!$AY$1*60,0), 1 )))</f>
        <v/>
      </c>
      <c r="NH193" s="347" t="str" cm="1">
        <f t="array" ref="NH193">IF($ND193=0,"",(IFERROR( (IFERROR($ND193/FRACAS!$AY$1*60,0) - SUMPRODUCT( (FRACAS!$K$5:$K$9999=NH$2) * IFERROR(FRACAS!$AN$5:$AN$9999,0) ) ) / IFERROR($ND193/FRACAS!$AY$1*60,0), 1 )))</f>
        <v/>
      </c>
      <c r="NI193" s="347" t="str" cm="1">
        <f t="array" ref="NI193">IF($ND193=0,"",(IFERROR( (IFERROR($ND193/FRACAS!$AY$1*60,0) - SUMPRODUCT( (FRACAS!$K$5:$K$9999=NI$2) * IFERROR(FRACAS!$AN$5:$AN$9999,0) ) ) / IFERROR($ND193/FRACAS!$AY$1*60,0), 1 )))</f>
        <v/>
      </c>
      <c r="NJ193" s="347" t="str" cm="1">
        <f t="array" ref="NJ193">IF($ND193=0,"",(IFERROR( (IFERROR($ND193/FRACAS!$AY$1*60,0) - SUMPRODUCT( (FRACAS!$K$5:$K$9999=NJ$2) * IFERROR(FRACAS!$AN$5:$AN$9999,0) ) ) / IFERROR($ND193/FRACAS!$AY$1*60,0), 1 )))</f>
        <v/>
      </c>
      <c r="NK193" s="347" t="str" cm="1">
        <f t="array" ref="NK193">IF($ND193=0,"",(IFERROR( (IFERROR($ND193/FRACAS!$AY$1*60,0) - SUMPRODUCT( (FRACAS!$K$5:$K$9999=NK$2) * IFERROR(FRACAS!$AN$5:$AN$9999,0) ) ) / IFERROR($ND193/FRACAS!$AY$1*60,0), 1 )))</f>
        <v/>
      </c>
      <c r="NL193" s="347" t="str" cm="1">
        <f t="array" ref="NL193">IF($ND193=0,"",(IFERROR( (IFERROR($ND193/FRACAS!$AY$1*60,0) - SUMPRODUCT( (FRACAS!$K$5:$K$9999=NL$2) * IFERROR(FRACAS!$AN$5:$AN$9999,0) ) ) / IFERROR($ND193/FRACAS!$AY$1*60,0), 1 )))</f>
        <v/>
      </c>
      <c r="NM193" s="347" t="str" cm="1">
        <f t="array" ref="NM193">IF($ND193=0,"",(IFERROR( (IFERROR($ND193/FRACAS!$AY$1*60,0) - SUMPRODUCT( (FRACAS!$K$5:$K$9999=NM$2) * IFERROR(FRACAS!$AN$5:$AN$9999,0) ) ) / IFERROR($ND193/FRACAS!$AY$1*60,0), 1 )))</f>
        <v/>
      </c>
      <c r="NN193" s="347" t="str" cm="1">
        <f t="array" ref="NN193">IF($ND193=0,"",(IFERROR( (IFERROR($ND193/FRACAS!$AY$1*60,0) - SUMPRODUCT( (FRACAS!$K$5:$K$9999=NN$2) * IFERROR(FRACAS!$AN$5:$AN$9999,0) ) ) / IFERROR($ND193/FRACAS!$AY$1*60,0), 1 )))</f>
        <v/>
      </c>
      <c r="NO193" s="347" t="str" cm="1">
        <f t="array" ref="NO193">IF($ND193=0,"",(IFERROR( (IFERROR($ND193/FRACAS!$AY$1*60,0) - SUMPRODUCT( (FRACAS!$K$5:$K$9999=NO$2) * IFERROR(FRACAS!$AN$5:$AN$9999,0) ) ) / IFERROR($ND193/FRACAS!$AY$1*60,0), 1 )))</f>
        <v/>
      </c>
      <c r="NP193" s="347" t="str" cm="1">
        <f t="array" ref="NP193">IF($ND193=0,"",(IFERROR( (IFERROR($ND193/FRACAS!$AY$1*60,0) - SUMPRODUCT( (FRACAS!$K$5:$K$9999=NP$2) * IFERROR(FRACAS!$AN$5:$AN$9999,0) ) ) / IFERROR($ND193/FRACAS!$AY$1*60,0), 1 )))</f>
        <v/>
      </c>
      <c r="NQ193" s="347" t="str" cm="1">
        <f t="array" ref="NQ193">IF($ND193=0,"",(IFERROR( (IFERROR($ND193/FRACAS!$AY$1*60,0) - SUMPRODUCT( (FRACAS!$K$5:$K$9999=NQ$2) * IFERROR(FRACAS!$AN$5:$AN$9999,0) ) ) / IFERROR($ND193/FRACAS!$AY$1*60,0), 1 )))</f>
        <v/>
      </c>
      <c r="NR193" s="347" t="str" cm="1">
        <f t="array" ref="NR193">IF($ND193=0,"",(IFERROR( (IFERROR($ND193/FRACAS!$AY$1*60,0) - SUMPRODUCT( (FRACAS!$K$5:$K$9999=NR$2) * IFERROR(FRACAS!$AN$5:$AN$9999,0) ) ) / IFERROR($ND193/FRACAS!$AY$1*60,0), 1 )))</f>
        <v/>
      </c>
      <c r="NS193" s="347" t="str" cm="1">
        <f t="array" ref="NS193">IF($ND193=0,"",(IFERROR( (IFERROR($ND193/FRACAS!$AY$1*60,0) - SUMPRODUCT( (FRACAS!$K$5:$K$9999=NS$2) * IFERROR(FRACAS!$AN$5:$AN$9999,0) ) ) / IFERROR($ND193/FRACAS!$AY$1*60,0), 1 )))</f>
        <v/>
      </c>
      <c r="NT193" s="347" t="str" cm="1">
        <f t="array" ref="NT193">IF($ND193=0,"",(IFERROR( (IFERROR($ND193/FRACAS!$AY$1*60,0) - SUMPRODUCT( (FRACAS!$K$5:$K$9999=NT$2) * IFERROR(FRACAS!$AN$5:$AN$9999,0) ) ) / IFERROR($ND193/FRACAS!$AY$1*60,0), 1 )))</f>
        <v/>
      </c>
      <c r="NU193" s="347" t="str" cm="1">
        <f t="array" ref="NU193">IF($ND193=0,"",(IFERROR( (IFERROR($ND193/FRACAS!$AY$1*60,0) - SUMPRODUCT( (FRACAS!$K$5:$K$9999=NU$2) * IFERROR(FRACAS!$AN$5:$AN$9999,0) ) ) / IFERROR($ND193/FRACAS!$AY$1*60,0), 1 )))</f>
        <v/>
      </c>
      <c r="NV193" s="347" t="str" cm="1">
        <f t="array" ref="NV193">IF($ND193=0,"",(IFERROR( (IFERROR($ND193/FRACAS!$AY$1*60,0) - SUMPRODUCT( (FRACAS!$K$5:$K$9999=NV$2) * IFERROR(FRACAS!$AN$5:$AN$9999,0) ) ) / IFERROR($ND193/FRACAS!$AY$1*60,0), 1 )))</f>
        <v/>
      </c>
      <c r="NW193" s="347" t="str" cm="1">
        <f t="array" ref="NW193">IF($ND193=0,"",(IFERROR( (IFERROR($ND193/FRACAS!$AY$1*60,0) - SUMPRODUCT( (FRACAS!$K$5:$K$9999=NW$2) * IFERROR(FRACAS!$AN$5:$AN$9999,0) ) ) / IFERROR($ND193/FRACAS!$AY$1*60,0), 1 )))</f>
        <v/>
      </c>
      <c r="NX193" s="347" t="str" cm="1">
        <f t="array" ref="NX193">IF($ND193=0,"",(IFERROR( (IFERROR($ND193/FRACAS!$AY$1*60,0) - SUMPRODUCT( (FRACAS!$K$5:$K$9999=NX$2) * IFERROR(FRACAS!$AN$5:$AN$9999,0) ) ) / IFERROR($ND193/FRACAS!$AY$1*60,0), 1 )))</f>
        <v/>
      </c>
      <c r="NY193" s="347" t="str" cm="1">
        <f t="array" ref="NY193">IF($ND193=0,"",(IFERROR( (IFERROR($ND193/FRACAS!$AY$1*60,0) - SUMPRODUCT( (FRACAS!$K$5:$K$9999=NY$2) * IFERROR(FRACAS!$AN$5:$AN$9999,0) ) ) / IFERROR($ND193/FRACAS!$AY$1*60,0), 1 )))</f>
        <v/>
      </c>
      <c r="NZ193" s="347" t="str" cm="1">
        <f t="array" ref="NZ193">IF($ND193=0,"",(IFERROR( (IFERROR($ND193/FRACAS!$AY$1*60,0) - SUMPRODUCT( (FRACAS!$K$5:$K$9999=NZ$2) * IFERROR(FRACAS!$AN$5:$AN$9999,0) ) ) / IFERROR($ND193/FRACAS!$AY$1*60,0), 1 )))</f>
        <v/>
      </c>
      <c r="OA193" s="347" t="str" cm="1">
        <f t="array" ref="OA193">IF($ND193=0,"",(IFERROR( (IFERROR($ND193/FRACAS!$AY$1*60,0) - SUMPRODUCT( (FRACAS!$K$5:$K$9999=OA$2) * IFERROR(FRACAS!$AN$5:$AN$9999,0) ) ) / IFERROR($ND193/FRACAS!$AY$1*60,0), 1 )))</f>
        <v/>
      </c>
      <c r="OB193" s="347" t="str" cm="1">
        <f t="array" ref="OB193">IF($ND193=0,"",(IFERROR( (IFERROR($ND193/FRACAS!$AY$1*60,0) - SUMPRODUCT( (FRACAS!$K$5:$K$9999=OB$2) * IFERROR(FRACAS!$AN$5:$AN$9999,0) ) ) / IFERROR($ND193/FRACAS!$AY$1*60,0), 1 )))</f>
        <v/>
      </c>
      <c r="OC193" s="347" t="str" cm="1">
        <f t="array" ref="OC193">IF($ND193=0,"",(IFERROR( (IFERROR($ND193/FRACAS!$AY$1*60,0) - SUMPRODUCT( (FRACAS!$K$5:$K$9999=OC$2) * IFERROR(FRACAS!$AN$5:$AN$9999,0) ) ) / IFERROR($ND193/FRACAS!$AY$1*60,0), 1 )))</f>
        <v/>
      </c>
      <c r="OD193" s="347" t="str" cm="1">
        <f t="array" ref="OD193">IF($ND193=0,"",(IFERROR( (IFERROR($ND193/FRACAS!$AY$1*60,0) - SUMPRODUCT( (FRACAS!$K$5:$K$9999=OD$2) * IFERROR(FRACAS!$AN$5:$AN$9999,0) ) ) / IFERROR($ND193/FRACAS!$AY$1*60,0), 1 )))</f>
        <v/>
      </c>
      <c r="OE193" s="347" t="str" cm="1">
        <f t="array" ref="OE193">IF($ND193=0,"",(IFERROR( (IFERROR($ND193/FRACAS!$AY$1*60,0) - SUMPRODUCT( (FRACAS!$K$5:$K$9999=OE$2) * IFERROR(FRACAS!$AN$5:$AN$9999,0) ) ) / IFERROR($ND193/FRACAS!$AY$1*60,0), 1 )))</f>
        <v/>
      </c>
      <c r="OF193" s="347" t="str" cm="1">
        <f t="array" ref="OF193">IF($ND193=0,"",(IFERROR( (IFERROR($ND193/FRACAS!$AY$1*60,0) - SUMPRODUCT( (FRACAS!$K$5:$K$9999=OF$2) * IFERROR(FRACAS!$AN$5:$AN$9999,0) ) ) / IFERROR($ND193/FRACAS!$AY$1*60,0), 1 )))</f>
        <v/>
      </c>
      <c r="OG193" s="347" t="str" cm="1">
        <f t="array" ref="OG193">IF($ND193=0,"",(IFERROR( (IFERROR($ND193/FRACAS!$AY$1*60,0) - SUMPRODUCT( (FRACAS!$K$5:$K$9999=OG$2) * IFERROR(FRACAS!$AN$5:$AN$9999,0) ) ) / IFERROR($ND193/FRACAS!$AY$1*60,0), 1 )))</f>
        <v/>
      </c>
      <c r="OH193" s="347" t="str" cm="1">
        <f t="array" ref="OH193">IF($ND193=0,"",(IFERROR( (IFERROR($ND193/FRACAS!$AY$1*60,0) - SUMPRODUCT( (FRACAS!$K$5:$K$9999=OH$2) * IFERROR(FRACAS!$AN$5:$AN$9999,0) ) ) / IFERROR($ND193/FRACAS!$AY$1*60,0), 1 )))</f>
        <v/>
      </c>
      <c r="OI193" s="347" t="str" cm="1">
        <f t="array" ref="OI193">IF($ND193=0,"",(IFERROR( (IFERROR($ND193/FRACAS!$AY$1*60,0) - SUMPRODUCT( (FRACAS!$K$5:$K$9999=OI$2) * IFERROR(FRACAS!$AN$5:$AN$9999,0) ) ) / IFERROR($ND193/FRACAS!$AY$1*60,0), 1 )))</f>
        <v/>
      </c>
      <c r="OJ193" s="347" t="str" cm="1">
        <f t="array" ref="OJ193">IF($ND193=0,"",(IFERROR( (IFERROR($ND193/FRACAS!$AY$1*60,0) - SUMPRODUCT( (FRACAS!$K$5:$K$9999=OJ$2) * IFERROR(FRACAS!$AN$5:$AN$9999,0) ) ) / IFERROR($ND193/FRACAS!$AY$1*60,0), 1 )))</f>
        <v/>
      </c>
      <c r="OK193" s="347" t="str" cm="1">
        <f t="array" ref="OK193">IF($ND193=0,"",(IFERROR( (IFERROR($ND193/FRACAS!$AY$1*60,0) - SUMPRODUCT( (FRACAS!$K$5:$K$9999=OK$2) * IFERROR(FRACAS!$AN$5:$AN$9999,0) ) ) / IFERROR($ND193/FRACAS!$AY$1*60,0), 1 )))</f>
        <v/>
      </c>
      <c r="OL193" s="347" t="str" cm="1">
        <f t="array" ref="OL193">IF($ND193=0,"",(IFERROR( (IFERROR($ND193/FRACAS!$AY$1*60,0) - SUMPRODUCT( (FRACAS!$K$5:$K$9999=OL$2) * IFERROR(FRACAS!$AN$5:$AN$9999,0) ) ) / IFERROR($ND193/FRACAS!$AY$1*60,0), 1 )))</f>
        <v/>
      </c>
      <c r="OM193" s="347" t="str" cm="1">
        <f t="array" ref="OM193">IF($ND193=0,"",(IFERROR( (IFERROR($ND193/FRACAS!$AY$1*60,0) - SUMPRODUCT( (FRACAS!$K$5:$K$9999=OM$2) * IFERROR(FRACAS!$AN$5:$AN$9999,0) ) ) / IFERROR($ND193/FRACAS!$AY$1*60,0), 1 )))</f>
        <v/>
      </c>
      <c r="ON193" s="347" t="str" cm="1">
        <f t="array" ref="ON193">IF($ND193=0,"",(IFERROR( (IFERROR($ND193/FRACAS!$AY$1*60,0) - SUMPRODUCT( (FRACAS!$K$5:$K$9999=ON$2) * IFERROR(FRACAS!$AN$5:$AN$9999,0) ) ) / IFERROR($ND193/FRACAS!$AY$1*60,0), 1 )))</f>
        <v/>
      </c>
    </row>
    <row r="194" spans="2:404" ht="15" customHeight="1">
      <c r="B194" s="301" t="s">
        <v>249</v>
      </c>
      <c r="C194" s="302">
        <v>46584</v>
      </c>
      <c r="D194" s="279"/>
      <c r="E194" s="279"/>
      <c r="F194" s="279"/>
      <c r="G194" s="279"/>
      <c r="H194" s="279"/>
      <c r="I194" s="279"/>
      <c r="J194" s="279"/>
      <c r="K194" s="279"/>
      <c r="L194" s="279"/>
      <c r="M194" s="279"/>
      <c r="N194" s="305"/>
      <c r="O194" s="279"/>
      <c r="P194" s="279"/>
      <c r="Q194" s="279"/>
      <c r="R194" s="279"/>
      <c r="S194" s="279"/>
      <c r="T194" s="279"/>
      <c r="U194" s="279"/>
      <c r="V194" s="279"/>
      <c r="W194" s="279"/>
      <c r="X194" s="279"/>
      <c r="Y194" s="279"/>
      <c r="Z194" s="279"/>
      <c r="AA194" s="279"/>
      <c r="AB194" s="279"/>
      <c r="AC194" s="279"/>
      <c r="AD194" s="279"/>
      <c r="AE194" s="279"/>
      <c r="AF194" s="279"/>
      <c r="AG194" s="279"/>
      <c r="AH194" s="279"/>
      <c r="AI194" s="279"/>
      <c r="AJ194" s="279"/>
      <c r="AK194" s="279"/>
      <c r="AL194" s="279"/>
      <c r="AM194" s="279"/>
      <c r="AN194" s="279"/>
      <c r="AO194" s="279"/>
      <c r="AP194" s="279"/>
      <c r="AQ194" s="279"/>
      <c r="AR194" s="279"/>
      <c r="AS194" s="279"/>
      <c r="AT194" s="279"/>
      <c r="AU194" s="279"/>
      <c r="AV194" s="279"/>
      <c r="AW194" s="279"/>
      <c r="AX194" s="279"/>
      <c r="AY194" s="279"/>
      <c r="AZ194" s="279"/>
      <c r="BA194" s="280"/>
      <c r="BB194" s="266"/>
      <c r="BD194" s="352"/>
      <c r="BE194" s="352"/>
      <c r="BF194" s="352"/>
      <c r="BG194" s="352"/>
      <c r="BH194" s="352"/>
      <c r="BI194" s="352"/>
      <c r="BJ194" s="352"/>
      <c r="BK194" s="352"/>
      <c r="BL194" s="352"/>
      <c r="BM194" s="352"/>
      <c r="BN194" s="352"/>
      <c r="BO194" s="352"/>
      <c r="BP194" s="352"/>
      <c r="BQ194" s="352"/>
      <c r="BR194" s="352"/>
      <c r="BS194" s="352"/>
      <c r="BT194" s="352"/>
      <c r="BU194" s="352"/>
      <c r="BV194" s="352"/>
      <c r="BW194" s="352"/>
      <c r="BX194" s="352"/>
      <c r="BY194" s="352"/>
      <c r="BZ194" s="352"/>
      <c r="CA194" s="352"/>
      <c r="CB194" s="352"/>
      <c r="CC194" s="352"/>
      <c r="CD194" s="352"/>
      <c r="CE194" s="352"/>
      <c r="CF194" s="352"/>
      <c r="CG194" s="352"/>
      <c r="CH194" s="352"/>
      <c r="CI194" s="352"/>
      <c r="CJ194" s="352"/>
      <c r="CK194" s="352"/>
      <c r="CL194" s="352"/>
      <c r="CM194" s="352"/>
      <c r="CN194" s="352"/>
      <c r="CO194" s="352"/>
      <c r="CP194" s="352"/>
      <c r="CQ194" s="352"/>
      <c r="CR194" s="352"/>
      <c r="CS194" s="352"/>
      <c r="CT194" s="352"/>
      <c r="CU194" s="352"/>
      <c r="CV194" s="352"/>
      <c r="CW194" s="352"/>
      <c r="CX194" s="352"/>
      <c r="CY194" s="352"/>
      <c r="CZ194" s="352"/>
      <c r="DA194" s="352"/>
      <c r="DC194" s="266">
        <f t="shared" si="14"/>
        <v>0</v>
      </c>
      <c r="DD194" s="302" t="str">
        <f t="shared" si="15"/>
        <v/>
      </c>
      <c r="DE194" s="328" t="str">
        <f>IF(D194&gt; 0,(COUNTIFS(FRACAS!$B$5:$B$9997, D$4, FRACAS!$D$5:$D$9997, "&lt;="&amp;D194)), "" )</f>
        <v/>
      </c>
      <c r="DF194" s="282" t="str">
        <f>IF(E194&gt; 0,(COUNTIFS(FRACAS!$B$5:$B$9997, E$4, FRACAS!$D$5:$D$9997, "&lt;="&amp;E194)), "" )</f>
        <v/>
      </c>
      <c r="DG194" s="282" t="str">
        <f>IF(F194&gt; 0,(COUNTIFS(FRACAS!$B$5:$B$9997, F$4, FRACAS!$D$5:$D$9997, "&lt;="&amp;F194)), "" )</f>
        <v/>
      </c>
      <c r="DH194" s="282" t="str">
        <f>IF(G194&gt; 0,(COUNTIFS(FRACAS!$B$5:$B$9997, G$4, FRACAS!$D$5:$D$9997, "&lt;="&amp;G194)), "" )</f>
        <v/>
      </c>
      <c r="DI194" s="282" t="str">
        <f>IF(H194&gt; 0,(COUNTIFS(FRACAS!$B$5:$B$9997, H$4, FRACAS!$D$5:$D$9997, "&lt;="&amp;H194)), "" )</f>
        <v/>
      </c>
      <c r="DJ194" s="282" t="str">
        <f>IF(I194&gt; 0,(COUNTIFS(FRACAS!$B$5:$B$9997, I$4, FRACAS!$D$5:$D$9997, "&lt;="&amp;I194)), "" )</f>
        <v/>
      </c>
      <c r="DK194" s="282" t="str">
        <f>IF(J194&gt; 0,(COUNTIFS(FRACAS!$B$5:$B$9997, J$4, FRACAS!$D$5:$D$9997, "&lt;="&amp;J194)), "" )</f>
        <v/>
      </c>
      <c r="DL194" s="282" t="str">
        <f>IF(K194&gt; 0,(COUNTIFS(FRACAS!$B$5:$B$9997, K$4, FRACAS!$D$5:$D$9997, "&lt;="&amp;K194)), "" )</f>
        <v/>
      </c>
      <c r="DM194" s="282" t="str">
        <f>IF(L194&gt; 0,(COUNTIFS(FRACAS!$B$5:$B$9997, L$4, FRACAS!$D$5:$D$9997, "&lt;="&amp;L194)), "" )</f>
        <v/>
      </c>
      <c r="DN194" s="282" t="str">
        <f>IF(M194&gt; 0,(COUNTIFS(FRACAS!$B$5:$B$9997, M$4, FRACAS!$D$5:$D$9997, "&lt;="&amp;M194)), "" )</f>
        <v/>
      </c>
      <c r="DO194" s="308"/>
      <c r="DP194" s="276"/>
      <c r="DQ194" s="276"/>
      <c r="DR194" s="276"/>
      <c r="DS194" s="276"/>
      <c r="DT194" s="276"/>
      <c r="DU194" s="276"/>
      <c r="DV194" s="276"/>
      <c r="DW194" s="276"/>
      <c r="DX194" s="276"/>
      <c r="DY194" s="276"/>
      <c r="DZ194" s="276"/>
      <c r="EA194" s="276"/>
      <c r="EB194" s="276"/>
      <c r="EC194" s="276"/>
      <c r="ED194" s="276"/>
      <c r="EE194" s="276"/>
      <c r="EF194" s="276"/>
      <c r="EG194" s="276"/>
      <c r="EH194" s="276"/>
      <c r="EI194" s="276"/>
      <c r="EJ194" s="276"/>
      <c r="EK194" s="276"/>
      <c r="EL194" s="276"/>
      <c r="EM194" s="276"/>
      <c r="EN194" s="276"/>
      <c r="EO194" s="276"/>
      <c r="EP194" s="276"/>
      <c r="EQ194" s="276"/>
      <c r="ER194" s="276"/>
      <c r="ES194" s="276"/>
      <c r="ET194" s="276"/>
      <c r="EU194" s="276"/>
      <c r="EV194" s="276"/>
      <c r="EW194" s="276"/>
      <c r="EX194" s="276"/>
      <c r="EY194" s="276"/>
      <c r="EZ194" s="276"/>
      <c r="FA194" s="276"/>
      <c r="FB194" s="277"/>
      <c r="JN194" s="310"/>
      <c r="JO194" s="309"/>
      <c r="JP194" s="309"/>
      <c r="JQ194" s="309"/>
      <c r="JR194" s="309"/>
      <c r="JS194" s="309"/>
      <c r="JT194" s="309"/>
      <c r="JU194" s="309"/>
      <c r="JV194" s="309"/>
      <c r="JW194" s="309"/>
      <c r="JX194" s="309"/>
      <c r="JY194" s="309"/>
      <c r="JZ194" s="309"/>
      <c r="KA194" s="309"/>
      <c r="KB194" s="309"/>
      <c r="KC194" s="309"/>
      <c r="KD194" s="309"/>
      <c r="KE194" s="309"/>
      <c r="KF194" s="309"/>
      <c r="KG194" s="309"/>
      <c r="KH194" s="309"/>
      <c r="KI194" s="309"/>
      <c r="KJ194" s="309"/>
      <c r="KK194" s="309"/>
      <c r="KL194" s="309"/>
      <c r="KM194" s="309"/>
      <c r="KN194" s="309"/>
      <c r="KO194" s="309"/>
      <c r="KP194" s="309"/>
      <c r="KQ194" s="309"/>
      <c r="KR194" s="309"/>
      <c r="KS194" s="309"/>
      <c r="KT194" s="309"/>
      <c r="KU194" s="309"/>
      <c r="KV194" s="309"/>
      <c r="KW194" s="309"/>
      <c r="KX194" s="309"/>
      <c r="KY194" s="309"/>
      <c r="KZ194" s="309"/>
      <c r="LA194" s="309"/>
      <c r="LC194" s="302" t="str">
        <f t="shared" si="17"/>
        <v/>
      </c>
      <c r="LD194" s="354" t="str" cm="1">
        <f t="array" ref="LD194">IFERROR(
    (((D194/FRACAS!$AY$1)*60))
    /
    (((D194/FRACAS!$AY$1)*60) + SUMPRODUCT((FRACAS!$B$5:$B$9997=D$4)*(FRACAS!$D$5:$D$9997&lt;=D194)*(IFERROR(FRACAS!$AM$5:$AM$9997,0)))
    ),"")</f>
        <v/>
      </c>
      <c r="LE194" s="354" t="str" cm="1">
        <f t="array" ref="LE194">IFERROR(
    (((E194/FRACAS!$AY$1)*60))
    /
    (((E194/FRACAS!$AY$1)*60) + SUMPRODUCT((FRACAS!$B$5:$B$9997=E$4)*(FRACAS!$D$5:$D$9997&lt;=E194)*(IFERROR(FRACAS!$AM$5:$AM$9997,0)))
    ),"")</f>
        <v/>
      </c>
      <c r="LF194" s="354" t="str" cm="1">
        <f t="array" ref="LF194">IFERROR(
    (((F194/FRACAS!$AY$1)*60))
    /
    (((F194/FRACAS!$AY$1)*60) + SUMPRODUCT((FRACAS!$B$5:$B$9997=F$4)*(FRACAS!$D$5:$D$9997&lt;=F194)*(IFERROR(FRACAS!$AM$5:$AM$9997,0)))
    ),"")</f>
        <v/>
      </c>
      <c r="LG194" s="354" t="str" cm="1">
        <f t="array" ref="LG194">IFERROR(
    (((G194/FRACAS!$AY$1)*60))
    /
    (((G194/FRACAS!$AY$1)*60) + SUMPRODUCT((FRACAS!$B$5:$B$9997=G$4)*(FRACAS!$D$5:$D$9997&lt;=G194)*(IFERROR(FRACAS!$AM$5:$AM$9997,0)))
    ),"")</f>
        <v/>
      </c>
      <c r="LH194" s="354" t="str" cm="1">
        <f t="array" ref="LH194">IFERROR(
    (((H194/FRACAS!$AY$1)*60))
    /
    (((H194/FRACAS!$AY$1)*60) + SUMPRODUCT((FRACAS!$B$5:$B$9997=H$4)*(FRACAS!$D$5:$D$9997&lt;=H194)*(IFERROR(FRACAS!$AM$5:$AM$9997,0)))
    ),"")</f>
        <v/>
      </c>
      <c r="LI194" s="354" t="str" cm="1">
        <f t="array" ref="LI194">IFERROR(
    (((I194/FRACAS!$AY$1)*60))
    /
    (((I194/FRACAS!$AY$1)*60) + SUMPRODUCT((FRACAS!$B$5:$B$9997=I$4)*(FRACAS!$D$5:$D$9997&lt;=I194)*(IFERROR(FRACAS!$AM$5:$AM$9997,0)))
    ),"")</f>
        <v/>
      </c>
      <c r="LJ194" s="354" t="str" cm="1">
        <f t="array" ref="LJ194">IFERROR(
    (((J194/FRACAS!$AY$1)*60))
    /
    (((J194/FRACAS!$AY$1)*60) + SUMPRODUCT((FRACAS!$B$5:$B$9997=J$4)*(FRACAS!$D$5:$D$9997&lt;=J194)*(IFERROR(FRACAS!$AM$5:$AM$9997,0)))
    ),"")</f>
        <v/>
      </c>
      <c r="LK194" s="354" t="str" cm="1">
        <f t="array" ref="LK194">IFERROR(
    (((K194/FRACAS!$AY$1)*60))
    /
    (((K194/FRACAS!$AY$1)*60) + SUMPRODUCT((FRACAS!$B$5:$B$9997=K$4)*(FRACAS!$D$5:$D$9997&lt;=K194)*(IFERROR(FRACAS!$AM$5:$AM$9997,0)))
    ),"")</f>
        <v/>
      </c>
      <c r="LL194" s="354" t="str" cm="1">
        <f t="array" ref="LL194">IFERROR(
    (((L194/FRACAS!$AY$1)*60))
    /
    (((L194/FRACAS!$AY$1)*60) + SUMPRODUCT((FRACAS!$B$5:$B$9997=L$4)*(FRACAS!$D$5:$D$9997&lt;=L194)*(IFERROR(FRACAS!$AM$5:$AM$9997,0)))
    ),"")</f>
        <v/>
      </c>
      <c r="LM194" s="354" t="str" cm="1">
        <f t="array" ref="LM194">IFERROR(
    (((M194/FRACAS!$AY$1)*60))
    /
    (((M194/FRACAS!$AY$1)*60) + SUMPRODUCT((FRACAS!$B$5:$B$9997=M$4)*(FRACAS!$D$5:$D$9997&lt;=M194)*(IFERROR(FRACAS!$AM$5:$AM$9997,0)))
    ),"")</f>
        <v/>
      </c>
      <c r="LN194" s="308"/>
      <c r="LO194" s="276"/>
      <c r="LP194" s="276"/>
      <c r="LQ194" s="276"/>
      <c r="LR194" s="276"/>
      <c r="LS194" s="276"/>
      <c r="LT194" s="276"/>
      <c r="LU194" s="276"/>
      <c r="LV194" s="276"/>
      <c r="LW194" s="276"/>
      <c r="LX194" s="276"/>
      <c r="LY194" s="276"/>
      <c r="LZ194" s="276"/>
      <c r="MA194" s="276"/>
      <c r="MB194" s="276"/>
      <c r="MC194" s="276"/>
      <c r="MD194" s="276"/>
      <c r="ME194" s="276"/>
      <c r="MF194" s="276"/>
      <c r="MG194" s="276"/>
      <c r="MH194" s="276"/>
      <c r="MI194" s="276"/>
      <c r="MJ194" s="276"/>
      <c r="MK194" s="276"/>
      <c r="ML194" s="276"/>
      <c r="MM194" s="276"/>
      <c r="MN194" s="276"/>
      <c r="MO194" s="276"/>
      <c r="MP194" s="276"/>
      <c r="MQ194" s="276"/>
      <c r="MR194" s="276"/>
      <c r="MS194" s="276"/>
      <c r="MT194" s="276"/>
      <c r="MU194" s="276"/>
      <c r="MV194" s="276"/>
      <c r="MW194" s="276"/>
      <c r="MX194" s="276"/>
      <c r="MY194" s="276"/>
      <c r="MZ194" s="276"/>
      <c r="NA194" s="277"/>
      <c r="ND194" s="345">
        <f t="shared" si="18"/>
        <v>0</v>
      </c>
      <c r="NE194" s="346" t="str">
        <f t="shared" si="16"/>
        <v/>
      </c>
      <c r="NF194" s="347" t="str" cm="1">
        <f t="array" ref="NF194">IF($ND194=0,"",(IFERROR( (IFERROR($ND194/FRACAS!$AY$1*60,0) - SUMPRODUCT( (FRACAS!$K$5:$K$9999=NF$2) * IFERROR(FRACAS!$AN$5:$AN$9999,0) ) ) / IFERROR($ND194/FRACAS!$AY$1*60,0), 1 )))</f>
        <v/>
      </c>
      <c r="NG194" s="347" t="str" cm="1">
        <f t="array" ref="NG194">IF($ND194=0,"",(IFERROR( (IFERROR($ND194/FRACAS!$AY$1*60,0) - SUMPRODUCT( (FRACAS!$K$5:$K$9999=NG$2) * IFERROR(FRACAS!$AN$5:$AN$9999,0) ) ) / IFERROR($ND194/FRACAS!$AY$1*60,0), 1 )))</f>
        <v/>
      </c>
      <c r="NH194" s="347" t="str" cm="1">
        <f t="array" ref="NH194">IF($ND194=0,"",(IFERROR( (IFERROR($ND194/FRACAS!$AY$1*60,0) - SUMPRODUCT( (FRACAS!$K$5:$K$9999=NH$2) * IFERROR(FRACAS!$AN$5:$AN$9999,0) ) ) / IFERROR($ND194/FRACAS!$AY$1*60,0), 1 )))</f>
        <v/>
      </c>
      <c r="NI194" s="347" t="str" cm="1">
        <f t="array" ref="NI194">IF($ND194=0,"",(IFERROR( (IFERROR($ND194/FRACAS!$AY$1*60,0) - SUMPRODUCT( (FRACAS!$K$5:$K$9999=NI$2) * IFERROR(FRACAS!$AN$5:$AN$9999,0) ) ) / IFERROR($ND194/FRACAS!$AY$1*60,0), 1 )))</f>
        <v/>
      </c>
      <c r="NJ194" s="347" t="str" cm="1">
        <f t="array" ref="NJ194">IF($ND194=0,"",(IFERROR( (IFERROR($ND194/FRACAS!$AY$1*60,0) - SUMPRODUCT( (FRACAS!$K$5:$K$9999=NJ$2) * IFERROR(FRACAS!$AN$5:$AN$9999,0) ) ) / IFERROR($ND194/FRACAS!$AY$1*60,0), 1 )))</f>
        <v/>
      </c>
      <c r="NK194" s="347" t="str" cm="1">
        <f t="array" ref="NK194">IF($ND194=0,"",(IFERROR( (IFERROR($ND194/FRACAS!$AY$1*60,0) - SUMPRODUCT( (FRACAS!$K$5:$K$9999=NK$2) * IFERROR(FRACAS!$AN$5:$AN$9999,0) ) ) / IFERROR($ND194/FRACAS!$AY$1*60,0), 1 )))</f>
        <v/>
      </c>
      <c r="NL194" s="347" t="str" cm="1">
        <f t="array" ref="NL194">IF($ND194=0,"",(IFERROR( (IFERROR($ND194/FRACAS!$AY$1*60,0) - SUMPRODUCT( (FRACAS!$K$5:$K$9999=NL$2) * IFERROR(FRACAS!$AN$5:$AN$9999,0) ) ) / IFERROR($ND194/FRACAS!$AY$1*60,0), 1 )))</f>
        <v/>
      </c>
      <c r="NM194" s="347" t="str" cm="1">
        <f t="array" ref="NM194">IF($ND194=0,"",(IFERROR( (IFERROR($ND194/FRACAS!$AY$1*60,0) - SUMPRODUCT( (FRACAS!$K$5:$K$9999=NM$2) * IFERROR(FRACAS!$AN$5:$AN$9999,0) ) ) / IFERROR($ND194/FRACAS!$AY$1*60,0), 1 )))</f>
        <v/>
      </c>
      <c r="NN194" s="347" t="str" cm="1">
        <f t="array" ref="NN194">IF($ND194=0,"",(IFERROR( (IFERROR($ND194/FRACAS!$AY$1*60,0) - SUMPRODUCT( (FRACAS!$K$5:$K$9999=NN$2) * IFERROR(FRACAS!$AN$5:$AN$9999,0) ) ) / IFERROR($ND194/FRACAS!$AY$1*60,0), 1 )))</f>
        <v/>
      </c>
      <c r="NO194" s="347" t="str" cm="1">
        <f t="array" ref="NO194">IF($ND194=0,"",(IFERROR( (IFERROR($ND194/FRACAS!$AY$1*60,0) - SUMPRODUCT( (FRACAS!$K$5:$K$9999=NO$2) * IFERROR(FRACAS!$AN$5:$AN$9999,0) ) ) / IFERROR($ND194/FRACAS!$AY$1*60,0), 1 )))</f>
        <v/>
      </c>
      <c r="NP194" s="347" t="str" cm="1">
        <f t="array" ref="NP194">IF($ND194=0,"",(IFERROR( (IFERROR($ND194/FRACAS!$AY$1*60,0) - SUMPRODUCT( (FRACAS!$K$5:$K$9999=NP$2) * IFERROR(FRACAS!$AN$5:$AN$9999,0) ) ) / IFERROR($ND194/FRACAS!$AY$1*60,0), 1 )))</f>
        <v/>
      </c>
      <c r="NQ194" s="347" t="str" cm="1">
        <f t="array" ref="NQ194">IF($ND194=0,"",(IFERROR( (IFERROR($ND194/FRACAS!$AY$1*60,0) - SUMPRODUCT( (FRACAS!$K$5:$K$9999=NQ$2) * IFERROR(FRACAS!$AN$5:$AN$9999,0) ) ) / IFERROR($ND194/FRACAS!$AY$1*60,0), 1 )))</f>
        <v/>
      </c>
      <c r="NR194" s="347" t="str" cm="1">
        <f t="array" ref="NR194">IF($ND194=0,"",(IFERROR( (IFERROR($ND194/FRACAS!$AY$1*60,0) - SUMPRODUCT( (FRACAS!$K$5:$K$9999=NR$2) * IFERROR(FRACAS!$AN$5:$AN$9999,0) ) ) / IFERROR($ND194/FRACAS!$AY$1*60,0), 1 )))</f>
        <v/>
      </c>
      <c r="NS194" s="347" t="str" cm="1">
        <f t="array" ref="NS194">IF($ND194=0,"",(IFERROR( (IFERROR($ND194/FRACAS!$AY$1*60,0) - SUMPRODUCT( (FRACAS!$K$5:$K$9999=NS$2) * IFERROR(FRACAS!$AN$5:$AN$9999,0) ) ) / IFERROR($ND194/FRACAS!$AY$1*60,0), 1 )))</f>
        <v/>
      </c>
      <c r="NT194" s="347" t="str" cm="1">
        <f t="array" ref="NT194">IF($ND194=0,"",(IFERROR( (IFERROR($ND194/FRACAS!$AY$1*60,0) - SUMPRODUCT( (FRACAS!$K$5:$K$9999=NT$2) * IFERROR(FRACAS!$AN$5:$AN$9999,0) ) ) / IFERROR($ND194/FRACAS!$AY$1*60,0), 1 )))</f>
        <v/>
      </c>
      <c r="NU194" s="347" t="str" cm="1">
        <f t="array" ref="NU194">IF($ND194=0,"",(IFERROR( (IFERROR($ND194/FRACAS!$AY$1*60,0) - SUMPRODUCT( (FRACAS!$K$5:$K$9999=NU$2) * IFERROR(FRACAS!$AN$5:$AN$9999,0) ) ) / IFERROR($ND194/FRACAS!$AY$1*60,0), 1 )))</f>
        <v/>
      </c>
      <c r="NV194" s="347" t="str" cm="1">
        <f t="array" ref="NV194">IF($ND194=0,"",(IFERROR( (IFERROR($ND194/FRACAS!$AY$1*60,0) - SUMPRODUCT( (FRACAS!$K$5:$K$9999=NV$2) * IFERROR(FRACAS!$AN$5:$AN$9999,0) ) ) / IFERROR($ND194/FRACAS!$AY$1*60,0), 1 )))</f>
        <v/>
      </c>
      <c r="NW194" s="347" t="str" cm="1">
        <f t="array" ref="NW194">IF($ND194=0,"",(IFERROR( (IFERROR($ND194/FRACAS!$AY$1*60,0) - SUMPRODUCT( (FRACAS!$K$5:$K$9999=NW$2) * IFERROR(FRACAS!$AN$5:$AN$9999,0) ) ) / IFERROR($ND194/FRACAS!$AY$1*60,0), 1 )))</f>
        <v/>
      </c>
      <c r="NX194" s="347" t="str" cm="1">
        <f t="array" ref="NX194">IF($ND194=0,"",(IFERROR( (IFERROR($ND194/FRACAS!$AY$1*60,0) - SUMPRODUCT( (FRACAS!$K$5:$K$9999=NX$2) * IFERROR(FRACAS!$AN$5:$AN$9999,0) ) ) / IFERROR($ND194/FRACAS!$AY$1*60,0), 1 )))</f>
        <v/>
      </c>
      <c r="NY194" s="347" t="str" cm="1">
        <f t="array" ref="NY194">IF($ND194=0,"",(IFERROR( (IFERROR($ND194/FRACAS!$AY$1*60,0) - SUMPRODUCT( (FRACAS!$K$5:$K$9999=NY$2) * IFERROR(FRACAS!$AN$5:$AN$9999,0) ) ) / IFERROR($ND194/FRACAS!$AY$1*60,0), 1 )))</f>
        <v/>
      </c>
      <c r="NZ194" s="347" t="str" cm="1">
        <f t="array" ref="NZ194">IF($ND194=0,"",(IFERROR( (IFERROR($ND194/FRACAS!$AY$1*60,0) - SUMPRODUCT( (FRACAS!$K$5:$K$9999=NZ$2) * IFERROR(FRACAS!$AN$5:$AN$9999,0) ) ) / IFERROR($ND194/FRACAS!$AY$1*60,0), 1 )))</f>
        <v/>
      </c>
      <c r="OA194" s="347" t="str" cm="1">
        <f t="array" ref="OA194">IF($ND194=0,"",(IFERROR( (IFERROR($ND194/FRACAS!$AY$1*60,0) - SUMPRODUCT( (FRACAS!$K$5:$K$9999=OA$2) * IFERROR(FRACAS!$AN$5:$AN$9999,0) ) ) / IFERROR($ND194/FRACAS!$AY$1*60,0), 1 )))</f>
        <v/>
      </c>
      <c r="OB194" s="347" t="str" cm="1">
        <f t="array" ref="OB194">IF($ND194=0,"",(IFERROR( (IFERROR($ND194/FRACAS!$AY$1*60,0) - SUMPRODUCT( (FRACAS!$K$5:$K$9999=OB$2) * IFERROR(FRACAS!$AN$5:$AN$9999,0) ) ) / IFERROR($ND194/FRACAS!$AY$1*60,0), 1 )))</f>
        <v/>
      </c>
      <c r="OC194" s="347" t="str" cm="1">
        <f t="array" ref="OC194">IF($ND194=0,"",(IFERROR( (IFERROR($ND194/FRACAS!$AY$1*60,0) - SUMPRODUCT( (FRACAS!$K$5:$K$9999=OC$2) * IFERROR(FRACAS!$AN$5:$AN$9999,0) ) ) / IFERROR($ND194/FRACAS!$AY$1*60,0), 1 )))</f>
        <v/>
      </c>
      <c r="OD194" s="347" t="str" cm="1">
        <f t="array" ref="OD194">IF($ND194=0,"",(IFERROR( (IFERROR($ND194/FRACAS!$AY$1*60,0) - SUMPRODUCT( (FRACAS!$K$5:$K$9999=OD$2) * IFERROR(FRACAS!$AN$5:$AN$9999,0) ) ) / IFERROR($ND194/FRACAS!$AY$1*60,0), 1 )))</f>
        <v/>
      </c>
      <c r="OE194" s="347" t="str" cm="1">
        <f t="array" ref="OE194">IF($ND194=0,"",(IFERROR( (IFERROR($ND194/FRACAS!$AY$1*60,0) - SUMPRODUCT( (FRACAS!$K$5:$K$9999=OE$2) * IFERROR(FRACAS!$AN$5:$AN$9999,0) ) ) / IFERROR($ND194/FRACAS!$AY$1*60,0), 1 )))</f>
        <v/>
      </c>
      <c r="OF194" s="347" t="str" cm="1">
        <f t="array" ref="OF194">IF($ND194=0,"",(IFERROR( (IFERROR($ND194/FRACAS!$AY$1*60,0) - SUMPRODUCT( (FRACAS!$K$5:$K$9999=OF$2) * IFERROR(FRACAS!$AN$5:$AN$9999,0) ) ) / IFERROR($ND194/FRACAS!$AY$1*60,0), 1 )))</f>
        <v/>
      </c>
      <c r="OG194" s="347" t="str" cm="1">
        <f t="array" ref="OG194">IF($ND194=0,"",(IFERROR( (IFERROR($ND194/FRACAS!$AY$1*60,0) - SUMPRODUCT( (FRACAS!$K$5:$K$9999=OG$2) * IFERROR(FRACAS!$AN$5:$AN$9999,0) ) ) / IFERROR($ND194/FRACAS!$AY$1*60,0), 1 )))</f>
        <v/>
      </c>
      <c r="OH194" s="347" t="str" cm="1">
        <f t="array" ref="OH194">IF($ND194=0,"",(IFERROR( (IFERROR($ND194/FRACAS!$AY$1*60,0) - SUMPRODUCT( (FRACAS!$K$5:$K$9999=OH$2) * IFERROR(FRACAS!$AN$5:$AN$9999,0) ) ) / IFERROR($ND194/FRACAS!$AY$1*60,0), 1 )))</f>
        <v/>
      </c>
      <c r="OI194" s="347" t="str" cm="1">
        <f t="array" ref="OI194">IF($ND194=0,"",(IFERROR( (IFERROR($ND194/FRACAS!$AY$1*60,0) - SUMPRODUCT( (FRACAS!$K$5:$K$9999=OI$2) * IFERROR(FRACAS!$AN$5:$AN$9999,0) ) ) / IFERROR($ND194/FRACAS!$AY$1*60,0), 1 )))</f>
        <v/>
      </c>
      <c r="OJ194" s="347" t="str" cm="1">
        <f t="array" ref="OJ194">IF($ND194=0,"",(IFERROR( (IFERROR($ND194/FRACAS!$AY$1*60,0) - SUMPRODUCT( (FRACAS!$K$5:$K$9999=OJ$2) * IFERROR(FRACAS!$AN$5:$AN$9999,0) ) ) / IFERROR($ND194/FRACAS!$AY$1*60,0), 1 )))</f>
        <v/>
      </c>
      <c r="OK194" s="347" t="str" cm="1">
        <f t="array" ref="OK194">IF($ND194=0,"",(IFERROR( (IFERROR($ND194/FRACAS!$AY$1*60,0) - SUMPRODUCT( (FRACAS!$K$5:$K$9999=OK$2) * IFERROR(FRACAS!$AN$5:$AN$9999,0) ) ) / IFERROR($ND194/FRACAS!$AY$1*60,0), 1 )))</f>
        <v/>
      </c>
      <c r="OL194" s="347" t="str" cm="1">
        <f t="array" ref="OL194">IF($ND194=0,"",(IFERROR( (IFERROR($ND194/FRACAS!$AY$1*60,0) - SUMPRODUCT( (FRACAS!$K$5:$K$9999=OL$2) * IFERROR(FRACAS!$AN$5:$AN$9999,0) ) ) / IFERROR($ND194/FRACAS!$AY$1*60,0), 1 )))</f>
        <v/>
      </c>
      <c r="OM194" s="347" t="str" cm="1">
        <f t="array" ref="OM194">IF($ND194=0,"",(IFERROR( (IFERROR($ND194/FRACAS!$AY$1*60,0) - SUMPRODUCT( (FRACAS!$K$5:$K$9999=OM$2) * IFERROR(FRACAS!$AN$5:$AN$9999,0) ) ) / IFERROR($ND194/FRACAS!$AY$1*60,0), 1 )))</f>
        <v/>
      </c>
      <c r="ON194" s="347" t="str" cm="1">
        <f t="array" ref="ON194">IF($ND194=0,"",(IFERROR( (IFERROR($ND194/FRACAS!$AY$1*60,0) - SUMPRODUCT( (FRACAS!$K$5:$K$9999=ON$2) * IFERROR(FRACAS!$AN$5:$AN$9999,0) ) ) / IFERROR($ND194/FRACAS!$AY$1*60,0), 1 )))</f>
        <v/>
      </c>
    </row>
    <row r="195" spans="2:404" ht="15" customHeight="1">
      <c r="B195" s="301" t="s">
        <v>250</v>
      </c>
      <c r="C195" s="302">
        <v>46591</v>
      </c>
      <c r="D195" s="279"/>
      <c r="E195" s="279"/>
      <c r="F195" s="279"/>
      <c r="G195" s="279"/>
      <c r="H195" s="279"/>
      <c r="I195" s="279"/>
      <c r="J195" s="279"/>
      <c r="K195" s="279"/>
      <c r="L195" s="279"/>
      <c r="M195" s="279"/>
      <c r="N195" s="305"/>
      <c r="O195" s="279"/>
      <c r="P195" s="279"/>
      <c r="Q195" s="279"/>
      <c r="R195" s="279"/>
      <c r="S195" s="279"/>
      <c r="T195" s="279"/>
      <c r="U195" s="279"/>
      <c r="V195" s="279"/>
      <c r="W195" s="279"/>
      <c r="X195" s="279"/>
      <c r="Y195" s="279"/>
      <c r="Z195" s="279"/>
      <c r="AA195" s="279"/>
      <c r="AB195" s="279"/>
      <c r="AC195" s="279"/>
      <c r="AD195" s="279"/>
      <c r="AE195" s="279"/>
      <c r="AF195" s="279"/>
      <c r="AG195" s="279"/>
      <c r="AH195" s="279"/>
      <c r="AI195" s="279"/>
      <c r="AJ195" s="279"/>
      <c r="AK195" s="279"/>
      <c r="AL195" s="279"/>
      <c r="AM195" s="279"/>
      <c r="AN195" s="279"/>
      <c r="AO195" s="279"/>
      <c r="AP195" s="279"/>
      <c r="AQ195" s="279"/>
      <c r="AR195" s="279"/>
      <c r="AS195" s="279"/>
      <c r="AT195" s="279"/>
      <c r="AU195" s="279"/>
      <c r="AV195" s="279"/>
      <c r="AW195" s="279"/>
      <c r="AX195" s="279"/>
      <c r="AY195" s="279"/>
      <c r="AZ195" s="279"/>
      <c r="BA195" s="280"/>
      <c r="BB195" s="266"/>
      <c r="BD195" s="352"/>
      <c r="BE195" s="352"/>
      <c r="BF195" s="352"/>
      <c r="BG195" s="352"/>
      <c r="BH195" s="352"/>
      <c r="BI195" s="352"/>
      <c r="BJ195" s="352"/>
      <c r="BK195" s="352"/>
      <c r="BL195" s="352"/>
      <c r="BM195" s="352"/>
      <c r="BN195" s="352"/>
      <c r="BO195" s="352"/>
      <c r="BP195" s="352"/>
      <c r="BQ195" s="352"/>
      <c r="BR195" s="352"/>
      <c r="BS195" s="352"/>
      <c r="BT195" s="352"/>
      <c r="BU195" s="352"/>
      <c r="BV195" s="352"/>
      <c r="BW195" s="352"/>
      <c r="BX195" s="352"/>
      <c r="BY195" s="352"/>
      <c r="BZ195" s="352"/>
      <c r="CA195" s="352"/>
      <c r="CB195" s="352"/>
      <c r="CC195" s="352"/>
      <c r="CD195" s="352"/>
      <c r="CE195" s="352"/>
      <c r="CF195" s="352"/>
      <c r="CG195" s="352"/>
      <c r="CH195" s="352"/>
      <c r="CI195" s="352"/>
      <c r="CJ195" s="352"/>
      <c r="CK195" s="352"/>
      <c r="CL195" s="352"/>
      <c r="CM195" s="352"/>
      <c r="CN195" s="352"/>
      <c r="CO195" s="352"/>
      <c r="CP195" s="352"/>
      <c r="CQ195" s="352"/>
      <c r="CR195" s="352"/>
      <c r="CS195" s="352"/>
      <c r="CT195" s="352"/>
      <c r="CU195" s="352"/>
      <c r="CV195" s="352"/>
      <c r="CW195" s="352"/>
      <c r="CX195" s="352"/>
      <c r="CY195" s="352"/>
      <c r="CZ195" s="352"/>
      <c r="DA195" s="352"/>
      <c r="DC195" s="266">
        <f t="shared" si="14"/>
        <v>0</v>
      </c>
      <c r="DD195" s="302" t="str">
        <f t="shared" si="15"/>
        <v/>
      </c>
      <c r="DE195" s="328" t="str">
        <f>IF(D195&gt; 0,(COUNTIFS(FRACAS!$B$5:$B$9997, D$4, FRACAS!$D$5:$D$9997, "&lt;="&amp;D195)), "" )</f>
        <v/>
      </c>
      <c r="DF195" s="282" t="str">
        <f>IF(E195&gt; 0,(COUNTIFS(FRACAS!$B$5:$B$9997, E$4, FRACAS!$D$5:$D$9997, "&lt;="&amp;E195)), "" )</f>
        <v/>
      </c>
      <c r="DG195" s="282" t="str">
        <f>IF(F195&gt; 0,(COUNTIFS(FRACAS!$B$5:$B$9997, F$4, FRACAS!$D$5:$D$9997, "&lt;="&amp;F195)), "" )</f>
        <v/>
      </c>
      <c r="DH195" s="282" t="str">
        <f>IF(G195&gt; 0,(COUNTIFS(FRACAS!$B$5:$B$9997, G$4, FRACAS!$D$5:$D$9997, "&lt;="&amp;G195)), "" )</f>
        <v/>
      </c>
      <c r="DI195" s="282" t="str">
        <f>IF(H195&gt; 0,(COUNTIFS(FRACAS!$B$5:$B$9997, H$4, FRACAS!$D$5:$D$9997, "&lt;="&amp;H195)), "" )</f>
        <v/>
      </c>
      <c r="DJ195" s="282" t="str">
        <f>IF(I195&gt; 0,(COUNTIFS(FRACAS!$B$5:$B$9997, I$4, FRACAS!$D$5:$D$9997, "&lt;="&amp;I195)), "" )</f>
        <v/>
      </c>
      <c r="DK195" s="282" t="str">
        <f>IF(J195&gt; 0,(COUNTIFS(FRACAS!$B$5:$B$9997, J$4, FRACAS!$D$5:$D$9997, "&lt;="&amp;J195)), "" )</f>
        <v/>
      </c>
      <c r="DL195" s="282" t="str">
        <f>IF(K195&gt; 0,(COUNTIFS(FRACAS!$B$5:$B$9997, K$4, FRACAS!$D$5:$D$9997, "&lt;="&amp;K195)), "" )</f>
        <v/>
      </c>
      <c r="DM195" s="282" t="str">
        <f>IF(L195&gt; 0,(COUNTIFS(FRACAS!$B$5:$B$9997, L$4, FRACAS!$D$5:$D$9997, "&lt;="&amp;L195)), "" )</f>
        <v/>
      </c>
      <c r="DN195" s="282" t="str">
        <f>IF(M195&gt; 0,(COUNTIFS(FRACAS!$B$5:$B$9997, M$4, FRACAS!$D$5:$D$9997, "&lt;="&amp;M195)), "" )</f>
        <v/>
      </c>
      <c r="DO195" s="308"/>
      <c r="DP195" s="276"/>
      <c r="DQ195" s="276"/>
      <c r="DR195" s="276"/>
      <c r="DS195" s="276"/>
      <c r="DT195" s="276"/>
      <c r="DU195" s="276"/>
      <c r="DV195" s="276"/>
      <c r="DW195" s="276"/>
      <c r="DX195" s="276"/>
      <c r="DY195" s="276"/>
      <c r="DZ195" s="276"/>
      <c r="EA195" s="276"/>
      <c r="EB195" s="276"/>
      <c r="EC195" s="276"/>
      <c r="ED195" s="276"/>
      <c r="EE195" s="276"/>
      <c r="EF195" s="276"/>
      <c r="EG195" s="276"/>
      <c r="EH195" s="276"/>
      <c r="EI195" s="276"/>
      <c r="EJ195" s="276"/>
      <c r="EK195" s="276"/>
      <c r="EL195" s="276"/>
      <c r="EM195" s="276"/>
      <c r="EN195" s="276"/>
      <c r="EO195" s="276"/>
      <c r="EP195" s="276"/>
      <c r="EQ195" s="276"/>
      <c r="ER195" s="276"/>
      <c r="ES195" s="276"/>
      <c r="ET195" s="276"/>
      <c r="EU195" s="276"/>
      <c r="EV195" s="276"/>
      <c r="EW195" s="276"/>
      <c r="EX195" s="276"/>
      <c r="EY195" s="276"/>
      <c r="EZ195" s="276"/>
      <c r="FA195" s="276"/>
      <c r="FB195" s="277"/>
      <c r="JN195" s="310"/>
      <c r="JO195" s="309"/>
      <c r="JP195" s="309"/>
      <c r="JQ195" s="309"/>
      <c r="JR195" s="309"/>
      <c r="JS195" s="309"/>
      <c r="JT195" s="309"/>
      <c r="JU195" s="309"/>
      <c r="JV195" s="309"/>
      <c r="JW195" s="309"/>
      <c r="JX195" s="309"/>
      <c r="JY195" s="309"/>
      <c r="JZ195" s="309"/>
      <c r="KA195" s="309"/>
      <c r="KB195" s="309"/>
      <c r="KC195" s="309"/>
      <c r="KD195" s="309"/>
      <c r="KE195" s="309"/>
      <c r="KF195" s="309"/>
      <c r="KG195" s="309"/>
      <c r="KH195" s="309"/>
      <c r="KI195" s="309"/>
      <c r="KJ195" s="309"/>
      <c r="KK195" s="309"/>
      <c r="KL195" s="309"/>
      <c r="KM195" s="309"/>
      <c r="KN195" s="309"/>
      <c r="KO195" s="309"/>
      <c r="KP195" s="309"/>
      <c r="KQ195" s="309"/>
      <c r="KR195" s="309"/>
      <c r="KS195" s="309"/>
      <c r="KT195" s="309"/>
      <c r="KU195" s="309"/>
      <c r="KV195" s="309"/>
      <c r="KW195" s="309"/>
      <c r="KX195" s="309"/>
      <c r="KY195" s="309"/>
      <c r="KZ195" s="309"/>
      <c r="LA195" s="309"/>
      <c r="LC195" s="302" t="str">
        <f t="shared" si="17"/>
        <v/>
      </c>
      <c r="LD195" s="354" t="str" cm="1">
        <f t="array" ref="LD195">IFERROR(
    (((D195/FRACAS!$AY$1)*60))
    /
    (((D195/FRACAS!$AY$1)*60) + SUMPRODUCT((FRACAS!$B$5:$B$9997=D$4)*(FRACAS!$D$5:$D$9997&lt;=D195)*(IFERROR(FRACAS!$AM$5:$AM$9997,0)))
    ),"")</f>
        <v/>
      </c>
      <c r="LE195" s="354" t="str" cm="1">
        <f t="array" ref="LE195">IFERROR(
    (((E195/FRACAS!$AY$1)*60))
    /
    (((E195/FRACAS!$AY$1)*60) + SUMPRODUCT((FRACAS!$B$5:$B$9997=E$4)*(FRACAS!$D$5:$D$9997&lt;=E195)*(IFERROR(FRACAS!$AM$5:$AM$9997,0)))
    ),"")</f>
        <v/>
      </c>
      <c r="LF195" s="354" t="str" cm="1">
        <f t="array" ref="LF195">IFERROR(
    (((F195/FRACAS!$AY$1)*60))
    /
    (((F195/FRACAS!$AY$1)*60) + SUMPRODUCT((FRACAS!$B$5:$B$9997=F$4)*(FRACAS!$D$5:$D$9997&lt;=F195)*(IFERROR(FRACAS!$AM$5:$AM$9997,0)))
    ),"")</f>
        <v/>
      </c>
      <c r="LG195" s="354" t="str" cm="1">
        <f t="array" ref="LG195">IFERROR(
    (((G195/FRACAS!$AY$1)*60))
    /
    (((G195/FRACAS!$AY$1)*60) + SUMPRODUCT((FRACAS!$B$5:$B$9997=G$4)*(FRACAS!$D$5:$D$9997&lt;=G195)*(IFERROR(FRACAS!$AM$5:$AM$9997,0)))
    ),"")</f>
        <v/>
      </c>
      <c r="LH195" s="354" t="str" cm="1">
        <f t="array" ref="LH195">IFERROR(
    (((H195/FRACAS!$AY$1)*60))
    /
    (((H195/FRACAS!$AY$1)*60) + SUMPRODUCT((FRACAS!$B$5:$B$9997=H$4)*(FRACAS!$D$5:$D$9997&lt;=H195)*(IFERROR(FRACAS!$AM$5:$AM$9997,0)))
    ),"")</f>
        <v/>
      </c>
      <c r="LI195" s="354" t="str" cm="1">
        <f t="array" ref="LI195">IFERROR(
    (((I195/FRACAS!$AY$1)*60))
    /
    (((I195/FRACAS!$AY$1)*60) + SUMPRODUCT((FRACAS!$B$5:$B$9997=I$4)*(FRACAS!$D$5:$D$9997&lt;=I195)*(IFERROR(FRACAS!$AM$5:$AM$9997,0)))
    ),"")</f>
        <v/>
      </c>
      <c r="LJ195" s="354" t="str" cm="1">
        <f t="array" ref="LJ195">IFERROR(
    (((J195/FRACAS!$AY$1)*60))
    /
    (((J195/FRACAS!$AY$1)*60) + SUMPRODUCT((FRACAS!$B$5:$B$9997=J$4)*(FRACAS!$D$5:$D$9997&lt;=J195)*(IFERROR(FRACAS!$AM$5:$AM$9997,0)))
    ),"")</f>
        <v/>
      </c>
      <c r="LK195" s="354" t="str" cm="1">
        <f t="array" ref="LK195">IFERROR(
    (((K195/FRACAS!$AY$1)*60))
    /
    (((K195/FRACAS!$AY$1)*60) + SUMPRODUCT((FRACAS!$B$5:$B$9997=K$4)*(FRACAS!$D$5:$D$9997&lt;=K195)*(IFERROR(FRACAS!$AM$5:$AM$9997,0)))
    ),"")</f>
        <v/>
      </c>
      <c r="LL195" s="354" t="str" cm="1">
        <f t="array" ref="LL195">IFERROR(
    (((L195/FRACAS!$AY$1)*60))
    /
    (((L195/FRACAS!$AY$1)*60) + SUMPRODUCT((FRACAS!$B$5:$B$9997=L$4)*(FRACAS!$D$5:$D$9997&lt;=L195)*(IFERROR(FRACAS!$AM$5:$AM$9997,0)))
    ),"")</f>
        <v/>
      </c>
      <c r="LM195" s="354" t="str" cm="1">
        <f t="array" ref="LM195">IFERROR(
    (((M195/FRACAS!$AY$1)*60))
    /
    (((M195/FRACAS!$AY$1)*60) + SUMPRODUCT((FRACAS!$B$5:$B$9997=M$4)*(FRACAS!$D$5:$D$9997&lt;=M195)*(IFERROR(FRACAS!$AM$5:$AM$9997,0)))
    ),"")</f>
        <v/>
      </c>
      <c r="LN195" s="308"/>
      <c r="LO195" s="276"/>
      <c r="LP195" s="276"/>
      <c r="LQ195" s="276"/>
      <c r="LR195" s="276"/>
      <c r="LS195" s="276"/>
      <c r="LT195" s="276"/>
      <c r="LU195" s="276"/>
      <c r="LV195" s="276"/>
      <c r="LW195" s="276"/>
      <c r="LX195" s="276"/>
      <c r="LY195" s="276"/>
      <c r="LZ195" s="276"/>
      <c r="MA195" s="276"/>
      <c r="MB195" s="276"/>
      <c r="MC195" s="276"/>
      <c r="MD195" s="276"/>
      <c r="ME195" s="276"/>
      <c r="MF195" s="276"/>
      <c r="MG195" s="276"/>
      <c r="MH195" s="276"/>
      <c r="MI195" s="276"/>
      <c r="MJ195" s="276"/>
      <c r="MK195" s="276"/>
      <c r="ML195" s="276"/>
      <c r="MM195" s="276"/>
      <c r="MN195" s="276"/>
      <c r="MO195" s="276"/>
      <c r="MP195" s="276"/>
      <c r="MQ195" s="276"/>
      <c r="MR195" s="276"/>
      <c r="MS195" s="276"/>
      <c r="MT195" s="276"/>
      <c r="MU195" s="276"/>
      <c r="MV195" s="276"/>
      <c r="MW195" s="276"/>
      <c r="MX195" s="276"/>
      <c r="MY195" s="276"/>
      <c r="MZ195" s="276"/>
      <c r="NA195" s="277"/>
      <c r="ND195" s="345">
        <f t="shared" si="18"/>
        <v>0</v>
      </c>
      <c r="NE195" s="346" t="str">
        <f t="shared" si="16"/>
        <v/>
      </c>
      <c r="NF195" s="347" t="str" cm="1">
        <f t="array" ref="NF195">IF($ND195=0,"",(IFERROR( (IFERROR($ND195/FRACAS!$AY$1*60,0) - SUMPRODUCT( (FRACAS!$K$5:$K$9999=NF$2) * IFERROR(FRACAS!$AN$5:$AN$9999,0) ) ) / IFERROR($ND195/FRACAS!$AY$1*60,0), 1 )))</f>
        <v/>
      </c>
      <c r="NG195" s="347" t="str" cm="1">
        <f t="array" ref="NG195">IF($ND195=0,"",(IFERROR( (IFERROR($ND195/FRACAS!$AY$1*60,0) - SUMPRODUCT( (FRACAS!$K$5:$K$9999=NG$2) * IFERROR(FRACAS!$AN$5:$AN$9999,0) ) ) / IFERROR($ND195/FRACAS!$AY$1*60,0), 1 )))</f>
        <v/>
      </c>
      <c r="NH195" s="347" t="str" cm="1">
        <f t="array" ref="NH195">IF($ND195=0,"",(IFERROR( (IFERROR($ND195/FRACAS!$AY$1*60,0) - SUMPRODUCT( (FRACAS!$K$5:$K$9999=NH$2) * IFERROR(FRACAS!$AN$5:$AN$9999,0) ) ) / IFERROR($ND195/FRACAS!$AY$1*60,0), 1 )))</f>
        <v/>
      </c>
      <c r="NI195" s="347" t="str" cm="1">
        <f t="array" ref="NI195">IF($ND195=0,"",(IFERROR( (IFERROR($ND195/FRACAS!$AY$1*60,0) - SUMPRODUCT( (FRACAS!$K$5:$K$9999=NI$2) * IFERROR(FRACAS!$AN$5:$AN$9999,0) ) ) / IFERROR($ND195/FRACAS!$AY$1*60,0), 1 )))</f>
        <v/>
      </c>
      <c r="NJ195" s="347" t="str" cm="1">
        <f t="array" ref="NJ195">IF($ND195=0,"",(IFERROR( (IFERROR($ND195/FRACAS!$AY$1*60,0) - SUMPRODUCT( (FRACAS!$K$5:$K$9999=NJ$2) * IFERROR(FRACAS!$AN$5:$AN$9999,0) ) ) / IFERROR($ND195/FRACAS!$AY$1*60,0), 1 )))</f>
        <v/>
      </c>
      <c r="NK195" s="347" t="str" cm="1">
        <f t="array" ref="NK195">IF($ND195=0,"",(IFERROR( (IFERROR($ND195/FRACAS!$AY$1*60,0) - SUMPRODUCT( (FRACAS!$K$5:$K$9999=NK$2) * IFERROR(FRACAS!$AN$5:$AN$9999,0) ) ) / IFERROR($ND195/FRACAS!$AY$1*60,0), 1 )))</f>
        <v/>
      </c>
      <c r="NL195" s="347" t="str" cm="1">
        <f t="array" ref="NL195">IF($ND195=0,"",(IFERROR( (IFERROR($ND195/FRACAS!$AY$1*60,0) - SUMPRODUCT( (FRACAS!$K$5:$K$9999=NL$2) * IFERROR(FRACAS!$AN$5:$AN$9999,0) ) ) / IFERROR($ND195/FRACAS!$AY$1*60,0), 1 )))</f>
        <v/>
      </c>
      <c r="NM195" s="347" t="str" cm="1">
        <f t="array" ref="NM195">IF($ND195=0,"",(IFERROR( (IFERROR($ND195/FRACAS!$AY$1*60,0) - SUMPRODUCT( (FRACAS!$K$5:$K$9999=NM$2) * IFERROR(FRACAS!$AN$5:$AN$9999,0) ) ) / IFERROR($ND195/FRACAS!$AY$1*60,0), 1 )))</f>
        <v/>
      </c>
      <c r="NN195" s="347" t="str" cm="1">
        <f t="array" ref="NN195">IF($ND195=0,"",(IFERROR( (IFERROR($ND195/FRACAS!$AY$1*60,0) - SUMPRODUCT( (FRACAS!$K$5:$K$9999=NN$2) * IFERROR(FRACAS!$AN$5:$AN$9999,0) ) ) / IFERROR($ND195/FRACAS!$AY$1*60,0), 1 )))</f>
        <v/>
      </c>
      <c r="NO195" s="347" t="str" cm="1">
        <f t="array" ref="NO195">IF($ND195=0,"",(IFERROR( (IFERROR($ND195/FRACAS!$AY$1*60,0) - SUMPRODUCT( (FRACAS!$K$5:$K$9999=NO$2) * IFERROR(FRACAS!$AN$5:$AN$9999,0) ) ) / IFERROR($ND195/FRACAS!$AY$1*60,0), 1 )))</f>
        <v/>
      </c>
      <c r="NP195" s="347" t="str" cm="1">
        <f t="array" ref="NP195">IF($ND195=0,"",(IFERROR( (IFERROR($ND195/FRACAS!$AY$1*60,0) - SUMPRODUCT( (FRACAS!$K$5:$K$9999=NP$2) * IFERROR(FRACAS!$AN$5:$AN$9999,0) ) ) / IFERROR($ND195/FRACAS!$AY$1*60,0), 1 )))</f>
        <v/>
      </c>
      <c r="NQ195" s="347" t="str" cm="1">
        <f t="array" ref="NQ195">IF($ND195=0,"",(IFERROR( (IFERROR($ND195/FRACAS!$AY$1*60,0) - SUMPRODUCT( (FRACAS!$K$5:$K$9999=NQ$2) * IFERROR(FRACAS!$AN$5:$AN$9999,0) ) ) / IFERROR($ND195/FRACAS!$AY$1*60,0), 1 )))</f>
        <v/>
      </c>
      <c r="NR195" s="347" t="str" cm="1">
        <f t="array" ref="NR195">IF($ND195=0,"",(IFERROR( (IFERROR($ND195/FRACAS!$AY$1*60,0) - SUMPRODUCT( (FRACAS!$K$5:$K$9999=NR$2) * IFERROR(FRACAS!$AN$5:$AN$9999,0) ) ) / IFERROR($ND195/FRACAS!$AY$1*60,0), 1 )))</f>
        <v/>
      </c>
      <c r="NS195" s="347" t="str" cm="1">
        <f t="array" ref="NS195">IF($ND195=0,"",(IFERROR( (IFERROR($ND195/FRACAS!$AY$1*60,0) - SUMPRODUCT( (FRACAS!$K$5:$K$9999=NS$2) * IFERROR(FRACAS!$AN$5:$AN$9999,0) ) ) / IFERROR($ND195/FRACAS!$AY$1*60,0), 1 )))</f>
        <v/>
      </c>
      <c r="NT195" s="347" t="str" cm="1">
        <f t="array" ref="NT195">IF($ND195=0,"",(IFERROR( (IFERROR($ND195/FRACAS!$AY$1*60,0) - SUMPRODUCT( (FRACAS!$K$5:$K$9999=NT$2) * IFERROR(FRACAS!$AN$5:$AN$9999,0) ) ) / IFERROR($ND195/FRACAS!$AY$1*60,0), 1 )))</f>
        <v/>
      </c>
      <c r="NU195" s="347" t="str" cm="1">
        <f t="array" ref="NU195">IF($ND195=0,"",(IFERROR( (IFERROR($ND195/FRACAS!$AY$1*60,0) - SUMPRODUCT( (FRACAS!$K$5:$K$9999=NU$2) * IFERROR(FRACAS!$AN$5:$AN$9999,0) ) ) / IFERROR($ND195/FRACAS!$AY$1*60,0), 1 )))</f>
        <v/>
      </c>
      <c r="NV195" s="347" t="str" cm="1">
        <f t="array" ref="NV195">IF($ND195=0,"",(IFERROR( (IFERROR($ND195/FRACAS!$AY$1*60,0) - SUMPRODUCT( (FRACAS!$K$5:$K$9999=NV$2) * IFERROR(FRACAS!$AN$5:$AN$9999,0) ) ) / IFERROR($ND195/FRACAS!$AY$1*60,0), 1 )))</f>
        <v/>
      </c>
      <c r="NW195" s="347" t="str" cm="1">
        <f t="array" ref="NW195">IF($ND195=0,"",(IFERROR( (IFERROR($ND195/FRACAS!$AY$1*60,0) - SUMPRODUCT( (FRACAS!$K$5:$K$9999=NW$2) * IFERROR(FRACAS!$AN$5:$AN$9999,0) ) ) / IFERROR($ND195/FRACAS!$AY$1*60,0), 1 )))</f>
        <v/>
      </c>
      <c r="NX195" s="347" t="str" cm="1">
        <f t="array" ref="NX195">IF($ND195=0,"",(IFERROR( (IFERROR($ND195/FRACAS!$AY$1*60,0) - SUMPRODUCT( (FRACAS!$K$5:$K$9999=NX$2) * IFERROR(FRACAS!$AN$5:$AN$9999,0) ) ) / IFERROR($ND195/FRACAS!$AY$1*60,0), 1 )))</f>
        <v/>
      </c>
      <c r="NY195" s="347" t="str" cm="1">
        <f t="array" ref="NY195">IF($ND195=0,"",(IFERROR( (IFERROR($ND195/FRACAS!$AY$1*60,0) - SUMPRODUCT( (FRACAS!$K$5:$K$9999=NY$2) * IFERROR(FRACAS!$AN$5:$AN$9999,0) ) ) / IFERROR($ND195/FRACAS!$AY$1*60,0), 1 )))</f>
        <v/>
      </c>
      <c r="NZ195" s="347" t="str" cm="1">
        <f t="array" ref="NZ195">IF($ND195=0,"",(IFERROR( (IFERROR($ND195/FRACAS!$AY$1*60,0) - SUMPRODUCT( (FRACAS!$K$5:$K$9999=NZ$2) * IFERROR(FRACAS!$AN$5:$AN$9999,0) ) ) / IFERROR($ND195/FRACAS!$AY$1*60,0), 1 )))</f>
        <v/>
      </c>
      <c r="OA195" s="347" t="str" cm="1">
        <f t="array" ref="OA195">IF($ND195=0,"",(IFERROR( (IFERROR($ND195/FRACAS!$AY$1*60,0) - SUMPRODUCT( (FRACAS!$K$5:$K$9999=OA$2) * IFERROR(FRACAS!$AN$5:$AN$9999,0) ) ) / IFERROR($ND195/FRACAS!$AY$1*60,0), 1 )))</f>
        <v/>
      </c>
      <c r="OB195" s="347" t="str" cm="1">
        <f t="array" ref="OB195">IF($ND195=0,"",(IFERROR( (IFERROR($ND195/FRACAS!$AY$1*60,0) - SUMPRODUCT( (FRACAS!$K$5:$K$9999=OB$2) * IFERROR(FRACAS!$AN$5:$AN$9999,0) ) ) / IFERROR($ND195/FRACAS!$AY$1*60,0), 1 )))</f>
        <v/>
      </c>
      <c r="OC195" s="347" t="str" cm="1">
        <f t="array" ref="OC195">IF($ND195=0,"",(IFERROR( (IFERROR($ND195/FRACAS!$AY$1*60,0) - SUMPRODUCT( (FRACAS!$K$5:$K$9999=OC$2) * IFERROR(FRACAS!$AN$5:$AN$9999,0) ) ) / IFERROR($ND195/FRACAS!$AY$1*60,0), 1 )))</f>
        <v/>
      </c>
      <c r="OD195" s="347" t="str" cm="1">
        <f t="array" ref="OD195">IF($ND195=0,"",(IFERROR( (IFERROR($ND195/FRACAS!$AY$1*60,0) - SUMPRODUCT( (FRACAS!$K$5:$K$9999=OD$2) * IFERROR(FRACAS!$AN$5:$AN$9999,0) ) ) / IFERROR($ND195/FRACAS!$AY$1*60,0), 1 )))</f>
        <v/>
      </c>
      <c r="OE195" s="347" t="str" cm="1">
        <f t="array" ref="OE195">IF($ND195=0,"",(IFERROR( (IFERROR($ND195/FRACAS!$AY$1*60,0) - SUMPRODUCT( (FRACAS!$K$5:$K$9999=OE$2) * IFERROR(FRACAS!$AN$5:$AN$9999,0) ) ) / IFERROR($ND195/FRACAS!$AY$1*60,0), 1 )))</f>
        <v/>
      </c>
      <c r="OF195" s="347" t="str" cm="1">
        <f t="array" ref="OF195">IF($ND195=0,"",(IFERROR( (IFERROR($ND195/FRACAS!$AY$1*60,0) - SUMPRODUCT( (FRACAS!$K$5:$K$9999=OF$2) * IFERROR(FRACAS!$AN$5:$AN$9999,0) ) ) / IFERROR($ND195/FRACAS!$AY$1*60,0), 1 )))</f>
        <v/>
      </c>
      <c r="OG195" s="347" t="str" cm="1">
        <f t="array" ref="OG195">IF($ND195=0,"",(IFERROR( (IFERROR($ND195/FRACAS!$AY$1*60,0) - SUMPRODUCT( (FRACAS!$K$5:$K$9999=OG$2) * IFERROR(FRACAS!$AN$5:$AN$9999,0) ) ) / IFERROR($ND195/FRACAS!$AY$1*60,0), 1 )))</f>
        <v/>
      </c>
      <c r="OH195" s="347" t="str" cm="1">
        <f t="array" ref="OH195">IF($ND195=0,"",(IFERROR( (IFERROR($ND195/FRACAS!$AY$1*60,0) - SUMPRODUCT( (FRACAS!$K$5:$K$9999=OH$2) * IFERROR(FRACAS!$AN$5:$AN$9999,0) ) ) / IFERROR($ND195/FRACAS!$AY$1*60,0), 1 )))</f>
        <v/>
      </c>
      <c r="OI195" s="347" t="str" cm="1">
        <f t="array" ref="OI195">IF($ND195=0,"",(IFERROR( (IFERROR($ND195/FRACAS!$AY$1*60,0) - SUMPRODUCT( (FRACAS!$K$5:$K$9999=OI$2) * IFERROR(FRACAS!$AN$5:$AN$9999,0) ) ) / IFERROR($ND195/FRACAS!$AY$1*60,0), 1 )))</f>
        <v/>
      </c>
      <c r="OJ195" s="347" t="str" cm="1">
        <f t="array" ref="OJ195">IF($ND195=0,"",(IFERROR( (IFERROR($ND195/FRACAS!$AY$1*60,0) - SUMPRODUCT( (FRACAS!$K$5:$K$9999=OJ$2) * IFERROR(FRACAS!$AN$5:$AN$9999,0) ) ) / IFERROR($ND195/FRACAS!$AY$1*60,0), 1 )))</f>
        <v/>
      </c>
      <c r="OK195" s="347" t="str" cm="1">
        <f t="array" ref="OK195">IF($ND195=0,"",(IFERROR( (IFERROR($ND195/FRACAS!$AY$1*60,0) - SUMPRODUCT( (FRACAS!$K$5:$K$9999=OK$2) * IFERROR(FRACAS!$AN$5:$AN$9999,0) ) ) / IFERROR($ND195/FRACAS!$AY$1*60,0), 1 )))</f>
        <v/>
      </c>
      <c r="OL195" s="347" t="str" cm="1">
        <f t="array" ref="OL195">IF($ND195=0,"",(IFERROR( (IFERROR($ND195/FRACAS!$AY$1*60,0) - SUMPRODUCT( (FRACAS!$K$5:$K$9999=OL$2) * IFERROR(FRACAS!$AN$5:$AN$9999,0) ) ) / IFERROR($ND195/FRACAS!$AY$1*60,0), 1 )))</f>
        <v/>
      </c>
      <c r="OM195" s="347" t="str" cm="1">
        <f t="array" ref="OM195">IF($ND195=0,"",(IFERROR( (IFERROR($ND195/FRACAS!$AY$1*60,0) - SUMPRODUCT( (FRACAS!$K$5:$K$9999=OM$2) * IFERROR(FRACAS!$AN$5:$AN$9999,0) ) ) / IFERROR($ND195/FRACAS!$AY$1*60,0), 1 )))</f>
        <v/>
      </c>
      <c r="ON195" s="347" t="str" cm="1">
        <f t="array" ref="ON195">IF($ND195=0,"",(IFERROR( (IFERROR($ND195/FRACAS!$AY$1*60,0) - SUMPRODUCT( (FRACAS!$K$5:$K$9999=ON$2) * IFERROR(FRACAS!$AN$5:$AN$9999,0) ) ) / IFERROR($ND195/FRACAS!$AY$1*60,0), 1 )))</f>
        <v/>
      </c>
    </row>
    <row r="196" spans="2:404" ht="15" customHeight="1">
      <c r="B196" s="301" t="s">
        <v>251</v>
      </c>
      <c r="C196" s="302">
        <v>46598</v>
      </c>
      <c r="D196" s="279"/>
      <c r="E196" s="279"/>
      <c r="F196" s="279"/>
      <c r="G196" s="279"/>
      <c r="H196" s="279"/>
      <c r="I196" s="279"/>
      <c r="J196" s="279"/>
      <c r="K196" s="279"/>
      <c r="L196" s="279"/>
      <c r="M196" s="279"/>
      <c r="N196" s="305"/>
      <c r="O196" s="279"/>
      <c r="P196" s="279"/>
      <c r="Q196" s="279"/>
      <c r="R196" s="279"/>
      <c r="S196" s="279"/>
      <c r="T196" s="279"/>
      <c r="U196" s="279"/>
      <c r="V196" s="279"/>
      <c r="W196" s="279"/>
      <c r="X196" s="279"/>
      <c r="Y196" s="279"/>
      <c r="Z196" s="279"/>
      <c r="AA196" s="279"/>
      <c r="AB196" s="279"/>
      <c r="AC196" s="279"/>
      <c r="AD196" s="279"/>
      <c r="AE196" s="279"/>
      <c r="AF196" s="279"/>
      <c r="AG196" s="279"/>
      <c r="AH196" s="279"/>
      <c r="AI196" s="279"/>
      <c r="AJ196" s="279"/>
      <c r="AK196" s="279"/>
      <c r="AL196" s="279"/>
      <c r="AM196" s="279"/>
      <c r="AN196" s="279"/>
      <c r="AO196" s="279"/>
      <c r="AP196" s="279"/>
      <c r="AQ196" s="279"/>
      <c r="AR196" s="279"/>
      <c r="AS196" s="279"/>
      <c r="AT196" s="279"/>
      <c r="AU196" s="279"/>
      <c r="AV196" s="279"/>
      <c r="AW196" s="279"/>
      <c r="AX196" s="279"/>
      <c r="AY196" s="279"/>
      <c r="AZ196" s="279"/>
      <c r="BA196" s="280"/>
      <c r="BB196" s="266"/>
      <c r="BD196" s="352"/>
      <c r="BE196" s="352"/>
      <c r="BF196" s="352"/>
      <c r="BG196" s="352"/>
      <c r="BH196" s="352"/>
      <c r="BI196" s="352"/>
      <c r="BJ196" s="352"/>
      <c r="BK196" s="352"/>
      <c r="BL196" s="352"/>
      <c r="BM196" s="352"/>
      <c r="BN196" s="352"/>
      <c r="BO196" s="352"/>
      <c r="BP196" s="352"/>
      <c r="BQ196" s="352"/>
      <c r="BR196" s="352"/>
      <c r="BS196" s="352"/>
      <c r="BT196" s="352"/>
      <c r="BU196" s="352"/>
      <c r="BV196" s="352"/>
      <c r="BW196" s="352"/>
      <c r="BX196" s="352"/>
      <c r="BY196" s="352"/>
      <c r="BZ196" s="352"/>
      <c r="CA196" s="352"/>
      <c r="CB196" s="352"/>
      <c r="CC196" s="352"/>
      <c r="CD196" s="352"/>
      <c r="CE196" s="352"/>
      <c r="CF196" s="352"/>
      <c r="CG196" s="352"/>
      <c r="CH196" s="352"/>
      <c r="CI196" s="352"/>
      <c r="CJ196" s="352"/>
      <c r="CK196" s="352"/>
      <c r="CL196" s="352"/>
      <c r="CM196" s="352"/>
      <c r="CN196" s="352"/>
      <c r="CO196" s="352"/>
      <c r="CP196" s="352"/>
      <c r="CQ196" s="352"/>
      <c r="CR196" s="352"/>
      <c r="CS196" s="352"/>
      <c r="CT196" s="352"/>
      <c r="CU196" s="352"/>
      <c r="CV196" s="352"/>
      <c r="CW196" s="352"/>
      <c r="CX196" s="352"/>
      <c r="CY196" s="352"/>
      <c r="CZ196" s="352"/>
      <c r="DA196" s="352"/>
      <c r="DC196" s="266">
        <f t="shared" si="14"/>
        <v>0</v>
      </c>
      <c r="DD196" s="302" t="str">
        <f t="shared" si="15"/>
        <v/>
      </c>
      <c r="DE196" s="328" t="str">
        <f>IF(D196&gt; 0,(COUNTIFS(FRACAS!$B$5:$B$9997, D$4, FRACAS!$D$5:$D$9997, "&lt;="&amp;D196)), "" )</f>
        <v/>
      </c>
      <c r="DF196" s="282" t="str">
        <f>IF(E196&gt; 0,(COUNTIFS(FRACAS!$B$5:$B$9997, E$4, FRACAS!$D$5:$D$9997, "&lt;="&amp;E196)), "" )</f>
        <v/>
      </c>
      <c r="DG196" s="282" t="str">
        <f>IF(F196&gt; 0,(COUNTIFS(FRACAS!$B$5:$B$9997, F$4, FRACAS!$D$5:$D$9997, "&lt;="&amp;F196)), "" )</f>
        <v/>
      </c>
      <c r="DH196" s="282" t="str">
        <f>IF(G196&gt; 0,(COUNTIFS(FRACAS!$B$5:$B$9997, G$4, FRACAS!$D$5:$D$9997, "&lt;="&amp;G196)), "" )</f>
        <v/>
      </c>
      <c r="DI196" s="282" t="str">
        <f>IF(H196&gt; 0,(COUNTIFS(FRACAS!$B$5:$B$9997, H$4, FRACAS!$D$5:$D$9997, "&lt;="&amp;H196)), "" )</f>
        <v/>
      </c>
      <c r="DJ196" s="282" t="str">
        <f>IF(I196&gt; 0,(COUNTIFS(FRACAS!$B$5:$B$9997, I$4, FRACAS!$D$5:$D$9997, "&lt;="&amp;I196)), "" )</f>
        <v/>
      </c>
      <c r="DK196" s="282" t="str">
        <f>IF(J196&gt; 0,(COUNTIFS(FRACAS!$B$5:$B$9997, J$4, FRACAS!$D$5:$D$9997, "&lt;="&amp;J196)), "" )</f>
        <v/>
      </c>
      <c r="DL196" s="282" t="str">
        <f>IF(K196&gt; 0,(COUNTIFS(FRACAS!$B$5:$B$9997, K$4, FRACAS!$D$5:$D$9997, "&lt;="&amp;K196)), "" )</f>
        <v/>
      </c>
      <c r="DM196" s="282" t="str">
        <f>IF(L196&gt; 0,(COUNTIFS(FRACAS!$B$5:$B$9997, L$4, FRACAS!$D$5:$D$9997, "&lt;="&amp;L196)), "" )</f>
        <v/>
      </c>
      <c r="DN196" s="282" t="str">
        <f>IF(M196&gt; 0,(COUNTIFS(FRACAS!$B$5:$B$9997, M$4, FRACAS!$D$5:$D$9997, "&lt;="&amp;M196)), "" )</f>
        <v/>
      </c>
      <c r="DO196" s="308"/>
      <c r="DP196" s="276"/>
      <c r="DQ196" s="276"/>
      <c r="DR196" s="276"/>
      <c r="DS196" s="276"/>
      <c r="DT196" s="276"/>
      <c r="DU196" s="276"/>
      <c r="DV196" s="276"/>
      <c r="DW196" s="276"/>
      <c r="DX196" s="276"/>
      <c r="DY196" s="276"/>
      <c r="DZ196" s="276"/>
      <c r="EA196" s="276"/>
      <c r="EB196" s="276"/>
      <c r="EC196" s="276"/>
      <c r="ED196" s="276"/>
      <c r="EE196" s="276"/>
      <c r="EF196" s="276"/>
      <c r="EG196" s="276"/>
      <c r="EH196" s="276"/>
      <c r="EI196" s="276"/>
      <c r="EJ196" s="276"/>
      <c r="EK196" s="276"/>
      <c r="EL196" s="276"/>
      <c r="EM196" s="276"/>
      <c r="EN196" s="276"/>
      <c r="EO196" s="276"/>
      <c r="EP196" s="276"/>
      <c r="EQ196" s="276"/>
      <c r="ER196" s="276"/>
      <c r="ES196" s="276"/>
      <c r="ET196" s="276"/>
      <c r="EU196" s="276"/>
      <c r="EV196" s="276"/>
      <c r="EW196" s="276"/>
      <c r="EX196" s="276"/>
      <c r="EY196" s="276"/>
      <c r="EZ196" s="276"/>
      <c r="FA196" s="276"/>
      <c r="FB196" s="277"/>
      <c r="JN196" s="310"/>
      <c r="JO196" s="309"/>
      <c r="JP196" s="309"/>
      <c r="JQ196" s="309"/>
      <c r="JR196" s="309"/>
      <c r="JS196" s="309"/>
      <c r="JT196" s="309"/>
      <c r="JU196" s="309"/>
      <c r="JV196" s="309"/>
      <c r="JW196" s="309"/>
      <c r="JX196" s="309"/>
      <c r="JY196" s="309"/>
      <c r="JZ196" s="309"/>
      <c r="KA196" s="309"/>
      <c r="KB196" s="309"/>
      <c r="KC196" s="309"/>
      <c r="KD196" s="309"/>
      <c r="KE196" s="309"/>
      <c r="KF196" s="309"/>
      <c r="KG196" s="309"/>
      <c r="KH196" s="309"/>
      <c r="KI196" s="309"/>
      <c r="KJ196" s="309"/>
      <c r="KK196" s="309"/>
      <c r="KL196" s="309"/>
      <c r="KM196" s="309"/>
      <c r="KN196" s="309"/>
      <c r="KO196" s="309"/>
      <c r="KP196" s="309"/>
      <c r="KQ196" s="309"/>
      <c r="KR196" s="309"/>
      <c r="KS196" s="309"/>
      <c r="KT196" s="309"/>
      <c r="KU196" s="309"/>
      <c r="KV196" s="309"/>
      <c r="KW196" s="309"/>
      <c r="KX196" s="309"/>
      <c r="KY196" s="309"/>
      <c r="KZ196" s="309"/>
      <c r="LA196" s="309"/>
      <c r="LC196" s="302" t="str">
        <f t="shared" si="17"/>
        <v/>
      </c>
      <c r="LD196" s="354" t="str" cm="1">
        <f t="array" ref="LD196">IFERROR(
    (((D196/FRACAS!$AY$1)*60))
    /
    (((D196/FRACAS!$AY$1)*60) + SUMPRODUCT((FRACAS!$B$5:$B$9997=D$4)*(FRACAS!$D$5:$D$9997&lt;=D196)*(IFERROR(FRACAS!$AM$5:$AM$9997,0)))
    ),"")</f>
        <v/>
      </c>
      <c r="LE196" s="354" t="str" cm="1">
        <f t="array" ref="LE196">IFERROR(
    (((E196/FRACAS!$AY$1)*60))
    /
    (((E196/FRACAS!$AY$1)*60) + SUMPRODUCT((FRACAS!$B$5:$B$9997=E$4)*(FRACAS!$D$5:$D$9997&lt;=E196)*(IFERROR(FRACAS!$AM$5:$AM$9997,0)))
    ),"")</f>
        <v/>
      </c>
      <c r="LF196" s="354" t="str" cm="1">
        <f t="array" ref="LF196">IFERROR(
    (((F196/FRACAS!$AY$1)*60))
    /
    (((F196/FRACAS!$AY$1)*60) + SUMPRODUCT((FRACAS!$B$5:$B$9997=F$4)*(FRACAS!$D$5:$D$9997&lt;=F196)*(IFERROR(FRACAS!$AM$5:$AM$9997,0)))
    ),"")</f>
        <v/>
      </c>
      <c r="LG196" s="354" t="str" cm="1">
        <f t="array" ref="LG196">IFERROR(
    (((G196/FRACAS!$AY$1)*60))
    /
    (((G196/FRACAS!$AY$1)*60) + SUMPRODUCT((FRACAS!$B$5:$B$9997=G$4)*(FRACAS!$D$5:$D$9997&lt;=G196)*(IFERROR(FRACAS!$AM$5:$AM$9997,0)))
    ),"")</f>
        <v/>
      </c>
      <c r="LH196" s="354" t="str" cm="1">
        <f t="array" ref="LH196">IFERROR(
    (((H196/FRACAS!$AY$1)*60))
    /
    (((H196/FRACAS!$AY$1)*60) + SUMPRODUCT((FRACAS!$B$5:$B$9997=H$4)*(FRACAS!$D$5:$D$9997&lt;=H196)*(IFERROR(FRACAS!$AM$5:$AM$9997,0)))
    ),"")</f>
        <v/>
      </c>
      <c r="LI196" s="354" t="str" cm="1">
        <f t="array" ref="LI196">IFERROR(
    (((I196/FRACAS!$AY$1)*60))
    /
    (((I196/FRACAS!$AY$1)*60) + SUMPRODUCT((FRACAS!$B$5:$B$9997=I$4)*(FRACAS!$D$5:$D$9997&lt;=I196)*(IFERROR(FRACAS!$AM$5:$AM$9997,0)))
    ),"")</f>
        <v/>
      </c>
      <c r="LJ196" s="354" t="str" cm="1">
        <f t="array" ref="LJ196">IFERROR(
    (((J196/FRACAS!$AY$1)*60))
    /
    (((J196/FRACAS!$AY$1)*60) + SUMPRODUCT((FRACAS!$B$5:$B$9997=J$4)*(FRACAS!$D$5:$D$9997&lt;=J196)*(IFERROR(FRACAS!$AM$5:$AM$9997,0)))
    ),"")</f>
        <v/>
      </c>
      <c r="LK196" s="354" t="str" cm="1">
        <f t="array" ref="LK196">IFERROR(
    (((K196/FRACAS!$AY$1)*60))
    /
    (((K196/FRACAS!$AY$1)*60) + SUMPRODUCT((FRACAS!$B$5:$B$9997=K$4)*(FRACAS!$D$5:$D$9997&lt;=K196)*(IFERROR(FRACAS!$AM$5:$AM$9997,0)))
    ),"")</f>
        <v/>
      </c>
      <c r="LL196" s="354" t="str" cm="1">
        <f t="array" ref="LL196">IFERROR(
    (((L196/FRACAS!$AY$1)*60))
    /
    (((L196/FRACAS!$AY$1)*60) + SUMPRODUCT((FRACAS!$B$5:$B$9997=L$4)*(FRACAS!$D$5:$D$9997&lt;=L196)*(IFERROR(FRACAS!$AM$5:$AM$9997,0)))
    ),"")</f>
        <v/>
      </c>
      <c r="LM196" s="354" t="str" cm="1">
        <f t="array" ref="LM196">IFERROR(
    (((M196/FRACAS!$AY$1)*60))
    /
    (((M196/FRACAS!$AY$1)*60) + SUMPRODUCT((FRACAS!$B$5:$B$9997=M$4)*(FRACAS!$D$5:$D$9997&lt;=M196)*(IFERROR(FRACAS!$AM$5:$AM$9997,0)))
    ),"")</f>
        <v/>
      </c>
      <c r="LN196" s="308"/>
      <c r="LO196" s="276"/>
      <c r="LP196" s="276"/>
      <c r="LQ196" s="276"/>
      <c r="LR196" s="276"/>
      <c r="LS196" s="276"/>
      <c r="LT196" s="276"/>
      <c r="LU196" s="276"/>
      <c r="LV196" s="276"/>
      <c r="LW196" s="276"/>
      <c r="LX196" s="276"/>
      <c r="LY196" s="276"/>
      <c r="LZ196" s="276"/>
      <c r="MA196" s="276"/>
      <c r="MB196" s="276"/>
      <c r="MC196" s="276"/>
      <c r="MD196" s="276"/>
      <c r="ME196" s="276"/>
      <c r="MF196" s="276"/>
      <c r="MG196" s="276"/>
      <c r="MH196" s="276"/>
      <c r="MI196" s="276"/>
      <c r="MJ196" s="276"/>
      <c r="MK196" s="276"/>
      <c r="ML196" s="276"/>
      <c r="MM196" s="276"/>
      <c r="MN196" s="276"/>
      <c r="MO196" s="276"/>
      <c r="MP196" s="276"/>
      <c r="MQ196" s="276"/>
      <c r="MR196" s="276"/>
      <c r="MS196" s="276"/>
      <c r="MT196" s="276"/>
      <c r="MU196" s="276"/>
      <c r="MV196" s="276"/>
      <c r="MW196" s="276"/>
      <c r="MX196" s="276"/>
      <c r="MY196" s="276"/>
      <c r="MZ196" s="276"/>
      <c r="NA196" s="277"/>
      <c r="ND196" s="345">
        <f t="shared" si="18"/>
        <v>0</v>
      </c>
      <c r="NE196" s="346" t="str">
        <f t="shared" si="16"/>
        <v/>
      </c>
      <c r="NF196" s="347" t="str" cm="1">
        <f t="array" ref="NF196">IF($ND196=0,"",(IFERROR( (IFERROR($ND196/FRACAS!$AY$1*60,0) - SUMPRODUCT( (FRACAS!$K$5:$K$9999=NF$2) * IFERROR(FRACAS!$AN$5:$AN$9999,0) ) ) / IFERROR($ND196/FRACAS!$AY$1*60,0), 1 )))</f>
        <v/>
      </c>
      <c r="NG196" s="347" t="str" cm="1">
        <f t="array" ref="NG196">IF($ND196=0,"",(IFERROR( (IFERROR($ND196/FRACAS!$AY$1*60,0) - SUMPRODUCT( (FRACAS!$K$5:$K$9999=NG$2) * IFERROR(FRACAS!$AN$5:$AN$9999,0) ) ) / IFERROR($ND196/FRACAS!$AY$1*60,0), 1 )))</f>
        <v/>
      </c>
      <c r="NH196" s="347" t="str" cm="1">
        <f t="array" ref="NH196">IF($ND196=0,"",(IFERROR( (IFERROR($ND196/FRACAS!$AY$1*60,0) - SUMPRODUCT( (FRACAS!$K$5:$K$9999=NH$2) * IFERROR(FRACAS!$AN$5:$AN$9999,0) ) ) / IFERROR($ND196/FRACAS!$AY$1*60,0), 1 )))</f>
        <v/>
      </c>
      <c r="NI196" s="347" t="str" cm="1">
        <f t="array" ref="NI196">IF($ND196=0,"",(IFERROR( (IFERROR($ND196/FRACAS!$AY$1*60,0) - SUMPRODUCT( (FRACAS!$K$5:$K$9999=NI$2) * IFERROR(FRACAS!$AN$5:$AN$9999,0) ) ) / IFERROR($ND196/FRACAS!$AY$1*60,0), 1 )))</f>
        <v/>
      </c>
      <c r="NJ196" s="347" t="str" cm="1">
        <f t="array" ref="NJ196">IF($ND196=0,"",(IFERROR( (IFERROR($ND196/FRACAS!$AY$1*60,0) - SUMPRODUCT( (FRACAS!$K$5:$K$9999=NJ$2) * IFERROR(FRACAS!$AN$5:$AN$9999,0) ) ) / IFERROR($ND196/FRACAS!$AY$1*60,0), 1 )))</f>
        <v/>
      </c>
      <c r="NK196" s="347" t="str" cm="1">
        <f t="array" ref="NK196">IF($ND196=0,"",(IFERROR( (IFERROR($ND196/FRACAS!$AY$1*60,0) - SUMPRODUCT( (FRACAS!$K$5:$K$9999=NK$2) * IFERROR(FRACAS!$AN$5:$AN$9999,0) ) ) / IFERROR($ND196/FRACAS!$AY$1*60,0), 1 )))</f>
        <v/>
      </c>
      <c r="NL196" s="347" t="str" cm="1">
        <f t="array" ref="NL196">IF($ND196=0,"",(IFERROR( (IFERROR($ND196/FRACAS!$AY$1*60,0) - SUMPRODUCT( (FRACAS!$K$5:$K$9999=NL$2) * IFERROR(FRACAS!$AN$5:$AN$9999,0) ) ) / IFERROR($ND196/FRACAS!$AY$1*60,0), 1 )))</f>
        <v/>
      </c>
      <c r="NM196" s="347" t="str" cm="1">
        <f t="array" ref="NM196">IF($ND196=0,"",(IFERROR( (IFERROR($ND196/FRACAS!$AY$1*60,0) - SUMPRODUCT( (FRACAS!$K$5:$K$9999=NM$2) * IFERROR(FRACAS!$AN$5:$AN$9999,0) ) ) / IFERROR($ND196/FRACAS!$AY$1*60,0), 1 )))</f>
        <v/>
      </c>
      <c r="NN196" s="347" t="str" cm="1">
        <f t="array" ref="NN196">IF($ND196=0,"",(IFERROR( (IFERROR($ND196/FRACAS!$AY$1*60,0) - SUMPRODUCT( (FRACAS!$K$5:$K$9999=NN$2) * IFERROR(FRACAS!$AN$5:$AN$9999,0) ) ) / IFERROR($ND196/FRACAS!$AY$1*60,0), 1 )))</f>
        <v/>
      </c>
      <c r="NO196" s="347" t="str" cm="1">
        <f t="array" ref="NO196">IF($ND196=0,"",(IFERROR( (IFERROR($ND196/FRACAS!$AY$1*60,0) - SUMPRODUCT( (FRACAS!$K$5:$K$9999=NO$2) * IFERROR(FRACAS!$AN$5:$AN$9999,0) ) ) / IFERROR($ND196/FRACAS!$AY$1*60,0), 1 )))</f>
        <v/>
      </c>
      <c r="NP196" s="347" t="str" cm="1">
        <f t="array" ref="NP196">IF($ND196=0,"",(IFERROR( (IFERROR($ND196/FRACAS!$AY$1*60,0) - SUMPRODUCT( (FRACAS!$K$5:$K$9999=NP$2) * IFERROR(FRACAS!$AN$5:$AN$9999,0) ) ) / IFERROR($ND196/FRACAS!$AY$1*60,0), 1 )))</f>
        <v/>
      </c>
      <c r="NQ196" s="347" t="str" cm="1">
        <f t="array" ref="NQ196">IF($ND196=0,"",(IFERROR( (IFERROR($ND196/FRACAS!$AY$1*60,0) - SUMPRODUCT( (FRACAS!$K$5:$K$9999=NQ$2) * IFERROR(FRACAS!$AN$5:$AN$9999,0) ) ) / IFERROR($ND196/FRACAS!$AY$1*60,0), 1 )))</f>
        <v/>
      </c>
      <c r="NR196" s="347" t="str" cm="1">
        <f t="array" ref="NR196">IF($ND196=0,"",(IFERROR( (IFERROR($ND196/FRACAS!$AY$1*60,0) - SUMPRODUCT( (FRACAS!$K$5:$K$9999=NR$2) * IFERROR(FRACAS!$AN$5:$AN$9999,0) ) ) / IFERROR($ND196/FRACAS!$AY$1*60,0), 1 )))</f>
        <v/>
      </c>
      <c r="NS196" s="347" t="str" cm="1">
        <f t="array" ref="NS196">IF($ND196=0,"",(IFERROR( (IFERROR($ND196/FRACAS!$AY$1*60,0) - SUMPRODUCT( (FRACAS!$K$5:$K$9999=NS$2) * IFERROR(FRACAS!$AN$5:$AN$9999,0) ) ) / IFERROR($ND196/FRACAS!$AY$1*60,0), 1 )))</f>
        <v/>
      </c>
      <c r="NT196" s="347" t="str" cm="1">
        <f t="array" ref="NT196">IF($ND196=0,"",(IFERROR( (IFERROR($ND196/FRACAS!$AY$1*60,0) - SUMPRODUCT( (FRACAS!$K$5:$K$9999=NT$2) * IFERROR(FRACAS!$AN$5:$AN$9999,0) ) ) / IFERROR($ND196/FRACAS!$AY$1*60,0), 1 )))</f>
        <v/>
      </c>
      <c r="NU196" s="347" t="str" cm="1">
        <f t="array" ref="NU196">IF($ND196=0,"",(IFERROR( (IFERROR($ND196/FRACAS!$AY$1*60,0) - SUMPRODUCT( (FRACAS!$K$5:$K$9999=NU$2) * IFERROR(FRACAS!$AN$5:$AN$9999,0) ) ) / IFERROR($ND196/FRACAS!$AY$1*60,0), 1 )))</f>
        <v/>
      </c>
      <c r="NV196" s="347" t="str" cm="1">
        <f t="array" ref="NV196">IF($ND196=0,"",(IFERROR( (IFERROR($ND196/FRACAS!$AY$1*60,0) - SUMPRODUCT( (FRACAS!$K$5:$K$9999=NV$2) * IFERROR(FRACAS!$AN$5:$AN$9999,0) ) ) / IFERROR($ND196/FRACAS!$AY$1*60,0), 1 )))</f>
        <v/>
      </c>
      <c r="NW196" s="347" t="str" cm="1">
        <f t="array" ref="NW196">IF($ND196=0,"",(IFERROR( (IFERROR($ND196/FRACAS!$AY$1*60,0) - SUMPRODUCT( (FRACAS!$K$5:$K$9999=NW$2) * IFERROR(FRACAS!$AN$5:$AN$9999,0) ) ) / IFERROR($ND196/FRACAS!$AY$1*60,0), 1 )))</f>
        <v/>
      </c>
      <c r="NX196" s="347" t="str" cm="1">
        <f t="array" ref="NX196">IF($ND196=0,"",(IFERROR( (IFERROR($ND196/FRACAS!$AY$1*60,0) - SUMPRODUCT( (FRACAS!$K$5:$K$9999=NX$2) * IFERROR(FRACAS!$AN$5:$AN$9999,0) ) ) / IFERROR($ND196/FRACAS!$AY$1*60,0), 1 )))</f>
        <v/>
      </c>
      <c r="NY196" s="347" t="str" cm="1">
        <f t="array" ref="NY196">IF($ND196=0,"",(IFERROR( (IFERROR($ND196/FRACAS!$AY$1*60,0) - SUMPRODUCT( (FRACAS!$K$5:$K$9999=NY$2) * IFERROR(FRACAS!$AN$5:$AN$9999,0) ) ) / IFERROR($ND196/FRACAS!$AY$1*60,0), 1 )))</f>
        <v/>
      </c>
      <c r="NZ196" s="347" t="str" cm="1">
        <f t="array" ref="NZ196">IF($ND196=0,"",(IFERROR( (IFERROR($ND196/FRACAS!$AY$1*60,0) - SUMPRODUCT( (FRACAS!$K$5:$K$9999=NZ$2) * IFERROR(FRACAS!$AN$5:$AN$9999,0) ) ) / IFERROR($ND196/FRACAS!$AY$1*60,0), 1 )))</f>
        <v/>
      </c>
      <c r="OA196" s="347" t="str" cm="1">
        <f t="array" ref="OA196">IF($ND196=0,"",(IFERROR( (IFERROR($ND196/FRACAS!$AY$1*60,0) - SUMPRODUCT( (FRACAS!$K$5:$K$9999=OA$2) * IFERROR(FRACAS!$AN$5:$AN$9999,0) ) ) / IFERROR($ND196/FRACAS!$AY$1*60,0), 1 )))</f>
        <v/>
      </c>
      <c r="OB196" s="347" t="str" cm="1">
        <f t="array" ref="OB196">IF($ND196=0,"",(IFERROR( (IFERROR($ND196/FRACAS!$AY$1*60,0) - SUMPRODUCT( (FRACAS!$K$5:$K$9999=OB$2) * IFERROR(FRACAS!$AN$5:$AN$9999,0) ) ) / IFERROR($ND196/FRACAS!$AY$1*60,0), 1 )))</f>
        <v/>
      </c>
      <c r="OC196" s="347" t="str" cm="1">
        <f t="array" ref="OC196">IF($ND196=0,"",(IFERROR( (IFERROR($ND196/FRACAS!$AY$1*60,0) - SUMPRODUCT( (FRACAS!$K$5:$K$9999=OC$2) * IFERROR(FRACAS!$AN$5:$AN$9999,0) ) ) / IFERROR($ND196/FRACAS!$AY$1*60,0), 1 )))</f>
        <v/>
      </c>
      <c r="OD196" s="347" t="str" cm="1">
        <f t="array" ref="OD196">IF($ND196=0,"",(IFERROR( (IFERROR($ND196/FRACAS!$AY$1*60,0) - SUMPRODUCT( (FRACAS!$K$5:$K$9999=OD$2) * IFERROR(FRACAS!$AN$5:$AN$9999,0) ) ) / IFERROR($ND196/FRACAS!$AY$1*60,0), 1 )))</f>
        <v/>
      </c>
      <c r="OE196" s="347" t="str" cm="1">
        <f t="array" ref="OE196">IF($ND196=0,"",(IFERROR( (IFERROR($ND196/FRACAS!$AY$1*60,0) - SUMPRODUCT( (FRACAS!$K$5:$K$9999=OE$2) * IFERROR(FRACAS!$AN$5:$AN$9999,0) ) ) / IFERROR($ND196/FRACAS!$AY$1*60,0), 1 )))</f>
        <v/>
      </c>
      <c r="OF196" s="347" t="str" cm="1">
        <f t="array" ref="OF196">IF($ND196=0,"",(IFERROR( (IFERROR($ND196/FRACAS!$AY$1*60,0) - SUMPRODUCT( (FRACAS!$K$5:$K$9999=OF$2) * IFERROR(FRACAS!$AN$5:$AN$9999,0) ) ) / IFERROR($ND196/FRACAS!$AY$1*60,0), 1 )))</f>
        <v/>
      </c>
      <c r="OG196" s="347" t="str" cm="1">
        <f t="array" ref="OG196">IF($ND196=0,"",(IFERROR( (IFERROR($ND196/FRACAS!$AY$1*60,0) - SUMPRODUCT( (FRACAS!$K$5:$K$9999=OG$2) * IFERROR(FRACAS!$AN$5:$AN$9999,0) ) ) / IFERROR($ND196/FRACAS!$AY$1*60,0), 1 )))</f>
        <v/>
      </c>
      <c r="OH196" s="347" t="str" cm="1">
        <f t="array" ref="OH196">IF($ND196=0,"",(IFERROR( (IFERROR($ND196/FRACAS!$AY$1*60,0) - SUMPRODUCT( (FRACAS!$K$5:$K$9999=OH$2) * IFERROR(FRACAS!$AN$5:$AN$9999,0) ) ) / IFERROR($ND196/FRACAS!$AY$1*60,0), 1 )))</f>
        <v/>
      </c>
      <c r="OI196" s="347" t="str" cm="1">
        <f t="array" ref="OI196">IF($ND196=0,"",(IFERROR( (IFERROR($ND196/FRACAS!$AY$1*60,0) - SUMPRODUCT( (FRACAS!$K$5:$K$9999=OI$2) * IFERROR(FRACAS!$AN$5:$AN$9999,0) ) ) / IFERROR($ND196/FRACAS!$AY$1*60,0), 1 )))</f>
        <v/>
      </c>
      <c r="OJ196" s="347" t="str" cm="1">
        <f t="array" ref="OJ196">IF($ND196=0,"",(IFERROR( (IFERROR($ND196/FRACAS!$AY$1*60,0) - SUMPRODUCT( (FRACAS!$K$5:$K$9999=OJ$2) * IFERROR(FRACAS!$AN$5:$AN$9999,0) ) ) / IFERROR($ND196/FRACAS!$AY$1*60,0), 1 )))</f>
        <v/>
      </c>
      <c r="OK196" s="347" t="str" cm="1">
        <f t="array" ref="OK196">IF($ND196=0,"",(IFERROR( (IFERROR($ND196/FRACAS!$AY$1*60,0) - SUMPRODUCT( (FRACAS!$K$5:$K$9999=OK$2) * IFERROR(FRACAS!$AN$5:$AN$9999,0) ) ) / IFERROR($ND196/FRACAS!$AY$1*60,0), 1 )))</f>
        <v/>
      </c>
      <c r="OL196" s="347" t="str" cm="1">
        <f t="array" ref="OL196">IF($ND196=0,"",(IFERROR( (IFERROR($ND196/FRACAS!$AY$1*60,0) - SUMPRODUCT( (FRACAS!$K$5:$K$9999=OL$2) * IFERROR(FRACAS!$AN$5:$AN$9999,0) ) ) / IFERROR($ND196/FRACAS!$AY$1*60,0), 1 )))</f>
        <v/>
      </c>
      <c r="OM196" s="347" t="str" cm="1">
        <f t="array" ref="OM196">IF($ND196=0,"",(IFERROR( (IFERROR($ND196/FRACAS!$AY$1*60,0) - SUMPRODUCT( (FRACAS!$K$5:$K$9999=OM$2) * IFERROR(FRACAS!$AN$5:$AN$9999,0) ) ) / IFERROR($ND196/FRACAS!$AY$1*60,0), 1 )))</f>
        <v/>
      </c>
      <c r="ON196" s="347" t="str" cm="1">
        <f t="array" ref="ON196">IF($ND196=0,"",(IFERROR( (IFERROR($ND196/FRACAS!$AY$1*60,0) - SUMPRODUCT( (FRACAS!$K$5:$K$9999=ON$2) * IFERROR(FRACAS!$AN$5:$AN$9999,0) ) ) / IFERROR($ND196/FRACAS!$AY$1*60,0), 1 )))</f>
        <v/>
      </c>
    </row>
    <row r="197" spans="2:404" ht="15" customHeight="1">
      <c r="B197" s="301" t="s">
        <v>252</v>
      </c>
      <c r="C197" s="302">
        <v>46605</v>
      </c>
      <c r="D197" s="279"/>
      <c r="E197" s="279"/>
      <c r="F197" s="279"/>
      <c r="G197" s="279"/>
      <c r="H197" s="279"/>
      <c r="I197" s="279"/>
      <c r="J197" s="279"/>
      <c r="K197" s="279"/>
      <c r="L197" s="279"/>
      <c r="M197" s="279"/>
      <c r="N197" s="305"/>
      <c r="O197" s="279"/>
      <c r="P197" s="279"/>
      <c r="Q197" s="279"/>
      <c r="R197" s="279"/>
      <c r="S197" s="279"/>
      <c r="T197" s="279"/>
      <c r="U197" s="279"/>
      <c r="V197" s="279"/>
      <c r="W197" s="279"/>
      <c r="X197" s="279"/>
      <c r="Y197" s="279"/>
      <c r="Z197" s="279"/>
      <c r="AA197" s="279"/>
      <c r="AB197" s="279"/>
      <c r="AC197" s="279"/>
      <c r="AD197" s="279"/>
      <c r="AE197" s="279"/>
      <c r="AF197" s="279"/>
      <c r="AG197" s="279"/>
      <c r="AH197" s="279"/>
      <c r="AI197" s="279"/>
      <c r="AJ197" s="279"/>
      <c r="AK197" s="279"/>
      <c r="AL197" s="279"/>
      <c r="AM197" s="279"/>
      <c r="AN197" s="279"/>
      <c r="AO197" s="279"/>
      <c r="AP197" s="279"/>
      <c r="AQ197" s="279"/>
      <c r="AR197" s="279"/>
      <c r="AS197" s="279"/>
      <c r="AT197" s="279"/>
      <c r="AU197" s="279"/>
      <c r="AV197" s="279"/>
      <c r="AW197" s="279"/>
      <c r="AX197" s="279"/>
      <c r="AY197" s="279"/>
      <c r="AZ197" s="279"/>
      <c r="BA197" s="280"/>
      <c r="BB197" s="266"/>
      <c r="BD197" s="352"/>
      <c r="BE197" s="352"/>
      <c r="BF197" s="352"/>
      <c r="BG197" s="352"/>
      <c r="BH197" s="352"/>
      <c r="BI197" s="352"/>
      <c r="BJ197" s="352"/>
      <c r="BK197" s="352"/>
      <c r="BL197" s="352"/>
      <c r="BM197" s="352"/>
      <c r="BN197" s="352"/>
      <c r="BO197" s="352"/>
      <c r="BP197" s="352"/>
      <c r="BQ197" s="352"/>
      <c r="BR197" s="352"/>
      <c r="BS197" s="352"/>
      <c r="BT197" s="352"/>
      <c r="BU197" s="352"/>
      <c r="BV197" s="352"/>
      <c r="BW197" s="352"/>
      <c r="BX197" s="352"/>
      <c r="BY197" s="352"/>
      <c r="BZ197" s="352"/>
      <c r="CA197" s="352"/>
      <c r="CB197" s="352"/>
      <c r="CC197" s="352"/>
      <c r="CD197" s="352"/>
      <c r="CE197" s="352"/>
      <c r="CF197" s="352"/>
      <c r="CG197" s="352"/>
      <c r="CH197" s="352"/>
      <c r="CI197" s="352"/>
      <c r="CJ197" s="352"/>
      <c r="CK197" s="352"/>
      <c r="CL197" s="352"/>
      <c r="CM197" s="352"/>
      <c r="CN197" s="352"/>
      <c r="CO197" s="352"/>
      <c r="CP197" s="352"/>
      <c r="CQ197" s="352"/>
      <c r="CR197" s="352"/>
      <c r="CS197" s="352"/>
      <c r="CT197" s="352"/>
      <c r="CU197" s="352"/>
      <c r="CV197" s="352"/>
      <c r="CW197" s="352"/>
      <c r="CX197" s="352"/>
      <c r="CY197" s="352"/>
      <c r="CZ197" s="352"/>
      <c r="DA197" s="352"/>
      <c r="DC197" s="266">
        <f t="shared" ref="DC197:DC260" si="19">SUM(DE197:DN197)</f>
        <v>0</v>
      </c>
      <c r="DD197" s="302" t="str">
        <f t="shared" ref="DD197:DD260" si="20">IF(DC197&gt;0,C197,"")</f>
        <v/>
      </c>
      <c r="DE197" s="328" t="str">
        <f>IF(D197&gt; 0,(COUNTIFS(FRACAS!$B$5:$B$9997, D$4, FRACAS!$D$5:$D$9997, "&lt;="&amp;D197)), "" )</f>
        <v/>
      </c>
      <c r="DF197" s="282" t="str">
        <f>IF(E197&gt; 0,(COUNTIFS(FRACAS!$B$5:$B$9997, E$4, FRACAS!$D$5:$D$9997, "&lt;="&amp;E197)), "" )</f>
        <v/>
      </c>
      <c r="DG197" s="282" t="str">
        <f>IF(F197&gt; 0,(COUNTIFS(FRACAS!$B$5:$B$9997, F$4, FRACAS!$D$5:$D$9997, "&lt;="&amp;F197)), "" )</f>
        <v/>
      </c>
      <c r="DH197" s="282" t="str">
        <f>IF(G197&gt; 0,(COUNTIFS(FRACAS!$B$5:$B$9997, G$4, FRACAS!$D$5:$D$9997, "&lt;="&amp;G197)), "" )</f>
        <v/>
      </c>
      <c r="DI197" s="282" t="str">
        <f>IF(H197&gt; 0,(COUNTIFS(FRACAS!$B$5:$B$9997, H$4, FRACAS!$D$5:$D$9997, "&lt;="&amp;H197)), "" )</f>
        <v/>
      </c>
      <c r="DJ197" s="282" t="str">
        <f>IF(I197&gt; 0,(COUNTIFS(FRACAS!$B$5:$B$9997, I$4, FRACAS!$D$5:$D$9997, "&lt;="&amp;I197)), "" )</f>
        <v/>
      </c>
      <c r="DK197" s="282" t="str">
        <f>IF(J197&gt; 0,(COUNTIFS(FRACAS!$B$5:$B$9997, J$4, FRACAS!$D$5:$D$9997, "&lt;="&amp;J197)), "" )</f>
        <v/>
      </c>
      <c r="DL197" s="282" t="str">
        <f>IF(K197&gt; 0,(COUNTIFS(FRACAS!$B$5:$B$9997, K$4, FRACAS!$D$5:$D$9997, "&lt;="&amp;K197)), "" )</f>
        <v/>
      </c>
      <c r="DM197" s="282" t="str">
        <f>IF(L197&gt; 0,(COUNTIFS(FRACAS!$B$5:$B$9997, L$4, FRACAS!$D$5:$D$9997, "&lt;="&amp;L197)), "" )</f>
        <v/>
      </c>
      <c r="DN197" s="282" t="str">
        <f>IF(M197&gt; 0,(COUNTIFS(FRACAS!$B$5:$B$9997, M$4, FRACAS!$D$5:$D$9997, "&lt;="&amp;M197)), "" )</f>
        <v/>
      </c>
      <c r="DO197" s="308"/>
      <c r="DP197" s="276"/>
      <c r="DQ197" s="276"/>
      <c r="DR197" s="276"/>
      <c r="DS197" s="276"/>
      <c r="DT197" s="276"/>
      <c r="DU197" s="276"/>
      <c r="DV197" s="276"/>
      <c r="DW197" s="276"/>
      <c r="DX197" s="276"/>
      <c r="DY197" s="276"/>
      <c r="DZ197" s="276"/>
      <c r="EA197" s="276"/>
      <c r="EB197" s="276"/>
      <c r="EC197" s="276"/>
      <c r="ED197" s="276"/>
      <c r="EE197" s="276"/>
      <c r="EF197" s="276"/>
      <c r="EG197" s="276"/>
      <c r="EH197" s="276"/>
      <c r="EI197" s="276"/>
      <c r="EJ197" s="276"/>
      <c r="EK197" s="276"/>
      <c r="EL197" s="276"/>
      <c r="EM197" s="276"/>
      <c r="EN197" s="276"/>
      <c r="EO197" s="276"/>
      <c r="EP197" s="276"/>
      <c r="EQ197" s="276"/>
      <c r="ER197" s="276"/>
      <c r="ES197" s="276"/>
      <c r="ET197" s="276"/>
      <c r="EU197" s="276"/>
      <c r="EV197" s="276"/>
      <c r="EW197" s="276"/>
      <c r="EX197" s="276"/>
      <c r="EY197" s="276"/>
      <c r="EZ197" s="276"/>
      <c r="FA197" s="276"/>
      <c r="FB197" s="277"/>
      <c r="JN197" s="310"/>
      <c r="JO197" s="309"/>
      <c r="JP197" s="309"/>
      <c r="JQ197" s="309"/>
      <c r="JR197" s="309"/>
      <c r="JS197" s="309"/>
      <c r="JT197" s="309"/>
      <c r="JU197" s="309"/>
      <c r="JV197" s="309"/>
      <c r="JW197" s="309"/>
      <c r="JX197" s="309"/>
      <c r="JY197" s="309"/>
      <c r="JZ197" s="309"/>
      <c r="KA197" s="309"/>
      <c r="KB197" s="309"/>
      <c r="KC197" s="309"/>
      <c r="KD197" s="309"/>
      <c r="KE197" s="309"/>
      <c r="KF197" s="309"/>
      <c r="KG197" s="309"/>
      <c r="KH197" s="309"/>
      <c r="KI197" s="309"/>
      <c r="KJ197" s="309"/>
      <c r="KK197" s="309"/>
      <c r="KL197" s="309"/>
      <c r="KM197" s="309"/>
      <c r="KN197" s="309"/>
      <c r="KO197" s="309"/>
      <c r="KP197" s="309"/>
      <c r="KQ197" s="309"/>
      <c r="KR197" s="309"/>
      <c r="KS197" s="309"/>
      <c r="KT197" s="309"/>
      <c r="KU197" s="309"/>
      <c r="KV197" s="309"/>
      <c r="KW197" s="309"/>
      <c r="KX197" s="309"/>
      <c r="KY197" s="309"/>
      <c r="KZ197" s="309"/>
      <c r="LA197" s="309"/>
      <c r="LC197" s="302" t="str">
        <f t="shared" si="17"/>
        <v/>
      </c>
      <c r="LD197" s="354" t="str" cm="1">
        <f t="array" ref="LD197">IFERROR(
    (((D197/FRACAS!$AY$1)*60))
    /
    (((D197/FRACAS!$AY$1)*60) + SUMPRODUCT((FRACAS!$B$5:$B$9997=D$4)*(FRACAS!$D$5:$D$9997&lt;=D197)*(IFERROR(FRACAS!$AM$5:$AM$9997,0)))
    ),"")</f>
        <v/>
      </c>
      <c r="LE197" s="354" t="str" cm="1">
        <f t="array" ref="LE197">IFERROR(
    (((E197/FRACAS!$AY$1)*60))
    /
    (((E197/FRACAS!$AY$1)*60) + SUMPRODUCT((FRACAS!$B$5:$B$9997=E$4)*(FRACAS!$D$5:$D$9997&lt;=E197)*(IFERROR(FRACAS!$AM$5:$AM$9997,0)))
    ),"")</f>
        <v/>
      </c>
      <c r="LF197" s="354" t="str" cm="1">
        <f t="array" ref="LF197">IFERROR(
    (((F197/FRACAS!$AY$1)*60))
    /
    (((F197/FRACAS!$AY$1)*60) + SUMPRODUCT((FRACAS!$B$5:$B$9997=F$4)*(FRACAS!$D$5:$D$9997&lt;=F197)*(IFERROR(FRACAS!$AM$5:$AM$9997,0)))
    ),"")</f>
        <v/>
      </c>
      <c r="LG197" s="354" t="str" cm="1">
        <f t="array" ref="LG197">IFERROR(
    (((G197/FRACAS!$AY$1)*60))
    /
    (((G197/FRACAS!$AY$1)*60) + SUMPRODUCT((FRACAS!$B$5:$B$9997=G$4)*(FRACAS!$D$5:$D$9997&lt;=G197)*(IFERROR(FRACAS!$AM$5:$AM$9997,0)))
    ),"")</f>
        <v/>
      </c>
      <c r="LH197" s="354" t="str" cm="1">
        <f t="array" ref="LH197">IFERROR(
    (((H197/FRACAS!$AY$1)*60))
    /
    (((H197/FRACAS!$AY$1)*60) + SUMPRODUCT((FRACAS!$B$5:$B$9997=H$4)*(FRACAS!$D$5:$D$9997&lt;=H197)*(IFERROR(FRACAS!$AM$5:$AM$9997,0)))
    ),"")</f>
        <v/>
      </c>
      <c r="LI197" s="354" t="str" cm="1">
        <f t="array" ref="LI197">IFERROR(
    (((I197/FRACAS!$AY$1)*60))
    /
    (((I197/FRACAS!$AY$1)*60) + SUMPRODUCT((FRACAS!$B$5:$B$9997=I$4)*(FRACAS!$D$5:$D$9997&lt;=I197)*(IFERROR(FRACAS!$AM$5:$AM$9997,0)))
    ),"")</f>
        <v/>
      </c>
      <c r="LJ197" s="354" t="str" cm="1">
        <f t="array" ref="LJ197">IFERROR(
    (((J197/FRACAS!$AY$1)*60))
    /
    (((J197/FRACAS!$AY$1)*60) + SUMPRODUCT((FRACAS!$B$5:$B$9997=J$4)*(FRACAS!$D$5:$D$9997&lt;=J197)*(IFERROR(FRACAS!$AM$5:$AM$9997,0)))
    ),"")</f>
        <v/>
      </c>
      <c r="LK197" s="354" t="str" cm="1">
        <f t="array" ref="LK197">IFERROR(
    (((K197/FRACAS!$AY$1)*60))
    /
    (((K197/FRACAS!$AY$1)*60) + SUMPRODUCT((FRACAS!$B$5:$B$9997=K$4)*(FRACAS!$D$5:$D$9997&lt;=K197)*(IFERROR(FRACAS!$AM$5:$AM$9997,0)))
    ),"")</f>
        <v/>
      </c>
      <c r="LL197" s="354" t="str" cm="1">
        <f t="array" ref="LL197">IFERROR(
    (((L197/FRACAS!$AY$1)*60))
    /
    (((L197/FRACAS!$AY$1)*60) + SUMPRODUCT((FRACAS!$B$5:$B$9997=L$4)*(FRACAS!$D$5:$D$9997&lt;=L197)*(IFERROR(FRACAS!$AM$5:$AM$9997,0)))
    ),"")</f>
        <v/>
      </c>
      <c r="LM197" s="354" t="str" cm="1">
        <f t="array" ref="LM197">IFERROR(
    (((M197/FRACAS!$AY$1)*60))
    /
    (((M197/FRACAS!$AY$1)*60) + SUMPRODUCT((FRACAS!$B$5:$B$9997=M$4)*(FRACAS!$D$5:$D$9997&lt;=M197)*(IFERROR(FRACAS!$AM$5:$AM$9997,0)))
    ),"")</f>
        <v/>
      </c>
      <c r="LN197" s="308"/>
      <c r="LO197" s="276"/>
      <c r="LP197" s="276"/>
      <c r="LQ197" s="276"/>
      <c r="LR197" s="276"/>
      <c r="LS197" s="276"/>
      <c r="LT197" s="276"/>
      <c r="LU197" s="276"/>
      <c r="LV197" s="276"/>
      <c r="LW197" s="276"/>
      <c r="LX197" s="276"/>
      <c r="LY197" s="276"/>
      <c r="LZ197" s="276"/>
      <c r="MA197" s="276"/>
      <c r="MB197" s="276"/>
      <c r="MC197" s="276"/>
      <c r="MD197" s="276"/>
      <c r="ME197" s="276"/>
      <c r="MF197" s="276"/>
      <c r="MG197" s="276"/>
      <c r="MH197" s="276"/>
      <c r="MI197" s="276"/>
      <c r="MJ197" s="276"/>
      <c r="MK197" s="276"/>
      <c r="ML197" s="276"/>
      <c r="MM197" s="276"/>
      <c r="MN197" s="276"/>
      <c r="MO197" s="276"/>
      <c r="MP197" s="276"/>
      <c r="MQ197" s="276"/>
      <c r="MR197" s="276"/>
      <c r="MS197" s="276"/>
      <c r="MT197" s="276"/>
      <c r="MU197" s="276"/>
      <c r="MV197" s="276"/>
      <c r="MW197" s="276"/>
      <c r="MX197" s="276"/>
      <c r="MY197" s="276"/>
      <c r="MZ197" s="276"/>
      <c r="NA197" s="277"/>
      <c r="ND197" s="345">
        <f t="shared" si="18"/>
        <v>0</v>
      </c>
      <c r="NE197" s="346" t="str">
        <f t="shared" ref="NE197:NE260" si="21">IF(ND197=0,"",C197)</f>
        <v/>
      </c>
      <c r="NF197" s="347" t="str" cm="1">
        <f t="array" ref="NF197">IF($ND197=0,"",(IFERROR( (IFERROR($ND197/FRACAS!$AY$1*60,0) - SUMPRODUCT( (FRACAS!$K$5:$K$9999=NF$2) * IFERROR(FRACAS!$AN$5:$AN$9999,0) ) ) / IFERROR($ND197/FRACAS!$AY$1*60,0), 1 )))</f>
        <v/>
      </c>
      <c r="NG197" s="347" t="str" cm="1">
        <f t="array" ref="NG197">IF($ND197=0,"",(IFERROR( (IFERROR($ND197/FRACAS!$AY$1*60,0) - SUMPRODUCT( (FRACAS!$K$5:$K$9999=NG$2) * IFERROR(FRACAS!$AN$5:$AN$9999,0) ) ) / IFERROR($ND197/FRACAS!$AY$1*60,0), 1 )))</f>
        <v/>
      </c>
      <c r="NH197" s="347" t="str" cm="1">
        <f t="array" ref="NH197">IF($ND197=0,"",(IFERROR( (IFERROR($ND197/FRACAS!$AY$1*60,0) - SUMPRODUCT( (FRACAS!$K$5:$K$9999=NH$2) * IFERROR(FRACAS!$AN$5:$AN$9999,0) ) ) / IFERROR($ND197/FRACAS!$AY$1*60,0), 1 )))</f>
        <v/>
      </c>
      <c r="NI197" s="347" t="str" cm="1">
        <f t="array" ref="NI197">IF($ND197=0,"",(IFERROR( (IFERROR($ND197/FRACAS!$AY$1*60,0) - SUMPRODUCT( (FRACAS!$K$5:$K$9999=NI$2) * IFERROR(FRACAS!$AN$5:$AN$9999,0) ) ) / IFERROR($ND197/FRACAS!$AY$1*60,0), 1 )))</f>
        <v/>
      </c>
      <c r="NJ197" s="347" t="str" cm="1">
        <f t="array" ref="NJ197">IF($ND197=0,"",(IFERROR( (IFERROR($ND197/FRACAS!$AY$1*60,0) - SUMPRODUCT( (FRACAS!$K$5:$K$9999=NJ$2) * IFERROR(FRACAS!$AN$5:$AN$9999,0) ) ) / IFERROR($ND197/FRACAS!$AY$1*60,0), 1 )))</f>
        <v/>
      </c>
      <c r="NK197" s="347" t="str" cm="1">
        <f t="array" ref="NK197">IF($ND197=0,"",(IFERROR( (IFERROR($ND197/FRACAS!$AY$1*60,0) - SUMPRODUCT( (FRACAS!$K$5:$K$9999=NK$2) * IFERROR(FRACAS!$AN$5:$AN$9999,0) ) ) / IFERROR($ND197/FRACAS!$AY$1*60,0), 1 )))</f>
        <v/>
      </c>
      <c r="NL197" s="347" t="str" cm="1">
        <f t="array" ref="NL197">IF($ND197=0,"",(IFERROR( (IFERROR($ND197/FRACAS!$AY$1*60,0) - SUMPRODUCT( (FRACAS!$K$5:$K$9999=NL$2) * IFERROR(FRACAS!$AN$5:$AN$9999,0) ) ) / IFERROR($ND197/FRACAS!$AY$1*60,0), 1 )))</f>
        <v/>
      </c>
      <c r="NM197" s="347" t="str" cm="1">
        <f t="array" ref="NM197">IF($ND197=0,"",(IFERROR( (IFERROR($ND197/FRACAS!$AY$1*60,0) - SUMPRODUCT( (FRACAS!$K$5:$K$9999=NM$2) * IFERROR(FRACAS!$AN$5:$AN$9999,0) ) ) / IFERROR($ND197/FRACAS!$AY$1*60,0), 1 )))</f>
        <v/>
      </c>
      <c r="NN197" s="347" t="str" cm="1">
        <f t="array" ref="NN197">IF($ND197=0,"",(IFERROR( (IFERROR($ND197/FRACAS!$AY$1*60,0) - SUMPRODUCT( (FRACAS!$K$5:$K$9999=NN$2) * IFERROR(FRACAS!$AN$5:$AN$9999,0) ) ) / IFERROR($ND197/FRACAS!$AY$1*60,0), 1 )))</f>
        <v/>
      </c>
      <c r="NO197" s="347" t="str" cm="1">
        <f t="array" ref="NO197">IF($ND197=0,"",(IFERROR( (IFERROR($ND197/FRACAS!$AY$1*60,0) - SUMPRODUCT( (FRACAS!$K$5:$K$9999=NO$2) * IFERROR(FRACAS!$AN$5:$AN$9999,0) ) ) / IFERROR($ND197/FRACAS!$AY$1*60,0), 1 )))</f>
        <v/>
      </c>
      <c r="NP197" s="347" t="str" cm="1">
        <f t="array" ref="NP197">IF($ND197=0,"",(IFERROR( (IFERROR($ND197/FRACAS!$AY$1*60,0) - SUMPRODUCT( (FRACAS!$K$5:$K$9999=NP$2) * IFERROR(FRACAS!$AN$5:$AN$9999,0) ) ) / IFERROR($ND197/FRACAS!$AY$1*60,0), 1 )))</f>
        <v/>
      </c>
      <c r="NQ197" s="347" t="str" cm="1">
        <f t="array" ref="NQ197">IF($ND197=0,"",(IFERROR( (IFERROR($ND197/FRACAS!$AY$1*60,0) - SUMPRODUCT( (FRACAS!$K$5:$K$9999=NQ$2) * IFERROR(FRACAS!$AN$5:$AN$9999,0) ) ) / IFERROR($ND197/FRACAS!$AY$1*60,0), 1 )))</f>
        <v/>
      </c>
      <c r="NR197" s="347" t="str" cm="1">
        <f t="array" ref="NR197">IF($ND197=0,"",(IFERROR( (IFERROR($ND197/FRACAS!$AY$1*60,0) - SUMPRODUCT( (FRACAS!$K$5:$K$9999=NR$2) * IFERROR(FRACAS!$AN$5:$AN$9999,0) ) ) / IFERROR($ND197/FRACAS!$AY$1*60,0), 1 )))</f>
        <v/>
      </c>
      <c r="NS197" s="347" t="str" cm="1">
        <f t="array" ref="NS197">IF($ND197=0,"",(IFERROR( (IFERROR($ND197/FRACAS!$AY$1*60,0) - SUMPRODUCT( (FRACAS!$K$5:$K$9999=NS$2) * IFERROR(FRACAS!$AN$5:$AN$9999,0) ) ) / IFERROR($ND197/FRACAS!$AY$1*60,0), 1 )))</f>
        <v/>
      </c>
      <c r="NT197" s="347" t="str" cm="1">
        <f t="array" ref="NT197">IF($ND197=0,"",(IFERROR( (IFERROR($ND197/FRACAS!$AY$1*60,0) - SUMPRODUCT( (FRACAS!$K$5:$K$9999=NT$2) * IFERROR(FRACAS!$AN$5:$AN$9999,0) ) ) / IFERROR($ND197/FRACAS!$AY$1*60,0), 1 )))</f>
        <v/>
      </c>
      <c r="NU197" s="347" t="str" cm="1">
        <f t="array" ref="NU197">IF($ND197=0,"",(IFERROR( (IFERROR($ND197/FRACAS!$AY$1*60,0) - SUMPRODUCT( (FRACAS!$K$5:$K$9999=NU$2) * IFERROR(FRACAS!$AN$5:$AN$9999,0) ) ) / IFERROR($ND197/FRACAS!$AY$1*60,0), 1 )))</f>
        <v/>
      </c>
      <c r="NV197" s="347" t="str" cm="1">
        <f t="array" ref="NV197">IF($ND197=0,"",(IFERROR( (IFERROR($ND197/FRACAS!$AY$1*60,0) - SUMPRODUCT( (FRACAS!$K$5:$K$9999=NV$2) * IFERROR(FRACAS!$AN$5:$AN$9999,0) ) ) / IFERROR($ND197/FRACAS!$AY$1*60,0), 1 )))</f>
        <v/>
      </c>
      <c r="NW197" s="347" t="str" cm="1">
        <f t="array" ref="NW197">IF($ND197=0,"",(IFERROR( (IFERROR($ND197/FRACAS!$AY$1*60,0) - SUMPRODUCT( (FRACAS!$K$5:$K$9999=NW$2) * IFERROR(FRACAS!$AN$5:$AN$9999,0) ) ) / IFERROR($ND197/FRACAS!$AY$1*60,0), 1 )))</f>
        <v/>
      </c>
      <c r="NX197" s="347" t="str" cm="1">
        <f t="array" ref="NX197">IF($ND197=0,"",(IFERROR( (IFERROR($ND197/FRACAS!$AY$1*60,0) - SUMPRODUCT( (FRACAS!$K$5:$K$9999=NX$2) * IFERROR(FRACAS!$AN$5:$AN$9999,0) ) ) / IFERROR($ND197/FRACAS!$AY$1*60,0), 1 )))</f>
        <v/>
      </c>
      <c r="NY197" s="347" t="str" cm="1">
        <f t="array" ref="NY197">IF($ND197=0,"",(IFERROR( (IFERROR($ND197/FRACAS!$AY$1*60,0) - SUMPRODUCT( (FRACAS!$K$5:$K$9999=NY$2) * IFERROR(FRACAS!$AN$5:$AN$9999,0) ) ) / IFERROR($ND197/FRACAS!$AY$1*60,0), 1 )))</f>
        <v/>
      </c>
      <c r="NZ197" s="347" t="str" cm="1">
        <f t="array" ref="NZ197">IF($ND197=0,"",(IFERROR( (IFERROR($ND197/FRACAS!$AY$1*60,0) - SUMPRODUCT( (FRACAS!$K$5:$K$9999=NZ$2) * IFERROR(FRACAS!$AN$5:$AN$9999,0) ) ) / IFERROR($ND197/FRACAS!$AY$1*60,0), 1 )))</f>
        <v/>
      </c>
      <c r="OA197" s="347" t="str" cm="1">
        <f t="array" ref="OA197">IF($ND197=0,"",(IFERROR( (IFERROR($ND197/FRACAS!$AY$1*60,0) - SUMPRODUCT( (FRACAS!$K$5:$K$9999=OA$2) * IFERROR(FRACAS!$AN$5:$AN$9999,0) ) ) / IFERROR($ND197/FRACAS!$AY$1*60,0), 1 )))</f>
        <v/>
      </c>
      <c r="OB197" s="347" t="str" cm="1">
        <f t="array" ref="OB197">IF($ND197=0,"",(IFERROR( (IFERROR($ND197/FRACAS!$AY$1*60,0) - SUMPRODUCT( (FRACAS!$K$5:$K$9999=OB$2) * IFERROR(FRACAS!$AN$5:$AN$9999,0) ) ) / IFERROR($ND197/FRACAS!$AY$1*60,0), 1 )))</f>
        <v/>
      </c>
      <c r="OC197" s="347" t="str" cm="1">
        <f t="array" ref="OC197">IF($ND197=0,"",(IFERROR( (IFERROR($ND197/FRACAS!$AY$1*60,0) - SUMPRODUCT( (FRACAS!$K$5:$K$9999=OC$2) * IFERROR(FRACAS!$AN$5:$AN$9999,0) ) ) / IFERROR($ND197/FRACAS!$AY$1*60,0), 1 )))</f>
        <v/>
      </c>
      <c r="OD197" s="347" t="str" cm="1">
        <f t="array" ref="OD197">IF($ND197=0,"",(IFERROR( (IFERROR($ND197/FRACAS!$AY$1*60,0) - SUMPRODUCT( (FRACAS!$K$5:$K$9999=OD$2) * IFERROR(FRACAS!$AN$5:$AN$9999,0) ) ) / IFERROR($ND197/FRACAS!$AY$1*60,0), 1 )))</f>
        <v/>
      </c>
      <c r="OE197" s="347" t="str" cm="1">
        <f t="array" ref="OE197">IF($ND197=0,"",(IFERROR( (IFERROR($ND197/FRACAS!$AY$1*60,0) - SUMPRODUCT( (FRACAS!$K$5:$K$9999=OE$2) * IFERROR(FRACAS!$AN$5:$AN$9999,0) ) ) / IFERROR($ND197/FRACAS!$AY$1*60,0), 1 )))</f>
        <v/>
      </c>
      <c r="OF197" s="347" t="str" cm="1">
        <f t="array" ref="OF197">IF($ND197=0,"",(IFERROR( (IFERROR($ND197/FRACAS!$AY$1*60,0) - SUMPRODUCT( (FRACAS!$K$5:$K$9999=OF$2) * IFERROR(FRACAS!$AN$5:$AN$9999,0) ) ) / IFERROR($ND197/FRACAS!$AY$1*60,0), 1 )))</f>
        <v/>
      </c>
      <c r="OG197" s="347" t="str" cm="1">
        <f t="array" ref="OG197">IF($ND197=0,"",(IFERROR( (IFERROR($ND197/FRACAS!$AY$1*60,0) - SUMPRODUCT( (FRACAS!$K$5:$K$9999=OG$2) * IFERROR(FRACAS!$AN$5:$AN$9999,0) ) ) / IFERROR($ND197/FRACAS!$AY$1*60,0), 1 )))</f>
        <v/>
      </c>
      <c r="OH197" s="347" t="str" cm="1">
        <f t="array" ref="OH197">IF($ND197=0,"",(IFERROR( (IFERROR($ND197/FRACAS!$AY$1*60,0) - SUMPRODUCT( (FRACAS!$K$5:$K$9999=OH$2) * IFERROR(FRACAS!$AN$5:$AN$9999,0) ) ) / IFERROR($ND197/FRACAS!$AY$1*60,0), 1 )))</f>
        <v/>
      </c>
      <c r="OI197" s="347" t="str" cm="1">
        <f t="array" ref="OI197">IF($ND197=0,"",(IFERROR( (IFERROR($ND197/FRACAS!$AY$1*60,0) - SUMPRODUCT( (FRACAS!$K$5:$K$9999=OI$2) * IFERROR(FRACAS!$AN$5:$AN$9999,0) ) ) / IFERROR($ND197/FRACAS!$AY$1*60,0), 1 )))</f>
        <v/>
      </c>
      <c r="OJ197" s="347" t="str" cm="1">
        <f t="array" ref="OJ197">IF($ND197=0,"",(IFERROR( (IFERROR($ND197/FRACAS!$AY$1*60,0) - SUMPRODUCT( (FRACAS!$K$5:$K$9999=OJ$2) * IFERROR(FRACAS!$AN$5:$AN$9999,0) ) ) / IFERROR($ND197/FRACAS!$AY$1*60,0), 1 )))</f>
        <v/>
      </c>
      <c r="OK197" s="347" t="str" cm="1">
        <f t="array" ref="OK197">IF($ND197=0,"",(IFERROR( (IFERROR($ND197/FRACAS!$AY$1*60,0) - SUMPRODUCT( (FRACAS!$K$5:$K$9999=OK$2) * IFERROR(FRACAS!$AN$5:$AN$9999,0) ) ) / IFERROR($ND197/FRACAS!$AY$1*60,0), 1 )))</f>
        <v/>
      </c>
      <c r="OL197" s="347" t="str" cm="1">
        <f t="array" ref="OL197">IF($ND197=0,"",(IFERROR( (IFERROR($ND197/FRACAS!$AY$1*60,0) - SUMPRODUCT( (FRACAS!$K$5:$K$9999=OL$2) * IFERROR(FRACAS!$AN$5:$AN$9999,0) ) ) / IFERROR($ND197/FRACAS!$AY$1*60,0), 1 )))</f>
        <v/>
      </c>
      <c r="OM197" s="347" t="str" cm="1">
        <f t="array" ref="OM197">IF($ND197=0,"",(IFERROR( (IFERROR($ND197/FRACAS!$AY$1*60,0) - SUMPRODUCT( (FRACAS!$K$5:$K$9999=OM$2) * IFERROR(FRACAS!$AN$5:$AN$9999,0) ) ) / IFERROR($ND197/FRACAS!$AY$1*60,0), 1 )))</f>
        <v/>
      </c>
      <c r="ON197" s="347" t="str" cm="1">
        <f t="array" ref="ON197">IF($ND197=0,"",(IFERROR( (IFERROR($ND197/FRACAS!$AY$1*60,0) - SUMPRODUCT( (FRACAS!$K$5:$K$9999=ON$2) * IFERROR(FRACAS!$AN$5:$AN$9999,0) ) ) / IFERROR($ND197/FRACAS!$AY$1*60,0), 1 )))</f>
        <v/>
      </c>
    </row>
    <row r="198" spans="2:404" ht="15" customHeight="1">
      <c r="B198" s="301" t="s">
        <v>253</v>
      </c>
      <c r="C198" s="302">
        <v>46612</v>
      </c>
      <c r="D198" s="279"/>
      <c r="E198" s="279"/>
      <c r="F198" s="279"/>
      <c r="G198" s="279"/>
      <c r="H198" s="279"/>
      <c r="I198" s="279"/>
      <c r="J198" s="279"/>
      <c r="K198" s="279"/>
      <c r="L198" s="279"/>
      <c r="M198" s="279"/>
      <c r="N198" s="305"/>
      <c r="O198" s="279"/>
      <c r="P198" s="279"/>
      <c r="Q198" s="279"/>
      <c r="R198" s="279"/>
      <c r="S198" s="279"/>
      <c r="T198" s="279"/>
      <c r="U198" s="279"/>
      <c r="V198" s="279"/>
      <c r="W198" s="279"/>
      <c r="X198" s="279"/>
      <c r="Y198" s="279"/>
      <c r="Z198" s="279"/>
      <c r="AA198" s="279"/>
      <c r="AB198" s="279"/>
      <c r="AC198" s="279"/>
      <c r="AD198" s="279"/>
      <c r="AE198" s="279"/>
      <c r="AF198" s="279"/>
      <c r="AG198" s="279"/>
      <c r="AH198" s="279"/>
      <c r="AI198" s="279"/>
      <c r="AJ198" s="279"/>
      <c r="AK198" s="279"/>
      <c r="AL198" s="279"/>
      <c r="AM198" s="279"/>
      <c r="AN198" s="279"/>
      <c r="AO198" s="279"/>
      <c r="AP198" s="279"/>
      <c r="AQ198" s="279"/>
      <c r="AR198" s="279"/>
      <c r="AS198" s="279"/>
      <c r="AT198" s="279"/>
      <c r="AU198" s="279"/>
      <c r="AV198" s="279"/>
      <c r="AW198" s="279"/>
      <c r="AX198" s="279"/>
      <c r="AY198" s="279"/>
      <c r="AZ198" s="279"/>
      <c r="BA198" s="280"/>
      <c r="BB198" s="266"/>
      <c r="BD198" s="352"/>
      <c r="BE198" s="352"/>
      <c r="BF198" s="352"/>
      <c r="BG198" s="352"/>
      <c r="BH198" s="352"/>
      <c r="BI198" s="352"/>
      <c r="BJ198" s="352"/>
      <c r="BK198" s="352"/>
      <c r="BL198" s="352"/>
      <c r="BM198" s="352"/>
      <c r="BN198" s="352"/>
      <c r="BO198" s="352"/>
      <c r="BP198" s="352"/>
      <c r="BQ198" s="352"/>
      <c r="BR198" s="352"/>
      <c r="BS198" s="352"/>
      <c r="BT198" s="352"/>
      <c r="BU198" s="352"/>
      <c r="BV198" s="352"/>
      <c r="BW198" s="352"/>
      <c r="BX198" s="352"/>
      <c r="BY198" s="352"/>
      <c r="BZ198" s="352"/>
      <c r="CA198" s="352"/>
      <c r="CB198" s="352"/>
      <c r="CC198" s="352"/>
      <c r="CD198" s="352"/>
      <c r="CE198" s="352"/>
      <c r="CF198" s="352"/>
      <c r="CG198" s="352"/>
      <c r="CH198" s="352"/>
      <c r="CI198" s="352"/>
      <c r="CJ198" s="352"/>
      <c r="CK198" s="352"/>
      <c r="CL198" s="352"/>
      <c r="CM198" s="352"/>
      <c r="CN198" s="352"/>
      <c r="CO198" s="352"/>
      <c r="CP198" s="352"/>
      <c r="CQ198" s="352"/>
      <c r="CR198" s="352"/>
      <c r="CS198" s="352"/>
      <c r="CT198" s="352"/>
      <c r="CU198" s="352"/>
      <c r="CV198" s="352"/>
      <c r="CW198" s="352"/>
      <c r="CX198" s="352"/>
      <c r="CY198" s="352"/>
      <c r="CZ198" s="352"/>
      <c r="DA198" s="352"/>
      <c r="DC198" s="266">
        <f t="shared" si="19"/>
        <v>0</v>
      </c>
      <c r="DD198" s="302" t="str">
        <f t="shared" si="20"/>
        <v/>
      </c>
      <c r="DE198" s="328" t="str">
        <f>IF(D198&gt; 0,(COUNTIFS(FRACAS!$B$5:$B$9997, D$4, FRACAS!$D$5:$D$9997, "&lt;="&amp;D198)), "" )</f>
        <v/>
      </c>
      <c r="DF198" s="282" t="str">
        <f>IF(E198&gt; 0,(COUNTIFS(FRACAS!$B$5:$B$9997, E$4, FRACAS!$D$5:$D$9997, "&lt;="&amp;E198)), "" )</f>
        <v/>
      </c>
      <c r="DG198" s="282" t="str">
        <f>IF(F198&gt; 0,(COUNTIFS(FRACAS!$B$5:$B$9997, F$4, FRACAS!$D$5:$D$9997, "&lt;="&amp;F198)), "" )</f>
        <v/>
      </c>
      <c r="DH198" s="282" t="str">
        <f>IF(G198&gt; 0,(COUNTIFS(FRACAS!$B$5:$B$9997, G$4, FRACAS!$D$5:$D$9997, "&lt;="&amp;G198)), "" )</f>
        <v/>
      </c>
      <c r="DI198" s="282" t="str">
        <f>IF(H198&gt; 0,(COUNTIFS(FRACAS!$B$5:$B$9997, H$4, FRACAS!$D$5:$D$9997, "&lt;="&amp;H198)), "" )</f>
        <v/>
      </c>
      <c r="DJ198" s="282" t="str">
        <f>IF(I198&gt; 0,(COUNTIFS(FRACAS!$B$5:$B$9997, I$4, FRACAS!$D$5:$D$9997, "&lt;="&amp;I198)), "" )</f>
        <v/>
      </c>
      <c r="DK198" s="282" t="str">
        <f>IF(J198&gt; 0,(COUNTIFS(FRACAS!$B$5:$B$9997, J$4, FRACAS!$D$5:$D$9997, "&lt;="&amp;J198)), "" )</f>
        <v/>
      </c>
      <c r="DL198" s="282" t="str">
        <f>IF(K198&gt; 0,(COUNTIFS(FRACAS!$B$5:$B$9997, K$4, FRACAS!$D$5:$D$9997, "&lt;="&amp;K198)), "" )</f>
        <v/>
      </c>
      <c r="DM198" s="282" t="str">
        <f>IF(L198&gt; 0,(COUNTIFS(FRACAS!$B$5:$B$9997, L$4, FRACAS!$D$5:$D$9997, "&lt;="&amp;L198)), "" )</f>
        <v/>
      </c>
      <c r="DN198" s="282" t="str">
        <f>IF(M198&gt; 0,(COUNTIFS(FRACAS!$B$5:$B$9997, M$4, FRACAS!$D$5:$D$9997, "&lt;="&amp;M198)), "" )</f>
        <v/>
      </c>
      <c r="DO198" s="308"/>
      <c r="DP198" s="276"/>
      <c r="DQ198" s="276"/>
      <c r="DR198" s="276"/>
      <c r="DS198" s="276"/>
      <c r="DT198" s="276"/>
      <c r="DU198" s="276"/>
      <c r="DV198" s="276"/>
      <c r="DW198" s="276"/>
      <c r="DX198" s="276"/>
      <c r="DY198" s="276"/>
      <c r="DZ198" s="276"/>
      <c r="EA198" s="276"/>
      <c r="EB198" s="276"/>
      <c r="EC198" s="276"/>
      <c r="ED198" s="276"/>
      <c r="EE198" s="276"/>
      <c r="EF198" s="276"/>
      <c r="EG198" s="276"/>
      <c r="EH198" s="276"/>
      <c r="EI198" s="276"/>
      <c r="EJ198" s="276"/>
      <c r="EK198" s="276"/>
      <c r="EL198" s="276"/>
      <c r="EM198" s="276"/>
      <c r="EN198" s="276"/>
      <c r="EO198" s="276"/>
      <c r="EP198" s="276"/>
      <c r="EQ198" s="276"/>
      <c r="ER198" s="276"/>
      <c r="ES198" s="276"/>
      <c r="ET198" s="276"/>
      <c r="EU198" s="276"/>
      <c r="EV198" s="276"/>
      <c r="EW198" s="276"/>
      <c r="EX198" s="276"/>
      <c r="EY198" s="276"/>
      <c r="EZ198" s="276"/>
      <c r="FA198" s="276"/>
      <c r="FB198" s="277"/>
      <c r="JN198" s="310"/>
      <c r="JO198" s="309"/>
      <c r="JP198" s="309"/>
      <c r="JQ198" s="309"/>
      <c r="JR198" s="309"/>
      <c r="JS198" s="309"/>
      <c r="JT198" s="309"/>
      <c r="JU198" s="309"/>
      <c r="JV198" s="309"/>
      <c r="JW198" s="309"/>
      <c r="JX198" s="309"/>
      <c r="JY198" s="309"/>
      <c r="JZ198" s="309"/>
      <c r="KA198" s="309"/>
      <c r="KB198" s="309"/>
      <c r="KC198" s="309"/>
      <c r="KD198" s="309"/>
      <c r="KE198" s="309"/>
      <c r="KF198" s="309"/>
      <c r="KG198" s="309"/>
      <c r="KH198" s="309"/>
      <c r="KI198" s="309"/>
      <c r="KJ198" s="309"/>
      <c r="KK198" s="309"/>
      <c r="KL198" s="309"/>
      <c r="KM198" s="309"/>
      <c r="KN198" s="309"/>
      <c r="KO198" s="309"/>
      <c r="KP198" s="309"/>
      <c r="KQ198" s="309"/>
      <c r="KR198" s="309"/>
      <c r="KS198" s="309"/>
      <c r="KT198" s="309"/>
      <c r="KU198" s="309"/>
      <c r="KV198" s="309"/>
      <c r="KW198" s="309"/>
      <c r="KX198" s="309"/>
      <c r="KY198" s="309"/>
      <c r="KZ198" s="309"/>
      <c r="LA198" s="309"/>
      <c r="LC198" s="302" t="str">
        <f t="shared" ref="LC198:LC261" si="22">DD198</f>
        <v/>
      </c>
      <c r="LD198" s="354" t="str" cm="1">
        <f t="array" ref="LD198">IFERROR(
    (((D198/FRACAS!$AY$1)*60))
    /
    (((D198/FRACAS!$AY$1)*60) + SUMPRODUCT((FRACAS!$B$5:$B$9997=D$4)*(FRACAS!$D$5:$D$9997&lt;=D198)*(IFERROR(FRACAS!$AM$5:$AM$9997,0)))
    ),"")</f>
        <v/>
      </c>
      <c r="LE198" s="354" t="str" cm="1">
        <f t="array" ref="LE198">IFERROR(
    (((E198/FRACAS!$AY$1)*60))
    /
    (((E198/FRACAS!$AY$1)*60) + SUMPRODUCT((FRACAS!$B$5:$B$9997=E$4)*(FRACAS!$D$5:$D$9997&lt;=E198)*(IFERROR(FRACAS!$AM$5:$AM$9997,0)))
    ),"")</f>
        <v/>
      </c>
      <c r="LF198" s="354" t="str" cm="1">
        <f t="array" ref="LF198">IFERROR(
    (((F198/FRACAS!$AY$1)*60))
    /
    (((F198/FRACAS!$AY$1)*60) + SUMPRODUCT((FRACAS!$B$5:$B$9997=F$4)*(FRACAS!$D$5:$D$9997&lt;=F198)*(IFERROR(FRACAS!$AM$5:$AM$9997,0)))
    ),"")</f>
        <v/>
      </c>
      <c r="LG198" s="354" t="str" cm="1">
        <f t="array" ref="LG198">IFERROR(
    (((G198/FRACAS!$AY$1)*60))
    /
    (((G198/FRACAS!$AY$1)*60) + SUMPRODUCT((FRACAS!$B$5:$B$9997=G$4)*(FRACAS!$D$5:$D$9997&lt;=G198)*(IFERROR(FRACAS!$AM$5:$AM$9997,0)))
    ),"")</f>
        <v/>
      </c>
      <c r="LH198" s="354" t="str" cm="1">
        <f t="array" ref="LH198">IFERROR(
    (((H198/FRACAS!$AY$1)*60))
    /
    (((H198/FRACAS!$AY$1)*60) + SUMPRODUCT((FRACAS!$B$5:$B$9997=H$4)*(FRACAS!$D$5:$D$9997&lt;=H198)*(IFERROR(FRACAS!$AM$5:$AM$9997,0)))
    ),"")</f>
        <v/>
      </c>
      <c r="LI198" s="354" t="str" cm="1">
        <f t="array" ref="LI198">IFERROR(
    (((I198/FRACAS!$AY$1)*60))
    /
    (((I198/FRACAS!$AY$1)*60) + SUMPRODUCT((FRACAS!$B$5:$B$9997=I$4)*(FRACAS!$D$5:$D$9997&lt;=I198)*(IFERROR(FRACAS!$AM$5:$AM$9997,0)))
    ),"")</f>
        <v/>
      </c>
      <c r="LJ198" s="354" t="str" cm="1">
        <f t="array" ref="LJ198">IFERROR(
    (((J198/FRACAS!$AY$1)*60))
    /
    (((J198/FRACAS!$AY$1)*60) + SUMPRODUCT((FRACAS!$B$5:$B$9997=J$4)*(FRACAS!$D$5:$D$9997&lt;=J198)*(IFERROR(FRACAS!$AM$5:$AM$9997,0)))
    ),"")</f>
        <v/>
      </c>
      <c r="LK198" s="354" t="str" cm="1">
        <f t="array" ref="LK198">IFERROR(
    (((K198/FRACAS!$AY$1)*60))
    /
    (((K198/FRACAS!$AY$1)*60) + SUMPRODUCT((FRACAS!$B$5:$B$9997=K$4)*(FRACAS!$D$5:$D$9997&lt;=K198)*(IFERROR(FRACAS!$AM$5:$AM$9997,0)))
    ),"")</f>
        <v/>
      </c>
      <c r="LL198" s="354" t="str" cm="1">
        <f t="array" ref="LL198">IFERROR(
    (((L198/FRACAS!$AY$1)*60))
    /
    (((L198/FRACAS!$AY$1)*60) + SUMPRODUCT((FRACAS!$B$5:$B$9997=L$4)*(FRACAS!$D$5:$D$9997&lt;=L198)*(IFERROR(FRACAS!$AM$5:$AM$9997,0)))
    ),"")</f>
        <v/>
      </c>
      <c r="LM198" s="354" t="str" cm="1">
        <f t="array" ref="LM198">IFERROR(
    (((M198/FRACAS!$AY$1)*60))
    /
    (((M198/FRACAS!$AY$1)*60) + SUMPRODUCT((FRACAS!$B$5:$B$9997=M$4)*(FRACAS!$D$5:$D$9997&lt;=M198)*(IFERROR(FRACAS!$AM$5:$AM$9997,0)))
    ),"")</f>
        <v/>
      </c>
      <c r="LN198" s="308"/>
      <c r="LO198" s="276"/>
      <c r="LP198" s="276"/>
      <c r="LQ198" s="276"/>
      <c r="LR198" s="276"/>
      <c r="LS198" s="276"/>
      <c r="LT198" s="276"/>
      <c r="LU198" s="276"/>
      <c r="LV198" s="276"/>
      <c r="LW198" s="276"/>
      <c r="LX198" s="276"/>
      <c r="LY198" s="276"/>
      <c r="LZ198" s="276"/>
      <c r="MA198" s="276"/>
      <c r="MB198" s="276"/>
      <c r="MC198" s="276"/>
      <c r="MD198" s="276"/>
      <c r="ME198" s="276"/>
      <c r="MF198" s="276"/>
      <c r="MG198" s="276"/>
      <c r="MH198" s="276"/>
      <c r="MI198" s="276"/>
      <c r="MJ198" s="276"/>
      <c r="MK198" s="276"/>
      <c r="ML198" s="276"/>
      <c r="MM198" s="276"/>
      <c r="MN198" s="276"/>
      <c r="MO198" s="276"/>
      <c r="MP198" s="276"/>
      <c r="MQ198" s="276"/>
      <c r="MR198" s="276"/>
      <c r="MS198" s="276"/>
      <c r="MT198" s="276"/>
      <c r="MU198" s="276"/>
      <c r="MV198" s="276"/>
      <c r="MW198" s="276"/>
      <c r="MX198" s="276"/>
      <c r="MY198" s="276"/>
      <c r="MZ198" s="276"/>
      <c r="NA198" s="277"/>
      <c r="ND198" s="345">
        <f t="shared" ref="ND198:ND261" si="23">SUM(D198:M198)</f>
        <v>0</v>
      </c>
      <c r="NE198" s="346" t="str">
        <f t="shared" si="21"/>
        <v/>
      </c>
      <c r="NF198" s="347" t="str" cm="1">
        <f t="array" ref="NF198">IF($ND198=0,"",(IFERROR( (IFERROR($ND198/FRACAS!$AY$1*60,0) - SUMPRODUCT( (FRACAS!$K$5:$K$9999=NF$2) * IFERROR(FRACAS!$AN$5:$AN$9999,0) ) ) / IFERROR($ND198/FRACAS!$AY$1*60,0), 1 )))</f>
        <v/>
      </c>
      <c r="NG198" s="347" t="str" cm="1">
        <f t="array" ref="NG198">IF($ND198=0,"",(IFERROR( (IFERROR($ND198/FRACAS!$AY$1*60,0) - SUMPRODUCT( (FRACAS!$K$5:$K$9999=NG$2) * IFERROR(FRACAS!$AN$5:$AN$9999,0) ) ) / IFERROR($ND198/FRACAS!$AY$1*60,0), 1 )))</f>
        <v/>
      </c>
      <c r="NH198" s="347" t="str" cm="1">
        <f t="array" ref="NH198">IF($ND198=0,"",(IFERROR( (IFERROR($ND198/FRACAS!$AY$1*60,0) - SUMPRODUCT( (FRACAS!$K$5:$K$9999=NH$2) * IFERROR(FRACAS!$AN$5:$AN$9999,0) ) ) / IFERROR($ND198/FRACAS!$AY$1*60,0), 1 )))</f>
        <v/>
      </c>
      <c r="NI198" s="347" t="str" cm="1">
        <f t="array" ref="NI198">IF($ND198=0,"",(IFERROR( (IFERROR($ND198/FRACAS!$AY$1*60,0) - SUMPRODUCT( (FRACAS!$K$5:$K$9999=NI$2) * IFERROR(FRACAS!$AN$5:$AN$9999,0) ) ) / IFERROR($ND198/FRACAS!$AY$1*60,0), 1 )))</f>
        <v/>
      </c>
      <c r="NJ198" s="347" t="str" cm="1">
        <f t="array" ref="NJ198">IF($ND198=0,"",(IFERROR( (IFERROR($ND198/FRACAS!$AY$1*60,0) - SUMPRODUCT( (FRACAS!$K$5:$K$9999=NJ$2) * IFERROR(FRACAS!$AN$5:$AN$9999,0) ) ) / IFERROR($ND198/FRACAS!$AY$1*60,0), 1 )))</f>
        <v/>
      </c>
      <c r="NK198" s="347" t="str" cm="1">
        <f t="array" ref="NK198">IF($ND198=0,"",(IFERROR( (IFERROR($ND198/FRACAS!$AY$1*60,0) - SUMPRODUCT( (FRACAS!$K$5:$K$9999=NK$2) * IFERROR(FRACAS!$AN$5:$AN$9999,0) ) ) / IFERROR($ND198/FRACAS!$AY$1*60,0), 1 )))</f>
        <v/>
      </c>
      <c r="NL198" s="347" t="str" cm="1">
        <f t="array" ref="NL198">IF($ND198=0,"",(IFERROR( (IFERROR($ND198/FRACAS!$AY$1*60,0) - SUMPRODUCT( (FRACAS!$K$5:$K$9999=NL$2) * IFERROR(FRACAS!$AN$5:$AN$9999,0) ) ) / IFERROR($ND198/FRACAS!$AY$1*60,0), 1 )))</f>
        <v/>
      </c>
      <c r="NM198" s="347" t="str" cm="1">
        <f t="array" ref="NM198">IF($ND198=0,"",(IFERROR( (IFERROR($ND198/FRACAS!$AY$1*60,0) - SUMPRODUCT( (FRACAS!$K$5:$K$9999=NM$2) * IFERROR(FRACAS!$AN$5:$AN$9999,0) ) ) / IFERROR($ND198/FRACAS!$AY$1*60,0), 1 )))</f>
        <v/>
      </c>
      <c r="NN198" s="347" t="str" cm="1">
        <f t="array" ref="NN198">IF($ND198=0,"",(IFERROR( (IFERROR($ND198/FRACAS!$AY$1*60,0) - SUMPRODUCT( (FRACAS!$K$5:$K$9999=NN$2) * IFERROR(FRACAS!$AN$5:$AN$9999,0) ) ) / IFERROR($ND198/FRACAS!$AY$1*60,0), 1 )))</f>
        <v/>
      </c>
      <c r="NO198" s="347" t="str" cm="1">
        <f t="array" ref="NO198">IF($ND198=0,"",(IFERROR( (IFERROR($ND198/FRACAS!$AY$1*60,0) - SUMPRODUCT( (FRACAS!$K$5:$K$9999=NO$2) * IFERROR(FRACAS!$AN$5:$AN$9999,0) ) ) / IFERROR($ND198/FRACAS!$AY$1*60,0), 1 )))</f>
        <v/>
      </c>
      <c r="NP198" s="347" t="str" cm="1">
        <f t="array" ref="NP198">IF($ND198=0,"",(IFERROR( (IFERROR($ND198/FRACAS!$AY$1*60,0) - SUMPRODUCT( (FRACAS!$K$5:$K$9999=NP$2) * IFERROR(FRACAS!$AN$5:$AN$9999,0) ) ) / IFERROR($ND198/FRACAS!$AY$1*60,0), 1 )))</f>
        <v/>
      </c>
      <c r="NQ198" s="347" t="str" cm="1">
        <f t="array" ref="NQ198">IF($ND198=0,"",(IFERROR( (IFERROR($ND198/FRACAS!$AY$1*60,0) - SUMPRODUCT( (FRACAS!$K$5:$K$9999=NQ$2) * IFERROR(FRACAS!$AN$5:$AN$9999,0) ) ) / IFERROR($ND198/FRACAS!$AY$1*60,0), 1 )))</f>
        <v/>
      </c>
      <c r="NR198" s="347" t="str" cm="1">
        <f t="array" ref="NR198">IF($ND198=0,"",(IFERROR( (IFERROR($ND198/FRACAS!$AY$1*60,0) - SUMPRODUCT( (FRACAS!$K$5:$K$9999=NR$2) * IFERROR(FRACAS!$AN$5:$AN$9999,0) ) ) / IFERROR($ND198/FRACAS!$AY$1*60,0), 1 )))</f>
        <v/>
      </c>
      <c r="NS198" s="347" t="str" cm="1">
        <f t="array" ref="NS198">IF($ND198=0,"",(IFERROR( (IFERROR($ND198/FRACAS!$AY$1*60,0) - SUMPRODUCT( (FRACAS!$K$5:$K$9999=NS$2) * IFERROR(FRACAS!$AN$5:$AN$9999,0) ) ) / IFERROR($ND198/FRACAS!$AY$1*60,0), 1 )))</f>
        <v/>
      </c>
      <c r="NT198" s="347" t="str" cm="1">
        <f t="array" ref="NT198">IF($ND198=0,"",(IFERROR( (IFERROR($ND198/FRACAS!$AY$1*60,0) - SUMPRODUCT( (FRACAS!$K$5:$K$9999=NT$2) * IFERROR(FRACAS!$AN$5:$AN$9999,0) ) ) / IFERROR($ND198/FRACAS!$AY$1*60,0), 1 )))</f>
        <v/>
      </c>
      <c r="NU198" s="347" t="str" cm="1">
        <f t="array" ref="NU198">IF($ND198=0,"",(IFERROR( (IFERROR($ND198/FRACAS!$AY$1*60,0) - SUMPRODUCT( (FRACAS!$K$5:$K$9999=NU$2) * IFERROR(FRACAS!$AN$5:$AN$9999,0) ) ) / IFERROR($ND198/FRACAS!$AY$1*60,0), 1 )))</f>
        <v/>
      </c>
      <c r="NV198" s="347" t="str" cm="1">
        <f t="array" ref="NV198">IF($ND198=0,"",(IFERROR( (IFERROR($ND198/FRACAS!$AY$1*60,0) - SUMPRODUCT( (FRACAS!$K$5:$K$9999=NV$2) * IFERROR(FRACAS!$AN$5:$AN$9999,0) ) ) / IFERROR($ND198/FRACAS!$AY$1*60,0), 1 )))</f>
        <v/>
      </c>
      <c r="NW198" s="347" t="str" cm="1">
        <f t="array" ref="NW198">IF($ND198=0,"",(IFERROR( (IFERROR($ND198/FRACAS!$AY$1*60,0) - SUMPRODUCT( (FRACAS!$K$5:$K$9999=NW$2) * IFERROR(FRACAS!$AN$5:$AN$9999,0) ) ) / IFERROR($ND198/FRACAS!$AY$1*60,0), 1 )))</f>
        <v/>
      </c>
      <c r="NX198" s="347" t="str" cm="1">
        <f t="array" ref="NX198">IF($ND198=0,"",(IFERROR( (IFERROR($ND198/FRACAS!$AY$1*60,0) - SUMPRODUCT( (FRACAS!$K$5:$K$9999=NX$2) * IFERROR(FRACAS!$AN$5:$AN$9999,0) ) ) / IFERROR($ND198/FRACAS!$AY$1*60,0), 1 )))</f>
        <v/>
      </c>
      <c r="NY198" s="347" t="str" cm="1">
        <f t="array" ref="NY198">IF($ND198=0,"",(IFERROR( (IFERROR($ND198/FRACAS!$AY$1*60,0) - SUMPRODUCT( (FRACAS!$K$5:$K$9999=NY$2) * IFERROR(FRACAS!$AN$5:$AN$9999,0) ) ) / IFERROR($ND198/FRACAS!$AY$1*60,0), 1 )))</f>
        <v/>
      </c>
      <c r="NZ198" s="347" t="str" cm="1">
        <f t="array" ref="NZ198">IF($ND198=0,"",(IFERROR( (IFERROR($ND198/FRACAS!$AY$1*60,0) - SUMPRODUCT( (FRACAS!$K$5:$K$9999=NZ$2) * IFERROR(FRACAS!$AN$5:$AN$9999,0) ) ) / IFERROR($ND198/FRACAS!$AY$1*60,0), 1 )))</f>
        <v/>
      </c>
      <c r="OA198" s="347" t="str" cm="1">
        <f t="array" ref="OA198">IF($ND198=0,"",(IFERROR( (IFERROR($ND198/FRACAS!$AY$1*60,0) - SUMPRODUCT( (FRACAS!$K$5:$K$9999=OA$2) * IFERROR(FRACAS!$AN$5:$AN$9999,0) ) ) / IFERROR($ND198/FRACAS!$AY$1*60,0), 1 )))</f>
        <v/>
      </c>
      <c r="OB198" s="347" t="str" cm="1">
        <f t="array" ref="OB198">IF($ND198=0,"",(IFERROR( (IFERROR($ND198/FRACAS!$AY$1*60,0) - SUMPRODUCT( (FRACAS!$K$5:$K$9999=OB$2) * IFERROR(FRACAS!$AN$5:$AN$9999,0) ) ) / IFERROR($ND198/FRACAS!$AY$1*60,0), 1 )))</f>
        <v/>
      </c>
      <c r="OC198" s="347" t="str" cm="1">
        <f t="array" ref="OC198">IF($ND198=0,"",(IFERROR( (IFERROR($ND198/FRACAS!$AY$1*60,0) - SUMPRODUCT( (FRACAS!$K$5:$K$9999=OC$2) * IFERROR(FRACAS!$AN$5:$AN$9999,0) ) ) / IFERROR($ND198/FRACAS!$AY$1*60,0), 1 )))</f>
        <v/>
      </c>
      <c r="OD198" s="347" t="str" cm="1">
        <f t="array" ref="OD198">IF($ND198=0,"",(IFERROR( (IFERROR($ND198/FRACAS!$AY$1*60,0) - SUMPRODUCT( (FRACAS!$K$5:$K$9999=OD$2) * IFERROR(FRACAS!$AN$5:$AN$9999,0) ) ) / IFERROR($ND198/FRACAS!$AY$1*60,0), 1 )))</f>
        <v/>
      </c>
      <c r="OE198" s="347" t="str" cm="1">
        <f t="array" ref="OE198">IF($ND198=0,"",(IFERROR( (IFERROR($ND198/FRACAS!$AY$1*60,0) - SUMPRODUCT( (FRACAS!$K$5:$K$9999=OE$2) * IFERROR(FRACAS!$AN$5:$AN$9999,0) ) ) / IFERROR($ND198/FRACAS!$AY$1*60,0), 1 )))</f>
        <v/>
      </c>
      <c r="OF198" s="347" t="str" cm="1">
        <f t="array" ref="OF198">IF($ND198=0,"",(IFERROR( (IFERROR($ND198/FRACAS!$AY$1*60,0) - SUMPRODUCT( (FRACAS!$K$5:$K$9999=OF$2) * IFERROR(FRACAS!$AN$5:$AN$9999,0) ) ) / IFERROR($ND198/FRACAS!$AY$1*60,0), 1 )))</f>
        <v/>
      </c>
      <c r="OG198" s="347" t="str" cm="1">
        <f t="array" ref="OG198">IF($ND198=0,"",(IFERROR( (IFERROR($ND198/FRACAS!$AY$1*60,0) - SUMPRODUCT( (FRACAS!$K$5:$K$9999=OG$2) * IFERROR(FRACAS!$AN$5:$AN$9999,0) ) ) / IFERROR($ND198/FRACAS!$AY$1*60,0), 1 )))</f>
        <v/>
      </c>
      <c r="OH198" s="347" t="str" cm="1">
        <f t="array" ref="OH198">IF($ND198=0,"",(IFERROR( (IFERROR($ND198/FRACAS!$AY$1*60,0) - SUMPRODUCT( (FRACAS!$K$5:$K$9999=OH$2) * IFERROR(FRACAS!$AN$5:$AN$9999,0) ) ) / IFERROR($ND198/FRACAS!$AY$1*60,0), 1 )))</f>
        <v/>
      </c>
      <c r="OI198" s="347" t="str" cm="1">
        <f t="array" ref="OI198">IF($ND198=0,"",(IFERROR( (IFERROR($ND198/FRACAS!$AY$1*60,0) - SUMPRODUCT( (FRACAS!$K$5:$K$9999=OI$2) * IFERROR(FRACAS!$AN$5:$AN$9999,0) ) ) / IFERROR($ND198/FRACAS!$AY$1*60,0), 1 )))</f>
        <v/>
      </c>
      <c r="OJ198" s="347" t="str" cm="1">
        <f t="array" ref="OJ198">IF($ND198=0,"",(IFERROR( (IFERROR($ND198/FRACAS!$AY$1*60,0) - SUMPRODUCT( (FRACAS!$K$5:$K$9999=OJ$2) * IFERROR(FRACAS!$AN$5:$AN$9999,0) ) ) / IFERROR($ND198/FRACAS!$AY$1*60,0), 1 )))</f>
        <v/>
      </c>
      <c r="OK198" s="347" t="str" cm="1">
        <f t="array" ref="OK198">IF($ND198=0,"",(IFERROR( (IFERROR($ND198/FRACAS!$AY$1*60,0) - SUMPRODUCT( (FRACAS!$K$5:$K$9999=OK$2) * IFERROR(FRACAS!$AN$5:$AN$9999,0) ) ) / IFERROR($ND198/FRACAS!$AY$1*60,0), 1 )))</f>
        <v/>
      </c>
      <c r="OL198" s="347" t="str" cm="1">
        <f t="array" ref="OL198">IF($ND198=0,"",(IFERROR( (IFERROR($ND198/FRACAS!$AY$1*60,0) - SUMPRODUCT( (FRACAS!$K$5:$K$9999=OL$2) * IFERROR(FRACAS!$AN$5:$AN$9999,0) ) ) / IFERROR($ND198/FRACAS!$AY$1*60,0), 1 )))</f>
        <v/>
      </c>
      <c r="OM198" s="347" t="str" cm="1">
        <f t="array" ref="OM198">IF($ND198=0,"",(IFERROR( (IFERROR($ND198/FRACAS!$AY$1*60,0) - SUMPRODUCT( (FRACAS!$K$5:$K$9999=OM$2) * IFERROR(FRACAS!$AN$5:$AN$9999,0) ) ) / IFERROR($ND198/FRACAS!$AY$1*60,0), 1 )))</f>
        <v/>
      </c>
      <c r="ON198" s="347" t="str" cm="1">
        <f t="array" ref="ON198">IF($ND198=0,"",(IFERROR( (IFERROR($ND198/FRACAS!$AY$1*60,0) - SUMPRODUCT( (FRACAS!$K$5:$K$9999=ON$2) * IFERROR(FRACAS!$AN$5:$AN$9999,0) ) ) / IFERROR($ND198/FRACAS!$AY$1*60,0), 1 )))</f>
        <v/>
      </c>
    </row>
    <row r="199" spans="2:404" ht="15" customHeight="1">
      <c r="B199" s="301" t="s">
        <v>254</v>
      </c>
      <c r="C199" s="302">
        <v>46619</v>
      </c>
      <c r="D199" s="279"/>
      <c r="E199" s="279"/>
      <c r="F199" s="279"/>
      <c r="G199" s="279"/>
      <c r="H199" s="279"/>
      <c r="I199" s="279"/>
      <c r="J199" s="279"/>
      <c r="K199" s="279"/>
      <c r="L199" s="279"/>
      <c r="M199" s="279"/>
      <c r="N199" s="305"/>
      <c r="O199" s="279"/>
      <c r="P199" s="279"/>
      <c r="Q199" s="279"/>
      <c r="R199" s="279"/>
      <c r="S199" s="279"/>
      <c r="T199" s="279"/>
      <c r="U199" s="279"/>
      <c r="V199" s="279"/>
      <c r="W199" s="279"/>
      <c r="X199" s="279"/>
      <c r="Y199" s="279"/>
      <c r="Z199" s="279"/>
      <c r="AA199" s="279"/>
      <c r="AB199" s="279"/>
      <c r="AC199" s="279"/>
      <c r="AD199" s="279"/>
      <c r="AE199" s="279"/>
      <c r="AF199" s="279"/>
      <c r="AG199" s="279"/>
      <c r="AH199" s="279"/>
      <c r="AI199" s="279"/>
      <c r="AJ199" s="279"/>
      <c r="AK199" s="279"/>
      <c r="AL199" s="279"/>
      <c r="AM199" s="279"/>
      <c r="AN199" s="279"/>
      <c r="AO199" s="279"/>
      <c r="AP199" s="279"/>
      <c r="AQ199" s="279"/>
      <c r="AR199" s="279"/>
      <c r="AS199" s="279"/>
      <c r="AT199" s="279"/>
      <c r="AU199" s="279"/>
      <c r="AV199" s="279"/>
      <c r="AW199" s="279"/>
      <c r="AX199" s="279"/>
      <c r="AY199" s="279"/>
      <c r="AZ199" s="279"/>
      <c r="BA199" s="280"/>
      <c r="BB199" s="266"/>
      <c r="BD199" s="352"/>
      <c r="BE199" s="352"/>
      <c r="BF199" s="352"/>
      <c r="BG199" s="352"/>
      <c r="BH199" s="352"/>
      <c r="BI199" s="352"/>
      <c r="BJ199" s="352"/>
      <c r="BK199" s="352"/>
      <c r="BL199" s="352"/>
      <c r="BM199" s="352"/>
      <c r="BN199" s="352"/>
      <c r="BO199" s="352"/>
      <c r="BP199" s="352"/>
      <c r="BQ199" s="352"/>
      <c r="BR199" s="352"/>
      <c r="BS199" s="352"/>
      <c r="BT199" s="352"/>
      <c r="BU199" s="352"/>
      <c r="BV199" s="352"/>
      <c r="BW199" s="352"/>
      <c r="BX199" s="352"/>
      <c r="BY199" s="352"/>
      <c r="BZ199" s="352"/>
      <c r="CA199" s="352"/>
      <c r="CB199" s="352"/>
      <c r="CC199" s="352"/>
      <c r="CD199" s="352"/>
      <c r="CE199" s="352"/>
      <c r="CF199" s="352"/>
      <c r="CG199" s="352"/>
      <c r="CH199" s="352"/>
      <c r="CI199" s="352"/>
      <c r="CJ199" s="352"/>
      <c r="CK199" s="352"/>
      <c r="CL199" s="352"/>
      <c r="CM199" s="352"/>
      <c r="CN199" s="352"/>
      <c r="CO199" s="352"/>
      <c r="CP199" s="352"/>
      <c r="CQ199" s="352"/>
      <c r="CR199" s="352"/>
      <c r="CS199" s="352"/>
      <c r="CT199" s="352"/>
      <c r="CU199" s="352"/>
      <c r="CV199" s="352"/>
      <c r="CW199" s="352"/>
      <c r="CX199" s="352"/>
      <c r="CY199" s="352"/>
      <c r="CZ199" s="352"/>
      <c r="DA199" s="352"/>
      <c r="DC199" s="266">
        <f t="shared" si="19"/>
        <v>0</v>
      </c>
      <c r="DD199" s="302" t="str">
        <f t="shared" si="20"/>
        <v/>
      </c>
      <c r="DE199" s="328" t="str">
        <f>IF(D199&gt; 0,(COUNTIFS(FRACAS!$B$5:$B$9997, D$4, FRACAS!$D$5:$D$9997, "&lt;="&amp;D199)), "" )</f>
        <v/>
      </c>
      <c r="DF199" s="282" t="str">
        <f>IF(E199&gt; 0,(COUNTIFS(FRACAS!$B$5:$B$9997, E$4, FRACAS!$D$5:$D$9997, "&lt;="&amp;E199)), "" )</f>
        <v/>
      </c>
      <c r="DG199" s="282" t="str">
        <f>IF(F199&gt; 0,(COUNTIFS(FRACAS!$B$5:$B$9997, F$4, FRACAS!$D$5:$D$9997, "&lt;="&amp;F199)), "" )</f>
        <v/>
      </c>
      <c r="DH199" s="282" t="str">
        <f>IF(G199&gt; 0,(COUNTIFS(FRACAS!$B$5:$B$9997, G$4, FRACAS!$D$5:$D$9997, "&lt;="&amp;G199)), "" )</f>
        <v/>
      </c>
      <c r="DI199" s="282" t="str">
        <f>IF(H199&gt; 0,(COUNTIFS(FRACAS!$B$5:$B$9997, H$4, FRACAS!$D$5:$D$9997, "&lt;="&amp;H199)), "" )</f>
        <v/>
      </c>
      <c r="DJ199" s="282" t="str">
        <f>IF(I199&gt; 0,(COUNTIFS(FRACAS!$B$5:$B$9997, I$4, FRACAS!$D$5:$D$9997, "&lt;="&amp;I199)), "" )</f>
        <v/>
      </c>
      <c r="DK199" s="282" t="str">
        <f>IF(J199&gt; 0,(COUNTIFS(FRACAS!$B$5:$B$9997, J$4, FRACAS!$D$5:$D$9997, "&lt;="&amp;J199)), "" )</f>
        <v/>
      </c>
      <c r="DL199" s="282" t="str">
        <f>IF(K199&gt; 0,(COUNTIFS(FRACAS!$B$5:$B$9997, K$4, FRACAS!$D$5:$D$9997, "&lt;="&amp;K199)), "" )</f>
        <v/>
      </c>
      <c r="DM199" s="282" t="str">
        <f>IF(L199&gt; 0,(COUNTIFS(FRACAS!$B$5:$B$9997, L$4, FRACAS!$D$5:$D$9997, "&lt;="&amp;L199)), "" )</f>
        <v/>
      </c>
      <c r="DN199" s="282" t="str">
        <f>IF(M199&gt; 0,(COUNTIFS(FRACAS!$B$5:$B$9997, M$4, FRACAS!$D$5:$D$9997, "&lt;="&amp;M199)), "" )</f>
        <v/>
      </c>
      <c r="DO199" s="308"/>
      <c r="DP199" s="276"/>
      <c r="DQ199" s="276"/>
      <c r="DR199" s="276"/>
      <c r="DS199" s="276"/>
      <c r="DT199" s="276"/>
      <c r="DU199" s="276"/>
      <c r="DV199" s="276"/>
      <c r="DW199" s="276"/>
      <c r="DX199" s="276"/>
      <c r="DY199" s="276"/>
      <c r="DZ199" s="276"/>
      <c r="EA199" s="276"/>
      <c r="EB199" s="276"/>
      <c r="EC199" s="276"/>
      <c r="ED199" s="276"/>
      <c r="EE199" s="276"/>
      <c r="EF199" s="276"/>
      <c r="EG199" s="276"/>
      <c r="EH199" s="276"/>
      <c r="EI199" s="276"/>
      <c r="EJ199" s="276"/>
      <c r="EK199" s="276"/>
      <c r="EL199" s="276"/>
      <c r="EM199" s="276"/>
      <c r="EN199" s="276"/>
      <c r="EO199" s="276"/>
      <c r="EP199" s="276"/>
      <c r="EQ199" s="276"/>
      <c r="ER199" s="276"/>
      <c r="ES199" s="276"/>
      <c r="ET199" s="276"/>
      <c r="EU199" s="276"/>
      <c r="EV199" s="276"/>
      <c r="EW199" s="276"/>
      <c r="EX199" s="276"/>
      <c r="EY199" s="276"/>
      <c r="EZ199" s="276"/>
      <c r="FA199" s="276"/>
      <c r="FB199" s="277"/>
      <c r="JN199" s="310"/>
      <c r="JO199" s="309"/>
      <c r="JP199" s="309"/>
      <c r="JQ199" s="309"/>
      <c r="JR199" s="309"/>
      <c r="JS199" s="309"/>
      <c r="JT199" s="309"/>
      <c r="JU199" s="309"/>
      <c r="JV199" s="309"/>
      <c r="JW199" s="309"/>
      <c r="JX199" s="309"/>
      <c r="JY199" s="309"/>
      <c r="JZ199" s="309"/>
      <c r="KA199" s="309"/>
      <c r="KB199" s="309"/>
      <c r="KC199" s="309"/>
      <c r="KD199" s="309"/>
      <c r="KE199" s="309"/>
      <c r="KF199" s="309"/>
      <c r="KG199" s="309"/>
      <c r="KH199" s="309"/>
      <c r="KI199" s="309"/>
      <c r="KJ199" s="309"/>
      <c r="KK199" s="309"/>
      <c r="KL199" s="309"/>
      <c r="KM199" s="309"/>
      <c r="KN199" s="309"/>
      <c r="KO199" s="309"/>
      <c r="KP199" s="309"/>
      <c r="KQ199" s="309"/>
      <c r="KR199" s="309"/>
      <c r="KS199" s="309"/>
      <c r="KT199" s="309"/>
      <c r="KU199" s="309"/>
      <c r="KV199" s="309"/>
      <c r="KW199" s="309"/>
      <c r="KX199" s="309"/>
      <c r="KY199" s="309"/>
      <c r="KZ199" s="309"/>
      <c r="LA199" s="309"/>
      <c r="LC199" s="302" t="str">
        <f t="shared" si="22"/>
        <v/>
      </c>
      <c r="LD199" s="354" t="str" cm="1">
        <f t="array" ref="LD199">IFERROR(
    (((D199/FRACAS!$AY$1)*60))
    /
    (((D199/FRACAS!$AY$1)*60) + SUMPRODUCT((FRACAS!$B$5:$B$9997=D$4)*(FRACAS!$D$5:$D$9997&lt;=D199)*(IFERROR(FRACAS!$AM$5:$AM$9997,0)))
    ),"")</f>
        <v/>
      </c>
      <c r="LE199" s="354" t="str" cm="1">
        <f t="array" ref="LE199">IFERROR(
    (((E199/FRACAS!$AY$1)*60))
    /
    (((E199/FRACAS!$AY$1)*60) + SUMPRODUCT((FRACAS!$B$5:$B$9997=E$4)*(FRACAS!$D$5:$D$9997&lt;=E199)*(IFERROR(FRACAS!$AM$5:$AM$9997,0)))
    ),"")</f>
        <v/>
      </c>
      <c r="LF199" s="354" t="str" cm="1">
        <f t="array" ref="LF199">IFERROR(
    (((F199/FRACAS!$AY$1)*60))
    /
    (((F199/FRACAS!$AY$1)*60) + SUMPRODUCT((FRACAS!$B$5:$B$9997=F$4)*(FRACAS!$D$5:$D$9997&lt;=F199)*(IFERROR(FRACAS!$AM$5:$AM$9997,0)))
    ),"")</f>
        <v/>
      </c>
      <c r="LG199" s="354" t="str" cm="1">
        <f t="array" ref="LG199">IFERROR(
    (((G199/FRACAS!$AY$1)*60))
    /
    (((G199/FRACAS!$AY$1)*60) + SUMPRODUCT((FRACAS!$B$5:$B$9997=G$4)*(FRACAS!$D$5:$D$9997&lt;=G199)*(IFERROR(FRACAS!$AM$5:$AM$9997,0)))
    ),"")</f>
        <v/>
      </c>
      <c r="LH199" s="354" t="str" cm="1">
        <f t="array" ref="LH199">IFERROR(
    (((H199/FRACAS!$AY$1)*60))
    /
    (((H199/FRACAS!$AY$1)*60) + SUMPRODUCT((FRACAS!$B$5:$B$9997=H$4)*(FRACAS!$D$5:$D$9997&lt;=H199)*(IFERROR(FRACAS!$AM$5:$AM$9997,0)))
    ),"")</f>
        <v/>
      </c>
      <c r="LI199" s="354" t="str" cm="1">
        <f t="array" ref="LI199">IFERROR(
    (((I199/FRACAS!$AY$1)*60))
    /
    (((I199/FRACAS!$AY$1)*60) + SUMPRODUCT((FRACAS!$B$5:$B$9997=I$4)*(FRACAS!$D$5:$D$9997&lt;=I199)*(IFERROR(FRACAS!$AM$5:$AM$9997,0)))
    ),"")</f>
        <v/>
      </c>
      <c r="LJ199" s="354" t="str" cm="1">
        <f t="array" ref="LJ199">IFERROR(
    (((J199/FRACAS!$AY$1)*60))
    /
    (((J199/FRACAS!$AY$1)*60) + SUMPRODUCT((FRACAS!$B$5:$B$9997=J$4)*(FRACAS!$D$5:$D$9997&lt;=J199)*(IFERROR(FRACAS!$AM$5:$AM$9997,0)))
    ),"")</f>
        <v/>
      </c>
      <c r="LK199" s="354" t="str" cm="1">
        <f t="array" ref="LK199">IFERROR(
    (((K199/FRACAS!$AY$1)*60))
    /
    (((K199/FRACAS!$AY$1)*60) + SUMPRODUCT((FRACAS!$B$5:$B$9997=K$4)*(FRACAS!$D$5:$D$9997&lt;=K199)*(IFERROR(FRACAS!$AM$5:$AM$9997,0)))
    ),"")</f>
        <v/>
      </c>
      <c r="LL199" s="354" t="str" cm="1">
        <f t="array" ref="LL199">IFERROR(
    (((L199/FRACAS!$AY$1)*60))
    /
    (((L199/FRACAS!$AY$1)*60) + SUMPRODUCT((FRACAS!$B$5:$B$9997=L$4)*(FRACAS!$D$5:$D$9997&lt;=L199)*(IFERROR(FRACAS!$AM$5:$AM$9997,0)))
    ),"")</f>
        <v/>
      </c>
      <c r="LM199" s="354" t="str" cm="1">
        <f t="array" ref="LM199">IFERROR(
    (((M199/FRACAS!$AY$1)*60))
    /
    (((M199/FRACAS!$AY$1)*60) + SUMPRODUCT((FRACAS!$B$5:$B$9997=M$4)*(FRACAS!$D$5:$D$9997&lt;=M199)*(IFERROR(FRACAS!$AM$5:$AM$9997,0)))
    ),"")</f>
        <v/>
      </c>
      <c r="LN199" s="308"/>
      <c r="LO199" s="276"/>
      <c r="LP199" s="276"/>
      <c r="LQ199" s="276"/>
      <c r="LR199" s="276"/>
      <c r="LS199" s="276"/>
      <c r="LT199" s="276"/>
      <c r="LU199" s="276"/>
      <c r="LV199" s="276"/>
      <c r="LW199" s="276"/>
      <c r="LX199" s="276"/>
      <c r="LY199" s="276"/>
      <c r="LZ199" s="276"/>
      <c r="MA199" s="276"/>
      <c r="MB199" s="276"/>
      <c r="MC199" s="276"/>
      <c r="MD199" s="276"/>
      <c r="ME199" s="276"/>
      <c r="MF199" s="276"/>
      <c r="MG199" s="276"/>
      <c r="MH199" s="276"/>
      <c r="MI199" s="276"/>
      <c r="MJ199" s="276"/>
      <c r="MK199" s="276"/>
      <c r="ML199" s="276"/>
      <c r="MM199" s="276"/>
      <c r="MN199" s="276"/>
      <c r="MO199" s="276"/>
      <c r="MP199" s="276"/>
      <c r="MQ199" s="276"/>
      <c r="MR199" s="276"/>
      <c r="MS199" s="276"/>
      <c r="MT199" s="276"/>
      <c r="MU199" s="276"/>
      <c r="MV199" s="276"/>
      <c r="MW199" s="276"/>
      <c r="MX199" s="276"/>
      <c r="MY199" s="276"/>
      <c r="MZ199" s="276"/>
      <c r="NA199" s="277"/>
      <c r="ND199" s="345">
        <f t="shared" si="23"/>
        <v>0</v>
      </c>
      <c r="NE199" s="346" t="str">
        <f t="shared" si="21"/>
        <v/>
      </c>
      <c r="NF199" s="347" t="str" cm="1">
        <f t="array" ref="NF199">IF($ND199=0,"",(IFERROR( (IFERROR($ND199/FRACAS!$AY$1*60,0) - SUMPRODUCT( (FRACAS!$K$5:$K$9999=NF$2) * IFERROR(FRACAS!$AN$5:$AN$9999,0) ) ) / IFERROR($ND199/FRACAS!$AY$1*60,0), 1 )))</f>
        <v/>
      </c>
      <c r="NG199" s="347" t="str" cm="1">
        <f t="array" ref="NG199">IF($ND199=0,"",(IFERROR( (IFERROR($ND199/FRACAS!$AY$1*60,0) - SUMPRODUCT( (FRACAS!$K$5:$K$9999=NG$2) * IFERROR(FRACAS!$AN$5:$AN$9999,0) ) ) / IFERROR($ND199/FRACAS!$AY$1*60,0), 1 )))</f>
        <v/>
      </c>
      <c r="NH199" s="347" t="str" cm="1">
        <f t="array" ref="NH199">IF($ND199=0,"",(IFERROR( (IFERROR($ND199/FRACAS!$AY$1*60,0) - SUMPRODUCT( (FRACAS!$K$5:$K$9999=NH$2) * IFERROR(FRACAS!$AN$5:$AN$9999,0) ) ) / IFERROR($ND199/FRACAS!$AY$1*60,0), 1 )))</f>
        <v/>
      </c>
      <c r="NI199" s="347" t="str" cm="1">
        <f t="array" ref="NI199">IF($ND199=0,"",(IFERROR( (IFERROR($ND199/FRACAS!$AY$1*60,0) - SUMPRODUCT( (FRACAS!$K$5:$K$9999=NI$2) * IFERROR(FRACAS!$AN$5:$AN$9999,0) ) ) / IFERROR($ND199/FRACAS!$AY$1*60,0), 1 )))</f>
        <v/>
      </c>
      <c r="NJ199" s="347" t="str" cm="1">
        <f t="array" ref="NJ199">IF($ND199=0,"",(IFERROR( (IFERROR($ND199/FRACAS!$AY$1*60,0) - SUMPRODUCT( (FRACAS!$K$5:$K$9999=NJ$2) * IFERROR(FRACAS!$AN$5:$AN$9999,0) ) ) / IFERROR($ND199/FRACAS!$AY$1*60,0), 1 )))</f>
        <v/>
      </c>
      <c r="NK199" s="347" t="str" cm="1">
        <f t="array" ref="NK199">IF($ND199=0,"",(IFERROR( (IFERROR($ND199/FRACAS!$AY$1*60,0) - SUMPRODUCT( (FRACAS!$K$5:$K$9999=NK$2) * IFERROR(FRACAS!$AN$5:$AN$9999,0) ) ) / IFERROR($ND199/FRACAS!$AY$1*60,0), 1 )))</f>
        <v/>
      </c>
      <c r="NL199" s="347" t="str" cm="1">
        <f t="array" ref="NL199">IF($ND199=0,"",(IFERROR( (IFERROR($ND199/FRACAS!$AY$1*60,0) - SUMPRODUCT( (FRACAS!$K$5:$K$9999=NL$2) * IFERROR(FRACAS!$AN$5:$AN$9999,0) ) ) / IFERROR($ND199/FRACAS!$AY$1*60,0), 1 )))</f>
        <v/>
      </c>
      <c r="NM199" s="347" t="str" cm="1">
        <f t="array" ref="NM199">IF($ND199=0,"",(IFERROR( (IFERROR($ND199/FRACAS!$AY$1*60,0) - SUMPRODUCT( (FRACAS!$K$5:$K$9999=NM$2) * IFERROR(FRACAS!$AN$5:$AN$9999,0) ) ) / IFERROR($ND199/FRACAS!$AY$1*60,0), 1 )))</f>
        <v/>
      </c>
      <c r="NN199" s="347" t="str" cm="1">
        <f t="array" ref="NN199">IF($ND199=0,"",(IFERROR( (IFERROR($ND199/FRACAS!$AY$1*60,0) - SUMPRODUCT( (FRACAS!$K$5:$K$9999=NN$2) * IFERROR(FRACAS!$AN$5:$AN$9999,0) ) ) / IFERROR($ND199/FRACAS!$AY$1*60,0), 1 )))</f>
        <v/>
      </c>
      <c r="NO199" s="347" t="str" cm="1">
        <f t="array" ref="NO199">IF($ND199=0,"",(IFERROR( (IFERROR($ND199/FRACAS!$AY$1*60,0) - SUMPRODUCT( (FRACAS!$K$5:$K$9999=NO$2) * IFERROR(FRACAS!$AN$5:$AN$9999,0) ) ) / IFERROR($ND199/FRACAS!$AY$1*60,0), 1 )))</f>
        <v/>
      </c>
      <c r="NP199" s="347" t="str" cm="1">
        <f t="array" ref="NP199">IF($ND199=0,"",(IFERROR( (IFERROR($ND199/FRACAS!$AY$1*60,0) - SUMPRODUCT( (FRACAS!$K$5:$K$9999=NP$2) * IFERROR(FRACAS!$AN$5:$AN$9999,0) ) ) / IFERROR($ND199/FRACAS!$AY$1*60,0), 1 )))</f>
        <v/>
      </c>
      <c r="NQ199" s="347" t="str" cm="1">
        <f t="array" ref="NQ199">IF($ND199=0,"",(IFERROR( (IFERROR($ND199/FRACAS!$AY$1*60,0) - SUMPRODUCT( (FRACAS!$K$5:$K$9999=NQ$2) * IFERROR(FRACAS!$AN$5:$AN$9999,0) ) ) / IFERROR($ND199/FRACAS!$AY$1*60,0), 1 )))</f>
        <v/>
      </c>
      <c r="NR199" s="347" t="str" cm="1">
        <f t="array" ref="NR199">IF($ND199=0,"",(IFERROR( (IFERROR($ND199/FRACAS!$AY$1*60,0) - SUMPRODUCT( (FRACAS!$K$5:$K$9999=NR$2) * IFERROR(FRACAS!$AN$5:$AN$9999,0) ) ) / IFERROR($ND199/FRACAS!$AY$1*60,0), 1 )))</f>
        <v/>
      </c>
      <c r="NS199" s="347" t="str" cm="1">
        <f t="array" ref="NS199">IF($ND199=0,"",(IFERROR( (IFERROR($ND199/FRACAS!$AY$1*60,0) - SUMPRODUCT( (FRACAS!$K$5:$K$9999=NS$2) * IFERROR(FRACAS!$AN$5:$AN$9999,0) ) ) / IFERROR($ND199/FRACAS!$AY$1*60,0), 1 )))</f>
        <v/>
      </c>
      <c r="NT199" s="347" t="str" cm="1">
        <f t="array" ref="NT199">IF($ND199=0,"",(IFERROR( (IFERROR($ND199/FRACAS!$AY$1*60,0) - SUMPRODUCT( (FRACAS!$K$5:$K$9999=NT$2) * IFERROR(FRACAS!$AN$5:$AN$9999,0) ) ) / IFERROR($ND199/FRACAS!$AY$1*60,0), 1 )))</f>
        <v/>
      </c>
      <c r="NU199" s="347" t="str" cm="1">
        <f t="array" ref="NU199">IF($ND199=0,"",(IFERROR( (IFERROR($ND199/FRACAS!$AY$1*60,0) - SUMPRODUCT( (FRACAS!$K$5:$K$9999=NU$2) * IFERROR(FRACAS!$AN$5:$AN$9999,0) ) ) / IFERROR($ND199/FRACAS!$AY$1*60,0), 1 )))</f>
        <v/>
      </c>
      <c r="NV199" s="347" t="str" cm="1">
        <f t="array" ref="NV199">IF($ND199=0,"",(IFERROR( (IFERROR($ND199/FRACAS!$AY$1*60,0) - SUMPRODUCT( (FRACAS!$K$5:$K$9999=NV$2) * IFERROR(FRACAS!$AN$5:$AN$9999,0) ) ) / IFERROR($ND199/FRACAS!$AY$1*60,0), 1 )))</f>
        <v/>
      </c>
      <c r="NW199" s="347" t="str" cm="1">
        <f t="array" ref="NW199">IF($ND199=0,"",(IFERROR( (IFERROR($ND199/FRACAS!$AY$1*60,0) - SUMPRODUCT( (FRACAS!$K$5:$K$9999=NW$2) * IFERROR(FRACAS!$AN$5:$AN$9999,0) ) ) / IFERROR($ND199/FRACAS!$AY$1*60,0), 1 )))</f>
        <v/>
      </c>
      <c r="NX199" s="347" t="str" cm="1">
        <f t="array" ref="NX199">IF($ND199=0,"",(IFERROR( (IFERROR($ND199/FRACAS!$AY$1*60,0) - SUMPRODUCT( (FRACAS!$K$5:$K$9999=NX$2) * IFERROR(FRACAS!$AN$5:$AN$9999,0) ) ) / IFERROR($ND199/FRACAS!$AY$1*60,0), 1 )))</f>
        <v/>
      </c>
      <c r="NY199" s="347" t="str" cm="1">
        <f t="array" ref="NY199">IF($ND199=0,"",(IFERROR( (IFERROR($ND199/FRACAS!$AY$1*60,0) - SUMPRODUCT( (FRACAS!$K$5:$K$9999=NY$2) * IFERROR(FRACAS!$AN$5:$AN$9999,0) ) ) / IFERROR($ND199/FRACAS!$AY$1*60,0), 1 )))</f>
        <v/>
      </c>
      <c r="NZ199" s="347" t="str" cm="1">
        <f t="array" ref="NZ199">IF($ND199=0,"",(IFERROR( (IFERROR($ND199/FRACAS!$AY$1*60,0) - SUMPRODUCT( (FRACAS!$K$5:$K$9999=NZ$2) * IFERROR(FRACAS!$AN$5:$AN$9999,0) ) ) / IFERROR($ND199/FRACAS!$AY$1*60,0), 1 )))</f>
        <v/>
      </c>
      <c r="OA199" s="347" t="str" cm="1">
        <f t="array" ref="OA199">IF($ND199=0,"",(IFERROR( (IFERROR($ND199/FRACAS!$AY$1*60,0) - SUMPRODUCT( (FRACAS!$K$5:$K$9999=OA$2) * IFERROR(FRACAS!$AN$5:$AN$9999,0) ) ) / IFERROR($ND199/FRACAS!$AY$1*60,0), 1 )))</f>
        <v/>
      </c>
      <c r="OB199" s="347" t="str" cm="1">
        <f t="array" ref="OB199">IF($ND199=0,"",(IFERROR( (IFERROR($ND199/FRACAS!$AY$1*60,0) - SUMPRODUCT( (FRACAS!$K$5:$K$9999=OB$2) * IFERROR(FRACAS!$AN$5:$AN$9999,0) ) ) / IFERROR($ND199/FRACAS!$AY$1*60,0), 1 )))</f>
        <v/>
      </c>
      <c r="OC199" s="347" t="str" cm="1">
        <f t="array" ref="OC199">IF($ND199=0,"",(IFERROR( (IFERROR($ND199/FRACAS!$AY$1*60,0) - SUMPRODUCT( (FRACAS!$K$5:$K$9999=OC$2) * IFERROR(FRACAS!$AN$5:$AN$9999,0) ) ) / IFERROR($ND199/FRACAS!$AY$1*60,0), 1 )))</f>
        <v/>
      </c>
      <c r="OD199" s="347" t="str" cm="1">
        <f t="array" ref="OD199">IF($ND199=0,"",(IFERROR( (IFERROR($ND199/FRACAS!$AY$1*60,0) - SUMPRODUCT( (FRACAS!$K$5:$K$9999=OD$2) * IFERROR(FRACAS!$AN$5:$AN$9999,0) ) ) / IFERROR($ND199/FRACAS!$AY$1*60,0), 1 )))</f>
        <v/>
      </c>
      <c r="OE199" s="347" t="str" cm="1">
        <f t="array" ref="OE199">IF($ND199=0,"",(IFERROR( (IFERROR($ND199/FRACAS!$AY$1*60,0) - SUMPRODUCT( (FRACAS!$K$5:$K$9999=OE$2) * IFERROR(FRACAS!$AN$5:$AN$9999,0) ) ) / IFERROR($ND199/FRACAS!$AY$1*60,0), 1 )))</f>
        <v/>
      </c>
      <c r="OF199" s="347" t="str" cm="1">
        <f t="array" ref="OF199">IF($ND199=0,"",(IFERROR( (IFERROR($ND199/FRACAS!$AY$1*60,0) - SUMPRODUCT( (FRACAS!$K$5:$K$9999=OF$2) * IFERROR(FRACAS!$AN$5:$AN$9999,0) ) ) / IFERROR($ND199/FRACAS!$AY$1*60,0), 1 )))</f>
        <v/>
      </c>
      <c r="OG199" s="347" t="str" cm="1">
        <f t="array" ref="OG199">IF($ND199=0,"",(IFERROR( (IFERROR($ND199/FRACAS!$AY$1*60,0) - SUMPRODUCT( (FRACAS!$K$5:$K$9999=OG$2) * IFERROR(FRACAS!$AN$5:$AN$9999,0) ) ) / IFERROR($ND199/FRACAS!$AY$1*60,0), 1 )))</f>
        <v/>
      </c>
      <c r="OH199" s="347" t="str" cm="1">
        <f t="array" ref="OH199">IF($ND199=0,"",(IFERROR( (IFERROR($ND199/FRACAS!$AY$1*60,0) - SUMPRODUCT( (FRACAS!$K$5:$K$9999=OH$2) * IFERROR(FRACAS!$AN$5:$AN$9999,0) ) ) / IFERROR($ND199/FRACAS!$AY$1*60,0), 1 )))</f>
        <v/>
      </c>
      <c r="OI199" s="347" t="str" cm="1">
        <f t="array" ref="OI199">IF($ND199=0,"",(IFERROR( (IFERROR($ND199/FRACAS!$AY$1*60,0) - SUMPRODUCT( (FRACAS!$K$5:$K$9999=OI$2) * IFERROR(FRACAS!$AN$5:$AN$9999,0) ) ) / IFERROR($ND199/FRACAS!$AY$1*60,0), 1 )))</f>
        <v/>
      </c>
      <c r="OJ199" s="347" t="str" cm="1">
        <f t="array" ref="OJ199">IF($ND199=0,"",(IFERROR( (IFERROR($ND199/FRACAS!$AY$1*60,0) - SUMPRODUCT( (FRACAS!$K$5:$K$9999=OJ$2) * IFERROR(FRACAS!$AN$5:$AN$9999,0) ) ) / IFERROR($ND199/FRACAS!$AY$1*60,0), 1 )))</f>
        <v/>
      </c>
      <c r="OK199" s="347" t="str" cm="1">
        <f t="array" ref="OK199">IF($ND199=0,"",(IFERROR( (IFERROR($ND199/FRACAS!$AY$1*60,0) - SUMPRODUCT( (FRACAS!$K$5:$K$9999=OK$2) * IFERROR(FRACAS!$AN$5:$AN$9999,0) ) ) / IFERROR($ND199/FRACAS!$AY$1*60,0), 1 )))</f>
        <v/>
      </c>
      <c r="OL199" s="347" t="str" cm="1">
        <f t="array" ref="OL199">IF($ND199=0,"",(IFERROR( (IFERROR($ND199/FRACAS!$AY$1*60,0) - SUMPRODUCT( (FRACAS!$K$5:$K$9999=OL$2) * IFERROR(FRACAS!$AN$5:$AN$9999,0) ) ) / IFERROR($ND199/FRACAS!$AY$1*60,0), 1 )))</f>
        <v/>
      </c>
      <c r="OM199" s="347" t="str" cm="1">
        <f t="array" ref="OM199">IF($ND199=0,"",(IFERROR( (IFERROR($ND199/FRACAS!$AY$1*60,0) - SUMPRODUCT( (FRACAS!$K$5:$K$9999=OM$2) * IFERROR(FRACAS!$AN$5:$AN$9999,0) ) ) / IFERROR($ND199/FRACAS!$AY$1*60,0), 1 )))</f>
        <v/>
      </c>
      <c r="ON199" s="347" t="str" cm="1">
        <f t="array" ref="ON199">IF($ND199=0,"",(IFERROR( (IFERROR($ND199/FRACAS!$AY$1*60,0) - SUMPRODUCT( (FRACAS!$K$5:$K$9999=ON$2) * IFERROR(FRACAS!$AN$5:$AN$9999,0) ) ) / IFERROR($ND199/FRACAS!$AY$1*60,0), 1 )))</f>
        <v/>
      </c>
    </row>
    <row r="200" spans="2:404" ht="15" customHeight="1">
      <c r="B200" s="301" t="s">
        <v>255</v>
      </c>
      <c r="C200" s="302">
        <v>46626</v>
      </c>
      <c r="D200" s="279"/>
      <c r="E200" s="279"/>
      <c r="F200" s="279"/>
      <c r="G200" s="279"/>
      <c r="H200" s="279"/>
      <c r="I200" s="279"/>
      <c r="J200" s="279"/>
      <c r="K200" s="279"/>
      <c r="L200" s="279"/>
      <c r="M200" s="279"/>
      <c r="N200" s="305"/>
      <c r="O200" s="279"/>
      <c r="P200" s="279"/>
      <c r="Q200" s="279"/>
      <c r="R200" s="279"/>
      <c r="S200" s="279"/>
      <c r="T200" s="279"/>
      <c r="U200" s="279"/>
      <c r="V200" s="279"/>
      <c r="W200" s="279"/>
      <c r="X200" s="279"/>
      <c r="Y200" s="279"/>
      <c r="Z200" s="279"/>
      <c r="AA200" s="279"/>
      <c r="AB200" s="279"/>
      <c r="AC200" s="279"/>
      <c r="AD200" s="279"/>
      <c r="AE200" s="279"/>
      <c r="AF200" s="279"/>
      <c r="AG200" s="279"/>
      <c r="AH200" s="279"/>
      <c r="AI200" s="279"/>
      <c r="AJ200" s="279"/>
      <c r="AK200" s="279"/>
      <c r="AL200" s="279"/>
      <c r="AM200" s="279"/>
      <c r="AN200" s="279"/>
      <c r="AO200" s="279"/>
      <c r="AP200" s="279"/>
      <c r="AQ200" s="279"/>
      <c r="AR200" s="279"/>
      <c r="AS200" s="279"/>
      <c r="AT200" s="279"/>
      <c r="AU200" s="279"/>
      <c r="AV200" s="279"/>
      <c r="AW200" s="279"/>
      <c r="AX200" s="279"/>
      <c r="AY200" s="279"/>
      <c r="AZ200" s="279"/>
      <c r="BA200" s="280"/>
      <c r="BB200" s="266"/>
      <c r="BD200" s="352"/>
      <c r="BE200" s="352"/>
      <c r="BF200" s="352"/>
      <c r="BG200" s="352"/>
      <c r="BH200" s="352"/>
      <c r="BI200" s="352"/>
      <c r="BJ200" s="352"/>
      <c r="BK200" s="352"/>
      <c r="BL200" s="352"/>
      <c r="BM200" s="352"/>
      <c r="BN200" s="352"/>
      <c r="BO200" s="352"/>
      <c r="BP200" s="352"/>
      <c r="BQ200" s="352"/>
      <c r="BR200" s="352"/>
      <c r="BS200" s="352"/>
      <c r="BT200" s="352"/>
      <c r="BU200" s="352"/>
      <c r="BV200" s="352"/>
      <c r="BW200" s="352"/>
      <c r="BX200" s="352"/>
      <c r="BY200" s="352"/>
      <c r="BZ200" s="352"/>
      <c r="CA200" s="352"/>
      <c r="CB200" s="352"/>
      <c r="CC200" s="352"/>
      <c r="CD200" s="352"/>
      <c r="CE200" s="352"/>
      <c r="CF200" s="352"/>
      <c r="CG200" s="352"/>
      <c r="CH200" s="352"/>
      <c r="CI200" s="352"/>
      <c r="CJ200" s="352"/>
      <c r="CK200" s="352"/>
      <c r="CL200" s="352"/>
      <c r="CM200" s="352"/>
      <c r="CN200" s="352"/>
      <c r="CO200" s="352"/>
      <c r="CP200" s="352"/>
      <c r="CQ200" s="352"/>
      <c r="CR200" s="352"/>
      <c r="CS200" s="352"/>
      <c r="CT200" s="352"/>
      <c r="CU200" s="352"/>
      <c r="CV200" s="352"/>
      <c r="CW200" s="352"/>
      <c r="CX200" s="352"/>
      <c r="CY200" s="352"/>
      <c r="CZ200" s="352"/>
      <c r="DA200" s="352"/>
      <c r="DC200" s="266">
        <f t="shared" si="19"/>
        <v>0</v>
      </c>
      <c r="DD200" s="302" t="str">
        <f t="shared" si="20"/>
        <v/>
      </c>
      <c r="DE200" s="328" t="str">
        <f>IF(D200&gt; 0,(COUNTIFS(FRACAS!$B$5:$B$9997, D$4, FRACAS!$D$5:$D$9997, "&lt;="&amp;D200)), "" )</f>
        <v/>
      </c>
      <c r="DF200" s="282" t="str">
        <f>IF(E200&gt; 0,(COUNTIFS(FRACAS!$B$5:$B$9997, E$4, FRACAS!$D$5:$D$9997, "&lt;="&amp;E200)), "" )</f>
        <v/>
      </c>
      <c r="DG200" s="282" t="str">
        <f>IF(F200&gt; 0,(COUNTIFS(FRACAS!$B$5:$B$9997, F$4, FRACAS!$D$5:$D$9997, "&lt;="&amp;F200)), "" )</f>
        <v/>
      </c>
      <c r="DH200" s="282" t="str">
        <f>IF(G200&gt; 0,(COUNTIFS(FRACAS!$B$5:$B$9997, G$4, FRACAS!$D$5:$D$9997, "&lt;="&amp;G200)), "" )</f>
        <v/>
      </c>
      <c r="DI200" s="282" t="str">
        <f>IF(H200&gt; 0,(COUNTIFS(FRACAS!$B$5:$B$9997, H$4, FRACAS!$D$5:$D$9997, "&lt;="&amp;H200)), "" )</f>
        <v/>
      </c>
      <c r="DJ200" s="282" t="str">
        <f>IF(I200&gt; 0,(COUNTIFS(FRACAS!$B$5:$B$9997, I$4, FRACAS!$D$5:$D$9997, "&lt;="&amp;I200)), "" )</f>
        <v/>
      </c>
      <c r="DK200" s="282" t="str">
        <f>IF(J200&gt; 0,(COUNTIFS(FRACAS!$B$5:$B$9997, J$4, FRACAS!$D$5:$D$9997, "&lt;="&amp;J200)), "" )</f>
        <v/>
      </c>
      <c r="DL200" s="282" t="str">
        <f>IF(K200&gt; 0,(COUNTIFS(FRACAS!$B$5:$B$9997, K$4, FRACAS!$D$5:$D$9997, "&lt;="&amp;K200)), "" )</f>
        <v/>
      </c>
      <c r="DM200" s="282" t="str">
        <f>IF(L200&gt; 0,(COUNTIFS(FRACAS!$B$5:$B$9997, L$4, FRACAS!$D$5:$D$9997, "&lt;="&amp;L200)), "" )</f>
        <v/>
      </c>
      <c r="DN200" s="282" t="str">
        <f>IF(M200&gt; 0,(COUNTIFS(FRACAS!$B$5:$B$9997, M$4, FRACAS!$D$5:$D$9997, "&lt;="&amp;M200)), "" )</f>
        <v/>
      </c>
      <c r="DO200" s="308"/>
      <c r="DP200" s="276"/>
      <c r="DQ200" s="276"/>
      <c r="DR200" s="276"/>
      <c r="DS200" s="276"/>
      <c r="DT200" s="276"/>
      <c r="DU200" s="276"/>
      <c r="DV200" s="276"/>
      <c r="DW200" s="276"/>
      <c r="DX200" s="276"/>
      <c r="DY200" s="276"/>
      <c r="DZ200" s="276"/>
      <c r="EA200" s="276"/>
      <c r="EB200" s="276"/>
      <c r="EC200" s="276"/>
      <c r="ED200" s="276"/>
      <c r="EE200" s="276"/>
      <c r="EF200" s="276"/>
      <c r="EG200" s="276"/>
      <c r="EH200" s="276"/>
      <c r="EI200" s="276"/>
      <c r="EJ200" s="276"/>
      <c r="EK200" s="276"/>
      <c r="EL200" s="276"/>
      <c r="EM200" s="276"/>
      <c r="EN200" s="276"/>
      <c r="EO200" s="276"/>
      <c r="EP200" s="276"/>
      <c r="EQ200" s="276"/>
      <c r="ER200" s="276"/>
      <c r="ES200" s="276"/>
      <c r="ET200" s="276"/>
      <c r="EU200" s="276"/>
      <c r="EV200" s="276"/>
      <c r="EW200" s="276"/>
      <c r="EX200" s="276"/>
      <c r="EY200" s="276"/>
      <c r="EZ200" s="276"/>
      <c r="FA200" s="276"/>
      <c r="FB200" s="277"/>
      <c r="JN200" s="310"/>
      <c r="JO200" s="309"/>
      <c r="JP200" s="309"/>
      <c r="JQ200" s="309"/>
      <c r="JR200" s="309"/>
      <c r="JS200" s="309"/>
      <c r="JT200" s="309"/>
      <c r="JU200" s="309"/>
      <c r="JV200" s="309"/>
      <c r="JW200" s="309"/>
      <c r="JX200" s="309"/>
      <c r="JY200" s="309"/>
      <c r="JZ200" s="309"/>
      <c r="KA200" s="309"/>
      <c r="KB200" s="309"/>
      <c r="KC200" s="309"/>
      <c r="KD200" s="309"/>
      <c r="KE200" s="309"/>
      <c r="KF200" s="309"/>
      <c r="KG200" s="309"/>
      <c r="KH200" s="309"/>
      <c r="KI200" s="309"/>
      <c r="KJ200" s="309"/>
      <c r="KK200" s="309"/>
      <c r="KL200" s="309"/>
      <c r="KM200" s="309"/>
      <c r="KN200" s="309"/>
      <c r="KO200" s="309"/>
      <c r="KP200" s="309"/>
      <c r="KQ200" s="309"/>
      <c r="KR200" s="309"/>
      <c r="KS200" s="309"/>
      <c r="KT200" s="309"/>
      <c r="KU200" s="309"/>
      <c r="KV200" s="309"/>
      <c r="KW200" s="309"/>
      <c r="KX200" s="309"/>
      <c r="KY200" s="309"/>
      <c r="KZ200" s="309"/>
      <c r="LA200" s="309"/>
      <c r="LC200" s="302" t="str">
        <f t="shared" si="22"/>
        <v/>
      </c>
      <c r="LD200" s="354" t="str" cm="1">
        <f t="array" ref="LD200">IFERROR(
    (((D200/FRACAS!$AY$1)*60))
    /
    (((D200/FRACAS!$AY$1)*60) + SUMPRODUCT((FRACAS!$B$5:$B$9997=D$4)*(FRACAS!$D$5:$D$9997&lt;=D200)*(IFERROR(FRACAS!$AM$5:$AM$9997,0)))
    ),"")</f>
        <v/>
      </c>
      <c r="LE200" s="354" t="str" cm="1">
        <f t="array" ref="LE200">IFERROR(
    (((E200/FRACAS!$AY$1)*60))
    /
    (((E200/FRACAS!$AY$1)*60) + SUMPRODUCT((FRACAS!$B$5:$B$9997=E$4)*(FRACAS!$D$5:$D$9997&lt;=E200)*(IFERROR(FRACAS!$AM$5:$AM$9997,0)))
    ),"")</f>
        <v/>
      </c>
      <c r="LF200" s="354" t="str" cm="1">
        <f t="array" ref="LF200">IFERROR(
    (((F200/FRACAS!$AY$1)*60))
    /
    (((F200/FRACAS!$AY$1)*60) + SUMPRODUCT((FRACAS!$B$5:$B$9997=F$4)*(FRACAS!$D$5:$D$9997&lt;=F200)*(IFERROR(FRACAS!$AM$5:$AM$9997,0)))
    ),"")</f>
        <v/>
      </c>
      <c r="LG200" s="354" t="str" cm="1">
        <f t="array" ref="LG200">IFERROR(
    (((G200/FRACAS!$AY$1)*60))
    /
    (((G200/FRACAS!$AY$1)*60) + SUMPRODUCT((FRACAS!$B$5:$B$9997=G$4)*(FRACAS!$D$5:$D$9997&lt;=G200)*(IFERROR(FRACAS!$AM$5:$AM$9997,0)))
    ),"")</f>
        <v/>
      </c>
      <c r="LH200" s="354" t="str" cm="1">
        <f t="array" ref="LH200">IFERROR(
    (((H200/FRACAS!$AY$1)*60))
    /
    (((H200/FRACAS!$AY$1)*60) + SUMPRODUCT((FRACAS!$B$5:$B$9997=H$4)*(FRACAS!$D$5:$D$9997&lt;=H200)*(IFERROR(FRACAS!$AM$5:$AM$9997,0)))
    ),"")</f>
        <v/>
      </c>
      <c r="LI200" s="354" t="str" cm="1">
        <f t="array" ref="LI200">IFERROR(
    (((I200/FRACAS!$AY$1)*60))
    /
    (((I200/FRACAS!$AY$1)*60) + SUMPRODUCT((FRACAS!$B$5:$B$9997=I$4)*(FRACAS!$D$5:$D$9997&lt;=I200)*(IFERROR(FRACAS!$AM$5:$AM$9997,0)))
    ),"")</f>
        <v/>
      </c>
      <c r="LJ200" s="354" t="str" cm="1">
        <f t="array" ref="LJ200">IFERROR(
    (((J200/FRACAS!$AY$1)*60))
    /
    (((J200/FRACAS!$AY$1)*60) + SUMPRODUCT((FRACAS!$B$5:$B$9997=J$4)*(FRACAS!$D$5:$D$9997&lt;=J200)*(IFERROR(FRACAS!$AM$5:$AM$9997,0)))
    ),"")</f>
        <v/>
      </c>
      <c r="LK200" s="354" t="str" cm="1">
        <f t="array" ref="LK200">IFERROR(
    (((K200/FRACAS!$AY$1)*60))
    /
    (((K200/FRACAS!$AY$1)*60) + SUMPRODUCT((FRACAS!$B$5:$B$9997=K$4)*(FRACAS!$D$5:$D$9997&lt;=K200)*(IFERROR(FRACAS!$AM$5:$AM$9997,0)))
    ),"")</f>
        <v/>
      </c>
      <c r="LL200" s="354" t="str" cm="1">
        <f t="array" ref="LL200">IFERROR(
    (((L200/FRACAS!$AY$1)*60))
    /
    (((L200/FRACAS!$AY$1)*60) + SUMPRODUCT((FRACAS!$B$5:$B$9997=L$4)*(FRACAS!$D$5:$D$9997&lt;=L200)*(IFERROR(FRACAS!$AM$5:$AM$9997,0)))
    ),"")</f>
        <v/>
      </c>
      <c r="LM200" s="354" t="str" cm="1">
        <f t="array" ref="LM200">IFERROR(
    (((M200/FRACAS!$AY$1)*60))
    /
    (((M200/FRACAS!$AY$1)*60) + SUMPRODUCT((FRACAS!$B$5:$B$9997=M$4)*(FRACAS!$D$5:$D$9997&lt;=M200)*(IFERROR(FRACAS!$AM$5:$AM$9997,0)))
    ),"")</f>
        <v/>
      </c>
      <c r="LN200" s="308"/>
      <c r="LO200" s="276"/>
      <c r="LP200" s="276"/>
      <c r="LQ200" s="276"/>
      <c r="LR200" s="276"/>
      <c r="LS200" s="276"/>
      <c r="LT200" s="276"/>
      <c r="LU200" s="276"/>
      <c r="LV200" s="276"/>
      <c r="LW200" s="276"/>
      <c r="LX200" s="276"/>
      <c r="LY200" s="276"/>
      <c r="LZ200" s="276"/>
      <c r="MA200" s="276"/>
      <c r="MB200" s="276"/>
      <c r="MC200" s="276"/>
      <c r="MD200" s="276"/>
      <c r="ME200" s="276"/>
      <c r="MF200" s="276"/>
      <c r="MG200" s="276"/>
      <c r="MH200" s="276"/>
      <c r="MI200" s="276"/>
      <c r="MJ200" s="276"/>
      <c r="MK200" s="276"/>
      <c r="ML200" s="276"/>
      <c r="MM200" s="276"/>
      <c r="MN200" s="276"/>
      <c r="MO200" s="276"/>
      <c r="MP200" s="276"/>
      <c r="MQ200" s="276"/>
      <c r="MR200" s="276"/>
      <c r="MS200" s="276"/>
      <c r="MT200" s="276"/>
      <c r="MU200" s="276"/>
      <c r="MV200" s="276"/>
      <c r="MW200" s="276"/>
      <c r="MX200" s="276"/>
      <c r="MY200" s="276"/>
      <c r="MZ200" s="276"/>
      <c r="NA200" s="277"/>
      <c r="ND200" s="345">
        <f t="shared" si="23"/>
        <v>0</v>
      </c>
      <c r="NE200" s="346" t="str">
        <f t="shared" si="21"/>
        <v/>
      </c>
      <c r="NF200" s="347" t="str" cm="1">
        <f t="array" ref="NF200">IF($ND200=0,"",(IFERROR( (IFERROR($ND200/FRACAS!$AY$1*60,0) - SUMPRODUCT( (FRACAS!$K$5:$K$9999=NF$2) * IFERROR(FRACAS!$AN$5:$AN$9999,0) ) ) / IFERROR($ND200/FRACAS!$AY$1*60,0), 1 )))</f>
        <v/>
      </c>
      <c r="NG200" s="347" t="str" cm="1">
        <f t="array" ref="NG200">IF($ND200=0,"",(IFERROR( (IFERROR($ND200/FRACAS!$AY$1*60,0) - SUMPRODUCT( (FRACAS!$K$5:$K$9999=NG$2) * IFERROR(FRACAS!$AN$5:$AN$9999,0) ) ) / IFERROR($ND200/FRACAS!$AY$1*60,0), 1 )))</f>
        <v/>
      </c>
      <c r="NH200" s="347" t="str" cm="1">
        <f t="array" ref="NH200">IF($ND200=0,"",(IFERROR( (IFERROR($ND200/FRACAS!$AY$1*60,0) - SUMPRODUCT( (FRACAS!$K$5:$K$9999=NH$2) * IFERROR(FRACAS!$AN$5:$AN$9999,0) ) ) / IFERROR($ND200/FRACAS!$AY$1*60,0), 1 )))</f>
        <v/>
      </c>
      <c r="NI200" s="347" t="str" cm="1">
        <f t="array" ref="NI200">IF($ND200=0,"",(IFERROR( (IFERROR($ND200/FRACAS!$AY$1*60,0) - SUMPRODUCT( (FRACAS!$K$5:$K$9999=NI$2) * IFERROR(FRACAS!$AN$5:$AN$9999,0) ) ) / IFERROR($ND200/FRACAS!$AY$1*60,0), 1 )))</f>
        <v/>
      </c>
      <c r="NJ200" s="347" t="str" cm="1">
        <f t="array" ref="NJ200">IF($ND200=0,"",(IFERROR( (IFERROR($ND200/FRACAS!$AY$1*60,0) - SUMPRODUCT( (FRACAS!$K$5:$K$9999=NJ$2) * IFERROR(FRACAS!$AN$5:$AN$9999,0) ) ) / IFERROR($ND200/FRACAS!$AY$1*60,0), 1 )))</f>
        <v/>
      </c>
      <c r="NK200" s="347" t="str" cm="1">
        <f t="array" ref="NK200">IF($ND200=0,"",(IFERROR( (IFERROR($ND200/FRACAS!$AY$1*60,0) - SUMPRODUCT( (FRACAS!$K$5:$K$9999=NK$2) * IFERROR(FRACAS!$AN$5:$AN$9999,0) ) ) / IFERROR($ND200/FRACAS!$AY$1*60,0), 1 )))</f>
        <v/>
      </c>
      <c r="NL200" s="347" t="str" cm="1">
        <f t="array" ref="NL200">IF($ND200=0,"",(IFERROR( (IFERROR($ND200/FRACAS!$AY$1*60,0) - SUMPRODUCT( (FRACAS!$K$5:$K$9999=NL$2) * IFERROR(FRACAS!$AN$5:$AN$9999,0) ) ) / IFERROR($ND200/FRACAS!$AY$1*60,0), 1 )))</f>
        <v/>
      </c>
      <c r="NM200" s="347" t="str" cm="1">
        <f t="array" ref="NM200">IF($ND200=0,"",(IFERROR( (IFERROR($ND200/FRACAS!$AY$1*60,0) - SUMPRODUCT( (FRACAS!$K$5:$K$9999=NM$2) * IFERROR(FRACAS!$AN$5:$AN$9999,0) ) ) / IFERROR($ND200/FRACAS!$AY$1*60,0), 1 )))</f>
        <v/>
      </c>
      <c r="NN200" s="347" t="str" cm="1">
        <f t="array" ref="NN200">IF($ND200=0,"",(IFERROR( (IFERROR($ND200/FRACAS!$AY$1*60,0) - SUMPRODUCT( (FRACAS!$K$5:$K$9999=NN$2) * IFERROR(FRACAS!$AN$5:$AN$9999,0) ) ) / IFERROR($ND200/FRACAS!$AY$1*60,0), 1 )))</f>
        <v/>
      </c>
      <c r="NO200" s="347" t="str" cm="1">
        <f t="array" ref="NO200">IF($ND200=0,"",(IFERROR( (IFERROR($ND200/FRACAS!$AY$1*60,0) - SUMPRODUCT( (FRACAS!$K$5:$K$9999=NO$2) * IFERROR(FRACAS!$AN$5:$AN$9999,0) ) ) / IFERROR($ND200/FRACAS!$AY$1*60,0), 1 )))</f>
        <v/>
      </c>
      <c r="NP200" s="347" t="str" cm="1">
        <f t="array" ref="NP200">IF($ND200=0,"",(IFERROR( (IFERROR($ND200/FRACAS!$AY$1*60,0) - SUMPRODUCT( (FRACAS!$K$5:$K$9999=NP$2) * IFERROR(FRACAS!$AN$5:$AN$9999,0) ) ) / IFERROR($ND200/FRACAS!$AY$1*60,0), 1 )))</f>
        <v/>
      </c>
      <c r="NQ200" s="347" t="str" cm="1">
        <f t="array" ref="NQ200">IF($ND200=0,"",(IFERROR( (IFERROR($ND200/FRACAS!$AY$1*60,0) - SUMPRODUCT( (FRACAS!$K$5:$K$9999=NQ$2) * IFERROR(FRACAS!$AN$5:$AN$9999,0) ) ) / IFERROR($ND200/FRACAS!$AY$1*60,0), 1 )))</f>
        <v/>
      </c>
      <c r="NR200" s="347" t="str" cm="1">
        <f t="array" ref="NR200">IF($ND200=0,"",(IFERROR( (IFERROR($ND200/FRACAS!$AY$1*60,0) - SUMPRODUCT( (FRACAS!$K$5:$K$9999=NR$2) * IFERROR(FRACAS!$AN$5:$AN$9999,0) ) ) / IFERROR($ND200/FRACAS!$AY$1*60,0), 1 )))</f>
        <v/>
      </c>
      <c r="NS200" s="347" t="str" cm="1">
        <f t="array" ref="NS200">IF($ND200=0,"",(IFERROR( (IFERROR($ND200/FRACAS!$AY$1*60,0) - SUMPRODUCT( (FRACAS!$K$5:$K$9999=NS$2) * IFERROR(FRACAS!$AN$5:$AN$9999,0) ) ) / IFERROR($ND200/FRACAS!$AY$1*60,0), 1 )))</f>
        <v/>
      </c>
      <c r="NT200" s="347" t="str" cm="1">
        <f t="array" ref="NT200">IF($ND200=0,"",(IFERROR( (IFERROR($ND200/FRACAS!$AY$1*60,0) - SUMPRODUCT( (FRACAS!$K$5:$K$9999=NT$2) * IFERROR(FRACAS!$AN$5:$AN$9999,0) ) ) / IFERROR($ND200/FRACAS!$AY$1*60,0), 1 )))</f>
        <v/>
      </c>
      <c r="NU200" s="347" t="str" cm="1">
        <f t="array" ref="NU200">IF($ND200=0,"",(IFERROR( (IFERROR($ND200/FRACAS!$AY$1*60,0) - SUMPRODUCT( (FRACAS!$K$5:$K$9999=NU$2) * IFERROR(FRACAS!$AN$5:$AN$9999,0) ) ) / IFERROR($ND200/FRACAS!$AY$1*60,0), 1 )))</f>
        <v/>
      </c>
      <c r="NV200" s="347" t="str" cm="1">
        <f t="array" ref="NV200">IF($ND200=0,"",(IFERROR( (IFERROR($ND200/FRACAS!$AY$1*60,0) - SUMPRODUCT( (FRACAS!$K$5:$K$9999=NV$2) * IFERROR(FRACAS!$AN$5:$AN$9999,0) ) ) / IFERROR($ND200/FRACAS!$AY$1*60,0), 1 )))</f>
        <v/>
      </c>
      <c r="NW200" s="347" t="str" cm="1">
        <f t="array" ref="NW200">IF($ND200=0,"",(IFERROR( (IFERROR($ND200/FRACAS!$AY$1*60,0) - SUMPRODUCT( (FRACAS!$K$5:$K$9999=NW$2) * IFERROR(FRACAS!$AN$5:$AN$9999,0) ) ) / IFERROR($ND200/FRACAS!$AY$1*60,0), 1 )))</f>
        <v/>
      </c>
      <c r="NX200" s="347" t="str" cm="1">
        <f t="array" ref="NX200">IF($ND200=0,"",(IFERROR( (IFERROR($ND200/FRACAS!$AY$1*60,0) - SUMPRODUCT( (FRACAS!$K$5:$K$9999=NX$2) * IFERROR(FRACAS!$AN$5:$AN$9999,0) ) ) / IFERROR($ND200/FRACAS!$AY$1*60,0), 1 )))</f>
        <v/>
      </c>
      <c r="NY200" s="347" t="str" cm="1">
        <f t="array" ref="NY200">IF($ND200=0,"",(IFERROR( (IFERROR($ND200/FRACAS!$AY$1*60,0) - SUMPRODUCT( (FRACAS!$K$5:$K$9999=NY$2) * IFERROR(FRACAS!$AN$5:$AN$9999,0) ) ) / IFERROR($ND200/FRACAS!$AY$1*60,0), 1 )))</f>
        <v/>
      </c>
      <c r="NZ200" s="347" t="str" cm="1">
        <f t="array" ref="NZ200">IF($ND200=0,"",(IFERROR( (IFERROR($ND200/FRACAS!$AY$1*60,0) - SUMPRODUCT( (FRACAS!$K$5:$K$9999=NZ$2) * IFERROR(FRACAS!$AN$5:$AN$9999,0) ) ) / IFERROR($ND200/FRACAS!$AY$1*60,0), 1 )))</f>
        <v/>
      </c>
      <c r="OA200" s="347" t="str" cm="1">
        <f t="array" ref="OA200">IF($ND200=0,"",(IFERROR( (IFERROR($ND200/FRACAS!$AY$1*60,0) - SUMPRODUCT( (FRACAS!$K$5:$K$9999=OA$2) * IFERROR(FRACAS!$AN$5:$AN$9999,0) ) ) / IFERROR($ND200/FRACAS!$AY$1*60,0), 1 )))</f>
        <v/>
      </c>
      <c r="OB200" s="347" t="str" cm="1">
        <f t="array" ref="OB200">IF($ND200=0,"",(IFERROR( (IFERROR($ND200/FRACAS!$AY$1*60,0) - SUMPRODUCT( (FRACAS!$K$5:$K$9999=OB$2) * IFERROR(FRACAS!$AN$5:$AN$9999,0) ) ) / IFERROR($ND200/FRACAS!$AY$1*60,0), 1 )))</f>
        <v/>
      </c>
      <c r="OC200" s="347" t="str" cm="1">
        <f t="array" ref="OC200">IF($ND200=0,"",(IFERROR( (IFERROR($ND200/FRACAS!$AY$1*60,0) - SUMPRODUCT( (FRACAS!$K$5:$K$9999=OC$2) * IFERROR(FRACAS!$AN$5:$AN$9999,0) ) ) / IFERROR($ND200/FRACAS!$AY$1*60,0), 1 )))</f>
        <v/>
      </c>
      <c r="OD200" s="347" t="str" cm="1">
        <f t="array" ref="OD200">IF($ND200=0,"",(IFERROR( (IFERROR($ND200/FRACAS!$AY$1*60,0) - SUMPRODUCT( (FRACAS!$K$5:$K$9999=OD$2) * IFERROR(FRACAS!$AN$5:$AN$9999,0) ) ) / IFERROR($ND200/FRACAS!$AY$1*60,0), 1 )))</f>
        <v/>
      </c>
      <c r="OE200" s="347" t="str" cm="1">
        <f t="array" ref="OE200">IF($ND200=0,"",(IFERROR( (IFERROR($ND200/FRACAS!$AY$1*60,0) - SUMPRODUCT( (FRACAS!$K$5:$K$9999=OE$2) * IFERROR(FRACAS!$AN$5:$AN$9999,0) ) ) / IFERROR($ND200/FRACAS!$AY$1*60,0), 1 )))</f>
        <v/>
      </c>
      <c r="OF200" s="347" t="str" cm="1">
        <f t="array" ref="OF200">IF($ND200=0,"",(IFERROR( (IFERROR($ND200/FRACAS!$AY$1*60,0) - SUMPRODUCT( (FRACAS!$K$5:$K$9999=OF$2) * IFERROR(FRACAS!$AN$5:$AN$9999,0) ) ) / IFERROR($ND200/FRACAS!$AY$1*60,0), 1 )))</f>
        <v/>
      </c>
      <c r="OG200" s="347" t="str" cm="1">
        <f t="array" ref="OG200">IF($ND200=0,"",(IFERROR( (IFERROR($ND200/FRACAS!$AY$1*60,0) - SUMPRODUCT( (FRACAS!$K$5:$K$9999=OG$2) * IFERROR(FRACAS!$AN$5:$AN$9999,0) ) ) / IFERROR($ND200/FRACAS!$AY$1*60,0), 1 )))</f>
        <v/>
      </c>
      <c r="OH200" s="347" t="str" cm="1">
        <f t="array" ref="OH200">IF($ND200=0,"",(IFERROR( (IFERROR($ND200/FRACAS!$AY$1*60,0) - SUMPRODUCT( (FRACAS!$K$5:$K$9999=OH$2) * IFERROR(FRACAS!$AN$5:$AN$9999,0) ) ) / IFERROR($ND200/FRACAS!$AY$1*60,0), 1 )))</f>
        <v/>
      </c>
      <c r="OI200" s="347" t="str" cm="1">
        <f t="array" ref="OI200">IF($ND200=0,"",(IFERROR( (IFERROR($ND200/FRACAS!$AY$1*60,0) - SUMPRODUCT( (FRACAS!$K$5:$K$9999=OI$2) * IFERROR(FRACAS!$AN$5:$AN$9999,0) ) ) / IFERROR($ND200/FRACAS!$AY$1*60,0), 1 )))</f>
        <v/>
      </c>
      <c r="OJ200" s="347" t="str" cm="1">
        <f t="array" ref="OJ200">IF($ND200=0,"",(IFERROR( (IFERROR($ND200/FRACAS!$AY$1*60,0) - SUMPRODUCT( (FRACAS!$K$5:$K$9999=OJ$2) * IFERROR(FRACAS!$AN$5:$AN$9999,0) ) ) / IFERROR($ND200/FRACAS!$AY$1*60,0), 1 )))</f>
        <v/>
      </c>
      <c r="OK200" s="347" t="str" cm="1">
        <f t="array" ref="OK200">IF($ND200=0,"",(IFERROR( (IFERROR($ND200/FRACAS!$AY$1*60,0) - SUMPRODUCT( (FRACAS!$K$5:$K$9999=OK$2) * IFERROR(FRACAS!$AN$5:$AN$9999,0) ) ) / IFERROR($ND200/FRACAS!$AY$1*60,0), 1 )))</f>
        <v/>
      </c>
      <c r="OL200" s="347" t="str" cm="1">
        <f t="array" ref="OL200">IF($ND200=0,"",(IFERROR( (IFERROR($ND200/FRACAS!$AY$1*60,0) - SUMPRODUCT( (FRACAS!$K$5:$K$9999=OL$2) * IFERROR(FRACAS!$AN$5:$AN$9999,0) ) ) / IFERROR($ND200/FRACAS!$AY$1*60,0), 1 )))</f>
        <v/>
      </c>
      <c r="OM200" s="347" t="str" cm="1">
        <f t="array" ref="OM200">IF($ND200=0,"",(IFERROR( (IFERROR($ND200/FRACAS!$AY$1*60,0) - SUMPRODUCT( (FRACAS!$K$5:$K$9999=OM$2) * IFERROR(FRACAS!$AN$5:$AN$9999,0) ) ) / IFERROR($ND200/FRACAS!$AY$1*60,0), 1 )))</f>
        <v/>
      </c>
      <c r="ON200" s="347" t="str" cm="1">
        <f t="array" ref="ON200">IF($ND200=0,"",(IFERROR( (IFERROR($ND200/FRACAS!$AY$1*60,0) - SUMPRODUCT( (FRACAS!$K$5:$K$9999=ON$2) * IFERROR(FRACAS!$AN$5:$AN$9999,0) ) ) / IFERROR($ND200/FRACAS!$AY$1*60,0), 1 )))</f>
        <v/>
      </c>
    </row>
    <row r="201" spans="2:404" ht="15" customHeight="1">
      <c r="B201" s="301" t="s">
        <v>256</v>
      </c>
      <c r="C201" s="302">
        <v>46633</v>
      </c>
      <c r="D201" s="279"/>
      <c r="E201" s="279"/>
      <c r="F201" s="279"/>
      <c r="G201" s="279"/>
      <c r="H201" s="279"/>
      <c r="I201" s="279"/>
      <c r="J201" s="279"/>
      <c r="K201" s="279"/>
      <c r="L201" s="279"/>
      <c r="M201" s="279"/>
      <c r="N201" s="305"/>
      <c r="O201" s="279"/>
      <c r="P201" s="279"/>
      <c r="Q201" s="279"/>
      <c r="R201" s="279"/>
      <c r="S201" s="279"/>
      <c r="T201" s="279"/>
      <c r="U201" s="279"/>
      <c r="V201" s="279"/>
      <c r="W201" s="279"/>
      <c r="X201" s="279"/>
      <c r="Y201" s="279"/>
      <c r="Z201" s="279"/>
      <c r="AA201" s="279"/>
      <c r="AB201" s="279"/>
      <c r="AC201" s="279"/>
      <c r="AD201" s="279"/>
      <c r="AE201" s="279"/>
      <c r="AF201" s="279"/>
      <c r="AG201" s="279"/>
      <c r="AH201" s="279"/>
      <c r="AI201" s="279"/>
      <c r="AJ201" s="279"/>
      <c r="AK201" s="279"/>
      <c r="AL201" s="279"/>
      <c r="AM201" s="279"/>
      <c r="AN201" s="279"/>
      <c r="AO201" s="279"/>
      <c r="AP201" s="279"/>
      <c r="AQ201" s="279"/>
      <c r="AR201" s="279"/>
      <c r="AS201" s="279"/>
      <c r="AT201" s="279"/>
      <c r="AU201" s="279"/>
      <c r="AV201" s="279"/>
      <c r="AW201" s="279"/>
      <c r="AX201" s="279"/>
      <c r="AY201" s="279"/>
      <c r="AZ201" s="279"/>
      <c r="BA201" s="280"/>
      <c r="BB201" s="266"/>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C201" s="266">
        <f t="shared" si="19"/>
        <v>0</v>
      </c>
      <c r="DD201" s="302" t="str">
        <f t="shared" si="20"/>
        <v/>
      </c>
      <c r="DE201" s="328" t="str">
        <f>IF(D201&gt; 0,(COUNTIFS(FRACAS!$B$5:$B$9997, D$4, FRACAS!$D$5:$D$9997, "&lt;="&amp;D201)), "" )</f>
        <v/>
      </c>
      <c r="DF201" s="282" t="str">
        <f>IF(E201&gt; 0,(COUNTIFS(FRACAS!$B$5:$B$9997, E$4, FRACAS!$D$5:$D$9997, "&lt;="&amp;E201)), "" )</f>
        <v/>
      </c>
      <c r="DG201" s="282" t="str">
        <f>IF(F201&gt; 0,(COUNTIFS(FRACAS!$B$5:$B$9997, F$4, FRACAS!$D$5:$D$9997, "&lt;="&amp;F201)), "" )</f>
        <v/>
      </c>
      <c r="DH201" s="282" t="str">
        <f>IF(G201&gt; 0,(COUNTIFS(FRACAS!$B$5:$B$9997, G$4, FRACAS!$D$5:$D$9997, "&lt;="&amp;G201)), "" )</f>
        <v/>
      </c>
      <c r="DI201" s="282" t="str">
        <f>IF(H201&gt; 0,(COUNTIFS(FRACAS!$B$5:$B$9997, H$4, FRACAS!$D$5:$D$9997, "&lt;="&amp;H201)), "" )</f>
        <v/>
      </c>
      <c r="DJ201" s="282" t="str">
        <f>IF(I201&gt; 0,(COUNTIFS(FRACAS!$B$5:$B$9997, I$4, FRACAS!$D$5:$D$9997, "&lt;="&amp;I201)), "" )</f>
        <v/>
      </c>
      <c r="DK201" s="282" t="str">
        <f>IF(J201&gt; 0,(COUNTIFS(FRACAS!$B$5:$B$9997, J$4, FRACAS!$D$5:$D$9997, "&lt;="&amp;J201)), "" )</f>
        <v/>
      </c>
      <c r="DL201" s="282" t="str">
        <f>IF(K201&gt; 0,(COUNTIFS(FRACAS!$B$5:$B$9997, K$4, FRACAS!$D$5:$D$9997, "&lt;="&amp;K201)), "" )</f>
        <v/>
      </c>
      <c r="DM201" s="282" t="str">
        <f>IF(L201&gt; 0,(COUNTIFS(FRACAS!$B$5:$B$9997, L$4, FRACAS!$D$5:$D$9997, "&lt;="&amp;L201)), "" )</f>
        <v/>
      </c>
      <c r="DN201" s="282" t="str">
        <f>IF(M201&gt; 0,(COUNTIFS(FRACAS!$B$5:$B$9997, M$4, FRACAS!$D$5:$D$9997, "&lt;="&amp;M201)), "" )</f>
        <v/>
      </c>
      <c r="DO201" s="308"/>
      <c r="DP201" s="276"/>
      <c r="DQ201" s="276"/>
      <c r="DR201" s="276"/>
      <c r="DS201" s="276"/>
      <c r="DT201" s="276"/>
      <c r="DU201" s="276"/>
      <c r="DV201" s="276"/>
      <c r="DW201" s="276"/>
      <c r="DX201" s="276"/>
      <c r="DY201" s="276"/>
      <c r="DZ201" s="276"/>
      <c r="EA201" s="276"/>
      <c r="EB201" s="276"/>
      <c r="EC201" s="276"/>
      <c r="ED201" s="276"/>
      <c r="EE201" s="276"/>
      <c r="EF201" s="276"/>
      <c r="EG201" s="276"/>
      <c r="EH201" s="276"/>
      <c r="EI201" s="276"/>
      <c r="EJ201" s="276"/>
      <c r="EK201" s="276"/>
      <c r="EL201" s="276"/>
      <c r="EM201" s="276"/>
      <c r="EN201" s="276"/>
      <c r="EO201" s="276"/>
      <c r="EP201" s="276"/>
      <c r="EQ201" s="276"/>
      <c r="ER201" s="276"/>
      <c r="ES201" s="276"/>
      <c r="ET201" s="276"/>
      <c r="EU201" s="276"/>
      <c r="EV201" s="276"/>
      <c r="EW201" s="276"/>
      <c r="EX201" s="276"/>
      <c r="EY201" s="276"/>
      <c r="EZ201" s="276"/>
      <c r="FA201" s="276"/>
      <c r="FB201" s="277"/>
      <c r="JN201" s="310"/>
      <c r="JO201" s="309"/>
      <c r="JP201" s="309"/>
      <c r="JQ201" s="309"/>
      <c r="JR201" s="309"/>
      <c r="JS201" s="309"/>
      <c r="JT201" s="309"/>
      <c r="JU201" s="309"/>
      <c r="JV201" s="309"/>
      <c r="JW201" s="309"/>
      <c r="JX201" s="309"/>
      <c r="JY201" s="309"/>
      <c r="JZ201" s="309"/>
      <c r="KA201" s="309"/>
      <c r="KB201" s="309"/>
      <c r="KC201" s="309"/>
      <c r="KD201" s="309"/>
      <c r="KE201" s="309"/>
      <c r="KF201" s="309"/>
      <c r="KG201" s="309"/>
      <c r="KH201" s="309"/>
      <c r="KI201" s="309"/>
      <c r="KJ201" s="309"/>
      <c r="KK201" s="309"/>
      <c r="KL201" s="309"/>
      <c r="KM201" s="309"/>
      <c r="KN201" s="309"/>
      <c r="KO201" s="309"/>
      <c r="KP201" s="309"/>
      <c r="KQ201" s="309"/>
      <c r="KR201" s="309"/>
      <c r="KS201" s="309"/>
      <c r="KT201" s="309"/>
      <c r="KU201" s="309"/>
      <c r="KV201" s="309"/>
      <c r="KW201" s="309"/>
      <c r="KX201" s="309"/>
      <c r="KY201" s="309"/>
      <c r="KZ201" s="309"/>
      <c r="LA201" s="309"/>
      <c r="LC201" s="302" t="str">
        <f t="shared" si="22"/>
        <v/>
      </c>
      <c r="LD201" s="354" t="str" cm="1">
        <f t="array" ref="LD201">IFERROR(
    (((D201/FRACAS!$AY$1)*60))
    /
    (((D201/FRACAS!$AY$1)*60) + SUMPRODUCT((FRACAS!$B$5:$B$9997=D$4)*(FRACAS!$D$5:$D$9997&lt;=D201)*(IFERROR(FRACAS!$AM$5:$AM$9997,0)))
    ),"")</f>
        <v/>
      </c>
      <c r="LE201" s="354" t="str" cm="1">
        <f t="array" ref="LE201">IFERROR(
    (((E201/FRACAS!$AY$1)*60))
    /
    (((E201/FRACAS!$AY$1)*60) + SUMPRODUCT((FRACAS!$B$5:$B$9997=E$4)*(FRACAS!$D$5:$D$9997&lt;=E201)*(IFERROR(FRACAS!$AM$5:$AM$9997,0)))
    ),"")</f>
        <v/>
      </c>
      <c r="LF201" s="354" t="str" cm="1">
        <f t="array" ref="LF201">IFERROR(
    (((F201/FRACAS!$AY$1)*60))
    /
    (((F201/FRACAS!$AY$1)*60) + SUMPRODUCT((FRACAS!$B$5:$B$9997=F$4)*(FRACAS!$D$5:$D$9997&lt;=F201)*(IFERROR(FRACAS!$AM$5:$AM$9997,0)))
    ),"")</f>
        <v/>
      </c>
      <c r="LG201" s="354" t="str" cm="1">
        <f t="array" ref="LG201">IFERROR(
    (((G201/FRACAS!$AY$1)*60))
    /
    (((G201/FRACAS!$AY$1)*60) + SUMPRODUCT((FRACAS!$B$5:$B$9997=G$4)*(FRACAS!$D$5:$D$9997&lt;=G201)*(IFERROR(FRACAS!$AM$5:$AM$9997,0)))
    ),"")</f>
        <v/>
      </c>
      <c r="LH201" s="354" t="str" cm="1">
        <f t="array" ref="LH201">IFERROR(
    (((H201/FRACAS!$AY$1)*60))
    /
    (((H201/FRACAS!$AY$1)*60) + SUMPRODUCT((FRACAS!$B$5:$B$9997=H$4)*(FRACAS!$D$5:$D$9997&lt;=H201)*(IFERROR(FRACAS!$AM$5:$AM$9997,0)))
    ),"")</f>
        <v/>
      </c>
      <c r="LI201" s="354" t="str" cm="1">
        <f t="array" ref="LI201">IFERROR(
    (((I201/FRACAS!$AY$1)*60))
    /
    (((I201/FRACAS!$AY$1)*60) + SUMPRODUCT((FRACAS!$B$5:$B$9997=I$4)*(FRACAS!$D$5:$D$9997&lt;=I201)*(IFERROR(FRACAS!$AM$5:$AM$9997,0)))
    ),"")</f>
        <v/>
      </c>
      <c r="LJ201" s="354" t="str" cm="1">
        <f t="array" ref="LJ201">IFERROR(
    (((J201/FRACAS!$AY$1)*60))
    /
    (((J201/FRACAS!$AY$1)*60) + SUMPRODUCT((FRACAS!$B$5:$B$9997=J$4)*(FRACAS!$D$5:$D$9997&lt;=J201)*(IFERROR(FRACAS!$AM$5:$AM$9997,0)))
    ),"")</f>
        <v/>
      </c>
      <c r="LK201" s="354" t="str" cm="1">
        <f t="array" ref="LK201">IFERROR(
    (((K201/FRACAS!$AY$1)*60))
    /
    (((K201/FRACAS!$AY$1)*60) + SUMPRODUCT((FRACAS!$B$5:$B$9997=K$4)*(FRACAS!$D$5:$D$9997&lt;=K201)*(IFERROR(FRACAS!$AM$5:$AM$9997,0)))
    ),"")</f>
        <v/>
      </c>
      <c r="LL201" s="354" t="str" cm="1">
        <f t="array" ref="LL201">IFERROR(
    (((L201/FRACAS!$AY$1)*60))
    /
    (((L201/FRACAS!$AY$1)*60) + SUMPRODUCT((FRACAS!$B$5:$B$9997=L$4)*(FRACAS!$D$5:$D$9997&lt;=L201)*(IFERROR(FRACAS!$AM$5:$AM$9997,0)))
    ),"")</f>
        <v/>
      </c>
      <c r="LM201" s="354" t="str" cm="1">
        <f t="array" ref="LM201">IFERROR(
    (((M201/FRACAS!$AY$1)*60))
    /
    (((M201/FRACAS!$AY$1)*60) + SUMPRODUCT((FRACAS!$B$5:$B$9997=M$4)*(FRACAS!$D$5:$D$9997&lt;=M201)*(IFERROR(FRACAS!$AM$5:$AM$9997,0)))
    ),"")</f>
        <v/>
      </c>
      <c r="LN201" s="308"/>
      <c r="LO201" s="276"/>
      <c r="LP201" s="276"/>
      <c r="LQ201" s="276"/>
      <c r="LR201" s="276"/>
      <c r="LS201" s="276"/>
      <c r="LT201" s="276"/>
      <c r="LU201" s="276"/>
      <c r="LV201" s="276"/>
      <c r="LW201" s="276"/>
      <c r="LX201" s="276"/>
      <c r="LY201" s="276"/>
      <c r="LZ201" s="276"/>
      <c r="MA201" s="276"/>
      <c r="MB201" s="276"/>
      <c r="MC201" s="276"/>
      <c r="MD201" s="276"/>
      <c r="ME201" s="276"/>
      <c r="MF201" s="276"/>
      <c r="MG201" s="276"/>
      <c r="MH201" s="276"/>
      <c r="MI201" s="276"/>
      <c r="MJ201" s="276"/>
      <c r="MK201" s="276"/>
      <c r="ML201" s="276"/>
      <c r="MM201" s="276"/>
      <c r="MN201" s="276"/>
      <c r="MO201" s="276"/>
      <c r="MP201" s="276"/>
      <c r="MQ201" s="276"/>
      <c r="MR201" s="276"/>
      <c r="MS201" s="276"/>
      <c r="MT201" s="276"/>
      <c r="MU201" s="276"/>
      <c r="MV201" s="276"/>
      <c r="MW201" s="276"/>
      <c r="MX201" s="276"/>
      <c r="MY201" s="276"/>
      <c r="MZ201" s="276"/>
      <c r="NA201" s="277"/>
      <c r="ND201" s="345">
        <f t="shared" si="23"/>
        <v>0</v>
      </c>
      <c r="NE201" s="346" t="str">
        <f t="shared" si="21"/>
        <v/>
      </c>
      <c r="NF201" s="347" t="str" cm="1">
        <f t="array" ref="NF201">IF($ND201=0,"",(IFERROR( (IFERROR($ND201/FRACAS!$AY$1*60,0) - SUMPRODUCT( (FRACAS!$K$5:$K$9999=NF$2) * IFERROR(FRACAS!$AN$5:$AN$9999,0) ) ) / IFERROR($ND201/FRACAS!$AY$1*60,0), 1 )))</f>
        <v/>
      </c>
      <c r="NG201" s="347" t="str" cm="1">
        <f t="array" ref="NG201">IF($ND201=0,"",(IFERROR( (IFERROR($ND201/FRACAS!$AY$1*60,0) - SUMPRODUCT( (FRACAS!$K$5:$K$9999=NG$2) * IFERROR(FRACAS!$AN$5:$AN$9999,0) ) ) / IFERROR($ND201/FRACAS!$AY$1*60,0), 1 )))</f>
        <v/>
      </c>
      <c r="NH201" s="347" t="str" cm="1">
        <f t="array" ref="NH201">IF($ND201=0,"",(IFERROR( (IFERROR($ND201/FRACAS!$AY$1*60,0) - SUMPRODUCT( (FRACAS!$K$5:$K$9999=NH$2) * IFERROR(FRACAS!$AN$5:$AN$9999,0) ) ) / IFERROR($ND201/FRACAS!$AY$1*60,0), 1 )))</f>
        <v/>
      </c>
      <c r="NI201" s="347" t="str" cm="1">
        <f t="array" ref="NI201">IF($ND201=0,"",(IFERROR( (IFERROR($ND201/FRACAS!$AY$1*60,0) - SUMPRODUCT( (FRACAS!$K$5:$K$9999=NI$2) * IFERROR(FRACAS!$AN$5:$AN$9999,0) ) ) / IFERROR($ND201/FRACAS!$AY$1*60,0), 1 )))</f>
        <v/>
      </c>
      <c r="NJ201" s="347" t="str" cm="1">
        <f t="array" ref="NJ201">IF($ND201=0,"",(IFERROR( (IFERROR($ND201/FRACAS!$AY$1*60,0) - SUMPRODUCT( (FRACAS!$K$5:$K$9999=NJ$2) * IFERROR(FRACAS!$AN$5:$AN$9999,0) ) ) / IFERROR($ND201/FRACAS!$AY$1*60,0), 1 )))</f>
        <v/>
      </c>
      <c r="NK201" s="347" t="str" cm="1">
        <f t="array" ref="NK201">IF($ND201=0,"",(IFERROR( (IFERROR($ND201/FRACAS!$AY$1*60,0) - SUMPRODUCT( (FRACAS!$K$5:$K$9999=NK$2) * IFERROR(FRACAS!$AN$5:$AN$9999,0) ) ) / IFERROR($ND201/FRACAS!$AY$1*60,0), 1 )))</f>
        <v/>
      </c>
      <c r="NL201" s="347" t="str" cm="1">
        <f t="array" ref="NL201">IF($ND201=0,"",(IFERROR( (IFERROR($ND201/FRACAS!$AY$1*60,0) - SUMPRODUCT( (FRACAS!$K$5:$K$9999=NL$2) * IFERROR(FRACAS!$AN$5:$AN$9999,0) ) ) / IFERROR($ND201/FRACAS!$AY$1*60,0), 1 )))</f>
        <v/>
      </c>
      <c r="NM201" s="347" t="str" cm="1">
        <f t="array" ref="NM201">IF($ND201=0,"",(IFERROR( (IFERROR($ND201/FRACAS!$AY$1*60,0) - SUMPRODUCT( (FRACAS!$K$5:$K$9999=NM$2) * IFERROR(FRACAS!$AN$5:$AN$9999,0) ) ) / IFERROR($ND201/FRACAS!$AY$1*60,0), 1 )))</f>
        <v/>
      </c>
      <c r="NN201" s="347" t="str" cm="1">
        <f t="array" ref="NN201">IF($ND201=0,"",(IFERROR( (IFERROR($ND201/FRACAS!$AY$1*60,0) - SUMPRODUCT( (FRACAS!$K$5:$K$9999=NN$2) * IFERROR(FRACAS!$AN$5:$AN$9999,0) ) ) / IFERROR($ND201/FRACAS!$AY$1*60,0), 1 )))</f>
        <v/>
      </c>
      <c r="NO201" s="347" t="str" cm="1">
        <f t="array" ref="NO201">IF($ND201=0,"",(IFERROR( (IFERROR($ND201/FRACAS!$AY$1*60,0) - SUMPRODUCT( (FRACAS!$K$5:$K$9999=NO$2) * IFERROR(FRACAS!$AN$5:$AN$9999,0) ) ) / IFERROR($ND201/FRACAS!$AY$1*60,0), 1 )))</f>
        <v/>
      </c>
      <c r="NP201" s="347" t="str" cm="1">
        <f t="array" ref="NP201">IF($ND201=0,"",(IFERROR( (IFERROR($ND201/FRACAS!$AY$1*60,0) - SUMPRODUCT( (FRACAS!$K$5:$K$9999=NP$2) * IFERROR(FRACAS!$AN$5:$AN$9999,0) ) ) / IFERROR($ND201/FRACAS!$AY$1*60,0), 1 )))</f>
        <v/>
      </c>
      <c r="NQ201" s="347" t="str" cm="1">
        <f t="array" ref="NQ201">IF($ND201=0,"",(IFERROR( (IFERROR($ND201/FRACAS!$AY$1*60,0) - SUMPRODUCT( (FRACAS!$K$5:$K$9999=NQ$2) * IFERROR(FRACAS!$AN$5:$AN$9999,0) ) ) / IFERROR($ND201/FRACAS!$AY$1*60,0), 1 )))</f>
        <v/>
      </c>
      <c r="NR201" s="347" t="str" cm="1">
        <f t="array" ref="NR201">IF($ND201=0,"",(IFERROR( (IFERROR($ND201/FRACAS!$AY$1*60,0) - SUMPRODUCT( (FRACAS!$K$5:$K$9999=NR$2) * IFERROR(FRACAS!$AN$5:$AN$9999,0) ) ) / IFERROR($ND201/FRACAS!$AY$1*60,0), 1 )))</f>
        <v/>
      </c>
      <c r="NS201" s="347" t="str" cm="1">
        <f t="array" ref="NS201">IF($ND201=0,"",(IFERROR( (IFERROR($ND201/FRACAS!$AY$1*60,0) - SUMPRODUCT( (FRACAS!$K$5:$K$9999=NS$2) * IFERROR(FRACAS!$AN$5:$AN$9999,0) ) ) / IFERROR($ND201/FRACAS!$AY$1*60,0), 1 )))</f>
        <v/>
      </c>
      <c r="NT201" s="347" t="str" cm="1">
        <f t="array" ref="NT201">IF($ND201=0,"",(IFERROR( (IFERROR($ND201/FRACAS!$AY$1*60,0) - SUMPRODUCT( (FRACAS!$K$5:$K$9999=NT$2) * IFERROR(FRACAS!$AN$5:$AN$9999,0) ) ) / IFERROR($ND201/FRACAS!$AY$1*60,0), 1 )))</f>
        <v/>
      </c>
      <c r="NU201" s="347" t="str" cm="1">
        <f t="array" ref="NU201">IF($ND201=0,"",(IFERROR( (IFERROR($ND201/FRACAS!$AY$1*60,0) - SUMPRODUCT( (FRACAS!$K$5:$K$9999=NU$2) * IFERROR(FRACAS!$AN$5:$AN$9999,0) ) ) / IFERROR($ND201/FRACAS!$AY$1*60,0), 1 )))</f>
        <v/>
      </c>
      <c r="NV201" s="347" t="str" cm="1">
        <f t="array" ref="NV201">IF($ND201=0,"",(IFERROR( (IFERROR($ND201/FRACAS!$AY$1*60,0) - SUMPRODUCT( (FRACAS!$K$5:$K$9999=NV$2) * IFERROR(FRACAS!$AN$5:$AN$9999,0) ) ) / IFERROR($ND201/FRACAS!$AY$1*60,0), 1 )))</f>
        <v/>
      </c>
      <c r="NW201" s="347" t="str" cm="1">
        <f t="array" ref="NW201">IF($ND201=0,"",(IFERROR( (IFERROR($ND201/FRACAS!$AY$1*60,0) - SUMPRODUCT( (FRACAS!$K$5:$K$9999=NW$2) * IFERROR(FRACAS!$AN$5:$AN$9999,0) ) ) / IFERROR($ND201/FRACAS!$AY$1*60,0), 1 )))</f>
        <v/>
      </c>
      <c r="NX201" s="347" t="str" cm="1">
        <f t="array" ref="NX201">IF($ND201=0,"",(IFERROR( (IFERROR($ND201/FRACAS!$AY$1*60,0) - SUMPRODUCT( (FRACAS!$K$5:$K$9999=NX$2) * IFERROR(FRACAS!$AN$5:$AN$9999,0) ) ) / IFERROR($ND201/FRACAS!$AY$1*60,0), 1 )))</f>
        <v/>
      </c>
      <c r="NY201" s="347" t="str" cm="1">
        <f t="array" ref="NY201">IF($ND201=0,"",(IFERROR( (IFERROR($ND201/FRACAS!$AY$1*60,0) - SUMPRODUCT( (FRACAS!$K$5:$K$9999=NY$2) * IFERROR(FRACAS!$AN$5:$AN$9999,0) ) ) / IFERROR($ND201/FRACAS!$AY$1*60,0), 1 )))</f>
        <v/>
      </c>
      <c r="NZ201" s="347" t="str" cm="1">
        <f t="array" ref="NZ201">IF($ND201=0,"",(IFERROR( (IFERROR($ND201/FRACAS!$AY$1*60,0) - SUMPRODUCT( (FRACAS!$K$5:$K$9999=NZ$2) * IFERROR(FRACAS!$AN$5:$AN$9999,0) ) ) / IFERROR($ND201/FRACAS!$AY$1*60,0), 1 )))</f>
        <v/>
      </c>
      <c r="OA201" s="347" t="str" cm="1">
        <f t="array" ref="OA201">IF($ND201=0,"",(IFERROR( (IFERROR($ND201/FRACAS!$AY$1*60,0) - SUMPRODUCT( (FRACAS!$K$5:$K$9999=OA$2) * IFERROR(FRACAS!$AN$5:$AN$9999,0) ) ) / IFERROR($ND201/FRACAS!$AY$1*60,0), 1 )))</f>
        <v/>
      </c>
      <c r="OB201" s="347" t="str" cm="1">
        <f t="array" ref="OB201">IF($ND201=0,"",(IFERROR( (IFERROR($ND201/FRACAS!$AY$1*60,0) - SUMPRODUCT( (FRACAS!$K$5:$K$9999=OB$2) * IFERROR(FRACAS!$AN$5:$AN$9999,0) ) ) / IFERROR($ND201/FRACAS!$AY$1*60,0), 1 )))</f>
        <v/>
      </c>
      <c r="OC201" s="347" t="str" cm="1">
        <f t="array" ref="OC201">IF($ND201=0,"",(IFERROR( (IFERROR($ND201/FRACAS!$AY$1*60,0) - SUMPRODUCT( (FRACAS!$K$5:$K$9999=OC$2) * IFERROR(FRACAS!$AN$5:$AN$9999,0) ) ) / IFERROR($ND201/FRACAS!$AY$1*60,0), 1 )))</f>
        <v/>
      </c>
      <c r="OD201" s="347" t="str" cm="1">
        <f t="array" ref="OD201">IF($ND201=0,"",(IFERROR( (IFERROR($ND201/FRACAS!$AY$1*60,0) - SUMPRODUCT( (FRACAS!$K$5:$K$9999=OD$2) * IFERROR(FRACAS!$AN$5:$AN$9999,0) ) ) / IFERROR($ND201/FRACAS!$AY$1*60,0), 1 )))</f>
        <v/>
      </c>
      <c r="OE201" s="347" t="str" cm="1">
        <f t="array" ref="OE201">IF($ND201=0,"",(IFERROR( (IFERROR($ND201/FRACAS!$AY$1*60,0) - SUMPRODUCT( (FRACAS!$K$5:$K$9999=OE$2) * IFERROR(FRACAS!$AN$5:$AN$9999,0) ) ) / IFERROR($ND201/FRACAS!$AY$1*60,0), 1 )))</f>
        <v/>
      </c>
      <c r="OF201" s="347" t="str" cm="1">
        <f t="array" ref="OF201">IF($ND201=0,"",(IFERROR( (IFERROR($ND201/FRACAS!$AY$1*60,0) - SUMPRODUCT( (FRACAS!$K$5:$K$9999=OF$2) * IFERROR(FRACAS!$AN$5:$AN$9999,0) ) ) / IFERROR($ND201/FRACAS!$AY$1*60,0), 1 )))</f>
        <v/>
      </c>
      <c r="OG201" s="347" t="str" cm="1">
        <f t="array" ref="OG201">IF($ND201=0,"",(IFERROR( (IFERROR($ND201/FRACAS!$AY$1*60,0) - SUMPRODUCT( (FRACAS!$K$5:$K$9999=OG$2) * IFERROR(FRACAS!$AN$5:$AN$9999,0) ) ) / IFERROR($ND201/FRACAS!$AY$1*60,0), 1 )))</f>
        <v/>
      </c>
      <c r="OH201" s="347" t="str" cm="1">
        <f t="array" ref="OH201">IF($ND201=0,"",(IFERROR( (IFERROR($ND201/FRACAS!$AY$1*60,0) - SUMPRODUCT( (FRACAS!$K$5:$K$9999=OH$2) * IFERROR(FRACAS!$AN$5:$AN$9999,0) ) ) / IFERROR($ND201/FRACAS!$AY$1*60,0), 1 )))</f>
        <v/>
      </c>
      <c r="OI201" s="347" t="str" cm="1">
        <f t="array" ref="OI201">IF($ND201=0,"",(IFERROR( (IFERROR($ND201/FRACAS!$AY$1*60,0) - SUMPRODUCT( (FRACAS!$K$5:$K$9999=OI$2) * IFERROR(FRACAS!$AN$5:$AN$9999,0) ) ) / IFERROR($ND201/FRACAS!$AY$1*60,0), 1 )))</f>
        <v/>
      </c>
      <c r="OJ201" s="347" t="str" cm="1">
        <f t="array" ref="OJ201">IF($ND201=0,"",(IFERROR( (IFERROR($ND201/FRACAS!$AY$1*60,0) - SUMPRODUCT( (FRACAS!$K$5:$K$9999=OJ$2) * IFERROR(FRACAS!$AN$5:$AN$9999,0) ) ) / IFERROR($ND201/FRACAS!$AY$1*60,0), 1 )))</f>
        <v/>
      </c>
      <c r="OK201" s="347" t="str" cm="1">
        <f t="array" ref="OK201">IF($ND201=0,"",(IFERROR( (IFERROR($ND201/FRACAS!$AY$1*60,0) - SUMPRODUCT( (FRACAS!$K$5:$K$9999=OK$2) * IFERROR(FRACAS!$AN$5:$AN$9999,0) ) ) / IFERROR($ND201/FRACAS!$AY$1*60,0), 1 )))</f>
        <v/>
      </c>
      <c r="OL201" s="347" t="str" cm="1">
        <f t="array" ref="OL201">IF($ND201=0,"",(IFERROR( (IFERROR($ND201/FRACAS!$AY$1*60,0) - SUMPRODUCT( (FRACAS!$K$5:$K$9999=OL$2) * IFERROR(FRACAS!$AN$5:$AN$9999,0) ) ) / IFERROR($ND201/FRACAS!$AY$1*60,0), 1 )))</f>
        <v/>
      </c>
      <c r="OM201" s="347" t="str" cm="1">
        <f t="array" ref="OM201">IF($ND201=0,"",(IFERROR( (IFERROR($ND201/FRACAS!$AY$1*60,0) - SUMPRODUCT( (FRACAS!$K$5:$K$9999=OM$2) * IFERROR(FRACAS!$AN$5:$AN$9999,0) ) ) / IFERROR($ND201/FRACAS!$AY$1*60,0), 1 )))</f>
        <v/>
      </c>
      <c r="ON201" s="347" t="str" cm="1">
        <f t="array" ref="ON201">IF($ND201=0,"",(IFERROR( (IFERROR($ND201/FRACAS!$AY$1*60,0) - SUMPRODUCT( (FRACAS!$K$5:$K$9999=ON$2) * IFERROR(FRACAS!$AN$5:$AN$9999,0) ) ) / IFERROR($ND201/FRACAS!$AY$1*60,0), 1 )))</f>
        <v/>
      </c>
    </row>
    <row r="202" spans="2:404" ht="15" customHeight="1">
      <c r="B202" s="301" t="s">
        <v>257</v>
      </c>
      <c r="C202" s="302">
        <v>46640</v>
      </c>
      <c r="D202" s="279"/>
      <c r="E202" s="279"/>
      <c r="F202" s="279"/>
      <c r="G202" s="279"/>
      <c r="H202" s="279"/>
      <c r="I202" s="279"/>
      <c r="J202" s="279"/>
      <c r="K202" s="279"/>
      <c r="L202" s="279"/>
      <c r="M202" s="279"/>
      <c r="N202" s="305"/>
      <c r="O202" s="279"/>
      <c r="P202" s="279"/>
      <c r="Q202" s="279"/>
      <c r="R202" s="279"/>
      <c r="S202" s="279"/>
      <c r="T202" s="279"/>
      <c r="U202" s="279"/>
      <c r="V202" s="279"/>
      <c r="W202" s="279"/>
      <c r="X202" s="279"/>
      <c r="Y202" s="279"/>
      <c r="Z202" s="279"/>
      <c r="AA202" s="279"/>
      <c r="AB202" s="279"/>
      <c r="AC202" s="279"/>
      <c r="AD202" s="279"/>
      <c r="AE202" s="279"/>
      <c r="AF202" s="279"/>
      <c r="AG202" s="279"/>
      <c r="AH202" s="279"/>
      <c r="AI202" s="279"/>
      <c r="AJ202" s="279"/>
      <c r="AK202" s="279"/>
      <c r="AL202" s="279"/>
      <c r="AM202" s="279"/>
      <c r="AN202" s="279"/>
      <c r="AO202" s="279"/>
      <c r="AP202" s="279"/>
      <c r="AQ202" s="279"/>
      <c r="AR202" s="279"/>
      <c r="AS202" s="279"/>
      <c r="AT202" s="279"/>
      <c r="AU202" s="279"/>
      <c r="AV202" s="279"/>
      <c r="AW202" s="279"/>
      <c r="AX202" s="279"/>
      <c r="AY202" s="279"/>
      <c r="AZ202" s="279"/>
      <c r="BA202" s="280"/>
      <c r="BB202" s="266"/>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C202" s="266">
        <f t="shared" si="19"/>
        <v>0</v>
      </c>
      <c r="DD202" s="302" t="str">
        <f t="shared" si="20"/>
        <v/>
      </c>
      <c r="DE202" s="328" t="str">
        <f>IF(D202&gt; 0,(COUNTIFS(FRACAS!$B$5:$B$9997, D$4, FRACAS!$D$5:$D$9997, "&lt;="&amp;D202)), "" )</f>
        <v/>
      </c>
      <c r="DF202" s="282" t="str">
        <f>IF(E202&gt; 0,(COUNTIFS(FRACAS!$B$5:$B$9997, E$4, FRACAS!$D$5:$D$9997, "&lt;="&amp;E202)), "" )</f>
        <v/>
      </c>
      <c r="DG202" s="282" t="str">
        <f>IF(F202&gt; 0,(COUNTIFS(FRACAS!$B$5:$B$9997, F$4, FRACAS!$D$5:$D$9997, "&lt;="&amp;F202)), "" )</f>
        <v/>
      </c>
      <c r="DH202" s="282" t="str">
        <f>IF(G202&gt; 0,(COUNTIFS(FRACAS!$B$5:$B$9997, G$4, FRACAS!$D$5:$D$9997, "&lt;="&amp;G202)), "" )</f>
        <v/>
      </c>
      <c r="DI202" s="282" t="str">
        <f>IF(H202&gt; 0,(COUNTIFS(FRACAS!$B$5:$B$9997, H$4, FRACAS!$D$5:$D$9997, "&lt;="&amp;H202)), "" )</f>
        <v/>
      </c>
      <c r="DJ202" s="282" t="str">
        <f>IF(I202&gt; 0,(COUNTIFS(FRACAS!$B$5:$B$9997, I$4, FRACAS!$D$5:$D$9997, "&lt;="&amp;I202)), "" )</f>
        <v/>
      </c>
      <c r="DK202" s="282" t="str">
        <f>IF(J202&gt; 0,(COUNTIFS(FRACAS!$B$5:$B$9997, J$4, FRACAS!$D$5:$D$9997, "&lt;="&amp;J202)), "" )</f>
        <v/>
      </c>
      <c r="DL202" s="282" t="str">
        <f>IF(K202&gt; 0,(COUNTIFS(FRACAS!$B$5:$B$9997, K$4, FRACAS!$D$5:$D$9997, "&lt;="&amp;K202)), "" )</f>
        <v/>
      </c>
      <c r="DM202" s="282" t="str">
        <f>IF(L202&gt; 0,(COUNTIFS(FRACAS!$B$5:$B$9997, L$4, FRACAS!$D$5:$D$9997, "&lt;="&amp;L202)), "" )</f>
        <v/>
      </c>
      <c r="DN202" s="282" t="str">
        <f>IF(M202&gt; 0,(COUNTIFS(FRACAS!$B$5:$B$9997, M$4, FRACAS!$D$5:$D$9997, "&lt;="&amp;M202)), "" )</f>
        <v/>
      </c>
      <c r="DO202" s="308"/>
      <c r="DP202" s="276"/>
      <c r="DQ202" s="276"/>
      <c r="DR202" s="276"/>
      <c r="DS202" s="276"/>
      <c r="DT202" s="276"/>
      <c r="DU202" s="276"/>
      <c r="DV202" s="276"/>
      <c r="DW202" s="276"/>
      <c r="DX202" s="276"/>
      <c r="DY202" s="276"/>
      <c r="DZ202" s="276"/>
      <c r="EA202" s="276"/>
      <c r="EB202" s="276"/>
      <c r="EC202" s="276"/>
      <c r="ED202" s="276"/>
      <c r="EE202" s="276"/>
      <c r="EF202" s="276"/>
      <c r="EG202" s="276"/>
      <c r="EH202" s="276"/>
      <c r="EI202" s="276"/>
      <c r="EJ202" s="276"/>
      <c r="EK202" s="276"/>
      <c r="EL202" s="276"/>
      <c r="EM202" s="276"/>
      <c r="EN202" s="276"/>
      <c r="EO202" s="276"/>
      <c r="EP202" s="276"/>
      <c r="EQ202" s="276"/>
      <c r="ER202" s="276"/>
      <c r="ES202" s="276"/>
      <c r="ET202" s="276"/>
      <c r="EU202" s="276"/>
      <c r="EV202" s="276"/>
      <c r="EW202" s="276"/>
      <c r="EX202" s="276"/>
      <c r="EY202" s="276"/>
      <c r="EZ202" s="276"/>
      <c r="FA202" s="276"/>
      <c r="FB202" s="277"/>
      <c r="JN202" s="310"/>
      <c r="JO202" s="309"/>
      <c r="JP202" s="309"/>
      <c r="JQ202" s="309"/>
      <c r="JR202" s="309"/>
      <c r="JS202" s="309"/>
      <c r="JT202" s="309"/>
      <c r="JU202" s="309"/>
      <c r="JV202" s="309"/>
      <c r="JW202" s="309"/>
      <c r="JX202" s="309"/>
      <c r="JY202" s="309"/>
      <c r="JZ202" s="309"/>
      <c r="KA202" s="309"/>
      <c r="KB202" s="309"/>
      <c r="KC202" s="309"/>
      <c r="KD202" s="309"/>
      <c r="KE202" s="309"/>
      <c r="KF202" s="309"/>
      <c r="KG202" s="309"/>
      <c r="KH202" s="309"/>
      <c r="KI202" s="309"/>
      <c r="KJ202" s="309"/>
      <c r="KK202" s="309"/>
      <c r="KL202" s="309"/>
      <c r="KM202" s="309"/>
      <c r="KN202" s="309"/>
      <c r="KO202" s="309"/>
      <c r="KP202" s="309"/>
      <c r="KQ202" s="309"/>
      <c r="KR202" s="309"/>
      <c r="KS202" s="309"/>
      <c r="KT202" s="309"/>
      <c r="KU202" s="309"/>
      <c r="KV202" s="309"/>
      <c r="KW202" s="309"/>
      <c r="KX202" s="309"/>
      <c r="KY202" s="309"/>
      <c r="KZ202" s="309"/>
      <c r="LA202" s="309"/>
      <c r="LC202" s="302" t="str">
        <f t="shared" si="22"/>
        <v/>
      </c>
      <c r="LD202" s="354" t="str" cm="1">
        <f t="array" ref="LD202">IFERROR(
    (((D202/FRACAS!$AY$1)*60))
    /
    (((D202/FRACAS!$AY$1)*60) + SUMPRODUCT((FRACAS!$B$5:$B$9997=D$4)*(FRACAS!$D$5:$D$9997&lt;=D202)*(IFERROR(FRACAS!$AM$5:$AM$9997,0)))
    ),"")</f>
        <v/>
      </c>
      <c r="LE202" s="354" t="str" cm="1">
        <f t="array" ref="LE202">IFERROR(
    (((E202/FRACAS!$AY$1)*60))
    /
    (((E202/FRACAS!$AY$1)*60) + SUMPRODUCT((FRACAS!$B$5:$B$9997=E$4)*(FRACAS!$D$5:$D$9997&lt;=E202)*(IFERROR(FRACAS!$AM$5:$AM$9997,0)))
    ),"")</f>
        <v/>
      </c>
      <c r="LF202" s="354" t="str" cm="1">
        <f t="array" ref="LF202">IFERROR(
    (((F202/FRACAS!$AY$1)*60))
    /
    (((F202/FRACAS!$AY$1)*60) + SUMPRODUCT((FRACAS!$B$5:$B$9997=F$4)*(FRACAS!$D$5:$D$9997&lt;=F202)*(IFERROR(FRACAS!$AM$5:$AM$9997,0)))
    ),"")</f>
        <v/>
      </c>
      <c r="LG202" s="354" t="str" cm="1">
        <f t="array" ref="LG202">IFERROR(
    (((G202/FRACAS!$AY$1)*60))
    /
    (((G202/FRACAS!$AY$1)*60) + SUMPRODUCT((FRACAS!$B$5:$B$9997=G$4)*(FRACAS!$D$5:$D$9997&lt;=G202)*(IFERROR(FRACAS!$AM$5:$AM$9997,0)))
    ),"")</f>
        <v/>
      </c>
      <c r="LH202" s="354" t="str" cm="1">
        <f t="array" ref="LH202">IFERROR(
    (((H202/FRACAS!$AY$1)*60))
    /
    (((H202/FRACAS!$AY$1)*60) + SUMPRODUCT((FRACAS!$B$5:$B$9997=H$4)*(FRACAS!$D$5:$D$9997&lt;=H202)*(IFERROR(FRACAS!$AM$5:$AM$9997,0)))
    ),"")</f>
        <v/>
      </c>
      <c r="LI202" s="354" t="str" cm="1">
        <f t="array" ref="LI202">IFERROR(
    (((I202/FRACAS!$AY$1)*60))
    /
    (((I202/FRACAS!$AY$1)*60) + SUMPRODUCT((FRACAS!$B$5:$B$9997=I$4)*(FRACAS!$D$5:$D$9997&lt;=I202)*(IFERROR(FRACAS!$AM$5:$AM$9997,0)))
    ),"")</f>
        <v/>
      </c>
      <c r="LJ202" s="354" t="str" cm="1">
        <f t="array" ref="LJ202">IFERROR(
    (((J202/FRACAS!$AY$1)*60))
    /
    (((J202/FRACAS!$AY$1)*60) + SUMPRODUCT((FRACAS!$B$5:$B$9997=J$4)*(FRACAS!$D$5:$D$9997&lt;=J202)*(IFERROR(FRACAS!$AM$5:$AM$9997,0)))
    ),"")</f>
        <v/>
      </c>
      <c r="LK202" s="354" t="str" cm="1">
        <f t="array" ref="LK202">IFERROR(
    (((K202/FRACAS!$AY$1)*60))
    /
    (((K202/FRACAS!$AY$1)*60) + SUMPRODUCT((FRACAS!$B$5:$B$9997=K$4)*(FRACAS!$D$5:$D$9997&lt;=K202)*(IFERROR(FRACAS!$AM$5:$AM$9997,0)))
    ),"")</f>
        <v/>
      </c>
      <c r="LL202" s="354" t="str" cm="1">
        <f t="array" ref="LL202">IFERROR(
    (((L202/FRACAS!$AY$1)*60))
    /
    (((L202/FRACAS!$AY$1)*60) + SUMPRODUCT((FRACAS!$B$5:$B$9997=L$4)*(FRACAS!$D$5:$D$9997&lt;=L202)*(IFERROR(FRACAS!$AM$5:$AM$9997,0)))
    ),"")</f>
        <v/>
      </c>
      <c r="LM202" s="354" t="str" cm="1">
        <f t="array" ref="LM202">IFERROR(
    (((M202/FRACAS!$AY$1)*60))
    /
    (((M202/FRACAS!$AY$1)*60) + SUMPRODUCT((FRACAS!$B$5:$B$9997=M$4)*(FRACAS!$D$5:$D$9997&lt;=M202)*(IFERROR(FRACAS!$AM$5:$AM$9997,0)))
    ),"")</f>
        <v/>
      </c>
      <c r="LN202" s="308"/>
      <c r="LO202" s="276"/>
      <c r="LP202" s="276"/>
      <c r="LQ202" s="276"/>
      <c r="LR202" s="276"/>
      <c r="LS202" s="276"/>
      <c r="LT202" s="276"/>
      <c r="LU202" s="276"/>
      <c r="LV202" s="276"/>
      <c r="LW202" s="276"/>
      <c r="LX202" s="276"/>
      <c r="LY202" s="276"/>
      <c r="LZ202" s="276"/>
      <c r="MA202" s="276"/>
      <c r="MB202" s="276"/>
      <c r="MC202" s="276"/>
      <c r="MD202" s="276"/>
      <c r="ME202" s="276"/>
      <c r="MF202" s="276"/>
      <c r="MG202" s="276"/>
      <c r="MH202" s="276"/>
      <c r="MI202" s="276"/>
      <c r="MJ202" s="276"/>
      <c r="MK202" s="276"/>
      <c r="ML202" s="276"/>
      <c r="MM202" s="276"/>
      <c r="MN202" s="276"/>
      <c r="MO202" s="276"/>
      <c r="MP202" s="276"/>
      <c r="MQ202" s="276"/>
      <c r="MR202" s="276"/>
      <c r="MS202" s="276"/>
      <c r="MT202" s="276"/>
      <c r="MU202" s="276"/>
      <c r="MV202" s="276"/>
      <c r="MW202" s="276"/>
      <c r="MX202" s="276"/>
      <c r="MY202" s="276"/>
      <c r="MZ202" s="276"/>
      <c r="NA202" s="277"/>
      <c r="ND202" s="345">
        <f t="shared" si="23"/>
        <v>0</v>
      </c>
      <c r="NE202" s="346" t="str">
        <f t="shared" si="21"/>
        <v/>
      </c>
      <c r="NF202" s="347" t="str" cm="1">
        <f t="array" ref="NF202">IF($ND202=0,"",(IFERROR( (IFERROR($ND202/FRACAS!$AY$1*60,0) - SUMPRODUCT( (FRACAS!$K$5:$K$9999=NF$2) * IFERROR(FRACAS!$AN$5:$AN$9999,0) ) ) / IFERROR($ND202/FRACAS!$AY$1*60,0), 1 )))</f>
        <v/>
      </c>
      <c r="NG202" s="347" t="str" cm="1">
        <f t="array" ref="NG202">IF($ND202=0,"",(IFERROR( (IFERROR($ND202/FRACAS!$AY$1*60,0) - SUMPRODUCT( (FRACAS!$K$5:$K$9999=NG$2) * IFERROR(FRACAS!$AN$5:$AN$9999,0) ) ) / IFERROR($ND202/FRACAS!$AY$1*60,0), 1 )))</f>
        <v/>
      </c>
      <c r="NH202" s="347" t="str" cm="1">
        <f t="array" ref="NH202">IF($ND202=0,"",(IFERROR( (IFERROR($ND202/FRACAS!$AY$1*60,0) - SUMPRODUCT( (FRACAS!$K$5:$K$9999=NH$2) * IFERROR(FRACAS!$AN$5:$AN$9999,0) ) ) / IFERROR($ND202/FRACAS!$AY$1*60,0), 1 )))</f>
        <v/>
      </c>
      <c r="NI202" s="347" t="str" cm="1">
        <f t="array" ref="NI202">IF($ND202=0,"",(IFERROR( (IFERROR($ND202/FRACAS!$AY$1*60,0) - SUMPRODUCT( (FRACAS!$K$5:$K$9999=NI$2) * IFERROR(FRACAS!$AN$5:$AN$9999,0) ) ) / IFERROR($ND202/FRACAS!$AY$1*60,0), 1 )))</f>
        <v/>
      </c>
      <c r="NJ202" s="347" t="str" cm="1">
        <f t="array" ref="NJ202">IF($ND202=0,"",(IFERROR( (IFERROR($ND202/FRACAS!$AY$1*60,0) - SUMPRODUCT( (FRACAS!$K$5:$K$9999=NJ$2) * IFERROR(FRACAS!$AN$5:$AN$9999,0) ) ) / IFERROR($ND202/FRACAS!$AY$1*60,0), 1 )))</f>
        <v/>
      </c>
      <c r="NK202" s="347" t="str" cm="1">
        <f t="array" ref="NK202">IF($ND202=0,"",(IFERROR( (IFERROR($ND202/FRACAS!$AY$1*60,0) - SUMPRODUCT( (FRACAS!$K$5:$K$9999=NK$2) * IFERROR(FRACAS!$AN$5:$AN$9999,0) ) ) / IFERROR($ND202/FRACAS!$AY$1*60,0), 1 )))</f>
        <v/>
      </c>
      <c r="NL202" s="347" t="str" cm="1">
        <f t="array" ref="NL202">IF($ND202=0,"",(IFERROR( (IFERROR($ND202/FRACAS!$AY$1*60,0) - SUMPRODUCT( (FRACAS!$K$5:$K$9999=NL$2) * IFERROR(FRACAS!$AN$5:$AN$9999,0) ) ) / IFERROR($ND202/FRACAS!$AY$1*60,0), 1 )))</f>
        <v/>
      </c>
      <c r="NM202" s="347" t="str" cm="1">
        <f t="array" ref="NM202">IF($ND202=0,"",(IFERROR( (IFERROR($ND202/FRACAS!$AY$1*60,0) - SUMPRODUCT( (FRACAS!$K$5:$K$9999=NM$2) * IFERROR(FRACAS!$AN$5:$AN$9999,0) ) ) / IFERROR($ND202/FRACAS!$AY$1*60,0), 1 )))</f>
        <v/>
      </c>
      <c r="NN202" s="347" t="str" cm="1">
        <f t="array" ref="NN202">IF($ND202=0,"",(IFERROR( (IFERROR($ND202/FRACAS!$AY$1*60,0) - SUMPRODUCT( (FRACAS!$K$5:$K$9999=NN$2) * IFERROR(FRACAS!$AN$5:$AN$9999,0) ) ) / IFERROR($ND202/FRACAS!$AY$1*60,0), 1 )))</f>
        <v/>
      </c>
      <c r="NO202" s="347" t="str" cm="1">
        <f t="array" ref="NO202">IF($ND202=0,"",(IFERROR( (IFERROR($ND202/FRACAS!$AY$1*60,0) - SUMPRODUCT( (FRACAS!$K$5:$K$9999=NO$2) * IFERROR(FRACAS!$AN$5:$AN$9999,0) ) ) / IFERROR($ND202/FRACAS!$AY$1*60,0), 1 )))</f>
        <v/>
      </c>
      <c r="NP202" s="347" t="str" cm="1">
        <f t="array" ref="NP202">IF($ND202=0,"",(IFERROR( (IFERROR($ND202/FRACAS!$AY$1*60,0) - SUMPRODUCT( (FRACAS!$K$5:$K$9999=NP$2) * IFERROR(FRACAS!$AN$5:$AN$9999,0) ) ) / IFERROR($ND202/FRACAS!$AY$1*60,0), 1 )))</f>
        <v/>
      </c>
      <c r="NQ202" s="347" t="str" cm="1">
        <f t="array" ref="NQ202">IF($ND202=0,"",(IFERROR( (IFERROR($ND202/FRACAS!$AY$1*60,0) - SUMPRODUCT( (FRACAS!$K$5:$K$9999=NQ$2) * IFERROR(FRACAS!$AN$5:$AN$9999,0) ) ) / IFERROR($ND202/FRACAS!$AY$1*60,0), 1 )))</f>
        <v/>
      </c>
      <c r="NR202" s="347" t="str" cm="1">
        <f t="array" ref="NR202">IF($ND202=0,"",(IFERROR( (IFERROR($ND202/FRACAS!$AY$1*60,0) - SUMPRODUCT( (FRACAS!$K$5:$K$9999=NR$2) * IFERROR(FRACAS!$AN$5:$AN$9999,0) ) ) / IFERROR($ND202/FRACAS!$AY$1*60,0), 1 )))</f>
        <v/>
      </c>
      <c r="NS202" s="347" t="str" cm="1">
        <f t="array" ref="NS202">IF($ND202=0,"",(IFERROR( (IFERROR($ND202/FRACAS!$AY$1*60,0) - SUMPRODUCT( (FRACAS!$K$5:$K$9999=NS$2) * IFERROR(FRACAS!$AN$5:$AN$9999,0) ) ) / IFERROR($ND202/FRACAS!$AY$1*60,0), 1 )))</f>
        <v/>
      </c>
      <c r="NT202" s="347" t="str" cm="1">
        <f t="array" ref="NT202">IF($ND202=0,"",(IFERROR( (IFERROR($ND202/FRACAS!$AY$1*60,0) - SUMPRODUCT( (FRACAS!$K$5:$K$9999=NT$2) * IFERROR(FRACAS!$AN$5:$AN$9999,0) ) ) / IFERROR($ND202/FRACAS!$AY$1*60,0), 1 )))</f>
        <v/>
      </c>
      <c r="NU202" s="347" t="str" cm="1">
        <f t="array" ref="NU202">IF($ND202=0,"",(IFERROR( (IFERROR($ND202/FRACAS!$AY$1*60,0) - SUMPRODUCT( (FRACAS!$K$5:$K$9999=NU$2) * IFERROR(FRACAS!$AN$5:$AN$9999,0) ) ) / IFERROR($ND202/FRACAS!$AY$1*60,0), 1 )))</f>
        <v/>
      </c>
      <c r="NV202" s="347" t="str" cm="1">
        <f t="array" ref="NV202">IF($ND202=0,"",(IFERROR( (IFERROR($ND202/FRACAS!$AY$1*60,0) - SUMPRODUCT( (FRACAS!$K$5:$K$9999=NV$2) * IFERROR(FRACAS!$AN$5:$AN$9999,0) ) ) / IFERROR($ND202/FRACAS!$AY$1*60,0), 1 )))</f>
        <v/>
      </c>
      <c r="NW202" s="347" t="str" cm="1">
        <f t="array" ref="NW202">IF($ND202=0,"",(IFERROR( (IFERROR($ND202/FRACAS!$AY$1*60,0) - SUMPRODUCT( (FRACAS!$K$5:$K$9999=NW$2) * IFERROR(FRACAS!$AN$5:$AN$9999,0) ) ) / IFERROR($ND202/FRACAS!$AY$1*60,0), 1 )))</f>
        <v/>
      </c>
      <c r="NX202" s="347" t="str" cm="1">
        <f t="array" ref="NX202">IF($ND202=0,"",(IFERROR( (IFERROR($ND202/FRACAS!$AY$1*60,0) - SUMPRODUCT( (FRACAS!$K$5:$K$9999=NX$2) * IFERROR(FRACAS!$AN$5:$AN$9999,0) ) ) / IFERROR($ND202/FRACAS!$AY$1*60,0), 1 )))</f>
        <v/>
      </c>
      <c r="NY202" s="347" t="str" cm="1">
        <f t="array" ref="NY202">IF($ND202=0,"",(IFERROR( (IFERROR($ND202/FRACAS!$AY$1*60,0) - SUMPRODUCT( (FRACAS!$K$5:$K$9999=NY$2) * IFERROR(FRACAS!$AN$5:$AN$9999,0) ) ) / IFERROR($ND202/FRACAS!$AY$1*60,0), 1 )))</f>
        <v/>
      </c>
      <c r="NZ202" s="347" t="str" cm="1">
        <f t="array" ref="NZ202">IF($ND202=0,"",(IFERROR( (IFERROR($ND202/FRACAS!$AY$1*60,0) - SUMPRODUCT( (FRACAS!$K$5:$K$9999=NZ$2) * IFERROR(FRACAS!$AN$5:$AN$9999,0) ) ) / IFERROR($ND202/FRACAS!$AY$1*60,0), 1 )))</f>
        <v/>
      </c>
      <c r="OA202" s="347" t="str" cm="1">
        <f t="array" ref="OA202">IF($ND202=0,"",(IFERROR( (IFERROR($ND202/FRACAS!$AY$1*60,0) - SUMPRODUCT( (FRACAS!$K$5:$K$9999=OA$2) * IFERROR(FRACAS!$AN$5:$AN$9999,0) ) ) / IFERROR($ND202/FRACAS!$AY$1*60,0), 1 )))</f>
        <v/>
      </c>
      <c r="OB202" s="347" t="str" cm="1">
        <f t="array" ref="OB202">IF($ND202=0,"",(IFERROR( (IFERROR($ND202/FRACAS!$AY$1*60,0) - SUMPRODUCT( (FRACAS!$K$5:$K$9999=OB$2) * IFERROR(FRACAS!$AN$5:$AN$9999,0) ) ) / IFERROR($ND202/FRACAS!$AY$1*60,0), 1 )))</f>
        <v/>
      </c>
      <c r="OC202" s="347" t="str" cm="1">
        <f t="array" ref="OC202">IF($ND202=0,"",(IFERROR( (IFERROR($ND202/FRACAS!$AY$1*60,0) - SUMPRODUCT( (FRACAS!$K$5:$K$9999=OC$2) * IFERROR(FRACAS!$AN$5:$AN$9999,0) ) ) / IFERROR($ND202/FRACAS!$AY$1*60,0), 1 )))</f>
        <v/>
      </c>
      <c r="OD202" s="347" t="str" cm="1">
        <f t="array" ref="OD202">IF($ND202=0,"",(IFERROR( (IFERROR($ND202/FRACAS!$AY$1*60,0) - SUMPRODUCT( (FRACAS!$K$5:$K$9999=OD$2) * IFERROR(FRACAS!$AN$5:$AN$9999,0) ) ) / IFERROR($ND202/FRACAS!$AY$1*60,0), 1 )))</f>
        <v/>
      </c>
      <c r="OE202" s="347" t="str" cm="1">
        <f t="array" ref="OE202">IF($ND202=0,"",(IFERROR( (IFERROR($ND202/FRACAS!$AY$1*60,0) - SUMPRODUCT( (FRACAS!$K$5:$K$9999=OE$2) * IFERROR(FRACAS!$AN$5:$AN$9999,0) ) ) / IFERROR($ND202/FRACAS!$AY$1*60,0), 1 )))</f>
        <v/>
      </c>
      <c r="OF202" s="347" t="str" cm="1">
        <f t="array" ref="OF202">IF($ND202=0,"",(IFERROR( (IFERROR($ND202/FRACAS!$AY$1*60,0) - SUMPRODUCT( (FRACAS!$K$5:$K$9999=OF$2) * IFERROR(FRACAS!$AN$5:$AN$9999,0) ) ) / IFERROR($ND202/FRACAS!$AY$1*60,0), 1 )))</f>
        <v/>
      </c>
      <c r="OG202" s="347" t="str" cm="1">
        <f t="array" ref="OG202">IF($ND202=0,"",(IFERROR( (IFERROR($ND202/FRACAS!$AY$1*60,0) - SUMPRODUCT( (FRACAS!$K$5:$K$9999=OG$2) * IFERROR(FRACAS!$AN$5:$AN$9999,0) ) ) / IFERROR($ND202/FRACAS!$AY$1*60,0), 1 )))</f>
        <v/>
      </c>
      <c r="OH202" s="347" t="str" cm="1">
        <f t="array" ref="OH202">IF($ND202=0,"",(IFERROR( (IFERROR($ND202/FRACAS!$AY$1*60,0) - SUMPRODUCT( (FRACAS!$K$5:$K$9999=OH$2) * IFERROR(FRACAS!$AN$5:$AN$9999,0) ) ) / IFERROR($ND202/FRACAS!$AY$1*60,0), 1 )))</f>
        <v/>
      </c>
      <c r="OI202" s="347" t="str" cm="1">
        <f t="array" ref="OI202">IF($ND202=0,"",(IFERROR( (IFERROR($ND202/FRACAS!$AY$1*60,0) - SUMPRODUCT( (FRACAS!$K$5:$K$9999=OI$2) * IFERROR(FRACAS!$AN$5:$AN$9999,0) ) ) / IFERROR($ND202/FRACAS!$AY$1*60,0), 1 )))</f>
        <v/>
      </c>
      <c r="OJ202" s="347" t="str" cm="1">
        <f t="array" ref="OJ202">IF($ND202=0,"",(IFERROR( (IFERROR($ND202/FRACAS!$AY$1*60,0) - SUMPRODUCT( (FRACAS!$K$5:$K$9999=OJ$2) * IFERROR(FRACAS!$AN$5:$AN$9999,0) ) ) / IFERROR($ND202/FRACAS!$AY$1*60,0), 1 )))</f>
        <v/>
      </c>
      <c r="OK202" s="347" t="str" cm="1">
        <f t="array" ref="OK202">IF($ND202=0,"",(IFERROR( (IFERROR($ND202/FRACAS!$AY$1*60,0) - SUMPRODUCT( (FRACAS!$K$5:$K$9999=OK$2) * IFERROR(FRACAS!$AN$5:$AN$9999,0) ) ) / IFERROR($ND202/FRACAS!$AY$1*60,0), 1 )))</f>
        <v/>
      </c>
      <c r="OL202" s="347" t="str" cm="1">
        <f t="array" ref="OL202">IF($ND202=0,"",(IFERROR( (IFERROR($ND202/FRACAS!$AY$1*60,0) - SUMPRODUCT( (FRACAS!$K$5:$K$9999=OL$2) * IFERROR(FRACAS!$AN$5:$AN$9999,0) ) ) / IFERROR($ND202/FRACAS!$AY$1*60,0), 1 )))</f>
        <v/>
      </c>
      <c r="OM202" s="347" t="str" cm="1">
        <f t="array" ref="OM202">IF($ND202=0,"",(IFERROR( (IFERROR($ND202/FRACAS!$AY$1*60,0) - SUMPRODUCT( (FRACAS!$K$5:$K$9999=OM$2) * IFERROR(FRACAS!$AN$5:$AN$9999,0) ) ) / IFERROR($ND202/FRACAS!$AY$1*60,0), 1 )))</f>
        <v/>
      </c>
      <c r="ON202" s="347" t="str" cm="1">
        <f t="array" ref="ON202">IF($ND202=0,"",(IFERROR( (IFERROR($ND202/FRACAS!$AY$1*60,0) - SUMPRODUCT( (FRACAS!$K$5:$K$9999=ON$2) * IFERROR(FRACAS!$AN$5:$AN$9999,0) ) ) / IFERROR($ND202/FRACAS!$AY$1*60,0), 1 )))</f>
        <v/>
      </c>
    </row>
    <row r="203" spans="2:404" ht="15" customHeight="1">
      <c r="B203" s="301" t="s">
        <v>258</v>
      </c>
      <c r="C203" s="302">
        <v>46647</v>
      </c>
      <c r="D203" s="279"/>
      <c r="E203" s="279"/>
      <c r="F203" s="279"/>
      <c r="G203" s="279"/>
      <c r="H203" s="279"/>
      <c r="I203" s="279"/>
      <c r="J203" s="279"/>
      <c r="K203" s="279"/>
      <c r="L203" s="279"/>
      <c r="M203" s="279"/>
      <c r="N203" s="305"/>
      <c r="O203" s="279"/>
      <c r="P203" s="279"/>
      <c r="Q203" s="279"/>
      <c r="R203" s="279"/>
      <c r="S203" s="279"/>
      <c r="T203" s="279"/>
      <c r="U203" s="279"/>
      <c r="V203" s="279"/>
      <c r="W203" s="279"/>
      <c r="X203" s="279"/>
      <c r="Y203" s="279"/>
      <c r="Z203" s="279"/>
      <c r="AA203" s="279"/>
      <c r="AB203" s="279"/>
      <c r="AC203" s="279"/>
      <c r="AD203" s="279"/>
      <c r="AE203" s="279"/>
      <c r="AF203" s="279"/>
      <c r="AG203" s="279"/>
      <c r="AH203" s="279"/>
      <c r="AI203" s="279"/>
      <c r="AJ203" s="279"/>
      <c r="AK203" s="279"/>
      <c r="AL203" s="279"/>
      <c r="AM203" s="279"/>
      <c r="AN203" s="279"/>
      <c r="AO203" s="279"/>
      <c r="AP203" s="279"/>
      <c r="AQ203" s="279"/>
      <c r="AR203" s="279"/>
      <c r="AS203" s="279"/>
      <c r="AT203" s="279"/>
      <c r="AU203" s="279"/>
      <c r="AV203" s="279"/>
      <c r="AW203" s="279"/>
      <c r="AX203" s="279"/>
      <c r="AY203" s="279"/>
      <c r="AZ203" s="279"/>
      <c r="BA203" s="280"/>
      <c r="BB203" s="266"/>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C203" s="266">
        <f t="shared" si="19"/>
        <v>0</v>
      </c>
      <c r="DD203" s="302" t="str">
        <f t="shared" si="20"/>
        <v/>
      </c>
      <c r="DE203" s="328" t="str">
        <f>IF(D203&gt; 0,(COUNTIFS(FRACAS!$B$5:$B$9997, D$4, FRACAS!$D$5:$D$9997, "&lt;="&amp;D203)), "" )</f>
        <v/>
      </c>
      <c r="DF203" s="282" t="str">
        <f>IF(E203&gt; 0,(COUNTIFS(FRACAS!$B$5:$B$9997, E$4, FRACAS!$D$5:$D$9997, "&lt;="&amp;E203)), "" )</f>
        <v/>
      </c>
      <c r="DG203" s="282" t="str">
        <f>IF(F203&gt; 0,(COUNTIFS(FRACAS!$B$5:$B$9997, F$4, FRACAS!$D$5:$D$9997, "&lt;="&amp;F203)), "" )</f>
        <v/>
      </c>
      <c r="DH203" s="282" t="str">
        <f>IF(G203&gt; 0,(COUNTIFS(FRACAS!$B$5:$B$9997, G$4, FRACAS!$D$5:$D$9997, "&lt;="&amp;G203)), "" )</f>
        <v/>
      </c>
      <c r="DI203" s="282" t="str">
        <f>IF(H203&gt; 0,(COUNTIFS(FRACAS!$B$5:$B$9997, H$4, FRACAS!$D$5:$D$9997, "&lt;="&amp;H203)), "" )</f>
        <v/>
      </c>
      <c r="DJ203" s="282" t="str">
        <f>IF(I203&gt; 0,(COUNTIFS(FRACAS!$B$5:$B$9997, I$4, FRACAS!$D$5:$D$9997, "&lt;="&amp;I203)), "" )</f>
        <v/>
      </c>
      <c r="DK203" s="282" t="str">
        <f>IF(J203&gt; 0,(COUNTIFS(FRACAS!$B$5:$B$9997, J$4, FRACAS!$D$5:$D$9997, "&lt;="&amp;J203)), "" )</f>
        <v/>
      </c>
      <c r="DL203" s="282" t="str">
        <f>IF(K203&gt; 0,(COUNTIFS(FRACAS!$B$5:$B$9997, K$4, FRACAS!$D$5:$D$9997, "&lt;="&amp;K203)), "" )</f>
        <v/>
      </c>
      <c r="DM203" s="282" t="str">
        <f>IF(L203&gt; 0,(COUNTIFS(FRACAS!$B$5:$B$9997, L$4, FRACAS!$D$5:$D$9997, "&lt;="&amp;L203)), "" )</f>
        <v/>
      </c>
      <c r="DN203" s="282" t="str">
        <f>IF(M203&gt; 0,(COUNTIFS(FRACAS!$B$5:$B$9997, M$4, FRACAS!$D$5:$D$9997, "&lt;="&amp;M203)), "" )</f>
        <v/>
      </c>
      <c r="DO203" s="308"/>
      <c r="DP203" s="276"/>
      <c r="DQ203" s="276"/>
      <c r="DR203" s="276"/>
      <c r="DS203" s="276"/>
      <c r="DT203" s="276"/>
      <c r="DU203" s="276"/>
      <c r="DV203" s="276"/>
      <c r="DW203" s="276"/>
      <c r="DX203" s="276"/>
      <c r="DY203" s="276"/>
      <c r="DZ203" s="276"/>
      <c r="EA203" s="276"/>
      <c r="EB203" s="276"/>
      <c r="EC203" s="276"/>
      <c r="ED203" s="276"/>
      <c r="EE203" s="276"/>
      <c r="EF203" s="276"/>
      <c r="EG203" s="276"/>
      <c r="EH203" s="276"/>
      <c r="EI203" s="276"/>
      <c r="EJ203" s="276"/>
      <c r="EK203" s="276"/>
      <c r="EL203" s="276"/>
      <c r="EM203" s="276"/>
      <c r="EN203" s="276"/>
      <c r="EO203" s="276"/>
      <c r="EP203" s="276"/>
      <c r="EQ203" s="276"/>
      <c r="ER203" s="276"/>
      <c r="ES203" s="276"/>
      <c r="ET203" s="276"/>
      <c r="EU203" s="276"/>
      <c r="EV203" s="276"/>
      <c r="EW203" s="276"/>
      <c r="EX203" s="276"/>
      <c r="EY203" s="276"/>
      <c r="EZ203" s="276"/>
      <c r="FA203" s="276"/>
      <c r="FB203" s="277"/>
      <c r="JN203" s="310"/>
      <c r="JO203" s="309"/>
      <c r="JP203" s="309"/>
      <c r="JQ203" s="309"/>
      <c r="JR203" s="309"/>
      <c r="JS203" s="309"/>
      <c r="JT203" s="309"/>
      <c r="JU203" s="309"/>
      <c r="JV203" s="309"/>
      <c r="JW203" s="309"/>
      <c r="JX203" s="309"/>
      <c r="JY203" s="309"/>
      <c r="JZ203" s="309"/>
      <c r="KA203" s="309"/>
      <c r="KB203" s="309"/>
      <c r="KC203" s="309"/>
      <c r="KD203" s="309"/>
      <c r="KE203" s="309"/>
      <c r="KF203" s="309"/>
      <c r="KG203" s="309"/>
      <c r="KH203" s="309"/>
      <c r="KI203" s="309"/>
      <c r="KJ203" s="309"/>
      <c r="KK203" s="309"/>
      <c r="KL203" s="309"/>
      <c r="KM203" s="309"/>
      <c r="KN203" s="309"/>
      <c r="KO203" s="309"/>
      <c r="KP203" s="309"/>
      <c r="KQ203" s="309"/>
      <c r="KR203" s="309"/>
      <c r="KS203" s="309"/>
      <c r="KT203" s="309"/>
      <c r="KU203" s="309"/>
      <c r="KV203" s="309"/>
      <c r="KW203" s="309"/>
      <c r="KX203" s="309"/>
      <c r="KY203" s="309"/>
      <c r="KZ203" s="309"/>
      <c r="LA203" s="309"/>
      <c r="LC203" s="302" t="str">
        <f t="shared" si="22"/>
        <v/>
      </c>
      <c r="LD203" s="354" t="str" cm="1">
        <f t="array" ref="LD203">IFERROR(
    (((D203/FRACAS!$AY$1)*60))
    /
    (((D203/FRACAS!$AY$1)*60) + SUMPRODUCT((FRACAS!$B$5:$B$9997=D$4)*(FRACAS!$D$5:$D$9997&lt;=D203)*(IFERROR(FRACAS!$AM$5:$AM$9997,0)))
    ),"")</f>
        <v/>
      </c>
      <c r="LE203" s="354" t="str" cm="1">
        <f t="array" ref="LE203">IFERROR(
    (((E203/FRACAS!$AY$1)*60))
    /
    (((E203/FRACAS!$AY$1)*60) + SUMPRODUCT((FRACAS!$B$5:$B$9997=E$4)*(FRACAS!$D$5:$D$9997&lt;=E203)*(IFERROR(FRACAS!$AM$5:$AM$9997,0)))
    ),"")</f>
        <v/>
      </c>
      <c r="LF203" s="354" t="str" cm="1">
        <f t="array" ref="LF203">IFERROR(
    (((F203/FRACAS!$AY$1)*60))
    /
    (((F203/FRACAS!$AY$1)*60) + SUMPRODUCT((FRACAS!$B$5:$B$9997=F$4)*(FRACAS!$D$5:$D$9997&lt;=F203)*(IFERROR(FRACAS!$AM$5:$AM$9997,0)))
    ),"")</f>
        <v/>
      </c>
      <c r="LG203" s="354" t="str" cm="1">
        <f t="array" ref="LG203">IFERROR(
    (((G203/FRACAS!$AY$1)*60))
    /
    (((G203/FRACAS!$AY$1)*60) + SUMPRODUCT((FRACAS!$B$5:$B$9997=G$4)*(FRACAS!$D$5:$D$9997&lt;=G203)*(IFERROR(FRACAS!$AM$5:$AM$9997,0)))
    ),"")</f>
        <v/>
      </c>
      <c r="LH203" s="354" t="str" cm="1">
        <f t="array" ref="LH203">IFERROR(
    (((H203/FRACAS!$AY$1)*60))
    /
    (((H203/FRACAS!$AY$1)*60) + SUMPRODUCT((FRACAS!$B$5:$B$9997=H$4)*(FRACAS!$D$5:$D$9997&lt;=H203)*(IFERROR(FRACAS!$AM$5:$AM$9997,0)))
    ),"")</f>
        <v/>
      </c>
      <c r="LI203" s="354" t="str" cm="1">
        <f t="array" ref="LI203">IFERROR(
    (((I203/FRACAS!$AY$1)*60))
    /
    (((I203/FRACAS!$AY$1)*60) + SUMPRODUCT((FRACAS!$B$5:$B$9997=I$4)*(FRACAS!$D$5:$D$9997&lt;=I203)*(IFERROR(FRACAS!$AM$5:$AM$9997,0)))
    ),"")</f>
        <v/>
      </c>
      <c r="LJ203" s="354" t="str" cm="1">
        <f t="array" ref="LJ203">IFERROR(
    (((J203/FRACAS!$AY$1)*60))
    /
    (((J203/FRACAS!$AY$1)*60) + SUMPRODUCT((FRACAS!$B$5:$B$9997=J$4)*(FRACAS!$D$5:$D$9997&lt;=J203)*(IFERROR(FRACAS!$AM$5:$AM$9997,0)))
    ),"")</f>
        <v/>
      </c>
      <c r="LK203" s="354" t="str" cm="1">
        <f t="array" ref="LK203">IFERROR(
    (((K203/FRACAS!$AY$1)*60))
    /
    (((K203/FRACAS!$AY$1)*60) + SUMPRODUCT((FRACAS!$B$5:$B$9997=K$4)*(FRACAS!$D$5:$D$9997&lt;=K203)*(IFERROR(FRACAS!$AM$5:$AM$9997,0)))
    ),"")</f>
        <v/>
      </c>
      <c r="LL203" s="354" t="str" cm="1">
        <f t="array" ref="LL203">IFERROR(
    (((L203/FRACAS!$AY$1)*60))
    /
    (((L203/FRACAS!$AY$1)*60) + SUMPRODUCT((FRACAS!$B$5:$B$9997=L$4)*(FRACAS!$D$5:$D$9997&lt;=L203)*(IFERROR(FRACAS!$AM$5:$AM$9997,0)))
    ),"")</f>
        <v/>
      </c>
      <c r="LM203" s="354" t="str" cm="1">
        <f t="array" ref="LM203">IFERROR(
    (((M203/FRACAS!$AY$1)*60))
    /
    (((M203/FRACAS!$AY$1)*60) + SUMPRODUCT((FRACAS!$B$5:$B$9997=M$4)*(FRACAS!$D$5:$D$9997&lt;=M203)*(IFERROR(FRACAS!$AM$5:$AM$9997,0)))
    ),"")</f>
        <v/>
      </c>
      <c r="LN203" s="308"/>
      <c r="LO203" s="276"/>
      <c r="LP203" s="276"/>
      <c r="LQ203" s="276"/>
      <c r="LR203" s="276"/>
      <c r="LS203" s="276"/>
      <c r="LT203" s="276"/>
      <c r="LU203" s="276"/>
      <c r="LV203" s="276"/>
      <c r="LW203" s="276"/>
      <c r="LX203" s="276"/>
      <c r="LY203" s="276"/>
      <c r="LZ203" s="276"/>
      <c r="MA203" s="276"/>
      <c r="MB203" s="276"/>
      <c r="MC203" s="276"/>
      <c r="MD203" s="276"/>
      <c r="ME203" s="276"/>
      <c r="MF203" s="276"/>
      <c r="MG203" s="276"/>
      <c r="MH203" s="276"/>
      <c r="MI203" s="276"/>
      <c r="MJ203" s="276"/>
      <c r="MK203" s="276"/>
      <c r="ML203" s="276"/>
      <c r="MM203" s="276"/>
      <c r="MN203" s="276"/>
      <c r="MO203" s="276"/>
      <c r="MP203" s="276"/>
      <c r="MQ203" s="276"/>
      <c r="MR203" s="276"/>
      <c r="MS203" s="276"/>
      <c r="MT203" s="276"/>
      <c r="MU203" s="276"/>
      <c r="MV203" s="276"/>
      <c r="MW203" s="276"/>
      <c r="MX203" s="276"/>
      <c r="MY203" s="276"/>
      <c r="MZ203" s="276"/>
      <c r="NA203" s="277"/>
      <c r="ND203" s="345">
        <f t="shared" si="23"/>
        <v>0</v>
      </c>
      <c r="NE203" s="346" t="str">
        <f t="shared" si="21"/>
        <v/>
      </c>
      <c r="NF203" s="347" t="str" cm="1">
        <f t="array" ref="NF203">IF($ND203=0,"",(IFERROR( (IFERROR($ND203/FRACAS!$AY$1*60,0) - SUMPRODUCT( (FRACAS!$K$5:$K$9999=NF$2) * IFERROR(FRACAS!$AN$5:$AN$9999,0) ) ) / IFERROR($ND203/FRACAS!$AY$1*60,0), 1 )))</f>
        <v/>
      </c>
      <c r="NG203" s="347" t="str" cm="1">
        <f t="array" ref="NG203">IF($ND203=0,"",(IFERROR( (IFERROR($ND203/FRACAS!$AY$1*60,0) - SUMPRODUCT( (FRACAS!$K$5:$K$9999=NG$2) * IFERROR(FRACAS!$AN$5:$AN$9999,0) ) ) / IFERROR($ND203/FRACAS!$AY$1*60,0), 1 )))</f>
        <v/>
      </c>
      <c r="NH203" s="347" t="str" cm="1">
        <f t="array" ref="NH203">IF($ND203=0,"",(IFERROR( (IFERROR($ND203/FRACAS!$AY$1*60,0) - SUMPRODUCT( (FRACAS!$K$5:$K$9999=NH$2) * IFERROR(FRACAS!$AN$5:$AN$9999,0) ) ) / IFERROR($ND203/FRACAS!$AY$1*60,0), 1 )))</f>
        <v/>
      </c>
      <c r="NI203" s="347" t="str" cm="1">
        <f t="array" ref="NI203">IF($ND203=0,"",(IFERROR( (IFERROR($ND203/FRACAS!$AY$1*60,0) - SUMPRODUCT( (FRACAS!$K$5:$K$9999=NI$2) * IFERROR(FRACAS!$AN$5:$AN$9999,0) ) ) / IFERROR($ND203/FRACAS!$AY$1*60,0), 1 )))</f>
        <v/>
      </c>
      <c r="NJ203" s="347" t="str" cm="1">
        <f t="array" ref="NJ203">IF($ND203=0,"",(IFERROR( (IFERROR($ND203/FRACAS!$AY$1*60,0) - SUMPRODUCT( (FRACAS!$K$5:$K$9999=NJ$2) * IFERROR(FRACAS!$AN$5:$AN$9999,0) ) ) / IFERROR($ND203/FRACAS!$AY$1*60,0), 1 )))</f>
        <v/>
      </c>
      <c r="NK203" s="347" t="str" cm="1">
        <f t="array" ref="NK203">IF($ND203=0,"",(IFERROR( (IFERROR($ND203/FRACAS!$AY$1*60,0) - SUMPRODUCT( (FRACAS!$K$5:$K$9999=NK$2) * IFERROR(FRACAS!$AN$5:$AN$9999,0) ) ) / IFERROR($ND203/FRACAS!$AY$1*60,0), 1 )))</f>
        <v/>
      </c>
      <c r="NL203" s="347" t="str" cm="1">
        <f t="array" ref="NL203">IF($ND203=0,"",(IFERROR( (IFERROR($ND203/FRACAS!$AY$1*60,0) - SUMPRODUCT( (FRACAS!$K$5:$K$9999=NL$2) * IFERROR(FRACAS!$AN$5:$AN$9999,0) ) ) / IFERROR($ND203/FRACAS!$AY$1*60,0), 1 )))</f>
        <v/>
      </c>
      <c r="NM203" s="347" t="str" cm="1">
        <f t="array" ref="NM203">IF($ND203=0,"",(IFERROR( (IFERROR($ND203/FRACAS!$AY$1*60,0) - SUMPRODUCT( (FRACAS!$K$5:$K$9999=NM$2) * IFERROR(FRACAS!$AN$5:$AN$9999,0) ) ) / IFERROR($ND203/FRACAS!$AY$1*60,0), 1 )))</f>
        <v/>
      </c>
      <c r="NN203" s="347" t="str" cm="1">
        <f t="array" ref="NN203">IF($ND203=0,"",(IFERROR( (IFERROR($ND203/FRACAS!$AY$1*60,0) - SUMPRODUCT( (FRACAS!$K$5:$K$9999=NN$2) * IFERROR(FRACAS!$AN$5:$AN$9999,0) ) ) / IFERROR($ND203/FRACAS!$AY$1*60,0), 1 )))</f>
        <v/>
      </c>
      <c r="NO203" s="347" t="str" cm="1">
        <f t="array" ref="NO203">IF($ND203=0,"",(IFERROR( (IFERROR($ND203/FRACAS!$AY$1*60,0) - SUMPRODUCT( (FRACAS!$K$5:$K$9999=NO$2) * IFERROR(FRACAS!$AN$5:$AN$9999,0) ) ) / IFERROR($ND203/FRACAS!$AY$1*60,0), 1 )))</f>
        <v/>
      </c>
      <c r="NP203" s="347" t="str" cm="1">
        <f t="array" ref="NP203">IF($ND203=0,"",(IFERROR( (IFERROR($ND203/FRACAS!$AY$1*60,0) - SUMPRODUCT( (FRACAS!$K$5:$K$9999=NP$2) * IFERROR(FRACAS!$AN$5:$AN$9999,0) ) ) / IFERROR($ND203/FRACAS!$AY$1*60,0), 1 )))</f>
        <v/>
      </c>
      <c r="NQ203" s="347" t="str" cm="1">
        <f t="array" ref="NQ203">IF($ND203=0,"",(IFERROR( (IFERROR($ND203/FRACAS!$AY$1*60,0) - SUMPRODUCT( (FRACAS!$K$5:$K$9999=NQ$2) * IFERROR(FRACAS!$AN$5:$AN$9999,0) ) ) / IFERROR($ND203/FRACAS!$AY$1*60,0), 1 )))</f>
        <v/>
      </c>
      <c r="NR203" s="347" t="str" cm="1">
        <f t="array" ref="NR203">IF($ND203=0,"",(IFERROR( (IFERROR($ND203/FRACAS!$AY$1*60,0) - SUMPRODUCT( (FRACAS!$K$5:$K$9999=NR$2) * IFERROR(FRACAS!$AN$5:$AN$9999,0) ) ) / IFERROR($ND203/FRACAS!$AY$1*60,0), 1 )))</f>
        <v/>
      </c>
      <c r="NS203" s="347" t="str" cm="1">
        <f t="array" ref="NS203">IF($ND203=0,"",(IFERROR( (IFERROR($ND203/FRACAS!$AY$1*60,0) - SUMPRODUCT( (FRACAS!$K$5:$K$9999=NS$2) * IFERROR(FRACAS!$AN$5:$AN$9999,0) ) ) / IFERROR($ND203/FRACAS!$AY$1*60,0), 1 )))</f>
        <v/>
      </c>
      <c r="NT203" s="347" t="str" cm="1">
        <f t="array" ref="NT203">IF($ND203=0,"",(IFERROR( (IFERROR($ND203/FRACAS!$AY$1*60,0) - SUMPRODUCT( (FRACAS!$K$5:$K$9999=NT$2) * IFERROR(FRACAS!$AN$5:$AN$9999,0) ) ) / IFERROR($ND203/FRACAS!$AY$1*60,0), 1 )))</f>
        <v/>
      </c>
      <c r="NU203" s="347" t="str" cm="1">
        <f t="array" ref="NU203">IF($ND203=0,"",(IFERROR( (IFERROR($ND203/FRACAS!$AY$1*60,0) - SUMPRODUCT( (FRACAS!$K$5:$K$9999=NU$2) * IFERROR(FRACAS!$AN$5:$AN$9999,0) ) ) / IFERROR($ND203/FRACAS!$AY$1*60,0), 1 )))</f>
        <v/>
      </c>
      <c r="NV203" s="347" t="str" cm="1">
        <f t="array" ref="NV203">IF($ND203=0,"",(IFERROR( (IFERROR($ND203/FRACAS!$AY$1*60,0) - SUMPRODUCT( (FRACAS!$K$5:$K$9999=NV$2) * IFERROR(FRACAS!$AN$5:$AN$9999,0) ) ) / IFERROR($ND203/FRACAS!$AY$1*60,0), 1 )))</f>
        <v/>
      </c>
      <c r="NW203" s="347" t="str" cm="1">
        <f t="array" ref="NW203">IF($ND203=0,"",(IFERROR( (IFERROR($ND203/FRACAS!$AY$1*60,0) - SUMPRODUCT( (FRACAS!$K$5:$K$9999=NW$2) * IFERROR(FRACAS!$AN$5:$AN$9999,0) ) ) / IFERROR($ND203/FRACAS!$AY$1*60,0), 1 )))</f>
        <v/>
      </c>
      <c r="NX203" s="347" t="str" cm="1">
        <f t="array" ref="NX203">IF($ND203=0,"",(IFERROR( (IFERROR($ND203/FRACAS!$AY$1*60,0) - SUMPRODUCT( (FRACAS!$K$5:$K$9999=NX$2) * IFERROR(FRACAS!$AN$5:$AN$9999,0) ) ) / IFERROR($ND203/FRACAS!$AY$1*60,0), 1 )))</f>
        <v/>
      </c>
      <c r="NY203" s="347" t="str" cm="1">
        <f t="array" ref="NY203">IF($ND203=0,"",(IFERROR( (IFERROR($ND203/FRACAS!$AY$1*60,0) - SUMPRODUCT( (FRACAS!$K$5:$K$9999=NY$2) * IFERROR(FRACAS!$AN$5:$AN$9999,0) ) ) / IFERROR($ND203/FRACAS!$AY$1*60,0), 1 )))</f>
        <v/>
      </c>
      <c r="NZ203" s="347" t="str" cm="1">
        <f t="array" ref="NZ203">IF($ND203=0,"",(IFERROR( (IFERROR($ND203/FRACAS!$AY$1*60,0) - SUMPRODUCT( (FRACAS!$K$5:$K$9999=NZ$2) * IFERROR(FRACAS!$AN$5:$AN$9999,0) ) ) / IFERROR($ND203/FRACAS!$AY$1*60,0), 1 )))</f>
        <v/>
      </c>
      <c r="OA203" s="347" t="str" cm="1">
        <f t="array" ref="OA203">IF($ND203=0,"",(IFERROR( (IFERROR($ND203/FRACAS!$AY$1*60,0) - SUMPRODUCT( (FRACAS!$K$5:$K$9999=OA$2) * IFERROR(FRACAS!$AN$5:$AN$9999,0) ) ) / IFERROR($ND203/FRACAS!$AY$1*60,0), 1 )))</f>
        <v/>
      </c>
      <c r="OB203" s="347" t="str" cm="1">
        <f t="array" ref="OB203">IF($ND203=0,"",(IFERROR( (IFERROR($ND203/FRACAS!$AY$1*60,0) - SUMPRODUCT( (FRACAS!$K$5:$K$9999=OB$2) * IFERROR(FRACAS!$AN$5:$AN$9999,0) ) ) / IFERROR($ND203/FRACAS!$AY$1*60,0), 1 )))</f>
        <v/>
      </c>
      <c r="OC203" s="347" t="str" cm="1">
        <f t="array" ref="OC203">IF($ND203=0,"",(IFERROR( (IFERROR($ND203/FRACAS!$AY$1*60,0) - SUMPRODUCT( (FRACAS!$K$5:$K$9999=OC$2) * IFERROR(FRACAS!$AN$5:$AN$9999,0) ) ) / IFERROR($ND203/FRACAS!$AY$1*60,0), 1 )))</f>
        <v/>
      </c>
      <c r="OD203" s="347" t="str" cm="1">
        <f t="array" ref="OD203">IF($ND203=0,"",(IFERROR( (IFERROR($ND203/FRACAS!$AY$1*60,0) - SUMPRODUCT( (FRACAS!$K$5:$K$9999=OD$2) * IFERROR(FRACAS!$AN$5:$AN$9999,0) ) ) / IFERROR($ND203/FRACAS!$AY$1*60,0), 1 )))</f>
        <v/>
      </c>
      <c r="OE203" s="347" t="str" cm="1">
        <f t="array" ref="OE203">IF($ND203=0,"",(IFERROR( (IFERROR($ND203/FRACAS!$AY$1*60,0) - SUMPRODUCT( (FRACAS!$K$5:$K$9999=OE$2) * IFERROR(FRACAS!$AN$5:$AN$9999,0) ) ) / IFERROR($ND203/FRACAS!$AY$1*60,0), 1 )))</f>
        <v/>
      </c>
      <c r="OF203" s="347" t="str" cm="1">
        <f t="array" ref="OF203">IF($ND203=0,"",(IFERROR( (IFERROR($ND203/FRACAS!$AY$1*60,0) - SUMPRODUCT( (FRACAS!$K$5:$K$9999=OF$2) * IFERROR(FRACAS!$AN$5:$AN$9999,0) ) ) / IFERROR($ND203/FRACAS!$AY$1*60,0), 1 )))</f>
        <v/>
      </c>
      <c r="OG203" s="347" t="str" cm="1">
        <f t="array" ref="OG203">IF($ND203=0,"",(IFERROR( (IFERROR($ND203/FRACAS!$AY$1*60,0) - SUMPRODUCT( (FRACAS!$K$5:$K$9999=OG$2) * IFERROR(FRACAS!$AN$5:$AN$9999,0) ) ) / IFERROR($ND203/FRACAS!$AY$1*60,0), 1 )))</f>
        <v/>
      </c>
      <c r="OH203" s="347" t="str" cm="1">
        <f t="array" ref="OH203">IF($ND203=0,"",(IFERROR( (IFERROR($ND203/FRACAS!$AY$1*60,0) - SUMPRODUCT( (FRACAS!$K$5:$K$9999=OH$2) * IFERROR(FRACAS!$AN$5:$AN$9999,0) ) ) / IFERROR($ND203/FRACAS!$AY$1*60,0), 1 )))</f>
        <v/>
      </c>
      <c r="OI203" s="347" t="str" cm="1">
        <f t="array" ref="OI203">IF($ND203=0,"",(IFERROR( (IFERROR($ND203/FRACAS!$AY$1*60,0) - SUMPRODUCT( (FRACAS!$K$5:$K$9999=OI$2) * IFERROR(FRACAS!$AN$5:$AN$9999,0) ) ) / IFERROR($ND203/FRACAS!$AY$1*60,0), 1 )))</f>
        <v/>
      </c>
      <c r="OJ203" s="347" t="str" cm="1">
        <f t="array" ref="OJ203">IF($ND203=0,"",(IFERROR( (IFERROR($ND203/FRACAS!$AY$1*60,0) - SUMPRODUCT( (FRACAS!$K$5:$K$9999=OJ$2) * IFERROR(FRACAS!$AN$5:$AN$9999,0) ) ) / IFERROR($ND203/FRACAS!$AY$1*60,0), 1 )))</f>
        <v/>
      </c>
      <c r="OK203" s="347" t="str" cm="1">
        <f t="array" ref="OK203">IF($ND203=0,"",(IFERROR( (IFERROR($ND203/FRACAS!$AY$1*60,0) - SUMPRODUCT( (FRACAS!$K$5:$K$9999=OK$2) * IFERROR(FRACAS!$AN$5:$AN$9999,0) ) ) / IFERROR($ND203/FRACAS!$AY$1*60,0), 1 )))</f>
        <v/>
      </c>
      <c r="OL203" s="347" t="str" cm="1">
        <f t="array" ref="OL203">IF($ND203=0,"",(IFERROR( (IFERROR($ND203/FRACAS!$AY$1*60,0) - SUMPRODUCT( (FRACAS!$K$5:$K$9999=OL$2) * IFERROR(FRACAS!$AN$5:$AN$9999,0) ) ) / IFERROR($ND203/FRACAS!$AY$1*60,0), 1 )))</f>
        <v/>
      </c>
      <c r="OM203" s="347" t="str" cm="1">
        <f t="array" ref="OM203">IF($ND203=0,"",(IFERROR( (IFERROR($ND203/FRACAS!$AY$1*60,0) - SUMPRODUCT( (FRACAS!$K$5:$K$9999=OM$2) * IFERROR(FRACAS!$AN$5:$AN$9999,0) ) ) / IFERROR($ND203/FRACAS!$AY$1*60,0), 1 )))</f>
        <v/>
      </c>
      <c r="ON203" s="347" t="str" cm="1">
        <f t="array" ref="ON203">IF($ND203=0,"",(IFERROR( (IFERROR($ND203/FRACAS!$AY$1*60,0) - SUMPRODUCT( (FRACAS!$K$5:$K$9999=ON$2) * IFERROR(FRACAS!$AN$5:$AN$9999,0) ) ) / IFERROR($ND203/FRACAS!$AY$1*60,0), 1 )))</f>
        <v/>
      </c>
    </row>
    <row r="204" spans="2:404" ht="15" customHeight="1">
      <c r="B204" s="301" t="s">
        <v>259</v>
      </c>
      <c r="C204" s="302">
        <v>46654</v>
      </c>
      <c r="D204" s="279"/>
      <c r="E204" s="279"/>
      <c r="F204" s="279"/>
      <c r="G204" s="279"/>
      <c r="H204" s="279"/>
      <c r="I204" s="279"/>
      <c r="J204" s="279"/>
      <c r="K204" s="279"/>
      <c r="L204" s="279"/>
      <c r="M204" s="279"/>
      <c r="N204" s="305"/>
      <c r="O204" s="279"/>
      <c r="P204" s="279"/>
      <c r="Q204" s="279"/>
      <c r="R204" s="279"/>
      <c r="S204" s="279"/>
      <c r="T204" s="279"/>
      <c r="U204" s="279"/>
      <c r="V204" s="279"/>
      <c r="W204" s="279"/>
      <c r="X204" s="279"/>
      <c r="Y204" s="279"/>
      <c r="Z204" s="279"/>
      <c r="AA204" s="279"/>
      <c r="AB204" s="279"/>
      <c r="AC204" s="279"/>
      <c r="AD204" s="279"/>
      <c r="AE204" s="279"/>
      <c r="AF204" s="279"/>
      <c r="AG204" s="279"/>
      <c r="AH204" s="279"/>
      <c r="AI204" s="279"/>
      <c r="AJ204" s="279"/>
      <c r="AK204" s="279"/>
      <c r="AL204" s="279"/>
      <c r="AM204" s="279"/>
      <c r="AN204" s="279"/>
      <c r="AO204" s="279"/>
      <c r="AP204" s="279"/>
      <c r="AQ204" s="279"/>
      <c r="AR204" s="279"/>
      <c r="AS204" s="279"/>
      <c r="AT204" s="279"/>
      <c r="AU204" s="279"/>
      <c r="AV204" s="279"/>
      <c r="AW204" s="279"/>
      <c r="AX204" s="279"/>
      <c r="AY204" s="279"/>
      <c r="AZ204" s="279"/>
      <c r="BA204" s="280"/>
      <c r="BB204" s="266"/>
      <c r="BD204" s="352"/>
      <c r="BE204" s="352"/>
      <c r="BF204" s="352"/>
      <c r="BG204" s="352"/>
      <c r="BH204" s="352"/>
      <c r="BI204" s="352"/>
      <c r="BJ204" s="352"/>
      <c r="BK204" s="352"/>
      <c r="BL204" s="352"/>
      <c r="BM204" s="352"/>
      <c r="BN204" s="352"/>
      <c r="BO204" s="352"/>
      <c r="BP204" s="352"/>
      <c r="BQ204" s="352"/>
      <c r="BR204" s="352"/>
      <c r="BS204" s="352"/>
      <c r="BT204" s="352"/>
      <c r="BU204" s="352"/>
      <c r="BV204" s="352"/>
      <c r="BW204" s="352"/>
      <c r="BX204" s="352"/>
      <c r="BY204" s="352"/>
      <c r="BZ204" s="352"/>
      <c r="CA204" s="352"/>
      <c r="CB204" s="352"/>
      <c r="CC204" s="352"/>
      <c r="CD204" s="352"/>
      <c r="CE204" s="352"/>
      <c r="CF204" s="352"/>
      <c r="CG204" s="352"/>
      <c r="CH204" s="352"/>
      <c r="CI204" s="352"/>
      <c r="CJ204" s="352"/>
      <c r="CK204" s="352"/>
      <c r="CL204" s="352"/>
      <c r="CM204" s="352"/>
      <c r="CN204" s="352"/>
      <c r="CO204" s="352"/>
      <c r="CP204" s="352"/>
      <c r="CQ204" s="352"/>
      <c r="CR204" s="352"/>
      <c r="CS204" s="352"/>
      <c r="CT204" s="352"/>
      <c r="CU204" s="352"/>
      <c r="CV204" s="352"/>
      <c r="CW204" s="352"/>
      <c r="CX204" s="352"/>
      <c r="CY204" s="352"/>
      <c r="CZ204" s="352"/>
      <c r="DA204" s="352"/>
      <c r="DC204" s="266">
        <f t="shared" si="19"/>
        <v>0</v>
      </c>
      <c r="DD204" s="302" t="str">
        <f t="shared" si="20"/>
        <v/>
      </c>
      <c r="DE204" s="328" t="str">
        <f>IF(D204&gt; 0,(COUNTIFS(FRACAS!$B$5:$B$9997, D$4, FRACAS!$D$5:$D$9997, "&lt;="&amp;D204)), "" )</f>
        <v/>
      </c>
      <c r="DF204" s="282" t="str">
        <f>IF(E204&gt; 0,(COUNTIFS(FRACAS!$B$5:$B$9997, E$4, FRACAS!$D$5:$D$9997, "&lt;="&amp;E204)), "" )</f>
        <v/>
      </c>
      <c r="DG204" s="282" t="str">
        <f>IF(F204&gt; 0,(COUNTIFS(FRACAS!$B$5:$B$9997, F$4, FRACAS!$D$5:$D$9997, "&lt;="&amp;F204)), "" )</f>
        <v/>
      </c>
      <c r="DH204" s="282" t="str">
        <f>IF(G204&gt; 0,(COUNTIFS(FRACAS!$B$5:$B$9997, G$4, FRACAS!$D$5:$D$9997, "&lt;="&amp;G204)), "" )</f>
        <v/>
      </c>
      <c r="DI204" s="282" t="str">
        <f>IF(H204&gt; 0,(COUNTIFS(FRACAS!$B$5:$B$9997, H$4, FRACAS!$D$5:$D$9997, "&lt;="&amp;H204)), "" )</f>
        <v/>
      </c>
      <c r="DJ204" s="282" t="str">
        <f>IF(I204&gt; 0,(COUNTIFS(FRACAS!$B$5:$B$9997, I$4, FRACAS!$D$5:$D$9997, "&lt;="&amp;I204)), "" )</f>
        <v/>
      </c>
      <c r="DK204" s="282" t="str">
        <f>IF(J204&gt; 0,(COUNTIFS(FRACAS!$B$5:$B$9997, J$4, FRACAS!$D$5:$D$9997, "&lt;="&amp;J204)), "" )</f>
        <v/>
      </c>
      <c r="DL204" s="282" t="str">
        <f>IF(K204&gt; 0,(COUNTIFS(FRACAS!$B$5:$B$9997, K$4, FRACAS!$D$5:$D$9997, "&lt;="&amp;K204)), "" )</f>
        <v/>
      </c>
      <c r="DM204" s="282" t="str">
        <f>IF(L204&gt; 0,(COUNTIFS(FRACAS!$B$5:$B$9997, L$4, FRACAS!$D$5:$D$9997, "&lt;="&amp;L204)), "" )</f>
        <v/>
      </c>
      <c r="DN204" s="282" t="str">
        <f>IF(M204&gt; 0,(COUNTIFS(FRACAS!$B$5:$B$9997, M$4, FRACAS!$D$5:$D$9997, "&lt;="&amp;M204)), "" )</f>
        <v/>
      </c>
      <c r="DO204" s="308"/>
      <c r="DP204" s="276"/>
      <c r="DQ204" s="276"/>
      <c r="DR204" s="276"/>
      <c r="DS204" s="276"/>
      <c r="DT204" s="276"/>
      <c r="DU204" s="276"/>
      <c r="DV204" s="276"/>
      <c r="DW204" s="276"/>
      <c r="DX204" s="276"/>
      <c r="DY204" s="276"/>
      <c r="DZ204" s="276"/>
      <c r="EA204" s="276"/>
      <c r="EB204" s="276"/>
      <c r="EC204" s="276"/>
      <c r="ED204" s="276"/>
      <c r="EE204" s="276"/>
      <c r="EF204" s="276"/>
      <c r="EG204" s="276"/>
      <c r="EH204" s="276"/>
      <c r="EI204" s="276"/>
      <c r="EJ204" s="276"/>
      <c r="EK204" s="276"/>
      <c r="EL204" s="276"/>
      <c r="EM204" s="276"/>
      <c r="EN204" s="276"/>
      <c r="EO204" s="276"/>
      <c r="EP204" s="276"/>
      <c r="EQ204" s="276"/>
      <c r="ER204" s="276"/>
      <c r="ES204" s="276"/>
      <c r="ET204" s="276"/>
      <c r="EU204" s="276"/>
      <c r="EV204" s="276"/>
      <c r="EW204" s="276"/>
      <c r="EX204" s="276"/>
      <c r="EY204" s="276"/>
      <c r="EZ204" s="276"/>
      <c r="FA204" s="276"/>
      <c r="FB204" s="277"/>
      <c r="JN204" s="310"/>
      <c r="JO204" s="309"/>
      <c r="JP204" s="309"/>
      <c r="JQ204" s="309"/>
      <c r="JR204" s="309"/>
      <c r="JS204" s="309"/>
      <c r="JT204" s="309"/>
      <c r="JU204" s="309"/>
      <c r="JV204" s="309"/>
      <c r="JW204" s="309"/>
      <c r="JX204" s="309"/>
      <c r="JY204" s="309"/>
      <c r="JZ204" s="309"/>
      <c r="KA204" s="309"/>
      <c r="KB204" s="309"/>
      <c r="KC204" s="309"/>
      <c r="KD204" s="309"/>
      <c r="KE204" s="309"/>
      <c r="KF204" s="309"/>
      <c r="KG204" s="309"/>
      <c r="KH204" s="309"/>
      <c r="KI204" s="309"/>
      <c r="KJ204" s="309"/>
      <c r="KK204" s="309"/>
      <c r="KL204" s="309"/>
      <c r="KM204" s="309"/>
      <c r="KN204" s="309"/>
      <c r="KO204" s="309"/>
      <c r="KP204" s="309"/>
      <c r="KQ204" s="309"/>
      <c r="KR204" s="309"/>
      <c r="KS204" s="309"/>
      <c r="KT204" s="309"/>
      <c r="KU204" s="309"/>
      <c r="KV204" s="309"/>
      <c r="KW204" s="309"/>
      <c r="KX204" s="309"/>
      <c r="KY204" s="309"/>
      <c r="KZ204" s="309"/>
      <c r="LA204" s="309"/>
      <c r="LC204" s="302" t="str">
        <f t="shared" si="22"/>
        <v/>
      </c>
      <c r="LD204" s="354" t="str" cm="1">
        <f t="array" ref="LD204">IFERROR(
    (((D204/FRACAS!$AY$1)*60))
    /
    (((D204/FRACAS!$AY$1)*60) + SUMPRODUCT((FRACAS!$B$5:$B$9997=D$4)*(FRACAS!$D$5:$D$9997&lt;=D204)*(IFERROR(FRACAS!$AM$5:$AM$9997,0)))
    ),"")</f>
        <v/>
      </c>
      <c r="LE204" s="354" t="str" cm="1">
        <f t="array" ref="LE204">IFERROR(
    (((E204/FRACAS!$AY$1)*60))
    /
    (((E204/FRACAS!$AY$1)*60) + SUMPRODUCT((FRACAS!$B$5:$B$9997=E$4)*(FRACAS!$D$5:$D$9997&lt;=E204)*(IFERROR(FRACAS!$AM$5:$AM$9997,0)))
    ),"")</f>
        <v/>
      </c>
      <c r="LF204" s="354" t="str" cm="1">
        <f t="array" ref="LF204">IFERROR(
    (((F204/FRACAS!$AY$1)*60))
    /
    (((F204/FRACAS!$AY$1)*60) + SUMPRODUCT((FRACAS!$B$5:$B$9997=F$4)*(FRACAS!$D$5:$D$9997&lt;=F204)*(IFERROR(FRACAS!$AM$5:$AM$9997,0)))
    ),"")</f>
        <v/>
      </c>
      <c r="LG204" s="354" t="str" cm="1">
        <f t="array" ref="LG204">IFERROR(
    (((G204/FRACAS!$AY$1)*60))
    /
    (((G204/FRACAS!$AY$1)*60) + SUMPRODUCT((FRACAS!$B$5:$B$9997=G$4)*(FRACAS!$D$5:$D$9997&lt;=G204)*(IFERROR(FRACAS!$AM$5:$AM$9997,0)))
    ),"")</f>
        <v/>
      </c>
      <c r="LH204" s="354" t="str" cm="1">
        <f t="array" ref="LH204">IFERROR(
    (((H204/FRACAS!$AY$1)*60))
    /
    (((H204/FRACAS!$AY$1)*60) + SUMPRODUCT((FRACAS!$B$5:$B$9997=H$4)*(FRACAS!$D$5:$D$9997&lt;=H204)*(IFERROR(FRACAS!$AM$5:$AM$9997,0)))
    ),"")</f>
        <v/>
      </c>
      <c r="LI204" s="354" t="str" cm="1">
        <f t="array" ref="LI204">IFERROR(
    (((I204/FRACAS!$AY$1)*60))
    /
    (((I204/FRACAS!$AY$1)*60) + SUMPRODUCT((FRACAS!$B$5:$B$9997=I$4)*(FRACAS!$D$5:$D$9997&lt;=I204)*(IFERROR(FRACAS!$AM$5:$AM$9997,0)))
    ),"")</f>
        <v/>
      </c>
      <c r="LJ204" s="354" t="str" cm="1">
        <f t="array" ref="LJ204">IFERROR(
    (((J204/FRACAS!$AY$1)*60))
    /
    (((J204/FRACAS!$AY$1)*60) + SUMPRODUCT((FRACAS!$B$5:$B$9997=J$4)*(FRACAS!$D$5:$D$9997&lt;=J204)*(IFERROR(FRACAS!$AM$5:$AM$9997,0)))
    ),"")</f>
        <v/>
      </c>
      <c r="LK204" s="354" t="str" cm="1">
        <f t="array" ref="LK204">IFERROR(
    (((K204/FRACAS!$AY$1)*60))
    /
    (((K204/FRACAS!$AY$1)*60) + SUMPRODUCT((FRACAS!$B$5:$B$9997=K$4)*(FRACAS!$D$5:$D$9997&lt;=K204)*(IFERROR(FRACAS!$AM$5:$AM$9997,0)))
    ),"")</f>
        <v/>
      </c>
      <c r="LL204" s="354" t="str" cm="1">
        <f t="array" ref="LL204">IFERROR(
    (((L204/FRACAS!$AY$1)*60))
    /
    (((L204/FRACAS!$AY$1)*60) + SUMPRODUCT((FRACAS!$B$5:$B$9997=L$4)*(FRACAS!$D$5:$D$9997&lt;=L204)*(IFERROR(FRACAS!$AM$5:$AM$9997,0)))
    ),"")</f>
        <v/>
      </c>
      <c r="LM204" s="354" t="str" cm="1">
        <f t="array" ref="LM204">IFERROR(
    (((M204/FRACAS!$AY$1)*60))
    /
    (((M204/FRACAS!$AY$1)*60) + SUMPRODUCT((FRACAS!$B$5:$B$9997=M$4)*(FRACAS!$D$5:$D$9997&lt;=M204)*(IFERROR(FRACAS!$AM$5:$AM$9997,0)))
    ),"")</f>
        <v/>
      </c>
      <c r="LN204" s="308"/>
      <c r="LO204" s="276"/>
      <c r="LP204" s="276"/>
      <c r="LQ204" s="276"/>
      <c r="LR204" s="276"/>
      <c r="LS204" s="276"/>
      <c r="LT204" s="276"/>
      <c r="LU204" s="276"/>
      <c r="LV204" s="276"/>
      <c r="LW204" s="276"/>
      <c r="LX204" s="276"/>
      <c r="LY204" s="276"/>
      <c r="LZ204" s="276"/>
      <c r="MA204" s="276"/>
      <c r="MB204" s="276"/>
      <c r="MC204" s="276"/>
      <c r="MD204" s="276"/>
      <c r="ME204" s="276"/>
      <c r="MF204" s="276"/>
      <c r="MG204" s="276"/>
      <c r="MH204" s="276"/>
      <c r="MI204" s="276"/>
      <c r="MJ204" s="276"/>
      <c r="MK204" s="276"/>
      <c r="ML204" s="276"/>
      <c r="MM204" s="276"/>
      <c r="MN204" s="276"/>
      <c r="MO204" s="276"/>
      <c r="MP204" s="276"/>
      <c r="MQ204" s="276"/>
      <c r="MR204" s="276"/>
      <c r="MS204" s="276"/>
      <c r="MT204" s="276"/>
      <c r="MU204" s="276"/>
      <c r="MV204" s="276"/>
      <c r="MW204" s="276"/>
      <c r="MX204" s="276"/>
      <c r="MY204" s="276"/>
      <c r="MZ204" s="276"/>
      <c r="NA204" s="277"/>
      <c r="ND204" s="345">
        <f t="shared" si="23"/>
        <v>0</v>
      </c>
      <c r="NE204" s="346" t="str">
        <f t="shared" si="21"/>
        <v/>
      </c>
      <c r="NF204" s="347" t="str" cm="1">
        <f t="array" ref="NF204">IF($ND204=0,"",(IFERROR( (IFERROR($ND204/FRACAS!$AY$1*60,0) - SUMPRODUCT( (FRACAS!$K$5:$K$9999=NF$2) * IFERROR(FRACAS!$AN$5:$AN$9999,0) ) ) / IFERROR($ND204/FRACAS!$AY$1*60,0), 1 )))</f>
        <v/>
      </c>
      <c r="NG204" s="347" t="str" cm="1">
        <f t="array" ref="NG204">IF($ND204=0,"",(IFERROR( (IFERROR($ND204/FRACAS!$AY$1*60,0) - SUMPRODUCT( (FRACAS!$K$5:$K$9999=NG$2) * IFERROR(FRACAS!$AN$5:$AN$9999,0) ) ) / IFERROR($ND204/FRACAS!$AY$1*60,0), 1 )))</f>
        <v/>
      </c>
      <c r="NH204" s="347" t="str" cm="1">
        <f t="array" ref="NH204">IF($ND204=0,"",(IFERROR( (IFERROR($ND204/FRACAS!$AY$1*60,0) - SUMPRODUCT( (FRACAS!$K$5:$K$9999=NH$2) * IFERROR(FRACAS!$AN$5:$AN$9999,0) ) ) / IFERROR($ND204/FRACAS!$AY$1*60,0), 1 )))</f>
        <v/>
      </c>
      <c r="NI204" s="347" t="str" cm="1">
        <f t="array" ref="NI204">IF($ND204=0,"",(IFERROR( (IFERROR($ND204/FRACAS!$AY$1*60,0) - SUMPRODUCT( (FRACAS!$K$5:$K$9999=NI$2) * IFERROR(FRACAS!$AN$5:$AN$9999,0) ) ) / IFERROR($ND204/FRACAS!$AY$1*60,0), 1 )))</f>
        <v/>
      </c>
      <c r="NJ204" s="347" t="str" cm="1">
        <f t="array" ref="NJ204">IF($ND204=0,"",(IFERROR( (IFERROR($ND204/FRACAS!$AY$1*60,0) - SUMPRODUCT( (FRACAS!$K$5:$K$9999=NJ$2) * IFERROR(FRACAS!$AN$5:$AN$9999,0) ) ) / IFERROR($ND204/FRACAS!$AY$1*60,0), 1 )))</f>
        <v/>
      </c>
      <c r="NK204" s="347" t="str" cm="1">
        <f t="array" ref="NK204">IF($ND204=0,"",(IFERROR( (IFERROR($ND204/FRACAS!$AY$1*60,0) - SUMPRODUCT( (FRACAS!$K$5:$K$9999=NK$2) * IFERROR(FRACAS!$AN$5:$AN$9999,0) ) ) / IFERROR($ND204/FRACAS!$AY$1*60,0), 1 )))</f>
        <v/>
      </c>
      <c r="NL204" s="347" t="str" cm="1">
        <f t="array" ref="NL204">IF($ND204=0,"",(IFERROR( (IFERROR($ND204/FRACAS!$AY$1*60,0) - SUMPRODUCT( (FRACAS!$K$5:$K$9999=NL$2) * IFERROR(FRACAS!$AN$5:$AN$9999,0) ) ) / IFERROR($ND204/FRACAS!$AY$1*60,0), 1 )))</f>
        <v/>
      </c>
      <c r="NM204" s="347" t="str" cm="1">
        <f t="array" ref="NM204">IF($ND204=0,"",(IFERROR( (IFERROR($ND204/FRACAS!$AY$1*60,0) - SUMPRODUCT( (FRACAS!$K$5:$K$9999=NM$2) * IFERROR(FRACAS!$AN$5:$AN$9999,0) ) ) / IFERROR($ND204/FRACAS!$AY$1*60,0), 1 )))</f>
        <v/>
      </c>
      <c r="NN204" s="347" t="str" cm="1">
        <f t="array" ref="NN204">IF($ND204=0,"",(IFERROR( (IFERROR($ND204/FRACAS!$AY$1*60,0) - SUMPRODUCT( (FRACAS!$K$5:$K$9999=NN$2) * IFERROR(FRACAS!$AN$5:$AN$9999,0) ) ) / IFERROR($ND204/FRACAS!$AY$1*60,0), 1 )))</f>
        <v/>
      </c>
      <c r="NO204" s="347" t="str" cm="1">
        <f t="array" ref="NO204">IF($ND204=0,"",(IFERROR( (IFERROR($ND204/FRACAS!$AY$1*60,0) - SUMPRODUCT( (FRACAS!$K$5:$K$9999=NO$2) * IFERROR(FRACAS!$AN$5:$AN$9999,0) ) ) / IFERROR($ND204/FRACAS!$AY$1*60,0), 1 )))</f>
        <v/>
      </c>
      <c r="NP204" s="347" t="str" cm="1">
        <f t="array" ref="NP204">IF($ND204=0,"",(IFERROR( (IFERROR($ND204/FRACAS!$AY$1*60,0) - SUMPRODUCT( (FRACAS!$K$5:$K$9999=NP$2) * IFERROR(FRACAS!$AN$5:$AN$9999,0) ) ) / IFERROR($ND204/FRACAS!$AY$1*60,0), 1 )))</f>
        <v/>
      </c>
      <c r="NQ204" s="347" t="str" cm="1">
        <f t="array" ref="NQ204">IF($ND204=0,"",(IFERROR( (IFERROR($ND204/FRACAS!$AY$1*60,0) - SUMPRODUCT( (FRACAS!$K$5:$K$9999=NQ$2) * IFERROR(FRACAS!$AN$5:$AN$9999,0) ) ) / IFERROR($ND204/FRACAS!$AY$1*60,0), 1 )))</f>
        <v/>
      </c>
      <c r="NR204" s="347" t="str" cm="1">
        <f t="array" ref="NR204">IF($ND204=0,"",(IFERROR( (IFERROR($ND204/FRACAS!$AY$1*60,0) - SUMPRODUCT( (FRACAS!$K$5:$K$9999=NR$2) * IFERROR(FRACAS!$AN$5:$AN$9999,0) ) ) / IFERROR($ND204/FRACAS!$AY$1*60,0), 1 )))</f>
        <v/>
      </c>
      <c r="NS204" s="347" t="str" cm="1">
        <f t="array" ref="NS204">IF($ND204=0,"",(IFERROR( (IFERROR($ND204/FRACAS!$AY$1*60,0) - SUMPRODUCT( (FRACAS!$K$5:$K$9999=NS$2) * IFERROR(FRACAS!$AN$5:$AN$9999,0) ) ) / IFERROR($ND204/FRACAS!$AY$1*60,0), 1 )))</f>
        <v/>
      </c>
      <c r="NT204" s="347" t="str" cm="1">
        <f t="array" ref="NT204">IF($ND204=0,"",(IFERROR( (IFERROR($ND204/FRACAS!$AY$1*60,0) - SUMPRODUCT( (FRACAS!$K$5:$K$9999=NT$2) * IFERROR(FRACAS!$AN$5:$AN$9999,0) ) ) / IFERROR($ND204/FRACAS!$AY$1*60,0), 1 )))</f>
        <v/>
      </c>
      <c r="NU204" s="347" t="str" cm="1">
        <f t="array" ref="NU204">IF($ND204=0,"",(IFERROR( (IFERROR($ND204/FRACAS!$AY$1*60,0) - SUMPRODUCT( (FRACAS!$K$5:$K$9999=NU$2) * IFERROR(FRACAS!$AN$5:$AN$9999,0) ) ) / IFERROR($ND204/FRACAS!$AY$1*60,0), 1 )))</f>
        <v/>
      </c>
      <c r="NV204" s="347" t="str" cm="1">
        <f t="array" ref="NV204">IF($ND204=0,"",(IFERROR( (IFERROR($ND204/FRACAS!$AY$1*60,0) - SUMPRODUCT( (FRACAS!$K$5:$K$9999=NV$2) * IFERROR(FRACAS!$AN$5:$AN$9999,0) ) ) / IFERROR($ND204/FRACAS!$AY$1*60,0), 1 )))</f>
        <v/>
      </c>
      <c r="NW204" s="347" t="str" cm="1">
        <f t="array" ref="NW204">IF($ND204=0,"",(IFERROR( (IFERROR($ND204/FRACAS!$AY$1*60,0) - SUMPRODUCT( (FRACAS!$K$5:$K$9999=NW$2) * IFERROR(FRACAS!$AN$5:$AN$9999,0) ) ) / IFERROR($ND204/FRACAS!$AY$1*60,0), 1 )))</f>
        <v/>
      </c>
      <c r="NX204" s="347" t="str" cm="1">
        <f t="array" ref="NX204">IF($ND204=0,"",(IFERROR( (IFERROR($ND204/FRACAS!$AY$1*60,0) - SUMPRODUCT( (FRACAS!$K$5:$K$9999=NX$2) * IFERROR(FRACAS!$AN$5:$AN$9999,0) ) ) / IFERROR($ND204/FRACAS!$AY$1*60,0), 1 )))</f>
        <v/>
      </c>
      <c r="NY204" s="347" t="str" cm="1">
        <f t="array" ref="NY204">IF($ND204=0,"",(IFERROR( (IFERROR($ND204/FRACAS!$AY$1*60,0) - SUMPRODUCT( (FRACAS!$K$5:$K$9999=NY$2) * IFERROR(FRACAS!$AN$5:$AN$9999,0) ) ) / IFERROR($ND204/FRACAS!$AY$1*60,0), 1 )))</f>
        <v/>
      </c>
      <c r="NZ204" s="347" t="str" cm="1">
        <f t="array" ref="NZ204">IF($ND204=0,"",(IFERROR( (IFERROR($ND204/FRACAS!$AY$1*60,0) - SUMPRODUCT( (FRACAS!$K$5:$K$9999=NZ$2) * IFERROR(FRACAS!$AN$5:$AN$9999,0) ) ) / IFERROR($ND204/FRACAS!$AY$1*60,0), 1 )))</f>
        <v/>
      </c>
      <c r="OA204" s="347" t="str" cm="1">
        <f t="array" ref="OA204">IF($ND204=0,"",(IFERROR( (IFERROR($ND204/FRACAS!$AY$1*60,0) - SUMPRODUCT( (FRACAS!$K$5:$K$9999=OA$2) * IFERROR(FRACAS!$AN$5:$AN$9999,0) ) ) / IFERROR($ND204/FRACAS!$AY$1*60,0), 1 )))</f>
        <v/>
      </c>
      <c r="OB204" s="347" t="str" cm="1">
        <f t="array" ref="OB204">IF($ND204=0,"",(IFERROR( (IFERROR($ND204/FRACAS!$AY$1*60,0) - SUMPRODUCT( (FRACAS!$K$5:$K$9999=OB$2) * IFERROR(FRACAS!$AN$5:$AN$9999,0) ) ) / IFERROR($ND204/FRACAS!$AY$1*60,0), 1 )))</f>
        <v/>
      </c>
      <c r="OC204" s="347" t="str" cm="1">
        <f t="array" ref="OC204">IF($ND204=0,"",(IFERROR( (IFERROR($ND204/FRACAS!$AY$1*60,0) - SUMPRODUCT( (FRACAS!$K$5:$K$9999=OC$2) * IFERROR(FRACAS!$AN$5:$AN$9999,0) ) ) / IFERROR($ND204/FRACAS!$AY$1*60,0), 1 )))</f>
        <v/>
      </c>
      <c r="OD204" s="347" t="str" cm="1">
        <f t="array" ref="OD204">IF($ND204=0,"",(IFERROR( (IFERROR($ND204/FRACAS!$AY$1*60,0) - SUMPRODUCT( (FRACAS!$K$5:$K$9999=OD$2) * IFERROR(FRACAS!$AN$5:$AN$9999,0) ) ) / IFERROR($ND204/FRACAS!$AY$1*60,0), 1 )))</f>
        <v/>
      </c>
      <c r="OE204" s="347" t="str" cm="1">
        <f t="array" ref="OE204">IF($ND204=0,"",(IFERROR( (IFERROR($ND204/FRACAS!$AY$1*60,0) - SUMPRODUCT( (FRACAS!$K$5:$K$9999=OE$2) * IFERROR(FRACAS!$AN$5:$AN$9999,0) ) ) / IFERROR($ND204/FRACAS!$AY$1*60,0), 1 )))</f>
        <v/>
      </c>
      <c r="OF204" s="347" t="str" cm="1">
        <f t="array" ref="OF204">IF($ND204=0,"",(IFERROR( (IFERROR($ND204/FRACAS!$AY$1*60,0) - SUMPRODUCT( (FRACAS!$K$5:$K$9999=OF$2) * IFERROR(FRACAS!$AN$5:$AN$9999,0) ) ) / IFERROR($ND204/FRACAS!$AY$1*60,0), 1 )))</f>
        <v/>
      </c>
      <c r="OG204" s="347" t="str" cm="1">
        <f t="array" ref="OG204">IF($ND204=0,"",(IFERROR( (IFERROR($ND204/FRACAS!$AY$1*60,0) - SUMPRODUCT( (FRACAS!$K$5:$K$9999=OG$2) * IFERROR(FRACAS!$AN$5:$AN$9999,0) ) ) / IFERROR($ND204/FRACAS!$AY$1*60,0), 1 )))</f>
        <v/>
      </c>
      <c r="OH204" s="347" t="str" cm="1">
        <f t="array" ref="OH204">IF($ND204=0,"",(IFERROR( (IFERROR($ND204/FRACAS!$AY$1*60,0) - SUMPRODUCT( (FRACAS!$K$5:$K$9999=OH$2) * IFERROR(FRACAS!$AN$5:$AN$9999,0) ) ) / IFERROR($ND204/FRACAS!$AY$1*60,0), 1 )))</f>
        <v/>
      </c>
      <c r="OI204" s="347" t="str" cm="1">
        <f t="array" ref="OI204">IF($ND204=0,"",(IFERROR( (IFERROR($ND204/FRACAS!$AY$1*60,0) - SUMPRODUCT( (FRACAS!$K$5:$K$9999=OI$2) * IFERROR(FRACAS!$AN$5:$AN$9999,0) ) ) / IFERROR($ND204/FRACAS!$AY$1*60,0), 1 )))</f>
        <v/>
      </c>
      <c r="OJ204" s="347" t="str" cm="1">
        <f t="array" ref="OJ204">IF($ND204=0,"",(IFERROR( (IFERROR($ND204/FRACAS!$AY$1*60,0) - SUMPRODUCT( (FRACAS!$K$5:$K$9999=OJ$2) * IFERROR(FRACAS!$AN$5:$AN$9999,0) ) ) / IFERROR($ND204/FRACAS!$AY$1*60,0), 1 )))</f>
        <v/>
      </c>
      <c r="OK204" s="347" t="str" cm="1">
        <f t="array" ref="OK204">IF($ND204=0,"",(IFERROR( (IFERROR($ND204/FRACAS!$AY$1*60,0) - SUMPRODUCT( (FRACAS!$K$5:$K$9999=OK$2) * IFERROR(FRACAS!$AN$5:$AN$9999,0) ) ) / IFERROR($ND204/FRACAS!$AY$1*60,0), 1 )))</f>
        <v/>
      </c>
      <c r="OL204" s="347" t="str" cm="1">
        <f t="array" ref="OL204">IF($ND204=0,"",(IFERROR( (IFERROR($ND204/FRACAS!$AY$1*60,0) - SUMPRODUCT( (FRACAS!$K$5:$K$9999=OL$2) * IFERROR(FRACAS!$AN$5:$AN$9999,0) ) ) / IFERROR($ND204/FRACAS!$AY$1*60,0), 1 )))</f>
        <v/>
      </c>
      <c r="OM204" s="347" t="str" cm="1">
        <f t="array" ref="OM204">IF($ND204=0,"",(IFERROR( (IFERROR($ND204/FRACAS!$AY$1*60,0) - SUMPRODUCT( (FRACAS!$K$5:$K$9999=OM$2) * IFERROR(FRACAS!$AN$5:$AN$9999,0) ) ) / IFERROR($ND204/FRACAS!$AY$1*60,0), 1 )))</f>
        <v/>
      </c>
      <c r="ON204" s="347" t="str" cm="1">
        <f t="array" ref="ON204">IF($ND204=0,"",(IFERROR( (IFERROR($ND204/FRACAS!$AY$1*60,0) - SUMPRODUCT( (FRACAS!$K$5:$K$9999=ON$2) * IFERROR(FRACAS!$AN$5:$AN$9999,0) ) ) / IFERROR($ND204/FRACAS!$AY$1*60,0), 1 )))</f>
        <v/>
      </c>
    </row>
    <row r="205" spans="2:404" ht="15" customHeight="1">
      <c r="B205" s="301" t="s">
        <v>260</v>
      </c>
      <c r="C205" s="302">
        <v>46661</v>
      </c>
      <c r="D205" s="279"/>
      <c r="E205" s="279"/>
      <c r="F205" s="279"/>
      <c r="G205" s="279"/>
      <c r="H205" s="279"/>
      <c r="I205" s="279"/>
      <c r="J205" s="279"/>
      <c r="K205" s="279"/>
      <c r="L205" s="279"/>
      <c r="M205" s="279"/>
      <c r="N205" s="305"/>
      <c r="O205" s="279"/>
      <c r="P205" s="279"/>
      <c r="Q205" s="279"/>
      <c r="R205" s="279"/>
      <c r="S205" s="279"/>
      <c r="T205" s="279"/>
      <c r="U205" s="279"/>
      <c r="V205" s="279"/>
      <c r="W205" s="279"/>
      <c r="X205" s="279"/>
      <c r="Y205" s="279"/>
      <c r="Z205" s="279"/>
      <c r="AA205" s="279"/>
      <c r="AB205" s="279"/>
      <c r="AC205" s="279"/>
      <c r="AD205" s="279"/>
      <c r="AE205" s="279"/>
      <c r="AF205" s="279"/>
      <c r="AG205" s="279"/>
      <c r="AH205" s="279"/>
      <c r="AI205" s="279"/>
      <c r="AJ205" s="279"/>
      <c r="AK205" s="279"/>
      <c r="AL205" s="279"/>
      <c r="AM205" s="279"/>
      <c r="AN205" s="279"/>
      <c r="AO205" s="279"/>
      <c r="AP205" s="279"/>
      <c r="AQ205" s="279"/>
      <c r="AR205" s="279"/>
      <c r="AS205" s="279"/>
      <c r="AT205" s="279"/>
      <c r="AU205" s="279"/>
      <c r="AV205" s="279"/>
      <c r="AW205" s="279"/>
      <c r="AX205" s="279"/>
      <c r="AY205" s="279"/>
      <c r="AZ205" s="279"/>
      <c r="BA205" s="280"/>
      <c r="BB205" s="266"/>
      <c r="BD205" s="352"/>
      <c r="BE205" s="352"/>
      <c r="BF205" s="352"/>
      <c r="BG205" s="352"/>
      <c r="BH205" s="352"/>
      <c r="BI205" s="352"/>
      <c r="BJ205" s="352"/>
      <c r="BK205" s="352"/>
      <c r="BL205" s="352"/>
      <c r="BM205" s="352"/>
      <c r="BN205" s="352"/>
      <c r="BO205" s="352"/>
      <c r="BP205" s="352"/>
      <c r="BQ205" s="352"/>
      <c r="BR205" s="352"/>
      <c r="BS205" s="352"/>
      <c r="BT205" s="352"/>
      <c r="BU205" s="352"/>
      <c r="BV205" s="352"/>
      <c r="BW205" s="352"/>
      <c r="BX205" s="352"/>
      <c r="BY205" s="352"/>
      <c r="BZ205" s="352"/>
      <c r="CA205" s="352"/>
      <c r="CB205" s="352"/>
      <c r="CC205" s="352"/>
      <c r="CD205" s="352"/>
      <c r="CE205" s="352"/>
      <c r="CF205" s="352"/>
      <c r="CG205" s="352"/>
      <c r="CH205" s="352"/>
      <c r="CI205" s="352"/>
      <c r="CJ205" s="352"/>
      <c r="CK205" s="352"/>
      <c r="CL205" s="352"/>
      <c r="CM205" s="352"/>
      <c r="CN205" s="352"/>
      <c r="CO205" s="352"/>
      <c r="CP205" s="352"/>
      <c r="CQ205" s="352"/>
      <c r="CR205" s="352"/>
      <c r="CS205" s="352"/>
      <c r="CT205" s="352"/>
      <c r="CU205" s="352"/>
      <c r="CV205" s="352"/>
      <c r="CW205" s="352"/>
      <c r="CX205" s="352"/>
      <c r="CY205" s="352"/>
      <c r="CZ205" s="352"/>
      <c r="DA205" s="352"/>
      <c r="DC205" s="266">
        <f t="shared" si="19"/>
        <v>0</v>
      </c>
      <c r="DD205" s="302" t="str">
        <f t="shared" si="20"/>
        <v/>
      </c>
      <c r="DE205" s="328" t="str">
        <f>IF(D205&gt; 0,(COUNTIFS(FRACAS!$B$5:$B$9997, D$4, FRACAS!$D$5:$D$9997, "&lt;="&amp;D205)), "" )</f>
        <v/>
      </c>
      <c r="DF205" s="282" t="str">
        <f>IF(E205&gt; 0,(COUNTIFS(FRACAS!$B$5:$B$9997, E$4, FRACAS!$D$5:$D$9997, "&lt;="&amp;E205)), "" )</f>
        <v/>
      </c>
      <c r="DG205" s="282" t="str">
        <f>IF(F205&gt; 0,(COUNTIFS(FRACAS!$B$5:$B$9997, F$4, FRACAS!$D$5:$D$9997, "&lt;="&amp;F205)), "" )</f>
        <v/>
      </c>
      <c r="DH205" s="282" t="str">
        <f>IF(G205&gt; 0,(COUNTIFS(FRACAS!$B$5:$B$9997, G$4, FRACAS!$D$5:$D$9997, "&lt;="&amp;G205)), "" )</f>
        <v/>
      </c>
      <c r="DI205" s="282" t="str">
        <f>IF(H205&gt; 0,(COUNTIFS(FRACAS!$B$5:$B$9997, H$4, FRACAS!$D$5:$D$9997, "&lt;="&amp;H205)), "" )</f>
        <v/>
      </c>
      <c r="DJ205" s="282" t="str">
        <f>IF(I205&gt; 0,(COUNTIFS(FRACAS!$B$5:$B$9997, I$4, FRACAS!$D$5:$D$9997, "&lt;="&amp;I205)), "" )</f>
        <v/>
      </c>
      <c r="DK205" s="282" t="str">
        <f>IF(J205&gt; 0,(COUNTIFS(FRACAS!$B$5:$B$9997, J$4, FRACAS!$D$5:$D$9997, "&lt;="&amp;J205)), "" )</f>
        <v/>
      </c>
      <c r="DL205" s="282" t="str">
        <f>IF(K205&gt; 0,(COUNTIFS(FRACAS!$B$5:$B$9997, K$4, FRACAS!$D$5:$D$9997, "&lt;="&amp;K205)), "" )</f>
        <v/>
      </c>
      <c r="DM205" s="282" t="str">
        <f>IF(L205&gt; 0,(COUNTIFS(FRACAS!$B$5:$B$9997, L$4, FRACAS!$D$5:$D$9997, "&lt;="&amp;L205)), "" )</f>
        <v/>
      </c>
      <c r="DN205" s="282" t="str">
        <f>IF(M205&gt; 0,(COUNTIFS(FRACAS!$B$5:$B$9997, M$4, FRACAS!$D$5:$D$9997, "&lt;="&amp;M205)), "" )</f>
        <v/>
      </c>
      <c r="DO205" s="308"/>
      <c r="DP205" s="276"/>
      <c r="DQ205" s="276"/>
      <c r="DR205" s="276"/>
      <c r="DS205" s="276"/>
      <c r="DT205" s="276"/>
      <c r="DU205" s="276"/>
      <c r="DV205" s="276"/>
      <c r="DW205" s="276"/>
      <c r="DX205" s="276"/>
      <c r="DY205" s="276"/>
      <c r="DZ205" s="276"/>
      <c r="EA205" s="276"/>
      <c r="EB205" s="276"/>
      <c r="EC205" s="276"/>
      <c r="ED205" s="276"/>
      <c r="EE205" s="276"/>
      <c r="EF205" s="276"/>
      <c r="EG205" s="276"/>
      <c r="EH205" s="276"/>
      <c r="EI205" s="276"/>
      <c r="EJ205" s="276"/>
      <c r="EK205" s="276"/>
      <c r="EL205" s="276"/>
      <c r="EM205" s="276"/>
      <c r="EN205" s="276"/>
      <c r="EO205" s="276"/>
      <c r="EP205" s="276"/>
      <c r="EQ205" s="276"/>
      <c r="ER205" s="276"/>
      <c r="ES205" s="276"/>
      <c r="ET205" s="276"/>
      <c r="EU205" s="276"/>
      <c r="EV205" s="276"/>
      <c r="EW205" s="276"/>
      <c r="EX205" s="276"/>
      <c r="EY205" s="276"/>
      <c r="EZ205" s="276"/>
      <c r="FA205" s="276"/>
      <c r="FB205" s="277"/>
      <c r="JN205" s="310"/>
      <c r="JO205" s="309"/>
      <c r="JP205" s="309"/>
      <c r="JQ205" s="309"/>
      <c r="JR205" s="309"/>
      <c r="JS205" s="309"/>
      <c r="JT205" s="309"/>
      <c r="JU205" s="309"/>
      <c r="JV205" s="309"/>
      <c r="JW205" s="309"/>
      <c r="JX205" s="309"/>
      <c r="JY205" s="309"/>
      <c r="JZ205" s="309"/>
      <c r="KA205" s="309"/>
      <c r="KB205" s="309"/>
      <c r="KC205" s="309"/>
      <c r="KD205" s="309"/>
      <c r="KE205" s="309"/>
      <c r="KF205" s="309"/>
      <c r="KG205" s="309"/>
      <c r="KH205" s="309"/>
      <c r="KI205" s="309"/>
      <c r="KJ205" s="309"/>
      <c r="KK205" s="309"/>
      <c r="KL205" s="309"/>
      <c r="KM205" s="309"/>
      <c r="KN205" s="309"/>
      <c r="KO205" s="309"/>
      <c r="KP205" s="309"/>
      <c r="KQ205" s="309"/>
      <c r="KR205" s="309"/>
      <c r="KS205" s="309"/>
      <c r="KT205" s="309"/>
      <c r="KU205" s="309"/>
      <c r="KV205" s="309"/>
      <c r="KW205" s="309"/>
      <c r="KX205" s="309"/>
      <c r="KY205" s="309"/>
      <c r="KZ205" s="309"/>
      <c r="LA205" s="309"/>
      <c r="LC205" s="302" t="str">
        <f t="shared" si="22"/>
        <v/>
      </c>
      <c r="LD205" s="354" t="str" cm="1">
        <f t="array" ref="LD205">IFERROR(
    (((D205/FRACAS!$AY$1)*60))
    /
    (((D205/FRACAS!$AY$1)*60) + SUMPRODUCT((FRACAS!$B$5:$B$9997=D$4)*(FRACAS!$D$5:$D$9997&lt;=D205)*(IFERROR(FRACAS!$AM$5:$AM$9997,0)))
    ),"")</f>
        <v/>
      </c>
      <c r="LE205" s="354" t="str" cm="1">
        <f t="array" ref="LE205">IFERROR(
    (((E205/FRACAS!$AY$1)*60))
    /
    (((E205/FRACAS!$AY$1)*60) + SUMPRODUCT((FRACAS!$B$5:$B$9997=E$4)*(FRACAS!$D$5:$D$9997&lt;=E205)*(IFERROR(FRACAS!$AM$5:$AM$9997,0)))
    ),"")</f>
        <v/>
      </c>
      <c r="LF205" s="354" t="str" cm="1">
        <f t="array" ref="LF205">IFERROR(
    (((F205/FRACAS!$AY$1)*60))
    /
    (((F205/FRACAS!$AY$1)*60) + SUMPRODUCT((FRACAS!$B$5:$B$9997=F$4)*(FRACAS!$D$5:$D$9997&lt;=F205)*(IFERROR(FRACAS!$AM$5:$AM$9997,0)))
    ),"")</f>
        <v/>
      </c>
      <c r="LG205" s="354" t="str" cm="1">
        <f t="array" ref="LG205">IFERROR(
    (((G205/FRACAS!$AY$1)*60))
    /
    (((G205/FRACAS!$AY$1)*60) + SUMPRODUCT((FRACAS!$B$5:$B$9997=G$4)*(FRACAS!$D$5:$D$9997&lt;=G205)*(IFERROR(FRACAS!$AM$5:$AM$9997,0)))
    ),"")</f>
        <v/>
      </c>
      <c r="LH205" s="354" t="str" cm="1">
        <f t="array" ref="LH205">IFERROR(
    (((H205/FRACAS!$AY$1)*60))
    /
    (((H205/FRACAS!$AY$1)*60) + SUMPRODUCT((FRACAS!$B$5:$B$9997=H$4)*(FRACAS!$D$5:$D$9997&lt;=H205)*(IFERROR(FRACAS!$AM$5:$AM$9997,0)))
    ),"")</f>
        <v/>
      </c>
      <c r="LI205" s="354" t="str" cm="1">
        <f t="array" ref="LI205">IFERROR(
    (((I205/FRACAS!$AY$1)*60))
    /
    (((I205/FRACAS!$AY$1)*60) + SUMPRODUCT((FRACAS!$B$5:$B$9997=I$4)*(FRACAS!$D$5:$D$9997&lt;=I205)*(IFERROR(FRACAS!$AM$5:$AM$9997,0)))
    ),"")</f>
        <v/>
      </c>
      <c r="LJ205" s="354" t="str" cm="1">
        <f t="array" ref="LJ205">IFERROR(
    (((J205/FRACAS!$AY$1)*60))
    /
    (((J205/FRACAS!$AY$1)*60) + SUMPRODUCT((FRACAS!$B$5:$B$9997=J$4)*(FRACAS!$D$5:$D$9997&lt;=J205)*(IFERROR(FRACAS!$AM$5:$AM$9997,0)))
    ),"")</f>
        <v/>
      </c>
      <c r="LK205" s="354" t="str" cm="1">
        <f t="array" ref="LK205">IFERROR(
    (((K205/FRACAS!$AY$1)*60))
    /
    (((K205/FRACAS!$AY$1)*60) + SUMPRODUCT((FRACAS!$B$5:$B$9997=K$4)*(FRACAS!$D$5:$D$9997&lt;=K205)*(IFERROR(FRACAS!$AM$5:$AM$9997,0)))
    ),"")</f>
        <v/>
      </c>
      <c r="LL205" s="354" t="str" cm="1">
        <f t="array" ref="LL205">IFERROR(
    (((L205/FRACAS!$AY$1)*60))
    /
    (((L205/FRACAS!$AY$1)*60) + SUMPRODUCT((FRACAS!$B$5:$B$9997=L$4)*(FRACAS!$D$5:$D$9997&lt;=L205)*(IFERROR(FRACAS!$AM$5:$AM$9997,0)))
    ),"")</f>
        <v/>
      </c>
      <c r="LM205" s="354" t="str" cm="1">
        <f t="array" ref="LM205">IFERROR(
    (((M205/FRACAS!$AY$1)*60))
    /
    (((M205/FRACAS!$AY$1)*60) + SUMPRODUCT((FRACAS!$B$5:$B$9997=M$4)*(FRACAS!$D$5:$D$9997&lt;=M205)*(IFERROR(FRACAS!$AM$5:$AM$9997,0)))
    ),"")</f>
        <v/>
      </c>
      <c r="LN205" s="308"/>
      <c r="LO205" s="276"/>
      <c r="LP205" s="276"/>
      <c r="LQ205" s="276"/>
      <c r="LR205" s="276"/>
      <c r="LS205" s="276"/>
      <c r="LT205" s="276"/>
      <c r="LU205" s="276"/>
      <c r="LV205" s="276"/>
      <c r="LW205" s="276"/>
      <c r="LX205" s="276"/>
      <c r="LY205" s="276"/>
      <c r="LZ205" s="276"/>
      <c r="MA205" s="276"/>
      <c r="MB205" s="276"/>
      <c r="MC205" s="276"/>
      <c r="MD205" s="276"/>
      <c r="ME205" s="276"/>
      <c r="MF205" s="276"/>
      <c r="MG205" s="276"/>
      <c r="MH205" s="276"/>
      <c r="MI205" s="276"/>
      <c r="MJ205" s="276"/>
      <c r="MK205" s="276"/>
      <c r="ML205" s="276"/>
      <c r="MM205" s="276"/>
      <c r="MN205" s="276"/>
      <c r="MO205" s="276"/>
      <c r="MP205" s="276"/>
      <c r="MQ205" s="276"/>
      <c r="MR205" s="276"/>
      <c r="MS205" s="276"/>
      <c r="MT205" s="276"/>
      <c r="MU205" s="276"/>
      <c r="MV205" s="276"/>
      <c r="MW205" s="276"/>
      <c r="MX205" s="276"/>
      <c r="MY205" s="276"/>
      <c r="MZ205" s="276"/>
      <c r="NA205" s="277"/>
      <c r="ND205" s="345">
        <f t="shared" si="23"/>
        <v>0</v>
      </c>
      <c r="NE205" s="346" t="str">
        <f t="shared" si="21"/>
        <v/>
      </c>
      <c r="NF205" s="347" t="str" cm="1">
        <f t="array" ref="NF205">IF($ND205=0,"",(IFERROR( (IFERROR($ND205/FRACAS!$AY$1*60,0) - SUMPRODUCT( (FRACAS!$K$5:$K$9999=NF$2) * IFERROR(FRACAS!$AN$5:$AN$9999,0) ) ) / IFERROR($ND205/FRACAS!$AY$1*60,0), 1 )))</f>
        <v/>
      </c>
      <c r="NG205" s="347" t="str" cm="1">
        <f t="array" ref="NG205">IF($ND205=0,"",(IFERROR( (IFERROR($ND205/FRACAS!$AY$1*60,0) - SUMPRODUCT( (FRACAS!$K$5:$K$9999=NG$2) * IFERROR(FRACAS!$AN$5:$AN$9999,0) ) ) / IFERROR($ND205/FRACAS!$AY$1*60,0), 1 )))</f>
        <v/>
      </c>
      <c r="NH205" s="347" t="str" cm="1">
        <f t="array" ref="NH205">IF($ND205=0,"",(IFERROR( (IFERROR($ND205/FRACAS!$AY$1*60,0) - SUMPRODUCT( (FRACAS!$K$5:$K$9999=NH$2) * IFERROR(FRACAS!$AN$5:$AN$9999,0) ) ) / IFERROR($ND205/FRACAS!$AY$1*60,0), 1 )))</f>
        <v/>
      </c>
      <c r="NI205" s="347" t="str" cm="1">
        <f t="array" ref="NI205">IF($ND205=0,"",(IFERROR( (IFERROR($ND205/FRACAS!$AY$1*60,0) - SUMPRODUCT( (FRACAS!$K$5:$K$9999=NI$2) * IFERROR(FRACAS!$AN$5:$AN$9999,0) ) ) / IFERROR($ND205/FRACAS!$AY$1*60,0), 1 )))</f>
        <v/>
      </c>
      <c r="NJ205" s="347" t="str" cm="1">
        <f t="array" ref="NJ205">IF($ND205=0,"",(IFERROR( (IFERROR($ND205/FRACAS!$AY$1*60,0) - SUMPRODUCT( (FRACAS!$K$5:$K$9999=NJ$2) * IFERROR(FRACAS!$AN$5:$AN$9999,0) ) ) / IFERROR($ND205/FRACAS!$AY$1*60,0), 1 )))</f>
        <v/>
      </c>
      <c r="NK205" s="347" t="str" cm="1">
        <f t="array" ref="NK205">IF($ND205=0,"",(IFERROR( (IFERROR($ND205/FRACAS!$AY$1*60,0) - SUMPRODUCT( (FRACAS!$K$5:$K$9999=NK$2) * IFERROR(FRACAS!$AN$5:$AN$9999,0) ) ) / IFERROR($ND205/FRACAS!$AY$1*60,0), 1 )))</f>
        <v/>
      </c>
      <c r="NL205" s="347" t="str" cm="1">
        <f t="array" ref="NL205">IF($ND205=0,"",(IFERROR( (IFERROR($ND205/FRACAS!$AY$1*60,0) - SUMPRODUCT( (FRACAS!$K$5:$K$9999=NL$2) * IFERROR(FRACAS!$AN$5:$AN$9999,0) ) ) / IFERROR($ND205/FRACAS!$AY$1*60,0), 1 )))</f>
        <v/>
      </c>
      <c r="NM205" s="347" t="str" cm="1">
        <f t="array" ref="NM205">IF($ND205=0,"",(IFERROR( (IFERROR($ND205/FRACAS!$AY$1*60,0) - SUMPRODUCT( (FRACAS!$K$5:$K$9999=NM$2) * IFERROR(FRACAS!$AN$5:$AN$9999,0) ) ) / IFERROR($ND205/FRACAS!$AY$1*60,0), 1 )))</f>
        <v/>
      </c>
      <c r="NN205" s="347" t="str" cm="1">
        <f t="array" ref="NN205">IF($ND205=0,"",(IFERROR( (IFERROR($ND205/FRACAS!$AY$1*60,0) - SUMPRODUCT( (FRACAS!$K$5:$K$9999=NN$2) * IFERROR(FRACAS!$AN$5:$AN$9999,0) ) ) / IFERROR($ND205/FRACAS!$AY$1*60,0), 1 )))</f>
        <v/>
      </c>
      <c r="NO205" s="347" t="str" cm="1">
        <f t="array" ref="NO205">IF($ND205=0,"",(IFERROR( (IFERROR($ND205/FRACAS!$AY$1*60,0) - SUMPRODUCT( (FRACAS!$K$5:$K$9999=NO$2) * IFERROR(FRACAS!$AN$5:$AN$9999,0) ) ) / IFERROR($ND205/FRACAS!$AY$1*60,0), 1 )))</f>
        <v/>
      </c>
      <c r="NP205" s="347" t="str" cm="1">
        <f t="array" ref="NP205">IF($ND205=0,"",(IFERROR( (IFERROR($ND205/FRACAS!$AY$1*60,0) - SUMPRODUCT( (FRACAS!$K$5:$K$9999=NP$2) * IFERROR(FRACAS!$AN$5:$AN$9999,0) ) ) / IFERROR($ND205/FRACAS!$AY$1*60,0), 1 )))</f>
        <v/>
      </c>
      <c r="NQ205" s="347" t="str" cm="1">
        <f t="array" ref="NQ205">IF($ND205=0,"",(IFERROR( (IFERROR($ND205/FRACAS!$AY$1*60,0) - SUMPRODUCT( (FRACAS!$K$5:$K$9999=NQ$2) * IFERROR(FRACAS!$AN$5:$AN$9999,0) ) ) / IFERROR($ND205/FRACAS!$AY$1*60,0), 1 )))</f>
        <v/>
      </c>
      <c r="NR205" s="347" t="str" cm="1">
        <f t="array" ref="NR205">IF($ND205=0,"",(IFERROR( (IFERROR($ND205/FRACAS!$AY$1*60,0) - SUMPRODUCT( (FRACAS!$K$5:$K$9999=NR$2) * IFERROR(FRACAS!$AN$5:$AN$9999,0) ) ) / IFERROR($ND205/FRACAS!$AY$1*60,0), 1 )))</f>
        <v/>
      </c>
      <c r="NS205" s="347" t="str" cm="1">
        <f t="array" ref="NS205">IF($ND205=0,"",(IFERROR( (IFERROR($ND205/FRACAS!$AY$1*60,0) - SUMPRODUCT( (FRACAS!$K$5:$K$9999=NS$2) * IFERROR(FRACAS!$AN$5:$AN$9999,0) ) ) / IFERROR($ND205/FRACAS!$AY$1*60,0), 1 )))</f>
        <v/>
      </c>
      <c r="NT205" s="347" t="str" cm="1">
        <f t="array" ref="NT205">IF($ND205=0,"",(IFERROR( (IFERROR($ND205/FRACAS!$AY$1*60,0) - SUMPRODUCT( (FRACAS!$K$5:$K$9999=NT$2) * IFERROR(FRACAS!$AN$5:$AN$9999,0) ) ) / IFERROR($ND205/FRACAS!$AY$1*60,0), 1 )))</f>
        <v/>
      </c>
      <c r="NU205" s="347" t="str" cm="1">
        <f t="array" ref="NU205">IF($ND205=0,"",(IFERROR( (IFERROR($ND205/FRACAS!$AY$1*60,0) - SUMPRODUCT( (FRACAS!$K$5:$K$9999=NU$2) * IFERROR(FRACAS!$AN$5:$AN$9999,0) ) ) / IFERROR($ND205/FRACAS!$AY$1*60,0), 1 )))</f>
        <v/>
      </c>
      <c r="NV205" s="347" t="str" cm="1">
        <f t="array" ref="NV205">IF($ND205=0,"",(IFERROR( (IFERROR($ND205/FRACAS!$AY$1*60,0) - SUMPRODUCT( (FRACAS!$K$5:$K$9999=NV$2) * IFERROR(FRACAS!$AN$5:$AN$9999,0) ) ) / IFERROR($ND205/FRACAS!$AY$1*60,0), 1 )))</f>
        <v/>
      </c>
      <c r="NW205" s="347" t="str" cm="1">
        <f t="array" ref="NW205">IF($ND205=0,"",(IFERROR( (IFERROR($ND205/FRACAS!$AY$1*60,0) - SUMPRODUCT( (FRACAS!$K$5:$K$9999=NW$2) * IFERROR(FRACAS!$AN$5:$AN$9999,0) ) ) / IFERROR($ND205/FRACAS!$AY$1*60,0), 1 )))</f>
        <v/>
      </c>
      <c r="NX205" s="347" t="str" cm="1">
        <f t="array" ref="NX205">IF($ND205=0,"",(IFERROR( (IFERROR($ND205/FRACAS!$AY$1*60,0) - SUMPRODUCT( (FRACAS!$K$5:$K$9999=NX$2) * IFERROR(FRACAS!$AN$5:$AN$9999,0) ) ) / IFERROR($ND205/FRACAS!$AY$1*60,0), 1 )))</f>
        <v/>
      </c>
      <c r="NY205" s="347" t="str" cm="1">
        <f t="array" ref="NY205">IF($ND205=0,"",(IFERROR( (IFERROR($ND205/FRACAS!$AY$1*60,0) - SUMPRODUCT( (FRACAS!$K$5:$K$9999=NY$2) * IFERROR(FRACAS!$AN$5:$AN$9999,0) ) ) / IFERROR($ND205/FRACAS!$AY$1*60,0), 1 )))</f>
        <v/>
      </c>
      <c r="NZ205" s="347" t="str" cm="1">
        <f t="array" ref="NZ205">IF($ND205=0,"",(IFERROR( (IFERROR($ND205/FRACAS!$AY$1*60,0) - SUMPRODUCT( (FRACAS!$K$5:$K$9999=NZ$2) * IFERROR(FRACAS!$AN$5:$AN$9999,0) ) ) / IFERROR($ND205/FRACAS!$AY$1*60,0), 1 )))</f>
        <v/>
      </c>
      <c r="OA205" s="347" t="str" cm="1">
        <f t="array" ref="OA205">IF($ND205=0,"",(IFERROR( (IFERROR($ND205/FRACAS!$AY$1*60,0) - SUMPRODUCT( (FRACAS!$K$5:$K$9999=OA$2) * IFERROR(FRACAS!$AN$5:$AN$9999,0) ) ) / IFERROR($ND205/FRACAS!$AY$1*60,0), 1 )))</f>
        <v/>
      </c>
      <c r="OB205" s="347" t="str" cm="1">
        <f t="array" ref="OB205">IF($ND205=0,"",(IFERROR( (IFERROR($ND205/FRACAS!$AY$1*60,0) - SUMPRODUCT( (FRACAS!$K$5:$K$9999=OB$2) * IFERROR(FRACAS!$AN$5:$AN$9999,0) ) ) / IFERROR($ND205/FRACAS!$AY$1*60,0), 1 )))</f>
        <v/>
      </c>
      <c r="OC205" s="347" t="str" cm="1">
        <f t="array" ref="OC205">IF($ND205=0,"",(IFERROR( (IFERROR($ND205/FRACAS!$AY$1*60,0) - SUMPRODUCT( (FRACAS!$K$5:$K$9999=OC$2) * IFERROR(FRACAS!$AN$5:$AN$9999,0) ) ) / IFERROR($ND205/FRACAS!$AY$1*60,0), 1 )))</f>
        <v/>
      </c>
      <c r="OD205" s="347" t="str" cm="1">
        <f t="array" ref="OD205">IF($ND205=0,"",(IFERROR( (IFERROR($ND205/FRACAS!$AY$1*60,0) - SUMPRODUCT( (FRACAS!$K$5:$K$9999=OD$2) * IFERROR(FRACAS!$AN$5:$AN$9999,0) ) ) / IFERROR($ND205/FRACAS!$AY$1*60,0), 1 )))</f>
        <v/>
      </c>
      <c r="OE205" s="347" t="str" cm="1">
        <f t="array" ref="OE205">IF($ND205=0,"",(IFERROR( (IFERROR($ND205/FRACAS!$AY$1*60,0) - SUMPRODUCT( (FRACAS!$K$5:$K$9999=OE$2) * IFERROR(FRACAS!$AN$5:$AN$9999,0) ) ) / IFERROR($ND205/FRACAS!$AY$1*60,0), 1 )))</f>
        <v/>
      </c>
      <c r="OF205" s="347" t="str" cm="1">
        <f t="array" ref="OF205">IF($ND205=0,"",(IFERROR( (IFERROR($ND205/FRACAS!$AY$1*60,0) - SUMPRODUCT( (FRACAS!$K$5:$K$9999=OF$2) * IFERROR(FRACAS!$AN$5:$AN$9999,0) ) ) / IFERROR($ND205/FRACAS!$AY$1*60,0), 1 )))</f>
        <v/>
      </c>
      <c r="OG205" s="347" t="str" cm="1">
        <f t="array" ref="OG205">IF($ND205=0,"",(IFERROR( (IFERROR($ND205/FRACAS!$AY$1*60,0) - SUMPRODUCT( (FRACAS!$K$5:$K$9999=OG$2) * IFERROR(FRACAS!$AN$5:$AN$9999,0) ) ) / IFERROR($ND205/FRACAS!$AY$1*60,0), 1 )))</f>
        <v/>
      </c>
      <c r="OH205" s="347" t="str" cm="1">
        <f t="array" ref="OH205">IF($ND205=0,"",(IFERROR( (IFERROR($ND205/FRACAS!$AY$1*60,0) - SUMPRODUCT( (FRACAS!$K$5:$K$9999=OH$2) * IFERROR(FRACAS!$AN$5:$AN$9999,0) ) ) / IFERROR($ND205/FRACAS!$AY$1*60,0), 1 )))</f>
        <v/>
      </c>
      <c r="OI205" s="347" t="str" cm="1">
        <f t="array" ref="OI205">IF($ND205=0,"",(IFERROR( (IFERROR($ND205/FRACAS!$AY$1*60,0) - SUMPRODUCT( (FRACAS!$K$5:$K$9999=OI$2) * IFERROR(FRACAS!$AN$5:$AN$9999,0) ) ) / IFERROR($ND205/FRACAS!$AY$1*60,0), 1 )))</f>
        <v/>
      </c>
      <c r="OJ205" s="347" t="str" cm="1">
        <f t="array" ref="OJ205">IF($ND205=0,"",(IFERROR( (IFERROR($ND205/FRACAS!$AY$1*60,0) - SUMPRODUCT( (FRACAS!$K$5:$K$9999=OJ$2) * IFERROR(FRACAS!$AN$5:$AN$9999,0) ) ) / IFERROR($ND205/FRACAS!$AY$1*60,0), 1 )))</f>
        <v/>
      </c>
      <c r="OK205" s="347" t="str" cm="1">
        <f t="array" ref="OK205">IF($ND205=0,"",(IFERROR( (IFERROR($ND205/FRACAS!$AY$1*60,0) - SUMPRODUCT( (FRACAS!$K$5:$K$9999=OK$2) * IFERROR(FRACAS!$AN$5:$AN$9999,0) ) ) / IFERROR($ND205/FRACAS!$AY$1*60,0), 1 )))</f>
        <v/>
      </c>
      <c r="OL205" s="347" t="str" cm="1">
        <f t="array" ref="OL205">IF($ND205=0,"",(IFERROR( (IFERROR($ND205/FRACAS!$AY$1*60,0) - SUMPRODUCT( (FRACAS!$K$5:$K$9999=OL$2) * IFERROR(FRACAS!$AN$5:$AN$9999,0) ) ) / IFERROR($ND205/FRACAS!$AY$1*60,0), 1 )))</f>
        <v/>
      </c>
      <c r="OM205" s="347" t="str" cm="1">
        <f t="array" ref="OM205">IF($ND205=0,"",(IFERROR( (IFERROR($ND205/FRACAS!$AY$1*60,0) - SUMPRODUCT( (FRACAS!$K$5:$K$9999=OM$2) * IFERROR(FRACAS!$AN$5:$AN$9999,0) ) ) / IFERROR($ND205/FRACAS!$AY$1*60,0), 1 )))</f>
        <v/>
      </c>
      <c r="ON205" s="347" t="str" cm="1">
        <f t="array" ref="ON205">IF($ND205=0,"",(IFERROR( (IFERROR($ND205/FRACAS!$AY$1*60,0) - SUMPRODUCT( (FRACAS!$K$5:$K$9999=ON$2) * IFERROR(FRACAS!$AN$5:$AN$9999,0) ) ) / IFERROR($ND205/FRACAS!$AY$1*60,0), 1 )))</f>
        <v/>
      </c>
    </row>
    <row r="206" spans="2:404" ht="15" customHeight="1">
      <c r="B206" s="301" t="s">
        <v>261</v>
      </c>
      <c r="C206" s="302">
        <v>46668</v>
      </c>
      <c r="D206" s="279"/>
      <c r="E206" s="279"/>
      <c r="F206" s="279"/>
      <c r="G206" s="279"/>
      <c r="H206" s="279"/>
      <c r="I206" s="279"/>
      <c r="J206" s="279"/>
      <c r="K206" s="279"/>
      <c r="L206" s="279"/>
      <c r="M206" s="279"/>
      <c r="N206" s="305"/>
      <c r="O206" s="279"/>
      <c r="P206" s="279"/>
      <c r="Q206" s="279"/>
      <c r="R206" s="279"/>
      <c r="S206" s="279"/>
      <c r="T206" s="279"/>
      <c r="U206" s="279"/>
      <c r="V206" s="279"/>
      <c r="W206" s="279"/>
      <c r="X206" s="279"/>
      <c r="Y206" s="279"/>
      <c r="Z206" s="279"/>
      <c r="AA206" s="279"/>
      <c r="AB206" s="279"/>
      <c r="AC206" s="279"/>
      <c r="AD206" s="279"/>
      <c r="AE206" s="279"/>
      <c r="AF206" s="279"/>
      <c r="AG206" s="279"/>
      <c r="AH206" s="279"/>
      <c r="AI206" s="279"/>
      <c r="AJ206" s="279"/>
      <c r="AK206" s="279"/>
      <c r="AL206" s="279"/>
      <c r="AM206" s="279"/>
      <c r="AN206" s="279"/>
      <c r="AO206" s="279"/>
      <c r="AP206" s="279"/>
      <c r="AQ206" s="279"/>
      <c r="AR206" s="279"/>
      <c r="AS206" s="279"/>
      <c r="AT206" s="279"/>
      <c r="AU206" s="279"/>
      <c r="AV206" s="279"/>
      <c r="AW206" s="279"/>
      <c r="AX206" s="279"/>
      <c r="AY206" s="279"/>
      <c r="AZ206" s="279"/>
      <c r="BA206" s="280"/>
      <c r="BB206" s="266"/>
      <c r="BD206" s="352"/>
      <c r="BE206" s="352"/>
      <c r="BF206" s="352"/>
      <c r="BG206" s="352"/>
      <c r="BH206" s="352"/>
      <c r="BI206" s="352"/>
      <c r="BJ206" s="352"/>
      <c r="BK206" s="352"/>
      <c r="BL206" s="352"/>
      <c r="BM206" s="352"/>
      <c r="BN206" s="352"/>
      <c r="BO206" s="352"/>
      <c r="BP206" s="352"/>
      <c r="BQ206" s="352"/>
      <c r="BR206" s="352"/>
      <c r="BS206" s="352"/>
      <c r="BT206" s="352"/>
      <c r="BU206" s="352"/>
      <c r="BV206" s="352"/>
      <c r="BW206" s="352"/>
      <c r="BX206" s="352"/>
      <c r="BY206" s="352"/>
      <c r="BZ206" s="352"/>
      <c r="CA206" s="352"/>
      <c r="CB206" s="352"/>
      <c r="CC206" s="352"/>
      <c r="CD206" s="352"/>
      <c r="CE206" s="352"/>
      <c r="CF206" s="352"/>
      <c r="CG206" s="352"/>
      <c r="CH206" s="352"/>
      <c r="CI206" s="352"/>
      <c r="CJ206" s="352"/>
      <c r="CK206" s="352"/>
      <c r="CL206" s="352"/>
      <c r="CM206" s="352"/>
      <c r="CN206" s="352"/>
      <c r="CO206" s="352"/>
      <c r="CP206" s="352"/>
      <c r="CQ206" s="352"/>
      <c r="CR206" s="352"/>
      <c r="CS206" s="352"/>
      <c r="CT206" s="352"/>
      <c r="CU206" s="352"/>
      <c r="CV206" s="352"/>
      <c r="CW206" s="352"/>
      <c r="CX206" s="352"/>
      <c r="CY206" s="352"/>
      <c r="CZ206" s="352"/>
      <c r="DA206" s="352"/>
      <c r="DC206" s="266">
        <f t="shared" si="19"/>
        <v>0</v>
      </c>
      <c r="DD206" s="302" t="str">
        <f t="shared" si="20"/>
        <v/>
      </c>
      <c r="DE206" s="328" t="str">
        <f>IF(D206&gt; 0,(COUNTIFS(FRACAS!$B$5:$B$9997, D$4, FRACAS!$D$5:$D$9997, "&lt;="&amp;D206)), "" )</f>
        <v/>
      </c>
      <c r="DF206" s="282" t="str">
        <f>IF(E206&gt; 0,(COUNTIFS(FRACAS!$B$5:$B$9997, E$4, FRACAS!$D$5:$D$9997, "&lt;="&amp;E206)), "" )</f>
        <v/>
      </c>
      <c r="DG206" s="282" t="str">
        <f>IF(F206&gt; 0,(COUNTIFS(FRACAS!$B$5:$B$9997, F$4, FRACAS!$D$5:$D$9997, "&lt;="&amp;F206)), "" )</f>
        <v/>
      </c>
      <c r="DH206" s="282" t="str">
        <f>IF(G206&gt; 0,(COUNTIFS(FRACAS!$B$5:$B$9997, G$4, FRACAS!$D$5:$D$9997, "&lt;="&amp;G206)), "" )</f>
        <v/>
      </c>
      <c r="DI206" s="282" t="str">
        <f>IF(H206&gt; 0,(COUNTIFS(FRACAS!$B$5:$B$9997, H$4, FRACAS!$D$5:$D$9997, "&lt;="&amp;H206)), "" )</f>
        <v/>
      </c>
      <c r="DJ206" s="282" t="str">
        <f>IF(I206&gt; 0,(COUNTIFS(FRACAS!$B$5:$B$9997, I$4, FRACAS!$D$5:$D$9997, "&lt;="&amp;I206)), "" )</f>
        <v/>
      </c>
      <c r="DK206" s="282" t="str">
        <f>IF(J206&gt; 0,(COUNTIFS(FRACAS!$B$5:$B$9997, J$4, FRACAS!$D$5:$D$9997, "&lt;="&amp;J206)), "" )</f>
        <v/>
      </c>
      <c r="DL206" s="282" t="str">
        <f>IF(K206&gt; 0,(COUNTIFS(FRACAS!$B$5:$B$9997, K$4, FRACAS!$D$5:$D$9997, "&lt;="&amp;K206)), "" )</f>
        <v/>
      </c>
      <c r="DM206" s="282" t="str">
        <f>IF(L206&gt; 0,(COUNTIFS(FRACAS!$B$5:$B$9997, L$4, FRACAS!$D$5:$D$9997, "&lt;="&amp;L206)), "" )</f>
        <v/>
      </c>
      <c r="DN206" s="282" t="str">
        <f>IF(M206&gt; 0,(COUNTIFS(FRACAS!$B$5:$B$9997, M$4, FRACAS!$D$5:$D$9997, "&lt;="&amp;M206)), "" )</f>
        <v/>
      </c>
      <c r="DO206" s="308"/>
      <c r="DP206" s="276"/>
      <c r="DQ206" s="276"/>
      <c r="DR206" s="276"/>
      <c r="DS206" s="276"/>
      <c r="DT206" s="276"/>
      <c r="DU206" s="276"/>
      <c r="DV206" s="276"/>
      <c r="DW206" s="276"/>
      <c r="DX206" s="276"/>
      <c r="DY206" s="276"/>
      <c r="DZ206" s="276"/>
      <c r="EA206" s="276"/>
      <c r="EB206" s="276"/>
      <c r="EC206" s="276"/>
      <c r="ED206" s="276"/>
      <c r="EE206" s="276"/>
      <c r="EF206" s="276"/>
      <c r="EG206" s="276"/>
      <c r="EH206" s="276"/>
      <c r="EI206" s="276"/>
      <c r="EJ206" s="276"/>
      <c r="EK206" s="276"/>
      <c r="EL206" s="276"/>
      <c r="EM206" s="276"/>
      <c r="EN206" s="276"/>
      <c r="EO206" s="276"/>
      <c r="EP206" s="276"/>
      <c r="EQ206" s="276"/>
      <c r="ER206" s="276"/>
      <c r="ES206" s="276"/>
      <c r="ET206" s="276"/>
      <c r="EU206" s="276"/>
      <c r="EV206" s="276"/>
      <c r="EW206" s="276"/>
      <c r="EX206" s="276"/>
      <c r="EY206" s="276"/>
      <c r="EZ206" s="276"/>
      <c r="FA206" s="276"/>
      <c r="FB206" s="277"/>
      <c r="JN206" s="310"/>
      <c r="JO206" s="309"/>
      <c r="JP206" s="309"/>
      <c r="JQ206" s="309"/>
      <c r="JR206" s="309"/>
      <c r="JS206" s="309"/>
      <c r="JT206" s="309"/>
      <c r="JU206" s="309"/>
      <c r="JV206" s="309"/>
      <c r="JW206" s="309"/>
      <c r="JX206" s="309"/>
      <c r="JY206" s="309"/>
      <c r="JZ206" s="309"/>
      <c r="KA206" s="309"/>
      <c r="KB206" s="309"/>
      <c r="KC206" s="309"/>
      <c r="KD206" s="309"/>
      <c r="KE206" s="309"/>
      <c r="KF206" s="309"/>
      <c r="KG206" s="309"/>
      <c r="KH206" s="309"/>
      <c r="KI206" s="309"/>
      <c r="KJ206" s="309"/>
      <c r="KK206" s="309"/>
      <c r="KL206" s="309"/>
      <c r="KM206" s="309"/>
      <c r="KN206" s="309"/>
      <c r="KO206" s="309"/>
      <c r="KP206" s="309"/>
      <c r="KQ206" s="309"/>
      <c r="KR206" s="309"/>
      <c r="KS206" s="309"/>
      <c r="KT206" s="309"/>
      <c r="KU206" s="309"/>
      <c r="KV206" s="309"/>
      <c r="KW206" s="309"/>
      <c r="KX206" s="309"/>
      <c r="KY206" s="309"/>
      <c r="KZ206" s="309"/>
      <c r="LA206" s="309"/>
      <c r="LC206" s="302" t="str">
        <f t="shared" si="22"/>
        <v/>
      </c>
      <c r="LD206" s="354" t="str" cm="1">
        <f t="array" ref="LD206">IFERROR(
    (((D206/FRACAS!$AY$1)*60))
    /
    (((D206/FRACAS!$AY$1)*60) + SUMPRODUCT((FRACAS!$B$5:$B$9997=D$4)*(FRACAS!$D$5:$D$9997&lt;=D206)*(IFERROR(FRACAS!$AM$5:$AM$9997,0)))
    ),"")</f>
        <v/>
      </c>
      <c r="LE206" s="354" t="str" cm="1">
        <f t="array" ref="LE206">IFERROR(
    (((E206/FRACAS!$AY$1)*60))
    /
    (((E206/FRACAS!$AY$1)*60) + SUMPRODUCT((FRACAS!$B$5:$B$9997=E$4)*(FRACAS!$D$5:$D$9997&lt;=E206)*(IFERROR(FRACAS!$AM$5:$AM$9997,0)))
    ),"")</f>
        <v/>
      </c>
      <c r="LF206" s="354" t="str" cm="1">
        <f t="array" ref="LF206">IFERROR(
    (((F206/FRACAS!$AY$1)*60))
    /
    (((F206/FRACAS!$AY$1)*60) + SUMPRODUCT((FRACAS!$B$5:$B$9997=F$4)*(FRACAS!$D$5:$D$9997&lt;=F206)*(IFERROR(FRACAS!$AM$5:$AM$9997,0)))
    ),"")</f>
        <v/>
      </c>
      <c r="LG206" s="354" t="str" cm="1">
        <f t="array" ref="LG206">IFERROR(
    (((G206/FRACAS!$AY$1)*60))
    /
    (((G206/FRACAS!$AY$1)*60) + SUMPRODUCT((FRACAS!$B$5:$B$9997=G$4)*(FRACAS!$D$5:$D$9997&lt;=G206)*(IFERROR(FRACAS!$AM$5:$AM$9997,0)))
    ),"")</f>
        <v/>
      </c>
      <c r="LH206" s="354" t="str" cm="1">
        <f t="array" ref="LH206">IFERROR(
    (((H206/FRACAS!$AY$1)*60))
    /
    (((H206/FRACAS!$AY$1)*60) + SUMPRODUCT((FRACAS!$B$5:$B$9997=H$4)*(FRACAS!$D$5:$D$9997&lt;=H206)*(IFERROR(FRACAS!$AM$5:$AM$9997,0)))
    ),"")</f>
        <v/>
      </c>
      <c r="LI206" s="354" t="str" cm="1">
        <f t="array" ref="LI206">IFERROR(
    (((I206/FRACAS!$AY$1)*60))
    /
    (((I206/FRACAS!$AY$1)*60) + SUMPRODUCT((FRACAS!$B$5:$B$9997=I$4)*(FRACAS!$D$5:$D$9997&lt;=I206)*(IFERROR(FRACAS!$AM$5:$AM$9997,0)))
    ),"")</f>
        <v/>
      </c>
      <c r="LJ206" s="354" t="str" cm="1">
        <f t="array" ref="LJ206">IFERROR(
    (((J206/FRACAS!$AY$1)*60))
    /
    (((J206/FRACAS!$AY$1)*60) + SUMPRODUCT((FRACAS!$B$5:$B$9997=J$4)*(FRACAS!$D$5:$D$9997&lt;=J206)*(IFERROR(FRACAS!$AM$5:$AM$9997,0)))
    ),"")</f>
        <v/>
      </c>
      <c r="LK206" s="354" t="str" cm="1">
        <f t="array" ref="LK206">IFERROR(
    (((K206/FRACAS!$AY$1)*60))
    /
    (((K206/FRACAS!$AY$1)*60) + SUMPRODUCT((FRACAS!$B$5:$B$9997=K$4)*(FRACAS!$D$5:$D$9997&lt;=K206)*(IFERROR(FRACAS!$AM$5:$AM$9997,0)))
    ),"")</f>
        <v/>
      </c>
      <c r="LL206" s="354" t="str" cm="1">
        <f t="array" ref="LL206">IFERROR(
    (((L206/FRACAS!$AY$1)*60))
    /
    (((L206/FRACAS!$AY$1)*60) + SUMPRODUCT((FRACAS!$B$5:$B$9997=L$4)*(FRACAS!$D$5:$D$9997&lt;=L206)*(IFERROR(FRACAS!$AM$5:$AM$9997,0)))
    ),"")</f>
        <v/>
      </c>
      <c r="LM206" s="354" t="str" cm="1">
        <f t="array" ref="LM206">IFERROR(
    (((M206/FRACAS!$AY$1)*60))
    /
    (((M206/FRACAS!$AY$1)*60) + SUMPRODUCT((FRACAS!$B$5:$B$9997=M$4)*(FRACAS!$D$5:$D$9997&lt;=M206)*(IFERROR(FRACAS!$AM$5:$AM$9997,0)))
    ),"")</f>
        <v/>
      </c>
      <c r="LN206" s="308"/>
      <c r="LO206" s="276"/>
      <c r="LP206" s="276"/>
      <c r="LQ206" s="276"/>
      <c r="LR206" s="276"/>
      <c r="LS206" s="276"/>
      <c r="LT206" s="276"/>
      <c r="LU206" s="276"/>
      <c r="LV206" s="276"/>
      <c r="LW206" s="276"/>
      <c r="LX206" s="276"/>
      <c r="LY206" s="276"/>
      <c r="LZ206" s="276"/>
      <c r="MA206" s="276"/>
      <c r="MB206" s="276"/>
      <c r="MC206" s="276"/>
      <c r="MD206" s="276"/>
      <c r="ME206" s="276"/>
      <c r="MF206" s="276"/>
      <c r="MG206" s="276"/>
      <c r="MH206" s="276"/>
      <c r="MI206" s="276"/>
      <c r="MJ206" s="276"/>
      <c r="MK206" s="276"/>
      <c r="ML206" s="276"/>
      <c r="MM206" s="276"/>
      <c r="MN206" s="276"/>
      <c r="MO206" s="276"/>
      <c r="MP206" s="276"/>
      <c r="MQ206" s="276"/>
      <c r="MR206" s="276"/>
      <c r="MS206" s="276"/>
      <c r="MT206" s="276"/>
      <c r="MU206" s="276"/>
      <c r="MV206" s="276"/>
      <c r="MW206" s="276"/>
      <c r="MX206" s="276"/>
      <c r="MY206" s="276"/>
      <c r="MZ206" s="276"/>
      <c r="NA206" s="277"/>
      <c r="ND206" s="345">
        <f t="shared" si="23"/>
        <v>0</v>
      </c>
      <c r="NE206" s="346" t="str">
        <f t="shared" si="21"/>
        <v/>
      </c>
      <c r="NF206" s="347" t="str" cm="1">
        <f t="array" ref="NF206">IF($ND206=0,"",(IFERROR( (IFERROR($ND206/FRACAS!$AY$1*60,0) - SUMPRODUCT( (FRACAS!$K$5:$K$9999=NF$2) * IFERROR(FRACAS!$AN$5:$AN$9999,0) ) ) / IFERROR($ND206/FRACAS!$AY$1*60,0), 1 )))</f>
        <v/>
      </c>
      <c r="NG206" s="347" t="str" cm="1">
        <f t="array" ref="NG206">IF($ND206=0,"",(IFERROR( (IFERROR($ND206/FRACAS!$AY$1*60,0) - SUMPRODUCT( (FRACAS!$K$5:$K$9999=NG$2) * IFERROR(FRACAS!$AN$5:$AN$9999,0) ) ) / IFERROR($ND206/FRACAS!$AY$1*60,0), 1 )))</f>
        <v/>
      </c>
      <c r="NH206" s="347" t="str" cm="1">
        <f t="array" ref="NH206">IF($ND206=0,"",(IFERROR( (IFERROR($ND206/FRACAS!$AY$1*60,0) - SUMPRODUCT( (FRACAS!$K$5:$K$9999=NH$2) * IFERROR(FRACAS!$AN$5:$AN$9999,0) ) ) / IFERROR($ND206/FRACAS!$AY$1*60,0), 1 )))</f>
        <v/>
      </c>
      <c r="NI206" s="347" t="str" cm="1">
        <f t="array" ref="NI206">IF($ND206=0,"",(IFERROR( (IFERROR($ND206/FRACAS!$AY$1*60,0) - SUMPRODUCT( (FRACAS!$K$5:$K$9999=NI$2) * IFERROR(FRACAS!$AN$5:$AN$9999,0) ) ) / IFERROR($ND206/FRACAS!$AY$1*60,0), 1 )))</f>
        <v/>
      </c>
      <c r="NJ206" s="347" t="str" cm="1">
        <f t="array" ref="NJ206">IF($ND206=0,"",(IFERROR( (IFERROR($ND206/FRACAS!$AY$1*60,0) - SUMPRODUCT( (FRACAS!$K$5:$K$9999=NJ$2) * IFERROR(FRACAS!$AN$5:$AN$9999,0) ) ) / IFERROR($ND206/FRACAS!$AY$1*60,0), 1 )))</f>
        <v/>
      </c>
      <c r="NK206" s="347" t="str" cm="1">
        <f t="array" ref="NK206">IF($ND206=0,"",(IFERROR( (IFERROR($ND206/FRACAS!$AY$1*60,0) - SUMPRODUCT( (FRACAS!$K$5:$K$9999=NK$2) * IFERROR(FRACAS!$AN$5:$AN$9999,0) ) ) / IFERROR($ND206/FRACAS!$AY$1*60,0), 1 )))</f>
        <v/>
      </c>
      <c r="NL206" s="347" t="str" cm="1">
        <f t="array" ref="NL206">IF($ND206=0,"",(IFERROR( (IFERROR($ND206/FRACAS!$AY$1*60,0) - SUMPRODUCT( (FRACAS!$K$5:$K$9999=NL$2) * IFERROR(FRACAS!$AN$5:$AN$9999,0) ) ) / IFERROR($ND206/FRACAS!$AY$1*60,0), 1 )))</f>
        <v/>
      </c>
      <c r="NM206" s="347" t="str" cm="1">
        <f t="array" ref="NM206">IF($ND206=0,"",(IFERROR( (IFERROR($ND206/FRACAS!$AY$1*60,0) - SUMPRODUCT( (FRACAS!$K$5:$K$9999=NM$2) * IFERROR(FRACAS!$AN$5:$AN$9999,0) ) ) / IFERROR($ND206/FRACAS!$AY$1*60,0), 1 )))</f>
        <v/>
      </c>
      <c r="NN206" s="347" t="str" cm="1">
        <f t="array" ref="NN206">IF($ND206=0,"",(IFERROR( (IFERROR($ND206/FRACAS!$AY$1*60,0) - SUMPRODUCT( (FRACAS!$K$5:$K$9999=NN$2) * IFERROR(FRACAS!$AN$5:$AN$9999,0) ) ) / IFERROR($ND206/FRACAS!$AY$1*60,0), 1 )))</f>
        <v/>
      </c>
      <c r="NO206" s="347" t="str" cm="1">
        <f t="array" ref="NO206">IF($ND206=0,"",(IFERROR( (IFERROR($ND206/FRACAS!$AY$1*60,0) - SUMPRODUCT( (FRACAS!$K$5:$K$9999=NO$2) * IFERROR(FRACAS!$AN$5:$AN$9999,0) ) ) / IFERROR($ND206/FRACAS!$AY$1*60,0), 1 )))</f>
        <v/>
      </c>
      <c r="NP206" s="347" t="str" cm="1">
        <f t="array" ref="NP206">IF($ND206=0,"",(IFERROR( (IFERROR($ND206/FRACAS!$AY$1*60,0) - SUMPRODUCT( (FRACAS!$K$5:$K$9999=NP$2) * IFERROR(FRACAS!$AN$5:$AN$9999,0) ) ) / IFERROR($ND206/FRACAS!$AY$1*60,0), 1 )))</f>
        <v/>
      </c>
      <c r="NQ206" s="347" t="str" cm="1">
        <f t="array" ref="NQ206">IF($ND206=0,"",(IFERROR( (IFERROR($ND206/FRACAS!$AY$1*60,0) - SUMPRODUCT( (FRACAS!$K$5:$K$9999=NQ$2) * IFERROR(FRACAS!$AN$5:$AN$9999,0) ) ) / IFERROR($ND206/FRACAS!$AY$1*60,0), 1 )))</f>
        <v/>
      </c>
      <c r="NR206" s="347" t="str" cm="1">
        <f t="array" ref="NR206">IF($ND206=0,"",(IFERROR( (IFERROR($ND206/FRACAS!$AY$1*60,0) - SUMPRODUCT( (FRACAS!$K$5:$K$9999=NR$2) * IFERROR(FRACAS!$AN$5:$AN$9999,0) ) ) / IFERROR($ND206/FRACAS!$AY$1*60,0), 1 )))</f>
        <v/>
      </c>
      <c r="NS206" s="347" t="str" cm="1">
        <f t="array" ref="NS206">IF($ND206=0,"",(IFERROR( (IFERROR($ND206/FRACAS!$AY$1*60,0) - SUMPRODUCT( (FRACAS!$K$5:$K$9999=NS$2) * IFERROR(FRACAS!$AN$5:$AN$9999,0) ) ) / IFERROR($ND206/FRACAS!$AY$1*60,0), 1 )))</f>
        <v/>
      </c>
      <c r="NT206" s="347" t="str" cm="1">
        <f t="array" ref="NT206">IF($ND206=0,"",(IFERROR( (IFERROR($ND206/FRACAS!$AY$1*60,0) - SUMPRODUCT( (FRACAS!$K$5:$K$9999=NT$2) * IFERROR(FRACAS!$AN$5:$AN$9999,0) ) ) / IFERROR($ND206/FRACAS!$AY$1*60,0), 1 )))</f>
        <v/>
      </c>
      <c r="NU206" s="347" t="str" cm="1">
        <f t="array" ref="NU206">IF($ND206=0,"",(IFERROR( (IFERROR($ND206/FRACAS!$AY$1*60,0) - SUMPRODUCT( (FRACAS!$K$5:$K$9999=NU$2) * IFERROR(FRACAS!$AN$5:$AN$9999,0) ) ) / IFERROR($ND206/FRACAS!$AY$1*60,0), 1 )))</f>
        <v/>
      </c>
      <c r="NV206" s="347" t="str" cm="1">
        <f t="array" ref="NV206">IF($ND206=0,"",(IFERROR( (IFERROR($ND206/FRACAS!$AY$1*60,0) - SUMPRODUCT( (FRACAS!$K$5:$K$9999=NV$2) * IFERROR(FRACAS!$AN$5:$AN$9999,0) ) ) / IFERROR($ND206/FRACAS!$AY$1*60,0), 1 )))</f>
        <v/>
      </c>
      <c r="NW206" s="347" t="str" cm="1">
        <f t="array" ref="NW206">IF($ND206=0,"",(IFERROR( (IFERROR($ND206/FRACAS!$AY$1*60,0) - SUMPRODUCT( (FRACAS!$K$5:$K$9999=NW$2) * IFERROR(FRACAS!$AN$5:$AN$9999,0) ) ) / IFERROR($ND206/FRACAS!$AY$1*60,0), 1 )))</f>
        <v/>
      </c>
      <c r="NX206" s="347" t="str" cm="1">
        <f t="array" ref="NX206">IF($ND206=0,"",(IFERROR( (IFERROR($ND206/FRACAS!$AY$1*60,0) - SUMPRODUCT( (FRACAS!$K$5:$K$9999=NX$2) * IFERROR(FRACAS!$AN$5:$AN$9999,0) ) ) / IFERROR($ND206/FRACAS!$AY$1*60,0), 1 )))</f>
        <v/>
      </c>
      <c r="NY206" s="347" t="str" cm="1">
        <f t="array" ref="NY206">IF($ND206=0,"",(IFERROR( (IFERROR($ND206/FRACAS!$AY$1*60,0) - SUMPRODUCT( (FRACAS!$K$5:$K$9999=NY$2) * IFERROR(FRACAS!$AN$5:$AN$9999,0) ) ) / IFERROR($ND206/FRACAS!$AY$1*60,0), 1 )))</f>
        <v/>
      </c>
      <c r="NZ206" s="347" t="str" cm="1">
        <f t="array" ref="NZ206">IF($ND206=0,"",(IFERROR( (IFERROR($ND206/FRACAS!$AY$1*60,0) - SUMPRODUCT( (FRACAS!$K$5:$K$9999=NZ$2) * IFERROR(FRACAS!$AN$5:$AN$9999,0) ) ) / IFERROR($ND206/FRACAS!$AY$1*60,0), 1 )))</f>
        <v/>
      </c>
      <c r="OA206" s="347" t="str" cm="1">
        <f t="array" ref="OA206">IF($ND206=0,"",(IFERROR( (IFERROR($ND206/FRACAS!$AY$1*60,0) - SUMPRODUCT( (FRACAS!$K$5:$K$9999=OA$2) * IFERROR(FRACAS!$AN$5:$AN$9999,0) ) ) / IFERROR($ND206/FRACAS!$AY$1*60,0), 1 )))</f>
        <v/>
      </c>
      <c r="OB206" s="347" t="str" cm="1">
        <f t="array" ref="OB206">IF($ND206=0,"",(IFERROR( (IFERROR($ND206/FRACAS!$AY$1*60,0) - SUMPRODUCT( (FRACAS!$K$5:$K$9999=OB$2) * IFERROR(FRACAS!$AN$5:$AN$9999,0) ) ) / IFERROR($ND206/FRACAS!$AY$1*60,0), 1 )))</f>
        <v/>
      </c>
      <c r="OC206" s="347" t="str" cm="1">
        <f t="array" ref="OC206">IF($ND206=0,"",(IFERROR( (IFERROR($ND206/FRACAS!$AY$1*60,0) - SUMPRODUCT( (FRACAS!$K$5:$K$9999=OC$2) * IFERROR(FRACAS!$AN$5:$AN$9999,0) ) ) / IFERROR($ND206/FRACAS!$AY$1*60,0), 1 )))</f>
        <v/>
      </c>
      <c r="OD206" s="347" t="str" cm="1">
        <f t="array" ref="OD206">IF($ND206=0,"",(IFERROR( (IFERROR($ND206/FRACAS!$AY$1*60,0) - SUMPRODUCT( (FRACAS!$K$5:$K$9999=OD$2) * IFERROR(FRACAS!$AN$5:$AN$9999,0) ) ) / IFERROR($ND206/FRACAS!$AY$1*60,0), 1 )))</f>
        <v/>
      </c>
      <c r="OE206" s="347" t="str" cm="1">
        <f t="array" ref="OE206">IF($ND206=0,"",(IFERROR( (IFERROR($ND206/FRACAS!$AY$1*60,0) - SUMPRODUCT( (FRACAS!$K$5:$K$9999=OE$2) * IFERROR(FRACAS!$AN$5:$AN$9999,0) ) ) / IFERROR($ND206/FRACAS!$AY$1*60,0), 1 )))</f>
        <v/>
      </c>
      <c r="OF206" s="347" t="str" cm="1">
        <f t="array" ref="OF206">IF($ND206=0,"",(IFERROR( (IFERROR($ND206/FRACAS!$AY$1*60,0) - SUMPRODUCT( (FRACAS!$K$5:$K$9999=OF$2) * IFERROR(FRACAS!$AN$5:$AN$9999,0) ) ) / IFERROR($ND206/FRACAS!$AY$1*60,0), 1 )))</f>
        <v/>
      </c>
      <c r="OG206" s="347" t="str" cm="1">
        <f t="array" ref="OG206">IF($ND206=0,"",(IFERROR( (IFERROR($ND206/FRACAS!$AY$1*60,0) - SUMPRODUCT( (FRACAS!$K$5:$K$9999=OG$2) * IFERROR(FRACAS!$AN$5:$AN$9999,0) ) ) / IFERROR($ND206/FRACAS!$AY$1*60,0), 1 )))</f>
        <v/>
      </c>
      <c r="OH206" s="347" t="str" cm="1">
        <f t="array" ref="OH206">IF($ND206=0,"",(IFERROR( (IFERROR($ND206/FRACAS!$AY$1*60,0) - SUMPRODUCT( (FRACAS!$K$5:$K$9999=OH$2) * IFERROR(FRACAS!$AN$5:$AN$9999,0) ) ) / IFERROR($ND206/FRACAS!$AY$1*60,0), 1 )))</f>
        <v/>
      </c>
      <c r="OI206" s="347" t="str" cm="1">
        <f t="array" ref="OI206">IF($ND206=0,"",(IFERROR( (IFERROR($ND206/FRACAS!$AY$1*60,0) - SUMPRODUCT( (FRACAS!$K$5:$K$9999=OI$2) * IFERROR(FRACAS!$AN$5:$AN$9999,0) ) ) / IFERROR($ND206/FRACAS!$AY$1*60,0), 1 )))</f>
        <v/>
      </c>
      <c r="OJ206" s="347" t="str" cm="1">
        <f t="array" ref="OJ206">IF($ND206=0,"",(IFERROR( (IFERROR($ND206/FRACAS!$AY$1*60,0) - SUMPRODUCT( (FRACAS!$K$5:$K$9999=OJ$2) * IFERROR(FRACAS!$AN$5:$AN$9999,0) ) ) / IFERROR($ND206/FRACAS!$AY$1*60,0), 1 )))</f>
        <v/>
      </c>
      <c r="OK206" s="347" t="str" cm="1">
        <f t="array" ref="OK206">IF($ND206=0,"",(IFERROR( (IFERROR($ND206/FRACAS!$AY$1*60,0) - SUMPRODUCT( (FRACAS!$K$5:$K$9999=OK$2) * IFERROR(FRACAS!$AN$5:$AN$9999,0) ) ) / IFERROR($ND206/FRACAS!$AY$1*60,0), 1 )))</f>
        <v/>
      </c>
      <c r="OL206" s="347" t="str" cm="1">
        <f t="array" ref="OL206">IF($ND206=0,"",(IFERROR( (IFERROR($ND206/FRACAS!$AY$1*60,0) - SUMPRODUCT( (FRACAS!$K$5:$K$9999=OL$2) * IFERROR(FRACAS!$AN$5:$AN$9999,0) ) ) / IFERROR($ND206/FRACAS!$AY$1*60,0), 1 )))</f>
        <v/>
      </c>
      <c r="OM206" s="347" t="str" cm="1">
        <f t="array" ref="OM206">IF($ND206=0,"",(IFERROR( (IFERROR($ND206/FRACAS!$AY$1*60,0) - SUMPRODUCT( (FRACAS!$K$5:$K$9999=OM$2) * IFERROR(FRACAS!$AN$5:$AN$9999,0) ) ) / IFERROR($ND206/FRACAS!$AY$1*60,0), 1 )))</f>
        <v/>
      </c>
      <c r="ON206" s="347" t="str" cm="1">
        <f t="array" ref="ON206">IF($ND206=0,"",(IFERROR( (IFERROR($ND206/FRACAS!$AY$1*60,0) - SUMPRODUCT( (FRACAS!$K$5:$K$9999=ON$2) * IFERROR(FRACAS!$AN$5:$AN$9999,0) ) ) / IFERROR($ND206/FRACAS!$AY$1*60,0), 1 )))</f>
        <v/>
      </c>
    </row>
    <row r="207" spans="2:404" ht="15" customHeight="1">
      <c r="B207" s="301" t="s">
        <v>262</v>
      </c>
      <c r="C207" s="302">
        <v>46675</v>
      </c>
      <c r="D207" s="279"/>
      <c r="E207" s="279"/>
      <c r="F207" s="279"/>
      <c r="G207" s="279"/>
      <c r="H207" s="279"/>
      <c r="I207" s="279"/>
      <c r="J207" s="279"/>
      <c r="K207" s="279"/>
      <c r="L207" s="279"/>
      <c r="M207" s="279"/>
      <c r="N207" s="305"/>
      <c r="O207" s="279"/>
      <c r="P207" s="279"/>
      <c r="Q207" s="279"/>
      <c r="R207" s="279"/>
      <c r="S207" s="279"/>
      <c r="T207" s="279"/>
      <c r="U207" s="279"/>
      <c r="V207" s="279"/>
      <c r="W207" s="279"/>
      <c r="X207" s="279"/>
      <c r="Y207" s="279"/>
      <c r="Z207" s="279"/>
      <c r="AA207" s="279"/>
      <c r="AB207" s="279"/>
      <c r="AC207" s="279"/>
      <c r="AD207" s="279"/>
      <c r="AE207" s="279"/>
      <c r="AF207" s="279"/>
      <c r="AG207" s="279"/>
      <c r="AH207" s="279"/>
      <c r="AI207" s="279"/>
      <c r="AJ207" s="279"/>
      <c r="AK207" s="279"/>
      <c r="AL207" s="279"/>
      <c r="AM207" s="279"/>
      <c r="AN207" s="279"/>
      <c r="AO207" s="279"/>
      <c r="AP207" s="279"/>
      <c r="AQ207" s="279"/>
      <c r="AR207" s="279"/>
      <c r="AS207" s="279"/>
      <c r="AT207" s="279"/>
      <c r="AU207" s="279"/>
      <c r="AV207" s="279"/>
      <c r="AW207" s="279"/>
      <c r="AX207" s="279"/>
      <c r="AY207" s="279"/>
      <c r="AZ207" s="279"/>
      <c r="BA207" s="280"/>
      <c r="BB207" s="266"/>
      <c r="BD207" s="352"/>
      <c r="BE207" s="352"/>
      <c r="BF207" s="352"/>
      <c r="BG207" s="352"/>
      <c r="BH207" s="352"/>
      <c r="BI207" s="352"/>
      <c r="BJ207" s="352"/>
      <c r="BK207" s="352"/>
      <c r="BL207" s="352"/>
      <c r="BM207" s="352"/>
      <c r="BN207" s="352"/>
      <c r="BO207" s="352"/>
      <c r="BP207" s="352"/>
      <c r="BQ207" s="352"/>
      <c r="BR207" s="352"/>
      <c r="BS207" s="352"/>
      <c r="BT207" s="352"/>
      <c r="BU207" s="352"/>
      <c r="BV207" s="352"/>
      <c r="BW207" s="352"/>
      <c r="BX207" s="352"/>
      <c r="BY207" s="352"/>
      <c r="BZ207" s="352"/>
      <c r="CA207" s="352"/>
      <c r="CB207" s="352"/>
      <c r="CC207" s="352"/>
      <c r="CD207" s="352"/>
      <c r="CE207" s="352"/>
      <c r="CF207" s="352"/>
      <c r="CG207" s="352"/>
      <c r="CH207" s="352"/>
      <c r="CI207" s="352"/>
      <c r="CJ207" s="352"/>
      <c r="CK207" s="352"/>
      <c r="CL207" s="352"/>
      <c r="CM207" s="352"/>
      <c r="CN207" s="352"/>
      <c r="CO207" s="352"/>
      <c r="CP207" s="352"/>
      <c r="CQ207" s="352"/>
      <c r="CR207" s="352"/>
      <c r="CS207" s="352"/>
      <c r="CT207" s="352"/>
      <c r="CU207" s="352"/>
      <c r="CV207" s="352"/>
      <c r="CW207" s="352"/>
      <c r="CX207" s="352"/>
      <c r="CY207" s="352"/>
      <c r="CZ207" s="352"/>
      <c r="DA207" s="352"/>
      <c r="DC207" s="266">
        <f t="shared" si="19"/>
        <v>0</v>
      </c>
      <c r="DD207" s="302" t="str">
        <f t="shared" si="20"/>
        <v/>
      </c>
      <c r="DE207" s="328" t="str">
        <f>IF(D207&gt; 0,(COUNTIFS(FRACAS!$B$5:$B$9997, D$4, FRACAS!$D$5:$D$9997, "&lt;="&amp;D207)), "" )</f>
        <v/>
      </c>
      <c r="DF207" s="282" t="str">
        <f>IF(E207&gt; 0,(COUNTIFS(FRACAS!$B$5:$B$9997, E$4, FRACAS!$D$5:$D$9997, "&lt;="&amp;E207)), "" )</f>
        <v/>
      </c>
      <c r="DG207" s="282" t="str">
        <f>IF(F207&gt; 0,(COUNTIFS(FRACAS!$B$5:$B$9997, F$4, FRACAS!$D$5:$D$9997, "&lt;="&amp;F207)), "" )</f>
        <v/>
      </c>
      <c r="DH207" s="282" t="str">
        <f>IF(G207&gt; 0,(COUNTIFS(FRACAS!$B$5:$B$9997, G$4, FRACAS!$D$5:$D$9997, "&lt;="&amp;G207)), "" )</f>
        <v/>
      </c>
      <c r="DI207" s="282" t="str">
        <f>IF(H207&gt; 0,(COUNTIFS(FRACAS!$B$5:$B$9997, H$4, FRACAS!$D$5:$D$9997, "&lt;="&amp;H207)), "" )</f>
        <v/>
      </c>
      <c r="DJ207" s="282" t="str">
        <f>IF(I207&gt; 0,(COUNTIFS(FRACAS!$B$5:$B$9997, I$4, FRACAS!$D$5:$D$9997, "&lt;="&amp;I207)), "" )</f>
        <v/>
      </c>
      <c r="DK207" s="282" t="str">
        <f>IF(J207&gt; 0,(COUNTIFS(FRACAS!$B$5:$B$9997, J$4, FRACAS!$D$5:$D$9997, "&lt;="&amp;J207)), "" )</f>
        <v/>
      </c>
      <c r="DL207" s="282" t="str">
        <f>IF(K207&gt; 0,(COUNTIFS(FRACAS!$B$5:$B$9997, K$4, FRACAS!$D$5:$D$9997, "&lt;="&amp;K207)), "" )</f>
        <v/>
      </c>
      <c r="DM207" s="282" t="str">
        <f>IF(L207&gt; 0,(COUNTIFS(FRACAS!$B$5:$B$9997, L$4, FRACAS!$D$5:$D$9997, "&lt;="&amp;L207)), "" )</f>
        <v/>
      </c>
      <c r="DN207" s="282" t="str">
        <f>IF(M207&gt; 0,(COUNTIFS(FRACAS!$B$5:$B$9997, M$4, FRACAS!$D$5:$D$9997, "&lt;="&amp;M207)), "" )</f>
        <v/>
      </c>
      <c r="DO207" s="308"/>
      <c r="DP207" s="276"/>
      <c r="DQ207" s="276"/>
      <c r="DR207" s="276"/>
      <c r="DS207" s="276"/>
      <c r="DT207" s="276"/>
      <c r="DU207" s="276"/>
      <c r="DV207" s="276"/>
      <c r="DW207" s="276"/>
      <c r="DX207" s="276"/>
      <c r="DY207" s="276"/>
      <c r="DZ207" s="276"/>
      <c r="EA207" s="276"/>
      <c r="EB207" s="276"/>
      <c r="EC207" s="276"/>
      <c r="ED207" s="276"/>
      <c r="EE207" s="276"/>
      <c r="EF207" s="276"/>
      <c r="EG207" s="276"/>
      <c r="EH207" s="276"/>
      <c r="EI207" s="276"/>
      <c r="EJ207" s="276"/>
      <c r="EK207" s="276"/>
      <c r="EL207" s="276"/>
      <c r="EM207" s="276"/>
      <c r="EN207" s="276"/>
      <c r="EO207" s="276"/>
      <c r="EP207" s="276"/>
      <c r="EQ207" s="276"/>
      <c r="ER207" s="276"/>
      <c r="ES207" s="276"/>
      <c r="ET207" s="276"/>
      <c r="EU207" s="276"/>
      <c r="EV207" s="276"/>
      <c r="EW207" s="276"/>
      <c r="EX207" s="276"/>
      <c r="EY207" s="276"/>
      <c r="EZ207" s="276"/>
      <c r="FA207" s="276"/>
      <c r="FB207" s="277"/>
      <c r="JN207" s="310"/>
      <c r="JO207" s="309"/>
      <c r="JP207" s="309"/>
      <c r="JQ207" s="309"/>
      <c r="JR207" s="309"/>
      <c r="JS207" s="309"/>
      <c r="JT207" s="309"/>
      <c r="JU207" s="309"/>
      <c r="JV207" s="309"/>
      <c r="JW207" s="309"/>
      <c r="JX207" s="309"/>
      <c r="JY207" s="309"/>
      <c r="JZ207" s="309"/>
      <c r="KA207" s="309"/>
      <c r="KB207" s="309"/>
      <c r="KC207" s="309"/>
      <c r="KD207" s="309"/>
      <c r="KE207" s="309"/>
      <c r="KF207" s="309"/>
      <c r="KG207" s="309"/>
      <c r="KH207" s="309"/>
      <c r="KI207" s="309"/>
      <c r="KJ207" s="309"/>
      <c r="KK207" s="309"/>
      <c r="KL207" s="309"/>
      <c r="KM207" s="309"/>
      <c r="KN207" s="309"/>
      <c r="KO207" s="309"/>
      <c r="KP207" s="309"/>
      <c r="KQ207" s="309"/>
      <c r="KR207" s="309"/>
      <c r="KS207" s="309"/>
      <c r="KT207" s="309"/>
      <c r="KU207" s="309"/>
      <c r="KV207" s="309"/>
      <c r="KW207" s="309"/>
      <c r="KX207" s="309"/>
      <c r="KY207" s="309"/>
      <c r="KZ207" s="309"/>
      <c r="LA207" s="309"/>
      <c r="LC207" s="302" t="str">
        <f t="shared" si="22"/>
        <v/>
      </c>
      <c r="LD207" s="354" t="str" cm="1">
        <f t="array" ref="LD207">IFERROR(
    (((D207/FRACAS!$AY$1)*60))
    /
    (((D207/FRACAS!$AY$1)*60) + SUMPRODUCT((FRACAS!$B$5:$B$9997=D$4)*(FRACAS!$D$5:$D$9997&lt;=D207)*(IFERROR(FRACAS!$AM$5:$AM$9997,0)))
    ),"")</f>
        <v/>
      </c>
      <c r="LE207" s="354" t="str" cm="1">
        <f t="array" ref="LE207">IFERROR(
    (((E207/FRACAS!$AY$1)*60))
    /
    (((E207/FRACAS!$AY$1)*60) + SUMPRODUCT((FRACAS!$B$5:$B$9997=E$4)*(FRACAS!$D$5:$D$9997&lt;=E207)*(IFERROR(FRACAS!$AM$5:$AM$9997,0)))
    ),"")</f>
        <v/>
      </c>
      <c r="LF207" s="354" t="str" cm="1">
        <f t="array" ref="LF207">IFERROR(
    (((F207/FRACAS!$AY$1)*60))
    /
    (((F207/FRACAS!$AY$1)*60) + SUMPRODUCT((FRACAS!$B$5:$B$9997=F$4)*(FRACAS!$D$5:$D$9997&lt;=F207)*(IFERROR(FRACAS!$AM$5:$AM$9997,0)))
    ),"")</f>
        <v/>
      </c>
      <c r="LG207" s="354" t="str" cm="1">
        <f t="array" ref="LG207">IFERROR(
    (((G207/FRACAS!$AY$1)*60))
    /
    (((G207/FRACAS!$AY$1)*60) + SUMPRODUCT((FRACAS!$B$5:$B$9997=G$4)*(FRACAS!$D$5:$D$9997&lt;=G207)*(IFERROR(FRACAS!$AM$5:$AM$9997,0)))
    ),"")</f>
        <v/>
      </c>
      <c r="LH207" s="354" t="str" cm="1">
        <f t="array" ref="LH207">IFERROR(
    (((H207/FRACAS!$AY$1)*60))
    /
    (((H207/FRACAS!$AY$1)*60) + SUMPRODUCT((FRACAS!$B$5:$B$9997=H$4)*(FRACAS!$D$5:$D$9997&lt;=H207)*(IFERROR(FRACAS!$AM$5:$AM$9997,0)))
    ),"")</f>
        <v/>
      </c>
      <c r="LI207" s="354" t="str" cm="1">
        <f t="array" ref="LI207">IFERROR(
    (((I207/FRACAS!$AY$1)*60))
    /
    (((I207/FRACAS!$AY$1)*60) + SUMPRODUCT((FRACAS!$B$5:$B$9997=I$4)*(FRACAS!$D$5:$D$9997&lt;=I207)*(IFERROR(FRACAS!$AM$5:$AM$9997,0)))
    ),"")</f>
        <v/>
      </c>
      <c r="LJ207" s="354" t="str" cm="1">
        <f t="array" ref="LJ207">IFERROR(
    (((J207/FRACAS!$AY$1)*60))
    /
    (((J207/FRACAS!$AY$1)*60) + SUMPRODUCT((FRACAS!$B$5:$B$9997=J$4)*(FRACAS!$D$5:$D$9997&lt;=J207)*(IFERROR(FRACAS!$AM$5:$AM$9997,0)))
    ),"")</f>
        <v/>
      </c>
      <c r="LK207" s="354" t="str" cm="1">
        <f t="array" ref="LK207">IFERROR(
    (((K207/FRACAS!$AY$1)*60))
    /
    (((K207/FRACAS!$AY$1)*60) + SUMPRODUCT((FRACAS!$B$5:$B$9997=K$4)*(FRACAS!$D$5:$D$9997&lt;=K207)*(IFERROR(FRACAS!$AM$5:$AM$9997,0)))
    ),"")</f>
        <v/>
      </c>
      <c r="LL207" s="354" t="str" cm="1">
        <f t="array" ref="LL207">IFERROR(
    (((L207/FRACAS!$AY$1)*60))
    /
    (((L207/FRACAS!$AY$1)*60) + SUMPRODUCT((FRACAS!$B$5:$B$9997=L$4)*(FRACAS!$D$5:$D$9997&lt;=L207)*(IFERROR(FRACAS!$AM$5:$AM$9997,0)))
    ),"")</f>
        <v/>
      </c>
      <c r="LM207" s="354" t="str" cm="1">
        <f t="array" ref="LM207">IFERROR(
    (((M207/FRACAS!$AY$1)*60))
    /
    (((M207/FRACAS!$AY$1)*60) + SUMPRODUCT((FRACAS!$B$5:$B$9997=M$4)*(FRACAS!$D$5:$D$9997&lt;=M207)*(IFERROR(FRACAS!$AM$5:$AM$9997,0)))
    ),"")</f>
        <v/>
      </c>
      <c r="LN207" s="308"/>
      <c r="LO207" s="276"/>
      <c r="LP207" s="276"/>
      <c r="LQ207" s="276"/>
      <c r="LR207" s="276"/>
      <c r="LS207" s="276"/>
      <c r="LT207" s="276"/>
      <c r="LU207" s="276"/>
      <c r="LV207" s="276"/>
      <c r="LW207" s="276"/>
      <c r="LX207" s="276"/>
      <c r="LY207" s="276"/>
      <c r="LZ207" s="276"/>
      <c r="MA207" s="276"/>
      <c r="MB207" s="276"/>
      <c r="MC207" s="276"/>
      <c r="MD207" s="276"/>
      <c r="ME207" s="276"/>
      <c r="MF207" s="276"/>
      <c r="MG207" s="276"/>
      <c r="MH207" s="276"/>
      <c r="MI207" s="276"/>
      <c r="MJ207" s="276"/>
      <c r="MK207" s="276"/>
      <c r="ML207" s="276"/>
      <c r="MM207" s="276"/>
      <c r="MN207" s="276"/>
      <c r="MO207" s="276"/>
      <c r="MP207" s="276"/>
      <c r="MQ207" s="276"/>
      <c r="MR207" s="276"/>
      <c r="MS207" s="276"/>
      <c r="MT207" s="276"/>
      <c r="MU207" s="276"/>
      <c r="MV207" s="276"/>
      <c r="MW207" s="276"/>
      <c r="MX207" s="276"/>
      <c r="MY207" s="276"/>
      <c r="MZ207" s="276"/>
      <c r="NA207" s="277"/>
      <c r="ND207" s="345">
        <f t="shared" si="23"/>
        <v>0</v>
      </c>
      <c r="NE207" s="346" t="str">
        <f t="shared" si="21"/>
        <v/>
      </c>
      <c r="NF207" s="347" t="str" cm="1">
        <f t="array" ref="NF207">IF($ND207=0,"",(IFERROR( (IFERROR($ND207/FRACAS!$AY$1*60,0) - SUMPRODUCT( (FRACAS!$K$5:$K$9999=NF$2) * IFERROR(FRACAS!$AN$5:$AN$9999,0) ) ) / IFERROR($ND207/FRACAS!$AY$1*60,0), 1 )))</f>
        <v/>
      </c>
      <c r="NG207" s="347" t="str" cm="1">
        <f t="array" ref="NG207">IF($ND207=0,"",(IFERROR( (IFERROR($ND207/FRACAS!$AY$1*60,0) - SUMPRODUCT( (FRACAS!$K$5:$K$9999=NG$2) * IFERROR(FRACAS!$AN$5:$AN$9999,0) ) ) / IFERROR($ND207/FRACAS!$AY$1*60,0), 1 )))</f>
        <v/>
      </c>
      <c r="NH207" s="347" t="str" cm="1">
        <f t="array" ref="NH207">IF($ND207=0,"",(IFERROR( (IFERROR($ND207/FRACAS!$AY$1*60,0) - SUMPRODUCT( (FRACAS!$K$5:$K$9999=NH$2) * IFERROR(FRACAS!$AN$5:$AN$9999,0) ) ) / IFERROR($ND207/FRACAS!$AY$1*60,0), 1 )))</f>
        <v/>
      </c>
      <c r="NI207" s="347" t="str" cm="1">
        <f t="array" ref="NI207">IF($ND207=0,"",(IFERROR( (IFERROR($ND207/FRACAS!$AY$1*60,0) - SUMPRODUCT( (FRACAS!$K$5:$K$9999=NI$2) * IFERROR(FRACAS!$AN$5:$AN$9999,0) ) ) / IFERROR($ND207/FRACAS!$AY$1*60,0), 1 )))</f>
        <v/>
      </c>
      <c r="NJ207" s="347" t="str" cm="1">
        <f t="array" ref="NJ207">IF($ND207=0,"",(IFERROR( (IFERROR($ND207/FRACAS!$AY$1*60,0) - SUMPRODUCT( (FRACAS!$K$5:$K$9999=NJ$2) * IFERROR(FRACAS!$AN$5:$AN$9999,0) ) ) / IFERROR($ND207/FRACAS!$AY$1*60,0), 1 )))</f>
        <v/>
      </c>
      <c r="NK207" s="347" t="str" cm="1">
        <f t="array" ref="NK207">IF($ND207=0,"",(IFERROR( (IFERROR($ND207/FRACAS!$AY$1*60,0) - SUMPRODUCT( (FRACAS!$K$5:$K$9999=NK$2) * IFERROR(FRACAS!$AN$5:$AN$9999,0) ) ) / IFERROR($ND207/FRACAS!$AY$1*60,0), 1 )))</f>
        <v/>
      </c>
      <c r="NL207" s="347" t="str" cm="1">
        <f t="array" ref="NL207">IF($ND207=0,"",(IFERROR( (IFERROR($ND207/FRACAS!$AY$1*60,0) - SUMPRODUCT( (FRACAS!$K$5:$K$9999=NL$2) * IFERROR(FRACAS!$AN$5:$AN$9999,0) ) ) / IFERROR($ND207/FRACAS!$AY$1*60,0), 1 )))</f>
        <v/>
      </c>
      <c r="NM207" s="347" t="str" cm="1">
        <f t="array" ref="NM207">IF($ND207=0,"",(IFERROR( (IFERROR($ND207/FRACAS!$AY$1*60,0) - SUMPRODUCT( (FRACAS!$K$5:$K$9999=NM$2) * IFERROR(FRACAS!$AN$5:$AN$9999,0) ) ) / IFERROR($ND207/FRACAS!$AY$1*60,0), 1 )))</f>
        <v/>
      </c>
      <c r="NN207" s="347" t="str" cm="1">
        <f t="array" ref="NN207">IF($ND207=0,"",(IFERROR( (IFERROR($ND207/FRACAS!$AY$1*60,0) - SUMPRODUCT( (FRACAS!$K$5:$K$9999=NN$2) * IFERROR(FRACAS!$AN$5:$AN$9999,0) ) ) / IFERROR($ND207/FRACAS!$AY$1*60,0), 1 )))</f>
        <v/>
      </c>
      <c r="NO207" s="347" t="str" cm="1">
        <f t="array" ref="NO207">IF($ND207=0,"",(IFERROR( (IFERROR($ND207/FRACAS!$AY$1*60,0) - SUMPRODUCT( (FRACAS!$K$5:$K$9999=NO$2) * IFERROR(FRACAS!$AN$5:$AN$9999,0) ) ) / IFERROR($ND207/FRACAS!$AY$1*60,0), 1 )))</f>
        <v/>
      </c>
      <c r="NP207" s="347" t="str" cm="1">
        <f t="array" ref="NP207">IF($ND207=0,"",(IFERROR( (IFERROR($ND207/FRACAS!$AY$1*60,0) - SUMPRODUCT( (FRACAS!$K$5:$K$9999=NP$2) * IFERROR(FRACAS!$AN$5:$AN$9999,0) ) ) / IFERROR($ND207/FRACAS!$AY$1*60,0), 1 )))</f>
        <v/>
      </c>
      <c r="NQ207" s="347" t="str" cm="1">
        <f t="array" ref="NQ207">IF($ND207=0,"",(IFERROR( (IFERROR($ND207/FRACAS!$AY$1*60,0) - SUMPRODUCT( (FRACAS!$K$5:$K$9999=NQ$2) * IFERROR(FRACAS!$AN$5:$AN$9999,0) ) ) / IFERROR($ND207/FRACAS!$AY$1*60,0), 1 )))</f>
        <v/>
      </c>
      <c r="NR207" s="347" t="str" cm="1">
        <f t="array" ref="NR207">IF($ND207=0,"",(IFERROR( (IFERROR($ND207/FRACAS!$AY$1*60,0) - SUMPRODUCT( (FRACAS!$K$5:$K$9999=NR$2) * IFERROR(FRACAS!$AN$5:$AN$9999,0) ) ) / IFERROR($ND207/FRACAS!$AY$1*60,0), 1 )))</f>
        <v/>
      </c>
      <c r="NS207" s="347" t="str" cm="1">
        <f t="array" ref="NS207">IF($ND207=0,"",(IFERROR( (IFERROR($ND207/FRACAS!$AY$1*60,0) - SUMPRODUCT( (FRACAS!$K$5:$K$9999=NS$2) * IFERROR(FRACAS!$AN$5:$AN$9999,0) ) ) / IFERROR($ND207/FRACAS!$AY$1*60,0), 1 )))</f>
        <v/>
      </c>
      <c r="NT207" s="347" t="str" cm="1">
        <f t="array" ref="NT207">IF($ND207=0,"",(IFERROR( (IFERROR($ND207/FRACAS!$AY$1*60,0) - SUMPRODUCT( (FRACAS!$K$5:$K$9999=NT$2) * IFERROR(FRACAS!$AN$5:$AN$9999,0) ) ) / IFERROR($ND207/FRACAS!$AY$1*60,0), 1 )))</f>
        <v/>
      </c>
      <c r="NU207" s="347" t="str" cm="1">
        <f t="array" ref="NU207">IF($ND207=0,"",(IFERROR( (IFERROR($ND207/FRACAS!$AY$1*60,0) - SUMPRODUCT( (FRACAS!$K$5:$K$9999=NU$2) * IFERROR(FRACAS!$AN$5:$AN$9999,0) ) ) / IFERROR($ND207/FRACAS!$AY$1*60,0), 1 )))</f>
        <v/>
      </c>
      <c r="NV207" s="347" t="str" cm="1">
        <f t="array" ref="NV207">IF($ND207=0,"",(IFERROR( (IFERROR($ND207/FRACAS!$AY$1*60,0) - SUMPRODUCT( (FRACAS!$K$5:$K$9999=NV$2) * IFERROR(FRACAS!$AN$5:$AN$9999,0) ) ) / IFERROR($ND207/FRACAS!$AY$1*60,0), 1 )))</f>
        <v/>
      </c>
      <c r="NW207" s="347" t="str" cm="1">
        <f t="array" ref="NW207">IF($ND207=0,"",(IFERROR( (IFERROR($ND207/FRACAS!$AY$1*60,0) - SUMPRODUCT( (FRACAS!$K$5:$K$9999=NW$2) * IFERROR(FRACAS!$AN$5:$AN$9999,0) ) ) / IFERROR($ND207/FRACAS!$AY$1*60,0), 1 )))</f>
        <v/>
      </c>
      <c r="NX207" s="347" t="str" cm="1">
        <f t="array" ref="NX207">IF($ND207=0,"",(IFERROR( (IFERROR($ND207/FRACAS!$AY$1*60,0) - SUMPRODUCT( (FRACAS!$K$5:$K$9999=NX$2) * IFERROR(FRACAS!$AN$5:$AN$9999,0) ) ) / IFERROR($ND207/FRACAS!$AY$1*60,0), 1 )))</f>
        <v/>
      </c>
      <c r="NY207" s="347" t="str" cm="1">
        <f t="array" ref="NY207">IF($ND207=0,"",(IFERROR( (IFERROR($ND207/FRACAS!$AY$1*60,0) - SUMPRODUCT( (FRACAS!$K$5:$K$9999=NY$2) * IFERROR(FRACAS!$AN$5:$AN$9999,0) ) ) / IFERROR($ND207/FRACAS!$AY$1*60,0), 1 )))</f>
        <v/>
      </c>
      <c r="NZ207" s="347" t="str" cm="1">
        <f t="array" ref="NZ207">IF($ND207=0,"",(IFERROR( (IFERROR($ND207/FRACAS!$AY$1*60,0) - SUMPRODUCT( (FRACAS!$K$5:$K$9999=NZ$2) * IFERROR(FRACAS!$AN$5:$AN$9999,0) ) ) / IFERROR($ND207/FRACAS!$AY$1*60,0), 1 )))</f>
        <v/>
      </c>
      <c r="OA207" s="347" t="str" cm="1">
        <f t="array" ref="OA207">IF($ND207=0,"",(IFERROR( (IFERROR($ND207/FRACAS!$AY$1*60,0) - SUMPRODUCT( (FRACAS!$K$5:$K$9999=OA$2) * IFERROR(FRACAS!$AN$5:$AN$9999,0) ) ) / IFERROR($ND207/FRACAS!$AY$1*60,0), 1 )))</f>
        <v/>
      </c>
      <c r="OB207" s="347" t="str" cm="1">
        <f t="array" ref="OB207">IF($ND207=0,"",(IFERROR( (IFERROR($ND207/FRACAS!$AY$1*60,0) - SUMPRODUCT( (FRACAS!$K$5:$K$9999=OB$2) * IFERROR(FRACAS!$AN$5:$AN$9999,0) ) ) / IFERROR($ND207/FRACAS!$AY$1*60,0), 1 )))</f>
        <v/>
      </c>
      <c r="OC207" s="347" t="str" cm="1">
        <f t="array" ref="OC207">IF($ND207=0,"",(IFERROR( (IFERROR($ND207/FRACAS!$AY$1*60,0) - SUMPRODUCT( (FRACAS!$K$5:$K$9999=OC$2) * IFERROR(FRACAS!$AN$5:$AN$9999,0) ) ) / IFERROR($ND207/FRACAS!$AY$1*60,0), 1 )))</f>
        <v/>
      </c>
      <c r="OD207" s="347" t="str" cm="1">
        <f t="array" ref="OD207">IF($ND207=0,"",(IFERROR( (IFERROR($ND207/FRACAS!$AY$1*60,0) - SUMPRODUCT( (FRACAS!$K$5:$K$9999=OD$2) * IFERROR(FRACAS!$AN$5:$AN$9999,0) ) ) / IFERROR($ND207/FRACAS!$AY$1*60,0), 1 )))</f>
        <v/>
      </c>
      <c r="OE207" s="347" t="str" cm="1">
        <f t="array" ref="OE207">IF($ND207=0,"",(IFERROR( (IFERROR($ND207/FRACAS!$AY$1*60,0) - SUMPRODUCT( (FRACAS!$K$5:$K$9999=OE$2) * IFERROR(FRACAS!$AN$5:$AN$9999,0) ) ) / IFERROR($ND207/FRACAS!$AY$1*60,0), 1 )))</f>
        <v/>
      </c>
      <c r="OF207" s="347" t="str" cm="1">
        <f t="array" ref="OF207">IF($ND207=0,"",(IFERROR( (IFERROR($ND207/FRACAS!$AY$1*60,0) - SUMPRODUCT( (FRACAS!$K$5:$K$9999=OF$2) * IFERROR(FRACAS!$AN$5:$AN$9999,0) ) ) / IFERROR($ND207/FRACAS!$AY$1*60,0), 1 )))</f>
        <v/>
      </c>
      <c r="OG207" s="347" t="str" cm="1">
        <f t="array" ref="OG207">IF($ND207=0,"",(IFERROR( (IFERROR($ND207/FRACAS!$AY$1*60,0) - SUMPRODUCT( (FRACAS!$K$5:$K$9999=OG$2) * IFERROR(FRACAS!$AN$5:$AN$9999,0) ) ) / IFERROR($ND207/FRACAS!$AY$1*60,0), 1 )))</f>
        <v/>
      </c>
      <c r="OH207" s="347" t="str" cm="1">
        <f t="array" ref="OH207">IF($ND207=0,"",(IFERROR( (IFERROR($ND207/FRACAS!$AY$1*60,0) - SUMPRODUCT( (FRACAS!$K$5:$K$9999=OH$2) * IFERROR(FRACAS!$AN$5:$AN$9999,0) ) ) / IFERROR($ND207/FRACAS!$AY$1*60,0), 1 )))</f>
        <v/>
      </c>
      <c r="OI207" s="347" t="str" cm="1">
        <f t="array" ref="OI207">IF($ND207=0,"",(IFERROR( (IFERROR($ND207/FRACAS!$AY$1*60,0) - SUMPRODUCT( (FRACAS!$K$5:$K$9999=OI$2) * IFERROR(FRACAS!$AN$5:$AN$9999,0) ) ) / IFERROR($ND207/FRACAS!$AY$1*60,0), 1 )))</f>
        <v/>
      </c>
      <c r="OJ207" s="347" t="str" cm="1">
        <f t="array" ref="OJ207">IF($ND207=0,"",(IFERROR( (IFERROR($ND207/FRACAS!$AY$1*60,0) - SUMPRODUCT( (FRACAS!$K$5:$K$9999=OJ$2) * IFERROR(FRACAS!$AN$5:$AN$9999,0) ) ) / IFERROR($ND207/FRACAS!$AY$1*60,0), 1 )))</f>
        <v/>
      </c>
      <c r="OK207" s="347" t="str" cm="1">
        <f t="array" ref="OK207">IF($ND207=0,"",(IFERROR( (IFERROR($ND207/FRACAS!$AY$1*60,0) - SUMPRODUCT( (FRACAS!$K$5:$K$9999=OK$2) * IFERROR(FRACAS!$AN$5:$AN$9999,0) ) ) / IFERROR($ND207/FRACAS!$AY$1*60,0), 1 )))</f>
        <v/>
      </c>
      <c r="OL207" s="347" t="str" cm="1">
        <f t="array" ref="OL207">IF($ND207=0,"",(IFERROR( (IFERROR($ND207/FRACAS!$AY$1*60,0) - SUMPRODUCT( (FRACAS!$K$5:$K$9999=OL$2) * IFERROR(FRACAS!$AN$5:$AN$9999,0) ) ) / IFERROR($ND207/FRACAS!$AY$1*60,0), 1 )))</f>
        <v/>
      </c>
      <c r="OM207" s="347" t="str" cm="1">
        <f t="array" ref="OM207">IF($ND207=0,"",(IFERROR( (IFERROR($ND207/FRACAS!$AY$1*60,0) - SUMPRODUCT( (FRACAS!$K$5:$K$9999=OM$2) * IFERROR(FRACAS!$AN$5:$AN$9999,0) ) ) / IFERROR($ND207/FRACAS!$AY$1*60,0), 1 )))</f>
        <v/>
      </c>
      <c r="ON207" s="347" t="str" cm="1">
        <f t="array" ref="ON207">IF($ND207=0,"",(IFERROR( (IFERROR($ND207/FRACAS!$AY$1*60,0) - SUMPRODUCT( (FRACAS!$K$5:$K$9999=ON$2) * IFERROR(FRACAS!$AN$5:$AN$9999,0) ) ) / IFERROR($ND207/FRACAS!$AY$1*60,0), 1 )))</f>
        <v/>
      </c>
    </row>
    <row r="208" spans="2:404" ht="15" customHeight="1">
      <c r="B208" s="301" t="s">
        <v>263</v>
      </c>
      <c r="C208" s="302">
        <v>46682</v>
      </c>
      <c r="D208" s="279"/>
      <c r="E208" s="279"/>
      <c r="F208" s="279"/>
      <c r="G208" s="279"/>
      <c r="H208" s="279"/>
      <c r="I208" s="279"/>
      <c r="J208" s="279"/>
      <c r="K208" s="279"/>
      <c r="L208" s="279"/>
      <c r="M208" s="279"/>
      <c r="N208" s="305"/>
      <c r="O208" s="279"/>
      <c r="P208" s="279"/>
      <c r="Q208" s="279"/>
      <c r="R208" s="279"/>
      <c r="S208" s="279"/>
      <c r="T208" s="279"/>
      <c r="U208" s="279"/>
      <c r="V208" s="279"/>
      <c r="W208" s="279"/>
      <c r="X208" s="279"/>
      <c r="Y208" s="279"/>
      <c r="Z208" s="279"/>
      <c r="AA208" s="279"/>
      <c r="AB208" s="279"/>
      <c r="AC208" s="279"/>
      <c r="AD208" s="279"/>
      <c r="AE208" s="279"/>
      <c r="AF208" s="279"/>
      <c r="AG208" s="279"/>
      <c r="AH208" s="279"/>
      <c r="AI208" s="279"/>
      <c r="AJ208" s="279"/>
      <c r="AK208" s="279"/>
      <c r="AL208" s="279"/>
      <c r="AM208" s="279"/>
      <c r="AN208" s="279"/>
      <c r="AO208" s="279"/>
      <c r="AP208" s="279"/>
      <c r="AQ208" s="279"/>
      <c r="AR208" s="279"/>
      <c r="AS208" s="279"/>
      <c r="AT208" s="279"/>
      <c r="AU208" s="279"/>
      <c r="AV208" s="279"/>
      <c r="AW208" s="279"/>
      <c r="AX208" s="279"/>
      <c r="AY208" s="279"/>
      <c r="AZ208" s="279"/>
      <c r="BA208" s="280"/>
      <c r="BB208" s="266"/>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C208" s="266">
        <f t="shared" si="19"/>
        <v>0</v>
      </c>
      <c r="DD208" s="302" t="str">
        <f t="shared" si="20"/>
        <v/>
      </c>
      <c r="DE208" s="328" t="str">
        <f>IF(D208&gt; 0,(COUNTIFS(FRACAS!$B$5:$B$9997, D$4, FRACAS!$D$5:$D$9997, "&lt;="&amp;D208)), "" )</f>
        <v/>
      </c>
      <c r="DF208" s="282" t="str">
        <f>IF(E208&gt; 0,(COUNTIFS(FRACAS!$B$5:$B$9997, E$4, FRACAS!$D$5:$D$9997, "&lt;="&amp;E208)), "" )</f>
        <v/>
      </c>
      <c r="DG208" s="282" t="str">
        <f>IF(F208&gt; 0,(COUNTIFS(FRACAS!$B$5:$B$9997, F$4, FRACAS!$D$5:$D$9997, "&lt;="&amp;F208)), "" )</f>
        <v/>
      </c>
      <c r="DH208" s="282" t="str">
        <f>IF(G208&gt; 0,(COUNTIFS(FRACAS!$B$5:$B$9997, G$4, FRACAS!$D$5:$D$9997, "&lt;="&amp;G208)), "" )</f>
        <v/>
      </c>
      <c r="DI208" s="282" t="str">
        <f>IF(H208&gt; 0,(COUNTIFS(FRACAS!$B$5:$B$9997, H$4, FRACAS!$D$5:$D$9997, "&lt;="&amp;H208)), "" )</f>
        <v/>
      </c>
      <c r="DJ208" s="282" t="str">
        <f>IF(I208&gt; 0,(COUNTIFS(FRACAS!$B$5:$B$9997, I$4, FRACAS!$D$5:$D$9997, "&lt;="&amp;I208)), "" )</f>
        <v/>
      </c>
      <c r="DK208" s="282" t="str">
        <f>IF(J208&gt; 0,(COUNTIFS(FRACAS!$B$5:$B$9997, J$4, FRACAS!$D$5:$D$9997, "&lt;="&amp;J208)), "" )</f>
        <v/>
      </c>
      <c r="DL208" s="282" t="str">
        <f>IF(K208&gt; 0,(COUNTIFS(FRACAS!$B$5:$B$9997, K$4, FRACAS!$D$5:$D$9997, "&lt;="&amp;K208)), "" )</f>
        <v/>
      </c>
      <c r="DM208" s="282" t="str">
        <f>IF(L208&gt; 0,(COUNTIFS(FRACAS!$B$5:$B$9997, L$4, FRACAS!$D$5:$D$9997, "&lt;="&amp;L208)), "" )</f>
        <v/>
      </c>
      <c r="DN208" s="282" t="str">
        <f>IF(M208&gt; 0,(COUNTIFS(FRACAS!$B$5:$B$9997, M$4, FRACAS!$D$5:$D$9997, "&lt;="&amp;M208)), "" )</f>
        <v/>
      </c>
      <c r="DO208" s="308"/>
      <c r="DP208" s="276"/>
      <c r="DQ208" s="276"/>
      <c r="DR208" s="276"/>
      <c r="DS208" s="276"/>
      <c r="DT208" s="276"/>
      <c r="DU208" s="276"/>
      <c r="DV208" s="276"/>
      <c r="DW208" s="276"/>
      <c r="DX208" s="276"/>
      <c r="DY208" s="276"/>
      <c r="DZ208" s="276"/>
      <c r="EA208" s="276"/>
      <c r="EB208" s="276"/>
      <c r="EC208" s="276"/>
      <c r="ED208" s="276"/>
      <c r="EE208" s="276"/>
      <c r="EF208" s="276"/>
      <c r="EG208" s="276"/>
      <c r="EH208" s="276"/>
      <c r="EI208" s="276"/>
      <c r="EJ208" s="276"/>
      <c r="EK208" s="276"/>
      <c r="EL208" s="276"/>
      <c r="EM208" s="276"/>
      <c r="EN208" s="276"/>
      <c r="EO208" s="276"/>
      <c r="EP208" s="276"/>
      <c r="EQ208" s="276"/>
      <c r="ER208" s="276"/>
      <c r="ES208" s="276"/>
      <c r="ET208" s="276"/>
      <c r="EU208" s="276"/>
      <c r="EV208" s="276"/>
      <c r="EW208" s="276"/>
      <c r="EX208" s="276"/>
      <c r="EY208" s="276"/>
      <c r="EZ208" s="276"/>
      <c r="FA208" s="276"/>
      <c r="FB208" s="277"/>
      <c r="JN208" s="310"/>
      <c r="JO208" s="309"/>
      <c r="JP208" s="309"/>
      <c r="JQ208" s="309"/>
      <c r="JR208" s="309"/>
      <c r="JS208" s="309"/>
      <c r="JT208" s="309"/>
      <c r="JU208" s="309"/>
      <c r="JV208" s="309"/>
      <c r="JW208" s="309"/>
      <c r="JX208" s="309"/>
      <c r="JY208" s="309"/>
      <c r="JZ208" s="309"/>
      <c r="KA208" s="309"/>
      <c r="KB208" s="309"/>
      <c r="KC208" s="309"/>
      <c r="KD208" s="309"/>
      <c r="KE208" s="309"/>
      <c r="KF208" s="309"/>
      <c r="KG208" s="309"/>
      <c r="KH208" s="309"/>
      <c r="KI208" s="309"/>
      <c r="KJ208" s="309"/>
      <c r="KK208" s="309"/>
      <c r="KL208" s="309"/>
      <c r="KM208" s="309"/>
      <c r="KN208" s="309"/>
      <c r="KO208" s="309"/>
      <c r="KP208" s="309"/>
      <c r="KQ208" s="309"/>
      <c r="KR208" s="309"/>
      <c r="KS208" s="309"/>
      <c r="KT208" s="309"/>
      <c r="KU208" s="309"/>
      <c r="KV208" s="309"/>
      <c r="KW208" s="309"/>
      <c r="KX208" s="309"/>
      <c r="KY208" s="309"/>
      <c r="KZ208" s="309"/>
      <c r="LA208" s="309"/>
      <c r="LC208" s="302" t="str">
        <f t="shared" si="22"/>
        <v/>
      </c>
      <c r="LD208" s="354" t="str" cm="1">
        <f t="array" ref="LD208">IFERROR(
    (((D208/FRACAS!$AY$1)*60))
    /
    (((D208/FRACAS!$AY$1)*60) + SUMPRODUCT((FRACAS!$B$5:$B$9997=D$4)*(FRACAS!$D$5:$D$9997&lt;=D208)*(IFERROR(FRACAS!$AM$5:$AM$9997,0)))
    ),"")</f>
        <v/>
      </c>
      <c r="LE208" s="354" t="str" cm="1">
        <f t="array" ref="LE208">IFERROR(
    (((E208/FRACAS!$AY$1)*60))
    /
    (((E208/FRACAS!$AY$1)*60) + SUMPRODUCT((FRACAS!$B$5:$B$9997=E$4)*(FRACAS!$D$5:$D$9997&lt;=E208)*(IFERROR(FRACAS!$AM$5:$AM$9997,0)))
    ),"")</f>
        <v/>
      </c>
      <c r="LF208" s="354" t="str" cm="1">
        <f t="array" ref="LF208">IFERROR(
    (((F208/FRACAS!$AY$1)*60))
    /
    (((F208/FRACAS!$AY$1)*60) + SUMPRODUCT((FRACAS!$B$5:$B$9997=F$4)*(FRACAS!$D$5:$D$9997&lt;=F208)*(IFERROR(FRACAS!$AM$5:$AM$9997,0)))
    ),"")</f>
        <v/>
      </c>
      <c r="LG208" s="354" t="str" cm="1">
        <f t="array" ref="LG208">IFERROR(
    (((G208/FRACAS!$AY$1)*60))
    /
    (((G208/FRACAS!$AY$1)*60) + SUMPRODUCT((FRACAS!$B$5:$B$9997=G$4)*(FRACAS!$D$5:$D$9997&lt;=G208)*(IFERROR(FRACAS!$AM$5:$AM$9997,0)))
    ),"")</f>
        <v/>
      </c>
      <c r="LH208" s="354" t="str" cm="1">
        <f t="array" ref="LH208">IFERROR(
    (((H208/FRACAS!$AY$1)*60))
    /
    (((H208/FRACAS!$AY$1)*60) + SUMPRODUCT((FRACAS!$B$5:$B$9997=H$4)*(FRACAS!$D$5:$D$9997&lt;=H208)*(IFERROR(FRACAS!$AM$5:$AM$9997,0)))
    ),"")</f>
        <v/>
      </c>
      <c r="LI208" s="354" t="str" cm="1">
        <f t="array" ref="LI208">IFERROR(
    (((I208/FRACAS!$AY$1)*60))
    /
    (((I208/FRACAS!$AY$1)*60) + SUMPRODUCT((FRACAS!$B$5:$B$9997=I$4)*(FRACAS!$D$5:$D$9997&lt;=I208)*(IFERROR(FRACAS!$AM$5:$AM$9997,0)))
    ),"")</f>
        <v/>
      </c>
      <c r="LJ208" s="354" t="str" cm="1">
        <f t="array" ref="LJ208">IFERROR(
    (((J208/FRACAS!$AY$1)*60))
    /
    (((J208/FRACAS!$AY$1)*60) + SUMPRODUCT((FRACAS!$B$5:$B$9997=J$4)*(FRACAS!$D$5:$D$9997&lt;=J208)*(IFERROR(FRACAS!$AM$5:$AM$9997,0)))
    ),"")</f>
        <v/>
      </c>
      <c r="LK208" s="354" t="str" cm="1">
        <f t="array" ref="LK208">IFERROR(
    (((K208/FRACAS!$AY$1)*60))
    /
    (((K208/FRACAS!$AY$1)*60) + SUMPRODUCT((FRACAS!$B$5:$B$9997=K$4)*(FRACAS!$D$5:$D$9997&lt;=K208)*(IFERROR(FRACAS!$AM$5:$AM$9997,0)))
    ),"")</f>
        <v/>
      </c>
      <c r="LL208" s="354" t="str" cm="1">
        <f t="array" ref="LL208">IFERROR(
    (((L208/FRACAS!$AY$1)*60))
    /
    (((L208/FRACAS!$AY$1)*60) + SUMPRODUCT((FRACAS!$B$5:$B$9997=L$4)*(FRACAS!$D$5:$D$9997&lt;=L208)*(IFERROR(FRACAS!$AM$5:$AM$9997,0)))
    ),"")</f>
        <v/>
      </c>
      <c r="LM208" s="354" t="str" cm="1">
        <f t="array" ref="LM208">IFERROR(
    (((M208/FRACAS!$AY$1)*60))
    /
    (((M208/FRACAS!$AY$1)*60) + SUMPRODUCT((FRACAS!$B$5:$B$9997=M$4)*(FRACAS!$D$5:$D$9997&lt;=M208)*(IFERROR(FRACAS!$AM$5:$AM$9997,0)))
    ),"")</f>
        <v/>
      </c>
      <c r="LN208" s="308"/>
      <c r="LO208" s="276"/>
      <c r="LP208" s="276"/>
      <c r="LQ208" s="276"/>
      <c r="LR208" s="276"/>
      <c r="LS208" s="276"/>
      <c r="LT208" s="276"/>
      <c r="LU208" s="276"/>
      <c r="LV208" s="276"/>
      <c r="LW208" s="276"/>
      <c r="LX208" s="276"/>
      <c r="LY208" s="276"/>
      <c r="LZ208" s="276"/>
      <c r="MA208" s="276"/>
      <c r="MB208" s="276"/>
      <c r="MC208" s="276"/>
      <c r="MD208" s="276"/>
      <c r="ME208" s="276"/>
      <c r="MF208" s="276"/>
      <c r="MG208" s="276"/>
      <c r="MH208" s="276"/>
      <c r="MI208" s="276"/>
      <c r="MJ208" s="276"/>
      <c r="MK208" s="276"/>
      <c r="ML208" s="276"/>
      <c r="MM208" s="276"/>
      <c r="MN208" s="276"/>
      <c r="MO208" s="276"/>
      <c r="MP208" s="276"/>
      <c r="MQ208" s="276"/>
      <c r="MR208" s="276"/>
      <c r="MS208" s="276"/>
      <c r="MT208" s="276"/>
      <c r="MU208" s="276"/>
      <c r="MV208" s="276"/>
      <c r="MW208" s="276"/>
      <c r="MX208" s="276"/>
      <c r="MY208" s="276"/>
      <c r="MZ208" s="276"/>
      <c r="NA208" s="277"/>
      <c r="ND208" s="345">
        <f t="shared" si="23"/>
        <v>0</v>
      </c>
      <c r="NE208" s="346" t="str">
        <f t="shared" si="21"/>
        <v/>
      </c>
      <c r="NF208" s="347" t="str" cm="1">
        <f t="array" ref="NF208">IF($ND208=0,"",(IFERROR( (IFERROR($ND208/FRACAS!$AY$1*60,0) - SUMPRODUCT( (FRACAS!$K$5:$K$9999=NF$2) * IFERROR(FRACAS!$AN$5:$AN$9999,0) ) ) / IFERROR($ND208/FRACAS!$AY$1*60,0), 1 )))</f>
        <v/>
      </c>
      <c r="NG208" s="347" t="str" cm="1">
        <f t="array" ref="NG208">IF($ND208=0,"",(IFERROR( (IFERROR($ND208/FRACAS!$AY$1*60,0) - SUMPRODUCT( (FRACAS!$K$5:$K$9999=NG$2) * IFERROR(FRACAS!$AN$5:$AN$9999,0) ) ) / IFERROR($ND208/FRACAS!$AY$1*60,0), 1 )))</f>
        <v/>
      </c>
      <c r="NH208" s="347" t="str" cm="1">
        <f t="array" ref="NH208">IF($ND208=0,"",(IFERROR( (IFERROR($ND208/FRACAS!$AY$1*60,0) - SUMPRODUCT( (FRACAS!$K$5:$K$9999=NH$2) * IFERROR(FRACAS!$AN$5:$AN$9999,0) ) ) / IFERROR($ND208/FRACAS!$AY$1*60,0), 1 )))</f>
        <v/>
      </c>
      <c r="NI208" s="347" t="str" cm="1">
        <f t="array" ref="NI208">IF($ND208=0,"",(IFERROR( (IFERROR($ND208/FRACAS!$AY$1*60,0) - SUMPRODUCT( (FRACAS!$K$5:$K$9999=NI$2) * IFERROR(FRACAS!$AN$5:$AN$9999,0) ) ) / IFERROR($ND208/FRACAS!$AY$1*60,0), 1 )))</f>
        <v/>
      </c>
      <c r="NJ208" s="347" t="str" cm="1">
        <f t="array" ref="NJ208">IF($ND208=0,"",(IFERROR( (IFERROR($ND208/FRACAS!$AY$1*60,0) - SUMPRODUCT( (FRACAS!$K$5:$K$9999=NJ$2) * IFERROR(FRACAS!$AN$5:$AN$9999,0) ) ) / IFERROR($ND208/FRACAS!$AY$1*60,0), 1 )))</f>
        <v/>
      </c>
      <c r="NK208" s="347" t="str" cm="1">
        <f t="array" ref="NK208">IF($ND208=0,"",(IFERROR( (IFERROR($ND208/FRACAS!$AY$1*60,0) - SUMPRODUCT( (FRACAS!$K$5:$K$9999=NK$2) * IFERROR(FRACAS!$AN$5:$AN$9999,0) ) ) / IFERROR($ND208/FRACAS!$AY$1*60,0), 1 )))</f>
        <v/>
      </c>
      <c r="NL208" s="347" t="str" cm="1">
        <f t="array" ref="NL208">IF($ND208=0,"",(IFERROR( (IFERROR($ND208/FRACAS!$AY$1*60,0) - SUMPRODUCT( (FRACAS!$K$5:$K$9999=NL$2) * IFERROR(FRACAS!$AN$5:$AN$9999,0) ) ) / IFERROR($ND208/FRACAS!$AY$1*60,0), 1 )))</f>
        <v/>
      </c>
      <c r="NM208" s="347" t="str" cm="1">
        <f t="array" ref="NM208">IF($ND208=0,"",(IFERROR( (IFERROR($ND208/FRACAS!$AY$1*60,0) - SUMPRODUCT( (FRACAS!$K$5:$K$9999=NM$2) * IFERROR(FRACAS!$AN$5:$AN$9999,0) ) ) / IFERROR($ND208/FRACAS!$AY$1*60,0), 1 )))</f>
        <v/>
      </c>
      <c r="NN208" s="347" t="str" cm="1">
        <f t="array" ref="NN208">IF($ND208=0,"",(IFERROR( (IFERROR($ND208/FRACAS!$AY$1*60,0) - SUMPRODUCT( (FRACAS!$K$5:$K$9999=NN$2) * IFERROR(FRACAS!$AN$5:$AN$9999,0) ) ) / IFERROR($ND208/FRACAS!$AY$1*60,0), 1 )))</f>
        <v/>
      </c>
      <c r="NO208" s="347" t="str" cm="1">
        <f t="array" ref="NO208">IF($ND208=0,"",(IFERROR( (IFERROR($ND208/FRACAS!$AY$1*60,0) - SUMPRODUCT( (FRACAS!$K$5:$K$9999=NO$2) * IFERROR(FRACAS!$AN$5:$AN$9999,0) ) ) / IFERROR($ND208/FRACAS!$AY$1*60,0), 1 )))</f>
        <v/>
      </c>
      <c r="NP208" s="347" t="str" cm="1">
        <f t="array" ref="NP208">IF($ND208=0,"",(IFERROR( (IFERROR($ND208/FRACAS!$AY$1*60,0) - SUMPRODUCT( (FRACAS!$K$5:$K$9999=NP$2) * IFERROR(FRACAS!$AN$5:$AN$9999,0) ) ) / IFERROR($ND208/FRACAS!$AY$1*60,0), 1 )))</f>
        <v/>
      </c>
      <c r="NQ208" s="347" t="str" cm="1">
        <f t="array" ref="NQ208">IF($ND208=0,"",(IFERROR( (IFERROR($ND208/FRACAS!$AY$1*60,0) - SUMPRODUCT( (FRACAS!$K$5:$K$9999=NQ$2) * IFERROR(FRACAS!$AN$5:$AN$9999,0) ) ) / IFERROR($ND208/FRACAS!$AY$1*60,0), 1 )))</f>
        <v/>
      </c>
      <c r="NR208" s="347" t="str" cm="1">
        <f t="array" ref="NR208">IF($ND208=0,"",(IFERROR( (IFERROR($ND208/FRACAS!$AY$1*60,0) - SUMPRODUCT( (FRACAS!$K$5:$K$9999=NR$2) * IFERROR(FRACAS!$AN$5:$AN$9999,0) ) ) / IFERROR($ND208/FRACAS!$AY$1*60,0), 1 )))</f>
        <v/>
      </c>
      <c r="NS208" s="347" t="str" cm="1">
        <f t="array" ref="NS208">IF($ND208=0,"",(IFERROR( (IFERROR($ND208/FRACAS!$AY$1*60,0) - SUMPRODUCT( (FRACAS!$K$5:$K$9999=NS$2) * IFERROR(FRACAS!$AN$5:$AN$9999,0) ) ) / IFERROR($ND208/FRACAS!$AY$1*60,0), 1 )))</f>
        <v/>
      </c>
      <c r="NT208" s="347" t="str" cm="1">
        <f t="array" ref="NT208">IF($ND208=0,"",(IFERROR( (IFERROR($ND208/FRACAS!$AY$1*60,0) - SUMPRODUCT( (FRACAS!$K$5:$K$9999=NT$2) * IFERROR(FRACAS!$AN$5:$AN$9999,0) ) ) / IFERROR($ND208/FRACAS!$AY$1*60,0), 1 )))</f>
        <v/>
      </c>
      <c r="NU208" s="347" t="str" cm="1">
        <f t="array" ref="NU208">IF($ND208=0,"",(IFERROR( (IFERROR($ND208/FRACAS!$AY$1*60,0) - SUMPRODUCT( (FRACAS!$K$5:$K$9999=NU$2) * IFERROR(FRACAS!$AN$5:$AN$9999,0) ) ) / IFERROR($ND208/FRACAS!$AY$1*60,0), 1 )))</f>
        <v/>
      </c>
      <c r="NV208" s="347" t="str" cm="1">
        <f t="array" ref="NV208">IF($ND208=0,"",(IFERROR( (IFERROR($ND208/FRACAS!$AY$1*60,0) - SUMPRODUCT( (FRACAS!$K$5:$K$9999=NV$2) * IFERROR(FRACAS!$AN$5:$AN$9999,0) ) ) / IFERROR($ND208/FRACAS!$AY$1*60,0), 1 )))</f>
        <v/>
      </c>
      <c r="NW208" s="347" t="str" cm="1">
        <f t="array" ref="NW208">IF($ND208=0,"",(IFERROR( (IFERROR($ND208/FRACAS!$AY$1*60,0) - SUMPRODUCT( (FRACAS!$K$5:$K$9999=NW$2) * IFERROR(FRACAS!$AN$5:$AN$9999,0) ) ) / IFERROR($ND208/FRACAS!$AY$1*60,0), 1 )))</f>
        <v/>
      </c>
      <c r="NX208" s="347" t="str" cm="1">
        <f t="array" ref="NX208">IF($ND208=0,"",(IFERROR( (IFERROR($ND208/FRACAS!$AY$1*60,0) - SUMPRODUCT( (FRACAS!$K$5:$K$9999=NX$2) * IFERROR(FRACAS!$AN$5:$AN$9999,0) ) ) / IFERROR($ND208/FRACAS!$AY$1*60,0), 1 )))</f>
        <v/>
      </c>
      <c r="NY208" s="347" t="str" cm="1">
        <f t="array" ref="NY208">IF($ND208=0,"",(IFERROR( (IFERROR($ND208/FRACAS!$AY$1*60,0) - SUMPRODUCT( (FRACAS!$K$5:$K$9999=NY$2) * IFERROR(FRACAS!$AN$5:$AN$9999,0) ) ) / IFERROR($ND208/FRACAS!$AY$1*60,0), 1 )))</f>
        <v/>
      </c>
      <c r="NZ208" s="347" t="str" cm="1">
        <f t="array" ref="NZ208">IF($ND208=0,"",(IFERROR( (IFERROR($ND208/FRACAS!$AY$1*60,0) - SUMPRODUCT( (FRACAS!$K$5:$K$9999=NZ$2) * IFERROR(FRACAS!$AN$5:$AN$9999,0) ) ) / IFERROR($ND208/FRACAS!$AY$1*60,0), 1 )))</f>
        <v/>
      </c>
      <c r="OA208" s="347" t="str" cm="1">
        <f t="array" ref="OA208">IF($ND208=0,"",(IFERROR( (IFERROR($ND208/FRACAS!$AY$1*60,0) - SUMPRODUCT( (FRACAS!$K$5:$K$9999=OA$2) * IFERROR(FRACAS!$AN$5:$AN$9999,0) ) ) / IFERROR($ND208/FRACAS!$AY$1*60,0), 1 )))</f>
        <v/>
      </c>
      <c r="OB208" s="347" t="str" cm="1">
        <f t="array" ref="OB208">IF($ND208=0,"",(IFERROR( (IFERROR($ND208/FRACAS!$AY$1*60,0) - SUMPRODUCT( (FRACAS!$K$5:$K$9999=OB$2) * IFERROR(FRACAS!$AN$5:$AN$9999,0) ) ) / IFERROR($ND208/FRACAS!$AY$1*60,0), 1 )))</f>
        <v/>
      </c>
      <c r="OC208" s="347" t="str" cm="1">
        <f t="array" ref="OC208">IF($ND208=0,"",(IFERROR( (IFERROR($ND208/FRACAS!$AY$1*60,0) - SUMPRODUCT( (FRACAS!$K$5:$K$9999=OC$2) * IFERROR(FRACAS!$AN$5:$AN$9999,0) ) ) / IFERROR($ND208/FRACAS!$AY$1*60,0), 1 )))</f>
        <v/>
      </c>
      <c r="OD208" s="347" t="str" cm="1">
        <f t="array" ref="OD208">IF($ND208=0,"",(IFERROR( (IFERROR($ND208/FRACAS!$AY$1*60,0) - SUMPRODUCT( (FRACAS!$K$5:$K$9999=OD$2) * IFERROR(FRACAS!$AN$5:$AN$9999,0) ) ) / IFERROR($ND208/FRACAS!$AY$1*60,0), 1 )))</f>
        <v/>
      </c>
      <c r="OE208" s="347" t="str" cm="1">
        <f t="array" ref="OE208">IF($ND208=0,"",(IFERROR( (IFERROR($ND208/FRACAS!$AY$1*60,0) - SUMPRODUCT( (FRACAS!$K$5:$K$9999=OE$2) * IFERROR(FRACAS!$AN$5:$AN$9999,0) ) ) / IFERROR($ND208/FRACAS!$AY$1*60,0), 1 )))</f>
        <v/>
      </c>
      <c r="OF208" s="347" t="str" cm="1">
        <f t="array" ref="OF208">IF($ND208=0,"",(IFERROR( (IFERROR($ND208/FRACAS!$AY$1*60,0) - SUMPRODUCT( (FRACAS!$K$5:$K$9999=OF$2) * IFERROR(FRACAS!$AN$5:$AN$9999,0) ) ) / IFERROR($ND208/FRACAS!$AY$1*60,0), 1 )))</f>
        <v/>
      </c>
      <c r="OG208" s="347" t="str" cm="1">
        <f t="array" ref="OG208">IF($ND208=0,"",(IFERROR( (IFERROR($ND208/FRACAS!$AY$1*60,0) - SUMPRODUCT( (FRACAS!$K$5:$K$9999=OG$2) * IFERROR(FRACAS!$AN$5:$AN$9999,0) ) ) / IFERROR($ND208/FRACAS!$AY$1*60,0), 1 )))</f>
        <v/>
      </c>
      <c r="OH208" s="347" t="str" cm="1">
        <f t="array" ref="OH208">IF($ND208=0,"",(IFERROR( (IFERROR($ND208/FRACAS!$AY$1*60,0) - SUMPRODUCT( (FRACAS!$K$5:$K$9999=OH$2) * IFERROR(FRACAS!$AN$5:$AN$9999,0) ) ) / IFERROR($ND208/FRACAS!$AY$1*60,0), 1 )))</f>
        <v/>
      </c>
      <c r="OI208" s="347" t="str" cm="1">
        <f t="array" ref="OI208">IF($ND208=0,"",(IFERROR( (IFERROR($ND208/FRACAS!$AY$1*60,0) - SUMPRODUCT( (FRACAS!$K$5:$K$9999=OI$2) * IFERROR(FRACAS!$AN$5:$AN$9999,0) ) ) / IFERROR($ND208/FRACAS!$AY$1*60,0), 1 )))</f>
        <v/>
      </c>
      <c r="OJ208" s="347" t="str" cm="1">
        <f t="array" ref="OJ208">IF($ND208=0,"",(IFERROR( (IFERROR($ND208/FRACAS!$AY$1*60,0) - SUMPRODUCT( (FRACAS!$K$5:$K$9999=OJ$2) * IFERROR(FRACAS!$AN$5:$AN$9999,0) ) ) / IFERROR($ND208/FRACAS!$AY$1*60,0), 1 )))</f>
        <v/>
      </c>
      <c r="OK208" s="347" t="str" cm="1">
        <f t="array" ref="OK208">IF($ND208=0,"",(IFERROR( (IFERROR($ND208/FRACAS!$AY$1*60,0) - SUMPRODUCT( (FRACAS!$K$5:$K$9999=OK$2) * IFERROR(FRACAS!$AN$5:$AN$9999,0) ) ) / IFERROR($ND208/FRACAS!$AY$1*60,0), 1 )))</f>
        <v/>
      </c>
      <c r="OL208" s="347" t="str" cm="1">
        <f t="array" ref="OL208">IF($ND208=0,"",(IFERROR( (IFERROR($ND208/FRACAS!$AY$1*60,0) - SUMPRODUCT( (FRACAS!$K$5:$K$9999=OL$2) * IFERROR(FRACAS!$AN$5:$AN$9999,0) ) ) / IFERROR($ND208/FRACAS!$AY$1*60,0), 1 )))</f>
        <v/>
      </c>
      <c r="OM208" s="347" t="str" cm="1">
        <f t="array" ref="OM208">IF($ND208=0,"",(IFERROR( (IFERROR($ND208/FRACAS!$AY$1*60,0) - SUMPRODUCT( (FRACAS!$K$5:$K$9999=OM$2) * IFERROR(FRACAS!$AN$5:$AN$9999,0) ) ) / IFERROR($ND208/FRACAS!$AY$1*60,0), 1 )))</f>
        <v/>
      </c>
      <c r="ON208" s="347" t="str" cm="1">
        <f t="array" ref="ON208">IF($ND208=0,"",(IFERROR( (IFERROR($ND208/FRACAS!$AY$1*60,0) - SUMPRODUCT( (FRACAS!$K$5:$K$9999=ON$2) * IFERROR(FRACAS!$AN$5:$AN$9999,0) ) ) / IFERROR($ND208/FRACAS!$AY$1*60,0), 1 )))</f>
        <v/>
      </c>
    </row>
    <row r="209" spans="2:404" ht="15" customHeight="1">
      <c r="B209" s="301" t="s">
        <v>264</v>
      </c>
      <c r="C209" s="302">
        <v>46689</v>
      </c>
      <c r="D209" s="279"/>
      <c r="E209" s="279"/>
      <c r="F209" s="279"/>
      <c r="G209" s="279"/>
      <c r="H209" s="279"/>
      <c r="I209" s="279"/>
      <c r="J209" s="279"/>
      <c r="K209" s="279"/>
      <c r="L209" s="279"/>
      <c r="M209" s="279"/>
      <c r="N209" s="305"/>
      <c r="O209" s="279"/>
      <c r="P209" s="279"/>
      <c r="Q209" s="279"/>
      <c r="R209" s="279"/>
      <c r="S209" s="279"/>
      <c r="T209" s="279"/>
      <c r="U209" s="279"/>
      <c r="V209" s="279"/>
      <c r="W209" s="279"/>
      <c r="X209" s="279"/>
      <c r="Y209" s="279"/>
      <c r="Z209" s="279"/>
      <c r="AA209" s="279"/>
      <c r="AB209" s="279"/>
      <c r="AC209" s="279"/>
      <c r="AD209" s="279"/>
      <c r="AE209" s="279"/>
      <c r="AF209" s="279"/>
      <c r="AG209" s="279"/>
      <c r="AH209" s="279"/>
      <c r="AI209" s="279"/>
      <c r="AJ209" s="279"/>
      <c r="AK209" s="279"/>
      <c r="AL209" s="279"/>
      <c r="AM209" s="279"/>
      <c r="AN209" s="279"/>
      <c r="AO209" s="279"/>
      <c r="AP209" s="279"/>
      <c r="AQ209" s="279"/>
      <c r="AR209" s="279"/>
      <c r="AS209" s="279"/>
      <c r="AT209" s="279"/>
      <c r="AU209" s="279"/>
      <c r="AV209" s="279"/>
      <c r="AW209" s="279"/>
      <c r="AX209" s="279"/>
      <c r="AY209" s="279"/>
      <c r="AZ209" s="279"/>
      <c r="BA209" s="280"/>
      <c r="BB209" s="266"/>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C209" s="266">
        <f t="shared" si="19"/>
        <v>0</v>
      </c>
      <c r="DD209" s="302" t="str">
        <f t="shared" si="20"/>
        <v/>
      </c>
      <c r="DE209" s="328" t="str">
        <f>IF(D209&gt; 0,(COUNTIFS(FRACAS!$B$5:$B$9997, D$4, FRACAS!$D$5:$D$9997, "&lt;="&amp;D209)), "" )</f>
        <v/>
      </c>
      <c r="DF209" s="282" t="str">
        <f>IF(E209&gt; 0,(COUNTIFS(FRACAS!$B$5:$B$9997, E$4, FRACAS!$D$5:$D$9997, "&lt;="&amp;E209)), "" )</f>
        <v/>
      </c>
      <c r="DG209" s="282" t="str">
        <f>IF(F209&gt; 0,(COUNTIFS(FRACAS!$B$5:$B$9997, F$4, FRACAS!$D$5:$D$9997, "&lt;="&amp;F209)), "" )</f>
        <v/>
      </c>
      <c r="DH209" s="282" t="str">
        <f>IF(G209&gt; 0,(COUNTIFS(FRACAS!$B$5:$B$9997, G$4, FRACAS!$D$5:$D$9997, "&lt;="&amp;G209)), "" )</f>
        <v/>
      </c>
      <c r="DI209" s="282" t="str">
        <f>IF(H209&gt; 0,(COUNTIFS(FRACAS!$B$5:$B$9997, H$4, FRACAS!$D$5:$D$9997, "&lt;="&amp;H209)), "" )</f>
        <v/>
      </c>
      <c r="DJ209" s="282" t="str">
        <f>IF(I209&gt; 0,(COUNTIFS(FRACAS!$B$5:$B$9997, I$4, FRACAS!$D$5:$D$9997, "&lt;="&amp;I209)), "" )</f>
        <v/>
      </c>
      <c r="DK209" s="282" t="str">
        <f>IF(J209&gt; 0,(COUNTIFS(FRACAS!$B$5:$B$9997, J$4, FRACAS!$D$5:$D$9997, "&lt;="&amp;J209)), "" )</f>
        <v/>
      </c>
      <c r="DL209" s="282" t="str">
        <f>IF(K209&gt; 0,(COUNTIFS(FRACAS!$B$5:$B$9997, K$4, FRACAS!$D$5:$D$9997, "&lt;="&amp;K209)), "" )</f>
        <v/>
      </c>
      <c r="DM209" s="282" t="str">
        <f>IF(L209&gt; 0,(COUNTIFS(FRACAS!$B$5:$B$9997, L$4, FRACAS!$D$5:$D$9997, "&lt;="&amp;L209)), "" )</f>
        <v/>
      </c>
      <c r="DN209" s="282" t="str">
        <f>IF(M209&gt; 0,(COUNTIFS(FRACAS!$B$5:$B$9997, M$4, FRACAS!$D$5:$D$9997, "&lt;="&amp;M209)), "" )</f>
        <v/>
      </c>
      <c r="DO209" s="308"/>
      <c r="DP209" s="276"/>
      <c r="DQ209" s="276"/>
      <c r="DR209" s="276"/>
      <c r="DS209" s="276"/>
      <c r="DT209" s="276"/>
      <c r="DU209" s="276"/>
      <c r="DV209" s="276"/>
      <c r="DW209" s="276"/>
      <c r="DX209" s="276"/>
      <c r="DY209" s="276"/>
      <c r="DZ209" s="276"/>
      <c r="EA209" s="276"/>
      <c r="EB209" s="276"/>
      <c r="EC209" s="276"/>
      <c r="ED209" s="276"/>
      <c r="EE209" s="276"/>
      <c r="EF209" s="276"/>
      <c r="EG209" s="276"/>
      <c r="EH209" s="276"/>
      <c r="EI209" s="276"/>
      <c r="EJ209" s="276"/>
      <c r="EK209" s="276"/>
      <c r="EL209" s="276"/>
      <c r="EM209" s="276"/>
      <c r="EN209" s="276"/>
      <c r="EO209" s="276"/>
      <c r="EP209" s="276"/>
      <c r="EQ209" s="276"/>
      <c r="ER209" s="276"/>
      <c r="ES209" s="276"/>
      <c r="ET209" s="276"/>
      <c r="EU209" s="276"/>
      <c r="EV209" s="276"/>
      <c r="EW209" s="276"/>
      <c r="EX209" s="276"/>
      <c r="EY209" s="276"/>
      <c r="EZ209" s="276"/>
      <c r="FA209" s="276"/>
      <c r="FB209" s="277"/>
      <c r="JN209" s="310"/>
      <c r="JO209" s="309"/>
      <c r="JP209" s="309"/>
      <c r="JQ209" s="309"/>
      <c r="JR209" s="309"/>
      <c r="JS209" s="309"/>
      <c r="JT209" s="309"/>
      <c r="JU209" s="309"/>
      <c r="JV209" s="309"/>
      <c r="JW209" s="309"/>
      <c r="JX209" s="309"/>
      <c r="JY209" s="309"/>
      <c r="JZ209" s="309"/>
      <c r="KA209" s="309"/>
      <c r="KB209" s="309"/>
      <c r="KC209" s="309"/>
      <c r="KD209" s="309"/>
      <c r="KE209" s="309"/>
      <c r="KF209" s="309"/>
      <c r="KG209" s="309"/>
      <c r="KH209" s="309"/>
      <c r="KI209" s="309"/>
      <c r="KJ209" s="309"/>
      <c r="KK209" s="309"/>
      <c r="KL209" s="309"/>
      <c r="KM209" s="309"/>
      <c r="KN209" s="309"/>
      <c r="KO209" s="309"/>
      <c r="KP209" s="309"/>
      <c r="KQ209" s="309"/>
      <c r="KR209" s="309"/>
      <c r="KS209" s="309"/>
      <c r="KT209" s="309"/>
      <c r="KU209" s="309"/>
      <c r="KV209" s="309"/>
      <c r="KW209" s="309"/>
      <c r="KX209" s="309"/>
      <c r="KY209" s="309"/>
      <c r="KZ209" s="309"/>
      <c r="LA209" s="309"/>
      <c r="LC209" s="302" t="str">
        <f t="shared" si="22"/>
        <v/>
      </c>
      <c r="LD209" s="354" t="str" cm="1">
        <f t="array" ref="LD209">IFERROR(
    (((D209/FRACAS!$AY$1)*60))
    /
    (((D209/FRACAS!$AY$1)*60) + SUMPRODUCT((FRACAS!$B$5:$B$9997=D$4)*(FRACAS!$D$5:$D$9997&lt;=D209)*(IFERROR(FRACAS!$AM$5:$AM$9997,0)))
    ),"")</f>
        <v/>
      </c>
      <c r="LE209" s="354" t="str" cm="1">
        <f t="array" ref="LE209">IFERROR(
    (((E209/FRACAS!$AY$1)*60))
    /
    (((E209/FRACAS!$AY$1)*60) + SUMPRODUCT((FRACAS!$B$5:$B$9997=E$4)*(FRACAS!$D$5:$D$9997&lt;=E209)*(IFERROR(FRACAS!$AM$5:$AM$9997,0)))
    ),"")</f>
        <v/>
      </c>
      <c r="LF209" s="354" t="str" cm="1">
        <f t="array" ref="LF209">IFERROR(
    (((F209/FRACAS!$AY$1)*60))
    /
    (((F209/FRACAS!$AY$1)*60) + SUMPRODUCT((FRACAS!$B$5:$B$9997=F$4)*(FRACAS!$D$5:$D$9997&lt;=F209)*(IFERROR(FRACAS!$AM$5:$AM$9997,0)))
    ),"")</f>
        <v/>
      </c>
      <c r="LG209" s="354" t="str" cm="1">
        <f t="array" ref="LG209">IFERROR(
    (((G209/FRACAS!$AY$1)*60))
    /
    (((G209/FRACAS!$AY$1)*60) + SUMPRODUCT((FRACAS!$B$5:$B$9997=G$4)*(FRACAS!$D$5:$D$9997&lt;=G209)*(IFERROR(FRACAS!$AM$5:$AM$9997,0)))
    ),"")</f>
        <v/>
      </c>
      <c r="LH209" s="354" t="str" cm="1">
        <f t="array" ref="LH209">IFERROR(
    (((H209/FRACAS!$AY$1)*60))
    /
    (((H209/FRACAS!$AY$1)*60) + SUMPRODUCT((FRACAS!$B$5:$B$9997=H$4)*(FRACAS!$D$5:$D$9997&lt;=H209)*(IFERROR(FRACAS!$AM$5:$AM$9997,0)))
    ),"")</f>
        <v/>
      </c>
      <c r="LI209" s="354" t="str" cm="1">
        <f t="array" ref="LI209">IFERROR(
    (((I209/FRACAS!$AY$1)*60))
    /
    (((I209/FRACAS!$AY$1)*60) + SUMPRODUCT((FRACAS!$B$5:$B$9997=I$4)*(FRACAS!$D$5:$D$9997&lt;=I209)*(IFERROR(FRACAS!$AM$5:$AM$9997,0)))
    ),"")</f>
        <v/>
      </c>
      <c r="LJ209" s="354" t="str" cm="1">
        <f t="array" ref="LJ209">IFERROR(
    (((J209/FRACAS!$AY$1)*60))
    /
    (((J209/FRACAS!$AY$1)*60) + SUMPRODUCT((FRACAS!$B$5:$B$9997=J$4)*(FRACAS!$D$5:$D$9997&lt;=J209)*(IFERROR(FRACAS!$AM$5:$AM$9997,0)))
    ),"")</f>
        <v/>
      </c>
      <c r="LK209" s="354" t="str" cm="1">
        <f t="array" ref="LK209">IFERROR(
    (((K209/FRACAS!$AY$1)*60))
    /
    (((K209/FRACAS!$AY$1)*60) + SUMPRODUCT((FRACAS!$B$5:$B$9997=K$4)*(FRACAS!$D$5:$D$9997&lt;=K209)*(IFERROR(FRACAS!$AM$5:$AM$9997,0)))
    ),"")</f>
        <v/>
      </c>
      <c r="LL209" s="354" t="str" cm="1">
        <f t="array" ref="LL209">IFERROR(
    (((L209/FRACAS!$AY$1)*60))
    /
    (((L209/FRACAS!$AY$1)*60) + SUMPRODUCT((FRACAS!$B$5:$B$9997=L$4)*(FRACAS!$D$5:$D$9997&lt;=L209)*(IFERROR(FRACAS!$AM$5:$AM$9997,0)))
    ),"")</f>
        <v/>
      </c>
      <c r="LM209" s="354" t="str" cm="1">
        <f t="array" ref="LM209">IFERROR(
    (((M209/FRACAS!$AY$1)*60))
    /
    (((M209/FRACAS!$AY$1)*60) + SUMPRODUCT((FRACAS!$B$5:$B$9997=M$4)*(FRACAS!$D$5:$D$9997&lt;=M209)*(IFERROR(FRACAS!$AM$5:$AM$9997,0)))
    ),"")</f>
        <v/>
      </c>
      <c r="LN209" s="308"/>
      <c r="LO209" s="276"/>
      <c r="LP209" s="276"/>
      <c r="LQ209" s="276"/>
      <c r="LR209" s="276"/>
      <c r="LS209" s="276"/>
      <c r="LT209" s="276"/>
      <c r="LU209" s="276"/>
      <c r="LV209" s="276"/>
      <c r="LW209" s="276"/>
      <c r="LX209" s="276"/>
      <c r="LY209" s="276"/>
      <c r="LZ209" s="276"/>
      <c r="MA209" s="276"/>
      <c r="MB209" s="276"/>
      <c r="MC209" s="276"/>
      <c r="MD209" s="276"/>
      <c r="ME209" s="276"/>
      <c r="MF209" s="276"/>
      <c r="MG209" s="276"/>
      <c r="MH209" s="276"/>
      <c r="MI209" s="276"/>
      <c r="MJ209" s="276"/>
      <c r="MK209" s="276"/>
      <c r="ML209" s="276"/>
      <c r="MM209" s="276"/>
      <c r="MN209" s="276"/>
      <c r="MO209" s="276"/>
      <c r="MP209" s="276"/>
      <c r="MQ209" s="276"/>
      <c r="MR209" s="276"/>
      <c r="MS209" s="276"/>
      <c r="MT209" s="276"/>
      <c r="MU209" s="276"/>
      <c r="MV209" s="276"/>
      <c r="MW209" s="276"/>
      <c r="MX209" s="276"/>
      <c r="MY209" s="276"/>
      <c r="MZ209" s="276"/>
      <c r="NA209" s="277"/>
      <c r="ND209" s="345">
        <f t="shared" si="23"/>
        <v>0</v>
      </c>
      <c r="NE209" s="346" t="str">
        <f t="shared" si="21"/>
        <v/>
      </c>
      <c r="NF209" s="347" t="str" cm="1">
        <f t="array" ref="NF209">IF($ND209=0,"",(IFERROR( (IFERROR($ND209/FRACAS!$AY$1*60,0) - SUMPRODUCT( (FRACAS!$K$5:$K$9999=NF$2) * IFERROR(FRACAS!$AN$5:$AN$9999,0) ) ) / IFERROR($ND209/FRACAS!$AY$1*60,0), 1 )))</f>
        <v/>
      </c>
      <c r="NG209" s="347" t="str" cm="1">
        <f t="array" ref="NG209">IF($ND209=0,"",(IFERROR( (IFERROR($ND209/FRACAS!$AY$1*60,0) - SUMPRODUCT( (FRACAS!$K$5:$K$9999=NG$2) * IFERROR(FRACAS!$AN$5:$AN$9999,0) ) ) / IFERROR($ND209/FRACAS!$AY$1*60,0), 1 )))</f>
        <v/>
      </c>
      <c r="NH209" s="347" t="str" cm="1">
        <f t="array" ref="NH209">IF($ND209=0,"",(IFERROR( (IFERROR($ND209/FRACAS!$AY$1*60,0) - SUMPRODUCT( (FRACAS!$K$5:$K$9999=NH$2) * IFERROR(FRACAS!$AN$5:$AN$9999,0) ) ) / IFERROR($ND209/FRACAS!$AY$1*60,0), 1 )))</f>
        <v/>
      </c>
      <c r="NI209" s="347" t="str" cm="1">
        <f t="array" ref="NI209">IF($ND209=0,"",(IFERROR( (IFERROR($ND209/FRACAS!$AY$1*60,0) - SUMPRODUCT( (FRACAS!$K$5:$K$9999=NI$2) * IFERROR(FRACAS!$AN$5:$AN$9999,0) ) ) / IFERROR($ND209/FRACAS!$AY$1*60,0), 1 )))</f>
        <v/>
      </c>
      <c r="NJ209" s="347" t="str" cm="1">
        <f t="array" ref="NJ209">IF($ND209=0,"",(IFERROR( (IFERROR($ND209/FRACAS!$AY$1*60,0) - SUMPRODUCT( (FRACAS!$K$5:$K$9999=NJ$2) * IFERROR(FRACAS!$AN$5:$AN$9999,0) ) ) / IFERROR($ND209/FRACAS!$AY$1*60,0), 1 )))</f>
        <v/>
      </c>
      <c r="NK209" s="347" t="str" cm="1">
        <f t="array" ref="NK209">IF($ND209=0,"",(IFERROR( (IFERROR($ND209/FRACAS!$AY$1*60,0) - SUMPRODUCT( (FRACAS!$K$5:$K$9999=NK$2) * IFERROR(FRACAS!$AN$5:$AN$9999,0) ) ) / IFERROR($ND209/FRACAS!$AY$1*60,0), 1 )))</f>
        <v/>
      </c>
      <c r="NL209" s="347" t="str" cm="1">
        <f t="array" ref="NL209">IF($ND209=0,"",(IFERROR( (IFERROR($ND209/FRACAS!$AY$1*60,0) - SUMPRODUCT( (FRACAS!$K$5:$K$9999=NL$2) * IFERROR(FRACAS!$AN$5:$AN$9999,0) ) ) / IFERROR($ND209/FRACAS!$AY$1*60,0), 1 )))</f>
        <v/>
      </c>
      <c r="NM209" s="347" t="str" cm="1">
        <f t="array" ref="NM209">IF($ND209=0,"",(IFERROR( (IFERROR($ND209/FRACAS!$AY$1*60,0) - SUMPRODUCT( (FRACAS!$K$5:$K$9999=NM$2) * IFERROR(FRACAS!$AN$5:$AN$9999,0) ) ) / IFERROR($ND209/FRACAS!$AY$1*60,0), 1 )))</f>
        <v/>
      </c>
      <c r="NN209" s="347" t="str" cm="1">
        <f t="array" ref="NN209">IF($ND209=0,"",(IFERROR( (IFERROR($ND209/FRACAS!$AY$1*60,0) - SUMPRODUCT( (FRACAS!$K$5:$K$9999=NN$2) * IFERROR(FRACAS!$AN$5:$AN$9999,0) ) ) / IFERROR($ND209/FRACAS!$AY$1*60,0), 1 )))</f>
        <v/>
      </c>
      <c r="NO209" s="347" t="str" cm="1">
        <f t="array" ref="NO209">IF($ND209=0,"",(IFERROR( (IFERROR($ND209/FRACAS!$AY$1*60,0) - SUMPRODUCT( (FRACAS!$K$5:$K$9999=NO$2) * IFERROR(FRACAS!$AN$5:$AN$9999,0) ) ) / IFERROR($ND209/FRACAS!$AY$1*60,0), 1 )))</f>
        <v/>
      </c>
      <c r="NP209" s="347" t="str" cm="1">
        <f t="array" ref="NP209">IF($ND209=0,"",(IFERROR( (IFERROR($ND209/FRACAS!$AY$1*60,0) - SUMPRODUCT( (FRACAS!$K$5:$K$9999=NP$2) * IFERROR(FRACAS!$AN$5:$AN$9999,0) ) ) / IFERROR($ND209/FRACAS!$AY$1*60,0), 1 )))</f>
        <v/>
      </c>
      <c r="NQ209" s="347" t="str" cm="1">
        <f t="array" ref="NQ209">IF($ND209=0,"",(IFERROR( (IFERROR($ND209/FRACAS!$AY$1*60,0) - SUMPRODUCT( (FRACAS!$K$5:$K$9999=NQ$2) * IFERROR(FRACAS!$AN$5:$AN$9999,0) ) ) / IFERROR($ND209/FRACAS!$AY$1*60,0), 1 )))</f>
        <v/>
      </c>
      <c r="NR209" s="347" t="str" cm="1">
        <f t="array" ref="NR209">IF($ND209=0,"",(IFERROR( (IFERROR($ND209/FRACAS!$AY$1*60,0) - SUMPRODUCT( (FRACAS!$K$5:$K$9999=NR$2) * IFERROR(FRACAS!$AN$5:$AN$9999,0) ) ) / IFERROR($ND209/FRACAS!$AY$1*60,0), 1 )))</f>
        <v/>
      </c>
      <c r="NS209" s="347" t="str" cm="1">
        <f t="array" ref="NS209">IF($ND209=0,"",(IFERROR( (IFERROR($ND209/FRACAS!$AY$1*60,0) - SUMPRODUCT( (FRACAS!$K$5:$K$9999=NS$2) * IFERROR(FRACAS!$AN$5:$AN$9999,0) ) ) / IFERROR($ND209/FRACAS!$AY$1*60,0), 1 )))</f>
        <v/>
      </c>
      <c r="NT209" s="347" t="str" cm="1">
        <f t="array" ref="NT209">IF($ND209=0,"",(IFERROR( (IFERROR($ND209/FRACAS!$AY$1*60,0) - SUMPRODUCT( (FRACAS!$K$5:$K$9999=NT$2) * IFERROR(FRACAS!$AN$5:$AN$9999,0) ) ) / IFERROR($ND209/FRACAS!$AY$1*60,0), 1 )))</f>
        <v/>
      </c>
      <c r="NU209" s="347" t="str" cm="1">
        <f t="array" ref="NU209">IF($ND209=0,"",(IFERROR( (IFERROR($ND209/FRACAS!$AY$1*60,0) - SUMPRODUCT( (FRACAS!$K$5:$K$9999=NU$2) * IFERROR(FRACAS!$AN$5:$AN$9999,0) ) ) / IFERROR($ND209/FRACAS!$AY$1*60,0), 1 )))</f>
        <v/>
      </c>
      <c r="NV209" s="347" t="str" cm="1">
        <f t="array" ref="NV209">IF($ND209=0,"",(IFERROR( (IFERROR($ND209/FRACAS!$AY$1*60,0) - SUMPRODUCT( (FRACAS!$K$5:$K$9999=NV$2) * IFERROR(FRACAS!$AN$5:$AN$9999,0) ) ) / IFERROR($ND209/FRACAS!$AY$1*60,0), 1 )))</f>
        <v/>
      </c>
      <c r="NW209" s="347" t="str" cm="1">
        <f t="array" ref="NW209">IF($ND209=0,"",(IFERROR( (IFERROR($ND209/FRACAS!$AY$1*60,0) - SUMPRODUCT( (FRACAS!$K$5:$K$9999=NW$2) * IFERROR(FRACAS!$AN$5:$AN$9999,0) ) ) / IFERROR($ND209/FRACAS!$AY$1*60,0), 1 )))</f>
        <v/>
      </c>
      <c r="NX209" s="347" t="str" cm="1">
        <f t="array" ref="NX209">IF($ND209=0,"",(IFERROR( (IFERROR($ND209/FRACAS!$AY$1*60,0) - SUMPRODUCT( (FRACAS!$K$5:$K$9999=NX$2) * IFERROR(FRACAS!$AN$5:$AN$9999,0) ) ) / IFERROR($ND209/FRACAS!$AY$1*60,0), 1 )))</f>
        <v/>
      </c>
      <c r="NY209" s="347" t="str" cm="1">
        <f t="array" ref="NY209">IF($ND209=0,"",(IFERROR( (IFERROR($ND209/FRACAS!$AY$1*60,0) - SUMPRODUCT( (FRACAS!$K$5:$K$9999=NY$2) * IFERROR(FRACAS!$AN$5:$AN$9999,0) ) ) / IFERROR($ND209/FRACAS!$AY$1*60,0), 1 )))</f>
        <v/>
      </c>
      <c r="NZ209" s="347" t="str" cm="1">
        <f t="array" ref="NZ209">IF($ND209=0,"",(IFERROR( (IFERROR($ND209/FRACAS!$AY$1*60,0) - SUMPRODUCT( (FRACAS!$K$5:$K$9999=NZ$2) * IFERROR(FRACAS!$AN$5:$AN$9999,0) ) ) / IFERROR($ND209/FRACAS!$AY$1*60,0), 1 )))</f>
        <v/>
      </c>
      <c r="OA209" s="347" t="str" cm="1">
        <f t="array" ref="OA209">IF($ND209=0,"",(IFERROR( (IFERROR($ND209/FRACAS!$AY$1*60,0) - SUMPRODUCT( (FRACAS!$K$5:$K$9999=OA$2) * IFERROR(FRACAS!$AN$5:$AN$9999,0) ) ) / IFERROR($ND209/FRACAS!$AY$1*60,0), 1 )))</f>
        <v/>
      </c>
      <c r="OB209" s="347" t="str" cm="1">
        <f t="array" ref="OB209">IF($ND209=0,"",(IFERROR( (IFERROR($ND209/FRACAS!$AY$1*60,0) - SUMPRODUCT( (FRACAS!$K$5:$K$9999=OB$2) * IFERROR(FRACAS!$AN$5:$AN$9999,0) ) ) / IFERROR($ND209/FRACAS!$AY$1*60,0), 1 )))</f>
        <v/>
      </c>
      <c r="OC209" s="347" t="str" cm="1">
        <f t="array" ref="OC209">IF($ND209=0,"",(IFERROR( (IFERROR($ND209/FRACAS!$AY$1*60,0) - SUMPRODUCT( (FRACAS!$K$5:$K$9999=OC$2) * IFERROR(FRACAS!$AN$5:$AN$9999,0) ) ) / IFERROR($ND209/FRACAS!$AY$1*60,0), 1 )))</f>
        <v/>
      </c>
      <c r="OD209" s="347" t="str" cm="1">
        <f t="array" ref="OD209">IF($ND209=0,"",(IFERROR( (IFERROR($ND209/FRACAS!$AY$1*60,0) - SUMPRODUCT( (FRACAS!$K$5:$K$9999=OD$2) * IFERROR(FRACAS!$AN$5:$AN$9999,0) ) ) / IFERROR($ND209/FRACAS!$AY$1*60,0), 1 )))</f>
        <v/>
      </c>
      <c r="OE209" s="347" t="str" cm="1">
        <f t="array" ref="OE209">IF($ND209=0,"",(IFERROR( (IFERROR($ND209/FRACAS!$AY$1*60,0) - SUMPRODUCT( (FRACAS!$K$5:$K$9999=OE$2) * IFERROR(FRACAS!$AN$5:$AN$9999,0) ) ) / IFERROR($ND209/FRACAS!$AY$1*60,0), 1 )))</f>
        <v/>
      </c>
      <c r="OF209" s="347" t="str" cm="1">
        <f t="array" ref="OF209">IF($ND209=0,"",(IFERROR( (IFERROR($ND209/FRACAS!$AY$1*60,0) - SUMPRODUCT( (FRACAS!$K$5:$K$9999=OF$2) * IFERROR(FRACAS!$AN$5:$AN$9999,0) ) ) / IFERROR($ND209/FRACAS!$AY$1*60,0), 1 )))</f>
        <v/>
      </c>
      <c r="OG209" s="347" t="str" cm="1">
        <f t="array" ref="OG209">IF($ND209=0,"",(IFERROR( (IFERROR($ND209/FRACAS!$AY$1*60,0) - SUMPRODUCT( (FRACAS!$K$5:$K$9999=OG$2) * IFERROR(FRACAS!$AN$5:$AN$9999,0) ) ) / IFERROR($ND209/FRACAS!$AY$1*60,0), 1 )))</f>
        <v/>
      </c>
      <c r="OH209" s="347" t="str" cm="1">
        <f t="array" ref="OH209">IF($ND209=0,"",(IFERROR( (IFERROR($ND209/FRACAS!$AY$1*60,0) - SUMPRODUCT( (FRACAS!$K$5:$K$9999=OH$2) * IFERROR(FRACAS!$AN$5:$AN$9999,0) ) ) / IFERROR($ND209/FRACAS!$AY$1*60,0), 1 )))</f>
        <v/>
      </c>
      <c r="OI209" s="347" t="str" cm="1">
        <f t="array" ref="OI209">IF($ND209=0,"",(IFERROR( (IFERROR($ND209/FRACAS!$AY$1*60,0) - SUMPRODUCT( (FRACAS!$K$5:$K$9999=OI$2) * IFERROR(FRACAS!$AN$5:$AN$9999,0) ) ) / IFERROR($ND209/FRACAS!$AY$1*60,0), 1 )))</f>
        <v/>
      </c>
      <c r="OJ209" s="347" t="str" cm="1">
        <f t="array" ref="OJ209">IF($ND209=0,"",(IFERROR( (IFERROR($ND209/FRACAS!$AY$1*60,0) - SUMPRODUCT( (FRACAS!$K$5:$K$9999=OJ$2) * IFERROR(FRACAS!$AN$5:$AN$9999,0) ) ) / IFERROR($ND209/FRACAS!$AY$1*60,0), 1 )))</f>
        <v/>
      </c>
      <c r="OK209" s="347" t="str" cm="1">
        <f t="array" ref="OK209">IF($ND209=0,"",(IFERROR( (IFERROR($ND209/FRACAS!$AY$1*60,0) - SUMPRODUCT( (FRACAS!$K$5:$K$9999=OK$2) * IFERROR(FRACAS!$AN$5:$AN$9999,0) ) ) / IFERROR($ND209/FRACAS!$AY$1*60,0), 1 )))</f>
        <v/>
      </c>
      <c r="OL209" s="347" t="str" cm="1">
        <f t="array" ref="OL209">IF($ND209=0,"",(IFERROR( (IFERROR($ND209/FRACAS!$AY$1*60,0) - SUMPRODUCT( (FRACAS!$K$5:$K$9999=OL$2) * IFERROR(FRACAS!$AN$5:$AN$9999,0) ) ) / IFERROR($ND209/FRACAS!$AY$1*60,0), 1 )))</f>
        <v/>
      </c>
      <c r="OM209" s="347" t="str" cm="1">
        <f t="array" ref="OM209">IF($ND209=0,"",(IFERROR( (IFERROR($ND209/FRACAS!$AY$1*60,0) - SUMPRODUCT( (FRACAS!$K$5:$K$9999=OM$2) * IFERROR(FRACAS!$AN$5:$AN$9999,0) ) ) / IFERROR($ND209/FRACAS!$AY$1*60,0), 1 )))</f>
        <v/>
      </c>
      <c r="ON209" s="347" t="str" cm="1">
        <f t="array" ref="ON209">IF($ND209=0,"",(IFERROR( (IFERROR($ND209/FRACAS!$AY$1*60,0) - SUMPRODUCT( (FRACAS!$K$5:$K$9999=ON$2) * IFERROR(FRACAS!$AN$5:$AN$9999,0) ) ) / IFERROR($ND209/FRACAS!$AY$1*60,0), 1 )))</f>
        <v/>
      </c>
    </row>
    <row r="210" spans="2:404" ht="15" customHeight="1">
      <c r="B210" s="301" t="s">
        <v>265</v>
      </c>
      <c r="C210" s="302">
        <v>46696</v>
      </c>
      <c r="D210" s="279"/>
      <c r="E210" s="279"/>
      <c r="F210" s="279"/>
      <c r="G210" s="279"/>
      <c r="H210" s="279"/>
      <c r="I210" s="279"/>
      <c r="J210" s="279"/>
      <c r="K210" s="279"/>
      <c r="L210" s="279"/>
      <c r="M210" s="279"/>
      <c r="N210" s="305"/>
      <c r="O210" s="279"/>
      <c r="P210" s="279"/>
      <c r="Q210" s="279"/>
      <c r="R210" s="279"/>
      <c r="S210" s="279"/>
      <c r="T210" s="279"/>
      <c r="U210" s="279"/>
      <c r="V210" s="279"/>
      <c r="W210" s="279"/>
      <c r="X210" s="279"/>
      <c r="Y210" s="279"/>
      <c r="Z210" s="279"/>
      <c r="AA210" s="279"/>
      <c r="AB210" s="279"/>
      <c r="AC210" s="279"/>
      <c r="AD210" s="279"/>
      <c r="AE210" s="279"/>
      <c r="AF210" s="279"/>
      <c r="AG210" s="279"/>
      <c r="AH210" s="279"/>
      <c r="AI210" s="279"/>
      <c r="AJ210" s="279"/>
      <c r="AK210" s="279"/>
      <c r="AL210" s="279"/>
      <c r="AM210" s="279"/>
      <c r="AN210" s="279"/>
      <c r="AO210" s="279"/>
      <c r="AP210" s="279"/>
      <c r="AQ210" s="279"/>
      <c r="AR210" s="279"/>
      <c r="AS210" s="279"/>
      <c r="AT210" s="279"/>
      <c r="AU210" s="279"/>
      <c r="AV210" s="279"/>
      <c r="AW210" s="279"/>
      <c r="AX210" s="279"/>
      <c r="AY210" s="279"/>
      <c r="AZ210" s="279"/>
      <c r="BA210" s="280"/>
      <c r="BB210" s="266"/>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C210" s="266">
        <f t="shared" si="19"/>
        <v>0</v>
      </c>
      <c r="DD210" s="302" t="str">
        <f t="shared" si="20"/>
        <v/>
      </c>
      <c r="DE210" s="328" t="str">
        <f>IF(D210&gt; 0,(COUNTIFS(FRACAS!$B$5:$B$9997, D$4, FRACAS!$D$5:$D$9997, "&lt;="&amp;D210)), "" )</f>
        <v/>
      </c>
      <c r="DF210" s="282" t="str">
        <f>IF(E210&gt; 0,(COUNTIFS(FRACAS!$B$5:$B$9997, E$4, FRACAS!$D$5:$D$9997, "&lt;="&amp;E210)), "" )</f>
        <v/>
      </c>
      <c r="DG210" s="282" t="str">
        <f>IF(F210&gt; 0,(COUNTIFS(FRACAS!$B$5:$B$9997, F$4, FRACAS!$D$5:$D$9997, "&lt;="&amp;F210)), "" )</f>
        <v/>
      </c>
      <c r="DH210" s="282" t="str">
        <f>IF(G210&gt; 0,(COUNTIFS(FRACAS!$B$5:$B$9997, G$4, FRACAS!$D$5:$D$9997, "&lt;="&amp;G210)), "" )</f>
        <v/>
      </c>
      <c r="DI210" s="282" t="str">
        <f>IF(H210&gt; 0,(COUNTIFS(FRACAS!$B$5:$B$9997, H$4, FRACAS!$D$5:$D$9997, "&lt;="&amp;H210)), "" )</f>
        <v/>
      </c>
      <c r="DJ210" s="282" t="str">
        <f>IF(I210&gt; 0,(COUNTIFS(FRACAS!$B$5:$B$9997, I$4, FRACAS!$D$5:$D$9997, "&lt;="&amp;I210)), "" )</f>
        <v/>
      </c>
      <c r="DK210" s="282" t="str">
        <f>IF(J210&gt; 0,(COUNTIFS(FRACAS!$B$5:$B$9997, J$4, FRACAS!$D$5:$D$9997, "&lt;="&amp;J210)), "" )</f>
        <v/>
      </c>
      <c r="DL210" s="282" t="str">
        <f>IF(K210&gt; 0,(COUNTIFS(FRACAS!$B$5:$B$9997, K$4, FRACAS!$D$5:$D$9997, "&lt;="&amp;K210)), "" )</f>
        <v/>
      </c>
      <c r="DM210" s="282" t="str">
        <f>IF(L210&gt; 0,(COUNTIFS(FRACAS!$B$5:$B$9997, L$4, FRACAS!$D$5:$D$9997, "&lt;="&amp;L210)), "" )</f>
        <v/>
      </c>
      <c r="DN210" s="282" t="str">
        <f>IF(M210&gt; 0,(COUNTIFS(FRACAS!$B$5:$B$9997, M$4, FRACAS!$D$5:$D$9997, "&lt;="&amp;M210)), "" )</f>
        <v/>
      </c>
      <c r="DO210" s="308"/>
      <c r="DP210" s="276"/>
      <c r="DQ210" s="276"/>
      <c r="DR210" s="276"/>
      <c r="DS210" s="276"/>
      <c r="DT210" s="276"/>
      <c r="DU210" s="276"/>
      <c r="DV210" s="276"/>
      <c r="DW210" s="276"/>
      <c r="DX210" s="276"/>
      <c r="DY210" s="276"/>
      <c r="DZ210" s="276"/>
      <c r="EA210" s="276"/>
      <c r="EB210" s="276"/>
      <c r="EC210" s="276"/>
      <c r="ED210" s="276"/>
      <c r="EE210" s="276"/>
      <c r="EF210" s="276"/>
      <c r="EG210" s="276"/>
      <c r="EH210" s="276"/>
      <c r="EI210" s="276"/>
      <c r="EJ210" s="276"/>
      <c r="EK210" s="276"/>
      <c r="EL210" s="276"/>
      <c r="EM210" s="276"/>
      <c r="EN210" s="276"/>
      <c r="EO210" s="276"/>
      <c r="EP210" s="276"/>
      <c r="EQ210" s="276"/>
      <c r="ER210" s="276"/>
      <c r="ES210" s="276"/>
      <c r="ET210" s="276"/>
      <c r="EU210" s="276"/>
      <c r="EV210" s="276"/>
      <c r="EW210" s="276"/>
      <c r="EX210" s="276"/>
      <c r="EY210" s="276"/>
      <c r="EZ210" s="276"/>
      <c r="FA210" s="276"/>
      <c r="FB210" s="277"/>
      <c r="JN210" s="310"/>
      <c r="JO210" s="309"/>
      <c r="JP210" s="309"/>
      <c r="JQ210" s="309"/>
      <c r="JR210" s="309"/>
      <c r="JS210" s="309"/>
      <c r="JT210" s="309"/>
      <c r="JU210" s="309"/>
      <c r="JV210" s="309"/>
      <c r="JW210" s="309"/>
      <c r="JX210" s="309"/>
      <c r="JY210" s="309"/>
      <c r="JZ210" s="309"/>
      <c r="KA210" s="309"/>
      <c r="KB210" s="309"/>
      <c r="KC210" s="309"/>
      <c r="KD210" s="309"/>
      <c r="KE210" s="309"/>
      <c r="KF210" s="309"/>
      <c r="KG210" s="309"/>
      <c r="KH210" s="309"/>
      <c r="KI210" s="309"/>
      <c r="KJ210" s="309"/>
      <c r="KK210" s="309"/>
      <c r="KL210" s="309"/>
      <c r="KM210" s="309"/>
      <c r="KN210" s="309"/>
      <c r="KO210" s="309"/>
      <c r="KP210" s="309"/>
      <c r="KQ210" s="309"/>
      <c r="KR210" s="309"/>
      <c r="KS210" s="309"/>
      <c r="KT210" s="309"/>
      <c r="KU210" s="309"/>
      <c r="KV210" s="309"/>
      <c r="KW210" s="309"/>
      <c r="KX210" s="309"/>
      <c r="KY210" s="309"/>
      <c r="KZ210" s="309"/>
      <c r="LA210" s="309"/>
      <c r="LC210" s="302" t="str">
        <f t="shared" si="22"/>
        <v/>
      </c>
      <c r="LD210" s="354" t="str" cm="1">
        <f t="array" ref="LD210">IFERROR(
    (((D210/FRACAS!$AY$1)*60))
    /
    (((D210/FRACAS!$AY$1)*60) + SUMPRODUCT((FRACAS!$B$5:$B$9997=D$4)*(FRACAS!$D$5:$D$9997&lt;=D210)*(IFERROR(FRACAS!$AM$5:$AM$9997,0)))
    ),"")</f>
        <v/>
      </c>
      <c r="LE210" s="354" t="str" cm="1">
        <f t="array" ref="LE210">IFERROR(
    (((E210/FRACAS!$AY$1)*60))
    /
    (((E210/FRACAS!$AY$1)*60) + SUMPRODUCT((FRACAS!$B$5:$B$9997=E$4)*(FRACAS!$D$5:$D$9997&lt;=E210)*(IFERROR(FRACAS!$AM$5:$AM$9997,0)))
    ),"")</f>
        <v/>
      </c>
      <c r="LF210" s="354" t="str" cm="1">
        <f t="array" ref="LF210">IFERROR(
    (((F210/FRACAS!$AY$1)*60))
    /
    (((F210/FRACAS!$AY$1)*60) + SUMPRODUCT((FRACAS!$B$5:$B$9997=F$4)*(FRACAS!$D$5:$D$9997&lt;=F210)*(IFERROR(FRACAS!$AM$5:$AM$9997,0)))
    ),"")</f>
        <v/>
      </c>
      <c r="LG210" s="354" t="str" cm="1">
        <f t="array" ref="LG210">IFERROR(
    (((G210/FRACAS!$AY$1)*60))
    /
    (((G210/FRACAS!$AY$1)*60) + SUMPRODUCT((FRACAS!$B$5:$B$9997=G$4)*(FRACAS!$D$5:$D$9997&lt;=G210)*(IFERROR(FRACAS!$AM$5:$AM$9997,0)))
    ),"")</f>
        <v/>
      </c>
      <c r="LH210" s="354" t="str" cm="1">
        <f t="array" ref="LH210">IFERROR(
    (((H210/FRACAS!$AY$1)*60))
    /
    (((H210/FRACAS!$AY$1)*60) + SUMPRODUCT((FRACAS!$B$5:$B$9997=H$4)*(FRACAS!$D$5:$D$9997&lt;=H210)*(IFERROR(FRACAS!$AM$5:$AM$9997,0)))
    ),"")</f>
        <v/>
      </c>
      <c r="LI210" s="354" t="str" cm="1">
        <f t="array" ref="LI210">IFERROR(
    (((I210/FRACAS!$AY$1)*60))
    /
    (((I210/FRACAS!$AY$1)*60) + SUMPRODUCT((FRACAS!$B$5:$B$9997=I$4)*(FRACAS!$D$5:$D$9997&lt;=I210)*(IFERROR(FRACAS!$AM$5:$AM$9997,0)))
    ),"")</f>
        <v/>
      </c>
      <c r="LJ210" s="354" t="str" cm="1">
        <f t="array" ref="LJ210">IFERROR(
    (((J210/FRACAS!$AY$1)*60))
    /
    (((J210/FRACAS!$AY$1)*60) + SUMPRODUCT((FRACAS!$B$5:$B$9997=J$4)*(FRACAS!$D$5:$D$9997&lt;=J210)*(IFERROR(FRACAS!$AM$5:$AM$9997,0)))
    ),"")</f>
        <v/>
      </c>
      <c r="LK210" s="354" t="str" cm="1">
        <f t="array" ref="LK210">IFERROR(
    (((K210/FRACAS!$AY$1)*60))
    /
    (((K210/FRACAS!$AY$1)*60) + SUMPRODUCT((FRACAS!$B$5:$B$9997=K$4)*(FRACAS!$D$5:$D$9997&lt;=K210)*(IFERROR(FRACAS!$AM$5:$AM$9997,0)))
    ),"")</f>
        <v/>
      </c>
      <c r="LL210" s="354" t="str" cm="1">
        <f t="array" ref="LL210">IFERROR(
    (((L210/FRACAS!$AY$1)*60))
    /
    (((L210/FRACAS!$AY$1)*60) + SUMPRODUCT((FRACAS!$B$5:$B$9997=L$4)*(FRACAS!$D$5:$D$9997&lt;=L210)*(IFERROR(FRACAS!$AM$5:$AM$9997,0)))
    ),"")</f>
        <v/>
      </c>
      <c r="LM210" s="354" t="str" cm="1">
        <f t="array" ref="LM210">IFERROR(
    (((M210/FRACAS!$AY$1)*60))
    /
    (((M210/FRACAS!$AY$1)*60) + SUMPRODUCT((FRACAS!$B$5:$B$9997=M$4)*(FRACAS!$D$5:$D$9997&lt;=M210)*(IFERROR(FRACAS!$AM$5:$AM$9997,0)))
    ),"")</f>
        <v/>
      </c>
      <c r="LN210" s="308"/>
      <c r="LO210" s="276"/>
      <c r="LP210" s="276"/>
      <c r="LQ210" s="276"/>
      <c r="LR210" s="276"/>
      <c r="LS210" s="276"/>
      <c r="LT210" s="276"/>
      <c r="LU210" s="276"/>
      <c r="LV210" s="276"/>
      <c r="LW210" s="276"/>
      <c r="LX210" s="276"/>
      <c r="LY210" s="276"/>
      <c r="LZ210" s="276"/>
      <c r="MA210" s="276"/>
      <c r="MB210" s="276"/>
      <c r="MC210" s="276"/>
      <c r="MD210" s="276"/>
      <c r="ME210" s="276"/>
      <c r="MF210" s="276"/>
      <c r="MG210" s="276"/>
      <c r="MH210" s="276"/>
      <c r="MI210" s="276"/>
      <c r="MJ210" s="276"/>
      <c r="MK210" s="276"/>
      <c r="ML210" s="276"/>
      <c r="MM210" s="276"/>
      <c r="MN210" s="276"/>
      <c r="MO210" s="276"/>
      <c r="MP210" s="276"/>
      <c r="MQ210" s="276"/>
      <c r="MR210" s="276"/>
      <c r="MS210" s="276"/>
      <c r="MT210" s="276"/>
      <c r="MU210" s="276"/>
      <c r="MV210" s="276"/>
      <c r="MW210" s="276"/>
      <c r="MX210" s="276"/>
      <c r="MY210" s="276"/>
      <c r="MZ210" s="276"/>
      <c r="NA210" s="277"/>
      <c r="ND210" s="345">
        <f t="shared" si="23"/>
        <v>0</v>
      </c>
      <c r="NE210" s="346" t="str">
        <f t="shared" si="21"/>
        <v/>
      </c>
      <c r="NF210" s="347" t="str" cm="1">
        <f t="array" ref="NF210">IF($ND210=0,"",(IFERROR( (IFERROR($ND210/FRACAS!$AY$1*60,0) - SUMPRODUCT( (FRACAS!$K$5:$K$9999=NF$2) * IFERROR(FRACAS!$AN$5:$AN$9999,0) ) ) / IFERROR($ND210/FRACAS!$AY$1*60,0), 1 )))</f>
        <v/>
      </c>
      <c r="NG210" s="347" t="str" cm="1">
        <f t="array" ref="NG210">IF($ND210=0,"",(IFERROR( (IFERROR($ND210/FRACAS!$AY$1*60,0) - SUMPRODUCT( (FRACAS!$K$5:$K$9999=NG$2) * IFERROR(FRACAS!$AN$5:$AN$9999,0) ) ) / IFERROR($ND210/FRACAS!$AY$1*60,0), 1 )))</f>
        <v/>
      </c>
      <c r="NH210" s="347" t="str" cm="1">
        <f t="array" ref="NH210">IF($ND210=0,"",(IFERROR( (IFERROR($ND210/FRACAS!$AY$1*60,0) - SUMPRODUCT( (FRACAS!$K$5:$K$9999=NH$2) * IFERROR(FRACAS!$AN$5:$AN$9999,0) ) ) / IFERROR($ND210/FRACAS!$AY$1*60,0), 1 )))</f>
        <v/>
      </c>
      <c r="NI210" s="347" t="str" cm="1">
        <f t="array" ref="NI210">IF($ND210=0,"",(IFERROR( (IFERROR($ND210/FRACAS!$AY$1*60,0) - SUMPRODUCT( (FRACAS!$K$5:$K$9999=NI$2) * IFERROR(FRACAS!$AN$5:$AN$9999,0) ) ) / IFERROR($ND210/FRACAS!$AY$1*60,0), 1 )))</f>
        <v/>
      </c>
      <c r="NJ210" s="347" t="str" cm="1">
        <f t="array" ref="NJ210">IF($ND210=0,"",(IFERROR( (IFERROR($ND210/FRACAS!$AY$1*60,0) - SUMPRODUCT( (FRACAS!$K$5:$K$9999=NJ$2) * IFERROR(FRACAS!$AN$5:$AN$9999,0) ) ) / IFERROR($ND210/FRACAS!$AY$1*60,0), 1 )))</f>
        <v/>
      </c>
      <c r="NK210" s="347" t="str" cm="1">
        <f t="array" ref="NK210">IF($ND210=0,"",(IFERROR( (IFERROR($ND210/FRACAS!$AY$1*60,0) - SUMPRODUCT( (FRACAS!$K$5:$K$9999=NK$2) * IFERROR(FRACAS!$AN$5:$AN$9999,0) ) ) / IFERROR($ND210/FRACAS!$AY$1*60,0), 1 )))</f>
        <v/>
      </c>
      <c r="NL210" s="347" t="str" cm="1">
        <f t="array" ref="NL210">IF($ND210=0,"",(IFERROR( (IFERROR($ND210/FRACAS!$AY$1*60,0) - SUMPRODUCT( (FRACAS!$K$5:$K$9999=NL$2) * IFERROR(FRACAS!$AN$5:$AN$9999,0) ) ) / IFERROR($ND210/FRACAS!$AY$1*60,0), 1 )))</f>
        <v/>
      </c>
      <c r="NM210" s="347" t="str" cm="1">
        <f t="array" ref="NM210">IF($ND210=0,"",(IFERROR( (IFERROR($ND210/FRACAS!$AY$1*60,0) - SUMPRODUCT( (FRACAS!$K$5:$K$9999=NM$2) * IFERROR(FRACAS!$AN$5:$AN$9999,0) ) ) / IFERROR($ND210/FRACAS!$AY$1*60,0), 1 )))</f>
        <v/>
      </c>
      <c r="NN210" s="347" t="str" cm="1">
        <f t="array" ref="NN210">IF($ND210=0,"",(IFERROR( (IFERROR($ND210/FRACAS!$AY$1*60,0) - SUMPRODUCT( (FRACAS!$K$5:$K$9999=NN$2) * IFERROR(FRACAS!$AN$5:$AN$9999,0) ) ) / IFERROR($ND210/FRACAS!$AY$1*60,0), 1 )))</f>
        <v/>
      </c>
      <c r="NO210" s="347" t="str" cm="1">
        <f t="array" ref="NO210">IF($ND210=0,"",(IFERROR( (IFERROR($ND210/FRACAS!$AY$1*60,0) - SUMPRODUCT( (FRACAS!$K$5:$K$9999=NO$2) * IFERROR(FRACAS!$AN$5:$AN$9999,0) ) ) / IFERROR($ND210/FRACAS!$AY$1*60,0), 1 )))</f>
        <v/>
      </c>
      <c r="NP210" s="347" t="str" cm="1">
        <f t="array" ref="NP210">IF($ND210=0,"",(IFERROR( (IFERROR($ND210/FRACAS!$AY$1*60,0) - SUMPRODUCT( (FRACAS!$K$5:$K$9999=NP$2) * IFERROR(FRACAS!$AN$5:$AN$9999,0) ) ) / IFERROR($ND210/FRACAS!$AY$1*60,0), 1 )))</f>
        <v/>
      </c>
      <c r="NQ210" s="347" t="str" cm="1">
        <f t="array" ref="NQ210">IF($ND210=0,"",(IFERROR( (IFERROR($ND210/FRACAS!$AY$1*60,0) - SUMPRODUCT( (FRACAS!$K$5:$K$9999=NQ$2) * IFERROR(FRACAS!$AN$5:$AN$9999,0) ) ) / IFERROR($ND210/FRACAS!$AY$1*60,0), 1 )))</f>
        <v/>
      </c>
      <c r="NR210" s="347" t="str" cm="1">
        <f t="array" ref="NR210">IF($ND210=0,"",(IFERROR( (IFERROR($ND210/FRACAS!$AY$1*60,0) - SUMPRODUCT( (FRACAS!$K$5:$K$9999=NR$2) * IFERROR(FRACAS!$AN$5:$AN$9999,0) ) ) / IFERROR($ND210/FRACAS!$AY$1*60,0), 1 )))</f>
        <v/>
      </c>
      <c r="NS210" s="347" t="str" cm="1">
        <f t="array" ref="NS210">IF($ND210=0,"",(IFERROR( (IFERROR($ND210/FRACAS!$AY$1*60,0) - SUMPRODUCT( (FRACAS!$K$5:$K$9999=NS$2) * IFERROR(FRACAS!$AN$5:$AN$9999,0) ) ) / IFERROR($ND210/FRACAS!$AY$1*60,0), 1 )))</f>
        <v/>
      </c>
      <c r="NT210" s="347" t="str" cm="1">
        <f t="array" ref="NT210">IF($ND210=0,"",(IFERROR( (IFERROR($ND210/FRACAS!$AY$1*60,0) - SUMPRODUCT( (FRACAS!$K$5:$K$9999=NT$2) * IFERROR(FRACAS!$AN$5:$AN$9999,0) ) ) / IFERROR($ND210/FRACAS!$AY$1*60,0), 1 )))</f>
        <v/>
      </c>
      <c r="NU210" s="347" t="str" cm="1">
        <f t="array" ref="NU210">IF($ND210=0,"",(IFERROR( (IFERROR($ND210/FRACAS!$AY$1*60,0) - SUMPRODUCT( (FRACAS!$K$5:$K$9999=NU$2) * IFERROR(FRACAS!$AN$5:$AN$9999,0) ) ) / IFERROR($ND210/FRACAS!$AY$1*60,0), 1 )))</f>
        <v/>
      </c>
      <c r="NV210" s="347" t="str" cm="1">
        <f t="array" ref="NV210">IF($ND210=0,"",(IFERROR( (IFERROR($ND210/FRACAS!$AY$1*60,0) - SUMPRODUCT( (FRACAS!$K$5:$K$9999=NV$2) * IFERROR(FRACAS!$AN$5:$AN$9999,0) ) ) / IFERROR($ND210/FRACAS!$AY$1*60,0), 1 )))</f>
        <v/>
      </c>
      <c r="NW210" s="347" t="str" cm="1">
        <f t="array" ref="NW210">IF($ND210=0,"",(IFERROR( (IFERROR($ND210/FRACAS!$AY$1*60,0) - SUMPRODUCT( (FRACAS!$K$5:$K$9999=NW$2) * IFERROR(FRACAS!$AN$5:$AN$9999,0) ) ) / IFERROR($ND210/FRACAS!$AY$1*60,0), 1 )))</f>
        <v/>
      </c>
      <c r="NX210" s="347" t="str" cm="1">
        <f t="array" ref="NX210">IF($ND210=0,"",(IFERROR( (IFERROR($ND210/FRACAS!$AY$1*60,0) - SUMPRODUCT( (FRACAS!$K$5:$K$9999=NX$2) * IFERROR(FRACAS!$AN$5:$AN$9999,0) ) ) / IFERROR($ND210/FRACAS!$AY$1*60,0), 1 )))</f>
        <v/>
      </c>
      <c r="NY210" s="347" t="str" cm="1">
        <f t="array" ref="NY210">IF($ND210=0,"",(IFERROR( (IFERROR($ND210/FRACAS!$AY$1*60,0) - SUMPRODUCT( (FRACAS!$K$5:$K$9999=NY$2) * IFERROR(FRACAS!$AN$5:$AN$9999,0) ) ) / IFERROR($ND210/FRACAS!$AY$1*60,0), 1 )))</f>
        <v/>
      </c>
      <c r="NZ210" s="347" t="str" cm="1">
        <f t="array" ref="NZ210">IF($ND210=0,"",(IFERROR( (IFERROR($ND210/FRACAS!$AY$1*60,0) - SUMPRODUCT( (FRACAS!$K$5:$K$9999=NZ$2) * IFERROR(FRACAS!$AN$5:$AN$9999,0) ) ) / IFERROR($ND210/FRACAS!$AY$1*60,0), 1 )))</f>
        <v/>
      </c>
      <c r="OA210" s="347" t="str" cm="1">
        <f t="array" ref="OA210">IF($ND210=0,"",(IFERROR( (IFERROR($ND210/FRACAS!$AY$1*60,0) - SUMPRODUCT( (FRACAS!$K$5:$K$9999=OA$2) * IFERROR(FRACAS!$AN$5:$AN$9999,0) ) ) / IFERROR($ND210/FRACAS!$AY$1*60,0), 1 )))</f>
        <v/>
      </c>
      <c r="OB210" s="347" t="str" cm="1">
        <f t="array" ref="OB210">IF($ND210=0,"",(IFERROR( (IFERROR($ND210/FRACAS!$AY$1*60,0) - SUMPRODUCT( (FRACAS!$K$5:$K$9999=OB$2) * IFERROR(FRACAS!$AN$5:$AN$9999,0) ) ) / IFERROR($ND210/FRACAS!$AY$1*60,0), 1 )))</f>
        <v/>
      </c>
      <c r="OC210" s="347" t="str" cm="1">
        <f t="array" ref="OC210">IF($ND210=0,"",(IFERROR( (IFERROR($ND210/FRACAS!$AY$1*60,0) - SUMPRODUCT( (FRACAS!$K$5:$K$9999=OC$2) * IFERROR(FRACAS!$AN$5:$AN$9999,0) ) ) / IFERROR($ND210/FRACAS!$AY$1*60,0), 1 )))</f>
        <v/>
      </c>
      <c r="OD210" s="347" t="str" cm="1">
        <f t="array" ref="OD210">IF($ND210=0,"",(IFERROR( (IFERROR($ND210/FRACAS!$AY$1*60,0) - SUMPRODUCT( (FRACAS!$K$5:$K$9999=OD$2) * IFERROR(FRACAS!$AN$5:$AN$9999,0) ) ) / IFERROR($ND210/FRACAS!$AY$1*60,0), 1 )))</f>
        <v/>
      </c>
      <c r="OE210" s="347" t="str" cm="1">
        <f t="array" ref="OE210">IF($ND210=0,"",(IFERROR( (IFERROR($ND210/FRACAS!$AY$1*60,0) - SUMPRODUCT( (FRACAS!$K$5:$K$9999=OE$2) * IFERROR(FRACAS!$AN$5:$AN$9999,0) ) ) / IFERROR($ND210/FRACAS!$AY$1*60,0), 1 )))</f>
        <v/>
      </c>
      <c r="OF210" s="347" t="str" cm="1">
        <f t="array" ref="OF210">IF($ND210=0,"",(IFERROR( (IFERROR($ND210/FRACAS!$AY$1*60,0) - SUMPRODUCT( (FRACAS!$K$5:$K$9999=OF$2) * IFERROR(FRACAS!$AN$5:$AN$9999,0) ) ) / IFERROR($ND210/FRACAS!$AY$1*60,0), 1 )))</f>
        <v/>
      </c>
      <c r="OG210" s="347" t="str" cm="1">
        <f t="array" ref="OG210">IF($ND210=0,"",(IFERROR( (IFERROR($ND210/FRACAS!$AY$1*60,0) - SUMPRODUCT( (FRACAS!$K$5:$K$9999=OG$2) * IFERROR(FRACAS!$AN$5:$AN$9999,0) ) ) / IFERROR($ND210/FRACAS!$AY$1*60,0), 1 )))</f>
        <v/>
      </c>
      <c r="OH210" s="347" t="str" cm="1">
        <f t="array" ref="OH210">IF($ND210=0,"",(IFERROR( (IFERROR($ND210/FRACAS!$AY$1*60,0) - SUMPRODUCT( (FRACAS!$K$5:$K$9999=OH$2) * IFERROR(FRACAS!$AN$5:$AN$9999,0) ) ) / IFERROR($ND210/FRACAS!$AY$1*60,0), 1 )))</f>
        <v/>
      </c>
      <c r="OI210" s="347" t="str" cm="1">
        <f t="array" ref="OI210">IF($ND210=0,"",(IFERROR( (IFERROR($ND210/FRACAS!$AY$1*60,0) - SUMPRODUCT( (FRACAS!$K$5:$K$9999=OI$2) * IFERROR(FRACAS!$AN$5:$AN$9999,0) ) ) / IFERROR($ND210/FRACAS!$AY$1*60,0), 1 )))</f>
        <v/>
      </c>
      <c r="OJ210" s="347" t="str" cm="1">
        <f t="array" ref="OJ210">IF($ND210=0,"",(IFERROR( (IFERROR($ND210/FRACAS!$AY$1*60,0) - SUMPRODUCT( (FRACAS!$K$5:$K$9999=OJ$2) * IFERROR(FRACAS!$AN$5:$AN$9999,0) ) ) / IFERROR($ND210/FRACAS!$AY$1*60,0), 1 )))</f>
        <v/>
      </c>
      <c r="OK210" s="347" t="str" cm="1">
        <f t="array" ref="OK210">IF($ND210=0,"",(IFERROR( (IFERROR($ND210/FRACAS!$AY$1*60,0) - SUMPRODUCT( (FRACAS!$K$5:$K$9999=OK$2) * IFERROR(FRACAS!$AN$5:$AN$9999,0) ) ) / IFERROR($ND210/FRACAS!$AY$1*60,0), 1 )))</f>
        <v/>
      </c>
      <c r="OL210" s="347" t="str" cm="1">
        <f t="array" ref="OL210">IF($ND210=0,"",(IFERROR( (IFERROR($ND210/FRACAS!$AY$1*60,0) - SUMPRODUCT( (FRACAS!$K$5:$K$9999=OL$2) * IFERROR(FRACAS!$AN$5:$AN$9999,0) ) ) / IFERROR($ND210/FRACAS!$AY$1*60,0), 1 )))</f>
        <v/>
      </c>
      <c r="OM210" s="347" t="str" cm="1">
        <f t="array" ref="OM210">IF($ND210=0,"",(IFERROR( (IFERROR($ND210/FRACAS!$AY$1*60,0) - SUMPRODUCT( (FRACAS!$K$5:$K$9999=OM$2) * IFERROR(FRACAS!$AN$5:$AN$9999,0) ) ) / IFERROR($ND210/FRACAS!$AY$1*60,0), 1 )))</f>
        <v/>
      </c>
      <c r="ON210" s="347" t="str" cm="1">
        <f t="array" ref="ON210">IF($ND210=0,"",(IFERROR( (IFERROR($ND210/FRACAS!$AY$1*60,0) - SUMPRODUCT( (FRACAS!$K$5:$K$9999=ON$2) * IFERROR(FRACAS!$AN$5:$AN$9999,0) ) ) / IFERROR($ND210/FRACAS!$AY$1*60,0), 1 )))</f>
        <v/>
      </c>
    </row>
    <row r="211" spans="2:404" ht="15" customHeight="1">
      <c r="B211" s="301" t="s">
        <v>266</v>
      </c>
      <c r="C211" s="302">
        <v>46703</v>
      </c>
      <c r="D211" s="279"/>
      <c r="E211" s="279"/>
      <c r="F211" s="279"/>
      <c r="G211" s="279"/>
      <c r="H211" s="279"/>
      <c r="I211" s="279"/>
      <c r="J211" s="279"/>
      <c r="K211" s="279"/>
      <c r="L211" s="279"/>
      <c r="M211" s="279"/>
      <c r="N211" s="305"/>
      <c r="O211" s="279"/>
      <c r="P211" s="279"/>
      <c r="Q211" s="279"/>
      <c r="R211" s="279"/>
      <c r="S211" s="279"/>
      <c r="T211" s="279"/>
      <c r="U211" s="279"/>
      <c r="V211" s="279"/>
      <c r="W211" s="279"/>
      <c r="X211" s="279"/>
      <c r="Y211" s="279"/>
      <c r="Z211" s="279"/>
      <c r="AA211" s="279"/>
      <c r="AB211" s="279"/>
      <c r="AC211" s="279"/>
      <c r="AD211" s="279"/>
      <c r="AE211" s="279"/>
      <c r="AF211" s="279"/>
      <c r="AG211" s="279"/>
      <c r="AH211" s="279"/>
      <c r="AI211" s="279"/>
      <c r="AJ211" s="279"/>
      <c r="AK211" s="279"/>
      <c r="AL211" s="279"/>
      <c r="AM211" s="279"/>
      <c r="AN211" s="279"/>
      <c r="AO211" s="279"/>
      <c r="AP211" s="279"/>
      <c r="AQ211" s="279"/>
      <c r="AR211" s="279"/>
      <c r="AS211" s="279"/>
      <c r="AT211" s="279"/>
      <c r="AU211" s="279"/>
      <c r="AV211" s="279"/>
      <c r="AW211" s="279"/>
      <c r="AX211" s="279"/>
      <c r="AY211" s="279"/>
      <c r="AZ211" s="279"/>
      <c r="BA211" s="280"/>
      <c r="BB211" s="266"/>
      <c r="BD211" s="352"/>
      <c r="BE211" s="352"/>
      <c r="BF211" s="352"/>
      <c r="BG211" s="352"/>
      <c r="BH211" s="352"/>
      <c r="BI211" s="352"/>
      <c r="BJ211" s="352"/>
      <c r="BK211" s="352"/>
      <c r="BL211" s="352"/>
      <c r="BM211" s="352"/>
      <c r="BN211" s="352"/>
      <c r="BO211" s="352"/>
      <c r="BP211" s="352"/>
      <c r="BQ211" s="352"/>
      <c r="BR211" s="352"/>
      <c r="BS211" s="352"/>
      <c r="BT211" s="352"/>
      <c r="BU211" s="352"/>
      <c r="BV211" s="352"/>
      <c r="BW211" s="352"/>
      <c r="BX211" s="352"/>
      <c r="BY211" s="352"/>
      <c r="BZ211" s="352"/>
      <c r="CA211" s="352"/>
      <c r="CB211" s="352"/>
      <c r="CC211" s="352"/>
      <c r="CD211" s="352"/>
      <c r="CE211" s="352"/>
      <c r="CF211" s="352"/>
      <c r="CG211" s="352"/>
      <c r="CH211" s="352"/>
      <c r="CI211" s="352"/>
      <c r="CJ211" s="352"/>
      <c r="CK211" s="352"/>
      <c r="CL211" s="352"/>
      <c r="CM211" s="352"/>
      <c r="CN211" s="352"/>
      <c r="CO211" s="352"/>
      <c r="CP211" s="352"/>
      <c r="CQ211" s="352"/>
      <c r="CR211" s="352"/>
      <c r="CS211" s="352"/>
      <c r="CT211" s="352"/>
      <c r="CU211" s="352"/>
      <c r="CV211" s="352"/>
      <c r="CW211" s="352"/>
      <c r="CX211" s="352"/>
      <c r="CY211" s="352"/>
      <c r="CZ211" s="352"/>
      <c r="DA211" s="352"/>
      <c r="DC211" s="266">
        <f t="shared" si="19"/>
        <v>0</v>
      </c>
      <c r="DD211" s="302" t="str">
        <f t="shared" si="20"/>
        <v/>
      </c>
      <c r="DE211" s="328" t="str">
        <f>IF(D211&gt; 0,(COUNTIFS(FRACAS!$B$5:$B$9997, D$4, FRACAS!$D$5:$D$9997, "&lt;="&amp;D211)), "" )</f>
        <v/>
      </c>
      <c r="DF211" s="282" t="str">
        <f>IF(E211&gt; 0,(COUNTIFS(FRACAS!$B$5:$B$9997, E$4, FRACAS!$D$5:$D$9997, "&lt;="&amp;E211)), "" )</f>
        <v/>
      </c>
      <c r="DG211" s="282" t="str">
        <f>IF(F211&gt; 0,(COUNTIFS(FRACAS!$B$5:$B$9997, F$4, FRACAS!$D$5:$D$9997, "&lt;="&amp;F211)), "" )</f>
        <v/>
      </c>
      <c r="DH211" s="282" t="str">
        <f>IF(G211&gt; 0,(COUNTIFS(FRACAS!$B$5:$B$9997, G$4, FRACAS!$D$5:$D$9997, "&lt;="&amp;G211)), "" )</f>
        <v/>
      </c>
      <c r="DI211" s="282" t="str">
        <f>IF(H211&gt; 0,(COUNTIFS(FRACAS!$B$5:$B$9997, H$4, FRACAS!$D$5:$D$9997, "&lt;="&amp;H211)), "" )</f>
        <v/>
      </c>
      <c r="DJ211" s="282" t="str">
        <f>IF(I211&gt; 0,(COUNTIFS(FRACAS!$B$5:$B$9997, I$4, FRACAS!$D$5:$D$9997, "&lt;="&amp;I211)), "" )</f>
        <v/>
      </c>
      <c r="DK211" s="282" t="str">
        <f>IF(J211&gt; 0,(COUNTIFS(FRACAS!$B$5:$B$9997, J$4, FRACAS!$D$5:$D$9997, "&lt;="&amp;J211)), "" )</f>
        <v/>
      </c>
      <c r="DL211" s="282" t="str">
        <f>IF(K211&gt; 0,(COUNTIFS(FRACAS!$B$5:$B$9997, K$4, FRACAS!$D$5:$D$9997, "&lt;="&amp;K211)), "" )</f>
        <v/>
      </c>
      <c r="DM211" s="282" t="str">
        <f>IF(L211&gt; 0,(COUNTIFS(FRACAS!$B$5:$B$9997, L$4, FRACAS!$D$5:$D$9997, "&lt;="&amp;L211)), "" )</f>
        <v/>
      </c>
      <c r="DN211" s="282" t="str">
        <f>IF(M211&gt; 0,(COUNTIFS(FRACAS!$B$5:$B$9997, M$4, FRACAS!$D$5:$D$9997, "&lt;="&amp;M211)), "" )</f>
        <v/>
      </c>
      <c r="DO211" s="308"/>
      <c r="DP211" s="276"/>
      <c r="DQ211" s="276"/>
      <c r="DR211" s="276"/>
      <c r="DS211" s="276"/>
      <c r="DT211" s="276"/>
      <c r="DU211" s="276"/>
      <c r="DV211" s="276"/>
      <c r="DW211" s="276"/>
      <c r="DX211" s="276"/>
      <c r="DY211" s="276"/>
      <c r="DZ211" s="276"/>
      <c r="EA211" s="276"/>
      <c r="EB211" s="276"/>
      <c r="EC211" s="276"/>
      <c r="ED211" s="276"/>
      <c r="EE211" s="276"/>
      <c r="EF211" s="276"/>
      <c r="EG211" s="276"/>
      <c r="EH211" s="276"/>
      <c r="EI211" s="276"/>
      <c r="EJ211" s="276"/>
      <c r="EK211" s="276"/>
      <c r="EL211" s="276"/>
      <c r="EM211" s="276"/>
      <c r="EN211" s="276"/>
      <c r="EO211" s="276"/>
      <c r="EP211" s="276"/>
      <c r="EQ211" s="276"/>
      <c r="ER211" s="276"/>
      <c r="ES211" s="276"/>
      <c r="ET211" s="276"/>
      <c r="EU211" s="276"/>
      <c r="EV211" s="276"/>
      <c r="EW211" s="276"/>
      <c r="EX211" s="276"/>
      <c r="EY211" s="276"/>
      <c r="EZ211" s="276"/>
      <c r="FA211" s="276"/>
      <c r="FB211" s="277"/>
      <c r="JN211" s="310"/>
      <c r="JO211" s="309"/>
      <c r="JP211" s="309"/>
      <c r="JQ211" s="309"/>
      <c r="JR211" s="309"/>
      <c r="JS211" s="309"/>
      <c r="JT211" s="309"/>
      <c r="JU211" s="309"/>
      <c r="JV211" s="309"/>
      <c r="JW211" s="309"/>
      <c r="JX211" s="309"/>
      <c r="JY211" s="309"/>
      <c r="JZ211" s="309"/>
      <c r="KA211" s="309"/>
      <c r="KB211" s="309"/>
      <c r="KC211" s="309"/>
      <c r="KD211" s="309"/>
      <c r="KE211" s="309"/>
      <c r="KF211" s="309"/>
      <c r="KG211" s="309"/>
      <c r="KH211" s="309"/>
      <c r="KI211" s="309"/>
      <c r="KJ211" s="309"/>
      <c r="KK211" s="309"/>
      <c r="KL211" s="309"/>
      <c r="KM211" s="309"/>
      <c r="KN211" s="309"/>
      <c r="KO211" s="309"/>
      <c r="KP211" s="309"/>
      <c r="KQ211" s="309"/>
      <c r="KR211" s="309"/>
      <c r="KS211" s="309"/>
      <c r="KT211" s="309"/>
      <c r="KU211" s="309"/>
      <c r="KV211" s="309"/>
      <c r="KW211" s="309"/>
      <c r="KX211" s="309"/>
      <c r="KY211" s="309"/>
      <c r="KZ211" s="309"/>
      <c r="LA211" s="309"/>
      <c r="LC211" s="302" t="str">
        <f t="shared" si="22"/>
        <v/>
      </c>
      <c r="LD211" s="354" t="str" cm="1">
        <f t="array" ref="LD211">IFERROR(
    (((D211/FRACAS!$AY$1)*60))
    /
    (((D211/FRACAS!$AY$1)*60) + SUMPRODUCT((FRACAS!$B$5:$B$9997=D$4)*(FRACAS!$D$5:$D$9997&lt;=D211)*(IFERROR(FRACAS!$AM$5:$AM$9997,0)))
    ),"")</f>
        <v/>
      </c>
      <c r="LE211" s="354" t="str" cm="1">
        <f t="array" ref="LE211">IFERROR(
    (((E211/FRACAS!$AY$1)*60))
    /
    (((E211/FRACAS!$AY$1)*60) + SUMPRODUCT((FRACAS!$B$5:$B$9997=E$4)*(FRACAS!$D$5:$D$9997&lt;=E211)*(IFERROR(FRACAS!$AM$5:$AM$9997,0)))
    ),"")</f>
        <v/>
      </c>
      <c r="LF211" s="354" t="str" cm="1">
        <f t="array" ref="LF211">IFERROR(
    (((F211/FRACAS!$AY$1)*60))
    /
    (((F211/FRACAS!$AY$1)*60) + SUMPRODUCT((FRACAS!$B$5:$B$9997=F$4)*(FRACAS!$D$5:$D$9997&lt;=F211)*(IFERROR(FRACAS!$AM$5:$AM$9997,0)))
    ),"")</f>
        <v/>
      </c>
      <c r="LG211" s="354" t="str" cm="1">
        <f t="array" ref="LG211">IFERROR(
    (((G211/FRACAS!$AY$1)*60))
    /
    (((G211/FRACAS!$AY$1)*60) + SUMPRODUCT((FRACAS!$B$5:$B$9997=G$4)*(FRACAS!$D$5:$D$9997&lt;=G211)*(IFERROR(FRACAS!$AM$5:$AM$9997,0)))
    ),"")</f>
        <v/>
      </c>
      <c r="LH211" s="354" t="str" cm="1">
        <f t="array" ref="LH211">IFERROR(
    (((H211/FRACAS!$AY$1)*60))
    /
    (((H211/FRACAS!$AY$1)*60) + SUMPRODUCT((FRACAS!$B$5:$B$9997=H$4)*(FRACAS!$D$5:$D$9997&lt;=H211)*(IFERROR(FRACAS!$AM$5:$AM$9997,0)))
    ),"")</f>
        <v/>
      </c>
      <c r="LI211" s="354" t="str" cm="1">
        <f t="array" ref="LI211">IFERROR(
    (((I211/FRACAS!$AY$1)*60))
    /
    (((I211/FRACAS!$AY$1)*60) + SUMPRODUCT((FRACAS!$B$5:$B$9997=I$4)*(FRACAS!$D$5:$D$9997&lt;=I211)*(IFERROR(FRACAS!$AM$5:$AM$9997,0)))
    ),"")</f>
        <v/>
      </c>
      <c r="LJ211" s="354" t="str" cm="1">
        <f t="array" ref="LJ211">IFERROR(
    (((J211/FRACAS!$AY$1)*60))
    /
    (((J211/FRACAS!$AY$1)*60) + SUMPRODUCT((FRACAS!$B$5:$B$9997=J$4)*(FRACAS!$D$5:$D$9997&lt;=J211)*(IFERROR(FRACAS!$AM$5:$AM$9997,0)))
    ),"")</f>
        <v/>
      </c>
      <c r="LK211" s="354" t="str" cm="1">
        <f t="array" ref="LK211">IFERROR(
    (((K211/FRACAS!$AY$1)*60))
    /
    (((K211/FRACAS!$AY$1)*60) + SUMPRODUCT((FRACAS!$B$5:$B$9997=K$4)*(FRACAS!$D$5:$D$9997&lt;=K211)*(IFERROR(FRACAS!$AM$5:$AM$9997,0)))
    ),"")</f>
        <v/>
      </c>
      <c r="LL211" s="354" t="str" cm="1">
        <f t="array" ref="LL211">IFERROR(
    (((L211/FRACAS!$AY$1)*60))
    /
    (((L211/FRACAS!$AY$1)*60) + SUMPRODUCT((FRACAS!$B$5:$B$9997=L$4)*(FRACAS!$D$5:$D$9997&lt;=L211)*(IFERROR(FRACAS!$AM$5:$AM$9997,0)))
    ),"")</f>
        <v/>
      </c>
      <c r="LM211" s="354" t="str" cm="1">
        <f t="array" ref="LM211">IFERROR(
    (((M211/FRACAS!$AY$1)*60))
    /
    (((M211/FRACAS!$AY$1)*60) + SUMPRODUCT((FRACAS!$B$5:$B$9997=M$4)*(FRACAS!$D$5:$D$9997&lt;=M211)*(IFERROR(FRACAS!$AM$5:$AM$9997,0)))
    ),"")</f>
        <v/>
      </c>
      <c r="LN211" s="308"/>
      <c r="LO211" s="276"/>
      <c r="LP211" s="276"/>
      <c r="LQ211" s="276"/>
      <c r="LR211" s="276"/>
      <c r="LS211" s="276"/>
      <c r="LT211" s="276"/>
      <c r="LU211" s="276"/>
      <c r="LV211" s="276"/>
      <c r="LW211" s="276"/>
      <c r="LX211" s="276"/>
      <c r="LY211" s="276"/>
      <c r="LZ211" s="276"/>
      <c r="MA211" s="276"/>
      <c r="MB211" s="276"/>
      <c r="MC211" s="276"/>
      <c r="MD211" s="276"/>
      <c r="ME211" s="276"/>
      <c r="MF211" s="276"/>
      <c r="MG211" s="276"/>
      <c r="MH211" s="276"/>
      <c r="MI211" s="276"/>
      <c r="MJ211" s="276"/>
      <c r="MK211" s="276"/>
      <c r="ML211" s="276"/>
      <c r="MM211" s="276"/>
      <c r="MN211" s="276"/>
      <c r="MO211" s="276"/>
      <c r="MP211" s="276"/>
      <c r="MQ211" s="276"/>
      <c r="MR211" s="276"/>
      <c r="MS211" s="276"/>
      <c r="MT211" s="276"/>
      <c r="MU211" s="276"/>
      <c r="MV211" s="276"/>
      <c r="MW211" s="276"/>
      <c r="MX211" s="276"/>
      <c r="MY211" s="276"/>
      <c r="MZ211" s="276"/>
      <c r="NA211" s="277"/>
      <c r="ND211" s="345">
        <f t="shared" si="23"/>
        <v>0</v>
      </c>
      <c r="NE211" s="346" t="str">
        <f t="shared" si="21"/>
        <v/>
      </c>
      <c r="NF211" s="347" t="str" cm="1">
        <f t="array" ref="NF211">IF($ND211=0,"",(IFERROR( (IFERROR($ND211/FRACAS!$AY$1*60,0) - SUMPRODUCT( (FRACAS!$K$5:$K$9999=NF$2) * IFERROR(FRACAS!$AN$5:$AN$9999,0) ) ) / IFERROR($ND211/FRACAS!$AY$1*60,0), 1 )))</f>
        <v/>
      </c>
      <c r="NG211" s="347" t="str" cm="1">
        <f t="array" ref="NG211">IF($ND211=0,"",(IFERROR( (IFERROR($ND211/FRACAS!$AY$1*60,0) - SUMPRODUCT( (FRACAS!$K$5:$K$9999=NG$2) * IFERROR(FRACAS!$AN$5:$AN$9999,0) ) ) / IFERROR($ND211/FRACAS!$AY$1*60,0), 1 )))</f>
        <v/>
      </c>
      <c r="NH211" s="347" t="str" cm="1">
        <f t="array" ref="NH211">IF($ND211=0,"",(IFERROR( (IFERROR($ND211/FRACAS!$AY$1*60,0) - SUMPRODUCT( (FRACAS!$K$5:$K$9999=NH$2) * IFERROR(FRACAS!$AN$5:$AN$9999,0) ) ) / IFERROR($ND211/FRACAS!$AY$1*60,0), 1 )))</f>
        <v/>
      </c>
      <c r="NI211" s="347" t="str" cm="1">
        <f t="array" ref="NI211">IF($ND211=0,"",(IFERROR( (IFERROR($ND211/FRACAS!$AY$1*60,0) - SUMPRODUCT( (FRACAS!$K$5:$K$9999=NI$2) * IFERROR(FRACAS!$AN$5:$AN$9999,0) ) ) / IFERROR($ND211/FRACAS!$AY$1*60,0), 1 )))</f>
        <v/>
      </c>
      <c r="NJ211" s="347" t="str" cm="1">
        <f t="array" ref="NJ211">IF($ND211=0,"",(IFERROR( (IFERROR($ND211/FRACAS!$AY$1*60,0) - SUMPRODUCT( (FRACAS!$K$5:$K$9999=NJ$2) * IFERROR(FRACAS!$AN$5:$AN$9999,0) ) ) / IFERROR($ND211/FRACAS!$AY$1*60,0), 1 )))</f>
        <v/>
      </c>
      <c r="NK211" s="347" t="str" cm="1">
        <f t="array" ref="NK211">IF($ND211=0,"",(IFERROR( (IFERROR($ND211/FRACAS!$AY$1*60,0) - SUMPRODUCT( (FRACAS!$K$5:$K$9999=NK$2) * IFERROR(FRACAS!$AN$5:$AN$9999,0) ) ) / IFERROR($ND211/FRACAS!$AY$1*60,0), 1 )))</f>
        <v/>
      </c>
      <c r="NL211" s="347" t="str" cm="1">
        <f t="array" ref="NL211">IF($ND211=0,"",(IFERROR( (IFERROR($ND211/FRACAS!$AY$1*60,0) - SUMPRODUCT( (FRACAS!$K$5:$K$9999=NL$2) * IFERROR(FRACAS!$AN$5:$AN$9999,0) ) ) / IFERROR($ND211/FRACAS!$AY$1*60,0), 1 )))</f>
        <v/>
      </c>
      <c r="NM211" s="347" t="str" cm="1">
        <f t="array" ref="NM211">IF($ND211=0,"",(IFERROR( (IFERROR($ND211/FRACAS!$AY$1*60,0) - SUMPRODUCT( (FRACAS!$K$5:$K$9999=NM$2) * IFERROR(FRACAS!$AN$5:$AN$9999,0) ) ) / IFERROR($ND211/FRACAS!$AY$1*60,0), 1 )))</f>
        <v/>
      </c>
      <c r="NN211" s="347" t="str" cm="1">
        <f t="array" ref="NN211">IF($ND211=0,"",(IFERROR( (IFERROR($ND211/FRACAS!$AY$1*60,0) - SUMPRODUCT( (FRACAS!$K$5:$K$9999=NN$2) * IFERROR(FRACAS!$AN$5:$AN$9999,0) ) ) / IFERROR($ND211/FRACAS!$AY$1*60,0), 1 )))</f>
        <v/>
      </c>
      <c r="NO211" s="347" t="str" cm="1">
        <f t="array" ref="NO211">IF($ND211=0,"",(IFERROR( (IFERROR($ND211/FRACAS!$AY$1*60,0) - SUMPRODUCT( (FRACAS!$K$5:$K$9999=NO$2) * IFERROR(FRACAS!$AN$5:$AN$9999,0) ) ) / IFERROR($ND211/FRACAS!$AY$1*60,0), 1 )))</f>
        <v/>
      </c>
      <c r="NP211" s="347" t="str" cm="1">
        <f t="array" ref="NP211">IF($ND211=0,"",(IFERROR( (IFERROR($ND211/FRACAS!$AY$1*60,0) - SUMPRODUCT( (FRACAS!$K$5:$K$9999=NP$2) * IFERROR(FRACAS!$AN$5:$AN$9999,0) ) ) / IFERROR($ND211/FRACAS!$AY$1*60,0), 1 )))</f>
        <v/>
      </c>
      <c r="NQ211" s="347" t="str" cm="1">
        <f t="array" ref="NQ211">IF($ND211=0,"",(IFERROR( (IFERROR($ND211/FRACAS!$AY$1*60,0) - SUMPRODUCT( (FRACAS!$K$5:$K$9999=NQ$2) * IFERROR(FRACAS!$AN$5:$AN$9999,0) ) ) / IFERROR($ND211/FRACAS!$AY$1*60,0), 1 )))</f>
        <v/>
      </c>
      <c r="NR211" s="347" t="str" cm="1">
        <f t="array" ref="NR211">IF($ND211=0,"",(IFERROR( (IFERROR($ND211/FRACAS!$AY$1*60,0) - SUMPRODUCT( (FRACAS!$K$5:$K$9999=NR$2) * IFERROR(FRACAS!$AN$5:$AN$9999,0) ) ) / IFERROR($ND211/FRACAS!$AY$1*60,0), 1 )))</f>
        <v/>
      </c>
      <c r="NS211" s="347" t="str" cm="1">
        <f t="array" ref="NS211">IF($ND211=0,"",(IFERROR( (IFERROR($ND211/FRACAS!$AY$1*60,0) - SUMPRODUCT( (FRACAS!$K$5:$K$9999=NS$2) * IFERROR(FRACAS!$AN$5:$AN$9999,0) ) ) / IFERROR($ND211/FRACAS!$AY$1*60,0), 1 )))</f>
        <v/>
      </c>
      <c r="NT211" s="347" t="str" cm="1">
        <f t="array" ref="NT211">IF($ND211=0,"",(IFERROR( (IFERROR($ND211/FRACAS!$AY$1*60,0) - SUMPRODUCT( (FRACAS!$K$5:$K$9999=NT$2) * IFERROR(FRACAS!$AN$5:$AN$9999,0) ) ) / IFERROR($ND211/FRACAS!$AY$1*60,0), 1 )))</f>
        <v/>
      </c>
      <c r="NU211" s="347" t="str" cm="1">
        <f t="array" ref="NU211">IF($ND211=0,"",(IFERROR( (IFERROR($ND211/FRACAS!$AY$1*60,0) - SUMPRODUCT( (FRACAS!$K$5:$K$9999=NU$2) * IFERROR(FRACAS!$AN$5:$AN$9999,0) ) ) / IFERROR($ND211/FRACAS!$AY$1*60,0), 1 )))</f>
        <v/>
      </c>
      <c r="NV211" s="347" t="str" cm="1">
        <f t="array" ref="NV211">IF($ND211=0,"",(IFERROR( (IFERROR($ND211/FRACAS!$AY$1*60,0) - SUMPRODUCT( (FRACAS!$K$5:$K$9999=NV$2) * IFERROR(FRACAS!$AN$5:$AN$9999,0) ) ) / IFERROR($ND211/FRACAS!$AY$1*60,0), 1 )))</f>
        <v/>
      </c>
      <c r="NW211" s="347" t="str" cm="1">
        <f t="array" ref="NW211">IF($ND211=0,"",(IFERROR( (IFERROR($ND211/FRACAS!$AY$1*60,0) - SUMPRODUCT( (FRACAS!$K$5:$K$9999=NW$2) * IFERROR(FRACAS!$AN$5:$AN$9999,0) ) ) / IFERROR($ND211/FRACAS!$AY$1*60,0), 1 )))</f>
        <v/>
      </c>
      <c r="NX211" s="347" t="str" cm="1">
        <f t="array" ref="NX211">IF($ND211=0,"",(IFERROR( (IFERROR($ND211/FRACAS!$AY$1*60,0) - SUMPRODUCT( (FRACAS!$K$5:$K$9999=NX$2) * IFERROR(FRACAS!$AN$5:$AN$9999,0) ) ) / IFERROR($ND211/FRACAS!$AY$1*60,0), 1 )))</f>
        <v/>
      </c>
      <c r="NY211" s="347" t="str" cm="1">
        <f t="array" ref="NY211">IF($ND211=0,"",(IFERROR( (IFERROR($ND211/FRACAS!$AY$1*60,0) - SUMPRODUCT( (FRACAS!$K$5:$K$9999=NY$2) * IFERROR(FRACAS!$AN$5:$AN$9999,0) ) ) / IFERROR($ND211/FRACAS!$AY$1*60,0), 1 )))</f>
        <v/>
      </c>
      <c r="NZ211" s="347" t="str" cm="1">
        <f t="array" ref="NZ211">IF($ND211=0,"",(IFERROR( (IFERROR($ND211/FRACAS!$AY$1*60,0) - SUMPRODUCT( (FRACAS!$K$5:$K$9999=NZ$2) * IFERROR(FRACAS!$AN$5:$AN$9999,0) ) ) / IFERROR($ND211/FRACAS!$AY$1*60,0), 1 )))</f>
        <v/>
      </c>
      <c r="OA211" s="347" t="str" cm="1">
        <f t="array" ref="OA211">IF($ND211=0,"",(IFERROR( (IFERROR($ND211/FRACAS!$AY$1*60,0) - SUMPRODUCT( (FRACAS!$K$5:$K$9999=OA$2) * IFERROR(FRACAS!$AN$5:$AN$9999,0) ) ) / IFERROR($ND211/FRACAS!$AY$1*60,0), 1 )))</f>
        <v/>
      </c>
      <c r="OB211" s="347" t="str" cm="1">
        <f t="array" ref="OB211">IF($ND211=0,"",(IFERROR( (IFERROR($ND211/FRACAS!$AY$1*60,0) - SUMPRODUCT( (FRACAS!$K$5:$K$9999=OB$2) * IFERROR(FRACAS!$AN$5:$AN$9999,0) ) ) / IFERROR($ND211/FRACAS!$AY$1*60,0), 1 )))</f>
        <v/>
      </c>
      <c r="OC211" s="347" t="str" cm="1">
        <f t="array" ref="OC211">IF($ND211=0,"",(IFERROR( (IFERROR($ND211/FRACAS!$AY$1*60,0) - SUMPRODUCT( (FRACAS!$K$5:$K$9999=OC$2) * IFERROR(FRACAS!$AN$5:$AN$9999,0) ) ) / IFERROR($ND211/FRACAS!$AY$1*60,0), 1 )))</f>
        <v/>
      </c>
      <c r="OD211" s="347" t="str" cm="1">
        <f t="array" ref="OD211">IF($ND211=0,"",(IFERROR( (IFERROR($ND211/FRACAS!$AY$1*60,0) - SUMPRODUCT( (FRACAS!$K$5:$K$9999=OD$2) * IFERROR(FRACAS!$AN$5:$AN$9999,0) ) ) / IFERROR($ND211/FRACAS!$AY$1*60,0), 1 )))</f>
        <v/>
      </c>
      <c r="OE211" s="347" t="str" cm="1">
        <f t="array" ref="OE211">IF($ND211=0,"",(IFERROR( (IFERROR($ND211/FRACAS!$AY$1*60,0) - SUMPRODUCT( (FRACAS!$K$5:$K$9999=OE$2) * IFERROR(FRACAS!$AN$5:$AN$9999,0) ) ) / IFERROR($ND211/FRACAS!$AY$1*60,0), 1 )))</f>
        <v/>
      </c>
      <c r="OF211" s="347" t="str" cm="1">
        <f t="array" ref="OF211">IF($ND211=0,"",(IFERROR( (IFERROR($ND211/FRACAS!$AY$1*60,0) - SUMPRODUCT( (FRACAS!$K$5:$K$9999=OF$2) * IFERROR(FRACAS!$AN$5:$AN$9999,0) ) ) / IFERROR($ND211/FRACAS!$AY$1*60,0), 1 )))</f>
        <v/>
      </c>
      <c r="OG211" s="347" t="str" cm="1">
        <f t="array" ref="OG211">IF($ND211=0,"",(IFERROR( (IFERROR($ND211/FRACAS!$AY$1*60,0) - SUMPRODUCT( (FRACAS!$K$5:$K$9999=OG$2) * IFERROR(FRACAS!$AN$5:$AN$9999,0) ) ) / IFERROR($ND211/FRACAS!$AY$1*60,0), 1 )))</f>
        <v/>
      </c>
      <c r="OH211" s="347" t="str" cm="1">
        <f t="array" ref="OH211">IF($ND211=0,"",(IFERROR( (IFERROR($ND211/FRACAS!$AY$1*60,0) - SUMPRODUCT( (FRACAS!$K$5:$K$9999=OH$2) * IFERROR(FRACAS!$AN$5:$AN$9999,0) ) ) / IFERROR($ND211/FRACAS!$AY$1*60,0), 1 )))</f>
        <v/>
      </c>
      <c r="OI211" s="347" t="str" cm="1">
        <f t="array" ref="OI211">IF($ND211=0,"",(IFERROR( (IFERROR($ND211/FRACAS!$AY$1*60,0) - SUMPRODUCT( (FRACAS!$K$5:$K$9999=OI$2) * IFERROR(FRACAS!$AN$5:$AN$9999,0) ) ) / IFERROR($ND211/FRACAS!$AY$1*60,0), 1 )))</f>
        <v/>
      </c>
      <c r="OJ211" s="347" t="str" cm="1">
        <f t="array" ref="OJ211">IF($ND211=0,"",(IFERROR( (IFERROR($ND211/FRACAS!$AY$1*60,0) - SUMPRODUCT( (FRACAS!$K$5:$K$9999=OJ$2) * IFERROR(FRACAS!$AN$5:$AN$9999,0) ) ) / IFERROR($ND211/FRACAS!$AY$1*60,0), 1 )))</f>
        <v/>
      </c>
      <c r="OK211" s="347" t="str" cm="1">
        <f t="array" ref="OK211">IF($ND211=0,"",(IFERROR( (IFERROR($ND211/FRACAS!$AY$1*60,0) - SUMPRODUCT( (FRACAS!$K$5:$K$9999=OK$2) * IFERROR(FRACAS!$AN$5:$AN$9999,0) ) ) / IFERROR($ND211/FRACAS!$AY$1*60,0), 1 )))</f>
        <v/>
      </c>
      <c r="OL211" s="347" t="str" cm="1">
        <f t="array" ref="OL211">IF($ND211=0,"",(IFERROR( (IFERROR($ND211/FRACAS!$AY$1*60,0) - SUMPRODUCT( (FRACAS!$K$5:$K$9999=OL$2) * IFERROR(FRACAS!$AN$5:$AN$9999,0) ) ) / IFERROR($ND211/FRACAS!$AY$1*60,0), 1 )))</f>
        <v/>
      </c>
      <c r="OM211" s="347" t="str" cm="1">
        <f t="array" ref="OM211">IF($ND211=0,"",(IFERROR( (IFERROR($ND211/FRACAS!$AY$1*60,0) - SUMPRODUCT( (FRACAS!$K$5:$K$9999=OM$2) * IFERROR(FRACAS!$AN$5:$AN$9999,0) ) ) / IFERROR($ND211/FRACAS!$AY$1*60,0), 1 )))</f>
        <v/>
      </c>
      <c r="ON211" s="347" t="str" cm="1">
        <f t="array" ref="ON211">IF($ND211=0,"",(IFERROR( (IFERROR($ND211/FRACAS!$AY$1*60,0) - SUMPRODUCT( (FRACAS!$K$5:$K$9999=ON$2) * IFERROR(FRACAS!$AN$5:$AN$9999,0) ) ) / IFERROR($ND211/FRACAS!$AY$1*60,0), 1 )))</f>
        <v/>
      </c>
    </row>
    <row r="212" spans="2:404" ht="15" customHeight="1">
      <c r="B212" s="301" t="s">
        <v>267</v>
      </c>
      <c r="C212" s="302">
        <v>46710</v>
      </c>
      <c r="D212" s="279"/>
      <c r="E212" s="279"/>
      <c r="F212" s="279"/>
      <c r="G212" s="279"/>
      <c r="H212" s="279"/>
      <c r="I212" s="279"/>
      <c r="J212" s="279"/>
      <c r="K212" s="279"/>
      <c r="L212" s="279"/>
      <c r="M212" s="279"/>
      <c r="N212" s="305"/>
      <c r="O212" s="279"/>
      <c r="P212" s="279"/>
      <c r="Q212" s="279"/>
      <c r="R212" s="279"/>
      <c r="S212" s="279"/>
      <c r="T212" s="279"/>
      <c r="U212" s="279"/>
      <c r="V212" s="279"/>
      <c r="W212" s="279"/>
      <c r="X212" s="279"/>
      <c r="Y212" s="279"/>
      <c r="Z212" s="279"/>
      <c r="AA212" s="279"/>
      <c r="AB212" s="279"/>
      <c r="AC212" s="279"/>
      <c r="AD212" s="279"/>
      <c r="AE212" s="279"/>
      <c r="AF212" s="279"/>
      <c r="AG212" s="279"/>
      <c r="AH212" s="279"/>
      <c r="AI212" s="279"/>
      <c r="AJ212" s="279"/>
      <c r="AK212" s="279"/>
      <c r="AL212" s="279"/>
      <c r="AM212" s="279"/>
      <c r="AN212" s="279"/>
      <c r="AO212" s="279"/>
      <c r="AP212" s="279"/>
      <c r="AQ212" s="279"/>
      <c r="AR212" s="279"/>
      <c r="AS212" s="279"/>
      <c r="AT212" s="279"/>
      <c r="AU212" s="279"/>
      <c r="AV212" s="279"/>
      <c r="AW212" s="279"/>
      <c r="AX212" s="279"/>
      <c r="AY212" s="279"/>
      <c r="AZ212" s="279"/>
      <c r="BA212" s="280"/>
      <c r="BB212" s="266"/>
      <c r="BD212" s="352"/>
      <c r="BE212" s="352"/>
      <c r="BF212" s="352"/>
      <c r="BG212" s="352"/>
      <c r="BH212" s="352"/>
      <c r="BI212" s="352"/>
      <c r="BJ212" s="352"/>
      <c r="BK212" s="352"/>
      <c r="BL212" s="352"/>
      <c r="BM212" s="352"/>
      <c r="BN212" s="352"/>
      <c r="BO212" s="352"/>
      <c r="BP212" s="352"/>
      <c r="BQ212" s="352"/>
      <c r="BR212" s="352"/>
      <c r="BS212" s="352"/>
      <c r="BT212" s="352"/>
      <c r="BU212" s="352"/>
      <c r="BV212" s="352"/>
      <c r="BW212" s="352"/>
      <c r="BX212" s="352"/>
      <c r="BY212" s="352"/>
      <c r="BZ212" s="352"/>
      <c r="CA212" s="352"/>
      <c r="CB212" s="352"/>
      <c r="CC212" s="352"/>
      <c r="CD212" s="352"/>
      <c r="CE212" s="352"/>
      <c r="CF212" s="352"/>
      <c r="CG212" s="352"/>
      <c r="CH212" s="352"/>
      <c r="CI212" s="352"/>
      <c r="CJ212" s="352"/>
      <c r="CK212" s="352"/>
      <c r="CL212" s="352"/>
      <c r="CM212" s="352"/>
      <c r="CN212" s="352"/>
      <c r="CO212" s="352"/>
      <c r="CP212" s="352"/>
      <c r="CQ212" s="352"/>
      <c r="CR212" s="352"/>
      <c r="CS212" s="352"/>
      <c r="CT212" s="352"/>
      <c r="CU212" s="352"/>
      <c r="CV212" s="352"/>
      <c r="CW212" s="352"/>
      <c r="CX212" s="352"/>
      <c r="CY212" s="352"/>
      <c r="CZ212" s="352"/>
      <c r="DA212" s="352"/>
      <c r="DC212" s="266">
        <f t="shared" si="19"/>
        <v>0</v>
      </c>
      <c r="DD212" s="302" t="str">
        <f t="shared" si="20"/>
        <v/>
      </c>
      <c r="DE212" s="328" t="str">
        <f>IF(D212&gt; 0,(COUNTIFS(FRACAS!$B$5:$B$9997, D$4, FRACAS!$D$5:$D$9997, "&lt;="&amp;D212)), "" )</f>
        <v/>
      </c>
      <c r="DF212" s="282" t="str">
        <f>IF(E212&gt; 0,(COUNTIFS(FRACAS!$B$5:$B$9997, E$4, FRACAS!$D$5:$D$9997, "&lt;="&amp;E212)), "" )</f>
        <v/>
      </c>
      <c r="DG212" s="282" t="str">
        <f>IF(F212&gt; 0,(COUNTIFS(FRACAS!$B$5:$B$9997, F$4, FRACAS!$D$5:$D$9997, "&lt;="&amp;F212)), "" )</f>
        <v/>
      </c>
      <c r="DH212" s="282" t="str">
        <f>IF(G212&gt; 0,(COUNTIFS(FRACAS!$B$5:$B$9997, G$4, FRACAS!$D$5:$D$9997, "&lt;="&amp;G212)), "" )</f>
        <v/>
      </c>
      <c r="DI212" s="282" t="str">
        <f>IF(H212&gt; 0,(COUNTIFS(FRACAS!$B$5:$B$9997, H$4, FRACAS!$D$5:$D$9997, "&lt;="&amp;H212)), "" )</f>
        <v/>
      </c>
      <c r="DJ212" s="282" t="str">
        <f>IF(I212&gt; 0,(COUNTIFS(FRACAS!$B$5:$B$9997, I$4, FRACAS!$D$5:$D$9997, "&lt;="&amp;I212)), "" )</f>
        <v/>
      </c>
      <c r="DK212" s="282" t="str">
        <f>IF(J212&gt; 0,(COUNTIFS(FRACAS!$B$5:$B$9997, J$4, FRACAS!$D$5:$D$9997, "&lt;="&amp;J212)), "" )</f>
        <v/>
      </c>
      <c r="DL212" s="282" t="str">
        <f>IF(K212&gt; 0,(COUNTIFS(FRACAS!$B$5:$B$9997, K$4, FRACAS!$D$5:$D$9997, "&lt;="&amp;K212)), "" )</f>
        <v/>
      </c>
      <c r="DM212" s="282" t="str">
        <f>IF(L212&gt; 0,(COUNTIFS(FRACAS!$B$5:$B$9997, L$4, FRACAS!$D$5:$D$9997, "&lt;="&amp;L212)), "" )</f>
        <v/>
      </c>
      <c r="DN212" s="282" t="str">
        <f>IF(M212&gt; 0,(COUNTIFS(FRACAS!$B$5:$B$9997, M$4, FRACAS!$D$5:$D$9997, "&lt;="&amp;M212)), "" )</f>
        <v/>
      </c>
      <c r="DO212" s="308"/>
      <c r="DP212" s="276"/>
      <c r="DQ212" s="276"/>
      <c r="DR212" s="276"/>
      <c r="DS212" s="276"/>
      <c r="DT212" s="276"/>
      <c r="DU212" s="276"/>
      <c r="DV212" s="276"/>
      <c r="DW212" s="276"/>
      <c r="DX212" s="276"/>
      <c r="DY212" s="276"/>
      <c r="DZ212" s="276"/>
      <c r="EA212" s="276"/>
      <c r="EB212" s="276"/>
      <c r="EC212" s="276"/>
      <c r="ED212" s="276"/>
      <c r="EE212" s="276"/>
      <c r="EF212" s="276"/>
      <c r="EG212" s="276"/>
      <c r="EH212" s="276"/>
      <c r="EI212" s="276"/>
      <c r="EJ212" s="276"/>
      <c r="EK212" s="276"/>
      <c r="EL212" s="276"/>
      <c r="EM212" s="276"/>
      <c r="EN212" s="276"/>
      <c r="EO212" s="276"/>
      <c r="EP212" s="276"/>
      <c r="EQ212" s="276"/>
      <c r="ER212" s="276"/>
      <c r="ES212" s="276"/>
      <c r="ET212" s="276"/>
      <c r="EU212" s="276"/>
      <c r="EV212" s="276"/>
      <c r="EW212" s="276"/>
      <c r="EX212" s="276"/>
      <c r="EY212" s="276"/>
      <c r="EZ212" s="276"/>
      <c r="FA212" s="276"/>
      <c r="FB212" s="277"/>
      <c r="JN212" s="310"/>
      <c r="JO212" s="309"/>
      <c r="JP212" s="309"/>
      <c r="JQ212" s="309"/>
      <c r="JR212" s="309"/>
      <c r="JS212" s="309"/>
      <c r="JT212" s="309"/>
      <c r="JU212" s="309"/>
      <c r="JV212" s="309"/>
      <c r="JW212" s="309"/>
      <c r="JX212" s="309"/>
      <c r="JY212" s="309"/>
      <c r="JZ212" s="309"/>
      <c r="KA212" s="309"/>
      <c r="KB212" s="309"/>
      <c r="KC212" s="309"/>
      <c r="KD212" s="309"/>
      <c r="KE212" s="309"/>
      <c r="KF212" s="309"/>
      <c r="KG212" s="309"/>
      <c r="KH212" s="309"/>
      <c r="KI212" s="309"/>
      <c r="KJ212" s="309"/>
      <c r="KK212" s="309"/>
      <c r="KL212" s="309"/>
      <c r="KM212" s="309"/>
      <c r="KN212" s="309"/>
      <c r="KO212" s="309"/>
      <c r="KP212" s="309"/>
      <c r="KQ212" s="309"/>
      <c r="KR212" s="309"/>
      <c r="KS212" s="309"/>
      <c r="KT212" s="309"/>
      <c r="KU212" s="309"/>
      <c r="KV212" s="309"/>
      <c r="KW212" s="309"/>
      <c r="KX212" s="309"/>
      <c r="KY212" s="309"/>
      <c r="KZ212" s="309"/>
      <c r="LA212" s="309"/>
      <c r="LC212" s="302" t="str">
        <f t="shared" si="22"/>
        <v/>
      </c>
      <c r="LD212" s="354" t="str" cm="1">
        <f t="array" ref="LD212">IFERROR(
    (((D212/FRACAS!$AY$1)*60))
    /
    (((D212/FRACAS!$AY$1)*60) + SUMPRODUCT((FRACAS!$B$5:$B$9997=D$4)*(FRACAS!$D$5:$D$9997&lt;=D212)*(IFERROR(FRACAS!$AM$5:$AM$9997,0)))
    ),"")</f>
        <v/>
      </c>
      <c r="LE212" s="354" t="str" cm="1">
        <f t="array" ref="LE212">IFERROR(
    (((E212/FRACAS!$AY$1)*60))
    /
    (((E212/FRACAS!$AY$1)*60) + SUMPRODUCT((FRACAS!$B$5:$B$9997=E$4)*(FRACAS!$D$5:$D$9997&lt;=E212)*(IFERROR(FRACAS!$AM$5:$AM$9997,0)))
    ),"")</f>
        <v/>
      </c>
      <c r="LF212" s="354" t="str" cm="1">
        <f t="array" ref="LF212">IFERROR(
    (((F212/FRACAS!$AY$1)*60))
    /
    (((F212/FRACAS!$AY$1)*60) + SUMPRODUCT((FRACAS!$B$5:$B$9997=F$4)*(FRACAS!$D$5:$D$9997&lt;=F212)*(IFERROR(FRACAS!$AM$5:$AM$9997,0)))
    ),"")</f>
        <v/>
      </c>
      <c r="LG212" s="354" t="str" cm="1">
        <f t="array" ref="LG212">IFERROR(
    (((G212/FRACAS!$AY$1)*60))
    /
    (((G212/FRACAS!$AY$1)*60) + SUMPRODUCT((FRACAS!$B$5:$B$9997=G$4)*(FRACAS!$D$5:$D$9997&lt;=G212)*(IFERROR(FRACAS!$AM$5:$AM$9997,0)))
    ),"")</f>
        <v/>
      </c>
      <c r="LH212" s="354" t="str" cm="1">
        <f t="array" ref="LH212">IFERROR(
    (((H212/FRACAS!$AY$1)*60))
    /
    (((H212/FRACAS!$AY$1)*60) + SUMPRODUCT((FRACAS!$B$5:$B$9997=H$4)*(FRACAS!$D$5:$D$9997&lt;=H212)*(IFERROR(FRACAS!$AM$5:$AM$9997,0)))
    ),"")</f>
        <v/>
      </c>
      <c r="LI212" s="354" t="str" cm="1">
        <f t="array" ref="LI212">IFERROR(
    (((I212/FRACAS!$AY$1)*60))
    /
    (((I212/FRACAS!$AY$1)*60) + SUMPRODUCT((FRACAS!$B$5:$B$9997=I$4)*(FRACAS!$D$5:$D$9997&lt;=I212)*(IFERROR(FRACAS!$AM$5:$AM$9997,0)))
    ),"")</f>
        <v/>
      </c>
      <c r="LJ212" s="354" t="str" cm="1">
        <f t="array" ref="LJ212">IFERROR(
    (((J212/FRACAS!$AY$1)*60))
    /
    (((J212/FRACAS!$AY$1)*60) + SUMPRODUCT((FRACAS!$B$5:$B$9997=J$4)*(FRACAS!$D$5:$D$9997&lt;=J212)*(IFERROR(FRACAS!$AM$5:$AM$9997,0)))
    ),"")</f>
        <v/>
      </c>
      <c r="LK212" s="354" t="str" cm="1">
        <f t="array" ref="LK212">IFERROR(
    (((K212/FRACAS!$AY$1)*60))
    /
    (((K212/FRACAS!$AY$1)*60) + SUMPRODUCT((FRACAS!$B$5:$B$9997=K$4)*(FRACAS!$D$5:$D$9997&lt;=K212)*(IFERROR(FRACAS!$AM$5:$AM$9997,0)))
    ),"")</f>
        <v/>
      </c>
      <c r="LL212" s="354" t="str" cm="1">
        <f t="array" ref="LL212">IFERROR(
    (((L212/FRACAS!$AY$1)*60))
    /
    (((L212/FRACAS!$AY$1)*60) + SUMPRODUCT((FRACAS!$B$5:$B$9997=L$4)*(FRACAS!$D$5:$D$9997&lt;=L212)*(IFERROR(FRACAS!$AM$5:$AM$9997,0)))
    ),"")</f>
        <v/>
      </c>
      <c r="LM212" s="354" t="str" cm="1">
        <f t="array" ref="LM212">IFERROR(
    (((M212/FRACAS!$AY$1)*60))
    /
    (((M212/FRACAS!$AY$1)*60) + SUMPRODUCT((FRACAS!$B$5:$B$9997=M$4)*(FRACAS!$D$5:$D$9997&lt;=M212)*(IFERROR(FRACAS!$AM$5:$AM$9997,0)))
    ),"")</f>
        <v/>
      </c>
      <c r="LN212" s="308"/>
      <c r="LO212" s="276"/>
      <c r="LP212" s="276"/>
      <c r="LQ212" s="276"/>
      <c r="LR212" s="276"/>
      <c r="LS212" s="276"/>
      <c r="LT212" s="276"/>
      <c r="LU212" s="276"/>
      <c r="LV212" s="276"/>
      <c r="LW212" s="276"/>
      <c r="LX212" s="276"/>
      <c r="LY212" s="276"/>
      <c r="LZ212" s="276"/>
      <c r="MA212" s="276"/>
      <c r="MB212" s="276"/>
      <c r="MC212" s="276"/>
      <c r="MD212" s="276"/>
      <c r="ME212" s="276"/>
      <c r="MF212" s="276"/>
      <c r="MG212" s="276"/>
      <c r="MH212" s="276"/>
      <c r="MI212" s="276"/>
      <c r="MJ212" s="276"/>
      <c r="MK212" s="276"/>
      <c r="ML212" s="276"/>
      <c r="MM212" s="276"/>
      <c r="MN212" s="276"/>
      <c r="MO212" s="276"/>
      <c r="MP212" s="276"/>
      <c r="MQ212" s="276"/>
      <c r="MR212" s="276"/>
      <c r="MS212" s="276"/>
      <c r="MT212" s="276"/>
      <c r="MU212" s="276"/>
      <c r="MV212" s="276"/>
      <c r="MW212" s="276"/>
      <c r="MX212" s="276"/>
      <c r="MY212" s="276"/>
      <c r="MZ212" s="276"/>
      <c r="NA212" s="277"/>
      <c r="ND212" s="345">
        <f t="shared" si="23"/>
        <v>0</v>
      </c>
      <c r="NE212" s="346" t="str">
        <f t="shared" si="21"/>
        <v/>
      </c>
      <c r="NF212" s="347" t="str" cm="1">
        <f t="array" ref="NF212">IF($ND212=0,"",(IFERROR( (IFERROR($ND212/FRACAS!$AY$1*60,0) - SUMPRODUCT( (FRACAS!$K$5:$K$9999=NF$2) * IFERROR(FRACAS!$AN$5:$AN$9999,0) ) ) / IFERROR($ND212/FRACAS!$AY$1*60,0), 1 )))</f>
        <v/>
      </c>
      <c r="NG212" s="347" t="str" cm="1">
        <f t="array" ref="NG212">IF($ND212=0,"",(IFERROR( (IFERROR($ND212/FRACAS!$AY$1*60,0) - SUMPRODUCT( (FRACAS!$K$5:$K$9999=NG$2) * IFERROR(FRACAS!$AN$5:$AN$9999,0) ) ) / IFERROR($ND212/FRACAS!$AY$1*60,0), 1 )))</f>
        <v/>
      </c>
      <c r="NH212" s="347" t="str" cm="1">
        <f t="array" ref="NH212">IF($ND212=0,"",(IFERROR( (IFERROR($ND212/FRACAS!$AY$1*60,0) - SUMPRODUCT( (FRACAS!$K$5:$K$9999=NH$2) * IFERROR(FRACAS!$AN$5:$AN$9999,0) ) ) / IFERROR($ND212/FRACAS!$AY$1*60,0), 1 )))</f>
        <v/>
      </c>
      <c r="NI212" s="347" t="str" cm="1">
        <f t="array" ref="NI212">IF($ND212=0,"",(IFERROR( (IFERROR($ND212/FRACAS!$AY$1*60,0) - SUMPRODUCT( (FRACAS!$K$5:$K$9999=NI$2) * IFERROR(FRACAS!$AN$5:$AN$9999,0) ) ) / IFERROR($ND212/FRACAS!$AY$1*60,0), 1 )))</f>
        <v/>
      </c>
      <c r="NJ212" s="347" t="str" cm="1">
        <f t="array" ref="NJ212">IF($ND212=0,"",(IFERROR( (IFERROR($ND212/FRACAS!$AY$1*60,0) - SUMPRODUCT( (FRACAS!$K$5:$K$9999=NJ$2) * IFERROR(FRACAS!$AN$5:$AN$9999,0) ) ) / IFERROR($ND212/FRACAS!$AY$1*60,0), 1 )))</f>
        <v/>
      </c>
      <c r="NK212" s="347" t="str" cm="1">
        <f t="array" ref="NK212">IF($ND212=0,"",(IFERROR( (IFERROR($ND212/FRACAS!$AY$1*60,0) - SUMPRODUCT( (FRACAS!$K$5:$K$9999=NK$2) * IFERROR(FRACAS!$AN$5:$AN$9999,0) ) ) / IFERROR($ND212/FRACAS!$AY$1*60,0), 1 )))</f>
        <v/>
      </c>
      <c r="NL212" s="347" t="str" cm="1">
        <f t="array" ref="NL212">IF($ND212=0,"",(IFERROR( (IFERROR($ND212/FRACAS!$AY$1*60,0) - SUMPRODUCT( (FRACAS!$K$5:$K$9999=NL$2) * IFERROR(FRACAS!$AN$5:$AN$9999,0) ) ) / IFERROR($ND212/FRACAS!$AY$1*60,0), 1 )))</f>
        <v/>
      </c>
      <c r="NM212" s="347" t="str" cm="1">
        <f t="array" ref="NM212">IF($ND212=0,"",(IFERROR( (IFERROR($ND212/FRACAS!$AY$1*60,0) - SUMPRODUCT( (FRACAS!$K$5:$K$9999=NM$2) * IFERROR(FRACAS!$AN$5:$AN$9999,0) ) ) / IFERROR($ND212/FRACAS!$AY$1*60,0), 1 )))</f>
        <v/>
      </c>
      <c r="NN212" s="347" t="str" cm="1">
        <f t="array" ref="NN212">IF($ND212=0,"",(IFERROR( (IFERROR($ND212/FRACAS!$AY$1*60,0) - SUMPRODUCT( (FRACAS!$K$5:$K$9999=NN$2) * IFERROR(FRACAS!$AN$5:$AN$9999,0) ) ) / IFERROR($ND212/FRACAS!$AY$1*60,0), 1 )))</f>
        <v/>
      </c>
      <c r="NO212" s="347" t="str" cm="1">
        <f t="array" ref="NO212">IF($ND212=0,"",(IFERROR( (IFERROR($ND212/FRACAS!$AY$1*60,0) - SUMPRODUCT( (FRACAS!$K$5:$K$9999=NO$2) * IFERROR(FRACAS!$AN$5:$AN$9999,0) ) ) / IFERROR($ND212/FRACAS!$AY$1*60,0), 1 )))</f>
        <v/>
      </c>
      <c r="NP212" s="347" t="str" cm="1">
        <f t="array" ref="NP212">IF($ND212=0,"",(IFERROR( (IFERROR($ND212/FRACAS!$AY$1*60,0) - SUMPRODUCT( (FRACAS!$K$5:$K$9999=NP$2) * IFERROR(FRACAS!$AN$5:$AN$9999,0) ) ) / IFERROR($ND212/FRACAS!$AY$1*60,0), 1 )))</f>
        <v/>
      </c>
      <c r="NQ212" s="347" t="str" cm="1">
        <f t="array" ref="NQ212">IF($ND212=0,"",(IFERROR( (IFERROR($ND212/FRACAS!$AY$1*60,0) - SUMPRODUCT( (FRACAS!$K$5:$K$9999=NQ$2) * IFERROR(FRACAS!$AN$5:$AN$9999,0) ) ) / IFERROR($ND212/FRACAS!$AY$1*60,0), 1 )))</f>
        <v/>
      </c>
      <c r="NR212" s="347" t="str" cm="1">
        <f t="array" ref="NR212">IF($ND212=0,"",(IFERROR( (IFERROR($ND212/FRACAS!$AY$1*60,0) - SUMPRODUCT( (FRACAS!$K$5:$K$9999=NR$2) * IFERROR(FRACAS!$AN$5:$AN$9999,0) ) ) / IFERROR($ND212/FRACAS!$AY$1*60,0), 1 )))</f>
        <v/>
      </c>
      <c r="NS212" s="347" t="str" cm="1">
        <f t="array" ref="NS212">IF($ND212=0,"",(IFERROR( (IFERROR($ND212/FRACAS!$AY$1*60,0) - SUMPRODUCT( (FRACAS!$K$5:$K$9999=NS$2) * IFERROR(FRACAS!$AN$5:$AN$9999,0) ) ) / IFERROR($ND212/FRACAS!$AY$1*60,0), 1 )))</f>
        <v/>
      </c>
      <c r="NT212" s="347" t="str" cm="1">
        <f t="array" ref="NT212">IF($ND212=0,"",(IFERROR( (IFERROR($ND212/FRACAS!$AY$1*60,0) - SUMPRODUCT( (FRACAS!$K$5:$K$9999=NT$2) * IFERROR(FRACAS!$AN$5:$AN$9999,0) ) ) / IFERROR($ND212/FRACAS!$AY$1*60,0), 1 )))</f>
        <v/>
      </c>
      <c r="NU212" s="347" t="str" cm="1">
        <f t="array" ref="NU212">IF($ND212=0,"",(IFERROR( (IFERROR($ND212/FRACAS!$AY$1*60,0) - SUMPRODUCT( (FRACAS!$K$5:$K$9999=NU$2) * IFERROR(FRACAS!$AN$5:$AN$9999,0) ) ) / IFERROR($ND212/FRACAS!$AY$1*60,0), 1 )))</f>
        <v/>
      </c>
      <c r="NV212" s="347" t="str" cm="1">
        <f t="array" ref="NV212">IF($ND212=0,"",(IFERROR( (IFERROR($ND212/FRACAS!$AY$1*60,0) - SUMPRODUCT( (FRACAS!$K$5:$K$9999=NV$2) * IFERROR(FRACAS!$AN$5:$AN$9999,0) ) ) / IFERROR($ND212/FRACAS!$AY$1*60,0), 1 )))</f>
        <v/>
      </c>
      <c r="NW212" s="347" t="str" cm="1">
        <f t="array" ref="NW212">IF($ND212=0,"",(IFERROR( (IFERROR($ND212/FRACAS!$AY$1*60,0) - SUMPRODUCT( (FRACAS!$K$5:$K$9999=NW$2) * IFERROR(FRACAS!$AN$5:$AN$9999,0) ) ) / IFERROR($ND212/FRACAS!$AY$1*60,0), 1 )))</f>
        <v/>
      </c>
      <c r="NX212" s="347" t="str" cm="1">
        <f t="array" ref="NX212">IF($ND212=0,"",(IFERROR( (IFERROR($ND212/FRACAS!$AY$1*60,0) - SUMPRODUCT( (FRACAS!$K$5:$K$9999=NX$2) * IFERROR(FRACAS!$AN$5:$AN$9999,0) ) ) / IFERROR($ND212/FRACAS!$AY$1*60,0), 1 )))</f>
        <v/>
      </c>
      <c r="NY212" s="347" t="str" cm="1">
        <f t="array" ref="NY212">IF($ND212=0,"",(IFERROR( (IFERROR($ND212/FRACAS!$AY$1*60,0) - SUMPRODUCT( (FRACAS!$K$5:$K$9999=NY$2) * IFERROR(FRACAS!$AN$5:$AN$9999,0) ) ) / IFERROR($ND212/FRACAS!$AY$1*60,0), 1 )))</f>
        <v/>
      </c>
      <c r="NZ212" s="347" t="str" cm="1">
        <f t="array" ref="NZ212">IF($ND212=0,"",(IFERROR( (IFERROR($ND212/FRACAS!$AY$1*60,0) - SUMPRODUCT( (FRACAS!$K$5:$K$9999=NZ$2) * IFERROR(FRACAS!$AN$5:$AN$9999,0) ) ) / IFERROR($ND212/FRACAS!$AY$1*60,0), 1 )))</f>
        <v/>
      </c>
      <c r="OA212" s="347" t="str" cm="1">
        <f t="array" ref="OA212">IF($ND212=0,"",(IFERROR( (IFERROR($ND212/FRACAS!$AY$1*60,0) - SUMPRODUCT( (FRACAS!$K$5:$K$9999=OA$2) * IFERROR(FRACAS!$AN$5:$AN$9999,0) ) ) / IFERROR($ND212/FRACAS!$AY$1*60,0), 1 )))</f>
        <v/>
      </c>
      <c r="OB212" s="347" t="str" cm="1">
        <f t="array" ref="OB212">IF($ND212=0,"",(IFERROR( (IFERROR($ND212/FRACAS!$AY$1*60,0) - SUMPRODUCT( (FRACAS!$K$5:$K$9999=OB$2) * IFERROR(FRACAS!$AN$5:$AN$9999,0) ) ) / IFERROR($ND212/FRACAS!$AY$1*60,0), 1 )))</f>
        <v/>
      </c>
      <c r="OC212" s="347" t="str" cm="1">
        <f t="array" ref="OC212">IF($ND212=0,"",(IFERROR( (IFERROR($ND212/FRACAS!$AY$1*60,0) - SUMPRODUCT( (FRACAS!$K$5:$K$9999=OC$2) * IFERROR(FRACAS!$AN$5:$AN$9999,0) ) ) / IFERROR($ND212/FRACAS!$AY$1*60,0), 1 )))</f>
        <v/>
      </c>
      <c r="OD212" s="347" t="str" cm="1">
        <f t="array" ref="OD212">IF($ND212=0,"",(IFERROR( (IFERROR($ND212/FRACAS!$AY$1*60,0) - SUMPRODUCT( (FRACAS!$K$5:$K$9999=OD$2) * IFERROR(FRACAS!$AN$5:$AN$9999,0) ) ) / IFERROR($ND212/FRACAS!$AY$1*60,0), 1 )))</f>
        <v/>
      </c>
      <c r="OE212" s="347" t="str" cm="1">
        <f t="array" ref="OE212">IF($ND212=0,"",(IFERROR( (IFERROR($ND212/FRACAS!$AY$1*60,0) - SUMPRODUCT( (FRACAS!$K$5:$K$9999=OE$2) * IFERROR(FRACAS!$AN$5:$AN$9999,0) ) ) / IFERROR($ND212/FRACAS!$AY$1*60,0), 1 )))</f>
        <v/>
      </c>
      <c r="OF212" s="347" t="str" cm="1">
        <f t="array" ref="OF212">IF($ND212=0,"",(IFERROR( (IFERROR($ND212/FRACAS!$AY$1*60,0) - SUMPRODUCT( (FRACAS!$K$5:$K$9999=OF$2) * IFERROR(FRACAS!$AN$5:$AN$9999,0) ) ) / IFERROR($ND212/FRACAS!$AY$1*60,0), 1 )))</f>
        <v/>
      </c>
      <c r="OG212" s="347" t="str" cm="1">
        <f t="array" ref="OG212">IF($ND212=0,"",(IFERROR( (IFERROR($ND212/FRACAS!$AY$1*60,0) - SUMPRODUCT( (FRACAS!$K$5:$K$9999=OG$2) * IFERROR(FRACAS!$AN$5:$AN$9999,0) ) ) / IFERROR($ND212/FRACAS!$AY$1*60,0), 1 )))</f>
        <v/>
      </c>
      <c r="OH212" s="347" t="str" cm="1">
        <f t="array" ref="OH212">IF($ND212=0,"",(IFERROR( (IFERROR($ND212/FRACAS!$AY$1*60,0) - SUMPRODUCT( (FRACAS!$K$5:$K$9999=OH$2) * IFERROR(FRACAS!$AN$5:$AN$9999,0) ) ) / IFERROR($ND212/FRACAS!$AY$1*60,0), 1 )))</f>
        <v/>
      </c>
      <c r="OI212" s="347" t="str" cm="1">
        <f t="array" ref="OI212">IF($ND212=0,"",(IFERROR( (IFERROR($ND212/FRACAS!$AY$1*60,0) - SUMPRODUCT( (FRACAS!$K$5:$K$9999=OI$2) * IFERROR(FRACAS!$AN$5:$AN$9999,0) ) ) / IFERROR($ND212/FRACAS!$AY$1*60,0), 1 )))</f>
        <v/>
      </c>
      <c r="OJ212" s="347" t="str" cm="1">
        <f t="array" ref="OJ212">IF($ND212=0,"",(IFERROR( (IFERROR($ND212/FRACAS!$AY$1*60,0) - SUMPRODUCT( (FRACAS!$K$5:$K$9999=OJ$2) * IFERROR(FRACAS!$AN$5:$AN$9999,0) ) ) / IFERROR($ND212/FRACAS!$AY$1*60,0), 1 )))</f>
        <v/>
      </c>
      <c r="OK212" s="347" t="str" cm="1">
        <f t="array" ref="OK212">IF($ND212=0,"",(IFERROR( (IFERROR($ND212/FRACAS!$AY$1*60,0) - SUMPRODUCT( (FRACAS!$K$5:$K$9999=OK$2) * IFERROR(FRACAS!$AN$5:$AN$9999,0) ) ) / IFERROR($ND212/FRACAS!$AY$1*60,0), 1 )))</f>
        <v/>
      </c>
      <c r="OL212" s="347" t="str" cm="1">
        <f t="array" ref="OL212">IF($ND212=0,"",(IFERROR( (IFERROR($ND212/FRACAS!$AY$1*60,0) - SUMPRODUCT( (FRACAS!$K$5:$K$9999=OL$2) * IFERROR(FRACAS!$AN$5:$AN$9999,0) ) ) / IFERROR($ND212/FRACAS!$AY$1*60,0), 1 )))</f>
        <v/>
      </c>
      <c r="OM212" s="347" t="str" cm="1">
        <f t="array" ref="OM212">IF($ND212=0,"",(IFERROR( (IFERROR($ND212/FRACAS!$AY$1*60,0) - SUMPRODUCT( (FRACAS!$K$5:$K$9999=OM$2) * IFERROR(FRACAS!$AN$5:$AN$9999,0) ) ) / IFERROR($ND212/FRACAS!$AY$1*60,0), 1 )))</f>
        <v/>
      </c>
      <c r="ON212" s="347" t="str" cm="1">
        <f t="array" ref="ON212">IF($ND212=0,"",(IFERROR( (IFERROR($ND212/FRACAS!$AY$1*60,0) - SUMPRODUCT( (FRACAS!$K$5:$K$9999=ON$2) * IFERROR(FRACAS!$AN$5:$AN$9999,0) ) ) / IFERROR($ND212/FRACAS!$AY$1*60,0), 1 )))</f>
        <v/>
      </c>
    </row>
    <row r="213" spans="2:404" ht="15" customHeight="1">
      <c r="B213" s="301" t="s">
        <v>216</v>
      </c>
      <c r="C213" s="302">
        <v>46717</v>
      </c>
      <c r="D213" s="279"/>
      <c r="E213" s="279"/>
      <c r="F213" s="279"/>
      <c r="G213" s="279"/>
      <c r="H213" s="279"/>
      <c r="I213" s="279"/>
      <c r="J213" s="279"/>
      <c r="K213" s="279"/>
      <c r="L213" s="279"/>
      <c r="M213" s="279"/>
      <c r="N213" s="305"/>
      <c r="O213" s="279"/>
      <c r="P213" s="279"/>
      <c r="Q213" s="279"/>
      <c r="R213" s="279"/>
      <c r="S213" s="279"/>
      <c r="T213" s="279"/>
      <c r="U213" s="279"/>
      <c r="V213" s="279"/>
      <c r="W213" s="279"/>
      <c r="X213" s="279"/>
      <c r="Y213" s="279"/>
      <c r="Z213" s="279"/>
      <c r="AA213" s="279"/>
      <c r="AB213" s="279"/>
      <c r="AC213" s="279"/>
      <c r="AD213" s="279"/>
      <c r="AE213" s="279"/>
      <c r="AF213" s="279"/>
      <c r="AG213" s="279"/>
      <c r="AH213" s="279"/>
      <c r="AI213" s="279"/>
      <c r="AJ213" s="279"/>
      <c r="AK213" s="279"/>
      <c r="AL213" s="279"/>
      <c r="AM213" s="279"/>
      <c r="AN213" s="279"/>
      <c r="AO213" s="279"/>
      <c r="AP213" s="279"/>
      <c r="AQ213" s="279"/>
      <c r="AR213" s="279"/>
      <c r="AS213" s="279"/>
      <c r="AT213" s="279"/>
      <c r="AU213" s="279"/>
      <c r="AV213" s="279"/>
      <c r="AW213" s="279"/>
      <c r="AX213" s="279"/>
      <c r="AY213" s="279"/>
      <c r="AZ213" s="279"/>
      <c r="BA213" s="280"/>
      <c r="BB213" s="266"/>
      <c r="BD213" s="352"/>
      <c r="BE213" s="352"/>
      <c r="BF213" s="352"/>
      <c r="BG213" s="352"/>
      <c r="BH213" s="352"/>
      <c r="BI213" s="352"/>
      <c r="BJ213" s="352"/>
      <c r="BK213" s="352"/>
      <c r="BL213" s="352"/>
      <c r="BM213" s="352"/>
      <c r="BN213" s="352"/>
      <c r="BO213" s="352"/>
      <c r="BP213" s="352"/>
      <c r="BQ213" s="352"/>
      <c r="BR213" s="352"/>
      <c r="BS213" s="352"/>
      <c r="BT213" s="352"/>
      <c r="BU213" s="352"/>
      <c r="BV213" s="352"/>
      <c r="BW213" s="352"/>
      <c r="BX213" s="352"/>
      <c r="BY213" s="352"/>
      <c r="BZ213" s="352"/>
      <c r="CA213" s="352"/>
      <c r="CB213" s="352"/>
      <c r="CC213" s="352"/>
      <c r="CD213" s="352"/>
      <c r="CE213" s="352"/>
      <c r="CF213" s="352"/>
      <c r="CG213" s="352"/>
      <c r="CH213" s="352"/>
      <c r="CI213" s="352"/>
      <c r="CJ213" s="352"/>
      <c r="CK213" s="352"/>
      <c r="CL213" s="352"/>
      <c r="CM213" s="352"/>
      <c r="CN213" s="352"/>
      <c r="CO213" s="352"/>
      <c r="CP213" s="352"/>
      <c r="CQ213" s="352"/>
      <c r="CR213" s="352"/>
      <c r="CS213" s="352"/>
      <c r="CT213" s="352"/>
      <c r="CU213" s="352"/>
      <c r="CV213" s="352"/>
      <c r="CW213" s="352"/>
      <c r="CX213" s="352"/>
      <c r="CY213" s="352"/>
      <c r="CZ213" s="352"/>
      <c r="DA213" s="352"/>
      <c r="DC213" s="266">
        <f t="shared" si="19"/>
        <v>0</v>
      </c>
      <c r="DD213" s="302" t="str">
        <f t="shared" si="20"/>
        <v/>
      </c>
      <c r="DE213" s="328" t="str">
        <f>IF(D213&gt; 0,(COUNTIFS(FRACAS!$B$5:$B$9997, D$4, FRACAS!$D$5:$D$9997, "&lt;="&amp;D213)), "" )</f>
        <v/>
      </c>
      <c r="DF213" s="282" t="str">
        <f>IF(E213&gt; 0,(COUNTIFS(FRACAS!$B$5:$B$9997, E$4, FRACAS!$D$5:$D$9997, "&lt;="&amp;E213)), "" )</f>
        <v/>
      </c>
      <c r="DG213" s="282" t="str">
        <f>IF(F213&gt; 0,(COUNTIFS(FRACAS!$B$5:$B$9997, F$4, FRACAS!$D$5:$D$9997, "&lt;="&amp;F213)), "" )</f>
        <v/>
      </c>
      <c r="DH213" s="282" t="str">
        <f>IF(G213&gt; 0,(COUNTIFS(FRACAS!$B$5:$B$9997, G$4, FRACAS!$D$5:$D$9997, "&lt;="&amp;G213)), "" )</f>
        <v/>
      </c>
      <c r="DI213" s="282" t="str">
        <f>IF(H213&gt; 0,(COUNTIFS(FRACAS!$B$5:$B$9997, H$4, FRACAS!$D$5:$D$9997, "&lt;="&amp;H213)), "" )</f>
        <v/>
      </c>
      <c r="DJ213" s="282" t="str">
        <f>IF(I213&gt; 0,(COUNTIFS(FRACAS!$B$5:$B$9997, I$4, FRACAS!$D$5:$D$9997, "&lt;="&amp;I213)), "" )</f>
        <v/>
      </c>
      <c r="DK213" s="282" t="str">
        <f>IF(J213&gt; 0,(COUNTIFS(FRACAS!$B$5:$B$9997, J$4, FRACAS!$D$5:$D$9997, "&lt;="&amp;J213)), "" )</f>
        <v/>
      </c>
      <c r="DL213" s="282" t="str">
        <f>IF(K213&gt; 0,(COUNTIFS(FRACAS!$B$5:$B$9997, K$4, FRACAS!$D$5:$D$9997, "&lt;="&amp;K213)), "" )</f>
        <v/>
      </c>
      <c r="DM213" s="282" t="str">
        <f>IF(L213&gt; 0,(COUNTIFS(FRACAS!$B$5:$B$9997, L$4, FRACAS!$D$5:$D$9997, "&lt;="&amp;L213)), "" )</f>
        <v/>
      </c>
      <c r="DN213" s="282" t="str">
        <f>IF(M213&gt; 0,(COUNTIFS(FRACAS!$B$5:$B$9997, M$4, FRACAS!$D$5:$D$9997, "&lt;="&amp;M213)), "" )</f>
        <v/>
      </c>
      <c r="DO213" s="308"/>
      <c r="DP213" s="276"/>
      <c r="DQ213" s="276"/>
      <c r="DR213" s="276"/>
      <c r="DS213" s="276"/>
      <c r="DT213" s="276"/>
      <c r="DU213" s="276"/>
      <c r="DV213" s="276"/>
      <c r="DW213" s="276"/>
      <c r="DX213" s="276"/>
      <c r="DY213" s="276"/>
      <c r="DZ213" s="276"/>
      <c r="EA213" s="276"/>
      <c r="EB213" s="276"/>
      <c r="EC213" s="276"/>
      <c r="ED213" s="276"/>
      <c r="EE213" s="276"/>
      <c r="EF213" s="276"/>
      <c r="EG213" s="276"/>
      <c r="EH213" s="276"/>
      <c r="EI213" s="276"/>
      <c r="EJ213" s="276"/>
      <c r="EK213" s="276"/>
      <c r="EL213" s="276"/>
      <c r="EM213" s="276"/>
      <c r="EN213" s="276"/>
      <c r="EO213" s="276"/>
      <c r="EP213" s="276"/>
      <c r="EQ213" s="276"/>
      <c r="ER213" s="276"/>
      <c r="ES213" s="276"/>
      <c r="ET213" s="276"/>
      <c r="EU213" s="276"/>
      <c r="EV213" s="276"/>
      <c r="EW213" s="276"/>
      <c r="EX213" s="276"/>
      <c r="EY213" s="276"/>
      <c r="EZ213" s="276"/>
      <c r="FA213" s="276"/>
      <c r="FB213" s="277"/>
      <c r="JN213" s="310"/>
      <c r="JO213" s="309"/>
      <c r="JP213" s="309"/>
      <c r="JQ213" s="309"/>
      <c r="JR213" s="309"/>
      <c r="JS213" s="309"/>
      <c r="JT213" s="309"/>
      <c r="JU213" s="309"/>
      <c r="JV213" s="309"/>
      <c r="JW213" s="309"/>
      <c r="JX213" s="309"/>
      <c r="JY213" s="309"/>
      <c r="JZ213" s="309"/>
      <c r="KA213" s="309"/>
      <c r="KB213" s="309"/>
      <c r="KC213" s="309"/>
      <c r="KD213" s="309"/>
      <c r="KE213" s="309"/>
      <c r="KF213" s="309"/>
      <c r="KG213" s="309"/>
      <c r="KH213" s="309"/>
      <c r="KI213" s="309"/>
      <c r="KJ213" s="309"/>
      <c r="KK213" s="309"/>
      <c r="KL213" s="309"/>
      <c r="KM213" s="309"/>
      <c r="KN213" s="309"/>
      <c r="KO213" s="309"/>
      <c r="KP213" s="309"/>
      <c r="KQ213" s="309"/>
      <c r="KR213" s="309"/>
      <c r="KS213" s="309"/>
      <c r="KT213" s="309"/>
      <c r="KU213" s="309"/>
      <c r="KV213" s="309"/>
      <c r="KW213" s="309"/>
      <c r="KX213" s="309"/>
      <c r="KY213" s="309"/>
      <c r="KZ213" s="309"/>
      <c r="LA213" s="309"/>
      <c r="LC213" s="302" t="str">
        <f t="shared" si="22"/>
        <v/>
      </c>
      <c r="LD213" s="354" t="str" cm="1">
        <f t="array" ref="LD213">IFERROR(
    (((D213/FRACAS!$AY$1)*60))
    /
    (((D213/FRACAS!$AY$1)*60) + SUMPRODUCT((FRACAS!$B$5:$B$9997=D$4)*(FRACAS!$D$5:$D$9997&lt;=D213)*(IFERROR(FRACAS!$AM$5:$AM$9997,0)))
    ),"")</f>
        <v/>
      </c>
      <c r="LE213" s="354" t="str" cm="1">
        <f t="array" ref="LE213">IFERROR(
    (((E213/FRACAS!$AY$1)*60))
    /
    (((E213/FRACAS!$AY$1)*60) + SUMPRODUCT((FRACAS!$B$5:$B$9997=E$4)*(FRACAS!$D$5:$D$9997&lt;=E213)*(IFERROR(FRACAS!$AM$5:$AM$9997,0)))
    ),"")</f>
        <v/>
      </c>
      <c r="LF213" s="354" t="str" cm="1">
        <f t="array" ref="LF213">IFERROR(
    (((F213/FRACAS!$AY$1)*60))
    /
    (((F213/FRACAS!$AY$1)*60) + SUMPRODUCT((FRACAS!$B$5:$B$9997=F$4)*(FRACAS!$D$5:$D$9997&lt;=F213)*(IFERROR(FRACAS!$AM$5:$AM$9997,0)))
    ),"")</f>
        <v/>
      </c>
      <c r="LG213" s="354" t="str" cm="1">
        <f t="array" ref="LG213">IFERROR(
    (((G213/FRACAS!$AY$1)*60))
    /
    (((G213/FRACAS!$AY$1)*60) + SUMPRODUCT((FRACAS!$B$5:$B$9997=G$4)*(FRACAS!$D$5:$D$9997&lt;=G213)*(IFERROR(FRACAS!$AM$5:$AM$9997,0)))
    ),"")</f>
        <v/>
      </c>
      <c r="LH213" s="354" t="str" cm="1">
        <f t="array" ref="LH213">IFERROR(
    (((H213/FRACAS!$AY$1)*60))
    /
    (((H213/FRACAS!$AY$1)*60) + SUMPRODUCT((FRACAS!$B$5:$B$9997=H$4)*(FRACAS!$D$5:$D$9997&lt;=H213)*(IFERROR(FRACAS!$AM$5:$AM$9997,0)))
    ),"")</f>
        <v/>
      </c>
      <c r="LI213" s="354" t="str" cm="1">
        <f t="array" ref="LI213">IFERROR(
    (((I213/FRACAS!$AY$1)*60))
    /
    (((I213/FRACAS!$AY$1)*60) + SUMPRODUCT((FRACAS!$B$5:$B$9997=I$4)*(FRACAS!$D$5:$D$9997&lt;=I213)*(IFERROR(FRACAS!$AM$5:$AM$9997,0)))
    ),"")</f>
        <v/>
      </c>
      <c r="LJ213" s="354" t="str" cm="1">
        <f t="array" ref="LJ213">IFERROR(
    (((J213/FRACAS!$AY$1)*60))
    /
    (((J213/FRACAS!$AY$1)*60) + SUMPRODUCT((FRACAS!$B$5:$B$9997=J$4)*(FRACAS!$D$5:$D$9997&lt;=J213)*(IFERROR(FRACAS!$AM$5:$AM$9997,0)))
    ),"")</f>
        <v/>
      </c>
      <c r="LK213" s="354" t="str" cm="1">
        <f t="array" ref="LK213">IFERROR(
    (((K213/FRACAS!$AY$1)*60))
    /
    (((K213/FRACAS!$AY$1)*60) + SUMPRODUCT((FRACAS!$B$5:$B$9997=K$4)*(FRACAS!$D$5:$D$9997&lt;=K213)*(IFERROR(FRACAS!$AM$5:$AM$9997,0)))
    ),"")</f>
        <v/>
      </c>
      <c r="LL213" s="354" t="str" cm="1">
        <f t="array" ref="LL213">IFERROR(
    (((L213/FRACAS!$AY$1)*60))
    /
    (((L213/FRACAS!$AY$1)*60) + SUMPRODUCT((FRACAS!$B$5:$B$9997=L$4)*(FRACAS!$D$5:$D$9997&lt;=L213)*(IFERROR(FRACAS!$AM$5:$AM$9997,0)))
    ),"")</f>
        <v/>
      </c>
      <c r="LM213" s="354" t="str" cm="1">
        <f t="array" ref="LM213">IFERROR(
    (((M213/FRACAS!$AY$1)*60))
    /
    (((M213/FRACAS!$AY$1)*60) + SUMPRODUCT((FRACAS!$B$5:$B$9997=M$4)*(FRACAS!$D$5:$D$9997&lt;=M213)*(IFERROR(FRACAS!$AM$5:$AM$9997,0)))
    ),"")</f>
        <v/>
      </c>
      <c r="LN213" s="308"/>
      <c r="LO213" s="276"/>
      <c r="LP213" s="276"/>
      <c r="LQ213" s="276"/>
      <c r="LR213" s="276"/>
      <c r="LS213" s="276"/>
      <c r="LT213" s="276"/>
      <c r="LU213" s="276"/>
      <c r="LV213" s="276"/>
      <c r="LW213" s="276"/>
      <c r="LX213" s="276"/>
      <c r="LY213" s="276"/>
      <c r="LZ213" s="276"/>
      <c r="MA213" s="276"/>
      <c r="MB213" s="276"/>
      <c r="MC213" s="276"/>
      <c r="MD213" s="276"/>
      <c r="ME213" s="276"/>
      <c r="MF213" s="276"/>
      <c r="MG213" s="276"/>
      <c r="MH213" s="276"/>
      <c r="MI213" s="276"/>
      <c r="MJ213" s="276"/>
      <c r="MK213" s="276"/>
      <c r="ML213" s="276"/>
      <c r="MM213" s="276"/>
      <c r="MN213" s="276"/>
      <c r="MO213" s="276"/>
      <c r="MP213" s="276"/>
      <c r="MQ213" s="276"/>
      <c r="MR213" s="276"/>
      <c r="MS213" s="276"/>
      <c r="MT213" s="276"/>
      <c r="MU213" s="276"/>
      <c r="MV213" s="276"/>
      <c r="MW213" s="276"/>
      <c r="MX213" s="276"/>
      <c r="MY213" s="276"/>
      <c r="MZ213" s="276"/>
      <c r="NA213" s="277"/>
      <c r="ND213" s="345">
        <f t="shared" si="23"/>
        <v>0</v>
      </c>
      <c r="NE213" s="346" t="str">
        <f t="shared" si="21"/>
        <v/>
      </c>
      <c r="NF213" s="347" t="str" cm="1">
        <f t="array" ref="NF213">IF($ND213=0,"",(IFERROR( (IFERROR($ND213/FRACAS!$AY$1*60,0) - SUMPRODUCT( (FRACAS!$K$5:$K$9999=NF$2) * IFERROR(FRACAS!$AN$5:$AN$9999,0) ) ) / IFERROR($ND213/FRACAS!$AY$1*60,0), 1 )))</f>
        <v/>
      </c>
      <c r="NG213" s="347" t="str" cm="1">
        <f t="array" ref="NG213">IF($ND213=0,"",(IFERROR( (IFERROR($ND213/FRACAS!$AY$1*60,0) - SUMPRODUCT( (FRACAS!$K$5:$K$9999=NG$2) * IFERROR(FRACAS!$AN$5:$AN$9999,0) ) ) / IFERROR($ND213/FRACAS!$AY$1*60,0), 1 )))</f>
        <v/>
      </c>
      <c r="NH213" s="347" t="str" cm="1">
        <f t="array" ref="NH213">IF($ND213=0,"",(IFERROR( (IFERROR($ND213/FRACAS!$AY$1*60,0) - SUMPRODUCT( (FRACAS!$K$5:$K$9999=NH$2) * IFERROR(FRACAS!$AN$5:$AN$9999,0) ) ) / IFERROR($ND213/FRACAS!$AY$1*60,0), 1 )))</f>
        <v/>
      </c>
      <c r="NI213" s="347" t="str" cm="1">
        <f t="array" ref="NI213">IF($ND213=0,"",(IFERROR( (IFERROR($ND213/FRACAS!$AY$1*60,0) - SUMPRODUCT( (FRACAS!$K$5:$K$9999=NI$2) * IFERROR(FRACAS!$AN$5:$AN$9999,0) ) ) / IFERROR($ND213/FRACAS!$AY$1*60,0), 1 )))</f>
        <v/>
      </c>
      <c r="NJ213" s="347" t="str" cm="1">
        <f t="array" ref="NJ213">IF($ND213=0,"",(IFERROR( (IFERROR($ND213/FRACAS!$AY$1*60,0) - SUMPRODUCT( (FRACAS!$K$5:$K$9999=NJ$2) * IFERROR(FRACAS!$AN$5:$AN$9999,0) ) ) / IFERROR($ND213/FRACAS!$AY$1*60,0), 1 )))</f>
        <v/>
      </c>
      <c r="NK213" s="347" t="str" cm="1">
        <f t="array" ref="NK213">IF($ND213=0,"",(IFERROR( (IFERROR($ND213/FRACAS!$AY$1*60,0) - SUMPRODUCT( (FRACAS!$K$5:$K$9999=NK$2) * IFERROR(FRACAS!$AN$5:$AN$9999,0) ) ) / IFERROR($ND213/FRACAS!$AY$1*60,0), 1 )))</f>
        <v/>
      </c>
      <c r="NL213" s="347" t="str" cm="1">
        <f t="array" ref="NL213">IF($ND213=0,"",(IFERROR( (IFERROR($ND213/FRACAS!$AY$1*60,0) - SUMPRODUCT( (FRACAS!$K$5:$K$9999=NL$2) * IFERROR(FRACAS!$AN$5:$AN$9999,0) ) ) / IFERROR($ND213/FRACAS!$AY$1*60,0), 1 )))</f>
        <v/>
      </c>
      <c r="NM213" s="347" t="str" cm="1">
        <f t="array" ref="NM213">IF($ND213=0,"",(IFERROR( (IFERROR($ND213/FRACAS!$AY$1*60,0) - SUMPRODUCT( (FRACAS!$K$5:$K$9999=NM$2) * IFERROR(FRACAS!$AN$5:$AN$9999,0) ) ) / IFERROR($ND213/FRACAS!$AY$1*60,0), 1 )))</f>
        <v/>
      </c>
      <c r="NN213" s="347" t="str" cm="1">
        <f t="array" ref="NN213">IF($ND213=0,"",(IFERROR( (IFERROR($ND213/FRACAS!$AY$1*60,0) - SUMPRODUCT( (FRACAS!$K$5:$K$9999=NN$2) * IFERROR(FRACAS!$AN$5:$AN$9999,0) ) ) / IFERROR($ND213/FRACAS!$AY$1*60,0), 1 )))</f>
        <v/>
      </c>
      <c r="NO213" s="347" t="str" cm="1">
        <f t="array" ref="NO213">IF($ND213=0,"",(IFERROR( (IFERROR($ND213/FRACAS!$AY$1*60,0) - SUMPRODUCT( (FRACAS!$K$5:$K$9999=NO$2) * IFERROR(FRACAS!$AN$5:$AN$9999,0) ) ) / IFERROR($ND213/FRACAS!$AY$1*60,0), 1 )))</f>
        <v/>
      </c>
      <c r="NP213" s="347" t="str" cm="1">
        <f t="array" ref="NP213">IF($ND213=0,"",(IFERROR( (IFERROR($ND213/FRACAS!$AY$1*60,0) - SUMPRODUCT( (FRACAS!$K$5:$K$9999=NP$2) * IFERROR(FRACAS!$AN$5:$AN$9999,0) ) ) / IFERROR($ND213/FRACAS!$AY$1*60,0), 1 )))</f>
        <v/>
      </c>
      <c r="NQ213" s="347" t="str" cm="1">
        <f t="array" ref="NQ213">IF($ND213=0,"",(IFERROR( (IFERROR($ND213/FRACAS!$AY$1*60,0) - SUMPRODUCT( (FRACAS!$K$5:$K$9999=NQ$2) * IFERROR(FRACAS!$AN$5:$AN$9999,0) ) ) / IFERROR($ND213/FRACAS!$AY$1*60,0), 1 )))</f>
        <v/>
      </c>
      <c r="NR213" s="347" t="str" cm="1">
        <f t="array" ref="NR213">IF($ND213=0,"",(IFERROR( (IFERROR($ND213/FRACAS!$AY$1*60,0) - SUMPRODUCT( (FRACAS!$K$5:$K$9999=NR$2) * IFERROR(FRACAS!$AN$5:$AN$9999,0) ) ) / IFERROR($ND213/FRACAS!$AY$1*60,0), 1 )))</f>
        <v/>
      </c>
      <c r="NS213" s="347" t="str" cm="1">
        <f t="array" ref="NS213">IF($ND213=0,"",(IFERROR( (IFERROR($ND213/FRACAS!$AY$1*60,0) - SUMPRODUCT( (FRACAS!$K$5:$K$9999=NS$2) * IFERROR(FRACAS!$AN$5:$AN$9999,0) ) ) / IFERROR($ND213/FRACAS!$AY$1*60,0), 1 )))</f>
        <v/>
      </c>
      <c r="NT213" s="347" t="str" cm="1">
        <f t="array" ref="NT213">IF($ND213=0,"",(IFERROR( (IFERROR($ND213/FRACAS!$AY$1*60,0) - SUMPRODUCT( (FRACAS!$K$5:$K$9999=NT$2) * IFERROR(FRACAS!$AN$5:$AN$9999,0) ) ) / IFERROR($ND213/FRACAS!$AY$1*60,0), 1 )))</f>
        <v/>
      </c>
      <c r="NU213" s="347" t="str" cm="1">
        <f t="array" ref="NU213">IF($ND213=0,"",(IFERROR( (IFERROR($ND213/FRACAS!$AY$1*60,0) - SUMPRODUCT( (FRACAS!$K$5:$K$9999=NU$2) * IFERROR(FRACAS!$AN$5:$AN$9999,0) ) ) / IFERROR($ND213/FRACAS!$AY$1*60,0), 1 )))</f>
        <v/>
      </c>
      <c r="NV213" s="347" t="str" cm="1">
        <f t="array" ref="NV213">IF($ND213=0,"",(IFERROR( (IFERROR($ND213/FRACAS!$AY$1*60,0) - SUMPRODUCT( (FRACAS!$K$5:$K$9999=NV$2) * IFERROR(FRACAS!$AN$5:$AN$9999,0) ) ) / IFERROR($ND213/FRACAS!$AY$1*60,0), 1 )))</f>
        <v/>
      </c>
      <c r="NW213" s="347" t="str" cm="1">
        <f t="array" ref="NW213">IF($ND213=0,"",(IFERROR( (IFERROR($ND213/FRACAS!$AY$1*60,0) - SUMPRODUCT( (FRACAS!$K$5:$K$9999=NW$2) * IFERROR(FRACAS!$AN$5:$AN$9999,0) ) ) / IFERROR($ND213/FRACAS!$AY$1*60,0), 1 )))</f>
        <v/>
      </c>
      <c r="NX213" s="347" t="str" cm="1">
        <f t="array" ref="NX213">IF($ND213=0,"",(IFERROR( (IFERROR($ND213/FRACAS!$AY$1*60,0) - SUMPRODUCT( (FRACAS!$K$5:$K$9999=NX$2) * IFERROR(FRACAS!$AN$5:$AN$9999,0) ) ) / IFERROR($ND213/FRACAS!$AY$1*60,0), 1 )))</f>
        <v/>
      </c>
      <c r="NY213" s="347" t="str" cm="1">
        <f t="array" ref="NY213">IF($ND213=0,"",(IFERROR( (IFERROR($ND213/FRACAS!$AY$1*60,0) - SUMPRODUCT( (FRACAS!$K$5:$K$9999=NY$2) * IFERROR(FRACAS!$AN$5:$AN$9999,0) ) ) / IFERROR($ND213/FRACAS!$AY$1*60,0), 1 )))</f>
        <v/>
      </c>
      <c r="NZ213" s="347" t="str" cm="1">
        <f t="array" ref="NZ213">IF($ND213=0,"",(IFERROR( (IFERROR($ND213/FRACAS!$AY$1*60,0) - SUMPRODUCT( (FRACAS!$K$5:$K$9999=NZ$2) * IFERROR(FRACAS!$AN$5:$AN$9999,0) ) ) / IFERROR($ND213/FRACAS!$AY$1*60,0), 1 )))</f>
        <v/>
      </c>
      <c r="OA213" s="347" t="str" cm="1">
        <f t="array" ref="OA213">IF($ND213=0,"",(IFERROR( (IFERROR($ND213/FRACAS!$AY$1*60,0) - SUMPRODUCT( (FRACAS!$K$5:$K$9999=OA$2) * IFERROR(FRACAS!$AN$5:$AN$9999,0) ) ) / IFERROR($ND213/FRACAS!$AY$1*60,0), 1 )))</f>
        <v/>
      </c>
      <c r="OB213" s="347" t="str" cm="1">
        <f t="array" ref="OB213">IF($ND213=0,"",(IFERROR( (IFERROR($ND213/FRACAS!$AY$1*60,0) - SUMPRODUCT( (FRACAS!$K$5:$K$9999=OB$2) * IFERROR(FRACAS!$AN$5:$AN$9999,0) ) ) / IFERROR($ND213/FRACAS!$AY$1*60,0), 1 )))</f>
        <v/>
      </c>
      <c r="OC213" s="347" t="str" cm="1">
        <f t="array" ref="OC213">IF($ND213=0,"",(IFERROR( (IFERROR($ND213/FRACAS!$AY$1*60,0) - SUMPRODUCT( (FRACAS!$K$5:$K$9999=OC$2) * IFERROR(FRACAS!$AN$5:$AN$9999,0) ) ) / IFERROR($ND213/FRACAS!$AY$1*60,0), 1 )))</f>
        <v/>
      </c>
      <c r="OD213" s="347" t="str" cm="1">
        <f t="array" ref="OD213">IF($ND213=0,"",(IFERROR( (IFERROR($ND213/FRACAS!$AY$1*60,0) - SUMPRODUCT( (FRACAS!$K$5:$K$9999=OD$2) * IFERROR(FRACAS!$AN$5:$AN$9999,0) ) ) / IFERROR($ND213/FRACAS!$AY$1*60,0), 1 )))</f>
        <v/>
      </c>
      <c r="OE213" s="347" t="str" cm="1">
        <f t="array" ref="OE213">IF($ND213=0,"",(IFERROR( (IFERROR($ND213/FRACAS!$AY$1*60,0) - SUMPRODUCT( (FRACAS!$K$5:$K$9999=OE$2) * IFERROR(FRACAS!$AN$5:$AN$9999,0) ) ) / IFERROR($ND213/FRACAS!$AY$1*60,0), 1 )))</f>
        <v/>
      </c>
      <c r="OF213" s="347" t="str" cm="1">
        <f t="array" ref="OF213">IF($ND213=0,"",(IFERROR( (IFERROR($ND213/FRACAS!$AY$1*60,0) - SUMPRODUCT( (FRACAS!$K$5:$K$9999=OF$2) * IFERROR(FRACAS!$AN$5:$AN$9999,0) ) ) / IFERROR($ND213/FRACAS!$AY$1*60,0), 1 )))</f>
        <v/>
      </c>
      <c r="OG213" s="347" t="str" cm="1">
        <f t="array" ref="OG213">IF($ND213=0,"",(IFERROR( (IFERROR($ND213/FRACAS!$AY$1*60,0) - SUMPRODUCT( (FRACAS!$K$5:$K$9999=OG$2) * IFERROR(FRACAS!$AN$5:$AN$9999,0) ) ) / IFERROR($ND213/FRACAS!$AY$1*60,0), 1 )))</f>
        <v/>
      </c>
      <c r="OH213" s="347" t="str" cm="1">
        <f t="array" ref="OH213">IF($ND213=0,"",(IFERROR( (IFERROR($ND213/FRACAS!$AY$1*60,0) - SUMPRODUCT( (FRACAS!$K$5:$K$9999=OH$2) * IFERROR(FRACAS!$AN$5:$AN$9999,0) ) ) / IFERROR($ND213/FRACAS!$AY$1*60,0), 1 )))</f>
        <v/>
      </c>
      <c r="OI213" s="347" t="str" cm="1">
        <f t="array" ref="OI213">IF($ND213=0,"",(IFERROR( (IFERROR($ND213/FRACAS!$AY$1*60,0) - SUMPRODUCT( (FRACAS!$K$5:$K$9999=OI$2) * IFERROR(FRACAS!$AN$5:$AN$9999,0) ) ) / IFERROR($ND213/FRACAS!$AY$1*60,0), 1 )))</f>
        <v/>
      </c>
      <c r="OJ213" s="347" t="str" cm="1">
        <f t="array" ref="OJ213">IF($ND213=0,"",(IFERROR( (IFERROR($ND213/FRACAS!$AY$1*60,0) - SUMPRODUCT( (FRACAS!$K$5:$K$9999=OJ$2) * IFERROR(FRACAS!$AN$5:$AN$9999,0) ) ) / IFERROR($ND213/FRACAS!$AY$1*60,0), 1 )))</f>
        <v/>
      </c>
      <c r="OK213" s="347" t="str" cm="1">
        <f t="array" ref="OK213">IF($ND213=0,"",(IFERROR( (IFERROR($ND213/FRACAS!$AY$1*60,0) - SUMPRODUCT( (FRACAS!$K$5:$K$9999=OK$2) * IFERROR(FRACAS!$AN$5:$AN$9999,0) ) ) / IFERROR($ND213/FRACAS!$AY$1*60,0), 1 )))</f>
        <v/>
      </c>
      <c r="OL213" s="347" t="str" cm="1">
        <f t="array" ref="OL213">IF($ND213=0,"",(IFERROR( (IFERROR($ND213/FRACAS!$AY$1*60,0) - SUMPRODUCT( (FRACAS!$K$5:$K$9999=OL$2) * IFERROR(FRACAS!$AN$5:$AN$9999,0) ) ) / IFERROR($ND213/FRACAS!$AY$1*60,0), 1 )))</f>
        <v/>
      </c>
      <c r="OM213" s="347" t="str" cm="1">
        <f t="array" ref="OM213">IF($ND213=0,"",(IFERROR( (IFERROR($ND213/FRACAS!$AY$1*60,0) - SUMPRODUCT( (FRACAS!$K$5:$K$9999=OM$2) * IFERROR(FRACAS!$AN$5:$AN$9999,0) ) ) / IFERROR($ND213/FRACAS!$AY$1*60,0), 1 )))</f>
        <v/>
      </c>
      <c r="ON213" s="347" t="str" cm="1">
        <f t="array" ref="ON213">IF($ND213=0,"",(IFERROR( (IFERROR($ND213/FRACAS!$AY$1*60,0) - SUMPRODUCT( (FRACAS!$K$5:$K$9999=ON$2) * IFERROR(FRACAS!$AN$5:$AN$9999,0) ) ) / IFERROR($ND213/FRACAS!$AY$1*60,0), 1 )))</f>
        <v/>
      </c>
    </row>
    <row r="214" spans="2:404" ht="15" customHeight="1">
      <c r="B214" s="301" t="s">
        <v>217</v>
      </c>
      <c r="C214" s="302">
        <v>46724</v>
      </c>
      <c r="D214" s="279"/>
      <c r="E214" s="279"/>
      <c r="F214" s="279"/>
      <c r="G214" s="279"/>
      <c r="H214" s="279"/>
      <c r="I214" s="279"/>
      <c r="J214" s="279"/>
      <c r="K214" s="279"/>
      <c r="L214" s="279"/>
      <c r="M214" s="279"/>
      <c r="N214" s="305"/>
      <c r="O214" s="279"/>
      <c r="P214" s="279"/>
      <c r="Q214" s="279"/>
      <c r="R214" s="279"/>
      <c r="S214" s="279"/>
      <c r="T214" s="279"/>
      <c r="U214" s="279"/>
      <c r="V214" s="279"/>
      <c r="W214" s="279"/>
      <c r="X214" s="279"/>
      <c r="Y214" s="279"/>
      <c r="Z214" s="279"/>
      <c r="AA214" s="279"/>
      <c r="AB214" s="279"/>
      <c r="AC214" s="279"/>
      <c r="AD214" s="279"/>
      <c r="AE214" s="279"/>
      <c r="AF214" s="279"/>
      <c r="AG214" s="279"/>
      <c r="AH214" s="279"/>
      <c r="AI214" s="279"/>
      <c r="AJ214" s="279"/>
      <c r="AK214" s="279"/>
      <c r="AL214" s="279"/>
      <c r="AM214" s="279"/>
      <c r="AN214" s="279"/>
      <c r="AO214" s="279"/>
      <c r="AP214" s="279"/>
      <c r="AQ214" s="279"/>
      <c r="AR214" s="279"/>
      <c r="AS214" s="279"/>
      <c r="AT214" s="279"/>
      <c r="AU214" s="279"/>
      <c r="AV214" s="279"/>
      <c r="AW214" s="279"/>
      <c r="AX214" s="279"/>
      <c r="AY214" s="279"/>
      <c r="AZ214" s="279"/>
      <c r="BA214" s="280"/>
      <c r="BB214" s="266"/>
      <c r="BD214" s="352"/>
      <c r="BE214" s="352"/>
      <c r="BF214" s="352"/>
      <c r="BG214" s="352"/>
      <c r="BH214" s="352"/>
      <c r="BI214" s="352"/>
      <c r="BJ214" s="352"/>
      <c r="BK214" s="352"/>
      <c r="BL214" s="352"/>
      <c r="BM214" s="352"/>
      <c r="BN214" s="352"/>
      <c r="BO214" s="352"/>
      <c r="BP214" s="352"/>
      <c r="BQ214" s="352"/>
      <c r="BR214" s="352"/>
      <c r="BS214" s="352"/>
      <c r="BT214" s="352"/>
      <c r="BU214" s="352"/>
      <c r="BV214" s="352"/>
      <c r="BW214" s="352"/>
      <c r="BX214" s="352"/>
      <c r="BY214" s="352"/>
      <c r="BZ214" s="352"/>
      <c r="CA214" s="352"/>
      <c r="CB214" s="352"/>
      <c r="CC214" s="352"/>
      <c r="CD214" s="352"/>
      <c r="CE214" s="352"/>
      <c r="CF214" s="352"/>
      <c r="CG214" s="352"/>
      <c r="CH214" s="352"/>
      <c r="CI214" s="352"/>
      <c r="CJ214" s="352"/>
      <c r="CK214" s="352"/>
      <c r="CL214" s="352"/>
      <c r="CM214" s="352"/>
      <c r="CN214" s="352"/>
      <c r="CO214" s="352"/>
      <c r="CP214" s="352"/>
      <c r="CQ214" s="352"/>
      <c r="CR214" s="352"/>
      <c r="CS214" s="352"/>
      <c r="CT214" s="352"/>
      <c r="CU214" s="352"/>
      <c r="CV214" s="352"/>
      <c r="CW214" s="352"/>
      <c r="CX214" s="352"/>
      <c r="CY214" s="352"/>
      <c r="CZ214" s="352"/>
      <c r="DA214" s="352"/>
      <c r="DC214" s="266">
        <f t="shared" si="19"/>
        <v>0</v>
      </c>
      <c r="DD214" s="302" t="str">
        <f t="shared" si="20"/>
        <v/>
      </c>
      <c r="DE214" s="328" t="str">
        <f>IF(D214&gt; 0,(COUNTIFS(FRACAS!$B$5:$B$9997, D$4, FRACAS!$D$5:$D$9997, "&lt;="&amp;D214)), "" )</f>
        <v/>
      </c>
      <c r="DF214" s="282" t="str">
        <f>IF(E214&gt; 0,(COUNTIFS(FRACAS!$B$5:$B$9997, E$4, FRACAS!$D$5:$D$9997, "&lt;="&amp;E214)), "" )</f>
        <v/>
      </c>
      <c r="DG214" s="282" t="str">
        <f>IF(F214&gt; 0,(COUNTIFS(FRACAS!$B$5:$B$9997, F$4, FRACAS!$D$5:$D$9997, "&lt;="&amp;F214)), "" )</f>
        <v/>
      </c>
      <c r="DH214" s="282" t="str">
        <f>IF(G214&gt; 0,(COUNTIFS(FRACAS!$B$5:$B$9997, G$4, FRACAS!$D$5:$D$9997, "&lt;="&amp;G214)), "" )</f>
        <v/>
      </c>
      <c r="DI214" s="282" t="str">
        <f>IF(H214&gt; 0,(COUNTIFS(FRACAS!$B$5:$B$9997, H$4, FRACAS!$D$5:$D$9997, "&lt;="&amp;H214)), "" )</f>
        <v/>
      </c>
      <c r="DJ214" s="282" t="str">
        <f>IF(I214&gt; 0,(COUNTIFS(FRACAS!$B$5:$B$9997, I$4, FRACAS!$D$5:$D$9997, "&lt;="&amp;I214)), "" )</f>
        <v/>
      </c>
      <c r="DK214" s="282" t="str">
        <f>IF(J214&gt; 0,(COUNTIFS(FRACAS!$B$5:$B$9997, J$4, FRACAS!$D$5:$D$9997, "&lt;="&amp;J214)), "" )</f>
        <v/>
      </c>
      <c r="DL214" s="282" t="str">
        <f>IF(K214&gt; 0,(COUNTIFS(FRACAS!$B$5:$B$9997, K$4, FRACAS!$D$5:$D$9997, "&lt;="&amp;K214)), "" )</f>
        <v/>
      </c>
      <c r="DM214" s="282" t="str">
        <f>IF(L214&gt; 0,(COUNTIFS(FRACAS!$B$5:$B$9997, L$4, FRACAS!$D$5:$D$9997, "&lt;="&amp;L214)), "" )</f>
        <v/>
      </c>
      <c r="DN214" s="282" t="str">
        <f>IF(M214&gt; 0,(COUNTIFS(FRACAS!$B$5:$B$9997, M$4, FRACAS!$D$5:$D$9997, "&lt;="&amp;M214)), "" )</f>
        <v/>
      </c>
      <c r="DO214" s="308"/>
      <c r="DP214" s="276"/>
      <c r="DQ214" s="276"/>
      <c r="DR214" s="276"/>
      <c r="DS214" s="276"/>
      <c r="DT214" s="276"/>
      <c r="DU214" s="276"/>
      <c r="DV214" s="276"/>
      <c r="DW214" s="276"/>
      <c r="DX214" s="276"/>
      <c r="DY214" s="276"/>
      <c r="DZ214" s="276"/>
      <c r="EA214" s="276"/>
      <c r="EB214" s="276"/>
      <c r="EC214" s="276"/>
      <c r="ED214" s="276"/>
      <c r="EE214" s="276"/>
      <c r="EF214" s="276"/>
      <c r="EG214" s="276"/>
      <c r="EH214" s="276"/>
      <c r="EI214" s="276"/>
      <c r="EJ214" s="276"/>
      <c r="EK214" s="276"/>
      <c r="EL214" s="276"/>
      <c r="EM214" s="276"/>
      <c r="EN214" s="276"/>
      <c r="EO214" s="276"/>
      <c r="EP214" s="276"/>
      <c r="EQ214" s="276"/>
      <c r="ER214" s="276"/>
      <c r="ES214" s="276"/>
      <c r="ET214" s="276"/>
      <c r="EU214" s="276"/>
      <c r="EV214" s="276"/>
      <c r="EW214" s="276"/>
      <c r="EX214" s="276"/>
      <c r="EY214" s="276"/>
      <c r="EZ214" s="276"/>
      <c r="FA214" s="276"/>
      <c r="FB214" s="277"/>
      <c r="JN214" s="310"/>
      <c r="JO214" s="309"/>
      <c r="JP214" s="309"/>
      <c r="JQ214" s="309"/>
      <c r="JR214" s="309"/>
      <c r="JS214" s="309"/>
      <c r="JT214" s="309"/>
      <c r="JU214" s="309"/>
      <c r="JV214" s="309"/>
      <c r="JW214" s="309"/>
      <c r="JX214" s="309"/>
      <c r="JY214" s="309"/>
      <c r="JZ214" s="309"/>
      <c r="KA214" s="309"/>
      <c r="KB214" s="309"/>
      <c r="KC214" s="309"/>
      <c r="KD214" s="309"/>
      <c r="KE214" s="309"/>
      <c r="KF214" s="309"/>
      <c r="KG214" s="309"/>
      <c r="KH214" s="309"/>
      <c r="KI214" s="309"/>
      <c r="KJ214" s="309"/>
      <c r="KK214" s="309"/>
      <c r="KL214" s="309"/>
      <c r="KM214" s="309"/>
      <c r="KN214" s="309"/>
      <c r="KO214" s="309"/>
      <c r="KP214" s="309"/>
      <c r="KQ214" s="309"/>
      <c r="KR214" s="309"/>
      <c r="KS214" s="309"/>
      <c r="KT214" s="309"/>
      <c r="KU214" s="309"/>
      <c r="KV214" s="309"/>
      <c r="KW214" s="309"/>
      <c r="KX214" s="309"/>
      <c r="KY214" s="309"/>
      <c r="KZ214" s="309"/>
      <c r="LA214" s="309"/>
      <c r="LC214" s="302" t="str">
        <f t="shared" si="22"/>
        <v/>
      </c>
      <c r="LD214" s="354" t="str" cm="1">
        <f t="array" ref="LD214">IFERROR(
    (((D214/FRACAS!$AY$1)*60))
    /
    (((D214/FRACAS!$AY$1)*60) + SUMPRODUCT((FRACAS!$B$5:$B$9997=D$4)*(FRACAS!$D$5:$D$9997&lt;=D214)*(IFERROR(FRACAS!$AM$5:$AM$9997,0)))
    ),"")</f>
        <v/>
      </c>
      <c r="LE214" s="354" t="str" cm="1">
        <f t="array" ref="LE214">IFERROR(
    (((E214/FRACAS!$AY$1)*60))
    /
    (((E214/FRACAS!$AY$1)*60) + SUMPRODUCT((FRACAS!$B$5:$B$9997=E$4)*(FRACAS!$D$5:$D$9997&lt;=E214)*(IFERROR(FRACAS!$AM$5:$AM$9997,0)))
    ),"")</f>
        <v/>
      </c>
      <c r="LF214" s="354" t="str" cm="1">
        <f t="array" ref="LF214">IFERROR(
    (((F214/FRACAS!$AY$1)*60))
    /
    (((F214/FRACAS!$AY$1)*60) + SUMPRODUCT((FRACAS!$B$5:$B$9997=F$4)*(FRACAS!$D$5:$D$9997&lt;=F214)*(IFERROR(FRACAS!$AM$5:$AM$9997,0)))
    ),"")</f>
        <v/>
      </c>
      <c r="LG214" s="354" t="str" cm="1">
        <f t="array" ref="LG214">IFERROR(
    (((G214/FRACAS!$AY$1)*60))
    /
    (((G214/FRACAS!$AY$1)*60) + SUMPRODUCT((FRACAS!$B$5:$B$9997=G$4)*(FRACAS!$D$5:$D$9997&lt;=G214)*(IFERROR(FRACAS!$AM$5:$AM$9997,0)))
    ),"")</f>
        <v/>
      </c>
      <c r="LH214" s="354" t="str" cm="1">
        <f t="array" ref="LH214">IFERROR(
    (((H214/FRACAS!$AY$1)*60))
    /
    (((H214/FRACAS!$AY$1)*60) + SUMPRODUCT((FRACAS!$B$5:$B$9997=H$4)*(FRACAS!$D$5:$D$9997&lt;=H214)*(IFERROR(FRACAS!$AM$5:$AM$9997,0)))
    ),"")</f>
        <v/>
      </c>
      <c r="LI214" s="354" t="str" cm="1">
        <f t="array" ref="LI214">IFERROR(
    (((I214/FRACAS!$AY$1)*60))
    /
    (((I214/FRACAS!$AY$1)*60) + SUMPRODUCT((FRACAS!$B$5:$B$9997=I$4)*(FRACAS!$D$5:$D$9997&lt;=I214)*(IFERROR(FRACAS!$AM$5:$AM$9997,0)))
    ),"")</f>
        <v/>
      </c>
      <c r="LJ214" s="354" t="str" cm="1">
        <f t="array" ref="LJ214">IFERROR(
    (((J214/FRACAS!$AY$1)*60))
    /
    (((J214/FRACAS!$AY$1)*60) + SUMPRODUCT((FRACAS!$B$5:$B$9997=J$4)*(FRACAS!$D$5:$D$9997&lt;=J214)*(IFERROR(FRACAS!$AM$5:$AM$9997,0)))
    ),"")</f>
        <v/>
      </c>
      <c r="LK214" s="354" t="str" cm="1">
        <f t="array" ref="LK214">IFERROR(
    (((K214/FRACAS!$AY$1)*60))
    /
    (((K214/FRACAS!$AY$1)*60) + SUMPRODUCT((FRACAS!$B$5:$B$9997=K$4)*(FRACAS!$D$5:$D$9997&lt;=K214)*(IFERROR(FRACAS!$AM$5:$AM$9997,0)))
    ),"")</f>
        <v/>
      </c>
      <c r="LL214" s="354" t="str" cm="1">
        <f t="array" ref="LL214">IFERROR(
    (((L214/FRACAS!$AY$1)*60))
    /
    (((L214/FRACAS!$AY$1)*60) + SUMPRODUCT((FRACAS!$B$5:$B$9997=L$4)*(FRACAS!$D$5:$D$9997&lt;=L214)*(IFERROR(FRACAS!$AM$5:$AM$9997,0)))
    ),"")</f>
        <v/>
      </c>
      <c r="LM214" s="354" t="str" cm="1">
        <f t="array" ref="LM214">IFERROR(
    (((M214/FRACAS!$AY$1)*60))
    /
    (((M214/FRACAS!$AY$1)*60) + SUMPRODUCT((FRACAS!$B$5:$B$9997=M$4)*(FRACAS!$D$5:$D$9997&lt;=M214)*(IFERROR(FRACAS!$AM$5:$AM$9997,0)))
    ),"")</f>
        <v/>
      </c>
      <c r="LN214" s="308"/>
      <c r="LO214" s="276"/>
      <c r="LP214" s="276"/>
      <c r="LQ214" s="276"/>
      <c r="LR214" s="276"/>
      <c r="LS214" s="276"/>
      <c r="LT214" s="276"/>
      <c r="LU214" s="276"/>
      <c r="LV214" s="276"/>
      <c r="LW214" s="276"/>
      <c r="LX214" s="276"/>
      <c r="LY214" s="276"/>
      <c r="LZ214" s="276"/>
      <c r="MA214" s="276"/>
      <c r="MB214" s="276"/>
      <c r="MC214" s="276"/>
      <c r="MD214" s="276"/>
      <c r="ME214" s="276"/>
      <c r="MF214" s="276"/>
      <c r="MG214" s="276"/>
      <c r="MH214" s="276"/>
      <c r="MI214" s="276"/>
      <c r="MJ214" s="276"/>
      <c r="MK214" s="276"/>
      <c r="ML214" s="276"/>
      <c r="MM214" s="276"/>
      <c r="MN214" s="276"/>
      <c r="MO214" s="276"/>
      <c r="MP214" s="276"/>
      <c r="MQ214" s="276"/>
      <c r="MR214" s="276"/>
      <c r="MS214" s="276"/>
      <c r="MT214" s="276"/>
      <c r="MU214" s="276"/>
      <c r="MV214" s="276"/>
      <c r="MW214" s="276"/>
      <c r="MX214" s="276"/>
      <c r="MY214" s="276"/>
      <c r="MZ214" s="276"/>
      <c r="NA214" s="277"/>
      <c r="ND214" s="345">
        <f t="shared" si="23"/>
        <v>0</v>
      </c>
      <c r="NE214" s="346" t="str">
        <f t="shared" si="21"/>
        <v/>
      </c>
      <c r="NF214" s="347" t="str" cm="1">
        <f t="array" ref="NF214">IF($ND214=0,"",(IFERROR( (IFERROR($ND214/FRACAS!$AY$1*60,0) - SUMPRODUCT( (FRACAS!$K$5:$K$9999=NF$2) * IFERROR(FRACAS!$AN$5:$AN$9999,0) ) ) / IFERROR($ND214/FRACAS!$AY$1*60,0), 1 )))</f>
        <v/>
      </c>
      <c r="NG214" s="347" t="str" cm="1">
        <f t="array" ref="NG214">IF($ND214=0,"",(IFERROR( (IFERROR($ND214/FRACAS!$AY$1*60,0) - SUMPRODUCT( (FRACAS!$K$5:$K$9999=NG$2) * IFERROR(FRACAS!$AN$5:$AN$9999,0) ) ) / IFERROR($ND214/FRACAS!$AY$1*60,0), 1 )))</f>
        <v/>
      </c>
      <c r="NH214" s="347" t="str" cm="1">
        <f t="array" ref="NH214">IF($ND214=0,"",(IFERROR( (IFERROR($ND214/FRACAS!$AY$1*60,0) - SUMPRODUCT( (FRACAS!$K$5:$K$9999=NH$2) * IFERROR(FRACAS!$AN$5:$AN$9999,0) ) ) / IFERROR($ND214/FRACAS!$AY$1*60,0), 1 )))</f>
        <v/>
      </c>
      <c r="NI214" s="347" t="str" cm="1">
        <f t="array" ref="NI214">IF($ND214=0,"",(IFERROR( (IFERROR($ND214/FRACAS!$AY$1*60,0) - SUMPRODUCT( (FRACAS!$K$5:$K$9999=NI$2) * IFERROR(FRACAS!$AN$5:$AN$9999,0) ) ) / IFERROR($ND214/FRACAS!$AY$1*60,0), 1 )))</f>
        <v/>
      </c>
      <c r="NJ214" s="347" t="str" cm="1">
        <f t="array" ref="NJ214">IF($ND214=0,"",(IFERROR( (IFERROR($ND214/FRACAS!$AY$1*60,0) - SUMPRODUCT( (FRACAS!$K$5:$K$9999=NJ$2) * IFERROR(FRACAS!$AN$5:$AN$9999,0) ) ) / IFERROR($ND214/FRACAS!$AY$1*60,0), 1 )))</f>
        <v/>
      </c>
      <c r="NK214" s="347" t="str" cm="1">
        <f t="array" ref="NK214">IF($ND214=0,"",(IFERROR( (IFERROR($ND214/FRACAS!$AY$1*60,0) - SUMPRODUCT( (FRACAS!$K$5:$K$9999=NK$2) * IFERROR(FRACAS!$AN$5:$AN$9999,0) ) ) / IFERROR($ND214/FRACAS!$AY$1*60,0), 1 )))</f>
        <v/>
      </c>
      <c r="NL214" s="347" t="str" cm="1">
        <f t="array" ref="NL214">IF($ND214=0,"",(IFERROR( (IFERROR($ND214/FRACAS!$AY$1*60,0) - SUMPRODUCT( (FRACAS!$K$5:$K$9999=NL$2) * IFERROR(FRACAS!$AN$5:$AN$9999,0) ) ) / IFERROR($ND214/FRACAS!$AY$1*60,0), 1 )))</f>
        <v/>
      </c>
      <c r="NM214" s="347" t="str" cm="1">
        <f t="array" ref="NM214">IF($ND214=0,"",(IFERROR( (IFERROR($ND214/FRACAS!$AY$1*60,0) - SUMPRODUCT( (FRACAS!$K$5:$K$9999=NM$2) * IFERROR(FRACAS!$AN$5:$AN$9999,0) ) ) / IFERROR($ND214/FRACAS!$AY$1*60,0), 1 )))</f>
        <v/>
      </c>
      <c r="NN214" s="347" t="str" cm="1">
        <f t="array" ref="NN214">IF($ND214=0,"",(IFERROR( (IFERROR($ND214/FRACAS!$AY$1*60,0) - SUMPRODUCT( (FRACAS!$K$5:$K$9999=NN$2) * IFERROR(FRACAS!$AN$5:$AN$9999,0) ) ) / IFERROR($ND214/FRACAS!$AY$1*60,0), 1 )))</f>
        <v/>
      </c>
      <c r="NO214" s="347" t="str" cm="1">
        <f t="array" ref="NO214">IF($ND214=0,"",(IFERROR( (IFERROR($ND214/FRACAS!$AY$1*60,0) - SUMPRODUCT( (FRACAS!$K$5:$K$9999=NO$2) * IFERROR(FRACAS!$AN$5:$AN$9999,0) ) ) / IFERROR($ND214/FRACAS!$AY$1*60,0), 1 )))</f>
        <v/>
      </c>
      <c r="NP214" s="347" t="str" cm="1">
        <f t="array" ref="NP214">IF($ND214=0,"",(IFERROR( (IFERROR($ND214/FRACAS!$AY$1*60,0) - SUMPRODUCT( (FRACAS!$K$5:$K$9999=NP$2) * IFERROR(FRACAS!$AN$5:$AN$9999,0) ) ) / IFERROR($ND214/FRACAS!$AY$1*60,0), 1 )))</f>
        <v/>
      </c>
      <c r="NQ214" s="347" t="str" cm="1">
        <f t="array" ref="NQ214">IF($ND214=0,"",(IFERROR( (IFERROR($ND214/FRACAS!$AY$1*60,0) - SUMPRODUCT( (FRACAS!$K$5:$K$9999=NQ$2) * IFERROR(FRACAS!$AN$5:$AN$9999,0) ) ) / IFERROR($ND214/FRACAS!$AY$1*60,0), 1 )))</f>
        <v/>
      </c>
      <c r="NR214" s="347" t="str" cm="1">
        <f t="array" ref="NR214">IF($ND214=0,"",(IFERROR( (IFERROR($ND214/FRACAS!$AY$1*60,0) - SUMPRODUCT( (FRACAS!$K$5:$K$9999=NR$2) * IFERROR(FRACAS!$AN$5:$AN$9999,0) ) ) / IFERROR($ND214/FRACAS!$AY$1*60,0), 1 )))</f>
        <v/>
      </c>
      <c r="NS214" s="347" t="str" cm="1">
        <f t="array" ref="NS214">IF($ND214=0,"",(IFERROR( (IFERROR($ND214/FRACAS!$AY$1*60,0) - SUMPRODUCT( (FRACAS!$K$5:$K$9999=NS$2) * IFERROR(FRACAS!$AN$5:$AN$9999,0) ) ) / IFERROR($ND214/FRACAS!$AY$1*60,0), 1 )))</f>
        <v/>
      </c>
      <c r="NT214" s="347" t="str" cm="1">
        <f t="array" ref="NT214">IF($ND214=0,"",(IFERROR( (IFERROR($ND214/FRACAS!$AY$1*60,0) - SUMPRODUCT( (FRACAS!$K$5:$K$9999=NT$2) * IFERROR(FRACAS!$AN$5:$AN$9999,0) ) ) / IFERROR($ND214/FRACAS!$AY$1*60,0), 1 )))</f>
        <v/>
      </c>
      <c r="NU214" s="347" t="str" cm="1">
        <f t="array" ref="NU214">IF($ND214=0,"",(IFERROR( (IFERROR($ND214/FRACAS!$AY$1*60,0) - SUMPRODUCT( (FRACAS!$K$5:$K$9999=NU$2) * IFERROR(FRACAS!$AN$5:$AN$9999,0) ) ) / IFERROR($ND214/FRACAS!$AY$1*60,0), 1 )))</f>
        <v/>
      </c>
      <c r="NV214" s="347" t="str" cm="1">
        <f t="array" ref="NV214">IF($ND214=0,"",(IFERROR( (IFERROR($ND214/FRACAS!$AY$1*60,0) - SUMPRODUCT( (FRACAS!$K$5:$K$9999=NV$2) * IFERROR(FRACAS!$AN$5:$AN$9999,0) ) ) / IFERROR($ND214/FRACAS!$AY$1*60,0), 1 )))</f>
        <v/>
      </c>
      <c r="NW214" s="347" t="str" cm="1">
        <f t="array" ref="NW214">IF($ND214=0,"",(IFERROR( (IFERROR($ND214/FRACAS!$AY$1*60,0) - SUMPRODUCT( (FRACAS!$K$5:$K$9999=NW$2) * IFERROR(FRACAS!$AN$5:$AN$9999,0) ) ) / IFERROR($ND214/FRACAS!$AY$1*60,0), 1 )))</f>
        <v/>
      </c>
      <c r="NX214" s="347" t="str" cm="1">
        <f t="array" ref="NX214">IF($ND214=0,"",(IFERROR( (IFERROR($ND214/FRACAS!$AY$1*60,0) - SUMPRODUCT( (FRACAS!$K$5:$K$9999=NX$2) * IFERROR(FRACAS!$AN$5:$AN$9999,0) ) ) / IFERROR($ND214/FRACAS!$AY$1*60,0), 1 )))</f>
        <v/>
      </c>
      <c r="NY214" s="347" t="str" cm="1">
        <f t="array" ref="NY214">IF($ND214=0,"",(IFERROR( (IFERROR($ND214/FRACAS!$AY$1*60,0) - SUMPRODUCT( (FRACAS!$K$5:$K$9999=NY$2) * IFERROR(FRACAS!$AN$5:$AN$9999,0) ) ) / IFERROR($ND214/FRACAS!$AY$1*60,0), 1 )))</f>
        <v/>
      </c>
      <c r="NZ214" s="347" t="str" cm="1">
        <f t="array" ref="NZ214">IF($ND214=0,"",(IFERROR( (IFERROR($ND214/FRACAS!$AY$1*60,0) - SUMPRODUCT( (FRACAS!$K$5:$K$9999=NZ$2) * IFERROR(FRACAS!$AN$5:$AN$9999,0) ) ) / IFERROR($ND214/FRACAS!$AY$1*60,0), 1 )))</f>
        <v/>
      </c>
      <c r="OA214" s="347" t="str" cm="1">
        <f t="array" ref="OA214">IF($ND214=0,"",(IFERROR( (IFERROR($ND214/FRACAS!$AY$1*60,0) - SUMPRODUCT( (FRACAS!$K$5:$K$9999=OA$2) * IFERROR(FRACAS!$AN$5:$AN$9999,0) ) ) / IFERROR($ND214/FRACAS!$AY$1*60,0), 1 )))</f>
        <v/>
      </c>
      <c r="OB214" s="347" t="str" cm="1">
        <f t="array" ref="OB214">IF($ND214=0,"",(IFERROR( (IFERROR($ND214/FRACAS!$AY$1*60,0) - SUMPRODUCT( (FRACAS!$K$5:$K$9999=OB$2) * IFERROR(FRACAS!$AN$5:$AN$9999,0) ) ) / IFERROR($ND214/FRACAS!$AY$1*60,0), 1 )))</f>
        <v/>
      </c>
      <c r="OC214" s="347" t="str" cm="1">
        <f t="array" ref="OC214">IF($ND214=0,"",(IFERROR( (IFERROR($ND214/FRACAS!$AY$1*60,0) - SUMPRODUCT( (FRACAS!$K$5:$K$9999=OC$2) * IFERROR(FRACAS!$AN$5:$AN$9999,0) ) ) / IFERROR($ND214/FRACAS!$AY$1*60,0), 1 )))</f>
        <v/>
      </c>
      <c r="OD214" s="347" t="str" cm="1">
        <f t="array" ref="OD214">IF($ND214=0,"",(IFERROR( (IFERROR($ND214/FRACAS!$AY$1*60,0) - SUMPRODUCT( (FRACAS!$K$5:$K$9999=OD$2) * IFERROR(FRACAS!$AN$5:$AN$9999,0) ) ) / IFERROR($ND214/FRACAS!$AY$1*60,0), 1 )))</f>
        <v/>
      </c>
      <c r="OE214" s="347" t="str" cm="1">
        <f t="array" ref="OE214">IF($ND214=0,"",(IFERROR( (IFERROR($ND214/FRACAS!$AY$1*60,0) - SUMPRODUCT( (FRACAS!$K$5:$K$9999=OE$2) * IFERROR(FRACAS!$AN$5:$AN$9999,0) ) ) / IFERROR($ND214/FRACAS!$AY$1*60,0), 1 )))</f>
        <v/>
      </c>
      <c r="OF214" s="347" t="str" cm="1">
        <f t="array" ref="OF214">IF($ND214=0,"",(IFERROR( (IFERROR($ND214/FRACAS!$AY$1*60,0) - SUMPRODUCT( (FRACAS!$K$5:$K$9999=OF$2) * IFERROR(FRACAS!$AN$5:$AN$9999,0) ) ) / IFERROR($ND214/FRACAS!$AY$1*60,0), 1 )))</f>
        <v/>
      </c>
      <c r="OG214" s="347" t="str" cm="1">
        <f t="array" ref="OG214">IF($ND214=0,"",(IFERROR( (IFERROR($ND214/FRACAS!$AY$1*60,0) - SUMPRODUCT( (FRACAS!$K$5:$K$9999=OG$2) * IFERROR(FRACAS!$AN$5:$AN$9999,0) ) ) / IFERROR($ND214/FRACAS!$AY$1*60,0), 1 )))</f>
        <v/>
      </c>
      <c r="OH214" s="347" t="str" cm="1">
        <f t="array" ref="OH214">IF($ND214=0,"",(IFERROR( (IFERROR($ND214/FRACAS!$AY$1*60,0) - SUMPRODUCT( (FRACAS!$K$5:$K$9999=OH$2) * IFERROR(FRACAS!$AN$5:$AN$9999,0) ) ) / IFERROR($ND214/FRACAS!$AY$1*60,0), 1 )))</f>
        <v/>
      </c>
      <c r="OI214" s="347" t="str" cm="1">
        <f t="array" ref="OI214">IF($ND214=0,"",(IFERROR( (IFERROR($ND214/FRACAS!$AY$1*60,0) - SUMPRODUCT( (FRACAS!$K$5:$K$9999=OI$2) * IFERROR(FRACAS!$AN$5:$AN$9999,0) ) ) / IFERROR($ND214/FRACAS!$AY$1*60,0), 1 )))</f>
        <v/>
      </c>
      <c r="OJ214" s="347" t="str" cm="1">
        <f t="array" ref="OJ214">IF($ND214=0,"",(IFERROR( (IFERROR($ND214/FRACAS!$AY$1*60,0) - SUMPRODUCT( (FRACAS!$K$5:$K$9999=OJ$2) * IFERROR(FRACAS!$AN$5:$AN$9999,0) ) ) / IFERROR($ND214/FRACAS!$AY$1*60,0), 1 )))</f>
        <v/>
      </c>
      <c r="OK214" s="347" t="str" cm="1">
        <f t="array" ref="OK214">IF($ND214=0,"",(IFERROR( (IFERROR($ND214/FRACAS!$AY$1*60,0) - SUMPRODUCT( (FRACAS!$K$5:$K$9999=OK$2) * IFERROR(FRACAS!$AN$5:$AN$9999,0) ) ) / IFERROR($ND214/FRACAS!$AY$1*60,0), 1 )))</f>
        <v/>
      </c>
      <c r="OL214" s="347" t="str" cm="1">
        <f t="array" ref="OL214">IF($ND214=0,"",(IFERROR( (IFERROR($ND214/FRACAS!$AY$1*60,0) - SUMPRODUCT( (FRACAS!$K$5:$K$9999=OL$2) * IFERROR(FRACAS!$AN$5:$AN$9999,0) ) ) / IFERROR($ND214/FRACAS!$AY$1*60,0), 1 )))</f>
        <v/>
      </c>
      <c r="OM214" s="347" t="str" cm="1">
        <f t="array" ref="OM214">IF($ND214=0,"",(IFERROR( (IFERROR($ND214/FRACAS!$AY$1*60,0) - SUMPRODUCT( (FRACAS!$K$5:$K$9999=OM$2) * IFERROR(FRACAS!$AN$5:$AN$9999,0) ) ) / IFERROR($ND214/FRACAS!$AY$1*60,0), 1 )))</f>
        <v/>
      </c>
      <c r="ON214" s="347" t="str" cm="1">
        <f t="array" ref="ON214">IF($ND214=0,"",(IFERROR( (IFERROR($ND214/FRACAS!$AY$1*60,0) - SUMPRODUCT( (FRACAS!$K$5:$K$9999=ON$2) * IFERROR(FRACAS!$AN$5:$AN$9999,0) ) ) / IFERROR($ND214/FRACAS!$AY$1*60,0), 1 )))</f>
        <v/>
      </c>
    </row>
    <row r="215" spans="2:404" ht="15" customHeight="1">
      <c r="B215" s="301" t="s">
        <v>218</v>
      </c>
      <c r="C215" s="302">
        <v>46731</v>
      </c>
      <c r="D215" s="279"/>
      <c r="E215" s="279"/>
      <c r="F215" s="279"/>
      <c r="G215" s="279"/>
      <c r="H215" s="279"/>
      <c r="I215" s="279"/>
      <c r="J215" s="279"/>
      <c r="K215" s="279"/>
      <c r="L215" s="279"/>
      <c r="M215" s="279"/>
      <c r="N215" s="305"/>
      <c r="O215" s="279"/>
      <c r="P215" s="279"/>
      <c r="Q215" s="279"/>
      <c r="R215" s="279"/>
      <c r="S215" s="279"/>
      <c r="T215" s="279"/>
      <c r="U215" s="279"/>
      <c r="V215" s="279"/>
      <c r="W215" s="279"/>
      <c r="X215" s="279"/>
      <c r="Y215" s="279"/>
      <c r="Z215" s="279"/>
      <c r="AA215" s="279"/>
      <c r="AB215" s="279"/>
      <c r="AC215" s="279"/>
      <c r="AD215" s="279"/>
      <c r="AE215" s="279"/>
      <c r="AF215" s="279"/>
      <c r="AG215" s="279"/>
      <c r="AH215" s="279"/>
      <c r="AI215" s="279"/>
      <c r="AJ215" s="279"/>
      <c r="AK215" s="279"/>
      <c r="AL215" s="279"/>
      <c r="AM215" s="279"/>
      <c r="AN215" s="279"/>
      <c r="AO215" s="279"/>
      <c r="AP215" s="279"/>
      <c r="AQ215" s="279"/>
      <c r="AR215" s="279"/>
      <c r="AS215" s="279"/>
      <c r="AT215" s="279"/>
      <c r="AU215" s="279"/>
      <c r="AV215" s="279"/>
      <c r="AW215" s="279"/>
      <c r="AX215" s="279"/>
      <c r="AY215" s="279"/>
      <c r="AZ215" s="279"/>
      <c r="BA215" s="280"/>
      <c r="BB215" s="266"/>
      <c r="BD215" s="352"/>
      <c r="BE215" s="352"/>
      <c r="BF215" s="352"/>
      <c r="BG215" s="352"/>
      <c r="BH215" s="352"/>
      <c r="BI215" s="352"/>
      <c r="BJ215" s="352"/>
      <c r="BK215" s="352"/>
      <c r="BL215" s="352"/>
      <c r="BM215" s="352"/>
      <c r="BN215" s="352"/>
      <c r="BO215" s="352"/>
      <c r="BP215" s="352"/>
      <c r="BQ215" s="352"/>
      <c r="BR215" s="352"/>
      <c r="BS215" s="352"/>
      <c r="BT215" s="352"/>
      <c r="BU215" s="352"/>
      <c r="BV215" s="352"/>
      <c r="BW215" s="352"/>
      <c r="BX215" s="352"/>
      <c r="BY215" s="352"/>
      <c r="BZ215" s="352"/>
      <c r="CA215" s="352"/>
      <c r="CB215" s="352"/>
      <c r="CC215" s="352"/>
      <c r="CD215" s="352"/>
      <c r="CE215" s="352"/>
      <c r="CF215" s="352"/>
      <c r="CG215" s="352"/>
      <c r="CH215" s="352"/>
      <c r="CI215" s="352"/>
      <c r="CJ215" s="352"/>
      <c r="CK215" s="352"/>
      <c r="CL215" s="352"/>
      <c r="CM215" s="352"/>
      <c r="CN215" s="352"/>
      <c r="CO215" s="352"/>
      <c r="CP215" s="352"/>
      <c r="CQ215" s="352"/>
      <c r="CR215" s="352"/>
      <c r="CS215" s="352"/>
      <c r="CT215" s="352"/>
      <c r="CU215" s="352"/>
      <c r="CV215" s="352"/>
      <c r="CW215" s="352"/>
      <c r="CX215" s="352"/>
      <c r="CY215" s="352"/>
      <c r="CZ215" s="352"/>
      <c r="DA215" s="352"/>
      <c r="DC215" s="266">
        <f t="shared" si="19"/>
        <v>0</v>
      </c>
      <c r="DD215" s="302" t="str">
        <f t="shared" si="20"/>
        <v/>
      </c>
      <c r="DE215" s="328" t="str">
        <f>IF(D215&gt; 0,(COUNTIFS(FRACAS!$B$5:$B$9997, D$4, FRACAS!$D$5:$D$9997, "&lt;="&amp;D215)), "" )</f>
        <v/>
      </c>
      <c r="DF215" s="282" t="str">
        <f>IF(E215&gt; 0,(COUNTIFS(FRACAS!$B$5:$B$9997, E$4, FRACAS!$D$5:$D$9997, "&lt;="&amp;E215)), "" )</f>
        <v/>
      </c>
      <c r="DG215" s="282" t="str">
        <f>IF(F215&gt; 0,(COUNTIFS(FRACAS!$B$5:$B$9997, F$4, FRACAS!$D$5:$D$9997, "&lt;="&amp;F215)), "" )</f>
        <v/>
      </c>
      <c r="DH215" s="282" t="str">
        <f>IF(G215&gt; 0,(COUNTIFS(FRACAS!$B$5:$B$9997, G$4, FRACAS!$D$5:$D$9997, "&lt;="&amp;G215)), "" )</f>
        <v/>
      </c>
      <c r="DI215" s="282" t="str">
        <f>IF(H215&gt; 0,(COUNTIFS(FRACAS!$B$5:$B$9997, H$4, FRACAS!$D$5:$D$9997, "&lt;="&amp;H215)), "" )</f>
        <v/>
      </c>
      <c r="DJ215" s="282" t="str">
        <f>IF(I215&gt; 0,(COUNTIFS(FRACAS!$B$5:$B$9997, I$4, FRACAS!$D$5:$D$9997, "&lt;="&amp;I215)), "" )</f>
        <v/>
      </c>
      <c r="DK215" s="282" t="str">
        <f>IF(J215&gt; 0,(COUNTIFS(FRACAS!$B$5:$B$9997, J$4, FRACAS!$D$5:$D$9997, "&lt;="&amp;J215)), "" )</f>
        <v/>
      </c>
      <c r="DL215" s="282" t="str">
        <f>IF(K215&gt; 0,(COUNTIFS(FRACAS!$B$5:$B$9997, K$4, FRACAS!$D$5:$D$9997, "&lt;="&amp;K215)), "" )</f>
        <v/>
      </c>
      <c r="DM215" s="282" t="str">
        <f>IF(L215&gt; 0,(COUNTIFS(FRACAS!$B$5:$B$9997, L$4, FRACAS!$D$5:$D$9997, "&lt;="&amp;L215)), "" )</f>
        <v/>
      </c>
      <c r="DN215" s="282" t="str">
        <f>IF(M215&gt; 0,(COUNTIFS(FRACAS!$B$5:$B$9997, M$4, FRACAS!$D$5:$D$9997, "&lt;="&amp;M215)), "" )</f>
        <v/>
      </c>
      <c r="DO215" s="308"/>
      <c r="DP215" s="276"/>
      <c r="DQ215" s="276"/>
      <c r="DR215" s="276"/>
      <c r="DS215" s="276"/>
      <c r="DT215" s="276"/>
      <c r="DU215" s="276"/>
      <c r="DV215" s="276"/>
      <c r="DW215" s="276"/>
      <c r="DX215" s="276"/>
      <c r="DY215" s="276"/>
      <c r="DZ215" s="276"/>
      <c r="EA215" s="276"/>
      <c r="EB215" s="276"/>
      <c r="EC215" s="276"/>
      <c r="ED215" s="276"/>
      <c r="EE215" s="276"/>
      <c r="EF215" s="276"/>
      <c r="EG215" s="276"/>
      <c r="EH215" s="276"/>
      <c r="EI215" s="276"/>
      <c r="EJ215" s="276"/>
      <c r="EK215" s="276"/>
      <c r="EL215" s="276"/>
      <c r="EM215" s="276"/>
      <c r="EN215" s="276"/>
      <c r="EO215" s="276"/>
      <c r="EP215" s="276"/>
      <c r="EQ215" s="276"/>
      <c r="ER215" s="276"/>
      <c r="ES215" s="276"/>
      <c r="ET215" s="276"/>
      <c r="EU215" s="276"/>
      <c r="EV215" s="276"/>
      <c r="EW215" s="276"/>
      <c r="EX215" s="276"/>
      <c r="EY215" s="276"/>
      <c r="EZ215" s="276"/>
      <c r="FA215" s="276"/>
      <c r="FB215" s="277"/>
      <c r="JN215" s="310"/>
      <c r="JO215" s="309"/>
      <c r="JP215" s="309"/>
      <c r="JQ215" s="309"/>
      <c r="JR215" s="309"/>
      <c r="JS215" s="309"/>
      <c r="JT215" s="309"/>
      <c r="JU215" s="309"/>
      <c r="JV215" s="309"/>
      <c r="JW215" s="309"/>
      <c r="JX215" s="309"/>
      <c r="JY215" s="309"/>
      <c r="JZ215" s="309"/>
      <c r="KA215" s="309"/>
      <c r="KB215" s="309"/>
      <c r="KC215" s="309"/>
      <c r="KD215" s="309"/>
      <c r="KE215" s="309"/>
      <c r="KF215" s="309"/>
      <c r="KG215" s="309"/>
      <c r="KH215" s="309"/>
      <c r="KI215" s="309"/>
      <c r="KJ215" s="309"/>
      <c r="KK215" s="309"/>
      <c r="KL215" s="309"/>
      <c r="KM215" s="309"/>
      <c r="KN215" s="309"/>
      <c r="KO215" s="309"/>
      <c r="KP215" s="309"/>
      <c r="KQ215" s="309"/>
      <c r="KR215" s="309"/>
      <c r="KS215" s="309"/>
      <c r="KT215" s="309"/>
      <c r="KU215" s="309"/>
      <c r="KV215" s="309"/>
      <c r="KW215" s="309"/>
      <c r="KX215" s="309"/>
      <c r="KY215" s="309"/>
      <c r="KZ215" s="309"/>
      <c r="LA215" s="309"/>
      <c r="LC215" s="302" t="str">
        <f t="shared" si="22"/>
        <v/>
      </c>
      <c r="LD215" s="354" t="str" cm="1">
        <f t="array" ref="LD215">IFERROR(
    (((D215/FRACAS!$AY$1)*60))
    /
    (((D215/FRACAS!$AY$1)*60) + SUMPRODUCT((FRACAS!$B$5:$B$9997=D$4)*(FRACAS!$D$5:$D$9997&lt;=D215)*(IFERROR(FRACAS!$AM$5:$AM$9997,0)))
    ),"")</f>
        <v/>
      </c>
      <c r="LE215" s="354" t="str" cm="1">
        <f t="array" ref="LE215">IFERROR(
    (((E215/FRACAS!$AY$1)*60))
    /
    (((E215/FRACAS!$AY$1)*60) + SUMPRODUCT((FRACAS!$B$5:$B$9997=E$4)*(FRACAS!$D$5:$D$9997&lt;=E215)*(IFERROR(FRACAS!$AM$5:$AM$9997,0)))
    ),"")</f>
        <v/>
      </c>
      <c r="LF215" s="354" t="str" cm="1">
        <f t="array" ref="LF215">IFERROR(
    (((F215/FRACAS!$AY$1)*60))
    /
    (((F215/FRACAS!$AY$1)*60) + SUMPRODUCT((FRACAS!$B$5:$B$9997=F$4)*(FRACAS!$D$5:$D$9997&lt;=F215)*(IFERROR(FRACAS!$AM$5:$AM$9997,0)))
    ),"")</f>
        <v/>
      </c>
      <c r="LG215" s="354" t="str" cm="1">
        <f t="array" ref="LG215">IFERROR(
    (((G215/FRACAS!$AY$1)*60))
    /
    (((G215/FRACAS!$AY$1)*60) + SUMPRODUCT((FRACAS!$B$5:$B$9997=G$4)*(FRACAS!$D$5:$D$9997&lt;=G215)*(IFERROR(FRACAS!$AM$5:$AM$9997,0)))
    ),"")</f>
        <v/>
      </c>
      <c r="LH215" s="354" t="str" cm="1">
        <f t="array" ref="LH215">IFERROR(
    (((H215/FRACAS!$AY$1)*60))
    /
    (((H215/FRACAS!$AY$1)*60) + SUMPRODUCT((FRACAS!$B$5:$B$9997=H$4)*(FRACAS!$D$5:$D$9997&lt;=H215)*(IFERROR(FRACAS!$AM$5:$AM$9997,0)))
    ),"")</f>
        <v/>
      </c>
      <c r="LI215" s="354" t="str" cm="1">
        <f t="array" ref="LI215">IFERROR(
    (((I215/FRACAS!$AY$1)*60))
    /
    (((I215/FRACAS!$AY$1)*60) + SUMPRODUCT((FRACAS!$B$5:$B$9997=I$4)*(FRACAS!$D$5:$D$9997&lt;=I215)*(IFERROR(FRACAS!$AM$5:$AM$9997,0)))
    ),"")</f>
        <v/>
      </c>
      <c r="LJ215" s="354" t="str" cm="1">
        <f t="array" ref="LJ215">IFERROR(
    (((J215/FRACAS!$AY$1)*60))
    /
    (((J215/FRACAS!$AY$1)*60) + SUMPRODUCT((FRACAS!$B$5:$B$9997=J$4)*(FRACAS!$D$5:$D$9997&lt;=J215)*(IFERROR(FRACAS!$AM$5:$AM$9997,0)))
    ),"")</f>
        <v/>
      </c>
      <c r="LK215" s="354" t="str" cm="1">
        <f t="array" ref="LK215">IFERROR(
    (((K215/FRACAS!$AY$1)*60))
    /
    (((K215/FRACAS!$AY$1)*60) + SUMPRODUCT((FRACAS!$B$5:$B$9997=K$4)*(FRACAS!$D$5:$D$9997&lt;=K215)*(IFERROR(FRACAS!$AM$5:$AM$9997,0)))
    ),"")</f>
        <v/>
      </c>
      <c r="LL215" s="354" t="str" cm="1">
        <f t="array" ref="LL215">IFERROR(
    (((L215/FRACAS!$AY$1)*60))
    /
    (((L215/FRACAS!$AY$1)*60) + SUMPRODUCT((FRACAS!$B$5:$B$9997=L$4)*(FRACAS!$D$5:$D$9997&lt;=L215)*(IFERROR(FRACAS!$AM$5:$AM$9997,0)))
    ),"")</f>
        <v/>
      </c>
      <c r="LM215" s="354" t="str" cm="1">
        <f t="array" ref="LM215">IFERROR(
    (((M215/FRACAS!$AY$1)*60))
    /
    (((M215/FRACAS!$AY$1)*60) + SUMPRODUCT((FRACAS!$B$5:$B$9997=M$4)*(FRACAS!$D$5:$D$9997&lt;=M215)*(IFERROR(FRACAS!$AM$5:$AM$9997,0)))
    ),"")</f>
        <v/>
      </c>
      <c r="LN215" s="308"/>
      <c r="LO215" s="276"/>
      <c r="LP215" s="276"/>
      <c r="LQ215" s="276"/>
      <c r="LR215" s="276"/>
      <c r="LS215" s="276"/>
      <c r="LT215" s="276"/>
      <c r="LU215" s="276"/>
      <c r="LV215" s="276"/>
      <c r="LW215" s="276"/>
      <c r="LX215" s="276"/>
      <c r="LY215" s="276"/>
      <c r="LZ215" s="276"/>
      <c r="MA215" s="276"/>
      <c r="MB215" s="276"/>
      <c r="MC215" s="276"/>
      <c r="MD215" s="276"/>
      <c r="ME215" s="276"/>
      <c r="MF215" s="276"/>
      <c r="MG215" s="276"/>
      <c r="MH215" s="276"/>
      <c r="MI215" s="276"/>
      <c r="MJ215" s="276"/>
      <c r="MK215" s="276"/>
      <c r="ML215" s="276"/>
      <c r="MM215" s="276"/>
      <c r="MN215" s="276"/>
      <c r="MO215" s="276"/>
      <c r="MP215" s="276"/>
      <c r="MQ215" s="276"/>
      <c r="MR215" s="276"/>
      <c r="MS215" s="276"/>
      <c r="MT215" s="276"/>
      <c r="MU215" s="276"/>
      <c r="MV215" s="276"/>
      <c r="MW215" s="276"/>
      <c r="MX215" s="276"/>
      <c r="MY215" s="276"/>
      <c r="MZ215" s="276"/>
      <c r="NA215" s="277"/>
      <c r="ND215" s="345">
        <f t="shared" si="23"/>
        <v>0</v>
      </c>
      <c r="NE215" s="346" t="str">
        <f t="shared" si="21"/>
        <v/>
      </c>
      <c r="NF215" s="347" t="str" cm="1">
        <f t="array" ref="NF215">IF($ND215=0,"",(IFERROR( (IFERROR($ND215/FRACAS!$AY$1*60,0) - SUMPRODUCT( (FRACAS!$K$5:$K$9999=NF$2) * IFERROR(FRACAS!$AN$5:$AN$9999,0) ) ) / IFERROR($ND215/FRACAS!$AY$1*60,0), 1 )))</f>
        <v/>
      </c>
      <c r="NG215" s="347" t="str" cm="1">
        <f t="array" ref="NG215">IF($ND215=0,"",(IFERROR( (IFERROR($ND215/FRACAS!$AY$1*60,0) - SUMPRODUCT( (FRACAS!$K$5:$K$9999=NG$2) * IFERROR(FRACAS!$AN$5:$AN$9999,0) ) ) / IFERROR($ND215/FRACAS!$AY$1*60,0), 1 )))</f>
        <v/>
      </c>
      <c r="NH215" s="347" t="str" cm="1">
        <f t="array" ref="NH215">IF($ND215=0,"",(IFERROR( (IFERROR($ND215/FRACAS!$AY$1*60,0) - SUMPRODUCT( (FRACAS!$K$5:$K$9999=NH$2) * IFERROR(FRACAS!$AN$5:$AN$9999,0) ) ) / IFERROR($ND215/FRACAS!$AY$1*60,0), 1 )))</f>
        <v/>
      </c>
      <c r="NI215" s="347" t="str" cm="1">
        <f t="array" ref="NI215">IF($ND215=0,"",(IFERROR( (IFERROR($ND215/FRACAS!$AY$1*60,0) - SUMPRODUCT( (FRACAS!$K$5:$K$9999=NI$2) * IFERROR(FRACAS!$AN$5:$AN$9999,0) ) ) / IFERROR($ND215/FRACAS!$AY$1*60,0), 1 )))</f>
        <v/>
      </c>
      <c r="NJ215" s="347" t="str" cm="1">
        <f t="array" ref="NJ215">IF($ND215=0,"",(IFERROR( (IFERROR($ND215/FRACAS!$AY$1*60,0) - SUMPRODUCT( (FRACAS!$K$5:$K$9999=NJ$2) * IFERROR(FRACAS!$AN$5:$AN$9999,0) ) ) / IFERROR($ND215/FRACAS!$AY$1*60,0), 1 )))</f>
        <v/>
      </c>
      <c r="NK215" s="347" t="str" cm="1">
        <f t="array" ref="NK215">IF($ND215=0,"",(IFERROR( (IFERROR($ND215/FRACAS!$AY$1*60,0) - SUMPRODUCT( (FRACAS!$K$5:$K$9999=NK$2) * IFERROR(FRACAS!$AN$5:$AN$9999,0) ) ) / IFERROR($ND215/FRACAS!$AY$1*60,0), 1 )))</f>
        <v/>
      </c>
      <c r="NL215" s="347" t="str" cm="1">
        <f t="array" ref="NL215">IF($ND215=0,"",(IFERROR( (IFERROR($ND215/FRACAS!$AY$1*60,0) - SUMPRODUCT( (FRACAS!$K$5:$K$9999=NL$2) * IFERROR(FRACAS!$AN$5:$AN$9999,0) ) ) / IFERROR($ND215/FRACAS!$AY$1*60,0), 1 )))</f>
        <v/>
      </c>
      <c r="NM215" s="347" t="str" cm="1">
        <f t="array" ref="NM215">IF($ND215=0,"",(IFERROR( (IFERROR($ND215/FRACAS!$AY$1*60,0) - SUMPRODUCT( (FRACAS!$K$5:$K$9999=NM$2) * IFERROR(FRACAS!$AN$5:$AN$9999,0) ) ) / IFERROR($ND215/FRACAS!$AY$1*60,0), 1 )))</f>
        <v/>
      </c>
      <c r="NN215" s="347" t="str" cm="1">
        <f t="array" ref="NN215">IF($ND215=0,"",(IFERROR( (IFERROR($ND215/FRACAS!$AY$1*60,0) - SUMPRODUCT( (FRACAS!$K$5:$K$9999=NN$2) * IFERROR(FRACAS!$AN$5:$AN$9999,0) ) ) / IFERROR($ND215/FRACAS!$AY$1*60,0), 1 )))</f>
        <v/>
      </c>
      <c r="NO215" s="347" t="str" cm="1">
        <f t="array" ref="NO215">IF($ND215=0,"",(IFERROR( (IFERROR($ND215/FRACAS!$AY$1*60,0) - SUMPRODUCT( (FRACAS!$K$5:$K$9999=NO$2) * IFERROR(FRACAS!$AN$5:$AN$9999,0) ) ) / IFERROR($ND215/FRACAS!$AY$1*60,0), 1 )))</f>
        <v/>
      </c>
      <c r="NP215" s="347" t="str" cm="1">
        <f t="array" ref="NP215">IF($ND215=0,"",(IFERROR( (IFERROR($ND215/FRACAS!$AY$1*60,0) - SUMPRODUCT( (FRACAS!$K$5:$K$9999=NP$2) * IFERROR(FRACAS!$AN$5:$AN$9999,0) ) ) / IFERROR($ND215/FRACAS!$AY$1*60,0), 1 )))</f>
        <v/>
      </c>
      <c r="NQ215" s="347" t="str" cm="1">
        <f t="array" ref="NQ215">IF($ND215=0,"",(IFERROR( (IFERROR($ND215/FRACAS!$AY$1*60,0) - SUMPRODUCT( (FRACAS!$K$5:$K$9999=NQ$2) * IFERROR(FRACAS!$AN$5:$AN$9999,0) ) ) / IFERROR($ND215/FRACAS!$AY$1*60,0), 1 )))</f>
        <v/>
      </c>
      <c r="NR215" s="347" t="str" cm="1">
        <f t="array" ref="NR215">IF($ND215=0,"",(IFERROR( (IFERROR($ND215/FRACAS!$AY$1*60,0) - SUMPRODUCT( (FRACAS!$K$5:$K$9999=NR$2) * IFERROR(FRACAS!$AN$5:$AN$9999,0) ) ) / IFERROR($ND215/FRACAS!$AY$1*60,0), 1 )))</f>
        <v/>
      </c>
      <c r="NS215" s="347" t="str" cm="1">
        <f t="array" ref="NS215">IF($ND215=0,"",(IFERROR( (IFERROR($ND215/FRACAS!$AY$1*60,0) - SUMPRODUCT( (FRACAS!$K$5:$K$9999=NS$2) * IFERROR(FRACAS!$AN$5:$AN$9999,0) ) ) / IFERROR($ND215/FRACAS!$AY$1*60,0), 1 )))</f>
        <v/>
      </c>
      <c r="NT215" s="347" t="str" cm="1">
        <f t="array" ref="NT215">IF($ND215=0,"",(IFERROR( (IFERROR($ND215/FRACAS!$AY$1*60,0) - SUMPRODUCT( (FRACAS!$K$5:$K$9999=NT$2) * IFERROR(FRACAS!$AN$5:$AN$9999,0) ) ) / IFERROR($ND215/FRACAS!$AY$1*60,0), 1 )))</f>
        <v/>
      </c>
      <c r="NU215" s="347" t="str" cm="1">
        <f t="array" ref="NU215">IF($ND215=0,"",(IFERROR( (IFERROR($ND215/FRACAS!$AY$1*60,0) - SUMPRODUCT( (FRACAS!$K$5:$K$9999=NU$2) * IFERROR(FRACAS!$AN$5:$AN$9999,0) ) ) / IFERROR($ND215/FRACAS!$AY$1*60,0), 1 )))</f>
        <v/>
      </c>
      <c r="NV215" s="347" t="str" cm="1">
        <f t="array" ref="NV215">IF($ND215=0,"",(IFERROR( (IFERROR($ND215/FRACAS!$AY$1*60,0) - SUMPRODUCT( (FRACAS!$K$5:$K$9999=NV$2) * IFERROR(FRACAS!$AN$5:$AN$9999,0) ) ) / IFERROR($ND215/FRACAS!$AY$1*60,0), 1 )))</f>
        <v/>
      </c>
      <c r="NW215" s="347" t="str" cm="1">
        <f t="array" ref="NW215">IF($ND215=0,"",(IFERROR( (IFERROR($ND215/FRACAS!$AY$1*60,0) - SUMPRODUCT( (FRACAS!$K$5:$K$9999=NW$2) * IFERROR(FRACAS!$AN$5:$AN$9999,0) ) ) / IFERROR($ND215/FRACAS!$AY$1*60,0), 1 )))</f>
        <v/>
      </c>
      <c r="NX215" s="347" t="str" cm="1">
        <f t="array" ref="NX215">IF($ND215=0,"",(IFERROR( (IFERROR($ND215/FRACAS!$AY$1*60,0) - SUMPRODUCT( (FRACAS!$K$5:$K$9999=NX$2) * IFERROR(FRACAS!$AN$5:$AN$9999,0) ) ) / IFERROR($ND215/FRACAS!$AY$1*60,0), 1 )))</f>
        <v/>
      </c>
      <c r="NY215" s="347" t="str" cm="1">
        <f t="array" ref="NY215">IF($ND215=0,"",(IFERROR( (IFERROR($ND215/FRACAS!$AY$1*60,0) - SUMPRODUCT( (FRACAS!$K$5:$K$9999=NY$2) * IFERROR(FRACAS!$AN$5:$AN$9999,0) ) ) / IFERROR($ND215/FRACAS!$AY$1*60,0), 1 )))</f>
        <v/>
      </c>
      <c r="NZ215" s="347" t="str" cm="1">
        <f t="array" ref="NZ215">IF($ND215=0,"",(IFERROR( (IFERROR($ND215/FRACAS!$AY$1*60,0) - SUMPRODUCT( (FRACAS!$K$5:$K$9999=NZ$2) * IFERROR(FRACAS!$AN$5:$AN$9999,0) ) ) / IFERROR($ND215/FRACAS!$AY$1*60,0), 1 )))</f>
        <v/>
      </c>
      <c r="OA215" s="347" t="str" cm="1">
        <f t="array" ref="OA215">IF($ND215=0,"",(IFERROR( (IFERROR($ND215/FRACAS!$AY$1*60,0) - SUMPRODUCT( (FRACAS!$K$5:$K$9999=OA$2) * IFERROR(FRACAS!$AN$5:$AN$9999,0) ) ) / IFERROR($ND215/FRACAS!$AY$1*60,0), 1 )))</f>
        <v/>
      </c>
      <c r="OB215" s="347" t="str" cm="1">
        <f t="array" ref="OB215">IF($ND215=0,"",(IFERROR( (IFERROR($ND215/FRACAS!$AY$1*60,0) - SUMPRODUCT( (FRACAS!$K$5:$K$9999=OB$2) * IFERROR(FRACAS!$AN$5:$AN$9999,0) ) ) / IFERROR($ND215/FRACAS!$AY$1*60,0), 1 )))</f>
        <v/>
      </c>
      <c r="OC215" s="347" t="str" cm="1">
        <f t="array" ref="OC215">IF($ND215=0,"",(IFERROR( (IFERROR($ND215/FRACAS!$AY$1*60,0) - SUMPRODUCT( (FRACAS!$K$5:$K$9999=OC$2) * IFERROR(FRACAS!$AN$5:$AN$9999,0) ) ) / IFERROR($ND215/FRACAS!$AY$1*60,0), 1 )))</f>
        <v/>
      </c>
      <c r="OD215" s="347" t="str" cm="1">
        <f t="array" ref="OD215">IF($ND215=0,"",(IFERROR( (IFERROR($ND215/FRACAS!$AY$1*60,0) - SUMPRODUCT( (FRACAS!$K$5:$K$9999=OD$2) * IFERROR(FRACAS!$AN$5:$AN$9999,0) ) ) / IFERROR($ND215/FRACAS!$AY$1*60,0), 1 )))</f>
        <v/>
      </c>
      <c r="OE215" s="347" t="str" cm="1">
        <f t="array" ref="OE215">IF($ND215=0,"",(IFERROR( (IFERROR($ND215/FRACAS!$AY$1*60,0) - SUMPRODUCT( (FRACAS!$K$5:$K$9999=OE$2) * IFERROR(FRACAS!$AN$5:$AN$9999,0) ) ) / IFERROR($ND215/FRACAS!$AY$1*60,0), 1 )))</f>
        <v/>
      </c>
      <c r="OF215" s="347" t="str" cm="1">
        <f t="array" ref="OF215">IF($ND215=0,"",(IFERROR( (IFERROR($ND215/FRACAS!$AY$1*60,0) - SUMPRODUCT( (FRACAS!$K$5:$K$9999=OF$2) * IFERROR(FRACAS!$AN$5:$AN$9999,0) ) ) / IFERROR($ND215/FRACAS!$AY$1*60,0), 1 )))</f>
        <v/>
      </c>
      <c r="OG215" s="347" t="str" cm="1">
        <f t="array" ref="OG215">IF($ND215=0,"",(IFERROR( (IFERROR($ND215/FRACAS!$AY$1*60,0) - SUMPRODUCT( (FRACAS!$K$5:$K$9999=OG$2) * IFERROR(FRACAS!$AN$5:$AN$9999,0) ) ) / IFERROR($ND215/FRACAS!$AY$1*60,0), 1 )))</f>
        <v/>
      </c>
      <c r="OH215" s="347" t="str" cm="1">
        <f t="array" ref="OH215">IF($ND215=0,"",(IFERROR( (IFERROR($ND215/FRACAS!$AY$1*60,0) - SUMPRODUCT( (FRACAS!$K$5:$K$9999=OH$2) * IFERROR(FRACAS!$AN$5:$AN$9999,0) ) ) / IFERROR($ND215/FRACAS!$AY$1*60,0), 1 )))</f>
        <v/>
      </c>
      <c r="OI215" s="347" t="str" cm="1">
        <f t="array" ref="OI215">IF($ND215=0,"",(IFERROR( (IFERROR($ND215/FRACAS!$AY$1*60,0) - SUMPRODUCT( (FRACAS!$K$5:$K$9999=OI$2) * IFERROR(FRACAS!$AN$5:$AN$9999,0) ) ) / IFERROR($ND215/FRACAS!$AY$1*60,0), 1 )))</f>
        <v/>
      </c>
      <c r="OJ215" s="347" t="str" cm="1">
        <f t="array" ref="OJ215">IF($ND215=0,"",(IFERROR( (IFERROR($ND215/FRACAS!$AY$1*60,0) - SUMPRODUCT( (FRACAS!$K$5:$K$9999=OJ$2) * IFERROR(FRACAS!$AN$5:$AN$9999,0) ) ) / IFERROR($ND215/FRACAS!$AY$1*60,0), 1 )))</f>
        <v/>
      </c>
      <c r="OK215" s="347" t="str" cm="1">
        <f t="array" ref="OK215">IF($ND215=0,"",(IFERROR( (IFERROR($ND215/FRACAS!$AY$1*60,0) - SUMPRODUCT( (FRACAS!$K$5:$K$9999=OK$2) * IFERROR(FRACAS!$AN$5:$AN$9999,0) ) ) / IFERROR($ND215/FRACAS!$AY$1*60,0), 1 )))</f>
        <v/>
      </c>
      <c r="OL215" s="347" t="str" cm="1">
        <f t="array" ref="OL215">IF($ND215=0,"",(IFERROR( (IFERROR($ND215/FRACAS!$AY$1*60,0) - SUMPRODUCT( (FRACAS!$K$5:$K$9999=OL$2) * IFERROR(FRACAS!$AN$5:$AN$9999,0) ) ) / IFERROR($ND215/FRACAS!$AY$1*60,0), 1 )))</f>
        <v/>
      </c>
      <c r="OM215" s="347" t="str" cm="1">
        <f t="array" ref="OM215">IF($ND215=0,"",(IFERROR( (IFERROR($ND215/FRACAS!$AY$1*60,0) - SUMPRODUCT( (FRACAS!$K$5:$K$9999=OM$2) * IFERROR(FRACAS!$AN$5:$AN$9999,0) ) ) / IFERROR($ND215/FRACAS!$AY$1*60,0), 1 )))</f>
        <v/>
      </c>
      <c r="ON215" s="347" t="str" cm="1">
        <f t="array" ref="ON215">IF($ND215=0,"",(IFERROR( (IFERROR($ND215/FRACAS!$AY$1*60,0) - SUMPRODUCT( (FRACAS!$K$5:$K$9999=ON$2) * IFERROR(FRACAS!$AN$5:$AN$9999,0) ) ) / IFERROR($ND215/FRACAS!$AY$1*60,0), 1 )))</f>
        <v/>
      </c>
    </row>
    <row r="216" spans="2:404" ht="15" customHeight="1">
      <c r="B216" s="301" t="s">
        <v>219</v>
      </c>
      <c r="C216" s="302">
        <v>46738</v>
      </c>
      <c r="D216" s="279"/>
      <c r="E216" s="279"/>
      <c r="F216" s="279"/>
      <c r="G216" s="279"/>
      <c r="H216" s="279"/>
      <c r="I216" s="279"/>
      <c r="J216" s="279"/>
      <c r="K216" s="279"/>
      <c r="L216" s="279"/>
      <c r="M216" s="279"/>
      <c r="N216" s="305"/>
      <c r="O216" s="279"/>
      <c r="P216" s="279"/>
      <c r="Q216" s="279"/>
      <c r="R216" s="279"/>
      <c r="S216" s="279"/>
      <c r="T216" s="279"/>
      <c r="U216" s="279"/>
      <c r="V216" s="279"/>
      <c r="W216" s="279"/>
      <c r="X216" s="279"/>
      <c r="Y216" s="279"/>
      <c r="Z216" s="279"/>
      <c r="AA216" s="279"/>
      <c r="AB216" s="279"/>
      <c r="AC216" s="279"/>
      <c r="AD216" s="279"/>
      <c r="AE216" s="279"/>
      <c r="AF216" s="279"/>
      <c r="AG216" s="279"/>
      <c r="AH216" s="279"/>
      <c r="AI216" s="279"/>
      <c r="AJ216" s="279"/>
      <c r="AK216" s="279"/>
      <c r="AL216" s="279"/>
      <c r="AM216" s="279"/>
      <c r="AN216" s="279"/>
      <c r="AO216" s="279"/>
      <c r="AP216" s="279"/>
      <c r="AQ216" s="279"/>
      <c r="AR216" s="279"/>
      <c r="AS216" s="279"/>
      <c r="AT216" s="279"/>
      <c r="AU216" s="279"/>
      <c r="AV216" s="279"/>
      <c r="AW216" s="279"/>
      <c r="AX216" s="279"/>
      <c r="AY216" s="279"/>
      <c r="AZ216" s="279"/>
      <c r="BA216" s="280"/>
      <c r="BB216" s="266"/>
      <c r="BD216" s="352"/>
      <c r="BE216" s="352"/>
      <c r="BF216" s="352"/>
      <c r="BG216" s="352"/>
      <c r="BH216" s="352"/>
      <c r="BI216" s="352"/>
      <c r="BJ216" s="352"/>
      <c r="BK216" s="352"/>
      <c r="BL216" s="352"/>
      <c r="BM216" s="352"/>
      <c r="BN216" s="352"/>
      <c r="BO216" s="352"/>
      <c r="BP216" s="352"/>
      <c r="BQ216" s="352"/>
      <c r="BR216" s="352"/>
      <c r="BS216" s="352"/>
      <c r="BT216" s="352"/>
      <c r="BU216" s="352"/>
      <c r="BV216" s="352"/>
      <c r="BW216" s="352"/>
      <c r="BX216" s="352"/>
      <c r="BY216" s="352"/>
      <c r="BZ216" s="352"/>
      <c r="CA216" s="352"/>
      <c r="CB216" s="352"/>
      <c r="CC216" s="352"/>
      <c r="CD216" s="352"/>
      <c r="CE216" s="352"/>
      <c r="CF216" s="352"/>
      <c r="CG216" s="352"/>
      <c r="CH216" s="352"/>
      <c r="CI216" s="352"/>
      <c r="CJ216" s="352"/>
      <c r="CK216" s="352"/>
      <c r="CL216" s="352"/>
      <c r="CM216" s="352"/>
      <c r="CN216" s="352"/>
      <c r="CO216" s="352"/>
      <c r="CP216" s="352"/>
      <c r="CQ216" s="352"/>
      <c r="CR216" s="352"/>
      <c r="CS216" s="352"/>
      <c r="CT216" s="352"/>
      <c r="CU216" s="352"/>
      <c r="CV216" s="352"/>
      <c r="CW216" s="352"/>
      <c r="CX216" s="352"/>
      <c r="CY216" s="352"/>
      <c r="CZ216" s="352"/>
      <c r="DA216" s="352"/>
      <c r="DC216" s="266">
        <f t="shared" si="19"/>
        <v>0</v>
      </c>
      <c r="DD216" s="302" t="str">
        <f t="shared" si="20"/>
        <v/>
      </c>
      <c r="DE216" s="328" t="str">
        <f>IF(D216&gt; 0,(COUNTIFS(FRACAS!$B$5:$B$9997, D$4, FRACAS!$D$5:$D$9997, "&lt;="&amp;D216)), "" )</f>
        <v/>
      </c>
      <c r="DF216" s="282" t="str">
        <f>IF(E216&gt; 0,(COUNTIFS(FRACAS!$B$5:$B$9997, E$4, FRACAS!$D$5:$D$9997, "&lt;="&amp;E216)), "" )</f>
        <v/>
      </c>
      <c r="DG216" s="282" t="str">
        <f>IF(F216&gt; 0,(COUNTIFS(FRACAS!$B$5:$B$9997, F$4, FRACAS!$D$5:$D$9997, "&lt;="&amp;F216)), "" )</f>
        <v/>
      </c>
      <c r="DH216" s="282" t="str">
        <f>IF(G216&gt; 0,(COUNTIFS(FRACAS!$B$5:$B$9997, G$4, FRACAS!$D$5:$D$9997, "&lt;="&amp;G216)), "" )</f>
        <v/>
      </c>
      <c r="DI216" s="282" t="str">
        <f>IF(H216&gt; 0,(COUNTIFS(FRACAS!$B$5:$B$9997, H$4, FRACAS!$D$5:$D$9997, "&lt;="&amp;H216)), "" )</f>
        <v/>
      </c>
      <c r="DJ216" s="282" t="str">
        <f>IF(I216&gt; 0,(COUNTIFS(FRACAS!$B$5:$B$9997, I$4, FRACAS!$D$5:$D$9997, "&lt;="&amp;I216)), "" )</f>
        <v/>
      </c>
      <c r="DK216" s="282" t="str">
        <f>IF(J216&gt; 0,(COUNTIFS(FRACAS!$B$5:$B$9997, J$4, FRACAS!$D$5:$D$9997, "&lt;="&amp;J216)), "" )</f>
        <v/>
      </c>
      <c r="DL216" s="282" t="str">
        <f>IF(K216&gt; 0,(COUNTIFS(FRACAS!$B$5:$B$9997, K$4, FRACAS!$D$5:$D$9997, "&lt;="&amp;K216)), "" )</f>
        <v/>
      </c>
      <c r="DM216" s="282" t="str">
        <f>IF(L216&gt; 0,(COUNTIFS(FRACAS!$B$5:$B$9997, L$4, FRACAS!$D$5:$D$9997, "&lt;="&amp;L216)), "" )</f>
        <v/>
      </c>
      <c r="DN216" s="282" t="str">
        <f>IF(M216&gt; 0,(COUNTIFS(FRACAS!$B$5:$B$9997, M$4, FRACAS!$D$5:$D$9997, "&lt;="&amp;M216)), "" )</f>
        <v/>
      </c>
      <c r="DO216" s="308"/>
      <c r="DP216" s="276"/>
      <c r="DQ216" s="276"/>
      <c r="DR216" s="276"/>
      <c r="DS216" s="276"/>
      <c r="DT216" s="276"/>
      <c r="DU216" s="276"/>
      <c r="DV216" s="276"/>
      <c r="DW216" s="276"/>
      <c r="DX216" s="276"/>
      <c r="DY216" s="276"/>
      <c r="DZ216" s="276"/>
      <c r="EA216" s="276"/>
      <c r="EB216" s="276"/>
      <c r="EC216" s="276"/>
      <c r="ED216" s="276"/>
      <c r="EE216" s="276"/>
      <c r="EF216" s="276"/>
      <c r="EG216" s="276"/>
      <c r="EH216" s="276"/>
      <c r="EI216" s="276"/>
      <c r="EJ216" s="276"/>
      <c r="EK216" s="276"/>
      <c r="EL216" s="276"/>
      <c r="EM216" s="276"/>
      <c r="EN216" s="276"/>
      <c r="EO216" s="276"/>
      <c r="EP216" s="276"/>
      <c r="EQ216" s="276"/>
      <c r="ER216" s="276"/>
      <c r="ES216" s="276"/>
      <c r="ET216" s="276"/>
      <c r="EU216" s="276"/>
      <c r="EV216" s="276"/>
      <c r="EW216" s="276"/>
      <c r="EX216" s="276"/>
      <c r="EY216" s="276"/>
      <c r="EZ216" s="276"/>
      <c r="FA216" s="276"/>
      <c r="FB216" s="277"/>
      <c r="JN216" s="310"/>
      <c r="JO216" s="309"/>
      <c r="JP216" s="309"/>
      <c r="JQ216" s="309"/>
      <c r="JR216" s="309"/>
      <c r="JS216" s="309"/>
      <c r="JT216" s="309"/>
      <c r="JU216" s="309"/>
      <c r="JV216" s="309"/>
      <c r="JW216" s="309"/>
      <c r="JX216" s="309"/>
      <c r="JY216" s="309"/>
      <c r="JZ216" s="309"/>
      <c r="KA216" s="309"/>
      <c r="KB216" s="309"/>
      <c r="KC216" s="309"/>
      <c r="KD216" s="309"/>
      <c r="KE216" s="309"/>
      <c r="KF216" s="309"/>
      <c r="KG216" s="309"/>
      <c r="KH216" s="309"/>
      <c r="KI216" s="309"/>
      <c r="KJ216" s="309"/>
      <c r="KK216" s="309"/>
      <c r="KL216" s="309"/>
      <c r="KM216" s="309"/>
      <c r="KN216" s="309"/>
      <c r="KO216" s="309"/>
      <c r="KP216" s="309"/>
      <c r="KQ216" s="309"/>
      <c r="KR216" s="309"/>
      <c r="KS216" s="309"/>
      <c r="KT216" s="309"/>
      <c r="KU216" s="309"/>
      <c r="KV216" s="309"/>
      <c r="KW216" s="309"/>
      <c r="KX216" s="309"/>
      <c r="KY216" s="309"/>
      <c r="KZ216" s="309"/>
      <c r="LA216" s="309"/>
      <c r="LC216" s="302" t="str">
        <f t="shared" si="22"/>
        <v/>
      </c>
      <c r="LD216" s="354" t="str" cm="1">
        <f t="array" ref="LD216">IFERROR(
    (((D216/FRACAS!$AY$1)*60))
    /
    (((D216/FRACAS!$AY$1)*60) + SUMPRODUCT((FRACAS!$B$5:$B$9997=D$4)*(FRACAS!$D$5:$D$9997&lt;=D216)*(IFERROR(FRACAS!$AM$5:$AM$9997,0)))
    ),"")</f>
        <v/>
      </c>
      <c r="LE216" s="354" t="str" cm="1">
        <f t="array" ref="LE216">IFERROR(
    (((E216/FRACAS!$AY$1)*60))
    /
    (((E216/FRACAS!$AY$1)*60) + SUMPRODUCT((FRACAS!$B$5:$B$9997=E$4)*(FRACAS!$D$5:$D$9997&lt;=E216)*(IFERROR(FRACAS!$AM$5:$AM$9997,0)))
    ),"")</f>
        <v/>
      </c>
      <c r="LF216" s="354" t="str" cm="1">
        <f t="array" ref="LF216">IFERROR(
    (((F216/FRACAS!$AY$1)*60))
    /
    (((F216/FRACAS!$AY$1)*60) + SUMPRODUCT((FRACAS!$B$5:$B$9997=F$4)*(FRACAS!$D$5:$D$9997&lt;=F216)*(IFERROR(FRACAS!$AM$5:$AM$9997,0)))
    ),"")</f>
        <v/>
      </c>
      <c r="LG216" s="354" t="str" cm="1">
        <f t="array" ref="LG216">IFERROR(
    (((G216/FRACAS!$AY$1)*60))
    /
    (((G216/FRACAS!$AY$1)*60) + SUMPRODUCT((FRACAS!$B$5:$B$9997=G$4)*(FRACAS!$D$5:$D$9997&lt;=G216)*(IFERROR(FRACAS!$AM$5:$AM$9997,0)))
    ),"")</f>
        <v/>
      </c>
      <c r="LH216" s="354" t="str" cm="1">
        <f t="array" ref="LH216">IFERROR(
    (((H216/FRACAS!$AY$1)*60))
    /
    (((H216/FRACAS!$AY$1)*60) + SUMPRODUCT((FRACAS!$B$5:$B$9997=H$4)*(FRACAS!$D$5:$D$9997&lt;=H216)*(IFERROR(FRACAS!$AM$5:$AM$9997,0)))
    ),"")</f>
        <v/>
      </c>
      <c r="LI216" s="354" t="str" cm="1">
        <f t="array" ref="LI216">IFERROR(
    (((I216/FRACAS!$AY$1)*60))
    /
    (((I216/FRACAS!$AY$1)*60) + SUMPRODUCT((FRACAS!$B$5:$B$9997=I$4)*(FRACAS!$D$5:$D$9997&lt;=I216)*(IFERROR(FRACAS!$AM$5:$AM$9997,0)))
    ),"")</f>
        <v/>
      </c>
      <c r="LJ216" s="354" t="str" cm="1">
        <f t="array" ref="LJ216">IFERROR(
    (((J216/FRACAS!$AY$1)*60))
    /
    (((J216/FRACAS!$AY$1)*60) + SUMPRODUCT((FRACAS!$B$5:$B$9997=J$4)*(FRACAS!$D$5:$D$9997&lt;=J216)*(IFERROR(FRACAS!$AM$5:$AM$9997,0)))
    ),"")</f>
        <v/>
      </c>
      <c r="LK216" s="354" t="str" cm="1">
        <f t="array" ref="LK216">IFERROR(
    (((K216/FRACAS!$AY$1)*60))
    /
    (((K216/FRACAS!$AY$1)*60) + SUMPRODUCT((FRACAS!$B$5:$B$9997=K$4)*(FRACAS!$D$5:$D$9997&lt;=K216)*(IFERROR(FRACAS!$AM$5:$AM$9997,0)))
    ),"")</f>
        <v/>
      </c>
      <c r="LL216" s="354" t="str" cm="1">
        <f t="array" ref="LL216">IFERROR(
    (((L216/FRACAS!$AY$1)*60))
    /
    (((L216/FRACAS!$AY$1)*60) + SUMPRODUCT((FRACAS!$B$5:$B$9997=L$4)*(FRACAS!$D$5:$D$9997&lt;=L216)*(IFERROR(FRACAS!$AM$5:$AM$9997,0)))
    ),"")</f>
        <v/>
      </c>
      <c r="LM216" s="354" t="str" cm="1">
        <f t="array" ref="LM216">IFERROR(
    (((M216/FRACAS!$AY$1)*60))
    /
    (((M216/FRACAS!$AY$1)*60) + SUMPRODUCT((FRACAS!$B$5:$B$9997=M$4)*(FRACAS!$D$5:$D$9997&lt;=M216)*(IFERROR(FRACAS!$AM$5:$AM$9997,0)))
    ),"")</f>
        <v/>
      </c>
      <c r="LN216" s="308"/>
      <c r="LO216" s="276"/>
      <c r="LP216" s="276"/>
      <c r="LQ216" s="276"/>
      <c r="LR216" s="276"/>
      <c r="LS216" s="276"/>
      <c r="LT216" s="276"/>
      <c r="LU216" s="276"/>
      <c r="LV216" s="276"/>
      <c r="LW216" s="276"/>
      <c r="LX216" s="276"/>
      <c r="LY216" s="276"/>
      <c r="LZ216" s="276"/>
      <c r="MA216" s="276"/>
      <c r="MB216" s="276"/>
      <c r="MC216" s="276"/>
      <c r="MD216" s="276"/>
      <c r="ME216" s="276"/>
      <c r="MF216" s="276"/>
      <c r="MG216" s="276"/>
      <c r="MH216" s="276"/>
      <c r="MI216" s="276"/>
      <c r="MJ216" s="276"/>
      <c r="MK216" s="276"/>
      <c r="ML216" s="276"/>
      <c r="MM216" s="276"/>
      <c r="MN216" s="276"/>
      <c r="MO216" s="276"/>
      <c r="MP216" s="276"/>
      <c r="MQ216" s="276"/>
      <c r="MR216" s="276"/>
      <c r="MS216" s="276"/>
      <c r="MT216" s="276"/>
      <c r="MU216" s="276"/>
      <c r="MV216" s="276"/>
      <c r="MW216" s="276"/>
      <c r="MX216" s="276"/>
      <c r="MY216" s="276"/>
      <c r="MZ216" s="276"/>
      <c r="NA216" s="277"/>
      <c r="ND216" s="345">
        <f t="shared" si="23"/>
        <v>0</v>
      </c>
      <c r="NE216" s="346" t="str">
        <f t="shared" si="21"/>
        <v/>
      </c>
      <c r="NF216" s="347" t="str" cm="1">
        <f t="array" ref="NF216">IF($ND216=0,"",(IFERROR( (IFERROR($ND216/FRACAS!$AY$1*60,0) - SUMPRODUCT( (FRACAS!$K$5:$K$9999=NF$2) * IFERROR(FRACAS!$AN$5:$AN$9999,0) ) ) / IFERROR($ND216/FRACAS!$AY$1*60,0), 1 )))</f>
        <v/>
      </c>
      <c r="NG216" s="347" t="str" cm="1">
        <f t="array" ref="NG216">IF($ND216=0,"",(IFERROR( (IFERROR($ND216/FRACAS!$AY$1*60,0) - SUMPRODUCT( (FRACAS!$K$5:$K$9999=NG$2) * IFERROR(FRACAS!$AN$5:$AN$9999,0) ) ) / IFERROR($ND216/FRACAS!$AY$1*60,0), 1 )))</f>
        <v/>
      </c>
      <c r="NH216" s="347" t="str" cm="1">
        <f t="array" ref="NH216">IF($ND216=0,"",(IFERROR( (IFERROR($ND216/FRACAS!$AY$1*60,0) - SUMPRODUCT( (FRACAS!$K$5:$K$9999=NH$2) * IFERROR(FRACAS!$AN$5:$AN$9999,0) ) ) / IFERROR($ND216/FRACAS!$AY$1*60,0), 1 )))</f>
        <v/>
      </c>
      <c r="NI216" s="347" t="str" cm="1">
        <f t="array" ref="NI216">IF($ND216=0,"",(IFERROR( (IFERROR($ND216/FRACAS!$AY$1*60,0) - SUMPRODUCT( (FRACAS!$K$5:$K$9999=NI$2) * IFERROR(FRACAS!$AN$5:$AN$9999,0) ) ) / IFERROR($ND216/FRACAS!$AY$1*60,0), 1 )))</f>
        <v/>
      </c>
      <c r="NJ216" s="347" t="str" cm="1">
        <f t="array" ref="NJ216">IF($ND216=0,"",(IFERROR( (IFERROR($ND216/FRACAS!$AY$1*60,0) - SUMPRODUCT( (FRACAS!$K$5:$K$9999=NJ$2) * IFERROR(FRACAS!$AN$5:$AN$9999,0) ) ) / IFERROR($ND216/FRACAS!$AY$1*60,0), 1 )))</f>
        <v/>
      </c>
      <c r="NK216" s="347" t="str" cm="1">
        <f t="array" ref="NK216">IF($ND216=0,"",(IFERROR( (IFERROR($ND216/FRACAS!$AY$1*60,0) - SUMPRODUCT( (FRACAS!$K$5:$K$9999=NK$2) * IFERROR(FRACAS!$AN$5:$AN$9999,0) ) ) / IFERROR($ND216/FRACAS!$AY$1*60,0), 1 )))</f>
        <v/>
      </c>
      <c r="NL216" s="347" t="str" cm="1">
        <f t="array" ref="NL216">IF($ND216=0,"",(IFERROR( (IFERROR($ND216/FRACAS!$AY$1*60,0) - SUMPRODUCT( (FRACAS!$K$5:$K$9999=NL$2) * IFERROR(FRACAS!$AN$5:$AN$9999,0) ) ) / IFERROR($ND216/FRACAS!$AY$1*60,0), 1 )))</f>
        <v/>
      </c>
      <c r="NM216" s="347" t="str" cm="1">
        <f t="array" ref="NM216">IF($ND216=0,"",(IFERROR( (IFERROR($ND216/FRACAS!$AY$1*60,0) - SUMPRODUCT( (FRACAS!$K$5:$K$9999=NM$2) * IFERROR(FRACAS!$AN$5:$AN$9999,0) ) ) / IFERROR($ND216/FRACAS!$AY$1*60,0), 1 )))</f>
        <v/>
      </c>
      <c r="NN216" s="347" t="str" cm="1">
        <f t="array" ref="NN216">IF($ND216=0,"",(IFERROR( (IFERROR($ND216/FRACAS!$AY$1*60,0) - SUMPRODUCT( (FRACAS!$K$5:$K$9999=NN$2) * IFERROR(FRACAS!$AN$5:$AN$9999,0) ) ) / IFERROR($ND216/FRACAS!$AY$1*60,0), 1 )))</f>
        <v/>
      </c>
      <c r="NO216" s="347" t="str" cm="1">
        <f t="array" ref="NO216">IF($ND216=0,"",(IFERROR( (IFERROR($ND216/FRACAS!$AY$1*60,0) - SUMPRODUCT( (FRACAS!$K$5:$K$9999=NO$2) * IFERROR(FRACAS!$AN$5:$AN$9999,0) ) ) / IFERROR($ND216/FRACAS!$AY$1*60,0), 1 )))</f>
        <v/>
      </c>
      <c r="NP216" s="347" t="str" cm="1">
        <f t="array" ref="NP216">IF($ND216=0,"",(IFERROR( (IFERROR($ND216/FRACAS!$AY$1*60,0) - SUMPRODUCT( (FRACAS!$K$5:$K$9999=NP$2) * IFERROR(FRACAS!$AN$5:$AN$9999,0) ) ) / IFERROR($ND216/FRACAS!$AY$1*60,0), 1 )))</f>
        <v/>
      </c>
      <c r="NQ216" s="347" t="str" cm="1">
        <f t="array" ref="NQ216">IF($ND216=0,"",(IFERROR( (IFERROR($ND216/FRACAS!$AY$1*60,0) - SUMPRODUCT( (FRACAS!$K$5:$K$9999=NQ$2) * IFERROR(FRACAS!$AN$5:$AN$9999,0) ) ) / IFERROR($ND216/FRACAS!$AY$1*60,0), 1 )))</f>
        <v/>
      </c>
      <c r="NR216" s="347" t="str" cm="1">
        <f t="array" ref="NR216">IF($ND216=0,"",(IFERROR( (IFERROR($ND216/FRACAS!$AY$1*60,0) - SUMPRODUCT( (FRACAS!$K$5:$K$9999=NR$2) * IFERROR(FRACAS!$AN$5:$AN$9999,0) ) ) / IFERROR($ND216/FRACAS!$AY$1*60,0), 1 )))</f>
        <v/>
      </c>
      <c r="NS216" s="347" t="str" cm="1">
        <f t="array" ref="NS216">IF($ND216=0,"",(IFERROR( (IFERROR($ND216/FRACAS!$AY$1*60,0) - SUMPRODUCT( (FRACAS!$K$5:$K$9999=NS$2) * IFERROR(FRACAS!$AN$5:$AN$9999,0) ) ) / IFERROR($ND216/FRACAS!$AY$1*60,0), 1 )))</f>
        <v/>
      </c>
      <c r="NT216" s="347" t="str" cm="1">
        <f t="array" ref="NT216">IF($ND216=0,"",(IFERROR( (IFERROR($ND216/FRACAS!$AY$1*60,0) - SUMPRODUCT( (FRACAS!$K$5:$K$9999=NT$2) * IFERROR(FRACAS!$AN$5:$AN$9999,0) ) ) / IFERROR($ND216/FRACAS!$AY$1*60,0), 1 )))</f>
        <v/>
      </c>
      <c r="NU216" s="347" t="str" cm="1">
        <f t="array" ref="NU216">IF($ND216=0,"",(IFERROR( (IFERROR($ND216/FRACAS!$AY$1*60,0) - SUMPRODUCT( (FRACAS!$K$5:$K$9999=NU$2) * IFERROR(FRACAS!$AN$5:$AN$9999,0) ) ) / IFERROR($ND216/FRACAS!$AY$1*60,0), 1 )))</f>
        <v/>
      </c>
      <c r="NV216" s="347" t="str" cm="1">
        <f t="array" ref="NV216">IF($ND216=0,"",(IFERROR( (IFERROR($ND216/FRACAS!$AY$1*60,0) - SUMPRODUCT( (FRACAS!$K$5:$K$9999=NV$2) * IFERROR(FRACAS!$AN$5:$AN$9999,0) ) ) / IFERROR($ND216/FRACAS!$AY$1*60,0), 1 )))</f>
        <v/>
      </c>
      <c r="NW216" s="347" t="str" cm="1">
        <f t="array" ref="NW216">IF($ND216=0,"",(IFERROR( (IFERROR($ND216/FRACAS!$AY$1*60,0) - SUMPRODUCT( (FRACAS!$K$5:$K$9999=NW$2) * IFERROR(FRACAS!$AN$5:$AN$9999,0) ) ) / IFERROR($ND216/FRACAS!$AY$1*60,0), 1 )))</f>
        <v/>
      </c>
      <c r="NX216" s="347" t="str" cm="1">
        <f t="array" ref="NX216">IF($ND216=0,"",(IFERROR( (IFERROR($ND216/FRACAS!$AY$1*60,0) - SUMPRODUCT( (FRACAS!$K$5:$K$9999=NX$2) * IFERROR(FRACAS!$AN$5:$AN$9999,0) ) ) / IFERROR($ND216/FRACAS!$AY$1*60,0), 1 )))</f>
        <v/>
      </c>
      <c r="NY216" s="347" t="str" cm="1">
        <f t="array" ref="NY216">IF($ND216=0,"",(IFERROR( (IFERROR($ND216/FRACAS!$AY$1*60,0) - SUMPRODUCT( (FRACAS!$K$5:$K$9999=NY$2) * IFERROR(FRACAS!$AN$5:$AN$9999,0) ) ) / IFERROR($ND216/FRACAS!$AY$1*60,0), 1 )))</f>
        <v/>
      </c>
      <c r="NZ216" s="347" t="str" cm="1">
        <f t="array" ref="NZ216">IF($ND216=0,"",(IFERROR( (IFERROR($ND216/FRACAS!$AY$1*60,0) - SUMPRODUCT( (FRACAS!$K$5:$K$9999=NZ$2) * IFERROR(FRACAS!$AN$5:$AN$9999,0) ) ) / IFERROR($ND216/FRACAS!$AY$1*60,0), 1 )))</f>
        <v/>
      </c>
      <c r="OA216" s="347" t="str" cm="1">
        <f t="array" ref="OA216">IF($ND216=0,"",(IFERROR( (IFERROR($ND216/FRACAS!$AY$1*60,0) - SUMPRODUCT( (FRACAS!$K$5:$K$9999=OA$2) * IFERROR(FRACAS!$AN$5:$AN$9999,0) ) ) / IFERROR($ND216/FRACAS!$AY$1*60,0), 1 )))</f>
        <v/>
      </c>
      <c r="OB216" s="347" t="str" cm="1">
        <f t="array" ref="OB216">IF($ND216=0,"",(IFERROR( (IFERROR($ND216/FRACAS!$AY$1*60,0) - SUMPRODUCT( (FRACAS!$K$5:$K$9999=OB$2) * IFERROR(FRACAS!$AN$5:$AN$9999,0) ) ) / IFERROR($ND216/FRACAS!$AY$1*60,0), 1 )))</f>
        <v/>
      </c>
      <c r="OC216" s="347" t="str" cm="1">
        <f t="array" ref="OC216">IF($ND216=0,"",(IFERROR( (IFERROR($ND216/FRACAS!$AY$1*60,0) - SUMPRODUCT( (FRACAS!$K$5:$K$9999=OC$2) * IFERROR(FRACAS!$AN$5:$AN$9999,0) ) ) / IFERROR($ND216/FRACAS!$AY$1*60,0), 1 )))</f>
        <v/>
      </c>
      <c r="OD216" s="347" t="str" cm="1">
        <f t="array" ref="OD216">IF($ND216=0,"",(IFERROR( (IFERROR($ND216/FRACAS!$AY$1*60,0) - SUMPRODUCT( (FRACAS!$K$5:$K$9999=OD$2) * IFERROR(FRACAS!$AN$5:$AN$9999,0) ) ) / IFERROR($ND216/FRACAS!$AY$1*60,0), 1 )))</f>
        <v/>
      </c>
      <c r="OE216" s="347" t="str" cm="1">
        <f t="array" ref="OE216">IF($ND216=0,"",(IFERROR( (IFERROR($ND216/FRACAS!$AY$1*60,0) - SUMPRODUCT( (FRACAS!$K$5:$K$9999=OE$2) * IFERROR(FRACAS!$AN$5:$AN$9999,0) ) ) / IFERROR($ND216/FRACAS!$AY$1*60,0), 1 )))</f>
        <v/>
      </c>
      <c r="OF216" s="347" t="str" cm="1">
        <f t="array" ref="OF216">IF($ND216=0,"",(IFERROR( (IFERROR($ND216/FRACAS!$AY$1*60,0) - SUMPRODUCT( (FRACAS!$K$5:$K$9999=OF$2) * IFERROR(FRACAS!$AN$5:$AN$9999,0) ) ) / IFERROR($ND216/FRACAS!$AY$1*60,0), 1 )))</f>
        <v/>
      </c>
      <c r="OG216" s="347" t="str" cm="1">
        <f t="array" ref="OG216">IF($ND216=0,"",(IFERROR( (IFERROR($ND216/FRACAS!$AY$1*60,0) - SUMPRODUCT( (FRACAS!$K$5:$K$9999=OG$2) * IFERROR(FRACAS!$AN$5:$AN$9999,0) ) ) / IFERROR($ND216/FRACAS!$AY$1*60,0), 1 )))</f>
        <v/>
      </c>
      <c r="OH216" s="347" t="str" cm="1">
        <f t="array" ref="OH216">IF($ND216=0,"",(IFERROR( (IFERROR($ND216/FRACAS!$AY$1*60,0) - SUMPRODUCT( (FRACAS!$K$5:$K$9999=OH$2) * IFERROR(FRACAS!$AN$5:$AN$9999,0) ) ) / IFERROR($ND216/FRACAS!$AY$1*60,0), 1 )))</f>
        <v/>
      </c>
      <c r="OI216" s="347" t="str" cm="1">
        <f t="array" ref="OI216">IF($ND216=0,"",(IFERROR( (IFERROR($ND216/FRACAS!$AY$1*60,0) - SUMPRODUCT( (FRACAS!$K$5:$K$9999=OI$2) * IFERROR(FRACAS!$AN$5:$AN$9999,0) ) ) / IFERROR($ND216/FRACAS!$AY$1*60,0), 1 )))</f>
        <v/>
      </c>
      <c r="OJ216" s="347" t="str" cm="1">
        <f t="array" ref="OJ216">IF($ND216=0,"",(IFERROR( (IFERROR($ND216/FRACAS!$AY$1*60,0) - SUMPRODUCT( (FRACAS!$K$5:$K$9999=OJ$2) * IFERROR(FRACAS!$AN$5:$AN$9999,0) ) ) / IFERROR($ND216/FRACAS!$AY$1*60,0), 1 )))</f>
        <v/>
      </c>
      <c r="OK216" s="347" t="str" cm="1">
        <f t="array" ref="OK216">IF($ND216=0,"",(IFERROR( (IFERROR($ND216/FRACAS!$AY$1*60,0) - SUMPRODUCT( (FRACAS!$K$5:$K$9999=OK$2) * IFERROR(FRACAS!$AN$5:$AN$9999,0) ) ) / IFERROR($ND216/FRACAS!$AY$1*60,0), 1 )))</f>
        <v/>
      </c>
      <c r="OL216" s="347" t="str" cm="1">
        <f t="array" ref="OL216">IF($ND216=0,"",(IFERROR( (IFERROR($ND216/FRACAS!$AY$1*60,0) - SUMPRODUCT( (FRACAS!$K$5:$K$9999=OL$2) * IFERROR(FRACAS!$AN$5:$AN$9999,0) ) ) / IFERROR($ND216/FRACAS!$AY$1*60,0), 1 )))</f>
        <v/>
      </c>
      <c r="OM216" s="347" t="str" cm="1">
        <f t="array" ref="OM216">IF($ND216=0,"",(IFERROR( (IFERROR($ND216/FRACAS!$AY$1*60,0) - SUMPRODUCT( (FRACAS!$K$5:$K$9999=OM$2) * IFERROR(FRACAS!$AN$5:$AN$9999,0) ) ) / IFERROR($ND216/FRACAS!$AY$1*60,0), 1 )))</f>
        <v/>
      </c>
      <c r="ON216" s="347" t="str" cm="1">
        <f t="array" ref="ON216">IF($ND216=0,"",(IFERROR( (IFERROR($ND216/FRACAS!$AY$1*60,0) - SUMPRODUCT( (FRACAS!$K$5:$K$9999=ON$2) * IFERROR(FRACAS!$AN$5:$AN$9999,0) ) ) / IFERROR($ND216/FRACAS!$AY$1*60,0), 1 )))</f>
        <v/>
      </c>
    </row>
    <row r="217" spans="2:404" ht="15" customHeight="1">
      <c r="B217" s="301" t="s">
        <v>220</v>
      </c>
      <c r="C217" s="302">
        <v>46745</v>
      </c>
      <c r="D217" s="279"/>
      <c r="E217" s="279"/>
      <c r="F217" s="279"/>
      <c r="G217" s="279"/>
      <c r="H217" s="279"/>
      <c r="I217" s="279"/>
      <c r="J217" s="279"/>
      <c r="K217" s="279"/>
      <c r="L217" s="279"/>
      <c r="M217" s="279"/>
      <c r="N217" s="305"/>
      <c r="O217" s="279"/>
      <c r="P217" s="279"/>
      <c r="Q217" s="279"/>
      <c r="R217" s="279"/>
      <c r="S217" s="279"/>
      <c r="T217" s="279"/>
      <c r="U217" s="279"/>
      <c r="V217" s="279"/>
      <c r="W217" s="279"/>
      <c r="X217" s="279"/>
      <c r="Y217" s="279"/>
      <c r="Z217" s="279"/>
      <c r="AA217" s="279"/>
      <c r="AB217" s="279"/>
      <c r="AC217" s="279"/>
      <c r="AD217" s="279"/>
      <c r="AE217" s="279"/>
      <c r="AF217" s="279"/>
      <c r="AG217" s="279"/>
      <c r="AH217" s="279"/>
      <c r="AI217" s="279"/>
      <c r="AJ217" s="279"/>
      <c r="AK217" s="279"/>
      <c r="AL217" s="279"/>
      <c r="AM217" s="279"/>
      <c r="AN217" s="279"/>
      <c r="AO217" s="279"/>
      <c r="AP217" s="279"/>
      <c r="AQ217" s="279"/>
      <c r="AR217" s="279"/>
      <c r="AS217" s="279"/>
      <c r="AT217" s="279"/>
      <c r="AU217" s="279"/>
      <c r="AV217" s="279"/>
      <c r="AW217" s="279"/>
      <c r="AX217" s="279"/>
      <c r="AY217" s="279"/>
      <c r="AZ217" s="279"/>
      <c r="BA217" s="280"/>
      <c r="BB217" s="266"/>
      <c r="BD217" s="352"/>
      <c r="BE217" s="352"/>
      <c r="BF217" s="352"/>
      <c r="BG217" s="352"/>
      <c r="BH217" s="352"/>
      <c r="BI217" s="352"/>
      <c r="BJ217" s="352"/>
      <c r="BK217" s="352"/>
      <c r="BL217" s="352"/>
      <c r="BM217" s="352"/>
      <c r="BN217" s="352"/>
      <c r="BO217" s="352"/>
      <c r="BP217" s="352"/>
      <c r="BQ217" s="352"/>
      <c r="BR217" s="352"/>
      <c r="BS217" s="352"/>
      <c r="BT217" s="352"/>
      <c r="BU217" s="352"/>
      <c r="BV217" s="352"/>
      <c r="BW217" s="352"/>
      <c r="BX217" s="352"/>
      <c r="BY217" s="352"/>
      <c r="BZ217" s="352"/>
      <c r="CA217" s="352"/>
      <c r="CB217" s="352"/>
      <c r="CC217" s="352"/>
      <c r="CD217" s="352"/>
      <c r="CE217" s="352"/>
      <c r="CF217" s="352"/>
      <c r="CG217" s="352"/>
      <c r="CH217" s="352"/>
      <c r="CI217" s="352"/>
      <c r="CJ217" s="352"/>
      <c r="CK217" s="352"/>
      <c r="CL217" s="352"/>
      <c r="CM217" s="352"/>
      <c r="CN217" s="352"/>
      <c r="CO217" s="352"/>
      <c r="CP217" s="352"/>
      <c r="CQ217" s="352"/>
      <c r="CR217" s="352"/>
      <c r="CS217" s="352"/>
      <c r="CT217" s="352"/>
      <c r="CU217" s="352"/>
      <c r="CV217" s="352"/>
      <c r="CW217" s="352"/>
      <c r="CX217" s="352"/>
      <c r="CY217" s="352"/>
      <c r="CZ217" s="352"/>
      <c r="DA217" s="352"/>
      <c r="DC217" s="266">
        <f t="shared" si="19"/>
        <v>0</v>
      </c>
      <c r="DD217" s="302" t="str">
        <f t="shared" si="20"/>
        <v/>
      </c>
      <c r="DE217" s="328" t="str">
        <f>IF(D217&gt; 0,(COUNTIFS(FRACAS!$B$5:$B$9997, D$4, FRACAS!$D$5:$D$9997, "&lt;="&amp;D217)), "" )</f>
        <v/>
      </c>
      <c r="DF217" s="282" t="str">
        <f>IF(E217&gt; 0,(COUNTIFS(FRACAS!$B$5:$B$9997, E$4, FRACAS!$D$5:$D$9997, "&lt;="&amp;E217)), "" )</f>
        <v/>
      </c>
      <c r="DG217" s="282" t="str">
        <f>IF(F217&gt; 0,(COUNTIFS(FRACAS!$B$5:$B$9997, F$4, FRACAS!$D$5:$D$9997, "&lt;="&amp;F217)), "" )</f>
        <v/>
      </c>
      <c r="DH217" s="282" t="str">
        <f>IF(G217&gt; 0,(COUNTIFS(FRACAS!$B$5:$B$9997, G$4, FRACAS!$D$5:$D$9997, "&lt;="&amp;G217)), "" )</f>
        <v/>
      </c>
      <c r="DI217" s="282" t="str">
        <f>IF(H217&gt; 0,(COUNTIFS(FRACAS!$B$5:$B$9997, H$4, FRACAS!$D$5:$D$9997, "&lt;="&amp;H217)), "" )</f>
        <v/>
      </c>
      <c r="DJ217" s="282" t="str">
        <f>IF(I217&gt; 0,(COUNTIFS(FRACAS!$B$5:$B$9997, I$4, FRACAS!$D$5:$D$9997, "&lt;="&amp;I217)), "" )</f>
        <v/>
      </c>
      <c r="DK217" s="282" t="str">
        <f>IF(J217&gt; 0,(COUNTIFS(FRACAS!$B$5:$B$9997, J$4, FRACAS!$D$5:$D$9997, "&lt;="&amp;J217)), "" )</f>
        <v/>
      </c>
      <c r="DL217" s="282" t="str">
        <f>IF(K217&gt; 0,(COUNTIFS(FRACAS!$B$5:$B$9997, K$4, FRACAS!$D$5:$D$9997, "&lt;="&amp;K217)), "" )</f>
        <v/>
      </c>
      <c r="DM217" s="282" t="str">
        <f>IF(L217&gt; 0,(COUNTIFS(FRACAS!$B$5:$B$9997, L$4, FRACAS!$D$5:$D$9997, "&lt;="&amp;L217)), "" )</f>
        <v/>
      </c>
      <c r="DN217" s="282" t="str">
        <f>IF(M217&gt; 0,(COUNTIFS(FRACAS!$B$5:$B$9997, M$4, FRACAS!$D$5:$D$9997, "&lt;="&amp;M217)), "" )</f>
        <v/>
      </c>
      <c r="DO217" s="308"/>
      <c r="DP217" s="276"/>
      <c r="DQ217" s="276"/>
      <c r="DR217" s="276"/>
      <c r="DS217" s="276"/>
      <c r="DT217" s="276"/>
      <c r="DU217" s="276"/>
      <c r="DV217" s="276"/>
      <c r="DW217" s="276"/>
      <c r="DX217" s="276"/>
      <c r="DY217" s="276"/>
      <c r="DZ217" s="276"/>
      <c r="EA217" s="276"/>
      <c r="EB217" s="276"/>
      <c r="EC217" s="276"/>
      <c r="ED217" s="276"/>
      <c r="EE217" s="276"/>
      <c r="EF217" s="276"/>
      <c r="EG217" s="276"/>
      <c r="EH217" s="276"/>
      <c r="EI217" s="276"/>
      <c r="EJ217" s="276"/>
      <c r="EK217" s="276"/>
      <c r="EL217" s="276"/>
      <c r="EM217" s="276"/>
      <c r="EN217" s="276"/>
      <c r="EO217" s="276"/>
      <c r="EP217" s="276"/>
      <c r="EQ217" s="276"/>
      <c r="ER217" s="276"/>
      <c r="ES217" s="276"/>
      <c r="ET217" s="276"/>
      <c r="EU217" s="276"/>
      <c r="EV217" s="276"/>
      <c r="EW217" s="276"/>
      <c r="EX217" s="276"/>
      <c r="EY217" s="276"/>
      <c r="EZ217" s="276"/>
      <c r="FA217" s="276"/>
      <c r="FB217" s="277"/>
      <c r="JN217" s="310"/>
      <c r="JO217" s="309"/>
      <c r="JP217" s="309"/>
      <c r="JQ217" s="309"/>
      <c r="JR217" s="309"/>
      <c r="JS217" s="309"/>
      <c r="JT217" s="309"/>
      <c r="JU217" s="309"/>
      <c r="JV217" s="309"/>
      <c r="JW217" s="309"/>
      <c r="JX217" s="309"/>
      <c r="JY217" s="309"/>
      <c r="JZ217" s="309"/>
      <c r="KA217" s="309"/>
      <c r="KB217" s="309"/>
      <c r="KC217" s="309"/>
      <c r="KD217" s="309"/>
      <c r="KE217" s="309"/>
      <c r="KF217" s="309"/>
      <c r="KG217" s="309"/>
      <c r="KH217" s="309"/>
      <c r="KI217" s="309"/>
      <c r="KJ217" s="309"/>
      <c r="KK217" s="309"/>
      <c r="KL217" s="309"/>
      <c r="KM217" s="309"/>
      <c r="KN217" s="309"/>
      <c r="KO217" s="309"/>
      <c r="KP217" s="309"/>
      <c r="KQ217" s="309"/>
      <c r="KR217" s="309"/>
      <c r="KS217" s="309"/>
      <c r="KT217" s="309"/>
      <c r="KU217" s="309"/>
      <c r="KV217" s="309"/>
      <c r="KW217" s="309"/>
      <c r="KX217" s="309"/>
      <c r="KY217" s="309"/>
      <c r="KZ217" s="309"/>
      <c r="LA217" s="309"/>
      <c r="LC217" s="302" t="str">
        <f t="shared" si="22"/>
        <v/>
      </c>
      <c r="LD217" s="354" t="str" cm="1">
        <f t="array" ref="LD217">IFERROR(
    (((D217/FRACAS!$AY$1)*60))
    /
    (((D217/FRACAS!$AY$1)*60) + SUMPRODUCT((FRACAS!$B$5:$B$9997=D$4)*(FRACAS!$D$5:$D$9997&lt;=D217)*(IFERROR(FRACAS!$AM$5:$AM$9997,0)))
    ),"")</f>
        <v/>
      </c>
      <c r="LE217" s="354" t="str" cm="1">
        <f t="array" ref="LE217">IFERROR(
    (((E217/FRACAS!$AY$1)*60))
    /
    (((E217/FRACAS!$AY$1)*60) + SUMPRODUCT((FRACAS!$B$5:$B$9997=E$4)*(FRACAS!$D$5:$D$9997&lt;=E217)*(IFERROR(FRACAS!$AM$5:$AM$9997,0)))
    ),"")</f>
        <v/>
      </c>
      <c r="LF217" s="354" t="str" cm="1">
        <f t="array" ref="LF217">IFERROR(
    (((F217/FRACAS!$AY$1)*60))
    /
    (((F217/FRACAS!$AY$1)*60) + SUMPRODUCT((FRACAS!$B$5:$B$9997=F$4)*(FRACAS!$D$5:$D$9997&lt;=F217)*(IFERROR(FRACAS!$AM$5:$AM$9997,0)))
    ),"")</f>
        <v/>
      </c>
      <c r="LG217" s="354" t="str" cm="1">
        <f t="array" ref="LG217">IFERROR(
    (((G217/FRACAS!$AY$1)*60))
    /
    (((G217/FRACAS!$AY$1)*60) + SUMPRODUCT((FRACAS!$B$5:$B$9997=G$4)*(FRACAS!$D$5:$D$9997&lt;=G217)*(IFERROR(FRACAS!$AM$5:$AM$9997,0)))
    ),"")</f>
        <v/>
      </c>
      <c r="LH217" s="354" t="str" cm="1">
        <f t="array" ref="LH217">IFERROR(
    (((H217/FRACAS!$AY$1)*60))
    /
    (((H217/FRACAS!$AY$1)*60) + SUMPRODUCT((FRACAS!$B$5:$B$9997=H$4)*(FRACAS!$D$5:$D$9997&lt;=H217)*(IFERROR(FRACAS!$AM$5:$AM$9997,0)))
    ),"")</f>
        <v/>
      </c>
      <c r="LI217" s="354" t="str" cm="1">
        <f t="array" ref="LI217">IFERROR(
    (((I217/FRACAS!$AY$1)*60))
    /
    (((I217/FRACAS!$AY$1)*60) + SUMPRODUCT((FRACAS!$B$5:$B$9997=I$4)*(FRACAS!$D$5:$D$9997&lt;=I217)*(IFERROR(FRACAS!$AM$5:$AM$9997,0)))
    ),"")</f>
        <v/>
      </c>
      <c r="LJ217" s="354" t="str" cm="1">
        <f t="array" ref="LJ217">IFERROR(
    (((J217/FRACAS!$AY$1)*60))
    /
    (((J217/FRACAS!$AY$1)*60) + SUMPRODUCT((FRACAS!$B$5:$B$9997=J$4)*(FRACAS!$D$5:$D$9997&lt;=J217)*(IFERROR(FRACAS!$AM$5:$AM$9997,0)))
    ),"")</f>
        <v/>
      </c>
      <c r="LK217" s="354" t="str" cm="1">
        <f t="array" ref="LK217">IFERROR(
    (((K217/FRACAS!$AY$1)*60))
    /
    (((K217/FRACAS!$AY$1)*60) + SUMPRODUCT((FRACAS!$B$5:$B$9997=K$4)*(FRACAS!$D$5:$D$9997&lt;=K217)*(IFERROR(FRACAS!$AM$5:$AM$9997,0)))
    ),"")</f>
        <v/>
      </c>
      <c r="LL217" s="354" t="str" cm="1">
        <f t="array" ref="LL217">IFERROR(
    (((L217/FRACAS!$AY$1)*60))
    /
    (((L217/FRACAS!$AY$1)*60) + SUMPRODUCT((FRACAS!$B$5:$B$9997=L$4)*(FRACAS!$D$5:$D$9997&lt;=L217)*(IFERROR(FRACAS!$AM$5:$AM$9997,0)))
    ),"")</f>
        <v/>
      </c>
      <c r="LM217" s="354" t="str" cm="1">
        <f t="array" ref="LM217">IFERROR(
    (((M217/FRACAS!$AY$1)*60))
    /
    (((M217/FRACAS!$AY$1)*60) + SUMPRODUCT((FRACAS!$B$5:$B$9997=M$4)*(FRACAS!$D$5:$D$9997&lt;=M217)*(IFERROR(FRACAS!$AM$5:$AM$9997,0)))
    ),"")</f>
        <v/>
      </c>
      <c r="LN217" s="308"/>
      <c r="LO217" s="276"/>
      <c r="LP217" s="276"/>
      <c r="LQ217" s="276"/>
      <c r="LR217" s="276"/>
      <c r="LS217" s="276"/>
      <c r="LT217" s="276"/>
      <c r="LU217" s="276"/>
      <c r="LV217" s="276"/>
      <c r="LW217" s="276"/>
      <c r="LX217" s="276"/>
      <c r="LY217" s="276"/>
      <c r="LZ217" s="276"/>
      <c r="MA217" s="276"/>
      <c r="MB217" s="276"/>
      <c r="MC217" s="276"/>
      <c r="MD217" s="276"/>
      <c r="ME217" s="276"/>
      <c r="MF217" s="276"/>
      <c r="MG217" s="276"/>
      <c r="MH217" s="276"/>
      <c r="MI217" s="276"/>
      <c r="MJ217" s="276"/>
      <c r="MK217" s="276"/>
      <c r="ML217" s="276"/>
      <c r="MM217" s="276"/>
      <c r="MN217" s="276"/>
      <c r="MO217" s="276"/>
      <c r="MP217" s="276"/>
      <c r="MQ217" s="276"/>
      <c r="MR217" s="276"/>
      <c r="MS217" s="276"/>
      <c r="MT217" s="276"/>
      <c r="MU217" s="276"/>
      <c r="MV217" s="276"/>
      <c r="MW217" s="276"/>
      <c r="MX217" s="276"/>
      <c r="MY217" s="276"/>
      <c r="MZ217" s="276"/>
      <c r="NA217" s="277"/>
      <c r="ND217" s="345">
        <f t="shared" si="23"/>
        <v>0</v>
      </c>
      <c r="NE217" s="346" t="str">
        <f t="shared" si="21"/>
        <v/>
      </c>
      <c r="NF217" s="347" t="str" cm="1">
        <f t="array" ref="NF217">IF($ND217=0,"",(IFERROR( (IFERROR($ND217/FRACAS!$AY$1*60,0) - SUMPRODUCT( (FRACAS!$K$5:$K$9999=NF$2) * IFERROR(FRACAS!$AN$5:$AN$9999,0) ) ) / IFERROR($ND217/FRACAS!$AY$1*60,0), 1 )))</f>
        <v/>
      </c>
      <c r="NG217" s="347" t="str" cm="1">
        <f t="array" ref="NG217">IF($ND217=0,"",(IFERROR( (IFERROR($ND217/FRACAS!$AY$1*60,0) - SUMPRODUCT( (FRACAS!$K$5:$K$9999=NG$2) * IFERROR(FRACAS!$AN$5:$AN$9999,0) ) ) / IFERROR($ND217/FRACAS!$AY$1*60,0), 1 )))</f>
        <v/>
      </c>
      <c r="NH217" s="347" t="str" cm="1">
        <f t="array" ref="NH217">IF($ND217=0,"",(IFERROR( (IFERROR($ND217/FRACAS!$AY$1*60,0) - SUMPRODUCT( (FRACAS!$K$5:$K$9999=NH$2) * IFERROR(FRACAS!$AN$5:$AN$9999,0) ) ) / IFERROR($ND217/FRACAS!$AY$1*60,0), 1 )))</f>
        <v/>
      </c>
      <c r="NI217" s="347" t="str" cm="1">
        <f t="array" ref="NI217">IF($ND217=0,"",(IFERROR( (IFERROR($ND217/FRACAS!$AY$1*60,0) - SUMPRODUCT( (FRACAS!$K$5:$K$9999=NI$2) * IFERROR(FRACAS!$AN$5:$AN$9999,0) ) ) / IFERROR($ND217/FRACAS!$AY$1*60,0), 1 )))</f>
        <v/>
      </c>
      <c r="NJ217" s="347" t="str" cm="1">
        <f t="array" ref="NJ217">IF($ND217=0,"",(IFERROR( (IFERROR($ND217/FRACAS!$AY$1*60,0) - SUMPRODUCT( (FRACAS!$K$5:$K$9999=NJ$2) * IFERROR(FRACAS!$AN$5:$AN$9999,0) ) ) / IFERROR($ND217/FRACAS!$AY$1*60,0), 1 )))</f>
        <v/>
      </c>
      <c r="NK217" s="347" t="str" cm="1">
        <f t="array" ref="NK217">IF($ND217=0,"",(IFERROR( (IFERROR($ND217/FRACAS!$AY$1*60,0) - SUMPRODUCT( (FRACAS!$K$5:$K$9999=NK$2) * IFERROR(FRACAS!$AN$5:$AN$9999,0) ) ) / IFERROR($ND217/FRACAS!$AY$1*60,0), 1 )))</f>
        <v/>
      </c>
      <c r="NL217" s="347" t="str" cm="1">
        <f t="array" ref="NL217">IF($ND217=0,"",(IFERROR( (IFERROR($ND217/FRACAS!$AY$1*60,0) - SUMPRODUCT( (FRACAS!$K$5:$K$9999=NL$2) * IFERROR(FRACAS!$AN$5:$AN$9999,0) ) ) / IFERROR($ND217/FRACAS!$AY$1*60,0), 1 )))</f>
        <v/>
      </c>
      <c r="NM217" s="347" t="str" cm="1">
        <f t="array" ref="NM217">IF($ND217=0,"",(IFERROR( (IFERROR($ND217/FRACAS!$AY$1*60,0) - SUMPRODUCT( (FRACAS!$K$5:$K$9999=NM$2) * IFERROR(FRACAS!$AN$5:$AN$9999,0) ) ) / IFERROR($ND217/FRACAS!$AY$1*60,0), 1 )))</f>
        <v/>
      </c>
      <c r="NN217" s="347" t="str" cm="1">
        <f t="array" ref="NN217">IF($ND217=0,"",(IFERROR( (IFERROR($ND217/FRACAS!$AY$1*60,0) - SUMPRODUCT( (FRACAS!$K$5:$K$9999=NN$2) * IFERROR(FRACAS!$AN$5:$AN$9999,0) ) ) / IFERROR($ND217/FRACAS!$AY$1*60,0), 1 )))</f>
        <v/>
      </c>
      <c r="NO217" s="347" t="str" cm="1">
        <f t="array" ref="NO217">IF($ND217=0,"",(IFERROR( (IFERROR($ND217/FRACAS!$AY$1*60,0) - SUMPRODUCT( (FRACAS!$K$5:$K$9999=NO$2) * IFERROR(FRACAS!$AN$5:$AN$9999,0) ) ) / IFERROR($ND217/FRACAS!$AY$1*60,0), 1 )))</f>
        <v/>
      </c>
      <c r="NP217" s="347" t="str" cm="1">
        <f t="array" ref="NP217">IF($ND217=0,"",(IFERROR( (IFERROR($ND217/FRACAS!$AY$1*60,0) - SUMPRODUCT( (FRACAS!$K$5:$K$9999=NP$2) * IFERROR(FRACAS!$AN$5:$AN$9999,0) ) ) / IFERROR($ND217/FRACAS!$AY$1*60,0), 1 )))</f>
        <v/>
      </c>
      <c r="NQ217" s="347" t="str" cm="1">
        <f t="array" ref="NQ217">IF($ND217=0,"",(IFERROR( (IFERROR($ND217/FRACAS!$AY$1*60,0) - SUMPRODUCT( (FRACAS!$K$5:$K$9999=NQ$2) * IFERROR(FRACAS!$AN$5:$AN$9999,0) ) ) / IFERROR($ND217/FRACAS!$AY$1*60,0), 1 )))</f>
        <v/>
      </c>
      <c r="NR217" s="347" t="str" cm="1">
        <f t="array" ref="NR217">IF($ND217=0,"",(IFERROR( (IFERROR($ND217/FRACAS!$AY$1*60,0) - SUMPRODUCT( (FRACAS!$K$5:$K$9999=NR$2) * IFERROR(FRACAS!$AN$5:$AN$9999,0) ) ) / IFERROR($ND217/FRACAS!$AY$1*60,0), 1 )))</f>
        <v/>
      </c>
      <c r="NS217" s="347" t="str" cm="1">
        <f t="array" ref="NS217">IF($ND217=0,"",(IFERROR( (IFERROR($ND217/FRACAS!$AY$1*60,0) - SUMPRODUCT( (FRACAS!$K$5:$K$9999=NS$2) * IFERROR(FRACAS!$AN$5:$AN$9999,0) ) ) / IFERROR($ND217/FRACAS!$AY$1*60,0), 1 )))</f>
        <v/>
      </c>
      <c r="NT217" s="347" t="str" cm="1">
        <f t="array" ref="NT217">IF($ND217=0,"",(IFERROR( (IFERROR($ND217/FRACAS!$AY$1*60,0) - SUMPRODUCT( (FRACAS!$K$5:$K$9999=NT$2) * IFERROR(FRACAS!$AN$5:$AN$9999,0) ) ) / IFERROR($ND217/FRACAS!$AY$1*60,0), 1 )))</f>
        <v/>
      </c>
      <c r="NU217" s="347" t="str" cm="1">
        <f t="array" ref="NU217">IF($ND217=0,"",(IFERROR( (IFERROR($ND217/FRACAS!$AY$1*60,0) - SUMPRODUCT( (FRACAS!$K$5:$K$9999=NU$2) * IFERROR(FRACAS!$AN$5:$AN$9999,0) ) ) / IFERROR($ND217/FRACAS!$AY$1*60,0), 1 )))</f>
        <v/>
      </c>
      <c r="NV217" s="347" t="str" cm="1">
        <f t="array" ref="NV217">IF($ND217=0,"",(IFERROR( (IFERROR($ND217/FRACAS!$AY$1*60,0) - SUMPRODUCT( (FRACAS!$K$5:$K$9999=NV$2) * IFERROR(FRACAS!$AN$5:$AN$9999,0) ) ) / IFERROR($ND217/FRACAS!$AY$1*60,0), 1 )))</f>
        <v/>
      </c>
      <c r="NW217" s="347" t="str" cm="1">
        <f t="array" ref="NW217">IF($ND217=0,"",(IFERROR( (IFERROR($ND217/FRACAS!$AY$1*60,0) - SUMPRODUCT( (FRACAS!$K$5:$K$9999=NW$2) * IFERROR(FRACAS!$AN$5:$AN$9999,0) ) ) / IFERROR($ND217/FRACAS!$AY$1*60,0), 1 )))</f>
        <v/>
      </c>
      <c r="NX217" s="347" t="str" cm="1">
        <f t="array" ref="NX217">IF($ND217=0,"",(IFERROR( (IFERROR($ND217/FRACAS!$AY$1*60,0) - SUMPRODUCT( (FRACAS!$K$5:$K$9999=NX$2) * IFERROR(FRACAS!$AN$5:$AN$9999,0) ) ) / IFERROR($ND217/FRACAS!$AY$1*60,0), 1 )))</f>
        <v/>
      </c>
      <c r="NY217" s="347" t="str" cm="1">
        <f t="array" ref="NY217">IF($ND217=0,"",(IFERROR( (IFERROR($ND217/FRACAS!$AY$1*60,0) - SUMPRODUCT( (FRACAS!$K$5:$K$9999=NY$2) * IFERROR(FRACAS!$AN$5:$AN$9999,0) ) ) / IFERROR($ND217/FRACAS!$AY$1*60,0), 1 )))</f>
        <v/>
      </c>
      <c r="NZ217" s="347" t="str" cm="1">
        <f t="array" ref="NZ217">IF($ND217=0,"",(IFERROR( (IFERROR($ND217/FRACAS!$AY$1*60,0) - SUMPRODUCT( (FRACAS!$K$5:$K$9999=NZ$2) * IFERROR(FRACAS!$AN$5:$AN$9999,0) ) ) / IFERROR($ND217/FRACAS!$AY$1*60,0), 1 )))</f>
        <v/>
      </c>
      <c r="OA217" s="347" t="str" cm="1">
        <f t="array" ref="OA217">IF($ND217=0,"",(IFERROR( (IFERROR($ND217/FRACAS!$AY$1*60,0) - SUMPRODUCT( (FRACAS!$K$5:$K$9999=OA$2) * IFERROR(FRACAS!$AN$5:$AN$9999,0) ) ) / IFERROR($ND217/FRACAS!$AY$1*60,0), 1 )))</f>
        <v/>
      </c>
      <c r="OB217" s="347" t="str" cm="1">
        <f t="array" ref="OB217">IF($ND217=0,"",(IFERROR( (IFERROR($ND217/FRACAS!$AY$1*60,0) - SUMPRODUCT( (FRACAS!$K$5:$K$9999=OB$2) * IFERROR(FRACAS!$AN$5:$AN$9999,0) ) ) / IFERROR($ND217/FRACAS!$AY$1*60,0), 1 )))</f>
        <v/>
      </c>
      <c r="OC217" s="347" t="str" cm="1">
        <f t="array" ref="OC217">IF($ND217=0,"",(IFERROR( (IFERROR($ND217/FRACAS!$AY$1*60,0) - SUMPRODUCT( (FRACAS!$K$5:$K$9999=OC$2) * IFERROR(FRACAS!$AN$5:$AN$9999,0) ) ) / IFERROR($ND217/FRACAS!$AY$1*60,0), 1 )))</f>
        <v/>
      </c>
      <c r="OD217" s="347" t="str" cm="1">
        <f t="array" ref="OD217">IF($ND217=0,"",(IFERROR( (IFERROR($ND217/FRACAS!$AY$1*60,0) - SUMPRODUCT( (FRACAS!$K$5:$K$9999=OD$2) * IFERROR(FRACAS!$AN$5:$AN$9999,0) ) ) / IFERROR($ND217/FRACAS!$AY$1*60,0), 1 )))</f>
        <v/>
      </c>
      <c r="OE217" s="347" t="str" cm="1">
        <f t="array" ref="OE217">IF($ND217=0,"",(IFERROR( (IFERROR($ND217/FRACAS!$AY$1*60,0) - SUMPRODUCT( (FRACAS!$K$5:$K$9999=OE$2) * IFERROR(FRACAS!$AN$5:$AN$9999,0) ) ) / IFERROR($ND217/FRACAS!$AY$1*60,0), 1 )))</f>
        <v/>
      </c>
      <c r="OF217" s="347" t="str" cm="1">
        <f t="array" ref="OF217">IF($ND217=0,"",(IFERROR( (IFERROR($ND217/FRACAS!$AY$1*60,0) - SUMPRODUCT( (FRACAS!$K$5:$K$9999=OF$2) * IFERROR(FRACAS!$AN$5:$AN$9999,0) ) ) / IFERROR($ND217/FRACAS!$AY$1*60,0), 1 )))</f>
        <v/>
      </c>
      <c r="OG217" s="347" t="str" cm="1">
        <f t="array" ref="OG217">IF($ND217=0,"",(IFERROR( (IFERROR($ND217/FRACAS!$AY$1*60,0) - SUMPRODUCT( (FRACAS!$K$5:$K$9999=OG$2) * IFERROR(FRACAS!$AN$5:$AN$9999,0) ) ) / IFERROR($ND217/FRACAS!$AY$1*60,0), 1 )))</f>
        <v/>
      </c>
      <c r="OH217" s="347" t="str" cm="1">
        <f t="array" ref="OH217">IF($ND217=0,"",(IFERROR( (IFERROR($ND217/FRACAS!$AY$1*60,0) - SUMPRODUCT( (FRACAS!$K$5:$K$9999=OH$2) * IFERROR(FRACAS!$AN$5:$AN$9999,0) ) ) / IFERROR($ND217/FRACAS!$AY$1*60,0), 1 )))</f>
        <v/>
      </c>
      <c r="OI217" s="347" t="str" cm="1">
        <f t="array" ref="OI217">IF($ND217=0,"",(IFERROR( (IFERROR($ND217/FRACAS!$AY$1*60,0) - SUMPRODUCT( (FRACAS!$K$5:$K$9999=OI$2) * IFERROR(FRACAS!$AN$5:$AN$9999,0) ) ) / IFERROR($ND217/FRACAS!$AY$1*60,0), 1 )))</f>
        <v/>
      </c>
      <c r="OJ217" s="347" t="str" cm="1">
        <f t="array" ref="OJ217">IF($ND217=0,"",(IFERROR( (IFERROR($ND217/FRACAS!$AY$1*60,0) - SUMPRODUCT( (FRACAS!$K$5:$K$9999=OJ$2) * IFERROR(FRACAS!$AN$5:$AN$9999,0) ) ) / IFERROR($ND217/FRACAS!$AY$1*60,0), 1 )))</f>
        <v/>
      </c>
      <c r="OK217" s="347" t="str" cm="1">
        <f t="array" ref="OK217">IF($ND217=0,"",(IFERROR( (IFERROR($ND217/FRACAS!$AY$1*60,0) - SUMPRODUCT( (FRACAS!$K$5:$K$9999=OK$2) * IFERROR(FRACAS!$AN$5:$AN$9999,0) ) ) / IFERROR($ND217/FRACAS!$AY$1*60,0), 1 )))</f>
        <v/>
      </c>
      <c r="OL217" s="347" t="str" cm="1">
        <f t="array" ref="OL217">IF($ND217=0,"",(IFERROR( (IFERROR($ND217/FRACAS!$AY$1*60,0) - SUMPRODUCT( (FRACAS!$K$5:$K$9999=OL$2) * IFERROR(FRACAS!$AN$5:$AN$9999,0) ) ) / IFERROR($ND217/FRACAS!$AY$1*60,0), 1 )))</f>
        <v/>
      </c>
      <c r="OM217" s="347" t="str" cm="1">
        <f t="array" ref="OM217">IF($ND217=0,"",(IFERROR( (IFERROR($ND217/FRACAS!$AY$1*60,0) - SUMPRODUCT( (FRACAS!$K$5:$K$9999=OM$2) * IFERROR(FRACAS!$AN$5:$AN$9999,0) ) ) / IFERROR($ND217/FRACAS!$AY$1*60,0), 1 )))</f>
        <v/>
      </c>
      <c r="ON217" s="347" t="str" cm="1">
        <f t="array" ref="ON217">IF($ND217=0,"",(IFERROR( (IFERROR($ND217/FRACAS!$AY$1*60,0) - SUMPRODUCT( (FRACAS!$K$5:$K$9999=ON$2) * IFERROR(FRACAS!$AN$5:$AN$9999,0) ) ) / IFERROR($ND217/FRACAS!$AY$1*60,0), 1 )))</f>
        <v/>
      </c>
    </row>
    <row r="218" spans="2:404" ht="15" customHeight="1">
      <c r="B218" s="301" t="s">
        <v>268</v>
      </c>
      <c r="C218" s="302">
        <v>46752</v>
      </c>
      <c r="D218" s="279"/>
      <c r="E218" s="279"/>
      <c r="F218" s="279"/>
      <c r="G218" s="279"/>
      <c r="H218" s="279"/>
      <c r="I218" s="279"/>
      <c r="J218" s="279"/>
      <c r="K218" s="279"/>
      <c r="L218" s="279"/>
      <c r="M218" s="279"/>
      <c r="N218" s="305"/>
      <c r="O218" s="279"/>
      <c r="P218" s="279"/>
      <c r="Q218" s="279"/>
      <c r="R218" s="279"/>
      <c r="S218" s="279"/>
      <c r="T218" s="279"/>
      <c r="U218" s="279"/>
      <c r="V218" s="279"/>
      <c r="W218" s="279"/>
      <c r="X218" s="279"/>
      <c r="Y218" s="279"/>
      <c r="Z218" s="279"/>
      <c r="AA218" s="279"/>
      <c r="AB218" s="279"/>
      <c r="AC218" s="279"/>
      <c r="AD218" s="279"/>
      <c r="AE218" s="279"/>
      <c r="AF218" s="279"/>
      <c r="AG218" s="279"/>
      <c r="AH218" s="279"/>
      <c r="AI218" s="279"/>
      <c r="AJ218" s="279"/>
      <c r="AK218" s="279"/>
      <c r="AL218" s="279"/>
      <c r="AM218" s="279"/>
      <c r="AN218" s="279"/>
      <c r="AO218" s="279"/>
      <c r="AP218" s="279"/>
      <c r="AQ218" s="279"/>
      <c r="AR218" s="279"/>
      <c r="AS218" s="279"/>
      <c r="AT218" s="279"/>
      <c r="AU218" s="279"/>
      <c r="AV218" s="279"/>
      <c r="AW218" s="279"/>
      <c r="AX218" s="279"/>
      <c r="AY218" s="279"/>
      <c r="AZ218" s="279"/>
      <c r="BA218" s="280"/>
      <c r="BB218" s="266"/>
      <c r="BD218" s="352"/>
      <c r="BE218" s="352"/>
      <c r="BF218" s="352"/>
      <c r="BG218" s="352"/>
      <c r="BH218" s="352"/>
      <c r="BI218" s="352"/>
      <c r="BJ218" s="352"/>
      <c r="BK218" s="352"/>
      <c r="BL218" s="352"/>
      <c r="BM218" s="352"/>
      <c r="BN218" s="352"/>
      <c r="BO218" s="352"/>
      <c r="BP218" s="352"/>
      <c r="BQ218" s="352"/>
      <c r="BR218" s="352"/>
      <c r="BS218" s="352"/>
      <c r="BT218" s="352"/>
      <c r="BU218" s="352"/>
      <c r="BV218" s="352"/>
      <c r="BW218" s="352"/>
      <c r="BX218" s="352"/>
      <c r="BY218" s="352"/>
      <c r="BZ218" s="352"/>
      <c r="CA218" s="352"/>
      <c r="CB218" s="352"/>
      <c r="CC218" s="352"/>
      <c r="CD218" s="352"/>
      <c r="CE218" s="352"/>
      <c r="CF218" s="352"/>
      <c r="CG218" s="352"/>
      <c r="CH218" s="352"/>
      <c r="CI218" s="352"/>
      <c r="CJ218" s="352"/>
      <c r="CK218" s="352"/>
      <c r="CL218" s="352"/>
      <c r="CM218" s="352"/>
      <c r="CN218" s="352"/>
      <c r="CO218" s="352"/>
      <c r="CP218" s="352"/>
      <c r="CQ218" s="352"/>
      <c r="CR218" s="352"/>
      <c r="CS218" s="352"/>
      <c r="CT218" s="352"/>
      <c r="CU218" s="352"/>
      <c r="CV218" s="352"/>
      <c r="CW218" s="352"/>
      <c r="CX218" s="352"/>
      <c r="CY218" s="352"/>
      <c r="CZ218" s="352"/>
      <c r="DA218" s="352"/>
      <c r="DC218" s="266">
        <f t="shared" si="19"/>
        <v>0</v>
      </c>
      <c r="DD218" s="302" t="str">
        <f t="shared" si="20"/>
        <v/>
      </c>
      <c r="DE218" s="328" t="str">
        <f>IF(D218&gt; 0,(COUNTIFS(FRACAS!$B$5:$B$9997, D$4, FRACAS!$D$5:$D$9997, "&lt;="&amp;D218)), "" )</f>
        <v/>
      </c>
      <c r="DF218" s="282" t="str">
        <f>IF(E218&gt; 0,(COUNTIFS(FRACAS!$B$5:$B$9997, E$4, FRACAS!$D$5:$D$9997, "&lt;="&amp;E218)), "" )</f>
        <v/>
      </c>
      <c r="DG218" s="282" t="str">
        <f>IF(F218&gt; 0,(COUNTIFS(FRACAS!$B$5:$B$9997, F$4, FRACAS!$D$5:$D$9997, "&lt;="&amp;F218)), "" )</f>
        <v/>
      </c>
      <c r="DH218" s="282" t="str">
        <f>IF(G218&gt; 0,(COUNTIFS(FRACAS!$B$5:$B$9997, G$4, FRACAS!$D$5:$D$9997, "&lt;="&amp;G218)), "" )</f>
        <v/>
      </c>
      <c r="DI218" s="282" t="str">
        <f>IF(H218&gt; 0,(COUNTIFS(FRACAS!$B$5:$B$9997, H$4, FRACAS!$D$5:$D$9997, "&lt;="&amp;H218)), "" )</f>
        <v/>
      </c>
      <c r="DJ218" s="282" t="str">
        <f>IF(I218&gt; 0,(COUNTIFS(FRACAS!$B$5:$B$9997, I$4, FRACAS!$D$5:$D$9997, "&lt;="&amp;I218)), "" )</f>
        <v/>
      </c>
      <c r="DK218" s="282" t="str">
        <f>IF(J218&gt; 0,(COUNTIFS(FRACAS!$B$5:$B$9997, J$4, FRACAS!$D$5:$D$9997, "&lt;="&amp;J218)), "" )</f>
        <v/>
      </c>
      <c r="DL218" s="282" t="str">
        <f>IF(K218&gt; 0,(COUNTIFS(FRACAS!$B$5:$B$9997, K$4, FRACAS!$D$5:$D$9997, "&lt;="&amp;K218)), "" )</f>
        <v/>
      </c>
      <c r="DM218" s="282" t="str">
        <f>IF(L218&gt; 0,(COUNTIFS(FRACAS!$B$5:$B$9997, L$4, FRACAS!$D$5:$D$9997, "&lt;="&amp;L218)), "" )</f>
        <v/>
      </c>
      <c r="DN218" s="282" t="str">
        <f>IF(M218&gt; 0,(COUNTIFS(FRACAS!$B$5:$B$9997, M$4, FRACAS!$D$5:$D$9997, "&lt;="&amp;M218)), "" )</f>
        <v/>
      </c>
      <c r="DO218" s="308"/>
      <c r="DP218" s="276"/>
      <c r="DQ218" s="276"/>
      <c r="DR218" s="276"/>
      <c r="DS218" s="276"/>
      <c r="DT218" s="276"/>
      <c r="DU218" s="276"/>
      <c r="DV218" s="276"/>
      <c r="DW218" s="276"/>
      <c r="DX218" s="276"/>
      <c r="DY218" s="276"/>
      <c r="DZ218" s="276"/>
      <c r="EA218" s="276"/>
      <c r="EB218" s="276"/>
      <c r="EC218" s="276"/>
      <c r="ED218" s="276"/>
      <c r="EE218" s="276"/>
      <c r="EF218" s="276"/>
      <c r="EG218" s="276"/>
      <c r="EH218" s="276"/>
      <c r="EI218" s="276"/>
      <c r="EJ218" s="276"/>
      <c r="EK218" s="276"/>
      <c r="EL218" s="276"/>
      <c r="EM218" s="276"/>
      <c r="EN218" s="276"/>
      <c r="EO218" s="276"/>
      <c r="EP218" s="276"/>
      <c r="EQ218" s="276"/>
      <c r="ER218" s="276"/>
      <c r="ES218" s="276"/>
      <c r="ET218" s="276"/>
      <c r="EU218" s="276"/>
      <c r="EV218" s="276"/>
      <c r="EW218" s="276"/>
      <c r="EX218" s="276"/>
      <c r="EY218" s="276"/>
      <c r="EZ218" s="276"/>
      <c r="FA218" s="276"/>
      <c r="FB218" s="277"/>
      <c r="JN218" s="310"/>
      <c r="JO218" s="309"/>
      <c r="JP218" s="309"/>
      <c r="JQ218" s="309"/>
      <c r="JR218" s="309"/>
      <c r="JS218" s="309"/>
      <c r="JT218" s="309"/>
      <c r="JU218" s="309"/>
      <c r="JV218" s="309"/>
      <c r="JW218" s="309"/>
      <c r="JX218" s="309"/>
      <c r="JY218" s="309"/>
      <c r="JZ218" s="309"/>
      <c r="KA218" s="309"/>
      <c r="KB218" s="309"/>
      <c r="KC218" s="309"/>
      <c r="KD218" s="309"/>
      <c r="KE218" s="309"/>
      <c r="KF218" s="309"/>
      <c r="KG218" s="309"/>
      <c r="KH218" s="309"/>
      <c r="KI218" s="309"/>
      <c r="KJ218" s="309"/>
      <c r="KK218" s="309"/>
      <c r="KL218" s="309"/>
      <c r="KM218" s="309"/>
      <c r="KN218" s="309"/>
      <c r="KO218" s="309"/>
      <c r="KP218" s="309"/>
      <c r="KQ218" s="309"/>
      <c r="KR218" s="309"/>
      <c r="KS218" s="309"/>
      <c r="KT218" s="309"/>
      <c r="KU218" s="309"/>
      <c r="KV218" s="309"/>
      <c r="KW218" s="309"/>
      <c r="KX218" s="309"/>
      <c r="KY218" s="309"/>
      <c r="KZ218" s="309"/>
      <c r="LA218" s="309"/>
      <c r="LC218" s="302" t="str">
        <f t="shared" si="22"/>
        <v/>
      </c>
      <c r="LD218" s="354" t="str" cm="1">
        <f t="array" ref="LD218">IFERROR(
    (((D218/FRACAS!$AY$1)*60))
    /
    (((D218/FRACAS!$AY$1)*60) + SUMPRODUCT((FRACAS!$B$5:$B$9997=D$4)*(FRACAS!$D$5:$D$9997&lt;=D218)*(IFERROR(FRACAS!$AM$5:$AM$9997,0)))
    ),"")</f>
        <v/>
      </c>
      <c r="LE218" s="354" t="str" cm="1">
        <f t="array" ref="LE218">IFERROR(
    (((E218/FRACAS!$AY$1)*60))
    /
    (((E218/FRACAS!$AY$1)*60) + SUMPRODUCT((FRACAS!$B$5:$B$9997=E$4)*(FRACAS!$D$5:$D$9997&lt;=E218)*(IFERROR(FRACAS!$AM$5:$AM$9997,0)))
    ),"")</f>
        <v/>
      </c>
      <c r="LF218" s="354" t="str" cm="1">
        <f t="array" ref="LF218">IFERROR(
    (((F218/FRACAS!$AY$1)*60))
    /
    (((F218/FRACAS!$AY$1)*60) + SUMPRODUCT((FRACAS!$B$5:$B$9997=F$4)*(FRACAS!$D$5:$D$9997&lt;=F218)*(IFERROR(FRACAS!$AM$5:$AM$9997,0)))
    ),"")</f>
        <v/>
      </c>
      <c r="LG218" s="354" t="str" cm="1">
        <f t="array" ref="LG218">IFERROR(
    (((G218/FRACAS!$AY$1)*60))
    /
    (((G218/FRACAS!$AY$1)*60) + SUMPRODUCT((FRACAS!$B$5:$B$9997=G$4)*(FRACAS!$D$5:$D$9997&lt;=G218)*(IFERROR(FRACAS!$AM$5:$AM$9997,0)))
    ),"")</f>
        <v/>
      </c>
      <c r="LH218" s="354" t="str" cm="1">
        <f t="array" ref="LH218">IFERROR(
    (((H218/FRACAS!$AY$1)*60))
    /
    (((H218/FRACAS!$AY$1)*60) + SUMPRODUCT((FRACAS!$B$5:$B$9997=H$4)*(FRACAS!$D$5:$D$9997&lt;=H218)*(IFERROR(FRACAS!$AM$5:$AM$9997,0)))
    ),"")</f>
        <v/>
      </c>
      <c r="LI218" s="354" t="str" cm="1">
        <f t="array" ref="LI218">IFERROR(
    (((I218/FRACAS!$AY$1)*60))
    /
    (((I218/FRACAS!$AY$1)*60) + SUMPRODUCT((FRACAS!$B$5:$B$9997=I$4)*(FRACAS!$D$5:$D$9997&lt;=I218)*(IFERROR(FRACAS!$AM$5:$AM$9997,0)))
    ),"")</f>
        <v/>
      </c>
      <c r="LJ218" s="354" t="str" cm="1">
        <f t="array" ref="LJ218">IFERROR(
    (((J218/FRACAS!$AY$1)*60))
    /
    (((J218/FRACAS!$AY$1)*60) + SUMPRODUCT((FRACAS!$B$5:$B$9997=J$4)*(FRACAS!$D$5:$D$9997&lt;=J218)*(IFERROR(FRACAS!$AM$5:$AM$9997,0)))
    ),"")</f>
        <v/>
      </c>
      <c r="LK218" s="354" t="str" cm="1">
        <f t="array" ref="LK218">IFERROR(
    (((K218/FRACAS!$AY$1)*60))
    /
    (((K218/FRACAS!$AY$1)*60) + SUMPRODUCT((FRACAS!$B$5:$B$9997=K$4)*(FRACAS!$D$5:$D$9997&lt;=K218)*(IFERROR(FRACAS!$AM$5:$AM$9997,0)))
    ),"")</f>
        <v/>
      </c>
      <c r="LL218" s="354" t="str" cm="1">
        <f t="array" ref="LL218">IFERROR(
    (((L218/FRACAS!$AY$1)*60))
    /
    (((L218/FRACAS!$AY$1)*60) + SUMPRODUCT((FRACAS!$B$5:$B$9997=L$4)*(FRACAS!$D$5:$D$9997&lt;=L218)*(IFERROR(FRACAS!$AM$5:$AM$9997,0)))
    ),"")</f>
        <v/>
      </c>
      <c r="LM218" s="354" t="str" cm="1">
        <f t="array" ref="LM218">IFERROR(
    (((M218/FRACAS!$AY$1)*60))
    /
    (((M218/FRACAS!$AY$1)*60) + SUMPRODUCT((FRACAS!$B$5:$B$9997=M$4)*(FRACAS!$D$5:$D$9997&lt;=M218)*(IFERROR(FRACAS!$AM$5:$AM$9997,0)))
    ),"")</f>
        <v/>
      </c>
      <c r="LN218" s="308"/>
      <c r="LO218" s="276"/>
      <c r="LP218" s="276"/>
      <c r="LQ218" s="276"/>
      <c r="LR218" s="276"/>
      <c r="LS218" s="276"/>
      <c r="LT218" s="276"/>
      <c r="LU218" s="276"/>
      <c r="LV218" s="276"/>
      <c r="LW218" s="276"/>
      <c r="LX218" s="276"/>
      <c r="LY218" s="276"/>
      <c r="LZ218" s="276"/>
      <c r="MA218" s="276"/>
      <c r="MB218" s="276"/>
      <c r="MC218" s="276"/>
      <c r="MD218" s="276"/>
      <c r="ME218" s="276"/>
      <c r="MF218" s="276"/>
      <c r="MG218" s="276"/>
      <c r="MH218" s="276"/>
      <c r="MI218" s="276"/>
      <c r="MJ218" s="276"/>
      <c r="MK218" s="276"/>
      <c r="ML218" s="276"/>
      <c r="MM218" s="276"/>
      <c r="MN218" s="276"/>
      <c r="MO218" s="276"/>
      <c r="MP218" s="276"/>
      <c r="MQ218" s="276"/>
      <c r="MR218" s="276"/>
      <c r="MS218" s="276"/>
      <c r="MT218" s="276"/>
      <c r="MU218" s="276"/>
      <c r="MV218" s="276"/>
      <c r="MW218" s="276"/>
      <c r="MX218" s="276"/>
      <c r="MY218" s="276"/>
      <c r="MZ218" s="276"/>
      <c r="NA218" s="277"/>
      <c r="ND218" s="345">
        <f t="shared" si="23"/>
        <v>0</v>
      </c>
      <c r="NE218" s="346" t="str">
        <f t="shared" si="21"/>
        <v/>
      </c>
      <c r="NF218" s="347" t="str" cm="1">
        <f t="array" ref="NF218">IF($ND218=0,"",(IFERROR( (IFERROR($ND218/FRACAS!$AY$1*60,0) - SUMPRODUCT( (FRACAS!$K$5:$K$9999=NF$2) * IFERROR(FRACAS!$AN$5:$AN$9999,0) ) ) / IFERROR($ND218/FRACAS!$AY$1*60,0), 1 )))</f>
        <v/>
      </c>
      <c r="NG218" s="347" t="str" cm="1">
        <f t="array" ref="NG218">IF($ND218=0,"",(IFERROR( (IFERROR($ND218/FRACAS!$AY$1*60,0) - SUMPRODUCT( (FRACAS!$K$5:$K$9999=NG$2) * IFERROR(FRACAS!$AN$5:$AN$9999,0) ) ) / IFERROR($ND218/FRACAS!$AY$1*60,0), 1 )))</f>
        <v/>
      </c>
      <c r="NH218" s="347" t="str" cm="1">
        <f t="array" ref="NH218">IF($ND218=0,"",(IFERROR( (IFERROR($ND218/FRACAS!$AY$1*60,0) - SUMPRODUCT( (FRACAS!$K$5:$K$9999=NH$2) * IFERROR(FRACAS!$AN$5:$AN$9999,0) ) ) / IFERROR($ND218/FRACAS!$AY$1*60,0), 1 )))</f>
        <v/>
      </c>
      <c r="NI218" s="347" t="str" cm="1">
        <f t="array" ref="NI218">IF($ND218=0,"",(IFERROR( (IFERROR($ND218/FRACAS!$AY$1*60,0) - SUMPRODUCT( (FRACAS!$K$5:$K$9999=NI$2) * IFERROR(FRACAS!$AN$5:$AN$9999,0) ) ) / IFERROR($ND218/FRACAS!$AY$1*60,0), 1 )))</f>
        <v/>
      </c>
      <c r="NJ218" s="347" t="str" cm="1">
        <f t="array" ref="NJ218">IF($ND218=0,"",(IFERROR( (IFERROR($ND218/FRACAS!$AY$1*60,0) - SUMPRODUCT( (FRACAS!$K$5:$K$9999=NJ$2) * IFERROR(FRACAS!$AN$5:$AN$9999,0) ) ) / IFERROR($ND218/FRACAS!$AY$1*60,0), 1 )))</f>
        <v/>
      </c>
      <c r="NK218" s="347" t="str" cm="1">
        <f t="array" ref="NK218">IF($ND218=0,"",(IFERROR( (IFERROR($ND218/FRACAS!$AY$1*60,0) - SUMPRODUCT( (FRACAS!$K$5:$K$9999=NK$2) * IFERROR(FRACAS!$AN$5:$AN$9999,0) ) ) / IFERROR($ND218/FRACAS!$AY$1*60,0), 1 )))</f>
        <v/>
      </c>
      <c r="NL218" s="347" t="str" cm="1">
        <f t="array" ref="NL218">IF($ND218=0,"",(IFERROR( (IFERROR($ND218/FRACAS!$AY$1*60,0) - SUMPRODUCT( (FRACAS!$K$5:$K$9999=NL$2) * IFERROR(FRACAS!$AN$5:$AN$9999,0) ) ) / IFERROR($ND218/FRACAS!$AY$1*60,0), 1 )))</f>
        <v/>
      </c>
      <c r="NM218" s="347" t="str" cm="1">
        <f t="array" ref="NM218">IF($ND218=0,"",(IFERROR( (IFERROR($ND218/FRACAS!$AY$1*60,0) - SUMPRODUCT( (FRACAS!$K$5:$K$9999=NM$2) * IFERROR(FRACAS!$AN$5:$AN$9999,0) ) ) / IFERROR($ND218/FRACAS!$AY$1*60,0), 1 )))</f>
        <v/>
      </c>
      <c r="NN218" s="347" t="str" cm="1">
        <f t="array" ref="NN218">IF($ND218=0,"",(IFERROR( (IFERROR($ND218/FRACAS!$AY$1*60,0) - SUMPRODUCT( (FRACAS!$K$5:$K$9999=NN$2) * IFERROR(FRACAS!$AN$5:$AN$9999,0) ) ) / IFERROR($ND218/FRACAS!$AY$1*60,0), 1 )))</f>
        <v/>
      </c>
      <c r="NO218" s="347" t="str" cm="1">
        <f t="array" ref="NO218">IF($ND218=0,"",(IFERROR( (IFERROR($ND218/FRACAS!$AY$1*60,0) - SUMPRODUCT( (FRACAS!$K$5:$K$9999=NO$2) * IFERROR(FRACAS!$AN$5:$AN$9999,0) ) ) / IFERROR($ND218/FRACAS!$AY$1*60,0), 1 )))</f>
        <v/>
      </c>
      <c r="NP218" s="347" t="str" cm="1">
        <f t="array" ref="NP218">IF($ND218=0,"",(IFERROR( (IFERROR($ND218/FRACAS!$AY$1*60,0) - SUMPRODUCT( (FRACAS!$K$5:$K$9999=NP$2) * IFERROR(FRACAS!$AN$5:$AN$9999,0) ) ) / IFERROR($ND218/FRACAS!$AY$1*60,0), 1 )))</f>
        <v/>
      </c>
      <c r="NQ218" s="347" t="str" cm="1">
        <f t="array" ref="NQ218">IF($ND218=0,"",(IFERROR( (IFERROR($ND218/FRACAS!$AY$1*60,0) - SUMPRODUCT( (FRACAS!$K$5:$K$9999=NQ$2) * IFERROR(FRACAS!$AN$5:$AN$9999,0) ) ) / IFERROR($ND218/FRACAS!$AY$1*60,0), 1 )))</f>
        <v/>
      </c>
      <c r="NR218" s="347" t="str" cm="1">
        <f t="array" ref="NR218">IF($ND218=0,"",(IFERROR( (IFERROR($ND218/FRACAS!$AY$1*60,0) - SUMPRODUCT( (FRACAS!$K$5:$K$9999=NR$2) * IFERROR(FRACAS!$AN$5:$AN$9999,0) ) ) / IFERROR($ND218/FRACAS!$AY$1*60,0), 1 )))</f>
        <v/>
      </c>
      <c r="NS218" s="347" t="str" cm="1">
        <f t="array" ref="NS218">IF($ND218=0,"",(IFERROR( (IFERROR($ND218/FRACAS!$AY$1*60,0) - SUMPRODUCT( (FRACAS!$K$5:$K$9999=NS$2) * IFERROR(FRACAS!$AN$5:$AN$9999,0) ) ) / IFERROR($ND218/FRACAS!$AY$1*60,0), 1 )))</f>
        <v/>
      </c>
      <c r="NT218" s="347" t="str" cm="1">
        <f t="array" ref="NT218">IF($ND218=0,"",(IFERROR( (IFERROR($ND218/FRACAS!$AY$1*60,0) - SUMPRODUCT( (FRACAS!$K$5:$K$9999=NT$2) * IFERROR(FRACAS!$AN$5:$AN$9999,0) ) ) / IFERROR($ND218/FRACAS!$AY$1*60,0), 1 )))</f>
        <v/>
      </c>
      <c r="NU218" s="347" t="str" cm="1">
        <f t="array" ref="NU218">IF($ND218=0,"",(IFERROR( (IFERROR($ND218/FRACAS!$AY$1*60,0) - SUMPRODUCT( (FRACAS!$K$5:$K$9999=NU$2) * IFERROR(FRACAS!$AN$5:$AN$9999,0) ) ) / IFERROR($ND218/FRACAS!$AY$1*60,0), 1 )))</f>
        <v/>
      </c>
      <c r="NV218" s="347" t="str" cm="1">
        <f t="array" ref="NV218">IF($ND218=0,"",(IFERROR( (IFERROR($ND218/FRACAS!$AY$1*60,0) - SUMPRODUCT( (FRACAS!$K$5:$K$9999=NV$2) * IFERROR(FRACAS!$AN$5:$AN$9999,0) ) ) / IFERROR($ND218/FRACAS!$AY$1*60,0), 1 )))</f>
        <v/>
      </c>
      <c r="NW218" s="347" t="str" cm="1">
        <f t="array" ref="NW218">IF($ND218=0,"",(IFERROR( (IFERROR($ND218/FRACAS!$AY$1*60,0) - SUMPRODUCT( (FRACAS!$K$5:$K$9999=NW$2) * IFERROR(FRACAS!$AN$5:$AN$9999,0) ) ) / IFERROR($ND218/FRACAS!$AY$1*60,0), 1 )))</f>
        <v/>
      </c>
      <c r="NX218" s="347" t="str" cm="1">
        <f t="array" ref="NX218">IF($ND218=0,"",(IFERROR( (IFERROR($ND218/FRACAS!$AY$1*60,0) - SUMPRODUCT( (FRACAS!$K$5:$K$9999=NX$2) * IFERROR(FRACAS!$AN$5:$AN$9999,0) ) ) / IFERROR($ND218/FRACAS!$AY$1*60,0), 1 )))</f>
        <v/>
      </c>
      <c r="NY218" s="347" t="str" cm="1">
        <f t="array" ref="NY218">IF($ND218=0,"",(IFERROR( (IFERROR($ND218/FRACAS!$AY$1*60,0) - SUMPRODUCT( (FRACAS!$K$5:$K$9999=NY$2) * IFERROR(FRACAS!$AN$5:$AN$9999,0) ) ) / IFERROR($ND218/FRACAS!$AY$1*60,0), 1 )))</f>
        <v/>
      </c>
      <c r="NZ218" s="347" t="str" cm="1">
        <f t="array" ref="NZ218">IF($ND218=0,"",(IFERROR( (IFERROR($ND218/FRACAS!$AY$1*60,0) - SUMPRODUCT( (FRACAS!$K$5:$K$9999=NZ$2) * IFERROR(FRACAS!$AN$5:$AN$9999,0) ) ) / IFERROR($ND218/FRACAS!$AY$1*60,0), 1 )))</f>
        <v/>
      </c>
      <c r="OA218" s="347" t="str" cm="1">
        <f t="array" ref="OA218">IF($ND218=0,"",(IFERROR( (IFERROR($ND218/FRACAS!$AY$1*60,0) - SUMPRODUCT( (FRACAS!$K$5:$K$9999=OA$2) * IFERROR(FRACAS!$AN$5:$AN$9999,0) ) ) / IFERROR($ND218/FRACAS!$AY$1*60,0), 1 )))</f>
        <v/>
      </c>
      <c r="OB218" s="347" t="str" cm="1">
        <f t="array" ref="OB218">IF($ND218=0,"",(IFERROR( (IFERROR($ND218/FRACAS!$AY$1*60,0) - SUMPRODUCT( (FRACAS!$K$5:$K$9999=OB$2) * IFERROR(FRACAS!$AN$5:$AN$9999,0) ) ) / IFERROR($ND218/FRACAS!$AY$1*60,0), 1 )))</f>
        <v/>
      </c>
      <c r="OC218" s="347" t="str" cm="1">
        <f t="array" ref="OC218">IF($ND218=0,"",(IFERROR( (IFERROR($ND218/FRACAS!$AY$1*60,0) - SUMPRODUCT( (FRACAS!$K$5:$K$9999=OC$2) * IFERROR(FRACAS!$AN$5:$AN$9999,0) ) ) / IFERROR($ND218/FRACAS!$AY$1*60,0), 1 )))</f>
        <v/>
      </c>
      <c r="OD218" s="347" t="str" cm="1">
        <f t="array" ref="OD218">IF($ND218=0,"",(IFERROR( (IFERROR($ND218/FRACAS!$AY$1*60,0) - SUMPRODUCT( (FRACAS!$K$5:$K$9999=OD$2) * IFERROR(FRACAS!$AN$5:$AN$9999,0) ) ) / IFERROR($ND218/FRACAS!$AY$1*60,0), 1 )))</f>
        <v/>
      </c>
      <c r="OE218" s="347" t="str" cm="1">
        <f t="array" ref="OE218">IF($ND218=0,"",(IFERROR( (IFERROR($ND218/FRACAS!$AY$1*60,0) - SUMPRODUCT( (FRACAS!$K$5:$K$9999=OE$2) * IFERROR(FRACAS!$AN$5:$AN$9999,0) ) ) / IFERROR($ND218/FRACAS!$AY$1*60,0), 1 )))</f>
        <v/>
      </c>
      <c r="OF218" s="347" t="str" cm="1">
        <f t="array" ref="OF218">IF($ND218=0,"",(IFERROR( (IFERROR($ND218/FRACAS!$AY$1*60,0) - SUMPRODUCT( (FRACAS!$K$5:$K$9999=OF$2) * IFERROR(FRACAS!$AN$5:$AN$9999,0) ) ) / IFERROR($ND218/FRACAS!$AY$1*60,0), 1 )))</f>
        <v/>
      </c>
      <c r="OG218" s="347" t="str" cm="1">
        <f t="array" ref="OG218">IF($ND218=0,"",(IFERROR( (IFERROR($ND218/FRACAS!$AY$1*60,0) - SUMPRODUCT( (FRACAS!$K$5:$K$9999=OG$2) * IFERROR(FRACAS!$AN$5:$AN$9999,0) ) ) / IFERROR($ND218/FRACAS!$AY$1*60,0), 1 )))</f>
        <v/>
      </c>
      <c r="OH218" s="347" t="str" cm="1">
        <f t="array" ref="OH218">IF($ND218=0,"",(IFERROR( (IFERROR($ND218/FRACAS!$AY$1*60,0) - SUMPRODUCT( (FRACAS!$K$5:$K$9999=OH$2) * IFERROR(FRACAS!$AN$5:$AN$9999,0) ) ) / IFERROR($ND218/FRACAS!$AY$1*60,0), 1 )))</f>
        <v/>
      </c>
      <c r="OI218" s="347" t="str" cm="1">
        <f t="array" ref="OI218">IF($ND218=0,"",(IFERROR( (IFERROR($ND218/FRACAS!$AY$1*60,0) - SUMPRODUCT( (FRACAS!$K$5:$K$9999=OI$2) * IFERROR(FRACAS!$AN$5:$AN$9999,0) ) ) / IFERROR($ND218/FRACAS!$AY$1*60,0), 1 )))</f>
        <v/>
      </c>
      <c r="OJ218" s="347" t="str" cm="1">
        <f t="array" ref="OJ218">IF($ND218=0,"",(IFERROR( (IFERROR($ND218/FRACAS!$AY$1*60,0) - SUMPRODUCT( (FRACAS!$K$5:$K$9999=OJ$2) * IFERROR(FRACAS!$AN$5:$AN$9999,0) ) ) / IFERROR($ND218/FRACAS!$AY$1*60,0), 1 )))</f>
        <v/>
      </c>
      <c r="OK218" s="347" t="str" cm="1">
        <f t="array" ref="OK218">IF($ND218=0,"",(IFERROR( (IFERROR($ND218/FRACAS!$AY$1*60,0) - SUMPRODUCT( (FRACAS!$K$5:$K$9999=OK$2) * IFERROR(FRACAS!$AN$5:$AN$9999,0) ) ) / IFERROR($ND218/FRACAS!$AY$1*60,0), 1 )))</f>
        <v/>
      </c>
      <c r="OL218" s="347" t="str" cm="1">
        <f t="array" ref="OL218">IF($ND218=0,"",(IFERROR( (IFERROR($ND218/FRACAS!$AY$1*60,0) - SUMPRODUCT( (FRACAS!$K$5:$K$9999=OL$2) * IFERROR(FRACAS!$AN$5:$AN$9999,0) ) ) / IFERROR($ND218/FRACAS!$AY$1*60,0), 1 )))</f>
        <v/>
      </c>
      <c r="OM218" s="347" t="str" cm="1">
        <f t="array" ref="OM218">IF($ND218=0,"",(IFERROR( (IFERROR($ND218/FRACAS!$AY$1*60,0) - SUMPRODUCT( (FRACAS!$K$5:$K$9999=OM$2) * IFERROR(FRACAS!$AN$5:$AN$9999,0) ) ) / IFERROR($ND218/FRACAS!$AY$1*60,0), 1 )))</f>
        <v/>
      </c>
      <c r="ON218" s="347" t="str" cm="1">
        <f t="array" ref="ON218">IF($ND218=0,"",(IFERROR( (IFERROR($ND218/FRACAS!$AY$1*60,0) - SUMPRODUCT( (FRACAS!$K$5:$K$9999=ON$2) * IFERROR(FRACAS!$AN$5:$AN$9999,0) ) ) / IFERROR($ND218/FRACAS!$AY$1*60,0), 1 )))</f>
        <v/>
      </c>
    </row>
    <row r="219" spans="2:404" ht="15" customHeight="1">
      <c r="B219" s="301" t="s">
        <v>222</v>
      </c>
      <c r="C219" s="302">
        <v>46759</v>
      </c>
      <c r="D219" s="279"/>
      <c r="E219" s="279"/>
      <c r="F219" s="279"/>
      <c r="G219" s="279"/>
      <c r="H219" s="279"/>
      <c r="I219" s="279"/>
      <c r="J219" s="279"/>
      <c r="K219" s="279"/>
      <c r="L219" s="279"/>
      <c r="M219" s="279"/>
      <c r="N219" s="305"/>
      <c r="O219" s="279"/>
      <c r="P219" s="279"/>
      <c r="Q219" s="279"/>
      <c r="R219" s="279"/>
      <c r="S219" s="279"/>
      <c r="T219" s="279"/>
      <c r="U219" s="279"/>
      <c r="V219" s="279"/>
      <c r="W219" s="279"/>
      <c r="X219" s="279"/>
      <c r="Y219" s="279"/>
      <c r="Z219" s="279"/>
      <c r="AA219" s="279"/>
      <c r="AB219" s="279"/>
      <c r="AC219" s="279"/>
      <c r="AD219" s="279"/>
      <c r="AE219" s="279"/>
      <c r="AF219" s="279"/>
      <c r="AG219" s="279"/>
      <c r="AH219" s="279"/>
      <c r="AI219" s="279"/>
      <c r="AJ219" s="279"/>
      <c r="AK219" s="279"/>
      <c r="AL219" s="279"/>
      <c r="AM219" s="279"/>
      <c r="AN219" s="279"/>
      <c r="AO219" s="279"/>
      <c r="AP219" s="279"/>
      <c r="AQ219" s="279"/>
      <c r="AR219" s="279"/>
      <c r="AS219" s="279"/>
      <c r="AT219" s="279"/>
      <c r="AU219" s="279"/>
      <c r="AV219" s="279"/>
      <c r="AW219" s="279"/>
      <c r="AX219" s="279"/>
      <c r="AY219" s="279"/>
      <c r="AZ219" s="279"/>
      <c r="BA219" s="280"/>
      <c r="BB219" s="266"/>
      <c r="BD219" s="352"/>
      <c r="BE219" s="352"/>
      <c r="BF219" s="352"/>
      <c r="BG219" s="352"/>
      <c r="BH219" s="352"/>
      <c r="BI219" s="352"/>
      <c r="BJ219" s="352"/>
      <c r="BK219" s="352"/>
      <c r="BL219" s="352"/>
      <c r="BM219" s="352"/>
      <c r="BN219" s="352"/>
      <c r="BO219" s="352"/>
      <c r="BP219" s="352"/>
      <c r="BQ219" s="352"/>
      <c r="BR219" s="352"/>
      <c r="BS219" s="352"/>
      <c r="BT219" s="352"/>
      <c r="BU219" s="352"/>
      <c r="BV219" s="352"/>
      <c r="BW219" s="352"/>
      <c r="BX219" s="352"/>
      <c r="BY219" s="352"/>
      <c r="BZ219" s="352"/>
      <c r="CA219" s="352"/>
      <c r="CB219" s="352"/>
      <c r="CC219" s="352"/>
      <c r="CD219" s="352"/>
      <c r="CE219" s="352"/>
      <c r="CF219" s="352"/>
      <c r="CG219" s="352"/>
      <c r="CH219" s="352"/>
      <c r="CI219" s="352"/>
      <c r="CJ219" s="352"/>
      <c r="CK219" s="352"/>
      <c r="CL219" s="352"/>
      <c r="CM219" s="352"/>
      <c r="CN219" s="352"/>
      <c r="CO219" s="352"/>
      <c r="CP219" s="352"/>
      <c r="CQ219" s="352"/>
      <c r="CR219" s="352"/>
      <c r="CS219" s="352"/>
      <c r="CT219" s="352"/>
      <c r="CU219" s="352"/>
      <c r="CV219" s="352"/>
      <c r="CW219" s="352"/>
      <c r="CX219" s="352"/>
      <c r="CY219" s="352"/>
      <c r="CZ219" s="352"/>
      <c r="DA219" s="352"/>
      <c r="DC219" s="266">
        <f t="shared" si="19"/>
        <v>0</v>
      </c>
      <c r="DD219" s="302" t="str">
        <f t="shared" si="20"/>
        <v/>
      </c>
      <c r="DE219" s="328" t="str">
        <f>IF(D219&gt; 0,(COUNTIFS(FRACAS!$B$5:$B$9997, D$4, FRACAS!$D$5:$D$9997, "&lt;="&amp;D219)), "" )</f>
        <v/>
      </c>
      <c r="DF219" s="282" t="str">
        <f>IF(E219&gt; 0,(COUNTIFS(FRACAS!$B$5:$B$9997, E$4, FRACAS!$D$5:$D$9997, "&lt;="&amp;E219)), "" )</f>
        <v/>
      </c>
      <c r="DG219" s="282" t="str">
        <f>IF(F219&gt; 0,(COUNTIFS(FRACAS!$B$5:$B$9997, F$4, FRACAS!$D$5:$D$9997, "&lt;="&amp;F219)), "" )</f>
        <v/>
      </c>
      <c r="DH219" s="282" t="str">
        <f>IF(G219&gt; 0,(COUNTIFS(FRACAS!$B$5:$B$9997, G$4, FRACAS!$D$5:$D$9997, "&lt;="&amp;G219)), "" )</f>
        <v/>
      </c>
      <c r="DI219" s="282" t="str">
        <f>IF(H219&gt; 0,(COUNTIFS(FRACAS!$B$5:$B$9997, H$4, FRACAS!$D$5:$D$9997, "&lt;="&amp;H219)), "" )</f>
        <v/>
      </c>
      <c r="DJ219" s="282" t="str">
        <f>IF(I219&gt; 0,(COUNTIFS(FRACAS!$B$5:$B$9997, I$4, FRACAS!$D$5:$D$9997, "&lt;="&amp;I219)), "" )</f>
        <v/>
      </c>
      <c r="DK219" s="282" t="str">
        <f>IF(J219&gt; 0,(COUNTIFS(FRACAS!$B$5:$B$9997, J$4, FRACAS!$D$5:$D$9997, "&lt;="&amp;J219)), "" )</f>
        <v/>
      </c>
      <c r="DL219" s="282" t="str">
        <f>IF(K219&gt; 0,(COUNTIFS(FRACAS!$B$5:$B$9997, K$4, FRACAS!$D$5:$D$9997, "&lt;="&amp;K219)), "" )</f>
        <v/>
      </c>
      <c r="DM219" s="282" t="str">
        <f>IF(L219&gt; 0,(COUNTIFS(FRACAS!$B$5:$B$9997, L$4, FRACAS!$D$5:$D$9997, "&lt;="&amp;L219)), "" )</f>
        <v/>
      </c>
      <c r="DN219" s="282" t="str">
        <f>IF(M219&gt; 0,(COUNTIFS(FRACAS!$B$5:$B$9997, M$4, FRACAS!$D$5:$D$9997, "&lt;="&amp;M219)), "" )</f>
        <v/>
      </c>
      <c r="DO219" s="308"/>
      <c r="DP219" s="276"/>
      <c r="DQ219" s="276"/>
      <c r="DR219" s="276"/>
      <c r="DS219" s="276"/>
      <c r="DT219" s="276"/>
      <c r="DU219" s="276"/>
      <c r="DV219" s="276"/>
      <c r="DW219" s="276"/>
      <c r="DX219" s="276"/>
      <c r="DY219" s="276"/>
      <c r="DZ219" s="276"/>
      <c r="EA219" s="276"/>
      <c r="EB219" s="276"/>
      <c r="EC219" s="276"/>
      <c r="ED219" s="276"/>
      <c r="EE219" s="276"/>
      <c r="EF219" s="276"/>
      <c r="EG219" s="276"/>
      <c r="EH219" s="276"/>
      <c r="EI219" s="276"/>
      <c r="EJ219" s="276"/>
      <c r="EK219" s="276"/>
      <c r="EL219" s="276"/>
      <c r="EM219" s="276"/>
      <c r="EN219" s="276"/>
      <c r="EO219" s="276"/>
      <c r="EP219" s="276"/>
      <c r="EQ219" s="276"/>
      <c r="ER219" s="276"/>
      <c r="ES219" s="276"/>
      <c r="ET219" s="276"/>
      <c r="EU219" s="276"/>
      <c r="EV219" s="276"/>
      <c r="EW219" s="276"/>
      <c r="EX219" s="276"/>
      <c r="EY219" s="276"/>
      <c r="EZ219" s="276"/>
      <c r="FA219" s="276"/>
      <c r="FB219" s="277"/>
      <c r="JN219" s="310"/>
      <c r="JO219" s="309"/>
      <c r="JP219" s="309"/>
      <c r="JQ219" s="309"/>
      <c r="JR219" s="309"/>
      <c r="JS219" s="309"/>
      <c r="JT219" s="309"/>
      <c r="JU219" s="309"/>
      <c r="JV219" s="309"/>
      <c r="JW219" s="309"/>
      <c r="JX219" s="309"/>
      <c r="JY219" s="309"/>
      <c r="JZ219" s="309"/>
      <c r="KA219" s="309"/>
      <c r="KB219" s="309"/>
      <c r="KC219" s="309"/>
      <c r="KD219" s="309"/>
      <c r="KE219" s="309"/>
      <c r="KF219" s="309"/>
      <c r="KG219" s="309"/>
      <c r="KH219" s="309"/>
      <c r="KI219" s="309"/>
      <c r="KJ219" s="309"/>
      <c r="KK219" s="309"/>
      <c r="KL219" s="309"/>
      <c r="KM219" s="309"/>
      <c r="KN219" s="309"/>
      <c r="KO219" s="309"/>
      <c r="KP219" s="309"/>
      <c r="KQ219" s="309"/>
      <c r="KR219" s="309"/>
      <c r="KS219" s="309"/>
      <c r="KT219" s="309"/>
      <c r="KU219" s="309"/>
      <c r="KV219" s="309"/>
      <c r="KW219" s="309"/>
      <c r="KX219" s="309"/>
      <c r="KY219" s="309"/>
      <c r="KZ219" s="309"/>
      <c r="LA219" s="309"/>
      <c r="LC219" s="302" t="str">
        <f t="shared" si="22"/>
        <v/>
      </c>
      <c r="LD219" s="354" t="str" cm="1">
        <f t="array" ref="LD219">IFERROR(
    (((D219/FRACAS!$AY$1)*60))
    /
    (((D219/FRACAS!$AY$1)*60) + SUMPRODUCT((FRACAS!$B$5:$B$9997=D$4)*(FRACAS!$D$5:$D$9997&lt;=D219)*(IFERROR(FRACAS!$AM$5:$AM$9997,0)))
    ),"")</f>
        <v/>
      </c>
      <c r="LE219" s="354" t="str" cm="1">
        <f t="array" ref="LE219">IFERROR(
    (((E219/FRACAS!$AY$1)*60))
    /
    (((E219/FRACAS!$AY$1)*60) + SUMPRODUCT((FRACAS!$B$5:$B$9997=E$4)*(FRACAS!$D$5:$D$9997&lt;=E219)*(IFERROR(FRACAS!$AM$5:$AM$9997,0)))
    ),"")</f>
        <v/>
      </c>
      <c r="LF219" s="354" t="str" cm="1">
        <f t="array" ref="LF219">IFERROR(
    (((F219/FRACAS!$AY$1)*60))
    /
    (((F219/FRACAS!$AY$1)*60) + SUMPRODUCT((FRACAS!$B$5:$B$9997=F$4)*(FRACAS!$D$5:$D$9997&lt;=F219)*(IFERROR(FRACAS!$AM$5:$AM$9997,0)))
    ),"")</f>
        <v/>
      </c>
      <c r="LG219" s="354" t="str" cm="1">
        <f t="array" ref="LG219">IFERROR(
    (((G219/FRACAS!$AY$1)*60))
    /
    (((G219/FRACAS!$AY$1)*60) + SUMPRODUCT((FRACAS!$B$5:$B$9997=G$4)*(FRACAS!$D$5:$D$9997&lt;=G219)*(IFERROR(FRACAS!$AM$5:$AM$9997,0)))
    ),"")</f>
        <v/>
      </c>
      <c r="LH219" s="354" t="str" cm="1">
        <f t="array" ref="LH219">IFERROR(
    (((H219/FRACAS!$AY$1)*60))
    /
    (((H219/FRACAS!$AY$1)*60) + SUMPRODUCT((FRACAS!$B$5:$B$9997=H$4)*(FRACAS!$D$5:$D$9997&lt;=H219)*(IFERROR(FRACAS!$AM$5:$AM$9997,0)))
    ),"")</f>
        <v/>
      </c>
      <c r="LI219" s="354" t="str" cm="1">
        <f t="array" ref="LI219">IFERROR(
    (((I219/FRACAS!$AY$1)*60))
    /
    (((I219/FRACAS!$AY$1)*60) + SUMPRODUCT((FRACAS!$B$5:$B$9997=I$4)*(FRACAS!$D$5:$D$9997&lt;=I219)*(IFERROR(FRACAS!$AM$5:$AM$9997,0)))
    ),"")</f>
        <v/>
      </c>
      <c r="LJ219" s="354" t="str" cm="1">
        <f t="array" ref="LJ219">IFERROR(
    (((J219/FRACAS!$AY$1)*60))
    /
    (((J219/FRACAS!$AY$1)*60) + SUMPRODUCT((FRACAS!$B$5:$B$9997=J$4)*(FRACAS!$D$5:$D$9997&lt;=J219)*(IFERROR(FRACAS!$AM$5:$AM$9997,0)))
    ),"")</f>
        <v/>
      </c>
      <c r="LK219" s="354" t="str" cm="1">
        <f t="array" ref="LK219">IFERROR(
    (((K219/FRACAS!$AY$1)*60))
    /
    (((K219/FRACAS!$AY$1)*60) + SUMPRODUCT((FRACAS!$B$5:$B$9997=K$4)*(FRACAS!$D$5:$D$9997&lt;=K219)*(IFERROR(FRACAS!$AM$5:$AM$9997,0)))
    ),"")</f>
        <v/>
      </c>
      <c r="LL219" s="354" t="str" cm="1">
        <f t="array" ref="LL219">IFERROR(
    (((L219/FRACAS!$AY$1)*60))
    /
    (((L219/FRACAS!$AY$1)*60) + SUMPRODUCT((FRACAS!$B$5:$B$9997=L$4)*(FRACAS!$D$5:$D$9997&lt;=L219)*(IFERROR(FRACAS!$AM$5:$AM$9997,0)))
    ),"")</f>
        <v/>
      </c>
      <c r="LM219" s="354" t="str" cm="1">
        <f t="array" ref="LM219">IFERROR(
    (((M219/FRACAS!$AY$1)*60))
    /
    (((M219/FRACAS!$AY$1)*60) + SUMPRODUCT((FRACAS!$B$5:$B$9997=M$4)*(FRACAS!$D$5:$D$9997&lt;=M219)*(IFERROR(FRACAS!$AM$5:$AM$9997,0)))
    ),"")</f>
        <v/>
      </c>
      <c r="LN219" s="308"/>
      <c r="LO219" s="276"/>
      <c r="LP219" s="276"/>
      <c r="LQ219" s="276"/>
      <c r="LR219" s="276"/>
      <c r="LS219" s="276"/>
      <c r="LT219" s="276"/>
      <c r="LU219" s="276"/>
      <c r="LV219" s="276"/>
      <c r="LW219" s="276"/>
      <c r="LX219" s="276"/>
      <c r="LY219" s="276"/>
      <c r="LZ219" s="276"/>
      <c r="MA219" s="276"/>
      <c r="MB219" s="276"/>
      <c r="MC219" s="276"/>
      <c r="MD219" s="276"/>
      <c r="ME219" s="276"/>
      <c r="MF219" s="276"/>
      <c r="MG219" s="276"/>
      <c r="MH219" s="276"/>
      <c r="MI219" s="276"/>
      <c r="MJ219" s="276"/>
      <c r="MK219" s="276"/>
      <c r="ML219" s="276"/>
      <c r="MM219" s="276"/>
      <c r="MN219" s="276"/>
      <c r="MO219" s="276"/>
      <c r="MP219" s="276"/>
      <c r="MQ219" s="276"/>
      <c r="MR219" s="276"/>
      <c r="MS219" s="276"/>
      <c r="MT219" s="276"/>
      <c r="MU219" s="276"/>
      <c r="MV219" s="276"/>
      <c r="MW219" s="276"/>
      <c r="MX219" s="276"/>
      <c r="MY219" s="276"/>
      <c r="MZ219" s="276"/>
      <c r="NA219" s="277"/>
      <c r="ND219" s="345">
        <f t="shared" si="23"/>
        <v>0</v>
      </c>
      <c r="NE219" s="346" t="str">
        <f t="shared" si="21"/>
        <v/>
      </c>
      <c r="NF219" s="347" t="str" cm="1">
        <f t="array" ref="NF219">IF($ND219=0,"",(IFERROR( (IFERROR($ND219/FRACAS!$AY$1*60,0) - SUMPRODUCT( (FRACAS!$K$5:$K$9999=NF$2) * IFERROR(FRACAS!$AN$5:$AN$9999,0) ) ) / IFERROR($ND219/FRACAS!$AY$1*60,0), 1 )))</f>
        <v/>
      </c>
      <c r="NG219" s="347" t="str" cm="1">
        <f t="array" ref="NG219">IF($ND219=0,"",(IFERROR( (IFERROR($ND219/FRACAS!$AY$1*60,0) - SUMPRODUCT( (FRACAS!$K$5:$K$9999=NG$2) * IFERROR(FRACAS!$AN$5:$AN$9999,0) ) ) / IFERROR($ND219/FRACAS!$AY$1*60,0), 1 )))</f>
        <v/>
      </c>
      <c r="NH219" s="347" t="str" cm="1">
        <f t="array" ref="NH219">IF($ND219=0,"",(IFERROR( (IFERROR($ND219/FRACAS!$AY$1*60,0) - SUMPRODUCT( (FRACAS!$K$5:$K$9999=NH$2) * IFERROR(FRACAS!$AN$5:$AN$9999,0) ) ) / IFERROR($ND219/FRACAS!$AY$1*60,0), 1 )))</f>
        <v/>
      </c>
      <c r="NI219" s="347" t="str" cm="1">
        <f t="array" ref="NI219">IF($ND219=0,"",(IFERROR( (IFERROR($ND219/FRACAS!$AY$1*60,0) - SUMPRODUCT( (FRACAS!$K$5:$K$9999=NI$2) * IFERROR(FRACAS!$AN$5:$AN$9999,0) ) ) / IFERROR($ND219/FRACAS!$AY$1*60,0), 1 )))</f>
        <v/>
      </c>
      <c r="NJ219" s="347" t="str" cm="1">
        <f t="array" ref="NJ219">IF($ND219=0,"",(IFERROR( (IFERROR($ND219/FRACAS!$AY$1*60,0) - SUMPRODUCT( (FRACAS!$K$5:$K$9999=NJ$2) * IFERROR(FRACAS!$AN$5:$AN$9999,0) ) ) / IFERROR($ND219/FRACAS!$AY$1*60,0), 1 )))</f>
        <v/>
      </c>
      <c r="NK219" s="347" t="str" cm="1">
        <f t="array" ref="NK219">IF($ND219=0,"",(IFERROR( (IFERROR($ND219/FRACAS!$AY$1*60,0) - SUMPRODUCT( (FRACAS!$K$5:$K$9999=NK$2) * IFERROR(FRACAS!$AN$5:$AN$9999,0) ) ) / IFERROR($ND219/FRACAS!$AY$1*60,0), 1 )))</f>
        <v/>
      </c>
      <c r="NL219" s="347" t="str" cm="1">
        <f t="array" ref="NL219">IF($ND219=0,"",(IFERROR( (IFERROR($ND219/FRACAS!$AY$1*60,0) - SUMPRODUCT( (FRACAS!$K$5:$K$9999=NL$2) * IFERROR(FRACAS!$AN$5:$AN$9999,0) ) ) / IFERROR($ND219/FRACAS!$AY$1*60,0), 1 )))</f>
        <v/>
      </c>
      <c r="NM219" s="347" t="str" cm="1">
        <f t="array" ref="NM219">IF($ND219=0,"",(IFERROR( (IFERROR($ND219/FRACAS!$AY$1*60,0) - SUMPRODUCT( (FRACAS!$K$5:$K$9999=NM$2) * IFERROR(FRACAS!$AN$5:$AN$9999,0) ) ) / IFERROR($ND219/FRACAS!$AY$1*60,0), 1 )))</f>
        <v/>
      </c>
      <c r="NN219" s="347" t="str" cm="1">
        <f t="array" ref="NN219">IF($ND219=0,"",(IFERROR( (IFERROR($ND219/FRACAS!$AY$1*60,0) - SUMPRODUCT( (FRACAS!$K$5:$K$9999=NN$2) * IFERROR(FRACAS!$AN$5:$AN$9999,0) ) ) / IFERROR($ND219/FRACAS!$AY$1*60,0), 1 )))</f>
        <v/>
      </c>
      <c r="NO219" s="347" t="str" cm="1">
        <f t="array" ref="NO219">IF($ND219=0,"",(IFERROR( (IFERROR($ND219/FRACAS!$AY$1*60,0) - SUMPRODUCT( (FRACAS!$K$5:$K$9999=NO$2) * IFERROR(FRACAS!$AN$5:$AN$9999,0) ) ) / IFERROR($ND219/FRACAS!$AY$1*60,0), 1 )))</f>
        <v/>
      </c>
      <c r="NP219" s="347" t="str" cm="1">
        <f t="array" ref="NP219">IF($ND219=0,"",(IFERROR( (IFERROR($ND219/FRACAS!$AY$1*60,0) - SUMPRODUCT( (FRACAS!$K$5:$K$9999=NP$2) * IFERROR(FRACAS!$AN$5:$AN$9999,0) ) ) / IFERROR($ND219/FRACAS!$AY$1*60,0), 1 )))</f>
        <v/>
      </c>
      <c r="NQ219" s="347" t="str" cm="1">
        <f t="array" ref="NQ219">IF($ND219=0,"",(IFERROR( (IFERROR($ND219/FRACAS!$AY$1*60,0) - SUMPRODUCT( (FRACAS!$K$5:$K$9999=NQ$2) * IFERROR(FRACAS!$AN$5:$AN$9999,0) ) ) / IFERROR($ND219/FRACAS!$AY$1*60,0), 1 )))</f>
        <v/>
      </c>
      <c r="NR219" s="347" t="str" cm="1">
        <f t="array" ref="NR219">IF($ND219=0,"",(IFERROR( (IFERROR($ND219/FRACAS!$AY$1*60,0) - SUMPRODUCT( (FRACAS!$K$5:$K$9999=NR$2) * IFERROR(FRACAS!$AN$5:$AN$9999,0) ) ) / IFERROR($ND219/FRACAS!$AY$1*60,0), 1 )))</f>
        <v/>
      </c>
      <c r="NS219" s="347" t="str" cm="1">
        <f t="array" ref="NS219">IF($ND219=0,"",(IFERROR( (IFERROR($ND219/FRACAS!$AY$1*60,0) - SUMPRODUCT( (FRACAS!$K$5:$K$9999=NS$2) * IFERROR(FRACAS!$AN$5:$AN$9999,0) ) ) / IFERROR($ND219/FRACAS!$AY$1*60,0), 1 )))</f>
        <v/>
      </c>
      <c r="NT219" s="347" t="str" cm="1">
        <f t="array" ref="NT219">IF($ND219=0,"",(IFERROR( (IFERROR($ND219/FRACAS!$AY$1*60,0) - SUMPRODUCT( (FRACAS!$K$5:$K$9999=NT$2) * IFERROR(FRACAS!$AN$5:$AN$9999,0) ) ) / IFERROR($ND219/FRACAS!$AY$1*60,0), 1 )))</f>
        <v/>
      </c>
      <c r="NU219" s="347" t="str" cm="1">
        <f t="array" ref="NU219">IF($ND219=0,"",(IFERROR( (IFERROR($ND219/FRACAS!$AY$1*60,0) - SUMPRODUCT( (FRACAS!$K$5:$K$9999=NU$2) * IFERROR(FRACAS!$AN$5:$AN$9999,0) ) ) / IFERROR($ND219/FRACAS!$AY$1*60,0), 1 )))</f>
        <v/>
      </c>
      <c r="NV219" s="347" t="str" cm="1">
        <f t="array" ref="NV219">IF($ND219=0,"",(IFERROR( (IFERROR($ND219/FRACAS!$AY$1*60,0) - SUMPRODUCT( (FRACAS!$K$5:$K$9999=NV$2) * IFERROR(FRACAS!$AN$5:$AN$9999,0) ) ) / IFERROR($ND219/FRACAS!$AY$1*60,0), 1 )))</f>
        <v/>
      </c>
      <c r="NW219" s="347" t="str" cm="1">
        <f t="array" ref="NW219">IF($ND219=0,"",(IFERROR( (IFERROR($ND219/FRACAS!$AY$1*60,0) - SUMPRODUCT( (FRACAS!$K$5:$K$9999=NW$2) * IFERROR(FRACAS!$AN$5:$AN$9999,0) ) ) / IFERROR($ND219/FRACAS!$AY$1*60,0), 1 )))</f>
        <v/>
      </c>
      <c r="NX219" s="347" t="str" cm="1">
        <f t="array" ref="NX219">IF($ND219=0,"",(IFERROR( (IFERROR($ND219/FRACAS!$AY$1*60,0) - SUMPRODUCT( (FRACAS!$K$5:$K$9999=NX$2) * IFERROR(FRACAS!$AN$5:$AN$9999,0) ) ) / IFERROR($ND219/FRACAS!$AY$1*60,0), 1 )))</f>
        <v/>
      </c>
      <c r="NY219" s="347" t="str" cm="1">
        <f t="array" ref="NY219">IF($ND219=0,"",(IFERROR( (IFERROR($ND219/FRACAS!$AY$1*60,0) - SUMPRODUCT( (FRACAS!$K$5:$K$9999=NY$2) * IFERROR(FRACAS!$AN$5:$AN$9999,0) ) ) / IFERROR($ND219/FRACAS!$AY$1*60,0), 1 )))</f>
        <v/>
      </c>
      <c r="NZ219" s="347" t="str" cm="1">
        <f t="array" ref="NZ219">IF($ND219=0,"",(IFERROR( (IFERROR($ND219/FRACAS!$AY$1*60,0) - SUMPRODUCT( (FRACAS!$K$5:$K$9999=NZ$2) * IFERROR(FRACAS!$AN$5:$AN$9999,0) ) ) / IFERROR($ND219/FRACAS!$AY$1*60,0), 1 )))</f>
        <v/>
      </c>
      <c r="OA219" s="347" t="str" cm="1">
        <f t="array" ref="OA219">IF($ND219=0,"",(IFERROR( (IFERROR($ND219/FRACAS!$AY$1*60,0) - SUMPRODUCT( (FRACAS!$K$5:$K$9999=OA$2) * IFERROR(FRACAS!$AN$5:$AN$9999,0) ) ) / IFERROR($ND219/FRACAS!$AY$1*60,0), 1 )))</f>
        <v/>
      </c>
      <c r="OB219" s="347" t="str" cm="1">
        <f t="array" ref="OB219">IF($ND219=0,"",(IFERROR( (IFERROR($ND219/FRACAS!$AY$1*60,0) - SUMPRODUCT( (FRACAS!$K$5:$K$9999=OB$2) * IFERROR(FRACAS!$AN$5:$AN$9999,0) ) ) / IFERROR($ND219/FRACAS!$AY$1*60,0), 1 )))</f>
        <v/>
      </c>
      <c r="OC219" s="347" t="str" cm="1">
        <f t="array" ref="OC219">IF($ND219=0,"",(IFERROR( (IFERROR($ND219/FRACAS!$AY$1*60,0) - SUMPRODUCT( (FRACAS!$K$5:$K$9999=OC$2) * IFERROR(FRACAS!$AN$5:$AN$9999,0) ) ) / IFERROR($ND219/FRACAS!$AY$1*60,0), 1 )))</f>
        <v/>
      </c>
      <c r="OD219" s="347" t="str" cm="1">
        <f t="array" ref="OD219">IF($ND219=0,"",(IFERROR( (IFERROR($ND219/FRACAS!$AY$1*60,0) - SUMPRODUCT( (FRACAS!$K$5:$K$9999=OD$2) * IFERROR(FRACAS!$AN$5:$AN$9999,0) ) ) / IFERROR($ND219/FRACAS!$AY$1*60,0), 1 )))</f>
        <v/>
      </c>
      <c r="OE219" s="347" t="str" cm="1">
        <f t="array" ref="OE219">IF($ND219=0,"",(IFERROR( (IFERROR($ND219/FRACAS!$AY$1*60,0) - SUMPRODUCT( (FRACAS!$K$5:$K$9999=OE$2) * IFERROR(FRACAS!$AN$5:$AN$9999,0) ) ) / IFERROR($ND219/FRACAS!$AY$1*60,0), 1 )))</f>
        <v/>
      </c>
      <c r="OF219" s="347" t="str" cm="1">
        <f t="array" ref="OF219">IF($ND219=0,"",(IFERROR( (IFERROR($ND219/FRACAS!$AY$1*60,0) - SUMPRODUCT( (FRACAS!$K$5:$K$9999=OF$2) * IFERROR(FRACAS!$AN$5:$AN$9999,0) ) ) / IFERROR($ND219/FRACAS!$AY$1*60,0), 1 )))</f>
        <v/>
      </c>
      <c r="OG219" s="347" t="str" cm="1">
        <f t="array" ref="OG219">IF($ND219=0,"",(IFERROR( (IFERROR($ND219/FRACAS!$AY$1*60,0) - SUMPRODUCT( (FRACAS!$K$5:$K$9999=OG$2) * IFERROR(FRACAS!$AN$5:$AN$9999,0) ) ) / IFERROR($ND219/FRACAS!$AY$1*60,0), 1 )))</f>
        <v/>
      </c>
      <c r="OH219" s="347" t="str" cm="1">
        <f t="array" ref="OH219">IF($ND219=0,"",(IFERROR( (IFERROR($ND219/FRACAS!$AY$1*60,0) - SUMPRODUCT( (FRACAS!$K$5:$K$9999=OH$2) * IFERROR(FRACAS!$AN$5:$AN$9999,0) ) ) / IFERROR($ND219/FRACAS!$AY$1*60,0), 1 )))</f>
        <v/>
      </c>
      <c r="OI219" s="347" t="str" cm="1">
        <f t="array" ref="OI219">IF($ND219=0,"",(IFERROR( (IFERROR($ND219/FRACAS!$AY$1*60,0) - SUMPRODUCT( (FRACAS!$K$5:$K$9999=OI$2) * IFERROR(FRACAS!$AN$5:$AN$9999,0) ) ) / IFERROR($ND219/FRACAS!$AY$1*60,0), 1 )))</f>
        <v/>
      </c>
      <c r="OJ219" s="347" t="str" cm="1">
        <f t="array" ref="OJ219">IF($ND219=0,"",(IFERROR( (IFERROR($ND219/FRACAS!$AY$1*60,0) - SUMPRODUCT( (FRACAS!$K$5:$K$9999=OJ$2) * IFERROR(FRACAS!$AN$5:$AN$9999,0) ) ) / IFERROR($ND219/FRACAS!$AY$1*60,0), 1 )))</f>
        <v/>
      </c>
      <c r="OK219" s="347" t="str" cm="1">
        <f t="array" ref="OK219">IF($ND219=0,"",(IFERROR( (IFERROR($ND219/FRACAS!$AY$1*60,0) - SUMPRODUCT( (FRACAS!$K$5:$K$9999=OK$2) * IFERROR(FRACAS!$AN$5:$AN$9999,0) ) ) / IFERROR($ND219/FRACAS!$AY$1*60,0), 1 )))</f>
        <v/>
      </c>
      <c r="OL219" s="347" t="str" cm="1">
        <f t="array" ref="OL219">IF($ND219=0,"",(IFERROR( (IFERROR($ND219/FRACAS!$AY$1*60,0) - SUMPRODUCT( (FRACAS!$K$5:$K$9999=OL$2) * IFERROR(FRACAS!$AN$5:$AN$9999,0) ) ) / IFERROR($ND219/FRACAS!$AY$1*60,0), 1 )))</f>
        <v/>
      </c>
      <c r="OM219" s="347" t="str" cm="1">
        <f t="array" ref="OM219">IF($ND219=0,"",(IFERROR( (IFERROR($ND219/FRACAS!$AY$1*60,0) - SUMPRODUCT( (FRACAS!$K$5:$K$9999=OM$2) * IFERROR(FRACAS!$AN$5:$AN$9999,0) ) ) / IFERROR($ND219/FRACAS!$AY$1*60,0), 1 )))</f>
        <v/>
      </c>
      <c r="ON219" s="347" t="str" cm="1">
        <f t="array" ref="ON219">IF($ND219=0,"",(IFERROR( (IFERROR($ND219/FRACAS!$AY$1*60,0) - SUMPRODUCT( (FRACAS!$K$5:$K$9999=ON$2) * IFERROR(FRACAS!$AN$5:$AN$9999,0) ) ) / IFERROR($ND219/FRACAS!$AY$1*60,0), 1 )))</f>
        <v/>
      </c>
    </row>
    <row r="220" spans="2:404" ht="15" customHeight="1">
      <c r="B220" s="301" t="s">
        <v>223</v>
      </c>
      <c r="C220" s="302">
        <v>46766</v>
      </c>
      <c r="D220" s="279"/>
      <c r="E220" s="279"/>
      <c r="F220" s="279"/>
      <c r="G220" s="279"/>
      <c r="H220" s="279"/>
      <c r="I220" s="279"/>
      <c r="J220" s="279"/>
      <c r="K220" s="279"/>
      <c r="L220" s="279"/>
      <c r="M220" s="279"/>
      <c r="N220" s="305"/>
      <c r="O220" s="279"/>
      <c r="P220" s="279"/>
      <c r="Q220" s="279"/>
      <c r="R220" s="279"/>
      <c r="S220" s="279"/>
      <c r="T220" s="279"/>
      <c r="U220" s="279"/>
      <c r="V220" s="279"/>
      <c r="W220" s="279"/>
      <c r="X220" s="279"/>
      <c r="Y220" s="279"/>
      <c r="Z220" s="279"/>
      <c r="AA220" s="279"/>
      <c r="AB220" s="279"/>
      <c r="AC220" s="279"/>
      <c r="AD220" s="279"/>
      <c r="AE220" s="279"/>
      <c r="AF220" s="279"/>
      <c r="AG220" s="279"/>
      <c r="AH220" s="279"/>
      <c r="AI220" s="279"/>
      <c r="AJ220" s="279"/>
      <c r="AK220" s="279"/>
      <c r="AL220" s="279"/>
      <c r="AM220" s="279"/>
      <c r="AN220" s="279"/>
      <c r="AO220" s="279"/>
      <c r="AP220" s="279"/>
      <c r="AQ220" s="279"/>
      <c r="AR220" s="279"/>
      <c r="AS220" s="279"/>
      <c r="AT220" s="279"/>
      <c r="AU220" s="279"/>
      <c r="AV220" s="279"/>
      <c r="AW220" s="279"/>
      <c r="AX220" s="279"/>
      <c r="AY220" s="279"/>
      <c r="AZ220" s="279"/>
      <c r="BA220" s="280"/>
      <c r="BB220" s="266"/>
      <c r="BD220" s="352"/>
      <c r="BE220" s="352"/>
      <c r="BF220" s="352"/>
      <c r="BG220" s="352"/>
      <c r="BH220" s="352"/>
      <c r="BI220" s="352"/>
      <c r="BJ220" s="352"/>
      <c r="BK220" s="352"/>
      <c r="BL220" s="352"/>
      <c r="BM220" s="352"/>
      <c r="BN220" s="352"/>
      <c r="BO220" s="352"/>
      <c r="BP220" s="352"/>
      <c r="BQ220" s="352"/>
      <c r="BR220" s="352"/>
      <c r="BS220" s="352"/>
      <c r="BT220" s="352"/>
      <c r="BU220" s="352"/>
      <c r="BV220" s="352"/>
      <c r="BW220" s="352"/>
      <c r="BX220" s="352"/>
      <c r="BY220" s="352"/>
      <c r="BZ220" s="352"/>
      <c r="CA220" s="352"/>
      <c r="CB220" s="352"/>
      <c r="CC220" s="352"/>
      <c r="CD220" s="352"/>
      <c r="CE220" s="352"/>
      <c r="CF220" s="352"/>
      <c r="CG220" s="352"/>
      <c r="CH220" s="352"/>
      <c r="CI220" s="352"/>
      <c r="CJ220" s="352"/>
      <c r="CK220" s="352"/>
      <c r="CL220" s="352"/>
      <c r="CM220" s="352"/>
      <c r="CN220" s="352"/>
      <c r="CO220" s="352"/>
      <c r="CP220" s="352"/>
      <c r="CQ220" s="352"/>
      <c r="CR220" s="352"/>
      <c r="CS220" s="352"/>
      <c r="CT220" s="352"/>
      <c r="CU220" s="352"/>
      <c r="CV220" s="352"/>
      <c r="CW220" s="352"/>
      <c r="CX220" s="352"/>
      <c r="CY220" s="352"/>
      <c r="CZ220" s="352"/>
      <c r="DA220" s="352"/>
      <c r="DC220" s="266">
        <f t="shared" si="19"/>
        <v>0</v>
      </c>
      <c r="DD220" s="302" t="str">
        <f t="shared" si="20"/>
        <v/>
      </c>
      <c r="DE220" s="328" t="str">
        <f>IF(D220&gt; 0,(COUNTIFS(FRACAS!$B$5:$B$9997, D$4, FRACAS!$D$5:$D$9997, "&lt;="&amp;D220)), "" )</f>
        <v/>
      </c>
      <c r="DF220" s="282" t="str">
        <f>IF(E220&gt; 0,(COUNTIFS(FRACAS!$B$5:$B$9997, E$4, FRACAS!$D$5:$D$9997, "&lt;="&amp;E220)), "" )</f>
        <v/>
      </c>
      <c r="DG220" s="282" t="str">
        <f>IF(F220&gt; 0,(COUNTIFS(FRACAS!$B$5:$B$9997, F$4, FRACAS!$D$5:$D$9997, "&lt;="&amp;F220)), "" )</f>
        <v/>
      </c>
      <c r="DH220" s="282" t="str">
        <f>IF(G220&gt; 0,(COUNTIFS(FRACAS!$B$5:$B$9997, G$4, FRACAS!$D$5:$D$9997, "&lt;="&amp;G220)), "" )</f>
        <v/>
      </c>
      <c r="DI220" s="282" t="str">
        <f>IF(H220&gt; 0,(COUNTIFS(FRACAS!$B$5:$B$9997, H$4, FRACAS!$D$5:$D$9997, "&lt;="&amp;H220)), "" )</f>
        <v/>
      </c>
      <c r="DJ220" s="282" t="str">
        <f>IF(I220&gt; 0,(COUNTIFS(FRACAS!$B$5:$B$9997, I$4, FRACAS!$D$5:$D$9997, "&lt;="&amp;I220)), "" )</f>
        <v/>
      </c>
      <c r="DK220" s="282" t="str">
        <f>IF(J220&gt; 0,(COUNTIFS(FRACAS!$B$5:$B$9997, J$4, FRACAS!$D$5:$D$9997, "&lt;="&amp;J220)), "" )</f>
        <v/>
      </c>
      <c r="DL220" s="282" t="str">
        <f>IF(K220&gt; 0,(COUNTIFS(FRACAS!$B$5:$B$9997, K$4, FRACAS!$D$5:$D$9997, "&lt;="&amp;K220)), "" )</f>
        <v/>
      </c>
      <c r="DM220" s="282" t="str">
        <f>IF(L220&gt; 0,(COUNTIFS(FRACAS!$B$5:$B$9997, L$4, FRACAS!$D$5:$D$9997, "&lt;="&amp;L220)), "" )</f>
        <v/>
      </c>
      <c r="DN220" s="282" t="str">
        <f>IF(M220&gt; 0,(COUNTIFS(FRACAS!$B$5:$B$9997, M$4, FRACAS!$D$5:$D$9997, "&lt;="&amp;M220)), "" )</f>
        <v/>
      </c>
      <c r="DO220" s="308"/>
      <c r="DP220" s="276"/>
      <c r="DQ220" s="276"/>
      <c r="DR220" s="276"/>
      <c r="DS220" s="276"/>
      <c r="DT220" s="276"/>
      <c r="DU220" s="276"/>
      <c r="DV220" s="276"/>
      <c r="DW220" s="276"/>
      <c r="DX220" s="276"/>
      <c r="DY220" s="276"/>
      <c r="DZ220" s="276"/>
      <c r="EA220" s="276"/>
      <c r="EB220" s="276"/>
      <c r="EC220" s="276"/>
      <c r="ED220" s="276"/>
      <c r="EE220" s="276"/>
      <c r="EF220" s="276"/>
      <c r="EG220" s="276"/>
      <c r="EH220" s="276"/>
      <c r="EI220" s="276"/>
      <c r="EJ220" s="276"/>
      <c r="EK220" s="276"/>
      <c r="EL220" s="276"/>
      <c r="EM220" s="276"/>
      <c r="EN220" s="276"/>
      <c r="EO220" s="276"/>
      <c r="EP220" s="276"/>
      <c r="EQ220" s="276"/>
      <c r="ER220" s="276"/>
      <c r="ES220" s="276"/>
      <c r="ET220" s="276"/>
      <c r="EU220" s="276"/>
      <c r="EV220" s="276"/>
      <c r="EW220" s="276"/>
      <c r="EX220" s="276"/>
      <c r="EY220" s="276"/>
      <c r="EZ220" s="276"/>
      <c r="FA220" s="276"/>
      <c r="FB220" s="277"/>
      <c r="JN220" s="310"/>
      <c r="JO220" s="309"/>
      <c r="JP220" s="309"/>
      <c r="JQ220" s="309"/>
      <c r="JR220" s="309"/>
      <c r="JS220" s="309"/>
      <c r="JT220" s="309"/>
      <c r="JU220" s="309"/>
      <c r="JV220" s="309"/>
      <c r="JW220" s="309"/>
      <c r="JX220" s="309"/>
      <c r="JY220" s="309"/>
      <c r="JZ220" s="309"/>
      <c r="KA220" s="309"/>
      <c r="KB220" s="309"/>
      <c r="KC220" s="309"/>
      <c r="KD220" s="309"/>
      <c r="KE220" s="309"/>
      <c r="KF220" s="309"/>
      <c r="KG220" s="309"/>
      <c r="KH220" s="309"/>
      <c r="KI220" s="309"/>
      <c r="KJ220" s="309"/>
      <c r="KK220" s="309"/>
      <c r="KL220" s="309"/>
      <c r="KM220" s="309"/>
      <c r="KN220" s="309"/>
      <c r="KO220" s="309"/>
      <c r="KP220" s="309"/>
      <c r="KQ220" s="309"/>
      <c r="KR220" s="309"/>
      <c r="KS220" s="309"/>
      <c r="KT220" s="309"/>
      <c r="KU220" s="309"/>
      <c r="KV220" s="309"/>
      <c r="KW220" s="309"/>
      <c r="KX220" s="309"/>
      <c r="KY220" s="309"/>
      <c r="KZ220" s="309"/>
      <c r="LA220" s="309"/>
      <c r="LC220" s="302" t="str">
        <f t="shared" si="22"/>
        <v/>
      </c>
      <c r="LD220" s="354" t="str" cm="1">
        <f t="array" ref="LD220">IFERROR(
    (((D220/FRACAS!$AY$1)*60))
    /
    (((D220/FRACAS!$AY$1)*60) + SUMPRODUCT((FRACAS!$B$5:$B$9997=D$4)*(FRACAS!$D$5:$D$9997&lt;=D220)*(IFERROR(FRACAS!$AM$5:$AM$9997,0)))
    ),"")</f>
        <v/>
      </c>
      <c r="LE220" s="354" t="str" cm="1">
        <f t="array" ref="LE220">IFERROR(
    (((E220/FRACAS!$AY$1)*60))
    /
    (((E220/FRACAS!$AY$1)*60) + SUMPRODUCT((FRACAS!$B$5:$B$9997=E$4)*(FRACAS!$D$5:$D$9997&lt;=E220)*(IFERROR(FRACAS!$AM$5:$AM$9997,0)))
    ),"")</f>
        <v/>
      </c>
      <c r="LF220" s="354" t="str" cm="1">
        <f t="array" ref="LF220">IFERROR(
    (((F220/FRACAS!$AY$1)*60))
    /
    (((F220/FRACAS!$AY$1)*60) + SUMPRODUCT((FRACAS!$B$5:$B$9997=F$4)*(FRACAS!$D$5:$D$9997&lt;=F220)*(IFERROR(FRACAS!$AM$5:$AM$9997,0)))
    ),"")</f>
        <v/>
      </c>
      <c r="LG220" s="354" t="str" cm="1">
        <f t="array" ref="LG220">IFERROR(
    (((G220/FRACAS!$AY$1)*60))
    /
    (((G220/FRACAS!$AY$1)*60) + SUMPRODUCT((FRACAS!$B$5:$B$9997=G$4)*(FRACAS!$D$5:$D$9997&lt;=G220)*(IFERROR(FRACAS!$AM$5:$AM$9997,0)))
    ),"")</f>
        <v/>
      </c>
      <c r="LH220" s="354" t="str" cm="1">
        <f t="array" ref="LH220">IFERROR(
    (((H220/FRACAS!$AY$1)*60))
    /
    (((H220/FRACAS!$AY$1)*60) + SUMPRODUCT((FRACAS!$B$5:$B$9997=H$4)*(FRACAS!$D$5:$D$9997&lt;=H220)*(IFERROR(FRACAS!$AM$5:$AM$9997,0)))
    ),"")</f>
        <v/>
      </c>
      <c r="LI220" s="354" t="str" cm="1">
        <f t="array" ref="LI220">IFERROR(
    (((I220/FRACAS!$AY$1)*60))
    /
    (((I220/FRACAS!$AY$1)*60) + SUMPRODUCT((FRACAS!$B$5:$B$9997=I$4)*(FRACAS!$D$5:$D$9997&lt;=I220)*(IFERROR(FRACAS!$AM$5:$AM$9997,0)))
    ),"")</f>
        <v/>
      </c>
      <c r="LJ220" s="354" t="str" cm="1">
        <f t="array" ref="LJ220">IFERROR(
    (((J220/FRACAS!$AY$1)*60))
    /
    (((J220/FRACAS!$AY$1)*60) + SUMPRODUCT((FRACAS!$B$5:$B$9997=J$4)*(FRACAS!$D$5:$D$9997&lt;=J220)*(IFERROR(FRACAS!$AM$5:$AM$9997,0)))
    ),"")</f>
        <v/>
      </c>
      <c r="LK220" s="354" t="str" cm="1">
        <f t="array" ref="LK220">IFERROR(
    (((K220/FRACAS!$AY$1)*60))
    /
    (((K220/FRACAS!$AY$1)*60) + SUMPRODUCT((FRACAS!$B$5:$B$9997=K$4)*(FRACAS!$D$5:$D$9997&lt;=K220)*(IFERROR(FRACAS!$AM$5:$AM$9997,0)))
    ),"")</f>
        <v/>
      </c>
      <c r="LL220" s="354" t="str" cm="1">
        <f t="array" ref="LL220">IFERROR(
    (((L220/FRACAS!$AY$1)*60))
    /
    (((L220/FRACAS!$AY$1)*60) + SUMPRODUCT((FRACAS!$B$5:$B$9997=L$4)*(FRACAS!$D$5:$D$9997&lt;=L220)*(IFERROR(FRACAS!$AM$5:$AM$9997,0)))
    ),"")</f>
        <v/>
      </c>
      <c r="LM220" s="354" t="str" cm="1">
        <f t="array" ref="LM220">IFERROR(
    (((M220/FRACAS!$AY$1)*60))
    /
    (((M220/FRACAS!$AY$1)*60) + SUMPRODUCT((FRACAS!$B$5:$B$9997=M$4)*(FRACAS!$D$5:$D$9997&lt;=M220)*(IFERROR(FRACAS!$AM$5:$AM$9997,0)))
    ),"")</f>
        <v/>
      </c>
      <c r="LN220" s="308"/>
      <c r="LO220" s="276"/>
      <c r="LP220" s="276"/>
      <c r="LQ220" s="276"/>
      <c r="LR220" s="276"/>
      <c r="LS220" s="276"/>
      <c r="LT220" s="276"/>
      <c r="LU220" s="276"/>
      <c r="LV220" s="276"/>
      <c r="LW220" s="276"/>
      <c r="LX220" s="276"/>
      <c r="LY220" s="276"/>
      <c r="LZ220" s="276"/>
      <c r="MA220" s="276"/>
      <c r="MB220" s="276"/>
      <c r="MC220" s="276"/>
      <c r="MD220" s="276"/>
      <c r="ME220" s="276"/>
      <c r="MF220" s="276"/>
      <c r="MG220" s="276"/>
      <c r="MH220" s="276"/>
      <c r="MI220" s="276"/>
      <c r="MJ220" s="276"/>
      <c r="MK220" s="276"/>
      <c r="ML220" s="276"/>
      <c r="MM220" s="276"/>
      <c r="MN220" s="276"/>
      <c r="MO220" s="276"/>
      <c r="MP220" s="276"/>
      <c r="MQ220" s="276"/>
      <c r="MR220" s="276"/>
      <c r="MS220" s="276"/>
      <c r="MT220" s="276"/>
      <c r="MU220" s="276"/>
      <c r="MV220" s="276"/>
      <c r="MW220" s="276"/>
      <c r="MX220" s="276"/>
      <c r="MY220" s="276"/>
      <c r="MZ220" s="276"/>
      <c r="NA220" s="277"/>
      <c r="ND220" s="345">
        <f t="shared" si="23"/>
        <v>0</v>
      </c>
      <c r="NE220" s="346" t="str">
        <f t="shared" si="21"/>
        <v/>
      </c>
      <c r="NF220" s="347" t="str" cm="1">
        <f t="array" ref="NF220">IF($ND220=0,"",(IFERROR( (IFERROR($ND220/FRACAS!$AY$1*60,0) - SUMPRODUCT( (FRACAS!$K$5:$K$9999=NF$2) * IFERROR(FRACAS!$AN$5:$AN$9999,0) ) ) / IFERROR($ND220/FRACAS!$AY$1*60,0), 1 )))</f>
        <v/>
      </c>
      <c r="NG220" s="347" t="str" cm="1">
        <f t="array" ref="NG220">IF($ND220=0,"",(IFERROR( (IFERROR($ND220/FRACAS!$AY$1*60,0) - SUMPRODUCT( (FRACAS!$K$5:$K$9999=NG$2) * IFERROR(FRACAS!$AN$5:$AN$9999,0) ) ) / IFERROR($ND220/FRACAS!$AY$1*60,0), 1 )))</f>
        <v/>
      </c>
      <c r="NH220" s="347" t="str" cm="1">
        <f t="array" ref="NH220">IF($ND220=0,"",(IFERROR( (IFERROR($ND220/FRACAS!$AY$1*60,0) - SUMPRODUCT( (FRACAS!$K$5:$K$9999=NH$2) * IFERROR(FRACAS!$AN$5:$AN$9999,0) ) ) / IFERROR($ND220/FRACAS!$AY$1*60,0), 1 )))</f>
        <v/>
      </c>
      <c r="NI220" s="347" t="str" cm="1">
        <f t="array" ref="NI220">IF($ND220=0,"",(IFERROR( (IFERROR($ND220/FRACAS!$AY$1*60,0) - SUMPRODUCT( (FRACAS!$K$5:$K$9999=NI$2) * IFERROR(FRACAS!$AN$5:$AN$9999,0) ) ) / IFERROR($ND220/FRACAS!$AY$1*60,0), 1 )))</f>
        <v/>
      </c>
      <c r="NJ220" s="347" t="str" cm="1">
        <f t="array" ref="NJ220">IF($ND220=0,"",(IFERROR( (IFERROR($ND220/FRACAS!$AY$1*60,0) - SUMPRODUCT( (FRACAS!$K$5:$K$9999=NJ$2) * IFERROR(FRACAS!$AN$5:$AN$9999,0) ) ) / IFERROR($ND220/FRACAS!$AY$1*60,0), 1 )))</f>
        <v/>
      </c>
      <c r="NK220" s="347" t="str" cm="1">
        <f t="array" ref="NK220">IF($ND220=0,"",(IFERROR( (IFERROR($ND220/FRACAS!$AY$1*60,0) - SUMPRODUCT( (FRACAS!$K$5:$K$9999=NK$2) * IFERROR(FRACAS!$AN$5:$AN$9999,0) ) ) / IFERROR($ND220/FRACAS!$AY$1*60,0), 1 )))</f>
        <v/>
      </c>
      <c r="NL220" s="347" t="str" cm="1">
        <f t="array" ref="NL220">IF($ND220=0,"",(IFERROR( (IFERROR($ND220/FRACAS!$AY$1*60,0) - SUMPRODUCT( (FRACAS!$K$5:$K$9999=NL$2) * IFERROR(FRACAS!$AN$5:$AN$9999,0) ) ) / IFERROR($ND220/FRACAS!$AY$1*60,0), 1 )))</f>
        <v/>
      </c>
      <c r="NM220" s="347" t="str" cm="1">
        <f t="array" ref="NM220">IF($ND220=0,"",(IFERROR( (IFERROR($ND220/FRACAS!$AY$1*60,0) - SUMPRODUCT( (FRACAS!$K$5:$K$9999=NM$2) * IFERROR(FRACAS!$AN$5:$AN$9999,0) ) ) / IFERROR($ND220/FRACAS!$AY$1*60,0), 1 )))</f>
        <v/>
      </c>
      <c r="NN220" s="347" t="str" cm="1">
        <f t="array" ref="NN220">IF($ND220=0,"",(IFERROR( (IFERROR($ND220/FRACAS!$AY$1*60,0) - SUMPRODUCT( (FRACAS!$K$5:$K$9999=NN$2) * IFERROR(FRACAS!$AN$5:$AN$9999,0) ) ) / IFERROR($ND220/FRACAS!$AY$1*60,0), 1 )))</f>
        <v/>
      </c>
      <c r="NO220" s="347" t="str" cm="1">
        <f t="array" ref="NO220">IF($ND220=0,"",(IFERROR( (IFERROR($ND220/FRACAS!$AY$1*60,0) - SUMPRODUCT( (FRACAS!$K$5:$K$9999=NO$2) * IFERROR(FRACAS!$AN$5:$AN$9999,0) ) ) / IFERROR($ND220/FRACAS!$AY$1*60,0), 1 )))</f>
        <v/>
      </c>
      <c r="NP220" s="347" t="str" cm="1">
        <f t="array" ref="NP220">IF($ND220=0,"",(IFERROR( (IFERROR($ND220/FRACAS!$AY$1*60,0) - SUMPRODUCT( (FRACAS!$K$5:$K$9999=NP$2) * IFERROR(FRACAS!$AN$5:$AN$9999,0) ) ) / IFERROR($ND220/FRACAS!$AY$1*60,0), 1 )))</f>
        <v/>
      </c>
      <c r="NQ220" s="347" t="str" cm="1">
        <f t="array" ref="NQ220">IF($ND220=0,"",(IFERROR( (IFERROR($ND220/FRACAS!$AY$1*60,0) - SUMPRODUCT( (FRACAS!$K$5:$K$9999=NQ$2) * IFERROR(FRACAS!$AN$5:$AN$9999,0) ) ) / IFERROR($ND220/FRACAS!$AY$1*60,0), 1 )))</f>
        <v/>
      </c>
      <c r="NR220" s="347" t="str" cm="1">
        <f t="array" ref="NR220">IF($ND220=0,"",(IFERROR( (IFERROR($ND220/FRACAS!$AY$1*60,0) - SUMPRODUCT( (FRACAS!$K$5:$K$9999=NR$2) * IFERROR(FRACAS!$AN$5:$AN$9999,0) ) ) / IFERROR($ND220/FRACAS!$AY$1*60,0), 1 )))</f>
        <v/>
      </c>
      <c r="NS220" s="347" t="str" cm="1">
        <f t="array" ref="NS220">IF($ND220=0,"",(IFERROR( (IFERROR($ND220/FRACAS!$AY$1*60,0) - SUMPRODUCT( (FRACAS!$K$5:$K$9999=NS$2) * IFERROR(FRACAS!$AN$5:$AN$9999,0) ) ) / IFERROR($ND220/FRACAS!$AY$1*60,0), 1 )))</f>
        <v/>
      </c>
      <c r="NT220" s="347" t="str" cm="1">
        <f t="array" ref="NT220">IF($ND220=0,"",(IFERROR( (IFERROR($ND220/FRACAS!$AY$1*60,0) - SUMPRODUCT( (FRACAS!$K$5:$K$9999=NT$2) * IFERROR(FRACAS!$AN$5:$AN$9999,0) ) ) / IFERROR($ND220/FRACAS!$AY$1*60,0), 1 )))</f>
        <v/>
      </c>
      <c r="NU220" s="347" t="str" cm="1">
        <f t="array" ref="NU220">IF($ND220=0,"",(IFERROR( (IFERROR($ND220/FRACAS!$AY$1*60,0) - SUMPRODUCT( (FRACAS!$K$5:$K$9999=NU$2) * IFERROR(FRACAS!$AN$5:$AN$9999,0) ) ) / IFERROR($ND220/FRACAS!$AY$1*60,0), 1 )))</f>
        <v/>
      </c>
      <c r="NV220" s="347" t="str" cm="1">
        <f t="array" ref="NV220">IF($ND220=0,"",(IFERROR( (IFERROR($ND220/FRACAS!$AY$1*60,0) - SUMPRODUCT( (FRACAS!$K$5:$K$9999=NV$2) * IFERROR(FRACAS!$AN$5:$AN$9999,0) ) ) / IFERROR($ND220/FRACAS!$AY$1*60,0), 1 )))</f>
        <v/>
      </c>
      <c r="NW220" s="347" t="str" cm="1">
        <f t="array" ref="NW220">IF($ND220=0,"",(IFERROR( (IFERROR($ND220/FRACAS!$AY$1*60,0) - SUMPRODUCT( (FRACAS!$K$5:$K$9999=NW$2) * IFERROR(FRACAS!$AN$5:$AN$9999,0) ) ) / IFERROR($ND220/FRACAS!$AY$1*60,0), 1 )))</f>
        <v/>
      </c>
      <c r="NX220" s="347" t="str" cm="1">
        <f t="array" ref="NX220">IF($ND220=0,"",(IFERROR( (IFERROR($ND220/FRACAS!$AY$1*60,0) - SUMPRODUCT( (FRACAS!$K$5:$K$9999=NX$2) * IFERROR(FRACAS!$AN$5:$AN$9999,0) ) ) / IFERROR($ND220/FRACAS!$AY$1*60,0), 1 )))</f>
        <v/>
      </c>
      <c r="NY220" s="347" t="str" cm="1">
        <f t="array" ref="NY220">IF($ND220=0,"",(IFERROR( (IFERROR($ND220/FRACAS!$AY$1*60,0) - SUMPRODUCT( (FRACAS!$K$5:$K$9999=NY$2) * IFERROR(FRACAS!$AN$5:$AN$9999,0) ) ) / IFERROR($ND220/FRACAS!$AY$1*60,0), 1 )))</f>
        <v/>
      </c>
      <c r="NZ220" s="347" t="str" cm="1">
        <f t="array" ref="NZ220">IF($ND220=0,"",(IFERROR( (IFERROR($ND220/FRACAS!$AY$1*60,0) - SUMPRODUCT( (FRACAS!$K$5:$K$9999=NZ$2) * IFERROR(FRACAS!$AN$5:$AN$9999,0) ) ) / IFERROR($ND220/FRACAS!$AY$1*60,0), 1 )))</f>
        <v/>
      </c>
      <c r="OA220" s="347" t="str" cm="1">
        <f t="array" ref="OA220">IF($ND220=0,"",(IFERROR( (IFERROR($ND220/FRACAS!$AY$1*60,0) - SUMPRODUCT( (FRACAS!$K$5:$K$9999=OA$2) * IFERROR(FRACAS!$AN$5:$AN$9999,0) ) ) / IFERROR($ND220/FRACAS!$AY$1*60,0), 1 )))</f>
        <v/>
      </c>
      <c r="OB220" s="347" t="str" cm="1">
        <f t="array" ref="OB220">IF($ND220=0,"",(IFERROR( (IFERROR($ND220/FRACAS!$AY$1*60,0) - SUMPRODUCT( (FRACAS!$K$5:$K$9999=OB$2) * IFERROR(FRACAS!$AN$5:$AN$9999,0) ) ) / IFERROR($ND220/FRACAS!$AY$1*60,0), 1 )))</f>
        <v/>
      </c>
      <c r="OC220" s="347" t="str" cm="1">
        <f t="array" ref="OC220">IF($ND220=0,"",(IFERROR( (IFERROR($ND220/FRACAS!$AY$1*60,0) - SUMPRODUCT( (FRACAS!$K$5:$K$9999=OC$2) * IFERROR(FRACAS!$AN$5:$AN$9999,0) ) ) / IFERROR($ND220/FRACAS!$AY$1*60,0), 1 )))</f>
        <v/>
      </c>
      <c r="OD220" s="347" t="str" cm="1">
        <f t="array" ref="OD220">IF($ND220=0,"",(IFERROR( (IFERROR($ND220/FRACAS!$AY$1*60,0) - SUMPRODUCT( (FRACAS!$K$5:$K$9999=OD$2) * IFERROR(FRACAS!$AN$5:$AN$9999,0) ) ) / IFERROR($ND220/FRACAS!$AY$1*60,0), 1 )))</f>
        <v/>
      </c>
      <c r="OE220" s="347" t="str" cm="1">
        <f t="array" ref="OE220">IF($ND220=0,"",(IFERROR( (IFERROR($ND220/FRACAS!$AY$1*60,0) - SUMPRODUCT( (FRACAS!$K$5:$K$9999=OE$2) * IFERROR(FRACAS!$AN$5:$AN$9999,0) ) ) / IFERROR($ND220/FRACAS!$AY$1*60,0), 1 )))</f>
        <v/>
      </c>
      <c r="OF220" s="347" t="str" cm="1">
        <f t="array" ref="OF220">IF($ND220=0,"",(IFERROR( (IFERROR($ND220/FRACAS!$AY$1*60,0) - SUMPRODUCT( (FRACAS!$K$5:$K$9999=OF$2) * IFERROR(FRACAS!$AN$5:$AN$9999,0) ) ) / IFERROR($ND220/FRACAS!$AY$1*60,0), 1 )))</f>
        <v/>
      </c>
      <c r="OG220" s="347" t="str" cm="1">
        <f t="array" ref="OG220">IF($ND220=0,"",(IFERROR( (IFERROR($ND220/FRACAS!$AY$1*60,0) - SUMPRODUCT( (FRACAS!$K$5:$K$9999=OG$2) * IFERROR(FRACAS!$AN$5:$AN$9999,0) ) ) / IFERROR($ND220/FRACAS!$AY$1*60,0), 1 )))</f>
        <v/>
      </c>
      <c r="OH220" s="347" t="str" cm="1">
        <f t="array" ref="OH220">IF($ND220=0,"",(IFERROR( (IFERROR($ND220/FRACAS!$AY$1*60,0) - SUMPRODUCT( (FRACAS!$K$5:$K$9999=OH$2) * IFERROR(FRACAS!$AN$5:$AN$9999,0) ) ) / IFERROR($ND220/FRACAS!$AY$1*60,0), 1 )))</f>
        <v/>
      </c>
      <c r="OI220" s="347" t="str" cm="1">
        <f t="array" ref="OI220">IF($ND220=0,"",(IFERROR( (IFERROR($ND220/FRACAS!$AY$1*60,0) - SUMPRODUCT( (FRACAS!$K$5:$K$9999=OI$2) * IFERROR(FRACAS!$AN$5:$AN$9999,0) ) ) / IFERROR($ND220/FRACAS!$AY$1*60,0), 1 )))</f>
        <v/>
      </c>
      <c r="OJ220" s="347" t="str" cm="1">
        <f t="array" ref="OJ220">IF($ND220=0,"",(IFERROR( (IFERROR($ND220/FRACAS!$AY$1*60,0) - SUMPRODUCT( (FRACAS!$K$5:$K$9999=OJ$2) * IFERROR(FRACAS!$AN$5:$AN$9999,0) ) ) / IFERROR($ND220/FRACAS!$AY$1*60,0), 1 )))</f>
        <v/>
      </c>
      <c r="OK220" s="347" t="str" cm="1">
        <f t="array" ref="OK220">IF($ND220=0,"",(IFERROR( (IFERROR($ND220/FRACAS!$AY$1*60,0) - SUMPRODUCT( (FRACAS!$K$5:$K$9999=OK$2) * IFERROR(FRACAS!$AN$5:$AN$9999,0) ) ) / IFERROR($ND220/FRACAS!$AY$1*60,0), 1 )))</f>
        <v/>
      </c>
      <c r="OL220" s="347" t="str" cm="1">
        <f t="array" ref="OL220">IF($ND220=0,"",(IFERROR( (IFERROR($ND220/FRACAS!$AY$1*60,0) - SUMPRODUCT( (FRACAS!$K$5:$K$9999=OL$2) * IFERROR(FRACAS!$AN$5:$AN$9999,0) ) ) / IFERROR($ND220/FRACAS!$AY$1*60,0), 1 )))</f>
        <v/>
      </c>
      <c r="OM220" s="347" t="str" cm="1">
        <f t="array" ref="OM220">IF($ND220=0,"",(IFERROR( (IFERROR($ND220/FRACAS!$AY$1*60,0) - SUMPRODUCT( (FRACAS!$K$5:$K$9999=OM$2) * IFERROR(FRACAS!$AN$5:$AN$9999,0) ) ) / IFERROR($ND220/FRACAS!$AY$1*60,0), 1 )))</f>
        <v/>
      </c>
      <c r="ON220" s="347" t="str" cm="1">
        <f t="array" ref="ON220">IF($ND220=0,"",(IFERROR( (IFERROR($ND220/FRACAS!$AY$1*60,0) - SUMPRODUCT( (FRACAS!$K$5:$K$9999=ON$2) * IFERROR(FRACAS!$AN$5:$AN$9999,0) ) ) / IFERROR($ND220/FRACAS!$AY$1*60,0), 1 )))</f>
        <v/>
      </c>
    </row>
    <row r="221" spans="2:404" ht="15" customHeight="1">
      <c r="B221" s="301" t="s">
        <v>224</v>
      </c>
      <c r="C221" s="302">
        <v>46773</v>
      </c>
      <c r="D221" s="279"/>
      <c r="E221" s="279"/>
      <c r="F221" s="279"/>
      <c r="G221" s="279"/>
      <c r="H221" s="279"/>
      <c r="I221" s="279"/>
      <c r="J221" s="279"/>
      <c r="K221" s="279"/>
      <c r="L221" s="279"/>
      <c r="M221" s="279"/>
      <c r="N221" s="305"/>
      <c r="O221" s="279"/>
      <c r="P221" s="279"/>
      <c r="Q221" s="279"/>
      <c r="R221" s="279"/>
      <c r="S221" s="279"/>
      <c r="T221" s="279"/>
      <c r="U221" s="279"/>
      <c r="V221" s="279"/>
      <c r="W221" s="279"/>
      <c r="X221" s="279"/>
      <c r="Y221" s="279"/>
      <c r="Z221" s="279"/>
      <c r="AA221" s="279"/>
      <c r="AB221" s="279"/>
      <c r="AC221" s="279"/>
      <c r="AD221" s="279"/>
      <c r="AE221" s="279"/>
      <c r="AF221" s="279"/>
      <c r="AG221" s="279"/>
      <c r="AH221" s="279"/>
      <c r="AI221" s="279"/>
      <c r="AJ221" s="279"/>
      <c r="AK221" s="279"/>
      <c r="AL221" s="279"/>
      <c r="AM221" s="279"/>
      <c r="AN221" s="279"/>
      <c r="AO221" s="279"/>
      <c r="AP221" s="279"/>
      <c r="AQ221" s="279"/>
      <c r="AR221" s="279"/>
      <c r="AS221" s="279"/>
      <c r="AT221" s="279"/>
      <c r="AU221" s="279"/>
      <c r="AV221" s="279"/>
      <c r="AW221" s="279"/>
      <c r="AX221" s="279"/>
      <c r="AY221" s="279"/>
      <c r="AZ221" s="279"/>
      <c r="BA221" s="280"/>
      <c r="BB221" s="266"/>
      <c r="BD221" s="352"/>
      <c r="BE221" s="352"/>
      <c r="BF221" s="352"/>
      <c r="BG221" s="352"/>
      <c r="BH221" s="352"/>
      <c r="BI221" s="352"/>
      <c r="BJ221" s="352"/>
      <c r="BK221" s="352"/>
      <c r="BL221" s="352"/>
      <c r="BM221" s="352"/>
      <c r="BN221" s="352"/>
      <c r="BO221" s="352"/>
      <c r="BP221" s="352"/>
      <c r="BQ221" s="352"/>
      <c r="BR221" s="352"/>
      <c r="BS221" s="352"/>
      <c r="BT221" s="352"/>
      <c r="BU221" s="352"/>
      <c r="BV221" s="352"/>
      <c r="BW221" s="352"/>
      <c r="BX221" s="352"/>
      <c r="BY221" s="352"/>
      <c r="BZ221" s="352"/>
      <c r="CA221" s="352"/>
      <c r="CB221" s="352"/>
      <c r="CC221" s="352"/>
      <c r="CD221" s="352"/>
      <c r="CE221" s="352"/>
      <c r="CF221" s="352"/>
      <c r="CG221" s="352"/>
      <c r="CH221" s="352"/>
      <c r="CI221" s="352"/>
      <c r="CJ221" s="352"/>
      <c r="CK221" s="352"/>
      <c r="CL221" s="352"/>
      <c r="CM221" s="352"/>
      <c r="CN221" s="352"/>
      <c r="CO221" s="352"/>
      <c r="CP221" s="352"/>
      <c r="CQ221" s="352"/>
      <c r="CR221" s="352"/>
      <c r="CS221" s="352"/>
      <c r="CT221" s="352"/>
      <c r="CU221" s="352"/>
      <c r="CV221" s="352"/>
      <c r="CW221" s="352"/>
      <c r="CX221" s="352"/>
      <c r="CY221" s="352"/>
      <c r="CZ221" s="352"/>
      <c r="DA221" s="352"/>
      <c r="DC221" s="266">
        <f t="shared" si="19"/>
        <v>0</v>
      </c>
      <c r="DD221" s="302" t="str">
        <f t="shared" si="20"/>
        <v/>
      </c>
      <c r="DE221" s="328" t="str">
        <f>IF(D221&gt; 0,(COUNTIFS(FRACAS!$B$5:$B$9997, D$4, FRACAS!$D$5:$D$9997, "&lt;="&amp;D221)), "" )</f>
        <v/>
      </c>
      <c r="DF221" s="282" t="str">
        <f>IF(E221&gt; 0,(COUNTIFS(FRACAS!$B$5:$B$9997, E$4, FRACAS!$D$5:$D$9997, "&lt;="&amp;E221)), "" )</f>
        <v/>
      </c>
      <c r="DG221" s="282" t="str">
        <f>IF(F221&gt; 0,(COUNTIFS(FRACAS!$B$5:$B$9997, F$4, FRACAS!$D$5:$D$9997, "&lt;="&amp;F221)), "" )</f>
        <v/>
      </c>
      <c r="DH221" s="282" t="str">
        <f>IF(G221&gt; 0,(COUNTIFS(FRACAS!$B$5:$B$9997, G$4, FRACAS!$D$5:$D$9997, "&lt;="&amp;G221)), "" )</f>
        <v/>
      </c>
      <c r="DI221" s="282" t="str">
        <f>IF(H221&gt; 0,(COUNTIFS(FRACAS!$B$5:$B$9997, H$4, FRACAS!$D$5:$D$9997, "&lt;="&amp;H221)), "" )</f>
        <v/>
      </c>
      <c r="DJ221" s="282" t="str">
        <f>IF(I221&gt; 0,(COUNTIFS(FRACAS!$B$5:$B$9997, I$4, FRACAS!$D$5:$D$9997, "&lt;="&amp;I221)), "" )</f>
        <v/>
      </c>
      <c r="DK221" s="282" t="str">
        <f>IF(J221&gt; 0,(COUNTIFS(FRACAS!$B$5:$B$9997, J$4, FRACAS!$D$5:$D$9997, "&lt;="&amp;J221)), "" )</f>
        <v/>
      </c>
      <c r="DL221" s="282" t="str">
        <f>IF(K221&gt; 0,(COUNTIFS(FRACAS!$B$5:$B$9997, K$4, FRACAS!$D$5:$D$9997, "&lt;="&amp;K221)), "" )</f>
        <v/>
      </c>
      <c r="DM221" s="282" t="str">
        <f>IF(L221&gt; 0,(COUNTIFS(FRACAS!$B$5:$B$9997, L$4, FRACAS!$D$5:$D$9997, "&lt;="&amp;L221)), "" )</f>
        <v/>
      </c>
      <c r="DN221" s="282" t="str">
        <f>IF(M221&gt; 0,(COUNTIFS(FRACAS!$B$5:$B$9997, M$4, FRACAS!$D$5:$D$9997, "&lt;="&amp;M221)), "" )</f>
        <v/>
      </c>
      <c r="DO221" s="308"/>
      <c r="DP221" s="276"/>
      <c r="DQ221" s="276"/>
      <c r="DR221" s="276"/>
      <c r="DS221" s="276"/>
      <c r="DT221" s="276"/>
      <c r="DU221" s="276"/>
      <c r="DV221" s="276"/>
      <c r="DW221" s="276"/>
      <c r="DX221" s="276"/>
      <c r="DY221" s="276"/>
      <c r="DZ221" s="276"/>
      <c r="EA221" s="276"/>
      <c r="EB221" s="276"/>
      <c r="EC221" s="276"/>
      <c r="ED221" s="276"/>
      <c r="EE221" s="276"/>
      <c r="EF221" s="276"/>
      <c r="EG221" s="276"/>
      <c r="EH221" s="276"/>
      <c r="EI221" s="276"/>
      <c r="EJ221" s="276"/>
      <c r="EK221" s="276"/>
      <c r="EL221" s="276"/>
      <c r="EM221" s="276"/>
      <c r="EN221" s="276"/>
      <c r="EO221" s="276"/>
      <c r="EP221" s="276"/>
      <c r="EQ221" s="276"/>
      <c r="ER221" s="276"/>
      <c r="ES221" s="276"/>
      <c r="ET221" s="276"/>
      <c r="EU221" s="276"/>
      <c r="EV221" s="276"/>
      <c r="EW221" s="276"/>
      <c r="EX221" s="276"/>
      <c r="EY221" s="276"/>
      <c r="EZ221" s="276"/>
      <c r="FA221" s="276"/>
      <c r="FB221" s="277"/>
      <c r="JN221" s="310"/>
      <c r="JO221" s="309"/>
      <c r="JP221" s="309"/>
      <c r="JQ221" s="309"/>
      <c r="JR221" s="309"/>
      <c r="JS221" s="309"/>
      <c r="JT221" s="309"/>
      <c r="JU221" s="309"/>
      <c r="JV221" s="309"/>
      <c r="JW221" s="309"/>
      <c r="JX221" s="309"/>
      <c r="JY221" s="309"/>
      <c r="JZ221" s="309"/>
      <c r="KA221" s="309"/>
      <c r="KB221" s="309"/>
      <c r="KC221" s="309"/>
      <c r="KD221" s="309"/>
      <c r="KE221" s="309"/>
      <c r="KF221" s="309"/>
      <c r="KG221" s="309"/>
      <c r="KH221" s="309"/>
      <c r="KI221" s="309"/>
      <c r="KJ221" s="309"/>
      <c r="KK221" s="309"/>
      <c r="KL221" s="309"/>
      <c r="KM221" s="309"/>
      <c r="KN221" s="309"/>
      <c r="KO221" s="309"/>
      <c r="KP221" s="309"/>
      <c r="KQ221" s="309"/>
      <c r="KR221" s="309"/>
      <c r="KS221" s="309"/>
      <c r="KT221" s="309"/>
      <c r="KU221" s="309"/>
      <c r="KV221" s="309"/>
      <c r="KW221" s="309"/>
      <c r="KX221" s="309"/>
      <c r="KY221" s="309"/>
      <c r="KZ221" s="309"/>
      <c r="LA221" s="309"/>
      <c r="LC221" s="302" t="str">
        <f t="shared" si="22"/>
        <v/>
      </c>
      <c r="LD221" s="354" t="str" cm="1">
        <f t="array" ref="LD221">IFERROR(
    (((D221/FRACAS!$AY$1)*60))
    /
    (((D221/FRACAS!$AY$1)*60) + SUMPRODUCT((FRACAS!$B$5:$B$9997=D$4)*(FRACAS!$D$5:$D$9997&lt;=D221)*(IFERROR(FRACAS!$AM$5:$AM$9997,0)))
    ),"")</f>
        <v/>
      </c>
      <c r="LE221" s="354" t="str" cm="1">
        <f t="array" ref="LE221">IFERROR(
    (((E221/FRACAS!$AY$1)*60))
    /
    (((E221/FRACAS!$AY$1)*60) + SUMPRODUCT((FRACAS!$B$5:$B$9997=E$4)*(FRACAS!$D$5:$D$9997&lt;=E221)*(IFERROR(FRACAS!$AM$5:$AM$9997,0)))
    ),"")</f>
        <v/>
      </c>
      <c r="LF221" s="354" t="str" cm="1">
        <f t="array" ref="LF221">IFERROR(
    (((F221/FRACAS!$AY$1)*60))
    /
    (((F221/FRACAS!$AY$1)*60) + SUMPRODUCT((FRACAS!$B$5:$B$9997=F$4)*(FRACAS!$D$5:$D$9997&lt;=F221)*(IFERROR(FRACAS!$AM$5:$AM$9997,0)))
    ),"")</f>
        <v/>
      </c>
      <c r="LG221" s="354" t="str" cm="1">
        <f t="array" ref="LG221">IFERROR(
    (((G221/FRACAS!$AY$1)*60))
    /
    (((G221/FRACAS!$AY$1)*60) + SUMPRODUCT((FRACAS!$B$5:$B$9997=G$4)*(FRACAS!$D$5:$D$9997&lt;=G221)*(IFERROR(FRACAS!$AM$5:$AM$9997,0)))
    ),"")</f>
        <v/>
      </c>
      <c r="LH221" s="354" t="str" cm="1">
        <f t="array" ref="LH221">IFERROR(
    (((H221/FRACAS!$AY$1)*60))
    /
    (((H221/FRACAS!$AY$1)*60) + SUMPRODUCT((FRACAS!$B$5:$B$9997=H$4)*(FRACAS!$D$5:$D$9997&lt;=H221)*(IFERROR(FRACAS!$AM$5:$AM$9997,0)))
    ),"")</f>
        <v/>
      </c>
      <c r="LI221" s="354" t="str" cm="1">
        <f t="array" ref="LI221">IFERROR(
    (((I221/FRACAS!$AY$1)*60))
    /
    (((I221/FRACAS!$AY$1)*60) + SUMPRODUCT((FRACAS!$B$5:$B$9997=I$4)*(FRACAS!$D$5:$D$9997&lt;=I221)*(IFERROR(FRACAS!$AM$5:$AM$9997,0)))
    ),"")</f>
        <v/>
      </c>
      <c r="LJ221" s="354" t="str" cm="1">
        <f t="array" ref="LJ221">IFERROR(
    (((J221/FRACAS!$AY$1)*60))
    /
    (((J221/FRACAS!$AY$1)*60) + SUMPRODUCT((FRACAS!$B$5:$B$9997=J$4)*(FRACAS!$D$5:$D$9997&lt;=J221)*(IFERROR(FRACAS!$AM$5:$AM$9997,0)))
    ),"")</f>
        <v/>
      </c>
      <c r="LK221" s="354" t="str" cm="1">
        <f t="array" ref="LK221">IFERROR(
    (((K221/FRACAS!$AY$1)*60))
    /
    (((K221/FRACAS!$AY$1)*60) + SUMPRODUCT((FRACAS!$B$5:$B$9997=K$4)*(FRACAS!$D$5:$D$9997&lt;=K221)*(IFERROR(FRACAS!$AM$5:$AM$9997,0)))
    ),"")</f>
        <v/>
      </c>
      <c r="LL221" s="354" t="str" cm="1">
        <f t="array" ref="LL221">IFERROR(
    (((L221/FRACAS!$AY$1)*60))
    /
    (((L221/FRACAS!$AY$1)*60) + SUMPRODUCT((FRACAS!$B$5:$B$9997=L$4)*(FRACAS!$D$5:$D$9997&lt;=L221)*(IFERROR(FRACAS!$AM$5:$AM$9997,0)))
    ),"")</f>
        <v/>
      </c>
      <c r="LM221" s="354" t="str" cm="1">
        <f t="array" ref="LM221">IFERROR(
    (((M221/FRACAS!$AY$1)*60))
    /
    (((M221/FRACAS!$AY$1)*60) + SUMPRODUCT((FRACAS!$B$5:$B$9997=M$4)*(FRACAS!$D$5:$D$9997&lt;=M221)*(IFERROR(FRACAS!$AM$5:$AM$9997,0)))
    ),"")</f>
        <v/>
      </c>
      <c r="LN221" s="308"/>
      <c r="LO221" s="276"/>
      <c r="LP221" s="276"/>
      <c r="LQ221" s="276"/>
      <c r="LR221" s="276"/>
      <c r="LS221" s="276"/>
      <c r="LT221" s="276"/>
      <c r="LU221" s="276"/>
      <c r="LV221" s="276"/>
      <c r="LW221" s="276"/>
      <c r="LX221" s="276"/>
      <c r="LY221" s="276"/>
      <c r="LZ221" s="276"/>
      <c r="MA221" s="276"/>
      <c r="MB221" s="276"/>
      <c r="MC221" s="276"/>
      <c r="MD221" s="276"/>
      <c r="ME221" s="276"/>
      <c r="MF221" s="276"/>
      <c r="MG221" s="276"/>
      <c r="MH221" s="276"/>
      <c r="MI221" s="276"/>
      <c r="MJ221" s="276"/>
      <c r="MK221" s="276"/>
      <c r="ML221" s="276"/>
      <c r="MM221" s="276"/>
      <c r="MN221" s="276"/>
      <c r="MO221" s="276"/>
      <c r="MP221" s="276"/>
      <c r="MQ221" s="276"/>
      <c r="MR221" s="276"/>
      <c r="MS221" s="276"/>
      <c r="MT221" s="276"/>
      <c r="MU221" s="276"/>
      <c r="MV221" s="276"/>
      <c r="MW221" s="276"/>
      <c r="MX221" s="276"/>
      <c r="MY221" s="276"/>
      <c r="MZ221" s="276"/>
      <c r="NA221" s="277"/>
      <c r="ND221" s="345">
        <f t="shared" si="23"/>
        <v>0</v>
      </c>
      <c r="NE221" s="346" t="str">
        <f t="shared" si="21"/>
        <v/>
      </c>
      <c r="NF221" s="347" t="str" cm="1">
        <f t="array" ref="NF221">IF($ND221=0,"",(IFERROR( (IFERROR($ND221/FRACAS!$AY$1*60,0) - SUMPRODUCT( (FRACAS!$K$5:$K$9999=NF$2) * IFERROR(FRACAS!$AN$5:$AN$9999,0) ) ) / IFERROR($ND221/FRACAS!$AY$1*60,0), 1 )))</f>
        <v/>
      </c>
      <c r="NG221" s="347" t="str" cm="1">
        <f t="array" ref="NG221">IF($ND221=0,"",(IFERROR( (IFERROR($ND221/FRACAS!$AY$1*60,0) - SUMPRODUCT( (FRACAS!$K$5:$K$9999=NG$2) * IFERROR(FRACAS!$AN$5:$AN$9999,0) ) ) / IFERROR($ND221/FRACAS!$AY$1*60,0), 1 )))</f>
        <v/>
      </c>
      <c r="NH221" s="347" t="str" cm="1">
        <f t="array" ref="NH221">IF($ND221=0,"",(IFERROR( (IFERROR($ND221/FRACAS!$AY$1*60,0) - SUMPRODUCT( (FRACAS!$K$5:$K$9999=NH$2) * IFERROR(FRACAS!$AN$5:$AN$9999,0) ) ) / IFERROR($ND221/FRACAS!$AY$1*60,0), 1 )))</f>
        <v/>
      </c>
      <c r="NI221" s="347" t="str" cm="1">
        <f t="array" ref="NI221">IF($ND221=0,"",(IFERROR( (IFERROR($ND221/FRACAS!$AY$1*60,0) - SUMPRODUCT( (FRACAS!$K$5:$K$9999=NI$2) * IFERROR(FRACAS!$AN$5:$AN$9999,0) ) ) / IFERROR($ND221/FRACAS!$AY$1*60,0), 1 )))</f>
        <v/>
      </c>
      <c r="NJ221" s="347" t="str" cm="1">
        <f t="array" ref="NJ221">IF($ND221=0,"",(IFERROR( (IFERROR($ND221/FRACAS!$AY$1*60,0) - SUMPRODUCT( (FRACAS!$K$5:$K$9999=NJ$2) * IFERROR(FRACAS!$AN$5:$AN$9999,0) ) ) / IFERROR($ND221/FRACAS!$AY$1*60,0), 1 )))</f>
        <v/>
      </c>
      <c r="NK221" s="347" t="str" cm="1">
        <f t="array" ref="NK221">IF($ND221=0,"",(IFERROR( (IFERROR($ND221/FRACAS!$AY$1*60,0) - SUMPRODUCT( (FRACAS!$K$5:$K$9999=NK$2) * IFERROR(FRACAS!$AN$5:$AN$9999,0) ) ) / IFERROR($ND221/FRACAS!$AY$1*60,0), 1 )))</f>
        <v/>
      </c>
      <c r="NL221" s="347" t="str" cm="1">
        <f t="array" ref="NL221">IF($ND221=0,"",(IFERROR( (IFERROR($ND221/FRACAS!$AY$1*60,0) - SUMPRODUCT( (FRACAS!$K$5:$K$9999=NL$2) * IFERROR(FRACAS!$AN$5:$AN$9999,0) ) ) / IFERROR($ND221/FRACAS!$AY$1*60,0), 1 )))</f>
        <v/>
      </c>
      <c r="NM221" s="347" t="str" cm="1">
        <f t="array" ref="NM221">IF($ND221=0,"",(IFERROR( (IFERROR($ND221/FRACAS!$AY$1*60,0) - SUMPRODUCT( (FRACAS!$K$5:$K$9999=NM$2) * IFERROR(FRACAS!$AN$5:$AN$9999,0) ) ) / IFERROR($ND221/FRACAS!$AY$1*60,0), 1 )))</f>
        <v/>
      </c>
      <c r="NN221" s="347" t="str" cm="1">
        <f t="array" ref="NN221">IF($ND221=0,"",(IFERROR( (IFERROR($ND221/FRACAS!$AY$1*60,0) - SUMPRODUCT( (FRACAS!$K$5:$K$9999=NN$2) * IFERROR(FRACAS!$AN$5:$AN$9999,0) ) ) / IFERROR($ND221/FRACAS!$AY$1*60,0), 1 )))</f>
        <v/>
      </c>
      <c r="NO221" s="347" t="str" cm="1">
        <f t="array" ref="NO221">IF($ND221=0,"",(IFERROR( (IFERROR($ND221/FRACAS!$AY$1*60,0) - SUMPRODUCT( (FRACAS!$K$5:$K$9999=NO$2) * IFERROR(FRACAS!$AN$5:$AN$9999,0) ) ) / IFERROR($ND221/FRACAS!$AY$1*60,0), 1 )))</f>
        <v/>
      </c>
      <c r="NP221" s="347" t="str" cm="1">
        <f t="array" ref="NP221">IF($ND221=0,"",(IFERROR( (IFERROR($ND221/FRACAS!$AY$1*60,0) - SUMPRODUCT( (FRACAS!$K$5:$K$9999=NP$2) * IFERROR(FRACAS!$AN$5:$AN$9999,0) ) ) / IFERROR($ND221/FRACAS!$AY$1*60,0), 1 )))</f>
        <v/>
      </c>
      <c r="NQ221" s="347" t="str" cm="1">
        <f t="array" ref="NQ221">IF($ND221=0,"",(IFERROR( (IFERROR($ND221/FRACAS!$AY$1*60,0) - SUMPRODUCT( (FRACAS!$K$5:$K$9999=NQ$2) * IFERROR(FRACAS!$AN$5:$AN$9999,0) ) ) / IFERROR($ND221/FRACAS!$AY$1*60,0), 1 )))</f>
        <v/>
      </c>
      <c r="NR221" s="347" t="str" cm="1">
        <f t="array" ref="NR221">IF($ND221=0,"",(IFERROR( (IFERROR($ND221/FRACAS!$AY$1*60,0) - SUMPRODUCT( (FRACAS!$K$5:$K$9999=NR$2) * IFERROR(FRACAS!$AN$5:$AN$9999,0) ) ) / IFERROR($ND221/FRACAS!$AY$1*60,0), 1 )))</f>
        <v/>
      </c>
      <c r="NS221" s="347" t="str" cm="1">
        <f t="array" ref="NS221">IF($ND221=0,"",(IFERROR( (IFERROR($ND221/FRACAS!$AY$1*60,0) - SUMPRODUCT( (FRACAS!$K$5:$K$9999=NS$2) * IFERROR(FRACAS!$AN$5:$AN$9999,0) ) ) / IFERROR($ND221/FRACAS!$AY$1*60,0), 1 )))</f>
        <v/>
      </c>
      <c r="NT221" s="347" t="str" cm="1">
        <f t="array" ref="NT221">IF($ND221=0,"",(IFERROR( (IFERROR($ND221/FRACAS!$AY$1*60,0) - SUMPRODUCT( (FRACAS!$K$5:$K$9999=NT$2) * IFERROR(FRACAS!$AN$5:$AN$9999,0) ) ) / IFERROR($ND221/FRACAS!$AY$1*60,0), 1 )))</f>
        <v/>
      </c>
      <c r="NU221" s="347" t="str" cm="1">
        <f t="array" ref="NU221">IF($ND221=0,"",(IFERROR( (IFERROR($ND221/FRACAS!$AY$1*60,0) - SUMPRODUCT( (FRACAS!$K$5:$K$9999=NU$2) * IFERROR(FRACAS!$AN$5:$AN$9999,0) ) ) / IFERROR($ND221/FRACAS!$AY$1*60,0), 1 )))</f>
        <v/>
      </c>
      <c r="NV221" s="347" t="str" cm="1">
        <f t="array" ref="NV221">IF($ND221=0,"",(IFERROR( (IFERROR($ND221/FRACAS!$AY$1*60,0) - SUMPRODUCT( (FRACAS!$K$5:$K$9999=NV$2) * IFERROR(FRACAS!$AN$5:$AN$9999,0) ) ) / IFERROR($ND221/FRACAS!$AY$1*60,0), 1 )))</f>
        <v/>
      </c>
      <c r="NW221" s="347" t="str" cm="1">
        <f t="array" ref="NW221">IF($ND221=0,"",(IFERROR( (IFERROR($ND221/FRACAS!$AY$1*60,0) - SUMPRODUCT( (FRACAS!$K$5:$K$9999=NW$2) * IFERROR(FRACAS!$AN$5:$AN$9999,0) ) ) / IFERROR($ND221/FRACAS!$AY$1*60,0), 1 )))</f>
        <v/>
      </c>
      <c r="NX221" s="347" t="str" cm="1">
        <f t="array" ref="NX221">IF($ND221=0,"",(IFERROR( (IFERROR($ND221/FRACAS!$AY$1*60,0) - SUMPRODUCT( (FRACAS!$K$5:$K$9999=NX$2) * IFERROR(FRACAS!$AN$5:$AN$9999,0) ) ) / IFERROR($ND221/FRACAS!$AY$1*60,0), 1 )))</f>
        <v/>
      </c>
      <c r="NY221" s="347" t="str" cm="1">
        <f t="array" ref="NY221">IF($ND221=0,"",(IFERROR( (IFERROR($ND221/FRACAS!$AY$1*60,0) - SUMPRODUCT( (FRACAS!$K$5:$K$9999=NY$2) * IFERROR(FRACAS!$AN$5:$AN$9999,0) ) ) / IFERROR($ND221/FRACAS!$AY$1*60,0), 1 )))</f>
        <v/>
      </c>
      <c r="NZ221" s="347" t="str" cm="1">
        <f t="array" ref="NZ221">IF($ND221=0,"",(IFERROR( (IFERROR($ND221/FRACAS!$AY$1*60,0) - SUMPRODUCT( (FRACAS!$K$5:$K$9999=NZ$2) * IFERROR(FRACAS!$AN$5:$AN$9999,0) ) ) / IFERROR($ND221/FRACAS!$AY$1*60,0), 1 )))</f>
        <v/>
      </c>
      <c r="OA221" s="347" t="str" cm="1">
        <f t="array" ref="OA221">IF($ND221=0,"",(IFERROR( (IFERROR($ND221/FRACAS!$AY$1*60,0) - SUMPRODUCT( (FRACAS!$K$5:$K$9999=OA$2) * IFERROR(FRACAS!$AN$5:$AN$9999,0) ) ) / IFERROR($ND221/FRACAS!$AY$1*60,0), 1 )))</f>
        <v/>
      </c>
      <c r="OB221" s="347" t="str" cm="1">
        <f t="array" ref="OB221">IF($ND221=0,"",(IFERROR( (IFERROR($ND221/FRACAS!$AY$1*60,0) - SUMPRODUCT( (FRACAS!$K$5:$K$9999=OB$2) * IFERROR(FRACAS!$AN$5:$AN$9999,0) ) ) / IFERROR($ND221/FRACAS!$AY$1*60,0), 1 )))</f>
        <v/>
      </c>
      <c r="OC221" s="347" t="str" cm="1">
        <f t="array" ref="OC221">IF($ND221=0,"",(IFERROR( (IFERROR($ND221/FRACAS!$AY$1*60,0) - SUMPRODUCT( (FRACAS!$K$5:$K$9999=OC$2) * IFERROR(FRACAS!$AN$5:$AN$9999,0) ) ) / IFERROR($ND221/FRACAS!$AY$1*60,0), 1 )))</f>
        <v/>
      </c>
      <c r="OD221" s="347" t="str" cm="1">
        <f t="array" ref="OD221">IF($ND221=0,"",(IFERROR( (IFERROR($ND221/FRACAS!$AY$1*60,0) - SUMPRODUCT( (FRACAS!$K$5:$K$9999=OD$2) * IFERROR(FRACAS!$AN$5:$AN$9999,0) ) ) / IFERROR($ND221/FRACAS!$AY$1*60,0), 1 )))</f>
        <v/>
      </c>
      <c r="OE221" s="347" t="str" cm="1">
        <f t="array" ref="OE221">IF($ND221=0,"",(IFERROR( (IFERROR($ND221/FRACAS!$AY$1*60,0) - SUMPRODUCT( (FRACAS!$K$5:$K$9999=OE$2) * IFERROR(FRACAS!$AN$5:$AN$9999,0) ) ) / IFERROR($ND221/FRACAS!$AY$1*60,0), 1 )))</f>
        <v/>
      </c>
      <c r="OF221" s="347" t="str" cm="1">
        <f t="array" ref="OF221">IF($ND221=0,"",(IFERROR( (IFERROR($ND221/FRACAS!$AY$1*60,0) - SUMPRODUCT( (FRACAS!$K$5:$K$9999=OF$2) * IFERROR(FRACAS!$AN$5:$AN$9999,0) ) ) / IFERROR($ND221/FRACAS!$AY$1*60,0), 1 )))</f>
        <v/>
      </c>
      <c r="OG221" s="347" t="str" cm="1">
        <f t="array" ref="OG221">IF($ND221=0,"",(IFERROR( (IFERROR($ND221/FRACAS!$AY$1*60,0) - SUMPRODUCT( (FRACAS!$K$5:$K$9999=OG$2) * IFERROR(FRACAS!$AN$5:$AN$9999,0) ) ) / IFERROR($ND221/FRACAS!$AY$1*60,0), 1 )))</f>
        <v/>
      </c>
      <c r="OH221" s="347" t="str" cm="1">
        <f t="array" ref="OH221">IF($ND221=0,"",(IFERROR( (IFERROR($ND221/FRACAS!$AY$1*60,0) - SUMPRODUCT( (FRACAS!$K$5:$K$9999=OH$2) * IFERROR(FRACAS!$AN$5:$AN$9999,0) ) ) / IFERROR($ND221/FRACAS!$AY$1*60,0), 1 )))</f>
        <v/>
      </c>
      <c r="OI221" s="347" t="str" cm="1">
        <f t="array" ref="OI221">IF($ND221=0,"",(IFERROR( (IFERROR($ND221/FRACAS!$AY$1*60,0) - SUMPRODUCT( (FRACAS!$K$5:$K$9999=OI$2) * IFERROR(FRACAS!$AN$5:$AN$9999,0) ) ) / IFERROR($ND221/FRACAS!$AY$1*60,0), 1 )))</f>
        <v/>
      </c>
      <c r="OJ221" s="347" t="str" cm="1">
        <f t="array" ref="OJ221">IF($ND221=0,"",(IFERROR( (IFERROR($ND221/FRACAS!$AY$1*60,0) - SUMPRODUCT( (FRACAS!$K$5:$K$9999=OJ$2) * IFERROR(FRACAS!$AN$5:$AN$9999,0) ) ) / IFERROR($ND221/FRACAS!$AY$1*60,0), 1 )))</f>
        <v/>
      </c>
      <c r="OK221" s="347" t="str" cm="1">
        <f t="array" ref="OK221">IF($ND221=0,"",(IFERROR( (IFERROR($ND221/FRACAS!$AY$1*60,0) - SUMPRODUCT( (FRACAS!$K$5:$K$9999=OK$2) * IFERROR(FRACAS!$AN$5:$AN$9999,0) ) ) / IFERROR($ND221/FRACAS!$AY$1*60,0), 1 )))</f>
        <v/>
      </c>
      <c r="OL221" s="347" t="str" cm="1">
        <f t="array" ref="OL221">IF($ND221=0,"",(IFERROR( (IFERROR($ND221/FRACAS!$AY$1*60,0) - SUMPRODUCT( (FRACAS!$K$5:$K$9999=OL$2) * IFERROR(FRACAS!$AN$5:$AN$9999,0) ) ) / IFERROR($ND221/FRACAS!$AY$1*60,0), 1 )))</f>
        <v/>
      </c>
      <c r="OM221" s="347" t="str" cm="1">
        <f t="array" ref="OM221">IF($ND221=0,"",(IFERROR( (IFERROR($ND221/FRACAS!$AY$1*60,0) - SUMPRODUCT( (FRACAS!$K$5:$K$9999=OM$2) * IFERROR(FRACAS!$AN$5:$AN$9999,0) ) ) / IFERROR($ND221/FRACAS!$AY$1*60,0), 1 )))</f>
        <v/>
      </c>
      <c r="ON221" s="347" t="str" cm="1">
        <f t="array" ref="ON221">IF($ND221=0,"",(IFERROR( (IFERROR($ND221/FRACAS!$AY$1*60,0) - SUMPRODUCT( (FRACAS!$K$5:$K$9999=ON$2) * IFERROR(FRACAS!$AN$5:$AN$9999,0) ) ) / IFERROR($ND221/FRACAS!$AY$1*60,0), 1 )))</f>
        <v/>
      </c>
    </row>
    <row r="222" spans="2:404" ht="15" customHeight="1">
      <c r="B222" s="301" t="s">
        <v>225</v>
      </c>
      <c r="C222" s="302">
        <v>46780</v>
      </c>
      <c r="D222" s="279"/>
      <c r="E222" s="279"/>
      <c r="F222" s="279"/>
      <c r="G222" s="279"/>
      <c r="H222" s="279"/>
      <c r="I222" s="279"/>
      <c r="J222" s="279"/>
      <c r="K222" s="279"/>
      <c r="L222" s="279"/>
      <c r="M222" s="279"/>
      <c r="N222" s="305"/>
      <c r="O222" s="279"/>
      <c r="P222" s="279"/>
      <c r="Q222" s="279"/>
      <c r="R222" s="279"/>
      <c r="S222" s="279"/>
      <c r="T222" s="279"/>
      <c r="U222" s="279"/>
      <c r="V222" s="279"/>
      <c r="W222" s="279"/>
      <c r="X222" s="279"/>
      <c r="Y222" s="279"/>
      <c r="Z222" s="279"/>
      <c r="AA222" s="279"/>
      <c r="AB222" s="279"/>
      <c r="AC222" s="279"/>
      <c r="AD222" s="279"/>
      <c r="AE222" s="279"/>
      <c r="AF222" s="279"/>
      <c r="AG222" s="279"/>
      <c r="AH222" s="279"/>
      <c r="AI222" s="279"/>
      <c r="AJ222" s="279"/>
      <c r="AK222" s="279"/>
      <c r="AL222" s="279"/>
      <c r="AM222" s="279"/>
      <c r="AN222" s="279"/>
      <c r="AO222" s="279"/>
      <c r="AP222" s="279"/>
      <c r="AQ222" s="279"/>
      <c r="AR222" s="279"/>
      <c r="AS222" s="279"/>
      <c r="AT222" s="279"/>
      <c r="AU222" s="279"/>
      <c r="AV222" s="279"/>
      <c r="AW222" s="279"/>
      <c r="AX222" s="279"/>
      <c r="AY222" s="279"/>
      <c r="AZ222" s="279"/>
      <c r="BA222" s="280"/>
      <c r="BB222" s="266"/>
      <c r="BD222" s="352"/>
      <c r="BE222" s="352"/>
      <c r="BF222" s="352"/>
      <c r="BG222" s="352"/>
      <c r="BH222" s="352"/>
      <c r="BI222" s="352"/>
      <c r="BJ222" s="352"/>
      <c r="BK222" s="352"/>
      <c r="BL222" s="352"/>
      <c r="BM222" s="352"/>
      <c r="BN222" s="352"/>
      <c r="BO222" s="352"/>
      <c r="BP222" s="352"/>
      <c r="BQ222" s="352"/>
      <c r="BR222" s="352"/>
      <c r="BS222" s="352"/>
      <c r="BT222" s="352"/>
      <c r="BU222" s="352"/>
      <c r="BV222" s="352"/>
      <c r="BW222" s="352"/>
      <c r="BX222" s="352"/>
      <c r="BY222" s="352"/>
      <c r="BZ222" s="352"/>
      <c r="CA222" s="352"/>
      <c r="CB222" s="352"/>
      <c r="CC222" s="352"/>
      <c r="CD222" s="352"/>
      <c r="CE222" s="352"/>
      <c r="CF222" s="352"/>
      <c r="CG222" s="352"/>
      <c r="CH222" s="352"/>
      <c r="CI222" s="352"/>
      <c r="CJ222" s="352"/>
      <c r="CK222" s="352"/>
      <c r="CL222" s="352"/>
      <c r="CM222" s="352"/>
      <c r="CN222" s="352"/>
      <c r="CO222" s="352"/>
      <c r="CP222" s="352"/>
      <c r="CQ222" s="352"/>
      <c r="CR222" s="352"/>
      <c r="CS222" s="352"/>
      <c r="CT222" s="352"/>
      <c r="CU222" s="352"/>
      <c r="CV222" s="352"/>
      <c r="CW222" s="352"/>
      <c r="CX222" s="352"/>
      <c r="CY222" s="352"/>
      <c r="CZ222" s="352"/>
      <c r="DA222" s="352"/>
      <c r="DC222" s="266">
        <f t="shared" si="19"/>
        <v>0</v>
      </c>
      <c r="DD222" s="302" t="str">
        <f t="shared" si="20"/>
        <v/>
      </c>
      <c r="DE222" s="328" t="str">
        <f>IF(D222&gt; 0,(COUNTIFS(FRACAS!$B$5:$B$9997, D$4, FRACAS!$D$5:$D$9997, "&lt;="&amp;D222)), "" )</f>
        <v/>
      </c>
      <c r="DF222" s="282" t="str">
        <f>IF(E222&gt; 0,(COUNTIFS(FRACAS!$B$5:$B$9997, E$4, FRACAS!$D$5:$D$9997, "&lt;="&amp;E222)), "" )</f>
        <v/>
      </c>
      <c r="DG222" s="282" t="str">
        <f>IF(F222&gt; 0,(COUNTIFS(FRACAS!$B$5:$B$9997, F$4, FRACAS!$D$5:$D$9997, "&lt;="&amp;F222)), "" )</f>
        <v/>
      </c>
      <c r="DH222" s="282" t="str">
        <f>IF(G222&gt; 0,(COUNTIFS(FRACAS!$B$5:$B$9997, G$4, FRACAS!$D$5:$D$9997, "&lt;="&amp;G222)), "" )</f>
        <v/>
      </c>
      <c r="DI222" s="282" t="str">
        <f>IF(H222&gt; 0,(COUNTIFS(FRACAS!$B$5:$B$9997, H$4, FRACAS!$D$5:$D$9997, "&lt;="&amp;H222)), "" )</f>
        <v/>
      </c>
      <c r="DJ222" s="282" t="str">
        <f>IF(I222&gt; 0,(COUNTIFS(FRACAS!$B$5:$B$9997, I$4, FRACAS!$D$5:$D$9997, "&lt;="&amp;I222)), "" )</f>
        <v/>
      </c>
      <c r="DK222" s="282" t="str">
        <f>IF(J222&gt; 0,(COUNTIFS(FRACAS!$B$5:$B$9997, J$4, FRACAS!$D$5:$D$9997, "&lt;="&amp;J222)), "" )</f>
        <v/>
      </c>
      <c r="DL222" s="282" t="str">
        <f>IF(K222&gt; 0,(COUNTIFS(FRACAS!$B$5:$B$9997, K$4, FRACAS!$D$5:$D$9997, "&lt;="&amp;K222)), "" )</f>
        <v/>
      </c>
      <c r="DM222" s="282" t="str">
        <f>IF(L222&gt; 0,(COUNTIFS(FRACAS!$B$5:$B$9997, L$4, FRACAS!$D$5:$D$9997, "&lt;="&amp;L222)), "" )</f>
        <v/>
      </c>
      <c r="DN222" s="282" t="str">
        <f>IF(M222&gt; 0,(COUNTIFS(FRACAS!$B$5:$B$9997, M$4, FRACAS!$D$5:$D$9997, "&lt;="&amp;M222)), "" )</f>
        <v/>
      </c>
      <c r="DO222" s="308"/>
      <c r="DP222" s="276"/>
      <c r="DQ222" s="276"/>
      <c r="DR222" s="276"/>
      <c r="DS222" s="276"/>
      <c r="DT222" s="276"/>
      <c r="DU222" s="276"/>
      <c r="DV222" s="276"/>
      <c r="DW222" s="276"/>
      <c r="DX222" s="276"/>
      <c r="DY222" s="276"/>
      <c r="DZ222" s="276"/>
      <c r="EA222" s="276"/>
      <c r="EB222" s="276"/>
      <c r="EC222" s="276"/>
      <c r="ED222" s="276"/>
      <c r="EE222" s="276"/>
      <c r="EF222" s="276"/>
      <c r="EG222" s="276"/>
      <c r="EH222" s="276"/>
      <c r="EI222" s="276"/>
      <c r="EJ222" s="276"/>
      <c r="EK222" s="276"/>
      <c r="EL222" s="276"/>
      <c r="EM222" s="276"/>
      <c r="EN222" s="276"/>
      <c r="EO222" s="276"/>
      <c r="EP222" s="276"/>
      <c r="EQ222" s="276"/>
      <c r="ER222" s="276"/>
      <c r="ES222" s="276"/>
      <c r="ET222" s="276"/>
      <c r="EU222" s="276"/>
      <c r="EV222" s="276"/>
      <c r="EW222" s="276"/>
      <c r="EX222" s="276"/>
      <c r="EY222" s="276"/>
      <c r="EZ222" s="276"/>
      <c r="FA222" s="276"/>
      <c r="FB222" s="277"/>
      <c r="JN222" s="310"/>
      <c r="JO222" s="309"/>
      <c r="JP222" s="309"/>
      <c r="JQ222" s="309"/>
      <c r="JR222" s="309"/>
      <c r="JS222" s="309"/>
      <c r="JT222" s="309"/>
      <c r="JU222" s="309"/>
      <c r="JV222" s="309"/>
      <c r="JW222" s="309"/>
      <c r="JX222" s="309"/>
      <c r="JY222" s="309"/>
      <c r="JZ222" s="309"/>
      <c r="KA222" s="309"/>
      <c r="KB222" s="309"/>
      <c r="KC222" s="309"/>
      <c r="KD222" s="309"/>
      <c r="KE222" s="309"/>
      <c r="KF222" s="309"/>
      <c r="KG222" s="309"/>
      <c r="KH222" s="309"/>
      <c r="KI222" s="309"/>
      <c r="KJ222" s="309"/>
      <c r="KK222" s="309"/>
      <c r="KL222" s="309"/>
      <c r="KM222" s="309"/>
      <c r="KN222" s="309"/>
      <c r="KO222" s="309"/>
      <c r="KP222" s="309"/>
      <c r="KQ222" s="309"/>
      <c r="KR222" s="309"/>
      <c r="KS222" s="309"/>
      <c r="KT222" s="309"/>
      <c r="KU222" s="309"/>
      <c r="KV222" s="309"/>
      <c r="KW222" s="309"/>
      <c r="KX222" s="309"/>
      <c r="KY222" s="309"/>
      <c r="KZ222" s="309"/>
      <c r="LA222" s="309"/>
      <c r="LC222" s="302" t="str">
        <f t="shared" si="22"/>
        <v/>
      </c>
      <c r="LD222" s="354" t="str" cm="1">
        <f t="array" ref="LD222">IFERROR(
    (((D222/FRACAS!$AY$1)*60))
    /
    (((D222/FRACAS!$AY$1)*60) + SUMPRODUCT((FRACAS!$B$5:$B$9997=D$4)*(FRACAS!$D$5:$D$9997&lt;=D222)*(IFERROR(FRACAS!$AM$5:$AM$9997,0)))
    ),"")</f>
        <v/>
      </c>
      <c r="LE222" s="354" t="str" cm="1">
        <f t="array" ref="LE222">IFERROR(
    (((E222/FRACAS!$AY$1)*60))
    /
    (((E222/FRACAS!$AY$1)*60) + SUMPRODUCT((FRACAS!$B$5:$B$9997=E$4)*(FRACAS!$D$5:$D$9997&lt;=E222)*(IFERROR(FRACAS!$AM$5:$AM$9997,0)))
    ),"")</f>
        <v/>
      </c>
      <c r="LF222" s="354" t="str" cm="1">
        <f t="array" ref="LF222">IFERROR(
    (((F222/FRACAS!$AY$1)*60))
    /
    (((F222/FRACAS!$AY$1)*60) + SUMPRODUCT((FRACAS!$B$5:$B$9997=F$4)*(FRACAS!$D$5:$D$9997&lt;=F222)*(IFERROR(FRACAS!$AM$5:$AM$9997,0)))
    ),"")</f>
        <v/>
      </c>
      <c r="LG222" s="354" t="str" cm="1">
        <f t="array" ref="LG222">IFERROR(
    (((G222/FRACAS!$AY$1)*60))
    /
    (((G222/FRACAS!$AY$1)*60) + SUMPRODUCT((FRACAS!$B$5:$B$9997=G$4)*(FRACAS!$D$5:$D$9997&lt;=G222)*(IFERROR(FRACAS!$AM$5:$AM$9997,0)))
    ),"")</f>
        <v/>
      </c>
      <c r="LH222" s="354" t="str" cm="1">
        <f t="array" ref="LH222">IFERROR(
    (((H222/FRACAS!$AY$1)*60))
    /
    (((H222/FRACAS!$AY$1)*60) + SUMPRODUCT((FRACAS!$B$5:$B$9997=H$4)*(FRACAS!$D$5:$D$9997&lt;=H222)*(IFERROR(FRACAS!$AM$5:$AM$9997,0)))
    ),"")</f>
        <v/>
      </c>
      <c r="LI222" s="354" t="str" cm="1">
        <f t="array" ref="LI222">IFERROR(
    (((I222/FRACAS!$AY$1)*60))
    /
    (((I222/FRACAS!$AY$1)*60) + SUMPRODUCT((FRACAS!$B$5:$B$9997=I$4)*(FRACAS!$D$5:$D$9997&lt;=I222)*(IFERROR(FRACAS!$AM$5:$AM$9997,0)))
    ),"")</f>
        <v/>
      </c>
      <c r="LJ222" s="354" t="str" cm="1">
        <f t="array" ref="LJ222">IFERROR(
    (((J222/FRACAS!$AY$1)*60))
    /
    (((J222/FRACAS!$AY$1)*60) + SUMPRODUCT((FRACAS!$B$5:$B$9997=J$4)*(FRACAS!$D$5:$D$9997&lt;=J222)*(IFERROR(FRACAS!$AM$5:$AM$9997,0)))
    ),"")</f>
        <v/>
      </c>
      <c r="LK222" s="354" t="str" cm="1">
        <f t="array" ref="LK222">IFERROR(
    (((K222/FRACAS!$AY$1)*60))
    /
    (((K222/FRACAS!$AY$1)*60) + SUMPRODUCT((FRACAS!$B$5:$B$9997=K$4)*(FRACAS!$D$5:$D$9997&lt;=K222)*(IFERROR(FRACAS!$AM$5:$AM$9997,0)))
    ),"")</f>
        <v/>
      </c>
      <c r="LL222" s="354" t="str" cm="1">
        <f t="array" ref="LL222">IFERROR(
    (((L222/FRACAS!$AY$1)*60))
    /
    (((L222/FRACAS!$AY$1)*60) + SUMPRODUCT((FRACAS!$B$5:$B$9997=L$4)*(FRACAS!$D$5:$D$9997&lt;=L222)*(IFERROR(FRACAS!$AM$5:$AM$9997,0)))
    ),"")</f>
        <v/>
      </c>
      <c r="LM222" s="354" t="str" cm="1">
        <f t="array" ref="LM222">IFERROR(
    (((M222/FRACAS!$AY$1)*60))
    /
    (((M222/FRACAS!$AY$1)*60) + SUMPRODUCT((FRACAS!$B$5:$B$9997=M$4)*(FRACAS!$D$5:$D$9997&lt;=M222)*(IFERROR(FRACAS!$AM$5:$AM$9997,0)))
    ),"")</f>
        <v/>
      </c>
      <c r="LN222" s="308"/>
      <c r="LO222" s="276"/>
      <c r="LP222" s="276"/>
      <c r="LQ222" s="276"/>
      <c r="LR222" s="276"/>
      <c r="LS222" s="276"/>
      <c r="LT222" s="276"/>
      <c r="LU222" s="276"/>
      <c r="LV222" s="276"/>
      <c r="LW222" s="276"/>
      <c r="LX222" s="276"/>
      <c r="LY222" s="276"/>
      <c r="LZ222" s="276"/>
      <c r="MA222" s="276"/>
      <c r="MB222" s="276"/>
      <c r="MC222" s="276"/>
      <c r="MD222" s="276"/>
      <c r="ME222" s="276"/>
      <c r="MF222" s="276"/>
      <c r="MG222" s="276"/>
      <c r="MH222" s="276"/>
      <c r="MI222" s="276"/>
      <c r="MJ222" s="276"/>
      <c r="MK222" s="276"/>
      <c r="ML222" s="276"/>
      <c r="MM222" s="276"/>
      <c r="MN222" s="276"/>
      <c r="MO222" s="276"/>
      <c r="MP222" s="276"/>
      <c r="MQ222" s="276"/>
      <c r="MR222" s="276"/>
      <c r="MS222" s="276"/>
      <c r="MT222" s="276"/>
      <c r="MU222" s="276"/>
      <c r="MV222" s="276"/>
      <c r="MW222" s="276"/>
      <c r="MX222" s="276"/>
      <c r="MY222" s="276"/>
      <c r="MZ222" s="276"/>
      <c r="NA222" s="277"/>
      <c r="ND222" s="345">
        <f t="shared" si="23"/>
        <v>0</v>
      </c>
      <c r="NE222" s="346" t="str">
        <f t="shared" si="21"/>
        <v/>
      </c>
      <c r="NF222" s="347" t="str" cm="1">
        <f t="array" ref="NF222">IF($ND222=0,"",(IFERROR( (IFERROR($ND222/FRACAS!$AY$1*60,0) - SUMPRODUCT( (FRACAS!$K$5:$K$9999=NF$2) * IFERROR(FRACAS!$AN$5:$AN$9999,0) ) ) / IFERROR($ND222/FRACAS!$AY$1*60,0), 1 )))</f>
        <v/>
      </c>
      <c r="NG222" s="347" t="str" cm="1">
        <f t="array" ref="NG222">IF($ND222=0,"",(IFERROR( (IFERROR($ND222/FRACAS!$AY$1*60,0) - SUMPRODUCT( (FRACAS!$K$5:$K$9999=NG$2) * IFERROR(FRACAS!$AN$5:$AN$9999,0) ) ) / IFERROR($ND222/FRACAS!$AY$1*60,0), 1 )))</f>
        <v/>
      </c>
      <c r="NH222" s="347" t="str" cm="1">
        <f t="array" ref="NH222">IF($ND222=0,"",(IFERROR( (IFERROR($ND222/FRACAS!$AY$1*60,0) - SUMPRODUCT( (FRACAS!$K$5:$K$9999=NH$2) * IFERROR(FRACAS!$AN$5:$AN$9999,0) ) ) / IFERROR($ND222/FRACAS!$AY$1*60,0), 1 )))</f>
        <v/>
      </c>
      <c r="NI222" s="347" t="str" cm="1">
        <f t="array" ref="NI222">IF($ND222=0,"",(IFERROR( (IFERROR($ND222/FRACAS!$AY$1*60,0) - SUMPRODUCT( (FRACAS!$K$5:$K$9999=NI$2) * IFERROR(FRACAS!$AN$5:$AN$9999,0) ) ) / IFERROR($ND222/FRACAS!$AY$1*60,0), 1 )))</f>
        <v/>
      </c>
      <c r="NJ222" s="347" t="str" cm="1">
        <f t="array" ref="NJ222">IF($ND222=0,"",(IFERROR( (IFERROR($ND222/FRACAS!$AY$1*60,0) - SUMPRODUCT( (FRACAS!$K$5:$K$9999=NJ$2) * IFERROR(FRACAS!$AN$5:$AN$9999,0) ) ) / IFERROR($ND222/FRACAS!$AY$1*60,0), 1 )))</f>
        <v/>
      </c>
      <c r="NK222" s="347" t="str" cm="1">
        <f t="array" ref="NK222">IF($ND222=0,"",(IFERROR( (IFERROR($ND222/FRACAS!$AY$1*60,0) - SUMPRODUCT( (FRACAS!$K$5:$K$9999=NK$2) * IFERROR(FRACAS!$AN$5:$AN$9999,0) ) ) / IFERROR($ND222/FRACAS!$AY$1*60,0), 1 )))</f>
        <v/>
      </c>
      <c r="NL222" s="347" t="str" cm="1">
        <f t="array" ref="NL222">IF($ND222=0,"",(IFERROR( (IFERROR($ND222/FRACAS!$AY$1*60,0) - SUMPRODUCT( (FRACAS!$K$5:$K$9999=NL$2) * IFERROR(FRACAS!$AN$5:$AN$9999,0) ) ) / IFERROR($ND222/FRACAS!$AY$1*60,0), 1 )))</f>
        <v/>
      </c>
      <c r="NM222" s="347" t="str" cm="1">
        <f t="array" ref="NM222">IF($ND222=0,"",(IFERROR( (IFERROR($ND222/FRACAS!$AY$1*60,0) - SUMPRODUCT( (FRACAS!$K$5:$K$9999=NM$2) * IFERROR(FRACAS!$AN$5:$AN$9999,0) ) ) / IFERROR($ND222/FRACAS!$AY$1*60,0), 1 )))</f>
        <v/>
      </c>
      <c r="NN222" s="347" t="str" cm="1">
        <f t="array" ref="NN222">IF($ND222=0,"",(IFERROR( (IFERROR($ND222/FRACAS!$AY$1*60,0) - SUMPRODUCT( (FRACAS!$K$5:$K$9999=NN$2) * IFERROR(FRACAS!$AN$5:$AN$9999,0) ) ) / IFERROR($ND222/FRACAS!$AY$1*60,0), 1 )))</f>
        <v/>
      </c>
      <c r="NO222" s="347" t="str" cm="1">
        <f t="array" ref="NO222">IF($ND222=0,"",(IFERROR( (IFERROR($ND222/FRACAS!$AY$1*60,0) - SUMPRODUCT( (FRACAS!$K$5:$K$9999=NO$2) * IFERROR(FRACAS!$AN$5:$AN$9999,0) ) ) / IFERROR($ND222/FRACAS!$AY$1*60,0), 1 )))</f>
        <v/>
      </c>
      <c r="NP222" s="347" t="str" cm="1">
        <f t="array" ref="NP222">IF($ND222=0,"",(IFERROR( (IFERROR($ND222/FRACAS!$AY$1*60,0) - SUMPRODUCT( (FRACAS!$K$5:$K$9999=NP$2) * IFERROR(FRACAS!$AN$5:$AN$9999,0) ) ) / IFERROR($ND222/FRACAS!$AY$1*60,0), 1 )))</f>
        <v/>
      </c>
      <c r="NQ222" s="347" t="str" cm="1">
        <f t="array" ref="NQ222">IF($ND222=0,"",(IFERROR( (IFERROR($ND222/FRACAS!$AY$1*60,0) - SUMPRODUCT( (FRACAS!$K$5:$K$9999=NQ$2) * IFERROR(FRACAS!$AN$5:$AN$9999,0) ) ) / IFERROR($ND222/FRACAS!$AY$1*60,0), 1 )))</f>
        <v/>
      </c>
      <c r="NR222" s="347" t="str" cm="1">
        <f t="array" ref="NR222">IF($ND222=0,"",(IFERROR( (IFERROR($ND222/FRACAS!$AY$1*60,0) - SUMPRODUCT( (FRACAS!$K$5:$K$9999=NR$2) * IFERROR(FRACAS!$AN$5:$AN$9999,0) ) ) / IFERROR($ND222/FRACAS!$AY$1*60,0), 1 )))</f>
        <v/>
      </c>
      <c r="NS222" s="347" t="str" cm="1">
        <f t="array" ref="NS222">IF($ND222=0,"",(IFERROR( (IFERROR($ND222/FRACAS!$AY$1*60,0) - SUMPRODUCT( (FRACAS!$K$5:$K$9999=NS$2) * IFERROR(FRACAS!$AN$5:$AN$9999,0) ) ) / IFERROR($ND222/FRACAS!$AY$1*60,0), 1 )))</f>
        <v/>
      </c>
      <c r="NT222" s="347" t="str" cm="1">
        <f t="array" ref="NT222">IF($ND222=0,"",(IFERROR( (IFERROR($ND222/FRACAS!$AY$1*60,0) - SUMPRODUCT( (FRACAS!$K$5:$K$9999=NT$2) * IFERROR(FRACAS!$AN$5:$AN$9999,0) ) ) / IFERROR($ND222/FRACAS!$AY$1*60,0), 1 )))</f>
        <v/>
      </c>
      <c r="NU222" s="347" t="str" cm="1">
        <f t="array" ref="NU222">IF($ND222=0,"",(IFERROR( (IFERROR($ND222/FRACAS!$AY$1*60,0) - SUMPRODUCT( (FRACAS!$K$5:$K$9999=NU$2) * IFERROR(FRACAS!$AN$5:$AN$9999,0) ) ) / IFERROR($ND222/FRACAS!$AY$1*60,0), 1 )))</f>
        <v/>
      </c>
      <c r="NV222" s="347" t="str" cm="1">
        <f t="array" ref="NV222">IF($ND222=0,"",(IFERROR( (IFERROR($ND222/FRACAS!$AY$1*60,0) - SUMPRODUCT( (FRACAS!$K$5:$K$9999=NV$2) * IFERROR(FRACAS!$AN$5:$AN$9999,0) ) ) / IFERROR($ND222/FRACAS!$AY$1*60,0), 1 )))</f>
        <v/>
      </c>
      <c r="NW222" s="347" t="str" cm="1">
        <f t="array" ref="NW222">IF($ND222=0,"",(IFERROR( (IFERROR($ND222/FRACAS!$AY$1*60,0) - SUMPRODUCT( (FRACAS!$K$5:$K$9999=NW$2) * IFERROR(FRACAS!$AN$5:$AN$9999,0) ) ) / IFERROR($ND222/FRACAS!$AY$1*60,0), 1 )))</f>
        <v/>
      </c>
      <c r="NX222" s="347" t="str" cm="1">
        <f t="array" ref="NX222">IF($ND222=0,"",(IFERROR( (IFERROR($ND222/FRACAS!$AY$1*60,0) - SUMPRODUCT( (FRACAS!$K$5:$K$9999=NX$2) * IFERROR(FRACAS!$AN$5:$AN$9999,0) ) ) / IFERROR($ND222/FRACAS!$AY$1*60,0), 1 )))</f>
        <v/>
      </c>
      <c r="NY222" s="347" t="str" cm="1">
        <f t="array" ref="NY222">IF($ND222=0,"",(IFERROR( (IFERROR($ND222/FRACAS!$AY$1*60,0) - SUMPRODUCT( (FRACAS!$K$5:$K$9999=NY$2) * IFERROR(FRACAS!$AN$5:$AN$9999,0) ) ) / IFERROR($ND222/FRACAS!$AY$1*60,0), 1 )))</f>
        <v/>
      </c>
      <c r="NZ222" s="347" t="str" cm="1">
        <f t="array" ref="NZ222">IF($ND222=0,"",(IFERROR( (IFERROR($ND222/FRACAS!$AY$1*60,0) - SUMPRODUCT( (FRACAS!$K$5:$K$9999=NZ$2) * IFERROR(FRACAS!$AN$5:$AN$9999,0) ) ) / IFERROR($ND222/FRACAS!$AY$1*60,0), 1 )))</f>
        <v/>
      </c>
      <c r="OA222" s="347" t="str" cm="1">
        <f t="array" ref="OA222">IF($ND222=0,"",(IFERROR( (IFERROR($ND222/FRACAS!$AY$1*60,0) - SUMPRODUCT( (FRACAS!$K$5:$K$9999=OA$2) * IFERROR(FRACAS!$AN$5:$AN$9999,0) ) ) / IFERROR($ND222/FRACAS!$AY$1*60,0), 1 )))</f>
        <v/>
      </c>
      <c r="OB222" s="347" t="str" cm="1">
        <f t="array" ref="OB222">IF($ND222=0,"",(IFERROR( (IFERROR($ND222/FRACAS!$AY$1*60,0) - SUMPRODUCT( (FRACAS!$K$5:$K$9999=OB$2) * IFERROR(FRACAS!$AN$5:$AN$9999,0) ) ) / IFERROR($ND222/FRACAS!$AY$1*60,0), 1 )))</f>
        <v/>
      </c>
      <c r="OC222" s="347" t="str" cm="1">
        <f t="array" ref="OC222">IF($ND222=0,"",(IFERROR( (IFERROR($ND222/FRACAS!$AY$1*60,0) - SUMPRODUCT( (FRACAS!$K$5:$K$9999=OC$2) * IFERROR(FRACAS!$AN$5:$AN$9999,0) ) ) / IFERROR($ND222/FRACAS!$AY$1*60,0), 1 )))</f>
        <v/>
      </c>
      <c r="OD222" s="347" t="str" cm="1">
        <f t="array" ref="OD222">IF($ND222=0,"",(IFERROR( (IFERROR($ND222/FRACAS!$AY$1*60,0) - SUMPRODUCT( (FRACAS!$K$5:$K$9999=OD$2) * IFERROR(FRACAS!$AN$5:$AN$9999,0) ) ) / IFERROR($ND222/FRACAS!$AY$1*60,0), 1 )))</f>
        <v/>
      </c>
      <c r="OE222" s="347" t="str" cm="1">
        <f t="array" ref="OE222">IF($ND222=0,"",(IFERROR( (IFERROR($ND222/FRACAS!$AY$1*60,0) - SUMPRODUCT( (FRACAS!$K$5:$K$9999=OE$2) * IFERROR(FRACAS!$AN$5:$AN$9999,0) ) ) / IFERROR($ND222/FRACAS!$AY$1*60,0), 1 )))</f>
        <v/>
      </c>
      <c r="OF222" s="347" t="str" cm="1">
        <f t="array" ref="OF222">IF($ND222=0,"",(IFERROR( (IFERROR($ND222/FRACAS!$AY$1*60,0) - SUMPRODUCT( (FRACAS!$K$5:$K$9999=OF$2) * IFERROR(FRACAS!$AN$5:$AN$9999,0) ) ) / IFERROR($ND222/FRACAS!$AY$1*60,0), 1 )))</f>
        <v/>
      </c>
      <c r="OG222" s="347" t="str" cm="1">
        <f t="array" ref="OG222">IF($ND222=0,"",(IFERROR( (IFERROR($ND222/FRACAS!$AY$1*60,0) - SUMPRODUCT( (FRACAS!$K$5:$K$9999=OG$2) * IFERROR(FRACAS!$AN$5:$AN$9999,0) ) ) / IFERROR($ND222/FRACAS!$AY$1*60,0), 1 )))</f>
        <v/>
      </c>
      <c r="OH222" s="347" t="str" cm="1">
        <f t="array" ref="OH222">IF($ND222=0,"",(IFERROR( (IFERROR($ND222/FRACAS!$AY$1*60,0) - SUMPRODUCT( (FRACAS!$K$5:$K$9999=OH$2) * IFERROR(FRACAS!$AN$5:$AN$9999,0) ) ) / IFERROR($ND222/FRACAS!$AY$1*60,0), 1 )))</f>
        <v/>
      </c>
      <c r="OI222" s="347" t="str" cm="1">
        <f t="array" ref="OI222">IF($ND222=0,"",(IFERROR( (IFERROR($ND222/FRACAS!$AY$1*60,0) - SUMPRODUCT( (FRACAS!$K$5:$K$9999=OI$2) * IFERROR(FRACAS!$AN$5:$AN$9999,0) ) ) / IFERROR($ND222/FRACAS!$AY$1*60,0), 1 )))</f>
        <v/>
      </c>
      <c r="OJ222" s="347" t="str" cm="1">
        <f t="array" ref="OJ222">IF($ND222=0,"",(IFERROR( (IFERROR($ND222/FRACAS!$AY$1*60,0) - SUMPRODUCT( (FRACAS!$K$5:$K$9999=OJ$2) * IFERROR(FRACAS!$AN$5:$AN$9999,0) ) ) / IFERROR($ND222/FRACAS!$AY$1*60,0), 1 )))</f>
        <v/>
      </c>
      <c r="OK222" s="347" t="str" cm="1">
        <f t="array" ref="OK222">IF($ND222=0,"",(IFERROR( (IFERROR($ND222/FRACAS!$AY$1*60,0) - SUMPRODUCT( (FRACAS!$K$5:$K$9999=OK$2) * IFERROR(FRACAS!$AN$5:$AN$9999,0) ) ) / IFERROR($ND222/FRACAS!$AY$1*60,0), 1 )))</f>
        <v/>
      </c>
      <c r="OL222" s="347" t="str" cm="1">
        <f t="array" ref="OL222">IF($ND222=0,"",(IFERROR( (IFERROR($ND222/FRACAS!$AY$1*60,0) - SUMPRODUCT( (FRACAS!$K$5:$K$9999=OL$2) * IFERROR(FRACAS!$AN$5:$AN$9999,0) ) ) / IFERROR($ND222/FRACAS!$AY$1*60,0), 1 )))</f>
        <v/>
      </c>
      <c r="OM222" s="347" t="str" cm="1">
        <f t="array" ref="OM222">IF($ND222=0,"",(IFERROR( (IFERROR($ND222/FRACAS!$AY$1*60,0) - SUMPRODUCT( (FRACAS!$K$5:$K$9999=OM$2) * IFERROR(FRACAS!$AN$5:$AN$9999,0) ) ) / IFERROR($ND222/FRACAS!$AY$1*60,0), 1 )))</f>
        <v/>
      </c>
      <c r="ON222" s="347" t="str" cm="1">
        <f t="array" ref="ON222">IF($ND222=0,"",(IFERROR( (IFERROR($ND222/FRACAS!$AY$1*60,0) - SUMPRODUCT( (FRACAS!$K$5:$K$9999=ON$2) * IFERROR(FRACAS!$AN$5:$AN$9999,0) ) ) / IFERROR($ND222/FRACAS!$AY$1*60,0), 1 )))</f>
        <v/>
      </c>
    </row>
    <row r="223" spans="2:404" ht="15" customHeight="1">
      <c r="B223" s="301" t="s">
        <v>226</v>
      </c>
      <c r="C223" s="302">
        <v>46787</v>
      </c>
      <c r="D223" s="279"/>
      <c r="E223" s="279"/>
      <c r="F223" s="279"/>
      <c r="G223" s="279"/>
      <c r="H223" s="279"/>
      <c r="I223" s="279"/>
      <c r="J223" s="279"/>
      <c r="K223" s="279"/>
      <c r="L223" s="279"/>
      <c r="M223" s="279"/>
      <c r="N223" s="305"/>
      <c r="O223" s="279"/>
      <c r="P223" s="279"/>
      <c r="Q223" s="279"/>
      <c r="R223" s="279"/>
      <c r="S223" s="279"/>
      <c r="T223" s="279"/>
      <c r="U223" s="279"/>
      <c r="V223" s="279"/>
      <c r="W223" s="279"/>
      <c r="X223" s="279"/>
      <c r="Y223" s="279"/>
      <c r="Z223" s="279"/>
      <c r="AA223" s="279"/>
      <c r="AB223" s="279"/>
      <c r="AC223" s="279"/>
      <c r="AD223" s="279"/>
      <c r="AE223" s="279"/>
      <c r="AF223" s="279"/>
      <c r="AG223" s="279"/>
      <c r="AH223" s="279"/>
      <c r="AI223" s="279"/>
      <c r="AJ223" s="279"/>
      <c r="AK223" s="279"/>
      <c r="AL223" s="279"/>
      <c r="AM223" s="279"/>
      <c r="AN223" s="279"/>
      <c r="AO223" s="279"/>
      <c r="AP223" s="279"/>
      <c r="AQ223" s="279"/>
      <c r="AR223" s="279"/>
      <c r="AS223" s="279"/>
      <c r="AT223" s="279"/>
      <c r="AU223" s="279"/>
      <c r="AV223" s="279"/>
      <c r="AW223" s="279"/>
      <c r="AX223" s="279"/>
      <c r="AY223" s="279"/>
      <c r="AZ223" s="279"/>
      <c r="BA223" s="280"/>
      <c r="BB223" s="266"/>
      <c r="BD223" s="352"/>
      <c r="BE223" s="352"/>
      <c r="BF223" s="352"/>
      <c r="BG223" s="352"/>
      <c r="BH223" s="352"/>
      <c r="BI223" s="352"/>
      <c r="BJ223" s="352"/>
      <c r="BK223" s="352"/>
      <c r="BL223" s="352"/>
      <c r="BM223" s="352"/>
      <c r="BN223" s="352"/>
      <c r="BO223" s="352"/>
      <c r="BP223" s="352"/>
      <c r="BQ223" s="352"/>
      <c r="BR223" s="352"/>
      <c r="BS223" s="352"/>
      <c r="BT223" s="352"/>
      <c r="BU223" s="352"/>
      <c r="BV223" s="352"/>
      <c r="BW223" s="352"/>
      <c r="BX223" s="352"/>
      <c r="BY223" s="352"/>
      <c r="BZ223" s="352"/>
      <c r="CA223" s="352"/>
      <c r="CB223" s="352"/>
      <c r="CC223" s="352"/>
      <c r="CD223" s="352"/>
      <c r="CE223" s="352"/>
      <c r="CF223" s="352"/>
      <c r="CG223" s="352"/>
      <c r="CH223" s="352"/>
      <c r="CI223" s="352"/>
      <c r="CJ223" s="352"/>
      <c r="CK223" s="352"/>
      <c r="CL223" s="352"/>
      <c r="CM223" s="352"/>
      <c r="CN223" s="352"/>
      <c r="CO223" s="352"/>
      <c r="CP223" s="352"/>
      <c r="CQ223" s="352"/>
      <c r="CR223" s="352"/>
      <c r="CS223" s="352"/>
      <c r="CT223" s="352"/>
      <c r="CU223" s="352"/>
      <c r="CV223" s="352"/>
      <c r="CW223" s="352"/>
      <c r="CX223" s="352"/>
      <c r="CY223" s="352"/>
      <c r="CZ223" s="352"/>
      <c r="DA223" s="352"/>
      <c r="DC223" s="266">
        <f t="shared" si="19"/>
        <v>0</v>
      </c>
      <c r="DD223" s="302" t="str">
        <f t="shared" si="20"/>
        <v/>
      </c>
      <c r="DE223" s="328" t="str">
        <f>IF(D223&gt; 0,(COUNTIFS(FRACAS!$B$5:$B$9997, D$4, FRACAS!$D$5:$D$9997, "&lt;="&amp;D223)), "" )</f>
        <v/>
      </c>
      <c r="DF223" s="282" t="str">
        <f>IF(E223&gt; 0,(COUNTIFS(FRACAS!$B$5:$B$9997, E$4, FRACAS!$D$5:$D$9997, "&lt;="&amp;E223)), "" )</f>
        <v/>
      </c>
      <c r="DG223" s="282" t="str">
        <f>IF(F223&gt; 0,(COUNTIFS(FRACAS!$B$5:$B$9997, F$4, FRACAS!$D$5:$D$9997, "&lt;="&amp;F223)), "" )</f>
        <v/>
      </c>
      <c r="DH223" s="282" t="str">
        <f>IF(G223&gt; 0,(COUNTIFS(FRACAS!$B$5:$B$9997, G$4, FRACAS!$D$5:$D$9997, "&lt;="&amp;G223)), "" )</f>
        <v/>
      </c>
      <c r="DI223" s="282" t="str">
        <f>IF(H223&gt; 0,(COUNTIFS(FRACAS!$B$5:$B$9997, H$4, FRACAS!$D$5:$D$9997, "&lt;="&amp;H223)), "" )</f>
        <v/>
      </c>
      <c r="DJ223" s="282" t="str">
        <f>IF(I223&gt; 0,(COUNTIFS(FRACAS!$B$5:$B$9997, I$4, FRACAS!$D$5:$D$9997, "&lt;="&amp;I223)), "" )</f>
        <v/>
      </c>
      <c r="DK223" s="282" t="str">
        <f>IF(J223&gt; 0,(COUNTIFS(FRACAS!$B$5:$B$9997, J$4, FRACAS!$D$5:$D$9997, "&lt;="&amp;J223)), "" )</f>
        <v/>
      </c>
      <c r="DL223" s="282" t="str">
        <f>IF(K223&gt; 0,(COUNTIFS(FRACAS!$B$5:$B$9997, K$4, FRACAS!$D$5:$D$9997, "&lt;="&amp;K223)), "" )</f>
        <v/>
      </c>
      <c r="DM223" s="282" t="str">
        <f>IF(L223&gt; 0,(COUNTIFS(FRACAS!$B$5:$B$9997, L$4, FRACAS!$D$5:$D$9997, "&lt;="&amp;L223)), "" )</f>
        <v/>
      </c>
      <c r="DN223" s="282" t="str">
        <f>IF(M223&gt; 0,(COUNTIFS(FRACAS!$B$5:$B$9997, M$4, FRACAS!$D$5:$D$9997, "&lt;="&amp;M223)), "" )</f>
        <v/>
      </c>
      <c r="DO223" s="308"/>
      <c r="DP223" s="276"/>
      <c r="DQ223" s="276"/>
      <c r="DR223" s="276"/>
      <c r="DS223" s="276"/>
      <c r="DT223" s="276"/>
      <c r="DU223" s="276"/>
      <c r="DV223" s="276"/>
      <c r="DW223" s="276"/>
      <c r="DX223" s="276"/>
      <c r="DY223" s="276"/>
      <c r="DZ223" s="276"/>
      <c r="EA223" s="276"/>
      <c r="EB223" s="276"/>
      <c r="EC223" s="276"/>
      <c r="ED223" s="276"/>
      <c r="EE223" s="276"/>
      <c r="EF223" s="276"/>
      <c r="EG223" s="276"/>
      <c r="EH223" s="276"/>
      <c r="EI223" s="276"/>
      <c r="EJ223" s="276"/>
      <c r="EK223" s="276"/>
      <c r="EL223" s="276"/>
      <c r="EM223" s="276"/>
      <c r="EN223" s="276"/>
      <c r="EO223" s="276"/>
      <c r="EP223" s="276"/>
      <c r="EQ223" s="276"/>
      <c r="ER223" s="276"/>
      <c r="ES223" s="276"/>
      <c r="ET223" s="276"/>
      <c r="EU223" s="276"/>
      <c r="EV223" s="276"/>
      <c r="EW223" s="276"/>
      <c r="EX223" s="276"/>
      <c r="EY223" s="276"/>
      <c r="EZ223" s="276"/>
      <c r="FA223" s="276"/>
      <c r="FB223" s="277"/>
      <c r="JN223" s="310"/>
      <c r="JO223" s="309"/>
      <c r="JP223" s="309"/>
      <c r="JQ223" s="309"/>
      <c r="JR223" s="309"/>
      <c r="JS223" s="309"/>
      <c r="JT223" s="309"/>
      <c r="JU223" s="309"/>
      <c r="JV223" s="309"/>
      <c r="JW223" s="309"/>
      <c r="JX223" s="309"/>
      <c r="JY223" s="309"/>
      <c r="JZ223" s="309"/>
      <c r="KA223" s="309"/>
      <c r="KB223" s="309"/>
      <c r="KC223" s="309"/>
      <c r="KD223" s="309"/>
      <c r="KE223" s="309"/>
      <c r="KF223" s="309"/>
      <c r="KG223" s="309"/>
      <c r="KH223" s="309"/>
      <c r="KI223" s="309"/>
      <c r="KJ223" s="309"/>
      <c r="KK223" s="309"/>
      <c r="KL223" s="309"/>
      <c r="KM223" s="309"/>
      <c r="KN223" s="309"/>
      <c r="KO223" s="309"/>
      <c r="KP223" s="309"/>
      <c r="KQ223" s="309"/>
      <c r="KR223" s="309"/>
      <c r="KS223" s="309"/>
      <c r="KT223" s="309"/>
      <c r="KU223" s="309"/>
      <c r="KV223" s="309"/>
      <c r="KW223" s="309"/>
      <c r="KX223" s="309"/>
      <c r="KY223" s="309"/>
      <c r="KZ223" s="309"/>
      <c r="LA223" s="309"/>
      <c r="LC223" s="302" t="str">
        <f t="shared" si="22"/>
        <v/>
      </c>
      <c r="LD223" s="354" t="str" cm="1">
        <f t="array" ref="LD223">IFERROR(
    (((D223/FRACAS!$AY$1)*60))
    /
    (((D223/FRACAS!$AY$1)*60) + SUMPRODUCT((FRACAS!$B$5:$B$9997=D$4)*(FRACAS!$D$5:$D$9997&lt;=D223)*(IFERROR(FRACAS!$AM$5:$AM$9997,0)))
    ),"")</f>
        <v/>
      </c>
      <c r="LE223" s="354" t="str" cm="1">
        <f t="array" ref="LE223">IFERROR(
    (((E223/FRACAS!$AY$1)*60))
    /
    (((E223/FRACAS!$AY$1)*60) + SUMPRODUCT((FRACAS!$B$5:$B$9997=E$4)*(FRACAS!$D$5:$D$9997&lt;=E223)*(IFERROR(FRACAS!$AM$5:$AM$9997,0)))
    ),"")</f>
        <v/>
      </c>
      <c r="LF223" s="354" t="str" cm="1">
        <f t="array" ref="LF223">IFERROR(
    (((F223/FRACAS!$AY$1)*60))
    /
    (((F223/FRACAS!$AY$1)*60) + SUMPRODUCT((FRACAS!$B$5:$B$9997=F$4)*(FRACAS!$D$5:$D$9997&lt;=F223)*(IFERROR(FRACAS!$AM$5:$AM$9997,0)))
    ),"")</f>
        <v/>
      </c>
      <c r="LG223" s="354" t="str" cm="1">
        <f t="array" ref="LG223">IFERROR(
    (((G223/FRACAS!$AY$1)*60))
    /
    (((G223/FRACAS!$AY$1)*60) + SUMPRODUCT((FRACAS!$B$5:$B$9997=G$4)*(FRACAS!$D$5:$D$9997&lt;=G223)*(IFERROR(FRACAS!$AM$5:$AM$9997,0)))
    ),"")</f>
        <v/>
      </c>
      <c r="LH223" s="354" t="str" cm="1">
        <f t="array" ref="LH223">IFERROR(
    (((H223/FRACAS!$AY$1)*60))
    /
    (((H223/FRACAS!$AY$1)*60) + SUMPRODUCT((FRACAS!$B$5:$B$9997=H$4)*(FRACAS!$D$5:$D$9997&lt;=H223)*(IFERROR(FRACAS!$AM$5:$AM$9997,0)))
    ),"")</f>
        <v/>
      </c>
      <c r="LI223" s="354" t="str" cm="1">
        <f t="array" ref="LI223">IFERROR(
    (((I223/FRACAS!$AY$1)*60))
    /
    (((I223/FRACAS!$AY$1)*60) + SUMPRODUCT((FRACAS!$B$5:$B$9997=I$4)*(FRACAS!$D$5:$D$9997&lt;=I223)*(IFERROR(FRACAS!$AM$5:$AM$9997,0)))
    ),"")</f>
        <v/>
      </c>
      <c r="LJ223" s="354" t="str" cm="1">
        <f t="array" ref="LJ223">IFERROR(
    (((J223/FRACAS!$AY$1)*60))
    /
    (((J223/FRACAS!$AY$1)*60) + SUMPRODUCT((FRACAS!$B$5:$B$9997=J$4)*(FRACAS!$D$5:$D$9997&lt;=J223)*(IFERROR(FRACAS!$AM$5:$AM$9997,0)))
    ),"")</f>
        <v/>
      </c>
      <c r="LK223" s="354" t="str" cm="1">
        <f t="array" ref="LK223">IFERROR(
    (((K223/FRACAS!$AY$1)*60))
    /
    (((K223/FRACAS!$AY$1)*60) + SUMPRODUCT((FRACAS!$B$5:$B$9997=K$4)*(FRACAS!$D$5:$D$9997&lt;=K223)*(IFERROR(FRACAS!$AM$5:$AM$9997,0)))
    ),"")</f>
        <v/>
      </c>
      <c r="LL223" s="354" t="str" cm="1">
        <f t="array" ref="LL223">IFERROR(
    (((L223/FRACAS!$AY$1)*60))
    /
    (((L223/FRACAS!$AY$1)*60) + SUMPRODUCT((FRACAS!$B$5:$B$9997=L$4)*(FRACAS!$D$5:$D$9997&lt;=L223)*(IFERROR(FRACAS!$AM$5:$AM$9997,0)))
    ),"")</f>
        <v/>
      </c>
      <c r="LM223" s="354" t="str" cm="1">
        <f t="array" ref="LM223">IFERROR(
    (((M223/FRACAS!$AY$1)*60))
    /
    (((M223/FRACAS!$AY$1)*60) + SUMPRODUCT((FRACAS!$B$5:$B$9997=M$4)*(FRACAS!$D$5:$D$9997&lt;=M223)*(IFERROR(FRACAS!$AM$5:$AM$9997,0)))
    ),"")</f>
        <v/>
      </c>
      <c r="LN223" s="308"/>
      <c r="LO223" s="276"/>
      <c r="LP223" s="276"/>
      <c r="LQ223" s="276"/>
      <c r="LR223" s="276"/>
      <c r="LS223" s="276"/>
      <c r="LT223" s="276"/>
      <c r="LU223" s="276"/>
      <c r="LV223" s="276"/>
      <c r="LW223" s="276"/>
      <c r="LX223" s="276"/>
      <c r="LY223" s="276"/>
      <c r="LZ223" s="276"/>
      <c r="MA223" s="276"/>
      <c r="MB223" s="276"/>
      <c r="MC223" s="276"/>
      <c r="MD223" s="276"/>
      <c r="ME223" s="276"/>
      <c r="MF223" s="276"/>
      <c r="MG223" s="276"/>
      <c r="MH223" s="276"/>
      <c r="MI223" s="276"/>
      <c r="MJ223" s="276"/>
      <c r="MK223" s="276"/>
      <c r="ML223" s="276"/>
      <c r="MM223" s="276"/>
      <c r="MN223" s="276"/>
      <c r="MO223" s="276"/>
      <c r="MP223" s="276"/>
      <c r="MQ223" s="276"/>
      <c r="MR223" s="276"/>
      <c r="MS223" s="276"/>
      <c r="MT223" s="276"/>
      <c r="MU223" s="276"/>
      <c r="MV223" s="276"/>
      <c r="MW223" s="276"/>
      <c r="MX223" s="276"/>
      <c r="MY223" s="276"/>
      <c r="MZ223" s="276"/>
      <c r="NA223" s="277"/>
      <c r="ND223" s="345">
        <f t="shared" si="23"/>
        <v>0</v>
      </c>
      <c r="NE223" s="346" t="str">
        <f t="shared" si="21"/>
        <v/>
      </c>
      <c r="NF223" s="347" t="str" cm="1">
        <f t="array" ref="NF223">IF($ND223=0,"",(IFERROR( (IFERROR($ND223/FRACAS!$AY$1*60,0) - SUMPRODUCT( (FRACAS!$K$5:$K$9999=NF$2) * IFERROR(FRACAS!$AN$5:$AN$9999,0) ) ) / IFERROR($ND223/FRACAS!$AY$1*60,0), 1 )))</f>
        <v/>
      </c>
      <c r="NG223" s="347" t="str" cm="1">
        <f t="array" ref="NG223">IF($ND223=0,"",(IFERROR( (IFERROR($ND223/FRACAS!$AY$1*60,0) - SUMPRODUCT( (FRACAS!$K$5:$K$9999=NG$2) * IFERROR(FRACAS!$AN$5:$AN$9999,0) ) ) / IFERROR($ND223/FRACAS!$AY$1*60,0), 1 )))</f>
        <v/>
      </c>
      <c r="NH223" s="347" t="str" cm="1">
        <f t="array" ref="NH223">IF($ND223=0,"",(IFERROR( (IFERROR($ND223/FRACAS!$AY$1*60,0) - SUMPRODUCT( (FRACAS!$K$5:$K$9999=NH$2) * IFERROR(FRACAS!$AN$5:$AN$9999,0) ) ) / IFERROR($ND223/FRACAS!$AY$1*60,0), 1 )))</f>
        <v/>
      </c>
      <c r="NI223" s="347" t="str" cm="1">
        <f t="array" ref="NI223">IF($ND223=0,"",(IFERROR( (IFERROR($ND223/FRACAS!$AY$1*60,0) - SUMPRODUCT( (FRACAS!$K$5:$K$9999=NI$2) * IFERROR(FRACAS!$AN$5:$AN$9999,0) ) ) / IFERROR($ND223/FRACAS!$AY$1*60,0), 1 )))</f>
        <v/>
      </c>
      <c r="NJ223" s="347" t="str" cm="1">
        <f t="array" ref="NJ223">IF($ND223=0,"",(IFERROR( (IFERROR($ND223/FRACAS!$AY$1*60,0) - SUMPRODUCT( (FRACAS!$K$5:$K$9999=NJ$2) * IFERROR(FRACAS!$AN$5:$AN$9999,0) ) ) / IFERROR($ND223/FRACAS!$AY$1*60,0), 1 )))</f>
        <v/>
      </c>
      <c r="NK223" s="347" t="str" cm="1">
        <f t="array" ref="NK223">IF($ND223=0,"",(IFERROR( (IFERROR($ND223/FRACAS!$AY$1*60,0) - SUMPRODUCT( (FRACAS!$K$5:$K$9999=NK$2) * IFERROR(FRACAS!$AN$5:$AN$9999,0) ) ) / IFERROR($ND223/FRACAS!$AY$1*60,0), 1 )))</f>
        <v/>
      </c>
      <c r="NL223" s="347" t="str" cm="1">
        <f t="array" ref="NL223">IF($ND223=0,"",(IFERROR( (IFERROR($ND223/FRACAS!$AY$1*60,0) - SUMPRODUCT( (FRACAS!$K$5:$K$9999=NL$2) * IFERROR(FRACAS!$AN$5:$AN$9999,0) ) ) / IFERROR($ND223/FRACAS!$AY$1*60,0), 1 )))</f>
        <v/>
      </c>
      <c r="NM223" s="347" t="str" cm="1">
        <f t="array" ref="NM223">IF($ND223=0,"",(IFERROR( (IFERROR($ND223/FRACAS!$AY$1*60,0) - SUMPRODUCT( (FRACAS!$K$5:$K$9999=NM$2) * IFERROR(FRACAS!$AN$5:$AN$9999,0) ) ) / IFERROR($ND223/FRACAS!$AY$1*60,0), 1 )))</f>
        <v/>
      </c>
      <c r="NN223" s="347" t="str" cm="1">
        <f t="array" ref="NN223">IF($ND223=0,"",(IFERROR( (IFERROR($ND223/FRACAS!$AY$1*60,0) - SUMPRODUCT( (FRACAS!$K$5:$K$9999=NN$2) * IFERROR(FRACAS!$AN$5:$AN$9999,0) ) ) / IFERROR($ND223/FRACAS!$AY$1*60,0), 1 )))</f>
        <v/>
      </c>
      <c r="NO223" s="347" t="str" cm="1">
        <f t="array" ref="NO223">IF($ND223=0,"",(IFERROR( (IFERROR($ND223/FRACAS!$AY$1*60,0) - SUMPRODUCT( (FRACAS!$K$5:$K$9999=NO$2) * IFERROR(FRACAS!$AN$5:$AN$9999,0) ) ) / IFERROR($ND223/FRACAS!$AY$1*60,0), 1 )))</f>
        <v/>
      </c>
      <c r="NP223" s="347" t="str" cm="1">
        <f t="array" ref="NP223">IF($ND223=0,"",(IFERROR( (IFERROR($ND223/FRACAS!$AY$1*60,0) - SUMPRODUCT( (FRACAS!$K$5:$K$9999=NP$2) * IFERROR(FRACAS!$AN$5:$AN$9999,0) ) ) / IFERROR($ND223/FRACAS!$AY$1*60,0), 1 )))</f>
        <v/>
      </c>
      <c r="NQ223" s="347" t="str" cm="1">
        <f t="array" ref="NQ223">IF($ND223=0,"",(IFERROR( (IFERROR($ND223/FRACAS!$AY$1*60,0) - SUMPRODUCT( (FRACAS!$K$5:$K$9999=NQ$2) * IFERROR(FRACAS!$AN$5:$AN$9999,0) ) ) / IFERROR($ND223/FRACAS!$AY$1*60,0), 1 )))</f>
        <v/>
      </c>
      <c r="NR223" s="347" t="str" cm="1">
        <f t="array" ref="NR223">IF($ND223=0,"",(IFERROR( (IFERROR($ND223/FRACAS!$AY$1*60,0) - SUMPRODUCT( (FRACAS!$K$5:$K$9999=NR$2) * IFERROR(FRACAS!$AN$5:$AN$9999,0) ) ) / IFERROR($ND223/FRACAS!$AY$1*60,0), 1 )))</f>
        <v/>
      </c>
      <c r="NS223" s="347" t="str" cm="1">
        <f t="array" ref="NS223">IF($ND223=0,"",(IFERROR( (IFERROR($ND223/FRACAS!$AY$1*60,0) - SUMPRODUCT( (FRACAS!$K$5:$K$9999=NS$2) * IFERROR(FRACAS!$AN$5:$AN$9999,0) ) ) / IFERROR($ND223/FRACAS!$AY$1*60,0), 1 )))</f>
        <v/>
      </c>
      <c r="NT223" s="347" t="str" cm="1">
        <f t="array" ref="NT223">IF($ND223=0,"",(IFERROR( (IFERROR($ND223/FRACAS!$AY$1*60,0) - SUMPRODUCT( (FRACAS!$K$5:$K$9999=NT$2) * IFERROR(FRACAS!$AN$5:$AN$9999,0) ) ) / IFERROR($ND223/FRACAS!$AY$1*60,0), 1 )))</f>
        <v/>
      </c>
      <c r="NU223" s="347" t="str" cm="1">
        <f t="array" ref="NU223">IF($ND223=0,"",(IFERROR( (IFERROR($ND223/FRACAS!$AY$1*60,0) - SUMPRODUCT( (FRACAS!$K$5:$K$9999=NU$2) * IFERROR(FRACAS!$AN$5:$AN$9999,0) ) ) / IFERROR($ND223/FRACAS!$AY$1*60,0), 1 )))</f>
        <v/>
      </c>
      <c r="NV223" s="347" t="str" cm="1">
        <f t="array" ref="NV223">IF($ND223=0,"",(IFERROR( (IFERROR($ND223/FRACAS!$AY$1*60,0) - SUMPRODUCT( (FRACAS!$K$5:$K$9999=NV$2) * IFERROR(FRACAS!$AN$5:$AN$9999,0) ) ) / IFERROR($ND223/FRACAS!$AY$1*60,0), 1 )))</f>
        <v/>
      </c>
      <c r="NW223" s="347" t="str" cm="1">
        <f t="array" ref="NW223">IF($ND223=0,"",(IFERROR( (IFERROR($ND223/FRACAS!$AY$1*60,0) - SUMPRODUCT( (FRACAS!$K$5:$K$9999=NW$2) * IFERROR(FRACAS!$AN$5:$AN$9999,0) ) ) / IFERROR($ND223/FRACAS!$AY$1*60,0), 1 )))</f>
        <v/>
      </c>
      <c r="NX223" s="347" t="str" cm="1">
        <f t="array" ref="NX223">IF($ND223=0,"",(IFERROR( (IFERROR($ND223/FRACAS!$AY$1*60,0) - SUMPRODUCT( (FRACAS!$K$5:$K$9999=NX$2) * IFERROR(FRACAS!$AN$5:$AN$9999,0) ) ) / IFERROR($ND223/FRACAS!$AY$1*60,0), 1 )))</f>
        <v/>
      </c>
      <c r="NY223" s="347" t="str" cm="1">
        <f t="array" ref="NY223">IF($ND223=0,"",(IFERROR( (IFERROR($ND223/FRACAS!$AY$1*60,0) - SUMPRODUCT( (FRACAS!$K$5:$K$9999=NY$2) * IFERROR(FRACAS!$AN$5:$AN$9999,0) ) ) / IFERROR($ND223/FRACAS!$AY$1*60,0), 1 )))</f>
        <v/>
      </c>
      <c r="NZ223" s="347" t="str" cm="1">
        <f t="array" ref="NZ223">IF($ND223=0,"",(IFERROR( (IFERROR($ND223/FRACAS!$AY$1*60,0) - SUMPRODUCT( (FRACAS!$K$5:$K$9999=NZ$2) * IFERROR(FRACAS!$AN$5:$AN$9999,0) ) ) / IFERROR($ND223/FRACAS!$AY$1*60,0), 1 )))</f>
        <v/>
      </c>
      <c r="OA223" s="347" t="str" cm="1">
        <f t="array" ref="OA223">IF($ND223=0,"",(IFERROR( (IFERROR($ND223/FRACAS!$AY$1*60,0) - SUMPRODUCT( (FRACAS!$K$5:$K$9999=OA$2) * IFERROR(FRACAS!$AN$5:$AN$9999,0) ) ) / IFERROR($ND223/FRACAS!$AY$1*60,0), 1 )))</f>
        <v/>
      </c>
      <c r="OB223" s="347" t="str" cm="1">
        <f t="array" ref="OB223">IF($ND223=0,"",(IFERROR( (IFERROR($ND223/FRACAS!$AY$1*60,0) - SUMPRODUCT( (FRACAS!$K$5:$K$9999=OB$2) * IFERROR(FRACAS!$AN$5:$AN$9999,0) ) ) / IFERROR($ND223/FRACAS!$AY$1*60,0), 1 )))</f>
        <v/>
      </c>
      <c r="OC223" s="347" t="str" cm="1">
        <f t="array" ref="OC223">IF($ND223=0,"",(IFERROR( (IFERROR($ND223/FRACAS!$AY$1*60,0) - SUMPRODUCT( (FRACAS!$K$5:$K$9999=OC$2) * IFERROR(FRACAS!$AN$5:$AN$9999,0) ) ) / IFERROR($ND223/FRACAS!$AY$1*60,0), 1 )))</f>
        <v/>
      </c>
      <c r="OD223" s="347" t="str" cm="1">
        <f t="array" ref="OD223">IF($ND223=0,"",(IFERROR( (IFERROR($ND223/FRACAS!$AY$1*60,0) - SUMPRODUCT( (FRACAS!$K$5:$K$9999=OD$2) * IFERROR(FRACAS!$AN$5:$AN$9999,0) ) ) / IFERROR($ND223/FRACAS!$AY$1*60,0), 1 )))</f>
        <v/>
      </c>
      <c r="OE223" s="347" t="str" cm="1">
        <f t="array" ref="OE223">IF($ND223=0,"",(IFERROR( (IFERROR($ND223/FRACAS!$AY$1*60,0) - SUMPRODUCT( (FRACAS!$K$5:$K$9999=OE$2) * IFERROR(FRACAS!$AN$5:$AN$9999,0) ) ) / IFERROR($ND223/FRACAS!$AY$1*60,0), 1 )))</f>
        <v/>
      </c>
      <c r="OF223" s="347" t="str" cm="1">
        <f t="array" ref="OF223">IF($ND223=0,"",(IFERROR( (IFERROR($ND223/FRACAS!$AY$1*60,0) - SUMPRODUCT( (FRACAS!$K$5:$K$9999=OF$2) * IFERROR(FRACAS!$AN$5:$AN$9999,0) ) ) / IFERROR($ND223/FRACAS!$AY$1*60,0), 1 )))</f>
        <v/>
      </c>
      <c r="OG223" s="347" t="str" cm="1">
        <f t="array" ref="OG223">IF($ND223=0,"",(IFERROR( (IFERROR($ND223/FRACAS!$AY$1*60,0) - SUMPRODUCT( (FRACAS!$K$5:$K$9999=OG$2) * IFERROR(FRACAS!$AN$5:$AN$9999,0) ) ) / IFERROR($ND223/FRACAS!$AY$1*60,0), 1 )))</f>
        <v/>
      </c>
      <c r="OH223" s="347" t="str" cm="1">
        <f t="array" ref="OH223">IF($ND223=0,"",(IFERROR( (IFERROR($ND223/FRACAS!$AY$1*60,0) - SUMPRODUCT( (FRACAS!$K$5:$K$9999=OH$2) * IFERROR(FRACAS!$AN$5:$AN$9999,0) ) ) / IFERROR($ND223/FRACAS!$AY$1*60,0), 1 )))</f>
        <v/>
      </c>
      <c r="OI223" s="347" t="str" cm="1">
        <f t="array" ref="OI223">IF($ND223=0,"",(IFERROR( (IFERROR($ND223/FRACAS!$AY$1*60,0) - SUMPRODUCT( (FRACAS!$K$5:$K$9999=OI$2) * IFERROR(FRACAS!$AN$5:$AN$9999,0) ) ) / IFERROR($ND223/FRACAS!$AY$1*60,0), 1 )))</f>
        <v/>
      </c>
      <c r="OJ223" s="347" t="str" cm="1">
        <f t="array" ref="OJ223">IF($ND223=0,"",(IFERROR( (IFERROR($ND223/FRACAS!$AY$1*60,0) - SUMPRODUCT( (FRACAS!$K$5:$K$9999=OJ$2) * IFERROR(FRACAS!$AN$5:$AN$9999,0) ) ) / IFERROR($ND223/FRACAS!$AY$1*60,0), 1 )))</f>
        <v/>
      </c>
      <c r="OK223" s="347" t="str" cm="1">
        <f t="array" ref="OK223">IF($ND223=0,"",(IFERROR( (IFERROR($ND223/FRACAS!$AY$1*60,0) - SUMPRODUCT( (FRACAS!$K$5:$K$9999=OK$2) * IFERROR(FRACAS!$AN$5:$AN$9999,0) ) ) / IFERROR($ND223/FRACAS!$AY$1*60,0), 1 )))</f>
        <v/>
      </c>
      <c r="OL223" s="347" t="str" cm="1">
        <f t="array" ref="OL223">IF($ND223=0,"",(IFERROR( (IFERROR($ND223/FRACAS!$AY$1*60,0) - SUMPRODUCT( (FRACAS!$K$5:$K$9999=OL$2) * IFERROR(FRACAS!$AN$5:$AN$9999,0) ) ) / IFERROR($ND223/FRACAS!$AY$1*60,0), 1 )))</f>
        <v/>
      </c>
      <c r="OM223" s="347" t="str" cm="1">
        <f t="array" ref="OM223">IF($ND223=0,"",(IFERROR( (IFERROR($ND223/FRACAS!$AY$1*60,0) - SUMPRODUCT( (FRACAS!$K$5:$K$9999=OM$2) * IFERROR(FRACAS!$AN$5:$AN$9999,0) ) ) / IFERROR($ND223/FRACAS!$AY$1*60,0), 1 )))</f>
        <v/>
      </c>
      <c r="ON223" s="347" t="str" cm="1">
        <f t="array" ref="ON223">IF($ND223=0,"",(IFERROR( (IFERROR($ND223/FRACAS!$AY$1*60,0) - SUMPRODUCT( (FRACAS!$K$5:$K$9999=ON$2) * IFERROR(FRACAS!$AN$5:$AN$9999,0) ) ) / IFERROR($ND223/FRACAS!$AY$1*60,0), 1 )))</f>
        <v/>
      </c>
    </row>
    <row r="224" spans="2:404" ht="15" customHeight="1">
      <c r="B224" s="301" t="s">
        <v>227</v>
      </c>
      <c r="C224" s="302">
        <v>46794</v>
      </c>
      <c r="D224" s="279"/>
      <c r="E224" s="279"/>
      <c r="F224" s="279"/>
      <c r="G224" s="279"/>
      <c r="H224" s="279"/>
      <c r="I224" s="279"/>
      <c r="J224" s="279"/>
      <c r="K224" s="279"/>
      <c r="L224" s="279"/>
      <c r="M224" s="279"/>
      <c r="N224" s="305"/>
      <c r="O224" s="279"/>
      <c r="P224" s="279"/>
      <c r="Q224" s="279"/>
      <c r="R224" s="279"/>
      <c r="S224" s="279"/>
      <c r="T224" s="279"/>
      <c r="U224" s="279"/>
      <c r="V224" s="279"/>
      <c r="W224" s="279"/>
      <c r="X224" s="279"/>
      <c r="Y224" s="279"/>
      <c r="Z224" s="279"/>
      <c r="AA224" s="279"/>
      <c r="AB224" s="279"/>
      <c r="AC224" s="279"/>
      <c r="AD224" s="279"/>
      <c r="AE224" s="279"/>
      <c r="AF224" s="279"/>
      <c r="AG224" s="279"/>
      <c r="AH224" s="279"/>
      <c r="AI224" s="279"/>
      <c r="AJ224" s="279"/>
      <c r="AK224" s="279"/>
      <c r="AL224" s="279"/>
      <c r="AM224" s="279"/>
      <c r="AN224" s="279"/>
      <c r="AO224" s="279"/>
      <c r="AP224" s="279"/>
      <c r="AQ224" s="279"/>
      <c r="AR224" s="279"/>
      <c r="AS224" s="279"/>
      <c r="AT224" s="279"/>
      <c r="AU224" s="279"/>
      <c r="AV224" s="279"/>
      <c r="AW224" s="279"/>
      <c r="AX224" s="279"/>
      <c r="AY224" s="279"/>
      <c r="AZ224" s="279"/>
      <c r="BA224" s="280"/>
      <c r="BB224" s="266"/>
      <c r="BD224" s="352"/>
      <c r="BE224" s="352"/>
      <c r="BF224" s="352"/>
      <c r="BG224" s="352"/>
      <c r="BH224" s="352"/>
      <c r="BI224" s="352"/>
      <c r="BJ224" s="352"/>
      <c r="BK224" s="352"/>
      <c r="BL224" s="352"/>
      <c r="BM224" s="352"/>
      <c r="BN224" s="352"/>
      <c r="BO224" s="352"/>
      <c r="BP224" s="352"/>
      <c r="BQ224" s="352"/>
      <c r="BR224" s="352"/>
      <c r="BS224" s="352"/>
      <c r="BT224" s="352"/>
      <c r="BU224" s="352"/>
      <c r="BV224" s="352"/>
      <c r="BW224" s="352"/>
      <c r="BX224" s="352"/>
      <c r="BY224" s="352"/>
      <c r="BZ224" s="352"/>
      <c r="CA224" s="352"/>
      <c r="CB224" s="352"/>
      <c r="CC224" s="352"/>
      <c r="CD224" s="352"/>
      <c r="CE224" s="352"/>
      <c r="CF224" s="352"/>
      <c r="CG224" s="352"/>
      <c r="CH224" s="352"/>
      <c r="CI224" s="352"/>
      <c r="CJ224" s="352"/>
      <c r="CK224" s="352"/>
      <c r="CL224" s="352"/>
      <c r="CM224" s="352"/>
      <c r="CN224" s="352"/>
      <c r="CO224" s="352"/>
      <c r="CP224" s="352"/>
      <c r="CQ224" s="352"/>
      <c r="CR224" s="352"/>
      <c r="CS224" s="352"/>
      <c r="CT224" s="352"/>
      <c r="CU224" s="352"/>
      <c r="CV224" s="352"/>
      <c r="CW224" s="352"/>
      <c r="CX224" s="352"/>
      <c r="CY224" s="352"/>
      <c r="CZ224" s="352"/>
      <c r="DA224" s="352"/>
      <c r="DC224" s="266">
        <f t="shared" si="19"/>
        <v>0</v>
      </c>
      <c r="DD224" s="302" t="str">
        <f t="shared" si="20"/>
        <v/>
      </c>
      <c r="DE224" s="328" t="str">
        <f>IF(D224&gt; 0,(COUNTIFS(FRACAS!$B$5:$B$9997, D$4, FRACAS!$D$5:$D$9997, "&lt;="&amp;D224)), "" )</f>
        <v/>
      </c>
      <c r="DF224" s="282" t="str">
        <f>IF(E224&gt; 0,(COUNTIFS(FRACAS!$B$5:$B$9997, E$4, FRACAS!$D$5:$D$9997, "&lt;="&amp;E224)), "" )</f>
        <v/>
      </c>
      <c r="DG224" s="282" t="str">
        <f>IF(F224&gt; 0,(COUNTIFS(FRACAS!$B$5:$B$9997, F$4, FRACAS!$D$5:$D$9997, "&lt;="&amp;F224)), "" )</f>
        <v/>
      </c>
      <c r="DH224" s="282" t="str">
        <f>IF(G224&gt; 0,(COUNTIFS(FRACAS!$B$5:$B$9997, G$4, FRACAS!$D$5:$D$9997, "&lt;="&amp;G224)), "" )</f>
        <v/>
      </c>
      <c r="DI224" s="282" t="str">
        <f>IF(H224&gt; 0,(COUNTIFS(FRACAS!$B$5:$B$9997, H$4, FRACAS!$D$5:$D$9997, "&lt;="&amp;H224)), "" )</f>
        <v/>
      </c>
      <c r="DJ224" s="282" t="str">
        <f>IF(I224&gt; 0,(COUNTIFS(FRACAS!$B$5:$B$9997, I$4, FRACAS!$D$5:$D$9997, "&lt;="&amp;I224)), "" )</f>
        <v/>
      </c>
      <c r="DK224" s="282" t="str">
        <f>IF(J224&gt; 0,(COUNTIFS(FRACAS!$B$5:$B$9997, J$4, FRACAS!$D$5:$D$9997, "&lt;="&amp;J224)), "" )</f>
        <v/>
      </c>
      <c r="DL224" s="282" t="str">
        <f>IF(K224&gt; 0,(COUNTIFS(FRACAS!$B$5:$B$9997, K$4, FRACAS!$D$5:$D$9997, "&lt;="&amp;K224)), "" )</f>
        <v/>
      </c>
      <c r="DM224" s="282" t="str">
        <f>IF(L224&gt; 0,(COUNTIFS(FRACAS!$B$5:$B$9997, L$4, FRACAS!$D$5:$D$9997, "&lt;="&amp;L224)), "" )</f>
        <v/>
      </c>
      <c r="DN224" s="282" t="str">
        <f>IF(M224&gt; 0,(COUNTIFS(FRACAS!$B$5:$B$9997, M$4, FRACAS!$D$5:$D$9997, "&lt;="&amp;M224)), "" )</f>
        <v/>
      </c>
      <c r="DO224" s="308"/>
      <c r="DP224" s="276"/>
      <c r="DQ224" s="276"/>
      <c r="DR224" s="276"/>
      <c r="DS224" s="276"/>
      <c r="DT224" s="276"/>
      <c r="DU224" s="276"/>
      <c r="DV224" s="276"/>
      <c r="DW224" s="276"/>
      <c r="DX224" s="276"/>
      <c r="DY224" s="276"/>
      <c r="DZ224" s="276"/>
      <c r="EA224" s="276"/>
      <c r="EB224" s="276"/>
      <c r="EC224" s="276"/>
      <c r="ED224" s="276"/>
      <c r="EE224" s="276"/>
      <c r="EF224" s="276"/>
      <c r="EG224" s="276"/>
      <c r="EH224" s="276"/>
      <c r="EI224" s="276"/>
      <c r="EJ224" s="276"/>
      <c r="EK224" s="276"/>
      <c r="EL224" s="276"/>
      <c r="EM224" s="276"/>
      <c r="EN224" s="276"/>
      <c r="EO224" s="276"/>
      <c r="EP224" s="276"/>
      <c r="EQ224" s="276"/>
      <c r="ER224" s="276"/>
      <c r="ES224" s="276"/>
      <c r="ET224" s="276"/>
      <c r="EU224" s="276"/>
      <c r="EV224" s="276"/>
      <c r="EW224" s="276"/>
      <c r="EX224" s="276"/>
      <c r="EY224" s="276"/>
      <c r="EZ224" s="276"/>
      <c r="FA224" s="276"/>
      <c r="FB224" s="277"/>
      <c r="JN224" s="310"/>
      <c r="JO224" s="309"/>
      <c r="JP224" s="309"/>
      <c r="JQ224" s="309"/>
      <c r="JR224" s="309"/>
      <c r="JS224" s="309"/>
      <c r="JT224" s="309"/>
      <c r="JU224" s="309"/>
      <c r="JV224" s="309"/>
      <c r="JW224" s="309"/>
      <c r="JX224" s="309"/>
      <c r="JY224" s="309"/>
      <c r="JZ224" s="309"/>
      <c r="KA224" s="309"/>
      <c r="KB224" s="309"/>
      <c r="KC224" s="309"/>
      <c r="KD224" s="309"/>
      <c r="KE224" s="309"/>
      <c r="KF224" s="309"/>
      <c r="KG224" s="309"/>
      <c r="KH224" s="309"/>
      <c r="KI224" s="309"/>
      <c r="KJ224" s="309"/>
      <c r="KK224" s="309"/>
      <c r="KL224" s="309"/>
      <c r="KM224" s="309"/>
      <c r="KN224" s="309"/>
      <c r="KO224" s="309"/>
      <c r="KP224" s="309"/>
      <c r="KQ224" s="309"/>
      <c r="KR224" s="309"/>
      <c r="KS224" s="309"/>
      <c r="KT224" s="309"/>
      <c r="KU224" s="309"/>
      <c r="KV224" s="309"/>
      <c r="KW224" s="309"/>
      <c r="KX224" s="309"/>
      <c r="KY224" s="309"/>
      <c r="KZ224" s="309"/>
      <c r="LA224" s="309"/>
      <c r="LC224" s="302" t="str">
        <f t="shared" si="22"/>
        <v/>
      </c>
      <c r="LD224" s="354" t="str" cm="1">
        <f t="array" ref="LD224">IFERROR(
    (((D224/FRACAS!$AY$1)*60))
    /
    (((D224/FRACAS!$AY$1)*60) + SUMPRODUCT((FRACAS!$B$5:$B$9997=D$4)*(FRACAS!$D$5:$D$9997&lt;=D224)*(IFERROR(FRACAS!$AM$5:$AM$9997,0)))
    ),"")</f>
        <v/>
      </c>
      <c r="LE224" s="354" t="str" cm="1">
        <f t="array" ref="LE224">IFERROR(
    (((E224/FRACAS!$AY$1)*60))
    /
    (((E224/FRACAS!$AY$1)*60) + SUMPRODUCT((FRACAS!$B$5:$B$9997=E$4)*(FRACAS!$D$5:$D$9997&lt;=E224)*(IFERROR(FRACAS!$AM$5:$AM$9997,0)))
    ),"")</f>
        <v/>
      </c>
      <c r="LF224" s="354" t="str" cm="1">
        <f t="array" ref="LF224">IFERROR(
    (((F224/FRACAS!$AY$1)*60))
    /
    (((F224/FRACAS!$AY$1)*60) + SUMPRODUCT((FRACAS!$B$5:$B$9997=F$4)*(FRACAS!$D$5:$D$9997&lt;=F224)*(IFERROR(FRACAS!$AM$5:$AM$9997,0)))
    ),"")</f>
        <v/>
      </c>
      <c r="LG224" s="354" t="str" cm="1">
        <f t="array" ref="LG224">IFERROR(
    (((G224/FRACAS!$AY$1)*60))
    /
    (((G224/FRACAS!$AY$1)*60) + SUMPRODUCT((FRACAS!$B$5:$B$9997=G$4)*(FRACAS!$D$5:$D$9997&lt;=G224)*(IFERROR(FRACAS!$AM$5:$AM$9997,0)))
    ),"")</f>
        <v/>
      </c>
      <c r="LH224" s="354" t="str" cm="1">
        <f t="array" ref="LH224">IFERROR(
    (((H224/FRACAS!$AY$1)*60))
    /
    (((H224/FRACAS!$AY$1)*60) + SUMPRODUCT((FRACAS!$B$5:$B$9997=H$4)*(FRACAS!$D$5:$D$9997&lt;=H224)*(IFERROR(FRACAS!$AM$5:$AM$9997,0)))
    ),"")</f>
        <v/>
      </c>
      <c r="LI224" s="354" t="str" cm="1">
        <f t="array" ref="LI224">IFERROR(
    (((I224/FRACAS!$AY$1)*60))
    /
    (((I224/FRACAS!$AY$1)*60) + SUMPRODUCT((FRACAS!$B$5:$B$9997=I$4)*(FRACAS!$D$5:$D$9997&lt;=I224)*(IFERROR(FRACAS!$AM$5:$AM$9997,0)))
    ),"")</f>
        <v/>
      </c>
      <c r="LJ224" s="354" t="str" cm="1">
        <f t="array" ref="LJ224">IFERROR(
    (((J224/FRACAS!$AY$1)*60))
    /
    (((J224/FRACAS!$AY$1)*60) + SUMPRODUCT((FRACAS!$B$5:$B$9997=J$4)*(FRACAS!$D$5:$D$9997&lt;=J224)*(IFERROR(FRACAS!$AM$5:$AM$9997,0)))
    ),"")</f>
        <v/>
      </c>
      <c r="LK224" s="354" t="str" cm="1">
        <f t="array" ref="LK224">IFERROR(
    (((K224/FRACAS!$AY$1)*60))
    /
    (((K224/FRACAS!$AY$1)*60) + SUMPRODUCT((FRACAS!$B$5:$B$9997=K$4)*(FRACAS!$D$5:$D$9997&lt;=K224)*(IFERROR(FRACAS!$AM$5:$AM$9997,0)))
    ),"")</f>
        <v/>
      </c>
      <c r="LL224" s="354" t="str" cm="1">
        <f t="array" ref="LL224">IFERROR(
    (((L224/FRACAS!$AY$1)*60))
    /
    (((L224/FRACAS!$AY$1)*60) + SUMPRODUCT((FRACAS!$B$5:$B$9997=L$4)*(FRACAS!$D$5:$D$9997&lt;=L224)*(IFERROR(FRACAS!$AM$5:$AM$9997,0)))
    ),"")</f>
        <v/>
      </c>
      <c r="LM224" s="354" t="str" cm="1">
        <f t="array" ref="LM224">IFERROR(
    (((M224/FRACAS!$AY$1)*60))
    /
    (((M224/FRACAS!$AY$1)*60) + SUMPRODUCT((FRACAS!$B$5:$B$9997=M$4)*(FRACAS!$D$5:$D$9997&lt;=M224)*(IFERROR(FRACAS!$AM$5:$AM$9997,0)))
    ),"")</f>
        <v/>
      </c>
      <c r="LN224" s="308"/>
      <c r="LO224" s="276"/>
      <c r="LP224" s="276"/>
      <c r="LQ224" s="276"/>
      <c r="LR224" s="276"/>
      <c r="LS224" s="276"/>
      <c r="LT224" s="276"/>
      <c r="LU224" s="276"/>
      <c r="LV224" s="276"/>
      <c r="LW224" s="276"/>
      <c r="LX224" s="276"/>
      <c r="LY224" s="276"/>
      <c r="LZ224" s="276"/>
      <c r="MA224" s="276"/>
      <c r="MB224" s="276"/>
      <c r="MC224" s="276"/>
      <c r="MD224" s="276"/>
      <c r="ME224" s="276"/>
      <c r="MF224" s="276"/>
      <c r="MG224" s="276"/>
      <c r="MH224" s="276"/>
      <c r="MI224" s="276"/>
      <c r="MJ224" s="276"/>
      <c r="MK224" s="276"/>
      <c r="ML224" s="276"/>
      <c r="MM224" s="276"/>
      <c r="MN224" s="276"/>
      <c r="MO224" s="276"/>
      <c r="MP224" s="276"/>
      <c r="MQ224" s="276"/>
      <c r="MR224" s="276"/>
      <c r="MS224" s="276"/>
      <c r="MT224" s="276"/>
      <c r="MU224" s="276"/>
      <c r="MV224" s="276"/>
      <c r="MW224" s="276"/>
      <c r="MX224" s="276"/>
      <c r="MY224" s="276"/>
      <c r="MZ224" s="276"/>
      <c r="NA224" s="277"/>
      <c r="ND224" s="345">
        <f t="shared" si="23"/>
        <v>0</v>
      </c>
      <c r="NE224" s="346" t="str">
        <f t="shared" si="21"/>
        <v/>
      </c>
      <c r="NF224" s="347" t="str" cm="1">
        <f t="array" ref="NF224">IF($ND224=0,"",(IFERROR( (IFERROR($ND224/FRACAS!$AY$1*60,0) - SUMPRODUCT( (FRACAS!$K$5:$K$9999=NF$2) * IFERROR(FRACAS!$AN$5:$AN$9999,0) ) ) / IFERROR($ND224/FRACAS!$AY$1*60,0), 1 )))</f>
        <v/>
      </c>
      <c r="NG224" s="347" t="str" cm="1">
        <f t="array" ref="NG224">IF($ND224=0,"",(IFERROR( (IFERROR($ND224/FRACAS!$AY$1*60,0) - SUMPRODUCT( (FRACAS!$K$5:$K$9999=NG$2) * IFERROR(FRACAS!$AN$5:$AN$9999,0) ) ) / IFERROR($ND224/FRACAS!$AY$1*60,0), 1 )))</f>
        <v/>
      </c>
      <c r="NH224" s="347" t="str" cm="1">
        <f t="array" ref="NH224">IF($ND224=0,"",(IFERROR( (IFERROR($ND224/FRACAS!$AY$1*60,0) - SUMPRODUCT( (FRACAS!$K$5:$K$9999=NH$2) * IFERROR(FRACAS!$AN$5:$AN$9999,0) ) ) / IFERROR($ND224/FRACAS!$AY$1*60,0), 1 )))</f>
        <v/>
      </c>
      <c r="NI224" s="347" t="str" cm="1">
        <f t="array" ref="NI224">IF($ND224=0,"",(IFERROR( (IFERROR($ND224/FRACAS!$AY$1*60,0) - SUMPRODUCT( (FRACAS!$K$5:$K$9999=NI$2) * IFERROR(FRACAS!$AN$5:$AN$9999,0) ) ) / IFERROR($ND224/FRACAS!$AY$1*60,0), 1 )))</f>
        <v/>
      </c>
      <c r="NJ224" s="347" t="str" cm="1">
        <f t="array" ref="NJ224">IF($ND224=0,"",(IFERROR( (IFERROR($ND224/FRACAS!$AY$1*60,0) - SUMPRODUCT( (FRACAS!$K$5:$K$9999=NJ$2) * IFERROR(FRACAS!$AN$5:$AN$9999,0) ) ) / IFERROR($ND224/FRACAS!$AY$1*60,0), 1 )))</f>
        <v/>
      </c>
      <c r="NK224" s="347" t="str" cm="1">
        <f t="array" ref="NK224">IF($ND224=0,"",(IFERROR( (IFERROR($ND224/FRACAS!$AY$1*60,0) - SUMPRODUCT( (FRACAS!$K$5:$K$9999=NK$2) * IFERROR(FRACAS!$AN$5:$AN$9999,0) ) ) / IFERROR($ND224/FRACAS!$AY$1*60,0), 1 )))</f>
        <v/>
      </c>
      <c r="NL224" s="347" t="str" cm="1">
        <f t="array" ref="NL224">IF($ND224=0,"",(IFERROR( (IFERROR($ND224/FRACAS!$AY$1*60,0) - SUMPRODUCT( (FRACAS!$K$5:$K$9999=NL$2) * IFERROR(FRACAS!$AN$5:$AN$9999,0) ) ) / IFERROR($ND224/FRACAS!$AY$1*60,0), 1 )))</f>
        <v/>
      </c>
      <c r="NM224" s="347" t="str" cm="1">
        <f t="array" ref="NM224">IF($ND224=0,"",(IFERROR( (IFERROR($ND224/FRACAS!$AY$1*60,0) - SUMPRODUCT( (FRACAS!$K$5:$K$9999=NM$2) * IFERROR(FRACAS!$AN$5:$AN$9999,0) ) ) / IFERROR($ND224/FRACAS!$AY$1*60,0), 1 )))</f>
        <v/>
      </c>
      <c r="NN224" s="347" t="str" cm="1">
        <f t="array" ref="NN224">IF($ND224=0,"",(IFERROR( (IFERROR($ND224/FRACAS!$AY$1*60,0) - SUMPRODUCT( (FRACAS!$K$5:$K$9999=NN$2) * IFERROR(FRACAS!$AN$5:$AN$9999,0) ) ) / IFERROR($ND224/FRACAS!$AY$1*60,0), 1 )))</f>
        <v/>
      </c>
      <c r="NO224" s="347" t="str" cm="1">
        <f t="array" ref="NO224">IF($ND224=0,"",(IFERROR( (IFERROR($ND224/FRACAS!$AY$1*60,0) - SUMPRODUCT( (FRACAS!$K$5:$K$9999=NO$2) * IFERROR(FRACAS!$AN$5:$AN$9999,0) ) ) / IFERROR($ND224/FRACAS!$AY$1*60,0), 1 )))</f>
        <v/>
      </c>
      <c r="NP224" s="347" t="str" cm="1">
        <f t="array" ref="NP224">IF($ND224=0,"",(IFERROR( (IFERROR($ND224/FRACAS!$AY$1*60,0) - SUMPRODUCT( (FRACAS!$K$5:$K$9999=NP$2) * IFERROR(FRACAS!$AN$5:$AN$9999,0) ) ) / IFERROR($ND224/FRACAS!$AY$1*60,0), 1 )))</f>
        <v/>
      </c>
      <c r="NQ224" s="347" t="str" cm="1">
        <f t="array" ref="NQ224">IF($ND224=0,"",(IFERROR( (IFERROR($ND224/FRACAS!$AY$1*60,0) - SUMPRODUCT( (FRACAS!$K$5:$K$9999=NQ$2) * IFERROR(FRACAS!$AN$5:$AN$9999,0) ) ) / IFERROR($ND224/FRACAS!$AY$1*60,0), 1 )))</f>
        <v/>
      </c>
      <c r="NR224" s="347" t="str" cm="1">
        <f t="array" ref="NR224">IF($ND224=0,"",(IFERROR( (IFERROR($ND224/FRACAS!$AY$1*60,0) - SUMPRODUCT( (FRACAS!$K$5:$K$9999=NR$2) * IFERROR(FRACAS!$AN$5:$AN$9999,0) ) ) / IFERROR($ND224/FRACAS!$AY$1*60,0), 1 )))</f>
        <v/>
      </c>
      <c r="NS224" s="347" t="str" cm="1">
        <f t="array" ref="NS224">IF($ND224=0,"",(IFERROR( (IFERROR($ND224/FRACAS!$AY$1*60,0) - SUMPRODUCT( (FRACAS!$K$5:$K$9999=NS$2) * IFERROR(FRACAS!$AN$5:$AN$9999,0) ) ) / IFERROR($ND224/FRACAS!$AY$1*60,0), 1 )))</f>
        <v/>
      </c>
      <c r="NT224" s="347" t="str" cm="1">
        <f t="array" ref="NT224">IF($ND224=0,"",(IFERROR( (IFERROR($ND224/FRACAS!$AY$1*60,0) - SUMPRODUCT( (FRACAS!$K$5:$K$9999=NT$2) * IFERROR(FRACAS!$AN$5:$AN$9999,0) ) ) / IFERROR($ND224/FRACAS!$AY$1*60,0), 1 )))</f>
        <v/>
      </c>
      <c r="NU224" s="347" t="str" cm="1">
        <f t="array" ref="NU224">IF($ND224=0,"",(IFERROR( (IFERROR($ND224/FRACAS!$AY$1*60,0) - SUMPRODUCT( (FRACAS!$K$5:$K$9999=NU$2) * IFERROR(FRACAS!$AN$5:$AN$9999,0) ) ) / IFERROR($ND224/FRACAS!$AY$1*60,0), 1 )))</f>
        <v/>
      </c>
      <c r="NV224" s="347" t="str" cm="1">
        <f t="array" ref="NV224">IF($ND224=0,"",(IFERROR( (IFERROR($ND224/FRACAS!$AY$1*60,0) - SUMPRODUCT( (FRACAS!$K$5:$K$9999=NV$2) * IFERROR(FRACAS!$AN$5:$AN$9999,0) ) ) / IFERROR($ND224/FRACAS!$AY$1*60,0), 1 )))</f>
        <v/>
      </c>
      <c r="NW224" s="347" t="str" cm="1">
        <f t="array" ref="NW224">IF($ND224=0,"",(IFERROR( (IFERROR($ND224/FRACAS!$AY$1*60,0) - SUMPRODUCT( (FRACAS!$K$5:$K$9999=NW$2) * IFERROR(FRACAS!$AN$5:$AN$9999,0) ) ) / IFERROR($ND224/FRACAS!$AY$1*60,0), 1 )))</f>
        <v/>
      </c>
      <c r="NX224" s="347" t="str" cm="1">
        <f t="array" ref="NX224">IF($ND224=0,"",(IFERROR( (IFERROR($ND224/FRACAS!$AY$1*60,0) - SUMPRODUCT( (FRACAS!$K$5:$K$9999=NX$2) * IFERROR(FRACAS!$AN$5:$AN$9999,0) ) ) / IFERROR($ND224/FRACAS!$AY$1*60,0), 1 )))</f>
        <v/>
      </c>
      <c r="NY224" s="347" t="str" cm="1">
        <f t="array" ref="NY224">IF($ND224=0,"",(IFERROR( (IFERROR($ND224/FRACAS!$AY$1*60,0) - SUMPRODUCT( (FRACAS!$K$5:$K$9999=NY$2) * IFERROR(FRACAS!$AN$5:$AN$9999,0) ) ) / IFERROR($ND224/FRACAS!$AY$1*60,0), 1 )))</f>
        <v/>
      </c>
      <c r="NZ224" s="347" t="str" cm="1">
        <f t="array" ref="NZ224">IF($ND224=0,"",(IFERROR( (IFERROR($ND224/FRACAS!$AY$1*60,0) - SUMPRODUCT( (FRACAS!$K$5:$K$9999=NZ$2) * IFERROR(FRACAS!$AN$5:$AN$9999,0) ) ) / IFERROR($ND224/FRACAS!$AY$1*60,0), 1 )))</f>
        <v/>
      </c>
      <c r="OA224" s="347" t="str" cm="1">
        <f t="array" ref="OA224">IF($ND224=0,"",(IFERROR( (IFERROR($ND224/FRACAS!$AY$1*60,0) - SUMPRODUCT( (FRACAS!$K$5:$K$9999=OA$2) * IFERROR(FRACAS!$AN$5:$AN$9999,0) ) ) / IFERROR($ND224/FRACAS!$AY$1*60,0), 1 )))</f>
        <v/>
      </c>
      <c r="OB224" s="347" t="str" cm="1">
        <f t="array" ref="OB224">IF($ND224=0,"",(IFERROR( (IFERROR($ND224/FRACAS!$AY$1*60,0) - SUMPRODUCT( (FRACAS!$K$5:$K$9999=OB$2) * IFERROR(FRACAS!$AN$5:$AN$9999,0) ) ) / IFERROR($ND224/FRACAS!$AY$1*60,0), 1 )))</f>
        <v/>
      </c>
      <c r="OC224" s="347" t="str" cm="1">
        <f t="array" ref="OC224">IF($ND224=0,"",(IFERROR( (IFERROR($ND224/FRACAS!$AY$1*60,0) - SUMPRODUCT( (FRACAS!$K$5:$K$9999=OC$2) * IFERROR(FRACAS!$AN$5:$AN$9999,0) ) ) / IFERROR($ND224/FRACAS!$AY$1*60,0), 1 )))</f>
        <v/>
      </c>
      <c r="OD224" s="347" t="str" cm="1">
        <f t="array" ref="OD224">IF($ND224=0,"",(IFERROR( (IFERROR($ND224/FRACAS!$AY$1*60,0) - SUMPRODUCT( (FRACAS!$K$5:$K$9999=OD$2) * IFERROR(FRACAS!$AN$5:$AN$9999,0) ) ) / IFERROR($ND224/FRACAS!$AY$1*60,0), 1 )))</f>
        <v/>
      </c>
      <c r="OE224" s="347" t="str" cm="1">
        <f t="array" ref="OE224">IF($ND224=0,"",(IFERROR( (IFERROR($ND224/FRACAS!$AY$1*60,0) - SUMPRODUCT( (FRACAS!$K$5:$K$9999=OE$2) * IFERROR(FRACAS!$AN$5:$AN$9999,0) ) ) / IFERROR($ND224/FRACAS!$AY$1*60,0), 1 )))</f>
        <v/>
      </c>
      <c r="OF224" s="347" t="str" cm="1">
        <f t="array" ref="OF224">IF($ND224=0,"",(IFERROR( (IFERROR($ND224/FRACAS!$AY$1*60,0) - SUMPRODUCT( (FRACAS!$K$5:$K$9999=OF$2) * IFERROR(FRACAS!$AN$5:$AN$9999,0) ) ) / IFERROR($ND224/FRACAS!$AY$1*60,0), 1 )))</f>
        <v/>
      </c>
      <c r="OG224" s="347" t="str" cm="1">
        <f t="array" ref="OG224">IF($ND224=0,"",(IFERROR( (IFERROR($ND224/FRACAS!$AY$1*60,0) - SUMPRODUCT( (FRACAS!$K$5:$K$9999=OG$2) * IFERROR(FRACAS!$AN$5:$AN$9999,0) ) ) / IFERROR($ND224/FRACAS!$AY$1*60,0), 1 )))</f>
        <v/>
      </c>
      <c r="OH224" s="347" t="str" cm="1">
        <f t="array" ref="OH224">IF($ND224=0,"",(IFERROR( (IFERROR($ND224/FRACAS!$AY$1*60,0) - SUMPRODUCT( (FRACAS!$K$5:$K$9999=OH$2) * IFERROR(FRACAS!$AN$5:$AN$9999,0) ) ) / IFERROR($ND224/FRACAS!$AY$1*60,0), 1 )))</f>
        <v/>
      </c>
      <c r="OI224" s="347" t="str" cm="1">
        <f t="array" ref="OI224">IF($ND224=0,"",(IFERROR( (IFERROR($ND224/FRACAS!$AY$1*60,0) - SUMPRODUCT( (FRACAS!$K$5:$K$9999=OI$2) * IFERROR(FRACAS!$AN$5:$AN$9999,0) ) ) / IFERROR($ND224/FRACAS!$AY$1*60,0), 1 )))</f>
        <v/>
      </c>
      <c r="OJ224" s="347" t="str" cm="1">
        <f t="array" ref="OJ224">IF($ND224=0,"",(IFERROR( (IFERROR($ND224/FRACAS!$AY$1*60,0) - SUMPRODUCT( (FRACAS!$K$5:$K$9999=OJ$2) * IFERROR(FRACAS!$AN$5:$AN$9999,0) ) ) / IFERROR($ND224/FRACAS!$AY$1*60,0), 1 )))</f>
        <v/>
      </c>
      <c r="OK224" s="347" t="str" cm="1">
        <f t="array" ref="OK224">IF($ND224=0,"",(IFERROR( (IFERROR($ND224/FRACAS!$AY$1*60,0) - SUMPRODUCT( (FRACAS!$K$5:$K$9999=OK$2) * IFERROR(FRACAS!$AN$5:$AN$9999,0) ) ) / IFERROR($ND224/FRACAS!$AY$1*60,0), 1 )))</f>
        <v/>
      </c>
      <c r="OL224" s="347" t="str" cm="1">
        <f t="array" ref="OL224">IF($ND224=0,"",(IFERROR( (IFERROR($ND224/FRACAS!$AY$1*60,0) - SUMPRODUCT( (FRACAS!$K$5:$K$9999=OL$2) * IFERROR(FRACAS!$AN$5:$AN$9999,0) ) ) / IFERROR($ND224/FRACAS!$AY$1*60,0), 1 )))</f>
        <v/>
      </c>
      <c r="OM224" s="347" t="str" cm="1">
        <f t="array" ref="OM224">IF($ND224=0,"",(IFERROR( (IFERROR($ND224/FRACAS!$AY$1*60,0) - SUMPRODUCT( (FRACAS!$K$5:$K$9999=OM$2) * IFERROR(FRACAS!$AN$5:$AN$9999,0) ) ) / IFERROR($ND224/FRACAS!$AY$1*60,0), 1 )))</f>
        <v/>
      </c>
      <c r="ON224" s="347" t="str" cm="1">
        <f t="array" ref="ON224">IF($ND224=0,"",(IFERROR( (IFERROR($ND224/FRACAS!$AY$1*60,0) - SUMPRODUCT( (FRACAS!$K$5:$K$9999=ON$2) * IFERROR(FRACAS!$AN$5:$AN$9999,0) ) ) / IFERROR($ND224/FRACAS!$AY$1*60,0), 1 )))</f>
        <v/>
      </c>
    </row>
    <row r="225" spans="2:404" ht="15" customHeight="1">
      <c r="B225" s="301" t="s">
        <v>228</v>
      </c>
      <c r="C225" s="302">
        <v>46801</v>
      </c>
      <c r="D225" s="279"/>
      <c r="E225" s="279"/>
      <c r="F225" s="279"/>
      <c r="G225" s="279"/>
      <c r="H225" s="279"/>
      <c r="I225" s="279"/>
      <c r="J225" s="279"/>
      <c r="K225" s="279"/>
      <c r="L225" s="279"/>
      <c r="M225" s="279"/>
      <c r="N225" s="305"/>
      <c r="O225" s="279"/>
      <c r="P225" s="279"/>
      <c r="Q225" s="279"/>
      <c r="R225" s="279"/>
      <c r="S225" s="279"/>
      <c r="T225" s="279"/>
      <c r="U225" s="279"/>
      <c r="V225" s="279"/>
      <c r="W225" s="279"/>
      <c r="X225" s="279"/>
      <c r="Y225" s="279"/>
      <c r="Z225" s="279"/>
      <c r="AA225" s="279"/>
      <c r="AB225" s="279"/>
      <c r="AC225" s="279"/>
      <c r="AD225" s="279"/>
      <c r="AE225" s="279"/>
      <c r="AF225" s="279"/>
      <c r="AG225" s="279"/>
      <c r="AH225" s="279"/>
      <c r="AI225" s="279"/>
      <c r="AJ225" s="279"/>
      <c r="AK225" s="279"/>
      <c r="AL225" s="279"/>
      <c r="AM225" s="279"/>
      <c r="AN225" s="279"/>
      <c r="AO225" s="279"/>
      <c r="AP225" s="279"/>
      <c r="AQ225" s="279"/>
      <c r="AR225" s="279"/>
      <c r="AS225" s="279"/>
      <c r="AT225" s="279"/>
      <c r="AU225" s="279"/>
      <c r="AV225" s="279"/>
      <c r="AW225" s="279"/>
      <c r="AX225" s="279"/>
      <c r="AY225" s="279"/>
      <c r="AZ225" s="279"/>
      <c r="BA225" s="280"/>
      <c r="BB225" s="266"/>
      <c r="BD225" s="352"/>
      <c r="BE225" s="352"/>
      <c r="BF225" s="352"/>
      <c r="BG225" s="352"/>
      <c r="BH225" s="352"/>
      <c r="BI225" s="352"/>
      <c r="BJ225" s="352"/>
      <c r="BK225" s="352"/>
      <c r="BL225" s="352"/>
      <c r="BM225" s="352"/>
      <c r="BN225" s="352"/>
      <c r="BO225" s="352"/>
      <c r="BP225" s="352"/>
      <c r="BQ225" s="352"/>
      <c r="BR225" s="352"/>
      <c r="BS225" s="352"/>
      <c r="BT225" s="352"/>
      <c r="BU225" s="352"/>
      <c r="BV225" s="352"/>
      <c r="BW225" s="352"/>
      <c r="BX225" s="352"/>
      <c r="BY225" s="352"/>
      <c r="BZ225" s="352"/>
      <c r="CA225" s="352"/>
      <c r="CB225" s="352"/>
      <c r="CC225" s="352"/>
      <c r="CD225" s="352"/>
      <c r="CE225" s="352"/>
      <c r="CF225" s="352"/>
      <c r="CG225" s="352"/>
      <c r="CH225" s="352"/>
      <c r="CI225" s="352"/>
      <c r="CJ225" s="352"/>
      <c r="CK225" s="352"/>
      <c r="CL225" s="352"/>
      <c r="CM225" s="352"/>
      <c r="CN225" s="352"/>
      <c r="CO225" s="352"/>
      <c r="CP225" s="352"/>
      <c r="CQ225" s="352"/>
      <c r="CR225" s="352"/>
      <c r="CS225" s="352"/>
      <c r="CT225" s="352"/>
      <c r="CU225" s="352"/>
      <c r="CV225" s="352"/>
      <c r="CW225" s="352"/>
      <c r="CX225" s="352"/>
      <c r="CY225" s="352"/>
      <c r="CZ225" s="352"/>
      <c r="DA225" s="352"/>
      <c r="DC225" s="266">
        <f t="shared" si="19"/>
        <v>0</v>
      </c>
      <c r="DD225" s="302" t="str">
        <f t="shared" si="20"/>
        <v/>
      </c>
      <c r="DE225" s="328" t="str">
        <f>IF(D225&gt; 0,(COUNTIFS(FRACAS!$B$5:$B$9997, D$4, FRACAS!$D$5:$D$9997, "&lt;="&amp;D225)), "" )</f>
        <v/>
      </c>
      <c r="DF225" s="282" t="str">
        <f>IF(E225&gt; 0,(COUNTIFS(FRACAS!$B$5:$B$9997, E$4, FRACAS!$D$5:$D$9997, "&lt;="&amp;E225)), "" )</f>
        <v/>
      </c>
      <c r="DG225" s="282" t="str">
        <f>IF(F225&gt; 0,(COUNTIFS(FRACAS!$B$5:$B$9997, F$4, FRACAS!$D$5:$D$9997, "&lt;="&amp;F225)), "" )</f>
        <v/>
      </c>
      <c r="DH225" s="282" t="str">
        <f>IF(G225&gt; 0,(COUNTIFS(FRACAS!$B$5:$B$9997, G$4, FRACAS!$D$5:$D$9997, "&lt;="&amp;G225)), "" )</f>
        <v/>
      </c>
      <c r="DI225" s="282" t="str">
        <f>IF(H225&gt; 0,(COUNTIFS(FRACAS!$B$5:$B$9997, H$4, FRACAS!$D$5:$D$9997, "&lt;="&amp;H225)), "" )</f>
        <v/>
      </c>
      <c r="DJ225" s="282" t="str">
        <f>IF(I225&gt; 0,(COUNTIFS(FRACAS!$B$5:$B$9997, I$4, FRACAS!$D$5:$D$9997, "&lt;="&amp;I225)), "" )</f>
        <v/>
      </c>
      <c r="DK225" s="282" t="str">
        <f>IF(J225&gt; 0,(COUNTIFS(FRACAS!$B$5:$B$9997, J$4, FRACAS!$D$5:$D$9997, "&lt;="&amp;J225)), "" )</f>
        <v/>
      </c>
      <c r="DL225" s="282" t="str">
        <f>IF(K225&gt; 0,(COUNTIFS(FRACAS!$B$5:$B$9997, K$4, FRACAS!$D$5:$D$9997, "&lt;="&amp;K225)), "" )</f>
        <v/>
      </c>
      <c r="DM225" s="282" t="str">
        <f>IF(L225&gt; 0,(COUNTIFS(FRACAS!$B$5:$B$9997, L$4, FRACAS!$D$5:$D$9997, "&lt;="&amp;L225)), "" )</f>
        <v/>
      </c>
      <c r="DN225" s="282" t="str">
        <f>IF(M225&gt; 0,(COUNTIFS(FRACAS!$B$5:$B$9997, M$4, FRACAS!$D$5:$D$9997, "&lt;="&amp;M225)), "" )</f>
        <v/>
      </c>
      <c r="DO225" s="308"/>
      <c r="DP225" s="276"/>
      <c r="DQ225" s="276"/>
      <c r="DR225" s="276"/>
      <c r="DS225" s="276"/>
      <c r="DT225" s="276"/>
      <c r="DU225" s="276"/>
      <c r="DV225" s="276"/>
      <c r="DW225" s="276"/>
      <c r="DX225" s="276"/>
      <c r="DY225" s="276"/>
      <c r="DZ225" s="276"/>
      <c r="EA225" s="276"/>
      <c r="EB225" s="276"/>
      <c r="EC225" s="276"/>
      <c r="ED225" s="276"/>
      <c r="EE225" s="276"/>
      <c r="EF225" s="276"/>
      <c r="EG225" s="276"/>
      <c r="EH225" s="276"/>
      <c r="EI225" s="276"/>
      <c r="EJ225" s="276"/>
      <c r="EK225" s="276"/>
      <c r="EL225" s="276"/>
      <c r="EM225" s="276"/>
      <c r="EN225" s="276"/>
      <c r="EO225" s="276"/>
      <c r="EP225" s="276"/>
      <c r="EQ225" s="276"/>
      <c r="ER225" s="276"/>
      <c r="ES225" s="276"/>
      <c r="ET225" s="276"/>
      <c r="EU225" s="276"/>
      <c r="EV225" s="276"/>
      <c r="EW225" s="276"/>
      <c r="EX225" s="276"/>
      <c r="EY225" s="276"/>
      <c r="EZ225" s="276"/>
      <c r="FA225" s="276"/>
      <c r="FB225" s="277"/>
      <c r="JN225" s="310"/>
      <c r="JO225" s="309"/>
      <c r="JP225" s="309"/>
      <c r="JQ225" s="309"/>
      <c r="JR225" s="309"/>
      <c r="JS225" s="309"/>
      <c r="JT225" s="309"/>
      <c r="JU225" s="309"/>
      <c r="JV225" s="309"/>
      <c r="JW225" s="309"/>
      <c r="JX225" s="309"/>
      <c r="JY225" s="309"/>
      <c r="JZ225" s="309"/>
      <c r="KA225" s="309"/>
      <c r="KB225" s="309"/>
      <c r="KC225" s="309"/>
      <c r="KD225" s="309"/>
      <c r="KE225" s="309"/>
      <c r="KF225" s="309"/>
      <c r="KG225" s="309"/>
      <c r="KH225" s="309"/>
      <c r="KI225" s="309"/>
      <c r="KJ225" s="309"/>
      <c r="KK225" s="309"/>
      <c r="KL225" s="309"/>
      <c r="KM225" s="309"/>
      <c r="KN225" s="309"/>
      <c r="KO225" s="309"/>
      <c r="KP225" s="309"/>
      <c r="KQ225" s="309"/>
      <c r="KR225" s="309"/>
      <c r="KS225" s="309"/>
      <c r="KT225" s="309"/>
      <c r="KU225" s="309"/>
      <c r="KV225" s="309"/>
      <c r="KW225" s="309"/>
      <c r="KX225" s="309"/>
      <c r="KY225" s="309"/>
      <c r="KZ225" s="309"/>
      <c r="LA225" s="309"/>
      <c r="LC225" s="302" t="str">
        <f t="shared" si="22"/>
        <v/>
      </c>
      <c r="LD225" s="354" t="str" cm="1">
        <f t="array" ref="LD225">IFERROR(
    (((D225/FRACAS!$AY$1)*60))
    /
    (((D225/FRACAS!$AY$1)*60) + SUMPRODUCT((FRACAS!$B$5:$B$9997=D$4)*(FRACAS!$D$5:$D$9997&lt;=D225)*(IFERROR(FRACAS!$AM$5:$AM$9997,0)))
    ),"")</f>
        <v/>
      </c>
      <c r="LE225" s="354" t="str" cm="1">
        <f t="array" ref="LE225">IFERROR(
    (((E225/FRACAS!$AY$1)*60))
    /
    (((E225/FRACAS!$AY$1)*60) + SUMPRODUCT((FRACAS!$B$5:$B$9997=E$4)*(FRACAS!$D$5:$D$9997&lt;=E225)*(IFERROR(FRACAS!$AM$5:$AM$9997,0)))
    ),"")</f>
        <v/>
      </c>
      <c r="LF225" s="354" t="str" cm="1">
        <f t="array" ref="LF225">IFERROR(
    (((F225/FRACAS!$AY$1)*60))
    /
    (((F225/FRACAS!$AY$1)*60) + SUMPRODUCT((FRACAS!$B$5:$B$9997=F$4)*(FRACAS!$D$5:$D$9997&lt;=F225)*(IFERROR(FRACAS!$AM$5:$AM$9997,0)))
    ),"")</f>
        <v/>
      </c>
      <c r="LG225" s="354" t="str" cm="1">
        <f t="array" ref="LG225">IFERROR(
    (((G225/FRACAS!$AY$1)*60))
    /
    (((G225/FRACAS!$AY$1)*60) + SUMPRODUCT((FRACAS!$B$5:$B$9997=G$4)*(FRACAS!$D$5:$D$9997&lt;=G225)*(IFERROR(FRACAS!$AM$5:$AM$9997,0)))
    ),"")</f>
        <v/>
      </c>
      <c r="LH225" s="354" t="str" cm="1">
        <f t="array" ref="LH225">IFERROR(
    (((H225/FRACAS!$AY$1)*60))
    /
    (((H225/FRACAS!$AY$1)*60) + SUMPRODUCT((FRACAS!$B$5:$B$9997=H$4)*(FRACAS!$D$5:$D$9997&lt;=H225)*(IFERROR(FRACAS!$AM$5:$AM$9997,0)))
    ),"")</f>
        <v/>
      </c>
      <c r="LI225" s="354" t="str" cm="1">
        <f t="array" ref="LI225">IFERROR(
    (((I225/FRACAS!$AY$1)*60))
    /
    (((I225/FRACAS!$AY$1)*60) + SUMPRODUCT((FRACAS!$B$5:$B$9997=I$4)*(FRACAS!$D$5:$D$9997&lt;=I225)*(IFERROR(FRACAS!$AM$5:$AM$9997,0)))
    ),"")</f>
        <v/>
      </c>
      <c r="LJ225" s="354" t="str" cm="1">
        <f t="array" ref="LJ225">IFERROR(
    (((J225/FRACAS!$AY$1)*60))
    /
    (((J225/FRACAS!$AY$1)*60) + SUMPRODUCT((FRACAS!$B$5:$B$9997=J$4)*(FRACAS!$D$5:$D$9997&lt;=J225)*(IFERROR(FRACAS!$AM$5:$AM$9997,0)))
    ),"")</f>
        <v/>
      </c>
      <c r="LK225" s="354" t="str" cm="1">
        <f t="array" ref="LK225">IFERROR(
    (((K225/FRACAS!$AY$1)*60))
    /
    (((K225/FRACAS!$AY$1)*60) + SUMPRODUCT((FRACAS!$B$5:$B$9997=K$4)*(FRACAS!$D$5:$D$9997&lt;=K225)*(IFERROR(FRACAS!$AM$5:$AM$9997,0)))
    ),"")</f>
        <v/>
      </c>
      <c r="LL225" s="354" t="str" cm="1">
        <f t="array" ref="LL225">IFERROR(
    (((L225/FRACAS!$AY$1)*60))
    /
    (((L225/FRACAS!$AY$1)*60) + SUMPRODUCT((FRACAS!$B$5:$B$9997=L$4)*(FRACAS!$D$5:$D$9997&lt;=L225)*(IFERROR(FRACAS!$AM$5:$AM$9997,0)))
    ),"")</f>
        <v/>
      </c>
      <c r="LM225" s="354" t="str" cm="1">
        <f t="array" ref="LM225">IFERROR(
    (((M225/FRACAS!$AY$1)*60))
    /
    (((M225/FRACAS!$AY$1)*60) + SUMPRODUCT((FRACAS!$B$5:$B$9997=M$4)*(FRACAS!$D$5:$D$9997&lt;=M225)*(IFERROR(FRACAS!$AM$5:$AM$9997,0)))
    ),"")</f>
        <v/>
      </c>
      <c r="LN225" s="308"/>
      <c r="LO225" s="276"/>
      <c r="LP225" s="276"/>
      <c r="LQ225" s="276"/>
      <c r="LR225" s="276"/>
      <c r="LS225" s="276"/>
      <c r="LT225" s="276"/>
      <c r="LU225" s="276"/>
      <c r="LV225" s="276"/>
      <c r="LW225" s="276"/>
      <c r="LX225" s="276"/>
      <c r="LY225" s="276"/>
      <c r="LZ225" s="276"/>
      <c r="MA225" s="276"/>
      <c r="MB225" s="276"/>
      <c r="MC225" s="276"/>
      <c r="MD225" s="276"/>
      <c r="ME225" s="276"/>
      <c r="MF225" s="276"/>
      <c r="MG225" s="276"/>
      <c r="MH225" s="276"/>
      <c r="MI225" s="276"/>
      <c r="MJ225" s="276"/>
      <c r="MK225" s="276"/>
      <c r="ML225" s="276"/>
      <c r="MM225" s="276"/>
      <c r="MN225" s="276"/>
      <c r="MO225" s="276"/>
      <c r="MP225" s="276"/>
      <c r="MQ225" s="276"/>
      <c r="MR225" s="276"/>
      <c r="MS225" s="276"/>
      <c r="MT225" s="276"/>
      <c r="MU225" s="276"/>
      <c r="MV225" s="276"/>
      <c r="MW225" s="276"/>
      <c r="MX225" s="276"/>
      <c r="MY225" s="276"/>
      <c r="MZ225" s="276"/>
      <c r="NA225" s="277"/>
      <c r="ND225" s="345">
        <f t="shared" si="23"/>
        <v>0</v>
      </c>
      <c r="NE225" s="346" t="str">
        <f t="shared" si="21"/>
        <v/>
      </c>
      <c r="NF225" s="347" t="str" cm="1">
        <f t="array" ref="NF225">IF($ND225=0,"",(IFERROR( (IFERROR($ND225/FRACAS!$AY$1*60,0) - SUMPRODUCT( (FRACAS!$K$5:$K$9999=NF$2) * IFERROR(FRACAS!$AN$5:$AN$9999,0) ) ) / IFERROR($ND225/FRACAS!$AY$1*60,0), 1 )))</f>
        <v/>
      </c>
      <c r="NG225" s="347" t="str" cm="1">
        <f t="array" ref="NG225">IF($ND225=0,"",(IFERROR( (IFERROR($ND225/FRACAS!$AY$1*60,0) - SUMPRODUCT( (FRACAS!$K$5:$K$9999=NG$2) * IFERROR(FRACAS!$AN$5:$AN$9999,0) ) ) / IFERROR($ND225/FRACAS!$AY$1*60,0), 1 )))</f>
        <v/>
      </c>
      <c r="NH225" s="347" t="str" cm="1">
        <f t="array" ref="NH225">IF($ND225=0,"",(IFERROR( (IFERROR($ND225/FRACAS!$AY$1*60,0) - SUMPRODUCT( (FRACAS!$K$5:$K$9999=NH$2) * IFERROR(FRACAS!$AN$5:$AN$9999,0) ) ) / IFERROR($ND225/FRACAS!$AY$1*60,0), 1 )))</f>
        <v/>
      </c>
      <c r="NI225" s="347" t="str" cm="1">
        <f t="array" ref="NI225">IF($ND225=0,"",(IFERROR( (IFERROR($ND225/FRACAS!$AY$1*60,0) - SUMPRODUCT( (FRACAS!$K$5:$K$9999=NI$2) * IFERROR(FRACAS!$AN$5:$AN$9999,0) ) ) / IFERROR($ND225/FRACAS!$AY$1*60,0), 1 )))</f>
        <v/>
      </c>
      <c r="NJ225" s="347" t="str" cm="1">
        <f t="array" ref="NJ225">IF($ND225=0,"",(IFERROR( (IFERROR($ND225/FRACAS!$AY$1*60,0) - SUMPRODUCT( (FRACAS!$K$5:$K$9999=NJ$2) * IFERROR(FRACAS!$AN$5:$AN$9999,0) ) ) / IFERROR($ND225/FRACAS!$AY$1*60,0), 1 )))</f>
        <v/>
      </c>
      <c r="NK225" s="347" t="str" cm="1">
        <f t="array" ref="NK225">IF($ND225=0,"",(IFERROR( (IFERROR($ND225/FRACAS!$AY$1*60,0) - SUMPRODUCT( (FRACAS!$K$5:$K$9999=NK$2) * IFERROR(FRACAS!$AN$5:$AN$9999,0) ) ) / IFERROR($ND225/FRACAS!$AY$1*60,0), 1 )))</f>
        <v/>
      </c>
      <c r="NL225" s="347" t="str" cm="1">
        <f t="array" ref="NL225">IF($ND225=0,"",(IFERROR( (IFERROR($ND225/FRACAS!$AY$1*60,0) - SUMPRODUCT( (FRACAS!$K$5:$K$9999=NL$2) * IFERROR(FRACAS!$AN$5:$AN$9999,0) ) ) / IFERROR($ND225/FRACAS!$AY$1*60,0), 1 )))</f>
        <v/>
      </c>
      <c r="NM225" s="347" t="str" cm="1">
        <f t="array" ref="NM225">IF($ND225=0,"",(IFERROR( (IFERROR($ND225/FRACAS!$AY$1*60,0) - SUMPRODUCT( (FRACAS!$K$5:$K$9999=NM$2) * IFERROR(FRACAS!$AN$5:$AN$9999,0) ) ) / IFERROR($ND225/FRACAS!$AY$1*60,0), 1 )))</f>
        <v/>
      </c>
      <c r="NN225" s="347" t="str" cm="1">
        <f t="array" ref="NN225">IF($ND225=0,"",(IFERROR( (IFERROR($ND225/FRACAS!$AY$1*60,0) - SUMPRODUCT( (FRACAS!$K$5:$K$9999=NN$2) * IFERROR(FRACAS!$AN$5:$AN$9999,0) ) ) / IFERROR($ND225/FRACAS!$AY$1*60,0), 1 )))</f>
        <v/>
      </c>
      <c r="NO225" s="347" t="str" cm="1">
        <f t="array" ref="NO225">IF($ND225=0,"",(IFERROR( (IFERROR($ND225/FRACAS!$AY$1*60,0) - SUMPRODUCT( (FRACAS!$K$5:$K$9999=NO$2) * IFERROR(FRACAS!$AN$5:$AN$9999,0) ) ) / IFERROR($ND225/FRACAS!$AY$1*60,0), 1 )))</f>
        <v/>
      </c>
      <c r="NP225" s="347" t="str" cm="1">
        <f t="array" ref="NP225">IF($ND225=0,"",(IFERROR( (IFERROR($ND225/FRACAS!$AY$1*60,0) - SUMPRODUCT( (FRACAS!$K$5:$K$9999=NP$2) * IFERROR(FRACAS!$AN$5:$AN$9999,0) ) ) / IFERROR($ND225/FRACAS!$AY$1*60,0), 1 )))</f>
        <v/>
      </c>
      <c r="NQ225" s="347" t="str" cm="1">
        <f t="array" ref="NQ225">IF($ND225=0,"",(IFERROR( (IFERROR($ND225/FRACAS!$AY$1*60,0) - SUMPRODUCT( (FRACAS!$K$5:$K$9999=NQ$2) * IFERROR(FRACAS!$AN$5:$AN$9999,0) ) ) / IFERROR($ND225/FRACAS!$AY$1*60,0), 1 )))</f>
        <v/>
      </c>
      <c r="NR225" s="347" t="str" cm="1">
        <f t="array" ref="NR225">IF($ND225=0,"",(IFERROR( (IFERROR($ND225/FRACAS!$AY$1*60,0) - SUMPRODUCT( (FRACAS!$K$5:$K$9999=NR$2) * IFERROR(FRACAS!$AN$5:$AN$9999,0) ) ) / IFERROR($ND225/FRACAS!$AY$1*60,0), 1 )))</f>
        <v/>
      </c>
      <c r="NS225" s="347" t="str" cm="1">
        <f t="array" ref="NS225">IF($ND225=0,"",(IFERROR( (IFERROR($ND225/FRACAS!$AY$1*60,0) - SUMPRODUCT( (FRACAS!$K$5:$K$9999=NS$2) * IFERROR(FRACAS!$AN$5:$AN$9999,0) ) ) / IFERROR($ND225/FRACAS!$AY$1*60,0), 1 )))</f>
        <v/>
      </c>
      <c r="NT225" s="347" t="str" cm="1">
        <f t="array" ref="NT225">IF($ND225=0,"",(IFERROR( (IFERROR($ND225/FRACAS!$AY$1*60,0) - SUMPRODUCT( (FRACAS!$K$5:$K$9999=NT$2) * IFERROR(FRACAS!$AN$5:$AN$9999,0) ) ) / IFERROR($ND225/FRACAS!$AY$1*60,0), 1 )))</f>
        <v/>
      </c>
      <c r="NU225" s="347" t="str" cm="1">
        <f t="array" ref="NU225">IF($ND225=0,"",(IFERROR( (IFERROR($ND225/FRACAS!$AY$1*60,0) - SUMPRODUCT( (FRACAS!$K$5:$K$9999=NU$2) * IFERROR(FRACAS!$AN$5:$AN$9999,0) ) ) / IFERROR($ND225/FRACAS!$AY$1*60,0), 1 )))</f>
        <v/>
      </c>
      <c r="NV225" s="347" t="str" cm="1">
        <f t="array" ref="NV225">IF($ND225=0,"",(IFERROR( (IFERROR($ND225/FRACAS!$AY$1*60,0) - SUMPRODUCT( (FRACAS!$K$5:$K$9999=NV$2) * IFERROR(FRACAS!$AN$5:$AN$9999,0) ) ) / IFERROR($ND225/FRACAS!$AY$1*60,0), 1 )))</f>
        <v/>
      </c>
      <c r="NW225" s="347" t="str" cm="1">
        <f t="array" ref="NW225">IF($ND225=0,"",(IFERROR( (IFERROR($ND225/FRACAS!$AY$1*60,0) - SUMPRODUCT( (FRACAS!$K$5:$K$9999=NW$2) * IFERROR(FRACAS!$AN$5:$AN$9999,0) ) ) / IFERROR($ND225/FRACAS!$AY$1*60,0), 1 )))</f>
        <v/>
      </c>
      <c r="NX225" s="347" t="str" cm="1">
        <f t="array" ref="NX225">IF($ND225=0,"",(IFERROR( (IFERROR($ND225/FRACAS!$AY$1*60,0) - SUMPRODUCT( (FRACAS!$K$5:$K$9999=NX$2) * IFERROR(FRACAS!$AN$5:$AN$9999,0) ) ) / IFERROR($ND225/FRACAS!$AY$1*60,0), 1 )))</f>
        <v/>
      </c>
      <c r="NY225" s="347" t="str" cm="1">
        <f t="array" ref="NY225">IF($ND225=0,"",(IFERROR( (IFERROR($ND225/FRACAS!$AY$1*60,0) - SUMPRODUCT( (FRACAS!$K$5:$K$9999=NY$2) * IFERROR(FRACAS!$AN$5:$AN$9999,0) ) ) / IFERROR($ND225/FRACAS!$AY$1*60,0), 1 )))</f>
        <v/>
      </c>
      <c r="NZ225" s="347" t="str" cm="1">
        <f t="array" ref="NZ225">IF($ND225=0,"",(IFERROR( (IFERROR($ND225/FRACAS!$AY$1*60,0) - SUMPRODUCT( (FRACAS!$K$5:$K$9999=NZ$2) * IFERROR(FRACAS!$AN$5:$AN$9999,0) ) ) / IFERROR($ND225/FRACAS!$AY$1*60,0), 1 )))</f>
        <v/>
      </c>
      <c r="OA225" s="347" t="str" cm="1">
        <f t="array" ref="OA225">IF($ND225=0,"",(IFERROR( (IFERROR($ND225/FRACAS!$AY$1*60,0) - SUMPRODUCT( (FRACAS!$K$5:$K$9999=OA$2) * IFERROR(FRACAS!$AN$5:$AN$9999,0) ) ) / IFERROR($ND225/FRACAS!$AY$1*60,0), 1 )))</f>
        <v/>
      </c>
      <c r="OB225" s="347" t="str" cm="1">
        <f t="array" ref="OB225">IF($ND225=0,"",(IFERROR( (IFERROR($ND225/FRACAS!$AY$1*60,0) - SUMPRODUCT( (FRACAS!$K$5:$K$9999=OB$2) * IFERROR(FRACAS!$AN$5:$AN$9999,0) ) ) / IFERROR($ND225/FRACAS!$AY$1*60,0), 1 )))</f>
        <v/>
      </c>
      <c r="OC225" s="347" t="str" cm="1">
        <f t="array" ref="OC225">IF($ND225=0,"",(IFERROR( (IFERROR($ND225/FRACAS!$AY$1*60,0) - SUMPRODUCT( (FRACAS!$K$5:$K$9999=OC$2) * IFERROR(FRACAS!$AN$5:$AN$9999,0) ) ) / IFERROR($ND225/FRACAS!$AY$1*60,0), 1 )))</f>
        <v/>
      </c>
      <c r="OD225" s="347" t="str" cm="1">
        <f t="array" ref="OD225">IF($ND225=0,"",(IFERROR( (IFERROR($ND225/FRACAS!$AY$1*60,0) - SUMPRODUCT( (FRACAS!$K$5:$K$9999=OD$2) * IFERROR(FRACAS!$AN$5:$AN$9999,0) ) ) / IFERROR($ND225/FRACAS!$AY$1*60,0), 1 )))</f>
        <v/>
      </c>
      <c r="OE225" s="347" t="str" cm="1">
        <f t="array" ref="OE225">IF($ND225=0,"",(IFERROR( (IFERROR($ND225/FRACAS!$AY$1*60,0) - SUMPRODUCT( (FRACAS!$K$5:$K$9999=OE$2) * IFERROR(FRACAS!$AN$5:$AN$9999,0) ) ) / IFERROR($ND225/FRACAS!$AY$1*60,0), 1 )))</f>
        <v/>
      </c>
      <c r="OF225" s="347" t="str" cm="1">
        <f t="array" ref="OF225">IF($ND225=0,"",(IFERROR( (IFERROR($ND225/FRACAS!$AY$1*60,0) - SUMPRODUCT( (FRACAS!$K$5:$K$9999=OF$2) * IFERROR(FRACAS!$AN$5:$AN$9999,0) ) ) / IFERROR($ND225/FRACAS!$AY$1*60,0), 1 )))</f>
        <v/>
      </c>
      <c r="OG225" s="347" t="str" cm="1">
        <f t="array" ref="OG225">IF($ND225=0,"",(IFERROR( (IFERROR($ND225/FRACAS!$AY$1*60,0) - SUMPRODUCT( (FRACAS!$K$5:$K$9999=OG$2) * IFERROR(FRACAS!$AN$5:$AN$9999,0) ) ) / IFERROR($ND225/FRACAS!$AY$1*60,0), 1 )))</f>
        <v/>
      </c>
      <c r="OH225" s="347" t="str" cm="1">
        <f t="array" ref="OH225">IF($ND225=0,"",(IFERROR( (IFERROR($ND225/FRACAS!$AY$1*60,0) - SUMPRODUCT( (FRACAS!$K$5:$K$9999=OH$2) * IFERROR(FRACAS!$AN$5:$AN$9999,0) ) ) / IFERROR($ND225/FRACAS!$AY$1*60,0), 1 )))</f>
        <v/>
      </c>
      <c r="OI225" s="347" t="str" cm="1">
        <f t="array" ref="OI225">IF($ND225=0,"",(IFERROR( (IFERROR($ND225/FRACAS!$AY$1*60,0) - SUMPRODUCT( (FRACAS!$K$5:$K$9999=OI$2) * IFERROR(FRACAS!$AN$5:$AN$9999,0) ) ) / IFERROR($ND225/FRACAS!$AY$1*60,0), 1 )))</f>
        <v/>
      </c>
      <c r="OJ225" s="347" t="str" cm="1">
        <f t="array" ref="OJ225">IF($ND225=0,"",(IFERROR( (IFERROR($ND225/FRACAS!$AY$1*60,0) - SUMPRODUCT( (FRACAS!$K$5:$K$9999=OJ$2) * IFERROR(FRACAS!$AN$5:$AN$9999,0) ) ) / IFERROR($ND225/FRACAS!$AY$1*60,0), 1 )))</f>
        <v/>
      </c>
      <c r="OK225" s="347" t="str" cm="1">
        <f t="array" ref="OK225">IF($ND225=0,"",(IFERROR( (IFERROR($ND225/FRACAS!$AY$1*60,0) - SUMPRODUCT( (FRACAS!$K$5:$K$9999=OK$2) * IFERROR(FRACAS!$AN$5:$AN$9999,0) ) ) / IFERROR($ND225/FRACAS!$AY$1*60,0), 1 )))</f>
        <v/>
      </c>
      <c r="OL225" s="347" t="str" cm="1">
        <f t="array" ref="OL225">IF($ND225=0,"",(IFERROR( (IFERROR($ND225/FRACAS!$AY$1*60,0) - SUMPRODUCT( (FRACAS!$K$5:$K$9999=OL$2) * IFERROR(FRACAS!$AN$5:$AN$9999,0) ) ) / IFERROR($ND225/FRACAS!$AY$1*60,0), 1 )))</f>
        <v/>
      </c>
      <c r="OM225" s="347" t="str" cm="1">
        <f t="array" ref="OM225">IF($ND225=0,"",(IFERROR( (IFERROR($ND225/FRACAS!$AY$1*60,0) - SUMPRODUCT( (FRACAS!$K$5:$K$9999=OM$2) * IFERROR(FRACAS!$AN$5:$AN$9999,0) ) ) / IFERROR($ND225/FRACAS!$AY$1*60,0), 1 )))</f>
        <v/>
      </c>
      <c r="ON225" s="347" t="str" cm="1">
        <f t="array" ref="ON225">IF($ND225=0,"",(IFERROR( (IFERROR($ND225/FRACAS!$AY$1*60,0) - SUMPRODUCT( (FRACAS!$K$5:$K$9999=ON$2) * IFERROR(FRACAS!$AN$5:$AN$9999,0) ) ) / IFERROR($ND225/FRACAS!$AY$1*60,0), 1 )))</f>
        <v/>
      </c>
    </row>
    <row r="226" spans="2:404" ht="15" customHeight="1">
      <c r="B226" s="301" t="s">
        <v>229</v>
      </c>
      <c r="C226" s="302">
        <v>46808</v>
      </c>
      <c r="D226" s="279"/>
      <c r="E226" s="279"/>
      <c r="F226" s="279"/>
      <c r="G226" s="279"/>
      <c r="H226" s="279"/>
      <c r="I226" s="279"/>
      <c r="J226" s="279"/>
      <c r="K226" s="279"/>
      <c r="L226" s="279"/>
      <c r="M226" s="279"/>
      <c r="N226" s="305"/>
      <c r="O226" s="279"/>
      <c r="P226" s="279"/>
      <c r="Q226" s="279"/>
      <c r="R226" s="279"/>
      <c r="S226" s="279"/>
      <c r="T226" s="279"/>
      <c r="U226" s="279"/>
      <c r="V226" s="279"/>
      <c r="W226" s="279"/>
      <c r="X226" s="279"/>
      <c r="Y226" s="279"/>
      <c r="Z226" s="279"/>
      <c r="AA226" s="279"/>
      <c r="AB226" s="279"/>
      <c r="AC226" s="279"/>
      <c r="AD226" s="279"/>
      <c r="AE226" s="279"/>
      <c r="AF226" s="279"/>
      <c r="AG226" s="279"/>
      <c r="AH226" s="279"/>
      <c r="AI226" s="279"/>
      <c r="AJ226" s="279"/>
      <c r="AK226" s="279"/>
      <c r="AL226" s="279"/>
      <c r="AM226" s="279"/>
      <c r="AN226" s="279"/>
      <c r="AO226" s="279"/>
      <c r="AP226" s="279"/>
      <c r="AQ226" s="279"/>
      <c r="AR226" s="279"/>
      <c r="AS226" s="279"/>
      <c r="AT226" s="279"/>
      <c r="AU226" s="279"/>
      <c r="AV226" s="279"/>
      <c r="AW226" s="279"/>
      <c r="AX226" s="279"/>
      <c r="AY226" s="279"/>
      <c r="AZ226" s="279"/>
      <c r="BA226" s="280"/>
      <c r="BB226" s="266"/>
      <c r="BD226" s="352"/>
      <c r="BE226" s="352"/>
      <c r="BF226" s="352"/>
      <c r="BG226" s="352"/>
      <c r="BH226" s="352"/>
      <c r="BI226" s="352"/>
      <c r="BJ226" s="352"/>
      <c r="BK226" s="352"/>
      <c r="BL226" s="352"/>
      <c r="BM226" s="352"/>
      <c r="BN226" s="352"/>
      <c r="BO226" s="352"/>
      <c r="BP226" s="352"/>
      <c r="BQ226" s="352"/>
      <c r="BR226" s="352"/>
      <c r="BS226" s="352"/>
      <c r="BT226" s="352"/>
      <c r="BU226" s="352"/>
      <c r="BV226" s="352"/>
      <c r="BW226" s="352"/>
      <c r="BX226" s="352"/>
      <c r="BY226" s="352"/>
      <c r="BZ226" s="352"/>
      <c r="CA226" s="352"/>
      <c r="CB226" s="352"/>
      <c r="CC226" s="352"/>
      <c r="CD226" s="352"/>
      <c r="CE226" s="352"/>
      <c r="CF226" s="352"/>
      <c r="CG226" s="352"/>
      <c r="CH226" s="352"/>
      <c r="CI226" s="352"/>
      <c r="CJ226" s="352"/>
      <c r="CK226" s="352"/>
      <c r="CL226" s="352"/>
      <c r="CM226" s="352"/>
      <c r="CN226" s="352"/>
      <c r="CO226" s="352"/>
      <c r="CP226" s="352"/>
      <c r="CQ226" s="352"/>
      <c r="CR226" s="352"/>
      <c r="CS226" s="352"/>
      <c r="CT226" s="352"/>
      <c r="CU226" s="352"/>
      <c r="CV226" s="352"/>
      <c r="CW226" s="352"/>
      <c r="CX226" s="352"/>
      <c r="CY226" s="352"/>
      <c r="CZ226" s="352"/>
      <c r="DA226" s="352"/>
      <c r="DC226" s="266">
        <f t="shared" si="19"/>
        <v>0</v>
      </c>
      <c r="DD226" s="302" t="str">
        <f t="shared" si="20"/>
        <v/>
      </c>
      <c r="DE226" s="328" t="str">
        <f>IF(D226&gt; 0,(COUNTIFS(FRACAS!$B$5:$B$9997, D$4, FRACAS!$D$5:$D$9997, "&lt;="&amp;D226)), "" )</f>
        <v/>
      </c>
      <c r="DF226" s="282" t="str">
        <f>IF(E226&gt; 0,(COUNTIFS(FRACAS!$B$5:$B$9997, E$4, FRACAS!$D$5:$D$9997, "&lt;="&amp;E226)), "" )</f>
        <v/>
      </c>
      <c r="DG226" s="282" t="str">
        <f>IF(F226&gt; 0,(COUNTIFS(FRACAS!$B$5:$B$9997, F$4, FRACAS!$D$5:$D$9997, "&lt;="&amp;F226)), "" )</f>
        <v/>
      </c>
      <c r="DH226" s="282" t="str">
        <f>IF(G226&gt; 0,(COUNTIFS(FRACAS!$B$5:$B$9997, G$4, FRACAS!$D$5:$D$9997, "&lt;="&amp;G226)), "" )</f>
        <v/>
      </c>
      <c r="DI226" s="282" t="str">
        <f>IF(H226&gt; 0,(COUNTIFS(FRACAS!$B$5:$B$9997, H$4, FRACAS!$D$5:$D$9997, "&lt;="&amp;H226)), "" )</f>
        <v/>
      </c>
      <c r="DJ226" s="282" t="str">
        <f>IF(I226&gt; 0,(COUNTIFS(FRACAS!$B$5:$B$9997, I$4, FRACAS!$D$5:$D$9997, "&lt;="&amp;I226)), "" )</f>
        <v/>
      </c>
      <c r="DK226" s="282" t="str">
        <f>IF(J226&gt; 0,(COUNTIFS(FRACAS!$B$5:$B$9997, J$4, FRACAS!$D$5:$D$9997, "&lt;="&amp;J226)), "" )</f>
        <v/>
      </c>
      <c r="DL226" s="282" t="str">
        <f>IF(K226&gt; 0,(COUNTIFS(FRACAS!$B$5:$B$9997, K$4, FRACAS!$D$5:$D$9997, "&lt;="&amp;K226)), "" )</f>
        <v/>
      </c>
      <c r="DM226" s="282" t="str">
        <f>IF(L226&gt; 0,(COUNTIFS(FRACAS!$B$5:$B$9997, L$4, FRACAS!$D$5:$D$9997, "&lt;="&amp;L226)), "" )</f>
        <v/>
      </c>
      <c r="DN226" s="282" t="str">
        <f>IF(M226&gt; 0,(COUNTIFS(FRACAS!$B$5:$B$9997, M$4, FRACAS!$D$5:$D$9997, "&lt;="&amp;M226)), "" )</f>
        <v/>
      </c>
      <c r="DO226" s="308"/>
      <c r="DP226" s="276"/>
      <c r="DQ226" s="276"/>
      <c r="DR226" s="276"/>
      <c r="DS226" s="276"/>
      <c r="DT226" s="276"/>
      <c r="DU226" s="276"/>
      <c r="DV226" s="276"/>
      <c r="DW226" s="276"/>
      <c r="DX226" s="276"/>
      <c r="DY226" s="276"/>
      <c r="DZ226" s="276"/>
      <c r="EA226" s="276"/>
      <c r="EB226" s="276"/>
      <c r="EC226" s="276"/>
      <c r="ED226" s="276"/>
      <c r="EE226" s="276"/>
      <c r="EF226" s="276"/>
      <c r="EG226" s="276"/>
      <c r="EH226" s="276"/>
      <c r="EI226" s="276"/>
      <c r="EJ226" s="276"/>
      <c r="EK226" s="276"/>
      <c r="EL226" s="276"/>
      <c r="EM226" s="276"/>
      <c r="EN226" s="276"/>
      <c r="EO226" s="276"/>
      <c r="EP226" s="276"/>
      <c r="EQ226" s="276"/>
      <c r="ER226" s="276"/>
      <c r="ES226" s="276"/>
      <c r="ET226" s="276"/>
      <c r="EU226" s="276"/>
      <c r="EV226" s="276"/>
      <c r="EW226" s="276"/>
      <c r="EX226" s="276"/>
      <c r="EY226" s="276"/>
      <c r="EZ226" s="276"/>
      <c r="FA226" s="276"/>
      <c r="FB226" s="277"/>
      <c r="JN226" s="310"/>
      <c r="JO226" s="309"/>
      <c r="JP226" s="309"/>
      <c r="JQ226" s="309"/>
      <c r="JR226" s="309"/>
      <c r="JS226" s="309"/>
      <c r="JT226" s="309"/>
      <c r="JU226" s="309"/>
      <c r="JV226" s="309"/>
      <c r="JW226" s="309"/>
      <c r="JX226" s="309"/>
      <c r="JY226" s="309"/>
      <c r="JZ226" s="309"/>
      <c r="KA226" s="309"/>
      <c r="KB226" s="309"/>
      <c r="KC226" s="309"/>
      <c r="KD226" s="309"/>
      <c r="KE226" s="309"/>
      <c r="KF226" s="309"/>
      <c r="KG226" s="309"/>
      <c r="KH226" s="309"/>
      <c r="KI226" s="309"/>
      <c r="KJ226" s="309"/>
      <c r="KK226" s="309"/>
      <c r="KL226" s="309"/>
      <c r="KM226" s="309"/>
      <c r="KN226" s="309"/>
      <c r="KO226" s="309"/>
      <c r="KP226" s="309"/>
      <c r="KQ226" s="309"/>
      <c r="KR226" s="309"/>
      <c r="KS226" s="309"/>
      <c r="KT226" s="309"/>
      <c r="KU226" s="309"/>
      <c r="KV226" s="309"/>
      <c r="KW226" s="309"/>
      <c r="KX226" s="309"/>
      <c r="KY226" s="309"/>
      <c r="KZ226" s="309"/>
      <c r="LA226" s="309"/>
      <c r="LC226" s="302" t="str">
        <f t="shared" si="22"/>
        <v/>
      </c>
      <c r="LD226" s="354" t="str" cm="1">
        <f t="array" ref="LD226">IFERROR(
    (((D226/FRACAS!$AY$1)*60))
    /
    (((D226/FRACAS!$AY$1)*60) + SUMPRODUCT((FRACAS!$B$5:$B$9997=D$4)*(FRACAS!$D$5:$D$9997&lt;=D226)*(IFERROR(FRACAS!$AM$5:$AM$9997,0)))
    ),"")</f>
        <v/>
      </c>
      <c r="LE226" s="354" t="str" cm="1">
        <f t="array" ref="LE226">IFERROR(
    (((E226/FRACAS!$AY$1)*60))
    /
    (((E226/FRACAS!$AY$1)*60) + SUMPRODUCT((FRACAS!$B$5:$B$9997=E$4)*(FRACAS!$D$5:$D$9997&lt;=E226)*(IFERROR(FRACAS!$AM$5:$AM$9997,0)))
    ),"")</f>
        <v/>
      </c>
      <c r="LF226" s="354" t="str" cm="1">
        <f t="array" ref="LF226">IFERROR(
    (((F226/FRACAS!$AY$1)*60))
    /
    (((F226/FRACAS!$AY$1)*60) + SUMPRODUCT((FRACAS!$B$5:$B$9997=F$4)*(FRACAS!$D$5:$D$9997&lt;=F226)*(IFERROR(FRACAS!$AM$5:$AM$9997,0)))
    ),"")</f>
        <v/>
      </c>
      <c r="LG226" s="354" t="str" cm="1">
        <f t="array" ref="LG226">IFERROR(
    (((G226/FRACAS!$AY$1)*60))
    /
    (((G226/FRACAS!$AY$1)*60) + SUMPRODUCT((FRACAS!$B$5:$B$9997=G$4)*(FRACAS!$D$5:$D$9997&lt;=G226)*(IFERROR(FRACAS!$AM$5:$AM$9997,0)))
    ),"")</f>
        <v/>
      </c>
      <c r="LH226" s="354" t="str" cm="1">
        <f t="array" ref="LH226">IFERROR(
    (((H226/FRACAS!$AY$1)*60))
    /
    (((H226/FRACAS!$AY$1)*60) + SUMPRODUCT((FRACAS!$B$5:$B$9997=H$4)*(FRACAS!$D$5:$D$9997&lt;=H226)*(IFERROR(FRACAS!$AM$5:$AM$9997,0)))
    ),"")</f>
        <v/>
      </c>
      <c r="LI226" s="354" t="str" cm="1">
        <f t="array" ref="LI226">IFERROR(
    (((I226/FRACAS!$AY$1)*60))
    /
    (((I226/FRACAS!$AY$1)*60) + SUMPRODUCT((FRACAS!$B$5:$B$9997=I$4)*(FRACAS!$D$5:$D$9997&lt;=I226)*(IFERROR(FRACAS!$AM$5:$AM$9997,0)))
    ),"")</f>
        <v/>
      </c>
      <c r="LJ226" s="354" t="str" cm="1">
        <f t="array" ref="LJ226">IFERROR(
    (((J226/FRACAS!$AY$1)*60))
    /
    (((J226/FRACAS!$AY$1)*60) + SUMPRODUCT((FRACAS!$B$5:$B$9997=J$4)*(FRACAS!$D$5:$D$9997&lt;=J226)*(IFERROR(FRACAS!$AM$5:$AM$9997,0)))
    ),"")</f>
        <v/>
      </c>
      <c r="LK226" s="354" t="str" cm="1">
        <f t="array" ref="LK226">IFERROR(
    (((K226/FRACAS!$AY$1)*60))
    /
    (((K226/FRACAS!$AY$1)*60) + SUMPRODUCT((FRACAS!$B$5:$B$9997=K$4)*(FRACAS!$D$5:$D$9997&lt;=K226)*(IFERROR(FRACAS!$AM$5:$AM$9997,0)))
    ),"")</f>
        <v/>
      </c>
      <c r="LL226" s="354" t="str" cm="1">
        <f t="array" ref="LL226">IFERROR(
    (((L226/FRACAS!$AY$1)*60))
    /
    (((L226/FRACAS!$AY$1)*60) + SUMPRODUCT((FRACAS!$B$5:$B$9997=L$4)*(FRACAS!$D$5:$D$9997&lt;=L226)*(IFERROR(FRACAS!$AM$5:$AM$9997,0)))
    ),"")</f>
        <v/>
      </c>
      <c r="LM226" s="354" t="str" cm="1">
        <f t="array" ref="LM226">IFERROR(
    (((M226/FRACAS!$AY$1)*60))
    /
    (((M226/FRACAS!$AY$1)*60) + SUMPRODUCT((FRACAS!$B$5:$B$9997=M$4)*(FRACAS!$D$5:$D$9997&lt;=M226)*(IFERROR(FRACAS!$AM$5:$AM$9997,0)))
    ),"")</f>
        <v/>
      </c>
      <c r="LN226" s="308"/>
      <c r="LO226" s="276"/>
      <c r="LP226" s="276"/>
      <c r="LQ226" s="276"/>
      <c r="LR226" s="276"/>
      <c r="LS226" s="276"/>
      <c r="LT226" s="276"/>
      <c r="LU226" s="276"/>
      <c r="LV226" s="276"/>
      <c r="LW226" s="276"/>
      <c r="LX226" s="276"/>
      <c r="LY226" s="276"/>
      <c r="LZ226" s="276"/>
      <c r="MA226" s="276"/>
      <c r="MB226" s="276"/>
      <c r="MC226" s="276"/>
      <c r="MD226" s="276"/>
      <c r="ME226" s="276"/>
      <c r="MF226" s="276"/>
      <c r="MG226" s="276"/>
      <c r="MH226" s="276"/>
      <c r="MI226" s="276"/>
      <c r="MJ226" s="276"/>
      <c r="MK226" s="276"/>
      <c r="ML226" s="276"/>
      <c r="MM226" s="276"/>
      <c r="MN226" s="276"/>
      <c r="MO226" s="276"/>
      <c r="MP226" s="276"/>
      <c r="MQ226" s="276"/>
      <c r="MR226" s="276"/>
      <c r="MS226" s="276"/>
      <c r="MT226" s="276"/>
      <c r="MU226" s="276"/>
      <c r="MV226" s="276"/>
      <c r="MW226" s="276"/>
      <c r="MX226" s="276"/>
      <c r="MY226" s="276"/>
      <c r="MZ226" s="276"/>
      <c r="NA226" s="277"/>
      <c r="ND226" s="345">
        <f t="shared" si="23"/>
        <v>0</v>
      </c>
      <c r="NE226" s="346" t="str">
        <f t="shared" si="21"/>
        <v/>
      </c>
      <c r="NF226" s="347" t="str" cm="1">
        <f t="array" ref="NF226">IF($ND226=0,"",(IFERROR( (IFERROR($ND226/FRACAS!$AY$1*60,0) - SUMPRODUCT( (FRACAS!$K$5:$K$9999=NF$2) * IFERROR(FRACAS!$AN$5:$AN$9999,0) ) ) / IFERROR($ND226/FRACAS!$AY$1*60,0), 1 )))</f>
        <v/>
      </c>
      <c r="NG226" s="347" t="str" cm="1">
        <f t="array" ref="NG226">IF($ND226=0,"",(IFERROR( (IFERROR($ND226/FRACAS!$AY$1*60,0) - SUMPRODUCT( (FRACAS!$K$5:$K$9999=NG$2) * IFERROR(FRACAS!$AN$5:$AN$9999,0) ) ) / IFERROR($ND226/FRACAS!$AY$1*60,0), 1 )))</f>
        <v/>
      </c>
      <c r="NH226" s="347" t="str" cm="1">
        <f t="array" ref="NH226">IF($ND226=0,"",(IFERROR( (IFERROR($ND226/FRACAS!$AY$1*60,0) - SUMPRODUCT( (FRACAS!$K$5:$K$9999=NH$2) * IFERROR(FRACAS!$AN$5:$AN$9999,0) ) ) / IFERROR($ND226/FRACAS!$AY$1*60,0), 1 )))</f>
        <v/>
      </c>
      <c r="NI226" s="347" t="str" cm="1">
        <f t="array" ref="NI226">IF($ND226=0,"",(IFERROR( (IFERROR($ND226/FRACAS!$AY$1*60,0) - SUMPRODUCT( (FRACAS!$K$5:$K$9999=NI$2) * IFERROR(FRACAS!$AN$5:$AN$9999,0) ) ) / IFERROR($ND226/FRACAS!$AY$1*60,0), 1 )))</f>
        <v/>
      </c>
      <c r="NJ226" s="347" t="str" cm="1">
        <f t="array" ref="NJ226">IF($ND226=0,"",(IFERROR( (IFERROR($ND226/FRACAS!$AY$1*60,0) - SUMPRODUCT( (FRACAS!$K$5:$K$9999=NJ$2) * IFERROR(FRACAS!$AN$5:$AN$9999,0) ) ) / IFERROR($ND226/FRACAS!$AY$1*60,0), 1 )))</f>
        <v/>
      </c>
      <c r="NK226" s="347" t="str" cm="1">
        <f t="array" ref="NK226">IF($ND226=0,"",(IFERROR( (IFERROR($ND226/FRACAS!$AY$1*60,0) - SUMPRODUCT( (FRACAS!$K$5:$K$9999=NK$2) * IFERROR(FRACAS!$AN$5:$AN$9999,0) ) ) / IFERROR($ND226/FRACAS!$AY$1*60,0), 1 )))</f>
        <v/>
      </c>
      <c r="NL226" s="347" t="str" cm="1">
        <f t="array" ref="NL226">IF($ND226=0,"",(IFERROR( (IFERROR($ND226/FRACAS!$AY$1*60,0) - SUMPRODUCT( (FRACAS!$K$5:$K$9999=NL$2) * IFERROR(FRACAS!$AN$5:$AN$9999,0) ) ) / IFERROR($ND226/FRACAS!$AY$1*60,0), 1 )))</f>
        <v/>
      </c>
      <c r="NM226" s="347" t="str" cm="1">
        <f t="array" ref="NM226">IF($ND226=0,"",(IFERROR( (IFERROR($ND226/FRACAS!$AY$1*60,0) - SUMPRODUCT( (FRACAS!$K$5:$K$9999=NM$2) * IFERROR(FRACAS!$AN$5:$AN$9999,0) ) ) / IFERROR($ND226/FRACAS!$AY$1*60,0), 1 )))</f>
        <v/>
      </c>
      <c r="NN226" s="347" t="str" cm="1">
        <f t="array" ref="NN226">IF($ND226=0,"",(IFERROR( (IFERROR($ND226/FRACAS!$AY$1*60,0) - SUMPRODUCT( (FRACAS!$K$5:$K$9999=NN$2) * IFERROR(FRACAS!$AN$5:$AN$9999,0) ) ) / IFERROR($ND226/FRACAS!$AY$1*60,0), 1 )))</f>
        <v/>
      </c>
      <c r="NO226" s="347" t="str" cm="1">
        <f t="array" ref="NO226">IF($ND226=0,"",(IFERROR( (IFERROR($ND226/FRACAS!$AY$1*60,0) - SUMPRODUCT( (FRACAS!$K$5:$K$9999=NO$2) * IFERROR(FRACAS!$AN$5:$AN$9999,0) ) ) / IFERROR($ND226/FRACAS!$AY$1*60,0), 1 )))</f>
        <v/>
      </c>
      <c r="NP226" s="347" t="str" cm="1">
        <f t="array" ref="NP226">IF($ND226=0,"",(IFERROR( (IFERROR($ND226/FRACAS!$AY$1*60,0) - SUMPRODUCT( (FRACAS!$K$5:$K$9999=NP$2) * IFERROR(FRACAS!$AN$5:$AN$9999,0) ) ) / IFERROR($ND226/FRACAS!$AY$1*60,0), 1 )))</f>
        <v/>
      </c>
      <c r="NQ226" s="347" t="str" cm="1">
        <f t="array" ref="NQ226">IF($ND226=0,"",(IFERROR( (IFERROR($ND226/FRACAS!$AY$1*60,0) - SUMPRODUCT( (FRACAS!$K$5:$K$9999=NQ$2) * IFERROR(FRACAS!$AN$5:$AN$9999,0) ) ) / IFERROR($ND226/FRACAS!$AY$1*60,0), 1 )))</f>
        <v/>
      </c>
      <c r="NR226" s="347" t="str" cm="1">
        <f t="array" ref="NR226">IF($ND226=0,"",(IFERROR( (IFERROR($ND226/FRACAS!$AY$1*60,0) - SUMPRODUCT( (FRACAS!$K$5:$K$9999=NR$2) * IFERROR(FRACAS!$AN$5:$AN$9999,0) ) ) / IFERROR($ND226/FRACAS!$AY$1*60,0), 1 )))</f>
        <v/>
      </c>
      <c r="NS226" s="347" t="str" cm="1">
        <f t="array" ref="NS226">IF($ND226=0,"",(IFERROR( (IFERROR($ND226/FRACAS!$AY$1*60,0) - SUMPRODUCT( (FRACAS!$K$5:$K$9999=NS$2) * IFERROR(FRACAS!$AN$5:$AN$9999,0) ) ) / IFERROR($ND226/FRACAS!$AY$1*60,0), 1 )))</f>
        <v/>
      </c>
      <c r="NT226" s="347" t="str" cm="1">
        <f t="array" ref="NT226">IF($ND226=0,"",(IFERROR( (IFERROR($ND226/FRACAS!$AY$1*60,0) - SUMPRODUCT( (FRACAS!$K$5:$K$9999=NT$2) * IFERROR(FRACAS!$AN$5:$AN$9999,0) ) ) / IFERROR($ND226/FRACAS!$AY$1*60,0), 1 )))</f>
        <v/>
      </c>
      <c r="NU226" s="347" t="str" cm="1">
        <f t="array" ref="NU226">IF($ND226=0,"",(IFERROR( (IFERROR($ND226/FRACAS!$AY$1*60,0) - SUMPRODUCT( (FRACAS!$K$5:$K$9999=NU$2) * IFERROR(FRACAS!$AN$5:$AN$9999,0) ) ) / IFERROR($ND226/FRACAS!$AY$1*60,0), 1 )))</f>
        <v/>
      </c>
      <c r="NV226" s="347" t="str" cm="1">
        <f t="array" ref="NV226">IF($ND226=0,"",(IFERROR( (IFERROR($ND226/FRACAS!$AY$1*60,0) - SUMPRODUCT( (FRACAS!$K$5:$K$9999=NV$2) * IFERROR(FRACAS!$AN$5:$AN$9999,0) ) ) / IFERROR($ND226/FRACAS!$AY$1*60,0), 1 )))</f>
        <v/>
      </c>
      <c r="NW226" s="347" t="str" cm="1">
        <f t="array" ref="NW226">IF($ND226=0,"",(IFERROR( (IFERROR($ND226/FRACAS!$AY$1*60,0) - SUMPRODUCT( (FRACAS!$K$5:$K$9999=NW$2) * IFERROR(FRACAS!$AN$5:$AN$9999,0) ) ) / IFERROR($ND226/FRACAS!$AY$1*60,0), 1 )))</f>
        <v/>
      </c>
      <c r="NX226" s="347" t="str" cm="1">
        <f t="array" ref="NX226">IF($ND226=0,"",(IFERROR( (IFERROR($ND226/FRACAS!$AY$1*60,0) - SUMPRODUCT( (FRACAS!$K$5:$K$9999=NX$2) * IFERROR(FRACAS!$AN$5:$AN$9999,0) ) ) / IFERROR($ND226/FRACAS!$AY$1*60,0), 1 )))</f>
        <v/>
      </c>
      <c r="NY226" s="347" t="str" cm="1">
        <f t="array" ref="NY226">IF($ND226=0,"",(IFERROR( (IFERROR($ND226/FRACAS!$AY$1*60,0) - SUMPRODUCT( (FRACAS!$K$5:$K$9999=NY$2) * IFERROR(FRACAS!$AN$5:$AN$9999,0) ) ) / IFERROR($ND226/FRACAS!$AY$1*60,0), 1 )))</f>
        <v/>
      </c>
      <c r="NZ226" s="347" t="str" cm="1">
        <f t="array" ref="NZ226">IF($ND226=0,"",(IFERROR( (IFERROR($ND226/FRACAS!$AY$1*60,0) - SUMPRODUCT( (FRACAS!$K$5:$K$9999=NZ$2) * IFERROR(FRACAS!$AN$5:$AN$9999,0) ) ) / IFERROR($ND226/FRACAS!$AY$1*60,0), 1 )))</f>
        <v/>
      </c>
      <c r="OA226" s="347" t="str" cm="1">
        <f t="array" ref="OA226">IF($ND226=0,"",(IFERROR( (IFERROR($ND226/FRACAS!$AY$1*60,0) - SUMPRODUCT( (FRACAS!$K$5:$K$9999=OA$2) * IFERROR(FRACAS!$AN$5:$AN$9999,0) ) ) / IFERROR($ND226/FRACAS!$AY$1*60,0), 1 )))</f>
        <v/>
      </c>
      <c r="OB226" s="347" t="str" cm="1">
        <f t="array" ref="OB226">IF($ND226=0,"",(IFERROR( (IFERROR($ND226/FRACAS!$AY$1*60,0) - SUMPRODUCT( (FRACAS!$K$5:$K$9999=OB$2) * IFERROR(FRACAS!$AN$5:$AN$9999,0) ) ) / IFERROR($ND226/FRACAS!$AY$1*60,0), 1 )))</f>
        <v/>
      </c>
      <c r="OC226" s="347" t="str" cm="1">
        <f t="array" ref="OC226">IF($ND226=0,"",(IFERROR( (IFERROR($ND226/FRACAS!$AY$1*60,0) - SUMPRODUCT( (FRACAS!$K$5:$K$9999=OC$2) * IFERROR(FRACAS!$AN$5:$AN$9999,0) ) ) / IFERROR($ND226/FRACAS!$AY$1*60,0), 1 )))</f>
        <v/>
      </c>
      <c r="OD226" s="347" t="str" cm="1">
        <f t="array" ref="OD226">IF($ND226=0,"",(IFERROR( (IFERROR($ND226/FRACAS!$AY$1*60,0) - SUMPRODUCT( (FRACAS!$K$5:$K$9999=OD$2) * IFERROR(FRACAS!$AN$5:$AN$9999,0) ) ) / IFERROR($ND226/FRACAS!$AY$1*60,0), 1 )))</f>
        <v/>
      </c>
      <c r="OE226" s="347" t="str" cm="1">
        <f t="array" ref="OE226">IF($ND226=0,"",(IFERROR( (IFERROR($ND226/FRACAS!$AY$1*60,0) - SUMPRODUCT( (FRACAS!$K$5:$K$9999=OE$2) * IFERROR(FRACAS!$AN$5:$AN$9999,0) ) ) / IFERROR($ND226/FRACAS!$AY$1*60,0), 1 )))</f>
        <v/>
      </c>
      <c r="OF226" s="347" t="str" cm="1">
        <f t="array" ref="OF226">IF($ND226=0,"",(IFERROR( (IFERROR($ND226/FRACAS!$AY$1*60,0) - SUMPRODUCT( (FRACAS!$K$5:$K$9999=OF$2) * IFERROR(FRACAS!$AN$5:$AN$9999,0) ) ) / IFERROR($ND226/FRACAS!$AY$1*60,0), 1 )))</f>
        <v/>
      </c>
      <c r="OG226" s="347" t="str" cm="1">
        <f t="array" ref="OG226">IF($ND226=0,"",(IFERROR( (IFERROR($ND226/FRACAS!$AY$1*60,0) - SUMPRODUCT( (FRACAS!$K$5:$K$9999=OG$2) * IFERROR(FRACAS!$AN$5:$AN$9999,0) ) ) / IFERROR($ND226/FRACAS!$AY$1*60,0), 1 )))</f>
        <v/>
      </c>
      <c r="OH226" s="347" t="str" cm="1">
        <f t="array" ref="OH226">IF($ND226=0,"",(IFERROR( (IFERROR($ND226/FRACAS!$AY$1*60,0) - SUMPRODUCT( (FRACAS!$K$5:$K$9999=OH$2) * IFERROR(FRACAS!$AN$5:$AN$9999,0) ) ) / IFERROR($ND226/FRACAS!$AY$1*60,0), 1 )))</f>
        <v/>
      </c>
      <c r="OI226" s="347" t="str" cm="1">
        <f t="array" ref="OI226">IF($ND226=0,"",(IFERROR( (IFERROR($ND226/FRACAS!$AY$1*60,0) - SUMPRODUCT( (FRACAS!$K$5:$K$9999=OI$2) * IFERROR(FRACAS!$AN$5:$AN$9999,0) ) ) / IFERROR($ND226/FRACAS!$AY$1*60,0), 1 )))</f>
        <v/>
      </c>
      <c r="OJ226" s="347" t="str" cm="1">
        <f t="array" ref="OJ226">IF($ND226=0,"",(IFERROR( (IFERROR($ND226/FRACAS!$AY$1*60,0) - SUMPRODUCT( (FRACAS!$K$5:$K$9999=OJ$2) * IFERROR(FRACAS!$AN$5:$AN$9999,0) ) ) / IFERROR($ND226/FRACAS!$AY$1*60,0), 1 )))</f>
        <v/>
      </c>
      <c r="OK226" s="347" t="str" cm="1">
        <f t="array" ref="OK226">IF($ND226=0,"",(IFERROR( (IFERROR($ND226/FRACAS!$AY$1*60,0) - SUMPRODUCT( (FRACAS!$K$5:$K$9999=OK$2) * IFERROR(FRACAS!$AN$5:$AN$9999,0) ) ) / IFERROR($ND226/FRACAS!$AY$1*60,0), 1 )))</f>
        <v/>
      </c>
      <c r="OL226" s="347" t="str" cm="1">
        <f t="array" ref="OL226">IF($ND226=0,"",(IFERROR( (IFERROR($ND226/FRACAS!$AY$1*60,0) - SUMPRODUCT( (FRACAS!$K$5:$K$9999=OL$2) * IFERROR(FRACAS!$AN$5:$AN$9999,0) ) ) / IFERROR($ND226/FRACAS!$AY$1*60,0), 1 )))</f>
        <v/>
      </c>
      <c r="OM226" s="347" t="str" cm="1">
        <f t="array" ref="OM226">IF($ND226=0,"",(IFERROR( (IFERROR($ND226/FRACAS!$AY$1*60,0) - SUMPRODUCT( (FRACAS!$K$5:$K$9999=OM$2) * IFERROR(FRACAS!$AN$5:$AN$9999,0) ) ) / IFERROR($ND226/FRACAS!$AY$1*60,0), 1 )))</f>
        <v/>
      </c>
      <c r="ON226" s="347" t="str" cm="1">
        <f t="array" ref="ON226">IF($ND226=0,"",(IFERROR( (IFERROR($ND226/FRACAS!$AY$1*60,0) - SUMPRODUCT( (FRACAS!$K$5:$K$9999=ON$2) * IFERROR(FRACAS!$AN$5:$AN$9999,0) ) ) / IFERROR($ND226/FRACAS!$AY$1*60,0), 1 )))</f>
        <v/>
      </c>
    </row>
    <row r="227" spans="2:404" ht="15" customHeight="1">
      <c r="B227" s="301" t="s">
        <v>230</v>
      </c>
      <c r="C227" s="302">
        <v>46815</v>
      </c>
      <c r="D227" s="279"/>
      <c r="E227" s="279"/>
      <c r="F227" s="279"/>
      <c r="G227" s="279"/>
      <c r="H227" s="279"/>
      <c r="I227" s="279"/>
      <c r="J227" s="279"/>
      <c r="K227" s="279"/>
      <c r="L227" s="279"/>
      <c r="M227" s="279"/>
      <c r="N227" s="305"/>
      <c r="O227" s="279"/>
      <c r="P227" s="279"/>
      <c r="Q227" s="279"/>
      <c r="R227" s="279"/>
      <c r="S227" s="279"/>
      <c r="T227" s="279"/>
      <c r="U227" s="279"/>
      <c r="V227" s="279"/>
      <c r="W227" s="279"/>
      <c r="X227" s="279"/>
      <c r="Y227" s="279"/>
      <c r="Z227" s="279"/>
      <c r="AA227" s="279"/>
      <c r="AB227" s="279"/>
      <c r="AC227" s="279"/>
      <c r="AD227" s="279"/>
      <c r="AE227" s="279"/>
      <c r="AF227" s="279"/>
      <c r="AG227" s="279"/>
      <c r="AH227" s="279"/>
      <c r="AI227" s="279"/>
      <c r="AJ227" s="279"/>
      <c r="AK227" s="279"/>
      <c r="AL227" s="279"/>
      <c r="AM227" s="279"/>
      <c r="AN227" s="279"/>
      <c r="AO227" s="279"/>
      <c r="AP227" s="279"/>
      <c r="AQ227" s="279"/>
      <c r="AR227" s="279"/>
      <c r="AS227" s="279"/>
      <c r="AT227" s="279"/>
      <c r="AU227" s="279"/>
      <c r="AV227" s="279"/>
      <c r="AW227" s="279"/>
      <c r="AX227" s="279"/>
      <c r="AY227" s="279"/>
      <c r="AZ227" s="279"/>
      <c r="BA227" s="280"/>
      <c r="BB227" s="266"/>
      <c r="BD227" s="352"/>
      <c r="BE227" s="352"/>
      <c r="BF227" s="352"/>
      <c r="BG227" s="352"/>
      <c r="BH227" s="352"/>
      <c r="BI227" s="352"/>
      <c r="BJ227" s="352"/>
      <c r="BK227" s="352"/>
      <c r="BL227" s="352"/>
      <c r="BM227" s="352"/>
      <c r="BN227" s="352"/>
      <c r="BO227" s="352"/>
      <c r="BP227" s="352"/>
      <c r="BQ227" s="352"/>
      <c r="BR227" s="352"/>
      <c r="BS227" s="352"/>
      <c r="BT227" s="352"/>
      <c r="BU227" s="352"/>
      <c r="BV227" s="352"/>
      <c r="BW227" s="352"/>
      <c r="BX227" s="352"/>
      <c r="BY227" s="352"/>
      <c r="BZ227" s="352"/>
      <c r="CA227" s="352"/>
      <c r="CB227" s="352"/>
      <c r="CC227" s="352"/>
      <c r="CD227" s="352"/>
      <c r="CE227" s="352"/>
      <c r="CF227" s="352"/>
      <c r="CG227" s="352"/>
      <c r="CH227" s="352"/>
      <c r="CI227" s="352"/>
      <c r="CJ227" s="352"/>
      <c r="CK227" s="352"/>
      <c r="CL227" s="352"/>
      <c r="CM227" s="352"/>
      <c r="CN227" s="352"/>
      <c r="CO227" s="352"/>
      <c r="CP227" s="352"/>
      <c r="CQ227" s="352"/>
      <c r="CR227" s="352"/>
      <c r="CS227" s="352"/>
      <c r="CT227" s="352"/>
      <c r="CU227" s="352"/>
      <c r="CV227" s="352"/>
      <c r="CW227" s="352"/>
      <c r="CX227" s="352"/>
      <c r="CY227" s="352"/>
      <c r="CZ227" s="352"/>
      <c r="DA227" s="352"/>
      <c r="DC227" s="266">
        <f t="shared" si="19"/>
        <v>0</v>
      </c>
      <c r="DD227" s="302" t="str">
        <f t="shared" si="20"/>
        <v/>
      </c>
      <c r="DE227" s="328" t="str">
        <f>IF(D227&gt; 0,(COUNTIFS(FRACAS!$B$5:$B$9997, D$4, FRACAS!$D$5:$D$9997, "&lt;="&amp;D227)), "" )</f>
        <v/>
      </c>
      <c r="DF227" s="282" t="str">
        <f>IF(E227&gt; 0,(COUNTIFS(FRACAS!$B$5:$B$9997, E$4, FRACAS!$D$5:$D$9997, "&lt;="&amp;E227)), "" )</f>
        <v/>
      </c>
      <c r="DG227" s="282" t="str">
        <f>IF(F227&gt; 0,(COUNTIFS(FRACAS!$B$5:$B$9997, F$4, FRACAS!$D$5:$D$9997, "&lt;="&amp;F227)), "" )</f>
        <v/>
      </c>
      <c r="DH227" s="282" t="str">
        <f>IF(G227&gt; 0,(COUNTIFS(FRACAS!$B$5:$B$9997, G$4, FRACAS!$D$5:$D$9997, "&lt;="&amp;G227)), "" )</f>
        <v/>
      </c>
      <c r="DI227" s="282" t="str">
        <f>IF(H227&gt; 0,(COUNTIFS(FRACAS!$B$5:$B$9997, H$4, FRACAS!$D$5:$D$9997, "&lt;="&amp;H227)), "" )</f>
        <v/>
      </c>
      <c r="DJ227" s="282" t="str">
        <f>IF(I227&gt; 0,(COUNTIFS(FRACAS!$B$5:$B$9997, I$4, FRACAS!$D$5:$D$9997, "&lt;="&amp;I227)), "" )</f>
        <v/>
      </c>
      <c r="DK227" s="282" t="str">
        <f>IF(J227&gt; 0,(COUNTIFS(FRACAS!$B$5:$B$9997, J$4, FRACAS!$D$5:$D$9997, "&lt;="&amp;J227)), "" )</f>
        <v/>
      </c>
      <c r="DL227" s="282" t="str">
        <f>IF(K227&gt; 0,(COUNTIFS(FRACAS!$B$5:$B$9997, K$4, FRACAS!$D$5:$D$9997, "&lt;="&amp;K227)), "" )</f>
        <v/>
      </c>
      <c r="DM227" s="282" t="str">
        <f>IF(L227&gt; 0,(COUNTIFS(FRACAS!$B$5:$B$9997, L$4, FRACAS!$D$5:$D$9997, "&lt;="&amp;L227)), "" )</f>
        <v/>
      </c>
      <c r="DN227" s="282" t="str">
        <f>IF(M227&gt; 0,(COUNTIFS(FRACAS!$B$5:$B$9997, M$4, FRACAS!$D$5:$D$9997, "&lt;="&amp;M227)), "" )</f>
        <v/>
      </c>
      <c r="DO227" s="308"/>
      <c r="DP227" s="276"/>
      <c r="DQ227" s="276"/>
      <c r="DR227" s="276"/>
      <c r="DS227" s="276"/>
      <c r="DT227" s="276"/>
      <c r="DU227" s="276"/>
      <c r="DV227" s="276"/>
      <c r="DW227" s="276"/>
      <c r="DX227" s="276"/>
      <c r="DY227" s="276"/>
      <c r="DZ227" s="276"/>
      <c r="EA227" s="276"/>
      <c r="EB227" s="276"/>
      <c r="EC227" s="276"/>
      <c r="ED227" s="276"/>
      <c r="EE227" s="276"/>
      <c r="EF227" s="276"/>
      <c r="EG227" s="276"/>
      <c r="EH227" s="276"/>
      <c r="EI227" s="276"/>
      <c r="EJ227" s="276"/>
      <c r="EK227" s="276"/>
      <c r="EL227" s="276"/>
      <c r="EM227" s="276"/>
      <c r="EN227" s="276"/>
      <c r="EO227" s="276"/>
      <c r="EP227" s="276"/>
      <c r="EQ227" s="276"/>
      <c r="ER227" s="276"/>
      <c r="ES227" s="276"/>
      <c r="ET227" s="276"/>
      <c r="EU227" s="276"/>
      <c r="EV227" s="276"/>
      <c r="EW227" s="276"/>
      <c r="EX227" s="276"/>
      <c r="EY227" s="276"/>
      <c r="EZ227" s="276"/>
      <c r="FA227" s="276"/>
      <c r="FB227" s="277"/>
      <c r="JN227" s="310"/>
      <c r="JO227" s="309"/>
      <c r="JP227" s="309"/>
      <c r="JQ227" s="309"/>
      <c r="JR227" s="309"/>
      <c r="JS227" s="309"/>
      <c r="JT227" s="309"/>
      <c r="JU227" s="309"/>
      <c r="JV227" s="309"/>
      <c r="JW227" s="309"/>
      <c r="JX227" s="309"/>
      <c r="JY227" s="309"/>
      <c r="JZ227" s="309"/>
      <c r="KA227" s="309"/>
      <c r="KB227" s="309"/>
      <c r="KC227" s="309"/>
      <c r="KD227" s="309"/>
      <c r="KE227" s="309"/>
      <c r="KF227" s="309"/>
      <c r="KG227" s="309"/>
      <c r="KH227" s="309"/>
      <c r="KI227" s="309"/>
      <c r="KJ227" s="309"/>
      <c r="KK227" s="309"/>
      <c r="KL227" s="309"/>
      <c r="KM227" s="309"/>
      <c r="KN227" s="309"/>
      <c r="KO227" s="309"/>
      <c r="KP227" s="309"/>
      <c r="KQ227" s="309"/>
      <c r="KR227" s="309"/>
      <c r="KS227" s="309"/>
      <c r="KT227" s="309"/>
      <c r="KU227" s="309"/>
      <c r="KV227" s="309"/>
      <c r="KW227" s="309"/>
      <c r="KX227" s="309"/>
      <c r="KY227" s="309"/>
      <c r="KZ227" s="309"/>
      <c r="LA227" s="309"/>
      <c r="LC227" s="302" t="str">
        <f t="shared" si="22"/>
        <v/>
      </c>
      <c r="LD227" s="354" t="str" cm="1">
        <f t="array" ref="LD227">IFERROR(
    (((D227/FRACAS!$AY$1)*60))
    /
    (((D227/FRACAS!$AY$1)*60) + SUMPRODUCT((FRACAS!$B$5:$B$9997=D$4)*(FRACAS!$D$5:$D$9997&lt;=D227)*(IFERROR(FRACAS!$AM$5:$AM$9997,0)))
    ),"")</f>
        <v/>
      </c>
      <c r="LE227" s="354" t="str" cm="1">
        <f t="array" ref="LE227">IFERROR(
    (((E227/FRACAS!$AY$1)*60))
    /
    (((E227/FRACAS!$AY$1)*60) + SUMPRODUCT((FRACAS!$B$5:$B$9997=E$4)*(FRACAS!$D$5:$D$9997&lt;=E227)*(IFERROR(FRACAS!$AM$5:$AM$9997,0)))
    ),"")</f>
        <v/>
      </c>
      <c r="LF227" s="354" t="str" cm="1">
        <f t="array" ref="LF227">IFERROR(
    (((F227/FRACAS!$AY$1)*60))
    /
    (((F227/FRACAS!$AY$1)*60) + SUMPRODUCT((FRACAS!$B$5:$B$9997=F$4)*(FRACAS!$D$5:$D$9997&lt;=F227)*(IFERROR(FRACAS!$AM$5:$AM$9997,0)))
    ),"")</f>
        <v/>
      </c>
      <c r="LG227" s="354" t="str" cm="1">
        <f t="array" ref="LG227">IFERROR(
    (((G227/FRACAS!$AY$1)*60))
    /
    (((G227/FRACAS!$AY$1)*60) + SUMPRODUCT((FRACAS!$B$5:$B$9997=G$4)*(FRACAS!$D$5:$D$9997&lt;=G227)*(IFERROR(FRACAS!$AM$5:$AM$9997,0)))
    ),"")</f>
        <v/>
      </c>
      <c r="LH227" s="354" t="str" cm="1">
        <f t="array" ref="LH227">IFERROR(
    (((H227/FRACAS!$AY$1)*60))
    /
    (((H227/FRACAS!$AY$1)*60) + SUMPRODUCT((FRACAS!$B$5:$B$9997=H$4)*(FRACAS!$D$5:$D$9997&lt;=H227)*(IFERROR(FRACAS!$AM$5:$AM$9997,0)))
    ),"")</f>
        <v/>
      </c>
      <c r="LI227" s="354" t="str" cm="1">
        <f t="array" ref="LI227">IFERROR(
    (((I227/FRACAS!$AY$1)*60))
    /
    (((I227/FRACAS!$AY$1)*60) + SUMPRODUCT((FRACAS!$B$5:$B$9997=I$4)*(FRACAS!$D$5:$D$9997&lt;=I227)*(IFERROR(FRACAS!$AM$5:$AM$9997,0)))
    ),"")</f>
        <v/>
      </c>
      <c r="LJ227" s="354" t="str" cm="1">
        <f t="array" ref="LJ227">IFERROR(
    (((J227/FRACAS!$AY$1)*60))
    /
    (((J227/FRACAS!$AY$1)*60) + SUMPRODUCT((FRACAS!$B$5:$B$9997=J$4)*(FRACAS!$D$5:$D$9997&lt;=J227)*(IFERROR(FRACAS!$AM$5:$AM$9997,0)))
    ),"")</f>
        <v/>
      </c>
      <c r="LK227" s="354" t="str" cm="1">
        <f t="array" ref="LK227">IFERROR(
    (((K227/FRACAS!$AY$1)*60))
    /
    (((K227/FRACAS!$AY$1)*60) + SUMPRODUCT((FRACAS!$B$5:$B$9997=K$4)*(FRACAS!$D$5:$D$9997&lt;=K227)*(IFERROR(FRACAS!$AM$5:$AM$9997,0)))
    ),"")</f>
        <v/>
      </c>
      <c r="LL227" s="354" t="str" cm="1">
        <f t="array" ref="LL227">IFERROR(
    (((L227/FRACAS!$AY$1)*60))
    /
    (((L227/FRACAS!$AY$1)*60) + SUMPRODUCT((FRACAS!$B$5:$B$9997=L$4)*(FRACAS!$D$5:$D$9997&lt;=L227)*(IFERROR(FRACAS!$AM$5:$AM$9997,0)))
    ),"")</f>
        <v/>
      </c>
      <c r="LM227" s="354" t="str" cm="1">
        <f t="array" ref="LM227">IFERROR(
    (((M227/FRACAS!$AY$1)*60))
    /
    (((M227/FRACAS!$AY$1)*60) + SUMPRODUCT((FRACAS!$B$5:$B$9997=M$4)*(FRACAS!$D$5:$D$9997&lt;=M227)*(IFERROR(FRACAS!$AM$5:$AM$9997,0)))
    ),"")</f>
        <v/>
      </c>
      <c r="LN227" s="308"/>
      <c r="LO227" s="276"/>
      <c r="LP227" s="276"/>
      <c r="LQ227" s="276"/>
      <c r="LR227" s="276"/>
      <c r="LS227" s="276"/>
      <c r="LT227" s="276"/>
      <c r="LU227" s="276"/>
      <c r="LV227" s="276"/>
      <c r="LW227" s="276"/>
      <c r="LX227" s="276"/>
      <c r="LY227" s="276"/>
      <c r="LZ227" s="276"/>
      <c r="MA227" s="276"/>
      <c r="MB227" s="276"/>
      <c r="MC227" s="276"/>
      <c r="MD227" s="276"/>
      <c r="ME227" s="276"/>
      <c r="MF227" s="276"/>
      <c r="MG227" s="276"/>
      <c r="MH227" s="276"/>
      <c r="MI227" s="276"/>
      <c r="MJ227" s="276"/>
      <c r="MK227" s="276"/>
      <c r="ML227" s="276"/>
      <c r="MM227" s="276"/>
      <c r="MN227" s="276"/>
      <c r="MO227" s="276"/>
      <c r="MP227" s="276"/>
      <c r="MQ227" s="276"/>
      <c r="MR227" s="276"/>
      <c r="MS227" s="276"/>
      <c r="MT227" s="276"/>
      <c r="MU227" s="276"/>
      <c r="MV227" s="276"/>
      <c r="MW227" s="276"/>
      <c r="MX227" s="276"/>
      <c r="MY227" s="276"/>
      <c r="MZ227" s="276"/>
      <c r="NA227" s="277"/>
      <c r="ND227" s="345">
        <f t="shared" si="23"/>
        <v>0</v>
      </c>
      <c r="NE227" s="346" t="str">
        <f t="shared" si="21"/>
        <v/>
      </c>
      <c r="NF227" s="347" t="str" cm="1">
        <f t="array" ref="NF227">IF($ND227=0,"",(IFERROR( (IFERROR($ND227/FRACAS!$AY$1*60,0) - SUMPRODUCT( (FRACAS!$K$5:$K$9999=NF$2) * IFERROR(FRACAS!$AN$5:$AN$9999,0) ) ) / IFERROR($ND227/FRACAS!$AY$1*60,0), 1 )))</f>
        <v/>
      </c>
      <c r="NG227" s="347" t="str" cm="1">
        <f t="array" ref="NG227">IF($ND227=0,"",(IFERROR( (IFERROR($ND227/FRACAS!$AY$1*60,0) - SUMPRODUCT( (FRACAS!$K$5:$K$9999=NG$2) * IFERROR(FRACAS!$AN$5:$AN$9999,0) ) ) / IFERROR($ND227/FRACAS!$AY$1*60,0), 1 )))</f>
        <v/>
      </c>
      <c r="NH227" s="347" t="str" cm="1">
        <f t="array" ref="NH227">IF($ND227=0,"",(IFERROR( (IFERROR($ND227/FRACAS!$AY$1*60,0) - SUMPRODUCT( (FRACAS!$K$5:$K$9999=NH$2) * IFERROR(FRACAS!$AN$5:$AN$9999,0) ) ) / IFERROR($ND227/FRACAS!$AY$1*60,0), 1 )))</f>
        <v/>
      </c>
      <c r="NI227" s="347" t="str" cm="1">
        <f t="array" ref="NI227">IF($ND227=0,"",(IFERROR( (IFERROR($ND227/FRACAS!$AY$1*60,0) - SUMPRODUCT( (FRACAS!$K$5:$K$9999=NI$2) * IFERROR(FRACAS!$AN$5:$AN$9999,0) ) ) / IFERROR($ND227/FRACAS!$AY$1*60,0), 1 )))</f>
        <v/>
      </c>
      <c r="NJ227" s="347" t="str" cm="1">
        <f t="array" ref="NJ227">IF($ND227=0,"",(IFERROR( (IFERROR($ND227/FRACAS!$AY$1*60,0) - SUMPRODUCT( (FRACAS!$K$5:$K$9999=NJ$2) * IFERROR(FRACAS!$AN$5:$AN$9999,0) ) ) / IFERROR($ND227/FRACAS!$AY$1*60,0), 1 )))</f>
        <v/>
      </c>
      <c r="NK227" s="347" t="str" cm="1">
        <f t="array" ref="NK227">IF($ND227=0,"",(IFERROR( (IFERROR($ND227/FRACAS!$AY$1*60,0) - SUMPRODUCT( (FRACAS!$K$5:$K$9999=NK$2) * IFERROR(FRACAS!$AN$5:$AN$9999,0) ) ) / IFERROR($ND227/FRACAS!$AY$1*60,0), 1 )))</f>
        <v/>
      </c>
      <c r="NL227" s="347" t="str" cm="1">
        <f t="array" ref="NL227">IF($ND227=0,"",(IFERROR( (IFERROR($ND227/FRACAS!$AY$1*60,0) - SUMPRODUCT( (FRACAS!$K$5:$K$9999=NL$2) * IFERROR(FRACAS!$AN$5:$AN$9999,0) ) ) / IFERROR($ND227/FRACAS!$AY$1*60,0), 1 )))</f>
        <v/>
      </c>
      <c r="NM227" s="347" t="str" cm="1">
        <f t="array" ref="NM227">IF($ND227=0,"",(IFERROR( (IFERROR($ND227/FRACAS!$AY$1*60,0) - SUMPRODUCT( (FRACAS!$K$5:$K$9999=NM$2) * IFERROR(FRACAS!$AN$5:$AN$9999,0) ) ) / IFERROR($ND227/FRACAS!$AY$1*60,0), 1 )))</f>
        <v/>
      </c>
      <c r="NN227" s="347" t="str" cm="1">
        <f t="array" ref="NN227">IF($ND227=0,"",(IFERROR( (IFERROR($ND227/FRACAS!$AY$1*60,0) - SUMPRODUCT( (FRACAS!$K$5:$K$9999=NN$2) * IFERROR(FRACAS!$AN$5:$AN$9999,0) ) ) / IFERROR($ND227/FRACAS!$AY$1*60,0), 1 )))</f>
        <v/>
      </c>
      <c r="NO227" s="347" t="str" cm="1">
        <f t="array" ref="NO227">IF($ND227=0,"",(IFERROR( (IFERROR($ND227/FRACAS!$AY$1*60,0) - SUMPRODUCT( (FRACAS!$K$5:$K$9999=NO$2) * IFERROR(FRACAS!$AN$5:$AN$9999,0) ) ) / IFERROR($ND227/FRACAS!$AY$1*60,0), 1 )))</f>
        <v/>
      </c>
      <c r="NP227" s="347" t="str" cm="1">
        <f t="array" ref="NP227">IF($ND227=0,"",(IFERROR( (IFERROR($ND227/FRACAS!$AY$1*60,0) - SUMPRODUCT( (FRACAS!$K$5:$K$9999=NP$2) * IFERROR(FRACAS!$AN$5:$AN$9999,0) ) ) / IFERROR($ND227/FRACAS!$AY$1*60,0), 1 )))</f>
        <v/>
      </c>
      <c r="NQ227" s="347" t="str" cm="1">
        <f t="array" ref="NQ227">IF($ND227=0,"",(IFERROR( (IFERROR($ND227/FRACAS!$AY$1*60,0) - SUMPRODUCT( (FRACAS!$K$5:$K$9999=NQ$2) * IFERROR(FRACAS!$AN$5:$AN$9999,0) ) ) / IFERROR($ND227/FRACAS!$AY$1*60,0), 1 )))</f>
        <v/>
      </c>
      <c r="NR227" s="347" t="str" cm="1">
        <f t="array" ref="NR227">IF($ND227=0,"",(IFERROR( (IFERROR($ND227/FRACAS!$AY$1*60,0) - SUMPRODUCT( (FRACAS!$K$5:$K$9999=NR$2) * IFERROR(FRACAS!$AN$5:$AN$9999,0) ) ) / IFERROR($ND227/FRACAS!$AY$1*60,0), 1 )))</f>
        <v/>
      </c>
      <c r="NS227" s="347" t="str" cm="1">
        <f t="array" ref="NS227">IF($ND227=0,"",(IFERROR( (IFERROR($ND227/FRACAS!$AY$1*60,0) - SUMPRODUCT( (FRACAS!$K$5:$K$9999=NS$2) * IFERROR(FRACAS!$AN$5:$AN$9999,0) ) ) / IFERROR($ND227/FRACAS!$AY$1*60,0), 1 )))</f>
        <v/>
      </c>
      <c r="NT227" s="347" t="str" cm="1">
        <f t="array" ref="NT227">IF($ND227=0,"",(IFERROR( (IFERROR($ND227/FRACAS!$AY$1*60,0) - SUMPRODUCT( (FRACAS!$K$5:$K$9999=NT$2) * IFERROR(FRACAS!$AN$5:$AN$9999,0) ) ) / IFERROR($ND227/FRACAS!$AY$1*60,0), 1 )))</f>
        <v/>
      </c>
      <c r="NU227" s="347" t="str" cm="1">
        <f t="array" ref="NU227">IF($ND227=0,"",(IFERROR( (IFERROR($ND227/FRACAS!$AY$1*60,0) - SUMPRODUCT( (FRACAS!$K$5:$K$9999=NU$2) * IFERROR(FRACAS!$AN$5:$AN$9999,0) ) ) / IFERROR($ND227/FRACAS!$AY$1*60,0), 1 )))</f>
        <v/>
      </c>
      <c r="NV227" s="347" t="str" cm="1">
        <f t="array" ref="NV227">IF($ND227=0,"",(IFERROR( (IFERROR($ND227/FRACAS!$AY$1*60,0) - SUMPRODUCT( (FRACAS!$K$5:$K$9999=NV$2) * IFERROR(FRACAS!$AN$5:$AN$9999,0) ) ) / IFERROR($ND227/FRACAS!$AY$1*60,0), 1 )))</f>
        <v/>
      </c>
      <c r="NW227" s="347" t="str" cm="1">
        <f t="array" ref="NW227">IF($ND227=0,"",(IFERROR( (IFERROR($ND227/FRACAS!$AY$1*60,0) - SUMPRODUCT( (FRACAS!$K$5:$K$9999=NW$2) * IFERROR(FRACAS!$AN$5:$AN$9999,0) ) ) / IFERROR($ND227/FRACAS!$AY$1*60,0), 1 )))</f>
        <v/>
      </c>
      <c r="NX227" s="347" t="str" cm="1">
        <f t="array" ref="NX227">IF($ND227=0,"",(IFERROR( (IFERROR($ND227/FRACAS!$AY$1*60,0) - SUMPRODUCT( (FRACAS!$K$5:$K$9999=NX$2) * IFERROR(FRACAS!$AN$5:$AN$9999,0) ) ) / IFERROR($ND227/FRACAS!$AY$1*60,0), 1 )))</f>
        <v/>
      </c>
      <c r="NY227" s="347" t="str" cm="1">
        <f t="array" ref="NY227">IF($ND227=0,"",(IFERROR( (IFERROR($ND227/FRACAS!$AY$1*60,0) - SUMPRODUCT( (FRACAS!$K$5:$K$9999=NY$2) * IFERROR(FRACAS!$AN$5:$AN$9999,0) ) ) / IFERROR($ND227/FRACAS!$AY$1*60,0), 1 )))</f>
        <v/>
      </c>
      <c r="NZ227" s="347" t="str" cm="1">
        <f t="array" ref="NZ227">IF($ND227=0,"",(IFERROR( (IFERROR($ND227/FRACAS!$AY$1*60,0) - SUMPRODUCT( (FRACAS!$K$5:$K$9999=NZ$2) * IFERROR(FRACAS!$AN$5:$AN$9999,0) ) ) / IFERROR($ND227/FRACAS!$AY$1*60,0), 1 )))</f>
        <v/>
      </c>
      <c r="OA227" s="347" t="str" cm="1">
        <f t="array" ref="OA227">IF($ND227=0,"",(IFERROR( (IFERROR($ND227/FRACAS!$AY$1*60,0) - SUMPRODUCT( (FRACAS!$K$5:$K$9999=OA$2) * IFERROR(FRACAS!$AN$5:$AN$9999,0) ) ) / IFERROR($ND227/FRACAS!$AY$1*60,0), 1 )))</f>
        <v/>
      </c>
      <c r="OB227" s="347" t="str" cm="1">
        <f t="array" ref="OB227">IF($ND227=0,"",(IFERROR( (IFERROR($ND227/FRACAS!$AY$1*60,0) - SUMPRODUCT( (FRACAS!$K$5:$K$9999=OB$2) * IFERROR(FRACAS!$AN$5:$AN$9999,0) ) ) / IFERROR($ND227/FRACAS!$AY$1*60,0), 1 )))</f>
        <v/>
      </c>
      <c r="OC227" s="347" t="str" cm="1">
        <f t="array" ref="OC227">IF($ND227=0,"",(IFERROR( (IFERROR($ND227/FRACAS!$AY$1*60,0) - SUMPRODUCT( (FRACAS!$K$5:$K$9999=OC$2) * IFERROR(FRACAS!$AN$5:$AN$9999,0) ) ) / IFERROR($ND227/FRACAS!$AY$1*60,0), 1 )))</f>
        <v/>
      </c>
      <c r="OD227" s="347" t="str" cm="1">
        <f t="array" ref="OD227">IF($ND227=0,"",(IFERROR( (IFERROR($ND227/FRACAS!$AY$1*60,0) - SUMPRODUCT( (FRACAS!$K$5:$K$9999=OD$2) * IFERROR(FRACAS!$AN$5:$AN$9999,0) ) ) / IFERROR($ND227/FRACAS!$AY$1*60,0), 1 )))</f>
        <v/>
      </c>
      <c r="OE227" s="347" t="str" cm="1">
        <f t="array" ref="OE227">IF($ND227=0,"",(IFERROR( (IFERROR($ND227/FRACAS!$AY$1*60,0) - SUMPRODUCT( (FRACAS!$K$5:$K$9999=OE$2) * IFERROR(FRACAS!$AN$5:$AN$9999,0) ) ) / IFERROR($ND227/FRACAS!$AY$1*60,0), 1 )))</f>
        <v/>
      </c>
      <c r="OF227" s="347" t="str" cm="1">
        <f t="array" ref="OF227">IF($ND227=0,"",(IFERROR( (IFERROR($ND227/FRACAS!$AY$1*60,0) - SUMPRODUCT( (FRACAS!$K$5:$K$9999=OF$2) * IFERROR(FRACAS!$AN$5:$AN$9999,0) ) ) / IFERROR($ND227/FRACAS!$AY$1*60,0), 1 )))</f>
        <v/>
      </c>
      <c r="OG227" s="347" t="str" cm="1">
        <f t="array" ref="OG227">IF($ND227=0,"",(IFERROR( (IFERROR($ND227/FRACAS!$AY$1*60,0) - SUMPRODUCT( (FRACAS!$K$5:$K$9999=OG$2) * IFERROR(FRACAS!$AN$5:$AN$9999,0) ) ) / IFERROR($ND227/FRACAS!$AY$1*60,0), 1 )))</f>
        <v/>
      </c>
      <c r="OH227" s="347" t="str" cm="1">
        <f t="array" ref="OH227">IF($ND227=0,"",(IFERROR( (IFERROR($ND227/FRACAS!$AY$1*60,0) - SUMPRODUCT( (FRACAS!$K$5:$K$9999=OH$2) * IFERROR(FRACAS!$AN$5:$AN$9999,0) ) ) / IFERROR($ND227/FRACAS!$AY$1*60,0), 1 )))</f>
        <v/>
      </c>
      <c r="OI227" s="347" t="str" cm="1">
        <f t="array" ref="OI227">IF($ND227=0,"",(IFERROR( (IFERROR($ND227/FRACAS!$AY$1*60,0) - SUMPRODUCT( (FRACAS!$K$5:$K$9999=OI$2) * IFERROR(FRACAS!$AN$5:$AN$9999,0) ) ) / IFERROR($ND227/FRACAS!$AY$1*60,0), 1 )))</f>
        <v/>
      </c>
      <c r="OJ227" s="347" t="str" cm="1">
        <f t="array" ref="OJ227">IF($ND227=0,"",(IFERROR( (IFERROR($ND227/FRACAS!$AY$1*60,0) - SUMPRODUCT( (FRACAS!$K$5:$K$9999=OJ$2) * IFERROR(FRACAS!$AN$5:$AN$9999,0) ) ) / IFERROR($ND227/FRACAS!$AY$1*60,0), 1 )))</f>
        <v/>
      </c>
      <c r="OK227" s="347" t="str" cm="1">
        <f t="array" ref="OK227">IF($ND227=0,"",(IFERROR( (IFERROR($ND227/FRACAS!$AY$1*60,0) - SUMPRODUCT( (FRACAS!$K$5:$K$9999=OK$2) * IFERROR(FRACAS!$AN$5:$AN$9999,0) ) ) / IFERROR($ND227/FRACAS!$AY$1*60,0), 1 )))</f>
        <v/>
      </c>
      <c r="OL227" s="347" t="str" cm="1">
        <f t="array" ref="OL227">IF($ND227=0,"",(IFERROR( (IFERROR($ND227/FRACAS!$AY$1*60,0) - SUMPRODUCT( (FRACAS!$K$5:$K$9999=OL$2) * IFERROR(FRACAS!$AN$5:$AN$9999,0) ) ) / IFERROR($ND227/FRACAS!$AY$1*60,0), 1 )))</f>
        <v/>
      </c>
      <c r="OM227" s="347" t="str" cm="1">
        <f t="array" ref="OM227">IF($ND227=0,"",(IFERROR( (IFERROR($ND227/FRACAS!$AY$1*60,0) - SUMPRODUCT( (FRACAS!$K$5:$K$9999=OM$2) * IFERROR(FRACAS!$AN$5:$AN$9999,0) ) ) / IFERROR($ND227/FRACAS!$AY$1*60,0), 1 )))</f>
        <v/>
      </c>
      <c r="ON227" s="347" t="str" cm="1">
        <f t="array" ref="ON227">IF($ND227=0,"",(IFERROR( (IFERROR($ND227/FRACAS!$AY$1*60,0) - SUMPRODUCT( (FRACAS!$K$5:$K$9999=ON$2) * IFERROR(FRACAS!$AN$5:$AN$9999,0) ) ) / IFERROR($ND227/FRACAS!$AY$1*60,0), 1 )))</f>
        <v/>
      </c>
    </row>
    <row r="228" spans="2:404" ht="15" customHeight="1">
      <c r="B228" s="301" t="s">
        <v>231</v>
      </c>
      <c r="C228" s="302">
        <v>46822</v>
      </c>
      <c r="D228" s="279"/>
      <c r="E228" s="279"/>
      <c r="F228" s="279"/>
      <c r="G228" s="279"/>
      <c r="H228" s="279"/>
      <c r="I228" s="279"/>
      <c r="J228" s="279"/>
      <c r="K228" s="279"/>
      <c r="L228" s="279"/>
      <c r="M228" s="279"/>
      <c r="N228" s="305"/>
      <c r="O228" s="279"/>
      <c r="P228" s="279"/>
      <c r="Q228" s="279"/>
      <c r="R228" s="279"/>
      <c r="S228" s="279"/>
      <c r="T228" s="279"/>
      <c r="U228" s="279"/>
      <c r="V228" s="279"/>
      <c r="W228" s="279"/>
      <c r="X228" s="279"/>
      <c r="Y228" s="279"/>
      <c r="Z228" s="279"/>
      <c r="AA228" s="279"/>
      <c r="AB228" s="279"/>
      <c r="AC228" s="279"/>
      <c r="AD228" s="279"/>
      <c r="AE228" s="279"/>
      <c r="AF228" s="279"/>
      <c r="AG228" s="279"/>
      <c r="AH228" s="279"/>
      <c r="AI228" s="279"/>
      <c r="AJ228" s="279"/>
      <c r="AK228" s="279"/>
      <c r="AL228" s="279"/>
      <c r="AM228" s="279"/>
      <c r="AN228" s="279"/>
      <c r="AO228" s="279"/>
      <c r="AP228" s="279"/>
      <c r="AQ228" s="279"/>
      <c r="AR228" s="279"/>
      <c r="AS228" s="279"/>
      <c r="AT228" s="279"/>
      <c r="AU228" s="279"/>
      <c r="AV228" s="279"/>
      <c r="AW228" s="279"/>
      <c r="AX228" s="279"/>
      <c r="AY228" s="279"/>
      <c r="AZ228" s="279"/>
      <c r="BA228" s="280"/>
      <c r="BB228" s="266"/>
      <c r="BD228" s="352"/>
      <c r="BE228" s="352"/>
      <c r="BF228" s="352"/>
      <c r="BG228" s="352"/>
      <c r="BH228" s="352"/>
      <c r="BI228" s="352"/>
      <c r="BJ228" s="352"/>
      <c r="BK228" s="352"/>
      <c r="BL228" s="352"/>
      <c r="BM228" s="352"/>
      <c r="BN228" s="352"/>
      <c r="BO228" s="352"/>
      <c r="BP228" s="352"/>
      <c r="BQ228" s="352"/>
      <c r="BR228" s="352"/>
      <c r="BS228" s="352"/>
      <c r="BT228" s="352"/>
      <c r="BU228" s="352"/>
      <c r="BV228" s="352"/>
      <c r="BW228" s="352"/>
      <c r="BX228" s="352"/>
      <c r="BY228" s="352"/>
      <c r="BZ228" s="352"/>
      <c r="CA228" s="352"/>
      <c r="CB228" s="352"/>
      <c r="CC228" s="352"/>
      <c r="CD228" s="352"/>
      <c r="CE228" s="352"/>
      <c r="CF228" s="352"/>
      <c r="CG228" s="352"/>
      <c r="CH228" s="352"/>
      <c r="CI228" s="352"/>
      <c r="CJ228" s="352"/>
      <c r="CK228" s="352"/>
      <c r="CL228" s="352"/>
      <c r="CM228" s="352"/>
      <c r="CN228" s="352"/>
      <c r="CO228" s="352"/>
      <c r="CP228" s="352"/>
      <c r="CQ228" s="352"/>
      <c r="CR228" s="352"/>
      <c r="CS228" s="352"/>
      <c r="CT228" s="352"/>
      <c r="CU228" s="352"/>
      <c r="CV228" s="352"/>
      <c r="CW228" s="352"/>
      <c r="CX228" s="352"/>
      <c r="CY228" s="352"/>
      <c r="CZ228" s="352"/>
      <c r="DA228" s="352"/>
      <c r="DC228" s="266">
        <f t="shared" si="19"/>
        <v>0</v>
      </c>
      <c r="DD228" s="302" t="str">
        <f t="shared" si="20"/>
        <v/>
      </c>
      <c r="DE228" s="328" t="str">
        <f>IF(D228&gt; 0,(COUNTIFS(FRACAS!$B$5:$B$9997, D$4, FRACAS!$D$5:$D$9997, "&lt;="&amp;D228)), "" )</f>
        <v/>
      </c>
      <c r="DF228" s="282" t="str">
        <f>IF(E228&gt; 0,(COUNTIFS(FRACAS!$B$5:$B$9997, E$4, FRACAS!$D$5:$D$9997, "&lt;="&amp;E228)), "" )</f>
        <v/>
      </c>
      <c r="DG228" s="282" t="str">
        <f>IF(F228&gt; 0,(COUNTIFS(FRACAS!$B$5:$B$9997, F$4, FRACAS!$D$5:$D$9997, "&lt;="&amp;F228)), "" )</f>
        <v/>
      </c>
      <c r="DH228" s="282" t="str">
        <f>IF(G228&gt; 0,(COUNTIFS(FRACAS!$B$5:$B$9997, G$4, FRACAS!$D$5:$D$9997, "&lt;="&amp;G228)), "" )</f>
        <v/>
      </c>
      <c r="DI228" s="282" t="str">
        <f>IF(H228&gt; 0,(COUNTIFS(FRACAS!$B$5:$B$9997, H$4, FRACAS!$D$5:$D$9997, "&lt;="&amp;H228)), "" )</f>
        <v/>
      </c>
      <c r="DJ228" s="282" t="str">
        <f>IF(I228&gt; 0,(COUNTIFS(FRACAS!$B$5:$B$9997, I$4, FRACAS!$D$5:$D$9997, "&lt;="&amp;I228)), "" )</f>
        <v/>
      </c>
      <c r="DK228" s="282" t="str">
        <f>IF(J228&gt; 0,(COUNTIFS(FRACAS!$B$5:$B$9997, J$4, FRACAS!$D$5:$D$9997, "&lt;="&amp;J228)), "" )</f>
        <v/>
      </c>
      <c r="DL228" s="282" t="str">
        <f>IF(K228&gt; 0,(COUNTIFS(FRACAS!$B$5:$B$9997, K$4, FRACAS!$D$5:$D$9997, "&lt;="&amp;K228)), "" )</f>
        <v/>
      </c>
      <c r="DM228" s="282" t="str">
        <f>IF(L228&gt; 0,(COUNTIFS(FRACAS!$B$5:$B$9997, L$4, FRACAS!$D$5:$D$9997, "&lt;="&amp;L228)), "" )</f>
        <v/>
      </c>
      <c r="DN228" s="282" t="str">
        <f>IF(M228&gt; 0,(COUNTIFS(FRACAS!$B$5:$B$9997, M$4, FRACAS!$D$5:$D$9997, "&lt;="&amp;M228)), "" )</f>
        <v/>
      </c>
      <c r="DO228" s="308"/>
      <c r="DP228" s="276"/>
      <c r="DQ228" s="276"/>
      <c r="DR228" s="276"/>
      <c r="DS228" s="276"/>
      <c r="DT228" s="276"/>
      <c r="DU228" s="276"/>
      <c r="DV228" s="276"/>
      <c r="DW228" s="276"/>
      <c r="DX228" s="276"/>
      <c r="DY228" s="276"/>
      <c r="DZ228" s="276"/>
      <c r="EA228" s="276"/>
      <c r="EB228" s="276"/>
      <c r="EC228" s="276"/>
      <c r="ED228" s="276"/>
      <c r="EE228" s="276"/>
      <c r="EF228" s="276"/>
      <c r="EG228" s="276"/>
      <c r="EH228" s="276"/>
      <c r="EI228" s="276"/>
      <c r="EJ228" s="276"/>
      <c r="EK228" s="276"/>
      <c r="EL228" s="276"/>
      <c r="EM228" s="276"/>
      <c r="EN228" s="276"/>
      <c r="EO228" s="276"/>
      <c r="EP228" s="276"/>
      <c r="EQ228" s="276"/>
      <c r="ER228" s="276"/>
      <c r="ES228" s="276"/>
      <c r="ET228" s="276"/>
      <c r="EU228" s="276"/>
      <c r="EV228" s="276"/>
      <c r="EW228" s="276"/>
      <c r="EX228" s="276"/>
      <c r="EY228" s="276"/>
      <c r="EZ228" s="276"/>
      <c r="FA228" s="276"/>
      <c r="FB228" s="277"/>
      <c r="JN228" s="310"/>
      <c r="JO228" s="309"/>
      <c r="JP228" s="309"/>
      <c r="JQ228" s="309"/>
      <c r="JR228" s="309"/>
      <c r="JS228" s="309"/>
      <c r="JT228" s="309"/>
      <c r="JU228" s="309"/>
      <c r="JV228" s="309"/>
      <c r="JW228" s="309"/>
      <c r="JX228" s="309"/>
      <c r="JY228" s="309"/>
      <c r="JZ228" s="309"/>
      <c r="KA228" s="309"/>
      <c r="KB228" s="309"/>
      <c r="KC228" s="309"/>
      <c r="KD228" s="309"/>
      <c r="KE228" s="309"/>
      <c r="KF228" s="309"/>
      <c r="KG228" s="309"/>
      <c r="KH228" s="309"/>
      <c r="KI228" s="309"/>
      <c r="KJ228" s="309"/>
      <c r="KK228" s="309"/>
      <c r="KL228" s="309"/>
      <c r="KM228" s="309"/>
      <c r="KN228" s="309"/>
      <c r="KO228" s="309"/>
      <c r="KP228" s="309"/>
      <c r="KQ228" s="309"/>
      <c r="KR228" s="309"/>
      <c r="KS228" s="309"/>
      <c r="KT228" s="309"/>
      <c r="KU228" s="309"/>
      <c r="KV228" s="309"/>
      <c r="KW228" s="309"/>
      <c r="KX228" s="309"/>
      <c r="KY228" s="309"/>
      <c r="KZ228" s="309"/>
      <c r="LA228" s="309"/>
      <c r="LC228" s="302" t="str">
        <f t="shared" si="22"/>
        <v/>
      </c>
      <c r="LD228" s="354" t="str" cm="1">
        <f t="array" ref="LD228">IFERROR(
    (((D228/FRACAS!$AY$1)*60))
    /
    (((D228/FRACAS!$AY$1)*60) + SUMPRODUCT((FRACAS!$B$5:$B$9997=D$4)*(FRACAS!$D$5:$D$9997&lt;=D228)*(IFERROR(FRACAS!$AM$5:$AM$9997,0)))
    ),"")</f>
        <v/>
      </c>
      <c r="LE228" s="354" t="str" cm="1">
        <f t="array" ref="LE228">IFERROR(
    (((E228/FRACAS!$AY$1)*60))
    /
    (((E228/FRACAS!$AY$1)*60) + SUMPRODUCT((FRACAS!$B$5:$B$9997=E$4)*(FRACAS!$D$5:$D$9997&lt;=E228)*(IFERROR(FRACAS!$AM$5:$AM$9997,0)))
    ),"")</f>
        <v/>
      </c>
      <c r="LF228" s="354" t="str" cm="1">
        <f t="array" ref="LF228">IFERROR(
    (((F228/FRACAS!$AY$1)*60))
    /
    (((F228/FRACAS!$AY$1)*60) + SUMPRODUCT((FRACAS!$B$5:$B$9997=F$4)*(FRACAS!$D$5:$D$9997&lt;=F228)*(IFERROR(FRACAS!$AM$5:$AM$9997,0)))
    ),"")</f>
        <v/>
      </c>
      <c r="LG228" s="354" t="str" cm="1">
        <f t="array" ref="LG228">IFERROR(
    (((G228/FRACAS!$AY$1)*60))
    /
    (((G228/FRACAS!$AY$1)*60) + SUMPRODUCT((FRACAS!$B$5:$B$9997=G$4)*(FRACAS!$D$5:$D$9997&lt;=G228)*(IFERROR(FRACAS!$AM$5:$AM$9997,0)))
    ),"")</f>
        <v/>
      </c>
      <c r="LH228" s="354" t="str" cm="1">
        <f t="array" ref="LH228">IFERROR(
    (((H228/FRACAS!$AY$1)*60))
    /
    (((H228/FRACAS!$AY$1)*60) + SUMPRODUCT((FRACAS!$B$5:$B$9997=H$4)*(FRACAS!$D$5:$D$9997&lt;=H228)*(IFERROR(FRACAS!$AM$5:$AM$9997,0)))
    ),"")</f>
        <v/>
      </c>
      <c r="LI228" s="354" t="str" cm="1">
        <f t="array" ref="LI228">IFERROR(
    (((I228/FRACAS!$AY$1)*60))
    /
    (((I228/FRACAS!$AY$1)*60) + SUMPRODUCT((FRACAS!$B$5:$B$9997=I$4)*(FRACAS!$D$5:$D$9997&lt;=I228)*(IFERROR(FRACAS!$AM$5:$AM$9997,0)))
    ),"")</f>
        <v/>
      </c>
      <c r="LJ228" s="354" t="str" cm="1">
        <f t="array" ref="LJ228">IFERROR(
    (((J228/FRACAS!$AY$1)*60))
    /
    (((J228/FRACAS!$AY$1)*60) + SUMPRODUCT((FRACAS!$B$5:$B$9997=J$4)*(FRACAS!$D$5:$D$9997&lt;=J228)*(IFERROR(FRACAS!$AM$5:$AM$9997,0)))
    ),"")</f>
        <v/>
      </c>
      <c r="LK228" s="354" t="str" cm="1">
        <f t="array" ref="LK228">IFERROR(
    (((K228/FRACAS!$AY$1)*60))
    /
    (((K228/FRACAS!$AY$1)*60) + SUMPRODUCT((FRACAS!$B$5:$B$9997=K$4)*(FRACAS!$D$5:$D$9997&lt;=K228)*(IFERROR(FRACAS!$AM$5:$AM$9997,0)))
    ),"")</f>
        <v/>
      </c>
      <c r="LL228" s="354" t="str" cm="1">
        <f t="array" ref="LL228">IFERROR(
    (((L228/FRACAS!$AY$1)*60))
    /
    (((L228/FRACAS!$AY$1)*60) + SUMPRODUCT((FRACAS!$B$5:$B$9997=L$4)*(FRACAS!$D$5:$D$9997&lt;=L228)*(IFERROR(FRACAS!$AM$5:$AM$9997,0)))
    ),"")</f>
        <v/>
      </c>
      <c r="LM228" s="354" t="str" cm="1">
        <f t="array" ref="LM228">IFERROR(
    (((M228/FRACAS!$AY$1)*60))
    /
    (((M228/FRACAS!$AY$1)*60) + SUMPRODUCT((FRACAS!$B$5:$B$9997=M$4)*(FRACAS!$D$5:$D$9997&lt;=M228)*(IFERROR(FRACAS!$AM$5:$AM$9997,0)))
    ),"")</f>
        <v/>
      </c>
      <c r="LN228" s="308"/>
      <c r="LO228" s="276"/>
      <c r="LP228" s="276"/>
      <c r="LQ228" s="276"/>
      <c r="LR228" s="276"/>
      <c r="LS228" s="276"/>
      <c r="LT228" s="276"/>
      <c r="LU228" s="276"/>
      <c r="LV228" s="276"/>
      <c r="LW228" s="276"/>
      <c r="LX228" s="276"/>
      <c r="LY228" s="276"/>
      <c r="LZ228" s="276"/>
      <c r="MA228" s="276"/>
      <c r="MB228" s="276"/>
      <c r="MC228" s="276"/>
      <c r="MD228" s="276"/>
      <c r="ME228" s="276"/>
      <c r="MF228" s="276"/>
      <c r="MG228" s="276"/>
      <c r="MH228" s="276"/>
      <c r="MI228" s="276"/>
      <c r="MJ228" s="276"/>
      <c r="MK228" s="276"/>
      <c r="ML228" s="276"/>
      <c r="MM228" s="276"/>
      <c r="MN228" s="276"/>
      <c r="MO228" s="276"/>
      <c r="MP228" s="276"/>
      <c r="MQ228" s="276"/>
      <c r="MR228" s="276"/>
      <c r="MS228" s="276"/>
      <c r="MT228" s="276"/>
      <c r="MU228" s="276"/>
      <c r="MV228" s="276"/>
      <c r="MW228" s="276"/>
      <c r="MX228" s="276"/>
      <c r="MY228" s="276"/>
      <c r="MZ228" s="276"/>
      <c r="NA228" s="277"/>
      <c r="ND228" s="345">
        <f t="shared" si="23"/>
        <v>0</v>
      </c>
      <c r="NE228" s="346" t="str">
        <f t="shared" si="21"/>
        <v/>
      </c>
      <c r="NF228" s="347" t="str" cm="1">
        <f t="array" ref="NF228">IF($ND228=0,"",(IFERROR( (IFERROR($ND228/FRACAS!$AY$1*60,0) - SUMPRODUCT( (FRACAS!$K$5:$K$9999=NF$2) * IFERROR(FRACAS!$AN$5:$AN$9999,0) ) ) / IFERROR($ND228/FRACAS!$AY$1*60,0), 1 )))</f>
        <v/>
      </c>
      <c r="NG228" s="347" t="str" cm="1">
        <f t="array" ref="NG228">IF($ND228=0,"",(IFERROR( (IFERROR($ND228/FRACAS!$AY$1*60,0) - SUMPRODUCT( (FRACAS!$K$5:$K$9999=NG$2) * IFERROR(FRACAS!$AN$5:$AN$9999,0) ) ) / IFERROR($ND228/FRACAS!$AY$1*60,0), 1 )))</f>
        <v/>
      </c>
      <c r="NH228" s="347" t="str" cm="1">
        <f t="array" ref="NH228">IF($ND228=0,"",(IFERROR( (IFERROR($ND228/FRACAS!$AY$1*60,0) - SUMPRODUCT( (FRACAS!$K$5:$K$9999=NH$2) * IFERROR(FRACAS!$AN$5:$AN$9999,0) ) ) / IFERROR($ND228/FRACAS!$AY$1*60,0), 1 )))</f>
        <v/>
      </c>
      <c r="NI228" s="347" t="str" cm="1">
        <f t="array" ref="NI228">IF($ND228=0,"",(IFERROR( (IFERROR($ND228/FRACAS!$AY$1*60,0) - SUMPRODUCT( (FRACAS!$K$5:$K$9999=NI$2) * IFERROR(FRACAS!$AN$5:$AN$9999,0) ) ) / IFERROR($ND228/FRACAS!$AY$1*60,0), 1 )))</f>
        <v/>
      </c>
      <c r="NJ228" s="347" t="str" cm="1">
        <f t="array" ref="NJ228">IF($ND228=0,"",(IFERROR( (IFERROR($ND228/FRACAS!$AY$1*60,0) - SUMPRODUCT( (FRACAS!$K$5:$K$9999=NJ$2) * IFERROR(FRACAS!$AN$5:$AN$9999,0) ) ) / IFERROR($ND228/FRACAS!$AY$1*60,0), 1 )))</f>
        <v/>
      </c>
      <c r="NK228" s="347" t="str" cm="1">
        <f t="array" ref="NK228">IF($ND228=0,"",(IFERROR( (IFERROR($ND228/FRACAS!$AY$1*60,0) - SUMPRODUCT( (FRACAS!$K$5:$K$9999=NK$2) * IFERROR(FRACAS!$AN$5:$AN$9999,0) ) ) / IFERROR($ND228/FRACAS!$AY$1*60,0), 1 )))</f>
        <v/>
      </c>
      <c r="NL228" s="347" t="str" cm="1">
        <f t="array" ref="NL228">IF($ND228=0,"",(IFERROR( (IFERROR($ND228/FRACAS!$AY$1*60,0) - SUMPRODUCT( (FRACAS!$K$5:$K$9999=NL$2) * IFERROR(FRACAS!$AN$5:$AN$9999,0) ) ) / IFERROR($ND228/FRACAS!$AY$1*60,0), 1 )))</f>
        <v/>
      </c>
      <c r="NM228" s="347" t="str" cm="1">
        <f t="array" ref="NM228">IF($ND228=0,"",(IFERROR( (IFERROR($ND228/FRACAS!$AY$1*60,0) - SUMPRODUCT( (FRACAS!$K$5:$K$9999=NM$2) * IFERROR(FRACAS!$AN$5:$AN$9999,0) ) ) / IFERROR($ND228/FRACAS!$AY$1*60,0), 1 )))</f>
        <v/>
      </c>
      <c r="NN228" s="347" t="str" cm="1">
        <f t="array" ref="NN228">IF($ND228=0,"",(IFERROR( (IFERROR($ND228/FRACAS!$AY$1*60,0) - SUMPRODUCT( (FRACAS!$K$5:$K$9999=NN$2) * IFERROR(FRACAS!$AN$5:$AN$9999,0) ) ) / IFERROR($ND228/FRACAS!$AY$1*60,0), 1 )))</f>
        <v/>
      </c>
      <c r="NO228" s="347" t="str" cm="1">
        <f t="array" ref="NO228">IF($ND228=0,"",(IFERROR( (IFERROR($ND228/FRACAS!$AY$1*60,0) - SUMPRODUCT( (FRACAS!$K$5:$K$9999=NO$2) * IFERROR(FRACAS!$AN$5:$AN$9999,0) ) ) / IFERROR($ND228/FRACAS!$AY$1*60,0), 1 )))</f>
        <v/>
      </c>
      <c r="NP228" s="347" t="str" cm="1">
        <f t="array" ref="NP228">IF($ND228=0,"",(IFERROR( (IFERROR($ND228/FRACAS!$AY$1*60,0) - SUMPRODUCT( (FRACAS!$K$5:$K$9999=NP$2) * IFERROR(FRACAS!$AN$5:$AN$9999,0) ) ) / IFERROR($ND228/FRACAS!$AY$1*60,0), 1 )))</f>
        <v/>
      </c>
      <c r="NQ228" s="347" t="str" cm="1">
        <f t="array" ref="NQ228">IF($ND228=0,"",(IFERROR( (IFERROR($ND228/FRACAS!$AY$1*60,0) - SUMPRODUCT( (FRACAS!$K$5:$K$9999=NQ$2) * IFERROR(FRACAS!$AN$5:$AN$9999,0) ) ) / IFERROR($ND228/FRACAS!$AY$1*60,0), 1 )))</f>
        <v/>
      </c>
      <c r="NR228" s="347" t="str" cm="1">
        <f t="array" ref="NR228">IF($ND228=0,"",(IFERROR( (IFERROR($ND228/FRACAS!$AY$1*60,0) - SUMPRODUCT( (FRACAS!$K$5:$K$9999=NR$2) * IFERROR(FRACAS!$AN$5:$AN$9999,0) ) ) / IFERROR($ND228/FRACAS!$AY$1*60,0), 1 )))</f>
        <v/>
      </c>
      <c r="NS228" s="347" t="str" cm="1">
        <f t="array" ref="NS228">IF($ND228=0,"",(IFERROR( (IFERROR($ND228/FRACAS!$AY$1*60,0) - SUMPRODUCT( (FRACAS!$K$5:$K$9999=NS$2) * IFERROR(FRACAS!$AN$5:$AN$9999,0) ) ) / IFERROR($ND228/FRACAS!$AY$1*60,0), 1 )))</f>
        <v/>
      </c>
      <c r="NT228" s="347" t="str" cm="1">
        <f t="array" ref="NT228">IF($ND228=0,"",(IFERROR( (IFERROR($ND228/FRACAS!$AY$1*60,0) - SUMPRODUCT( (FRACAS!$K$5:$K$9999=NT$2) * IFERROR(FRACAS!$AN$5:$AN$9999,0) ) ) / IFERROR($ND228/FRACAS!$AY$1*60,0), 1 )))</f>
        <v/>
      </c>
      <c r="NU228" s="347" t="str" cm="1">
        <f t="array" ref="NU228">IF($ND228=0,"",(IFERROR( (IFERROR($ND228/FRACAS!$AY$1*60,0) - SUMPRODUCT( (FRACAS!$K$5:$K$9999=NU$2) * IFERROR(FRACAS!$AN$5:$AN$9999,0) ) ) / IFERROR($ND228/FRACAS!$AY$1*60,0), 1 )))</f>
        <v/>
      </c>
      <c r="NV228" s="347" t="str" cm="1">
        <f t="array" ref="NV228">IF($ND228=0,"",(IFERROR( (IFERROR($ND228/FRACAS!$AY$1*60,0) - SUMPRODUCT( (FRACAS!$K$5:$K$9999=NV$2) * IFERROR(FRACAS!$AN$5:$AN$9999,0) ) ) / IFERROR($ND228/FRACAS!$AY$1*60,0), 1 )))</f>
        <v/>
      </c>
      <c r="NW228" s="347" t="str" cm="1">
        <f t="array" ref="NW228">IF($ND228=0,"",(IFERROR( (IFERROR($ND228/FRACAS!$AY$1*60,0) - SUMPRODUCT( (FRACAS!$K$5:$K$9999=NW$2) * IFERROR(FRACAS!$AN$5:$AN$9999,0) ) ) / IFERROR($ND228/FRACAS!$AY$1*60,0), 1 )))</f>
        <v/>
      </c>
      <c r="NX228" s="347" t="str" cm="1">
        <f t="array" ref="NX228">IF($ND228=0,"",(IFERROR( (IFERROR($ND228/FRACAS!$AY$1*60,0) - SUMPRODUCT( (FRACAS!$K$5:$K$9999=NX$2) * IFERROR(FRACAS!$AN$5:$AN$9999,0) ) ) / IFERROR($ND228/FRACAS!$AY$1*60,0), 1 )))</f>
        <v/>
      </c>
      <c r="NY228" s="347" t="str" cm="1">
        <f t="array" ref="NY228">IF($ND228=0,"",(IFERROR( (IFERROR($ND228/FRACAS!$AY$1*60,0) - SUMPRODUCT( (FRACAS!$K$5:$K$9999=NY$2) * IFERROR(FRACAS!$AN$5:$AN$9999,0) ) ) / IFERROR($ND228/FRACAS!$AY$1*60,0), 1 )))</f>
        <v/>
      </c>
      <c r="NZ228" s="347" t="str" cm="1">
        <f t="array" ref="NZ228">IF($ND228=0,"",(IFERROR( (IFERROR($ND228/FRACAS!$AY$1*60,0) - SUMPRODUCT( (FRACAS!$K$5:$K$9999=NZ$2) * IFERROR(FRACAS!$AN$5:$AN$9999,0) ) ) / IFERROR($ND228/FRACAS!$AY$1*60,0), 1 )))</f>
        <v/>
      </c>
      <c r="OA228" s="347" t="str" cm="1">
        <f t="array" ref="OA228">IF($ND228=0,"",(IFERROR( (IFERROR($ND228/FRACAS!$AY$1*60,0) - SUMPRODUCT( (FRACAS!$K$5:$K$9999=OA$2) * IFERROR(FRACAS!$AN$5:$AN$9999,0) ) ) / IFERROR($ND228/FRACAS!$AY$1*60,0), 1 )))</f>
        <v/>
      </c>
      <c r="OB228" s="347" t="str" cm="1">
        <f t="array" ref="OB228">IF($ND228=0,"",(IFERROR( (IFERROR($ND228/FRACAS!$AY$1*60,0) - SUMPRODUCT( (FRACAS!$K$5:$K$9999=OB$2) * IFERROR(FRACAS!$AN$5:$AN$9999,0) ) ) / IFERROR($ND228/FRACAS!$AY$1*60,0), 1 )))</f>
        <v/>
      </c>
      <c r="OC228" s="347" t="str" cm="1">
        <f t="array" ref="OC228">IF($ND228=0,"",(IFERROR( (IFERROR($ND228/FRACAS!$AY$1*60,0) - SUMPRODUCT( (FRACAS!$K$5:$K$9999=OC$2) * IFERROR(FRACAS!$AN$5:$AN$9999,0) ) ) / IFERROR($ND228/FRACAS!$AY$1*60,0), 1 )))</f>
        <v/>
      </c>
      <c r="OD228" s="347" t="str" cm="1">
        <f t="array" ref="OD228">IF($ND228=0,"",(IFERROR( (IFERROR($ND228/FRACAS!$AY$1*60,0) - SUMPRODUCT( (FRACAS!$K$5:$K$9999=OD$2) * IFERROR(FRACAS!$AN$5:$AN$9999,0) ) ) / IFERROR($ND228/FRACAS!$AY$1*60,0), 1 )))</f>
        <v/>
      </c>
      <c r="OE228" s="347" t="str" cm="1">
        <f t="array" ref="OE228">IF($ND228=0,"",(IFERROR( (IFERROR($ND228/FRACAS!$AY$1*60,0) - SUMPRODUCT( (FRACAS!$K$5:$K$9999=OE$2) * IFERROR(FRACAS!$AN$5:$AN$9999,0) ) ) / IFERROR($ND228/FRACAS!$AY$1*60,0), 1 )))</f>
        <v/>
      </c>
      <c r="OF228" s="347" t="str" cm="1">
        <f t="array" ref="OF228">IF($ND228=0,"",(IFERROR( (IFERROR($ND228/FRACAS!$AY$1*60,0) - SUMPRODUCT( (FRACAS!$K$5:$K$9999=OF$2) * IFERROR(FRACAS!$AN$5:$AN$9999,0) ) ) / IFERROR($ND228/FRACAS!$AY$1*60,0), 1 )))</f>
        <v/>
      </c>
      <c r="OG228" s="347" t="str" cm="1">
        <f t="array" ref="OG228">IF($ND228=0,"",(IFERROR( (IFERROR($ND228/FRACAS!$AY$1*60,0) - SUMPRODUCT( (FRACAS!$K$5:$K$9999=OG$2) * IFERROR(FRACAS!$AN$5:$AN$9999,0) ) ) / IFERROR($ND228/FRACAS!$AY$1*60,0), 1 )))</f>
        <v/>
      </c>
      <c r="OH228" s="347" t="str" cm="1">
        <f t="array" ref="OH228">IF($ND228=0,"",(IFERROR( (IFERROR($ND228/FRACAS!$AY$1*60,0) - SUMPRODUCT( (FRACAS!$K$5:$K$9999=OH$2) * IFERROR(FRACAS!$AN$5:$AN$9999,0) ) ) / IFERROR($ND228/FRACAS!$AY$1*60,0), 1 )))</f>
        <v/>
      </c>
      <c r="OI228" s="347" t="str" cm="1">
        <f t="array" ref="OI228">IF($ND228=0,"",(IFERROR( (IFERROR($ND228/FRACAS!$AY$1*60,0) - SUMPRODUCT( (FRACAS!$K$5:$K$9999=OI$2) * IFERROR(FRACAS!$AN$5:$AN$9999,0) ) ) / IFERROR($ND228/FRACAS!$AY$1*60,0), 1 )))</f>
        <v/>
      </c>
      <c r="OJ228" s="347" t="str" cm="1">
        <f t="array" ref="OJ228">IF($ND228=0,"",(IFERROR( (IFERROR($ND228/FRACAS!$AY$1*60,0) - SUMPRODUCT( (FRACAS!$K$5:$K$9999=OJ$2) * IFERROR(FRACAS!$AN$5:$AN$9999,0) ) ) / IFERROR($ND228/FRACAS!$AY$1*60,0), 1 )))</f>
        <v/>
      </c>
      <c r="OK228" s="347" t="str" cm="1">
        <f t="array" ref="OK228">IF($ND228=0,"",(IFERROR( (IFERROR($ND228/FRACAS!$AY$1*60,0) - SUMPRODUCT( (FRACAS!$K$5:$K$9999=OK$2) * IFERROR(FRACAS!$AN$5:$AN$9999,0) ) ) / IFERROR($ND228/FRACAS!$AY$1*60,0), 1 )))</f>
        <v/>
      </c>
      <c r="OL228" s="347" t="str" cm="1">
        <f t="array" ref="OL228">IF($ND228=0,"",(IFERROR( (IFERROR($ND228/FRACAS!$AY$1*60,0) - SUMPRODUCT( (FRACAS!$K$5:$K$9999=OL$2) * IFERROR(FRACAS!$AN$5:$AN$9999,0) ) ) / IFERROR($ND228/FRACAS!$AY$1*60,0), 1 )))</f>
        <v/>
      </c>
      <c r="OM228" s="347" t="str" cm="1">
        <f t="array" ref="OM228">IF($ND228=0,"",(IFERROR( (IFERROR($ND228/FRACAS!$AY$1*60,0) - SUMPRODUCT( (FRACAS!$K$5:$K$9999=OM$2) * IFERROR(FRACAS!$AN$5:$AN$9999,0) ) ) / IFERROR($ND228/FRACAS!$AY$1*60,0), 1 )))</f>
        <v/>
      </c>
      <c r="ON228" s="347" t="str" cm="1">
        <f t="array" ref="ON228">IF($ND228=0,"",(IFERROR( (IFERROR($ND228/FRACAS!$AY$1*60,0) - SUMPRODUCT( (FRACAS!$K$5:$K$9999=ON$2) * IFERROR(FRACAS!$AN$5:$AN$9999,0) ) ) / IFERROR($ND228/FRACAS!$AY$1*60,0), 1 )))</f>
        <v/>
      </c>
    </row>
    <row r="229" spans="2:404" ht="15" customHeight="1">
      <c r="B229" s="301" t="s">
        <v>232</v>
      </c>
      <c r="C229" s="302">
        <v>46829</v>
      </c>
      <c r="D229" s="279"/>
      <c r="E229" s="279"/>
      <c r="F229" s="279"/>
      <c r="G229" s="279"/>
      <c r="H229" s="279"/>
      <c r="I229" s="279"/>
      <c r="J229" s="279"/>
      <c r="K229" s="279"/>
      <c r="L229" s="279"/>
      <c r="M229" s="279"/>
      <c r="N229" s="305"/>
      <c r="O229" s="279"/>
      <c r="P229" s="279"/>
      <c r="Q229" s="279"/>
      <c r="R229" s="279"/>
      <c r="S229" s="279"/>
      <c r="T229" s="279"/>
      <c r="U229" s="279"/>
      <c r="V229" s="279"/>
      <c r="W229" s="279"/>
      <c r="X229" s="279"/>
      <c r="Y229" s="279"/>
      <c r="Z229" s="279"/>
      <c r="AA229" s="279"/>
      <c r="AB229" s="279"/>
      <c r="AC229" s="279"/>
      <c r="AD229" s="279"/>
      <c r="AE229" s="279"/>
      <c r="AF229" s="279"/>
      <c r="AG229" s="279"/>
      <c r="AH229" s="279"/>
      <c r="AI229" s="279"/>
      <c r="AJ229" s="279"/>
      <c r="AK229" s="279"/>
      <c r="AL229" s="279"/>
      <c r="AM229" s="279"/>
      <c r="AN229" s="279"/>
      <c r="AO229" s="279"/>
      <c r="AP229" s="279"/>
      <c r="AQ229" s="279"/>
      <c r="AR229" s="279"/>
      <c r="AS229" s="279"/>
      <c r="AT229" s="279"/>
      <c r="AU229" s="279"/>
      <c r="AV229" s="279"/>
      <c r="AW229" s="279"/>
      <c r="AX229" s="279"/>
      <c r="AY229" s="279"/>
      <c r="AZ229" s="279"/>
      <c r="BA229" s="280"/>
      <c r="BB229" s="266"/>
      <c r="BD229" s="352"/>
      <c r="BE229" s="352"/>
      <c r="BF229" s="352"/>
      <c r="BG229" s="352"/>
      <c r="BH229" s="352"/>
      <c r="BI229" s="352"/>
      <c r="BJ229" s="352"/>
      <c r="BK229" s="352"/>
      <c r="BL229" s="352"/>
      <c r="BM229" s="352"/>
      <c r="BN229" s="352"/>
      <c r="BO229" s="352"/>
      <c r="BP229" s="352"/>
      <c r="BQ229" s="352"/>
      <c r="BR229" s="352"/>
      <c r="BS229" s="352"/>
      <c r="BT229" s="352"/>
      <c r="BU229" s="352"/>
      <c r="BV229" s="352"/>
      <c r="BW229" s="352"/>
      <c r="BX229" s="352"/>
      <c r="BY229" s="352"/>
      <c r="BZ229" s="352"/>
      <c r="CA229" s="352"/>
      <c r="CB229" s="352"/>
      <c r="CC229" s="352"/>
      <c r="CD229" s="352"/>
      <c r="CE229" s="352"/>
      <c r="CF229" s="352"/>
      <c r="CG229" s="352"/>
      <c r="CH229" s="352"/>
      <c r="CI229" s="352"/>
      <c r="CJ229" s="352"/>
      <c r="CK229" s="352"/>
      <c r="CL229" s="352"/>
      <c r="CM229" s="352"/>
      <c r="CN229" s="352"/>
      <c r="CO229" s="352"/>
      <c r="CP229" s="352"/>
      <c r="CQ229" s="352"/>
      <c r="CR229" s="352"/>
      <c r="CS229" s="352"/>
      <c r="CT229" s="352"/>
      <c r="CU229" s="352"/>
      <c r="CV229" s="352"/>
      <c r="CW229" s="352"/>
      <c r="CX229" s="352"/>
      <c r="CY229" s="352"/>
      <c r="CZ229" s="352"/>
      <c r="DA229" s="352"/>
      <c r="DC229" s="266">
        <f t="shared" si="19"/>
        <v>0</v>
      </c>
      <c r="DD229" s="302" t="str">
        <f t="shared" si="20"/>
        <v/>
      </c>
      <c r="DE229" s="328" t="str">
        <f>IF(D229&gt; 0,(COUNTIFS(FRACAS!$B$5:$B$9997, D$4, FRACAS!$D$5:$D$9997, "&lt;="&amp;D229)), "" )</f>
        <v/>
      </c>
      <c r="DF229" s="282" t="str">
        <f>IF(E229&gt; 0,(COUNTIFS(FRACAS!$B$5:$B$9997, E$4, FRACAS!$D$5:$D$9997, "&lt;="&amp;E229)), "" )</f>
        <v/>
      </c>
      <c r="DG229" s="282" t="str">
        <f>IF(F229&gt; 0,(COUNTIFS(FRACAS!$B$5:$B$9997, F$4, FRACAS!$D$5:$D$9997, "&lt;="&amp;F229)), "" )</f>
        <v/>
      </c>
      <c r="DH229" s="282" t="str">
        <f>IF(G229&gt; 0,(COUNTIFS(FRACAS!$B$5:$B$9997, G$4, FRACAS!$D$5:$D$9997, "&lt;="&amp;G229)), "" )</f>
        <v/>
      </c>
      <c r="DI229" s="282" t="str">
        <f>IF(H229&gt; 0,(COUNTIFS(FRACAS!$B$5:$B$9997, H$4, FRACAS!$D$5:$D$9997, "&lt;="&amp;H229)), "" )</f>
        <v/>
      </c>
      <c r="DJ229" s="282" t="str">
        <f>IF(I229&gt; 0,(COUNTIFS(FRACAS!$B$5:$B$9997, I$4, FRACAS!$D$5:$D$9997, "&lt;="&amp;I229)), "" )</f>
        <v/>
      </c>
      <c r="DK229" s="282" t="str">
        <f>IF(J229&gt; 0,(COUNTIFS(FRACAS!$B$5:$B$9997, J$4, FRACAS!$D$5:$D$9997, "&lt;="&amp;J229)), "" )</f>
        <v/>
      </c>
      <c r="DL229" s="282" t="str">
        <f>IF(K229&gt; 0,(COUNTIFS(FRACAS!$B$5:$B$9997, K$4, FRACAS!$D$5:$D$9997, "&lt;="&amp;K229)), "" )</f>
        <v/>
      </c>
      <c r="DM229" s="282" t="str">
        <f>IF(L229&gt; 0,(COUNTIFS(FRACAS!$B$5:$B$9997, L$4, FRACAS!$D$5:$D$9997, "&lt;="&amp;L229)), "" )</f>
        <v/>
      </c>
      <c r="DN229" s="282" t="str">
        <f>IF(M229&gt; 0,(COUNTIFS(FRACAS!$B$5:$B$9997, M$4, FRACAS!$D$5:$D$9997, "&lt;="&amp;M229)), "" )</f>
        <v/>
      </c>
      <c r="DO229" s="308"/>
      <c r="DP229" s="276"/>
      <c r="DQ229" s="276"/>
      <c r="DR229" s="276"/>
      <c r="DS229" s="276"/>
      <c r="DT229" s="276"/>
      <c r="DU229" s="276"/>
      <c r="DV229" s="276"/>
      <c r="DW229" s="276"/>
      <c r="DX229" s="276"/>
      <c r="DY229" s="276"/>
      <c r="DZ229" s="276"/>
      <c r="EA229" s="276"/>
      <c r="EB229" s="276"/>
      <c r="EC229" s="276"/>
      <c r="ED229" s="276"/>
      <c r="EE229" s="276"/>
      <c r="EF229" s="276"/>
      <c r="EG229" s="276"/>
      <c r="EH229" s="276"/>
      <c r="EI229" s="276"/>
      <c r="EJ229" s="276"/>
      <c r="EK229" s="276"/>
      <c r="EL229" s="276"/>
      <c r="EM229" s="276"/>
      <c r="EN229" s="276"/>
      <c r="EO229" s="276"/>
      <c r="EP229" s="276"/>
      <c r="EQ229" s="276"/>
      <c r="ER229" s="276"/>
      <c r="ES229" s="276"/>
      <c r="ET229" s="276"/>
      <c r="EU229" s="276"/>
      <c r="EV229" s="276"/>
      <c r="EW229" s="276"/>
      <c r="EX229" s="276"/>
      <c r="EY229" s="276"/>
      <c r="EZ229" s="276"/>
      <c r="FA229" s="276"/>
      <c r="FB229" s="277"/>
      <c r="JN229" s="310"/>
      <c r="JO229" s="309"/>
      <c r="JP229" s="309"/>
      <c r="JQ229" s="309"/>
      <c r="JR229" s="309"/>
      <c r="JS229" s="309"/>
      <c r="JT229" s="309"/>
      <c r="JU229" s="309"/>
      <c r="JV229" s="309"/>
      <c r="JW229" s="309"/>
      <c r="JX229" s="309"/>
      <c r="JY229" s="309"/>
      <c r="JZ229" s="309"/>
      <c r="KA229" s="309"/>
      <c r="KB229" s="309"/>
      <c r="KC229" s="309"/>
      <c r="KD229" s="309"/>
      <c r="KE229" s="309"/>
      <c r="KF229" s="309"/>
      <c r="KG229" s="309"/>
      <c r="KH229" s="309"/>
      <c r="KI229" s="309"/>
      <c r="KJ229" s="309"/>
      <c r="KK229" s="309"/>
      <c r="KL229" s="309"/>
      <c r="KM229" s="309"/>
      <c r="KN229" s="309"/>
      <c r="KO229" s="309"/>
      <c r="KP229" s="309"/>
      <c r="KQ229" s="309"/>
      <c r="KR229" s="309"/>
      <c r="KS229" s="309"/>
      <c r="KT229" s="309"/>
      <c r="KU229" s="309"/>
      <c r="KV229" s="309"/>
      <c r="KW229" s="309"/>
      <c r="KX229" s="309"/>
      <c r="KY229" s="309"/>
      <c r="KZ229" s="309"/>
      <c r="LA229" s="309"/>
      <c r="LC229" s="302" t="str">
        <f t="shared" si="22"/>
        <v/>
      </c>
      <c r="LD229" s="354" t="str" cm="1">
        <f t="array" ref="LD229">IFERROR(
    (((D229/FRACAS!$AY$1)*60))
    /
    (((D229/FRACAS!$AY$1)*60) + SUMPRODUCT((FRACAS!$B$5:$B$9997=D$4)*(FRACAS!$D$5:$D$9997&lt;=D229)*(IFERROR(FRACAS!$AM$5:$AM$9997,0)))
    ),"")</f>
        <v/>
      </c>
      <c r="LE229" s="354" t="str" cm="1">
        <f t="array" ref="LE229">IFERROR(
    (((E229/FRACAS!$AY$1)*60))
    /
    (((E229/FRACAS!$AY$1)*60) + SUMPRODUCT((FRACAS!$B$5:$B$9997=E$4)*(FRACAS!$D$5:$D$9997&lt;=E229)*(IFERROR(FRACAS!$AM$5:$AM$9997,0)))
    ),"")</f>
        <v/>
      </c>
      <c r="LF229" s="354" t="str" cm="1">
        <f t="array" ref="LF229">IFERROR(
    (((F229/FRACAS!$AY$1)*60))
    /
    (((F229/FRACAS!$AY$1)*60) + SUMPRODUCT((FRACAS!$B$5:$B$9997=F$4)*(FRACAS!$D$5:$D$9997&lt;=F229)*(IFERROR(FRACAS!$AM$5:$AM$9997,0)))
    ),"")</f>
        <v/>
      </c>
      <c r="LG229" s="354" t="str" cm="1">
        <f t="array" ref="LG229">IFERROR(
    (((G229/FRACAS!$AY$1)*60))
    /
    (((G229/FRACAS!$AY$1)*60) + SUMPRODUCT((FRACAS!$B$5:$B$9997=G$4)*(FRACAS!$D$5:$D$9997&lt;=G229)*(IFERROR(FRACAS!$AM$5:$AM$9997,0)))
    ),"")</f>
        <v/>
      </c>
      <c r="LH229" s="354" t="str" cm="1">
        <f t="array" ref="LH229">IFERROR(
    (((H229/FRACAS!$AY$1)*60))
    /
    (((H229/FRACAS!$AY$1)*60) + SUMPRODUCT((FRACAS!$B$5:$B$9997=H$4)*(FRACAS!$D$5:$D$9997&lt;=H229)*(IFERROR(FRACAS!$AM$5:$AM$9997,0)))
    ),"")</f>
        <v/>
      </c>
      <c r="LI229" s="354" t="str" cm="1">
        <f t="array" ref="LI229">IFERROR(
    (((I229/FRACAS!$AY$1)*60))
    /
    (((I229/FRACAS!$AY$1)*60) + SUMPRODUCT((FRACAS!$B$5:$B$9997=I$4)*(FRACAS!$D$5:$D$9997&lt;=I229)*(IFERROR(FRACAS!$AM$5:$AM$9997,0)))
    ),"")</f>
        <v/>
      </c>
      <c r="LJ229" s="354" t="str" cm="1">
        <f t="array" ref="LJ229">IFERROR(
    (((J229/FRACAS!$AY$1)*60))
    /
    (((J229/FRACAS!$AY$1)*60) + SUMPRODUCT((FRACAS!$B$5:$B$9997=J$4)*(FRACAS!$D$5:$D$9997&lt;=J229)*(IFERROR(FRACAS!$AM$5:$AM$9997,0)))
    ),"")</f>
        <v/>
      </c>
      <c r="LK229" s="354" t="str" cm="1">
        <f t="array" ref="LK229">IFERROR(
    (((K229/FRACAS!$AY$1)*60))
    /
    (((K229/FRACAS!$AY$1)*60) + SUMPRODUCT((FRACAS!$B$5:$B$9997=K$4)*(FRACAS!$D$5:$D$9997&lt;=K229)*(IFERROR(FRACAS!$AM$5:$AM$9997,0)))
    ),"")</f>
        <v/>
      </c>
      <c r="LL229" s="354" t="str" cm="1">
        <f t="array" ref="LL229">IFERROR(
    (((L229/FRACAS!$AY$1)*60))
    /
    (((L229/FRACAS!$AY$1)*60) + SUMPRODUCT((FRACAS!$B$5:$B$9997=L$4)*(FRACAS!$D$5:$D$9997&lt;=L229)*(IFERROR(FRACAS!$AM$5:$AM$9997,0)))
    ),"")</f>
        <v/>
      </c>
      <c r="LM229" s="354" t="str" cm="1">
        <f t="array" ref="LM229">IFERROR(
    (((M229/FRACAS!$AY$1)*60))
    /
    (((M229/FRACAS!$AY$1)*60) + SUMPRODUCT((FRACAS!$B$5:$B$9997=M$4)*(FRACAS!$D$5:$D$9997&lt;=M229)*(IFERROR(FRACAS!$AM$5:$AM$9997,0)))
    ),"")</f>
        <v/>
      </c>
      <c r="LN229" s="308"/>
      <c r="LO229" s="276"/>
      <c r="LP229" s="276"/>
      <c r="LQ229" s="276"/>
      <c r="LR229" s="276"/>
      <c r="LS229" s="276"/>
      <c r="LT229" s="276"/>
      <c r="LU229" s="276"/>
      <c r="LV229" s="276"/>
      <c r="LW229" s="276"/>
      <c r="LX229" s="276"/>
      <c r="LY229" s="276"/>
      <c r="LZ229" s="276"/>
      <c r="MA229" s="276"/>
      <c r="MB229" s="276"/>
      <c r="MC229" s="276"/>
      <c r="MD229" s="276"/>
      <c r="ME229" s="276"/>
      <c r="MF229" s="276"/>
      <c r="MG229" s="276"/>
      <c r="MH229" s="276"/>
      <c r="MI229" s="276"/>
      <c r="MJ229" s="276"/>
      <c r="MK229" s="276"/>
      <c r="ML229" s="276"/>
      <c r="MM229" s="276"/>
      <c r="MN229" s="276"/>
      <c r="MO229" s="276"/>
      <c r="MP229" s="276"/>
      <c r="MQ229" s="276"/>
      <c r="MR229" s="276"/>
      <c r="MS229" s="276"/>
      <c r="MT229" s="276"/>
      <c r="MU229" s="276"/>
      <c r="MV229" s="276"/>
      <c r="MW229" s="276"/>
      <c r="MX229" s="276"/>
      <c r="MY229" s="276"/>
      <c r="MZ229" s="276"/>
      <c r="NA229" s="277"/>
      <c r="ND229" s="345">
        <f t="shared" si="23"/>
        <v>0</v>
      </c>
      <c r="NE229" s="346" t="str">
        <f t="shared" si="21"/>
        <v/>
      </c>
      <c r="NF229" s="347" t="str" cm="1">
        <f t="array" ref="NF229">IF($ND229=0,"",(IFERROR( (IFERROR($ND229/FRACAS!$AY$1*60,0) - SUMPRODUCT( (FRACAS!$K$5:$K$9999=NF$2) * IFERROR(FRACAS!$AN$5:$AN$9999,0) ) ) / IFERROR($ND229/FRACAS!$AY$1*60,0), 1 )))</f>
        <v/>
      </c>
      <c r="NG229" s="347" t="str" cm="1">
        <f t="array" ref="NG229">IF($ND229=0,"",(IFERROR( (IFERROR($ND229/FRACAS!$AY$1*60,0) - SUMPRODUCT( (FRACAS!$K$5:$K$9999=NG$2) * IFERROR(FRACAS!$AN$5:$AN$9999,0) ) ) / IFERROR($ND229/FRACAS!$AY$1*60,0), 1 )))</f>
        <v/>
      </c>
      <c r="NH229" s="347" t="str" cm="1">
        <f t="array" ref="NH229">IF($ND229=0,"",(IFERROR( (IFERROR($ND229/FRACAS!$AY$1*60,0) - SUMPRODUCT( (FRACAS!$K$5:$K$9999=NH$2) * IFERROR(FRACAS!$AN$5:$AN$9999,0) ) ) / IFERROR($ND229/FRACAS!$AY$1*60,0), 1 )))</f>
        <v/>
      </c>
      <c r="NI229" s="347" t="str" cm="1">
        <f t="array" ref="NI229">IF($ND229=0,"",(IFERROR( (IFERROR($ND229/FRACAS!$AY$1*60,0) - SUMPRODUCT( (FRACAS!$K$5:$K$9999=NI$2) * IFERROR(FRACAS!$AN$5:$AN$9999,0) ) ) / IFERROR($ND229/FRACAS!$AY$1*60,0), 1 )))</f>
        <v/>
      </c>
      <c r="NJ229" s="347" t="str" cm="1">
        <f t="array" ref="NJ229">IF($ND229=0,"",(IFERROR( (IFERROR($ND229/FRACAS!$AY$1*60,0) - SUMPRODUCT( (FRACAS!$K$5:$K$9999=NJ$2) * IFERROR(FRACAS!$AN$5:$AN$9999,0) ) ) / IFERROR($ND229/FRACAS!$AY$1*60,0), 1 )))</f>
        <v/>
      </c>
      <c r="NK229" s="347" t="str" cm="1">
        <f t="array" ref="NK229">IF($ND229=0,"",(IFERROR( (IFERROR($ND229/FRACAS!$AY$1*60,0) - SUMPRODUCT( (FRACAS!$K$5:$K$9999=NK$2) * IFERROR(FRACAS!$AN$5:$AN$9999,0) ) ) / IFERROR($ND229/FRACAS!$AY$1*60,0), 1 )))</f>
        <v/>
      </c>
      <c r="NL229" s="347" t="str" cm="1">
        <f t="array" ref="NL229">IF($ND229=0,"",(IFERROR( (IFERROR($ND229/FRACAS!$AY$1*60,0) - SUMPRODUCT( (FRACAS!$K$5:$K$9999=NL$2) * IFERROR(FRACAS!$AN$5:$AN$9999,0) ) ) / IFERROR($ND229/FRACAS!$AY$1*60,0), 1 )))</f>
        <v/>
      </c>
      <c r="NM229" s="347" t="str" cm="1">
        <f t="array" ref="NM229">IF($ND229=0,"",(IFERROR( (IFERROR($ND229/FRACAS!$AY$1*60,0) - SUMPRODUCT( (FRACAS!$K$5:$K$9999=NM$2) * IFERROR(FRACAS!$AN$5:$AN$9999,0) ) ) / IFERROR($ND229/FRACAS!$AY$1*60,0), 1 )))</f>
        <v/>
      </c>
      <c r="NN229" s="347" t="str" cm="1">
        <f t="array" ref="NN229">IF($ND229=0,"",(IFERROR( (IFERROR($ND229/FRACAS!$AY$1*60,0) - SUMPRODUCT( (FRACAS!$K$5:$K$9999=NN$2) * IFERROR(FRACAS!$AN$5:$AN$9999,0) ) ) / IFERROR($ND229/FRACAS!$AY$1*60,0), 1 )))</f>
        <v/>
      </c>
      <c r="NO229" s="347" t="str" cm="1">
        <f t="array" ref="NO229">IF($ND229=0,"",(IFERROR( (IFERROR($ND229/FRACAS!$AY$1*60,0) - SUMPRODUCT( (FRACAS!$K$5:$K$9999=NO$2) * IFERROR(FRACAS!$AN$5:$AN$9999,0) ) ) / IFERROR($ND229/FRACAS!$AY$1*60,0), 1 )))</f>
        <v/>
      </c>
      <c r="NP229" s="347" t="str" cm="1">
        <f t="array" ref="NP229">IF($ND229=0,"",(IFERROR( (IFERROR($ND229/FRACAS!$AY$1*60,0) - SUMPRODUCT( (FRACAS!$K$5:$K$9999=NP$2) * IFERROR(FRACAS!$AN$5:$AN$9999,0) ) ) / IFERROR($ND229/FRACAS!$AY$1*60,0), 1 )))</f>
        <v/>
      </c>
      <c r="NQ229" s="347" t="str" cm="1">
        <f t="array" ref="NQ229">IF($ND229=0,"",(IFERROR( (IFERROR($ND229/FRACAS!$AY$1*60,0) - SUMPRODUCT( (FRACAS!$K$5:$K$9999=NQ$2) * IFERROR(FRACAS!$AN$5:$AN$9999,0) ) ) / IFERROR($ND229/FRACAS!$AY$1*60,0), 1 )))</f>
        <v/>
      </c>
      <c r="NR229" s="347" t="str" cm="1">
        <f t="array" ref="NR229">IF($ND229=0,"",(IFERROR( (IFERROR($ND229/FRACAS!$AY$1*60,0) - SUMPRODUCT( (FRACAS!$K$5:$K$9999=NR$2) * IFERROR(FRACAS!$AN$5:$AN$9999,0) ) ) / IFERROR($ND229/FRACAS!$AY$1*60,0), 1 )))</f>
        <v/>
      </c>
      <c r="NS229" s="347" t="str" cm="1">
        <f t="array" ref="NS229">IF($ND229=0,"",(IFERROR( (IFERROR($ND229/FRACAS!$AY$1*60,0) - SUMPRODUCT( (FRACAS!$K$5:$K$9999=NS$2) * IFERROR(FRACAS!$AN$5:$AN$9999,0) ) ) / IFERROR($ND229/FRACAS!$AY$1*60,0), 1 )))</f>
        <v/>
      </c>
      <c r="NT229" s="347" t="str" cm="1">
        <f t="array" ref="NT229">IF($ND229=0,"",(IFERROR( (IFERROR($ND229/FRACAS!$AY$1*60,0) - SUMPRODUCT( (FRACAS!$K$5:$K$9999=NT$2) * IFERROR(FRACAS!$AN$5:$AN$9999,0) ) ) / IFERROR($ND229/FRACAS!$AY$1*60,0), 1 )))</f>
        <v/>
      </c>
      <c r="NU229" s="347" t="str" cm="1">
        <f t="array" ref="NU229">IF($ND229=0,"",(IFERROR( (IFERROR($ND229/FRACAS!$AY$1*60,0) - SUMPRODUCT( (FRACAS!$K$5:$K$9999=NU$2) * IFERROR(FRACAS!$AN$5:$AN$9999,0) ) ) / IFERROR($ND229/FRACAS!$AY$1*60,0), 1 )))</f>
        <v/>
      </c>
      <c r="NV229" s="347" t="str" cm="1">
        <f t="array" ref="NV229">IF($ND229=0,"",(IFERROR( (IFERROR($ND229/FRACAS!$AY$1*60,0) - SUMPRODUCT( (FRACAS!$K$5:$K$9999=NV$2) * IFERROR(FRACAS!$AN$5:$AN$9999,0) ) ) / IFERROR($ND229/FRACAS!$AY$1*60,0), 1 )))</f>
        <v/>
      </c>
      <c r="NW229" s="347" t="str" cm="1">
        <f t="array" ref="NW229">IF($ND229=0,"",(IFERROR( (IFERROR($ND229/FRACAS!$AY$1*60,0) - SUMPRODUCT( (FRACAS!$K$5:$K$9999=NW$2) * IFERROR(FRACAS!$AN$5:$AN$9999,0) ) ) / IFERROR($ND229/FRACAS!$AY$1*60,0), 1 )))</f>
        <v/>
      </c>
      <c r="NX229" s="347" t="str" cm="1">
        <f t="array" ref="NX229">IF($ND229=0,"",(IFERROR( (IFERROR($ND229/FRACAS!$AY$1*60,0) - SUMPRODUCT( (FRACAS!$K$5:$K$9999=NX$2) * IFERROR(FRACAS!$AN$5:$AN$9999,0) ) ) / IFERROR($ND229/FRACAS!$AY$1*60,0), 1 )))</f>
        <v/>
      </c>
      <c r="NY229" s="347" t="str" cm="1">
        <f t="array" ref="NY229">IF($ND229=0,"",(IFERROR( (IFERROR($ND229/FRACAS!$AY$1*60,0) - SUMPRODUCT( (FRACAS!$K$5:$K$9999=NY$2) * IFERROR(FRACAS!$AN$5:$AN$9999,0) ) ) / IFERROR($ND229/FRACAS!$AY$1*60,0), 1 )))</f>
        <v/>
      </c>
      <c r="NZ229" s="347" t="str" cm="1">
        <f t="array" ref="NZ229">IF($ND229=0,"",(IFERROR( (IFERROR($ND229/FRACAS!$AY$1*60,0) - SUMPRODUCT( (FRACAS!$K$5:$K$9999=NZ$2) * IFERROR(FRACAS!$AN$5:$AN$9999,0) ) ) / IFERROR($ND229/FRACAS!$AY$1*60,0), 1 )))</f>
        <v/>
      </c>
      <c r="OA229" s="347" t="str" cm="1">
        <f t="array" ref="OA229">IF($ND229=0,"",(IFERROR( (IFERROR($ND229/FRACAS!$AY$1*60,0) - SUMPRODUCT( (FRACAS!$K$5:$K$9999=OA$2) * IFERROR(FRACAS!$AN$5:$AN$9999,0) ) ) / IFERROR($ND229/FRACAS!$AY$1*60,0), 1 )))</f>
        <v/>
      </c>
      <c r="OB229" s="347" t="str" cm="1">
        <f t="array" ref="OB229">IF($ND229=0,"",(IFERROR( (IFERROR($ND229/FRACAS!$AY$1*60,0) - SUMPRODUCT( (FRACAS!$K$5:$K$9999=OB$2) * IFERROR(FRACAS!$AN$5:$AN$9999,0) ) ) / IFERROR($ND229/FRACAS!$AY$1*60,0), 1 )))</f>
        <v/>
      </c>
      <c r="OC229" s="347" t="str" cm="1">
        <f t="array" ref="OC229">IF($ND229=0,"",(IFERROR( (IFERROR($ND229/FRACAS!$AY$1*60,0) - SUMPRODUCT( (FRACAS!$K$5:$K$9999=OC$2) * IFERROR(FRACAS!$AN$5:$AN$9999,0) ) ) / IFERROR($ND229/FRACAS!$AY$1*60,0), 1 )))</f>
        <v/>
      </c>
      <c r="OD229" s="347" t="str" cm="1">
        <f t="array" ref="OD229">IF($ND229=0,"",(IFERROR( (IFERROR($ND229/FRACAS!$AY$1*60,0) - SUMPRODUCT( (FRACAS!$K$5:$K$9999=OD$2) * IFERROR(FRACAS!$AN$5:$AN$9999,0) ) ) / IFERROR($ND229/FRACAS!$AY$1*60,0), 1 )))</f>
        <v/>
      </c>
      <c r="OE229" s="347" t="str" cm="1">
        <f t="array" ref="OE229">IF($ND229=0,"",(IFERROR( (IFERROR($ND229/FRACAS!$AY$1*60,0) - SUMPRODUCT( (FRACAS!$K$5:$K$9999=OE$2) * IFERROR(FRACAS!$AN$5:$AN$9999,0) ) ) / IFERROR($ND229/FRACAS!$AY$1*60,0), 1 )))</f>
        <v/>
      </c>
      <c r="OF229" s="347" t="str" cm="1">
        <f t="array" ref="OF229">IF($ND229=0,"",(IFERROR( (IFERROR($ND229/FRACAS!$AY$1*60,0) - SUMPRODUCT( (FRACAS!$K$5:$K$9999=OF$2) * IFERROR(FRACAS!$AN$5:$AN$9999,0) ) ) / IFERROR($ND229/FRACAS!$AY$1*60,0), 1 )))</f>
        <v/>
      </c>
      <c r="OG229" s="347" t="str" cm="1">
        <f t="array" ref="OG229">IF($ND229=0,"",(IFERROR( (IFERROR($ND229/FRACAS!$AY$1*60,0) - SUMPRODUCT( (FRACAS!$K$5:$K$9999=OG$2) * IFERROR(FRACAS!$AN$5:$AN$9999,0) ) ) / IFERROR($ND229/FRACAS!$AY$1*60,0), 1 )))</f>
        <v/>
      </c>
      <c r="OH229" s="347" t="str" cm="1">
        <f t="array" ref="OH229">IF($ND229=0,"",(IFERROR( (IFERROR($ND229/FRACAS!$AY$1*60,0) - SUMPRODUCT( (FRACAS!$K$5:$K$9999=OH$2) * IFERROR(FRACAS!$AN$5:$AN$9999,0) ) ) / IFERROR($ND229/FRACAS!$AY$1*60,0), 1 )))</f>
        <v/>
      </c>
      <c r="OI229" s="347" t="str" cm="1">
        <f t="array" ref="OI229">IF($ND229=0,"",(IFERROR( (IFERROR($ND229/FRACAS!$AY$1*60,0) - SUMPRODUCT( (FRACAS!$K$5:$K$9999=OI$2) * IFERROR(FRACAS!$AN$5:$AN$9999,0) ) ) / IFERROR($ND229/FRACAS!$AY$1*60,0), 1 )))</f>
        <v/>
      </c>
      <c r="OJ229" s="347" t="str" cm="1">
        <f t="array" ref="OJ229">IF($ND229=0,"",(IFERROR( (IFERROR($ND229/FRACAS!$AY$1*60,0) - SUMPRODUCT( (FRACAS!$K$5:$K$9999=OJ$2) * IFERROR(FRACAS!$AN$5:$AN$9999,0) ) ) / IFERROR($ND229/FRACAS!$AY$1*60,0), 1 )))</f>
        <v/>
      </c>
      <c r="OK229" s="347" t="str" cm="1">
        <f t="array" ref="OK229">IF($ND229=0,"",(IFERROR( (IFERROR($ND229/FRACAS!$AY$1*60,0) - SUMPRODUCT( (FRACAS!$K$5:$K$9999=OK$2) * IFERROR(FRACAS!$AN$5:$AN$9999,0) ) ) / IFERROR($ND229/FRACAS!$AY$1*60,0), 1 )))</f>
        <v/>
      </c>
      <c r="OL229" s="347" t="str" cm="1">
        <f t="array" ref="OL229">IF($ND229=0,"",(IFERROR( (IFERROR($ND229/FRACAS!$AY$1*60,0) - SUMPRODUCT( (FRACAS!$K$5:$K$9999=OL$2) * IFERROR(FRACAS!$AN$5:$AN$9999,0) ) ) / IFERROR($ND229/FRACAS!$AY$1*60,0), 1 )))</f>
        <v/>
      </c>
      <c r="OM229" s="347" t="str" cm="1">
        <f t="array" ref="OM229">IF($ND229=0,"",(IFERROR( (IFERROR($ND229/FRACAS!$AY$1*60,0) - SUMPRODUCT( (FRACAS!$K$5:$K$9999=OM$2) * IFERROR(FRACAS!$AN$5:$AN$9999,0) ) ) / IFERROR($ND229/FRACAS!$AY$1*60,0), 1 )))</f>
        <v/>
      </c>
      <c r="ON229" s="347" t="str" cm="1">
        <f t="array" ref="ON229">IF($ND229=0,"",(IFERROR( (IFERROR($ND229/FRACAS!$AY$1*60,0) - SUMPRODUCT( (FRACAS!$K$5:$K$9999=ON$2) * IFERROR(FRACAS!$AN$5:$AN$9999,0) ) ) / IFERROR($ND229/FRACAS!$AY$1*60,0), 1 )))</f>
        <v/>
      </c>
    </row>
    <row r="230" spans="2:404" ht="15" customHeight="1">
      <c r="B230" s="301" t="s">
        <v>233</v>
      </c>
      <c r="C230" s="302">
        <v>46836</v>
      </c>
      <c r="D230" s="279"/>
      <c r="E230" s="279"/>
      <c r="F230" s="279"/>
      <c r="G230" s="279"/>
      <c r="H230" s="279"/>
      <c r="I230" s="279"/>
      <c r="J230" s="279"/>
      <c r="K230" s="279"/>
      <c r="L230" s="279"/>
      <c r="M230" s="279"/>
      <c r="N230" s="305"/>
      <c r="O230" s="279"/>
      <c r="P230" s="279"/>
      <c r="Q230" s="279"/>
      <c r="R230" s="279"/>
      <c r="S230" s="279"/>
      <c r="T230" s="279"/>
      <c r="U230" s="279"/>
      <c r="V230" s="279"/>
      <c r="W230" s="279"/>
      <c r="X230" s="279"/>
      <c r="Y230" s="279"/>
      <c r="Z230" s="279"/>
      <c r="AA230" s="279"/>
      <c r="AB230" s="279"/>
      <c r="AC230" s="279"/>
      <c r="AD230" s="279"/>
      <c r="AE230" s="279"/>
      <c r="AF230" s="279"/>
      <c r="AG230" s="279"/>
      <c r="AH230" s="279"/>
      <c r="AI230" s="279"/>
      <c r="AJ230" s="279"/>
      <c r="AK230" s="279"/>
      <c r="AL230" s="279"/>
      <c r="AM230" s="279"/>
      <c r="AN230" s="279"/>
      <c r="AO230" s="279"/>
      <c r="AP230" s="279"/>
      <c r="AQ230" s="279"/>
      <c r="AR230" s="279"/>
      <c r="AS230" s="279"/>
      <c r="AT230" s="279"/>
      <c r="AU230" s="279"/>
      <c r="AV230" s="279"/>
      <c r="AW230" s="279"/>
      <c r="AX230" s="279"/>
      <c r="AY230" s="279"/>
      <c r="AZ230" s="279"/>
      <c r="BA230" s="280"/>
      <c r="BB230" s="266"/>
      <c r="BD230" s="352"/>
      <c r="BE230" s="352"/>
      <c r="BF230" s="352"/>
      <c r="BG230" s="352"/>
      <c r="BH230" s="352"/>
      <c r="BI230" s="352"/>
      <c r="BJ230" s="352"/>
      <c r="BK230" s="352"/>
      <c r="BL230" s="352"/>
      <c r="BM230" s="352"/>
      <c r="BN230" s="352"/>
      <c r="BO230" s="352"/>
      <c r="BP230" s="352"/>
      <c r="BQ230" s="352"/>
      <c r="BR230" s="352"/>
      <c r="BS230" s="352"/>
      <c r="BT230" s="352"/>
      <c r="BU230" s="352"/>
      <c r="BV230" s="352"/>
      <c r="BW230" s="352"/>
      <c r="BX230" s="352"/>
      <c r="BY230" s="352"/>
      <c r="BZ230" s="352"/>
      <c r="CA230" s="352"/>
      <c r="CB230" s="352"/>
      <c r="CC230" s="352"/>
      <c r="CD230" s="352"/>
      <c r="CE230" s="352"/>
      <c r="CF230" s="352"/>
      <c r="CG230" s="352"/>
      <c r="CH230" s="352"/>
      <c r="CI230" s="352"/>
      <c r="CJ230" s="352"/>
      <c r="CK230" s="352"/>
      <c r="CL230" s="352"/>
      <c r="CM230" s="352"/>
      <c r="CN230" s="352"/>
      <c r="CO230" s="352"/>
      <c r="CP230" s="352"/>
      <c r="CQ230" s="352"/>
      <c r="CR230" s="352"/>
      <c r="CS230" s="352"/>
      <c r="CT230" s="352"/>
      <c r="CU230" s="352"/>
      <c r="CV230" s="352"/>
      <c r="CW230" s="352"/>
      <c r="CX230" s="352"/>
      <c r="CY230" s="352"/>
      <c r="CZ230" s="352"/>
      <c r="DA230" s="352"/>
      <c r="DC230" s="266">
        <f t="shared" si="19"/>
        <v>0</v>
      </c>
      <c r="DD230" s="302" t="str">
        <f t="shared" si="20"/>
        <v/>
      </c>
      <c r="DE230" s="328" t="str">
        <f>IF(D230&gt; 0,(COUNTIFS(FRACAS!$B$5:$B$9997, D$4, FRACAS!$D$5:$D$9997, "&lt;="&amp;D230)), "" )</f>
        <v/>
      </c>
      <c r="DF230" s="282" t="str">
        <f>IF(E230&gt; 0,(COUNTIFS(FRACAS!$B$5:$B$9997, E$4, FRACAS!$D$5:$D$9997, "&lt;="&amp;E230)), "" )</f>
        <v/>
      </c>
      <c r="DG230" s="282" t="str">
        <f>IF(F230&gt; 0,(COUNTIFS(FRACAS!$B$5:$B$9997, F$4, FRACAS!$D$5:$D$9997, "&lt;="&amp;F230)), "" )</f>
        <v/>
      </c>
      <c r="DH230" s="282" t="str">
        <f>IF(G230&gt; 0,(COUNTIFS(FRACAS!$B$5:$B$9997, G$4, FRACAS!$D$5:$D$9997, "&lt;="&amp;G230)), "" )</f>
        <v/>
      </c>
      <c r="DI230" s="282" t="str">
        <f>IF(H230&gt; 0,(COUNTIFS(FRACAS!$B$5:$B$9997, H$4, FRACAS!$D$5:$D$9997, "&lt;="&amp;H230)), "" )</f>
        <v/>
      </c>
      <c r="DJ230" s="282" t="str">
        <f>IF(I230&gt; 0,(COUNTIFS(FRACAS!$B$5:$B$9997, I$4, FRACAS!$D$5:$D$9997, "&lt;="&amp;I230)), "" )</f>
        <v/>
      </c>
      <c r="DK230" s="282" t="str">
        <f>IF(J230&gt; 0,(COUNTIFS(FRACAS!$B$5:$B$9997, J$4, FRACAS!$D$5:$D$9997, "&lt;="&amp;J230)), "" )</f>
        <v/>
      </c>
      <c r="DL230" s="282" t="str">
        <f>IF(K230&gt; 0,(COUNTIFS(FRACAS!$B$5:$B$9997, K$4, FRACAS!$D$5:$D$9997, "&lt;="&amp;K230)), "" )</f>
        <v/>
      </c>
      <c r="DM230" s="282" t="str">
        <f>IF(L230&gt; 0,(COUNTIFS(FRACAS!$B$5:$B$9997, L$4, FRACAS!$D$5:$D$9997, "&lt;="&amp;L230)), "" )</f>
        <v/>
      </c>
      <c r="DN230" s="282" t="str">
        <f>IF(M230&gt; 0,(COUNTIFS(FRACAS!$B$5:$B$9997, M$4, FRACAS!$D$5:$D$9997, "&lt;="&amp;M230)), "" )</f>
        <v/>
      </c>
      <c r="DO230" s="308"/>
      <c r="DP230" s="276"/>
      <c r="DQ230" s="276"/>
      <c r="DR230" s="276"/>
      <c r="DS230" s="276"/>
      <c r="DT230" s="276"/>
      <c r="DU230" s="276"/>
      <c r="DV230" s="276"/>
      <c r="DW230" s="276"/>
      <c r="DX230" s="276"/>
      <c r="DY230" s="276"/>
      <c r="DZ230" s="276"/>
      <c r="EA230" s="276"/>
      <c r="EB230" s="276"/>
      <c r="EC230" s="276"/>
      <c r="ED230" s="276"/>
      <c r="EE230" s="276"/>
      <c r="EF230" s="276"/>
      <c r="EG230" s="276"/>
      <c r="EH230" s="276"/>
      <c r="EI230" s="276"/>
      <c r="EJ230" s="276"/>
      <c r="EK230" s="276"/>
      <c r="EL230" s="276"/>
      <c r="EM230" s="276"/>
      <c r="EN230" s="276"/>
      <c r="EO230" s="276"/>
      <c r="EP230" s="276"/>
      <c r="EQ230" s="276"/>
      <c r="ER230" s="276"/>
      <c r="ES230" s="276"/>
      <c r="ET230" s="276"/>
      <c r="EU230" s="276"/>
      <c r="EV230" s="276"/>
      <c r="EW230" s="276"/>
      <c r="EX230" s="276"/>
      <c r="EY230" s="276"/>
      <c r="EZ230" s="276"/>
      <c r="FA230" s="276"/>
      <c r="FB230" s="277"/>
      <c r="JN230" s="310"/>
      <c r="JO230" s="309"/>
      <c r="JP230" s="309"/>
      <c r="JQ230" s="309"/>
      <c r="JR230" s="309"/>
      <c r="JS230" s="309"/>
      <c r="JT230" s="309"/>
      <c r="JU230" s="309"/>
      <c r="JV230" s="309"/>
      <c r="JW230" s="309"/>
      <c r="JX230" s="309"/>
      <c r="JY230" s="309"/>
      <c r="JZ230" s="309"/>
      <c r="KA230" s="309"/>
      <c r="KB230" s="309"/>
      <c r="KC230" s="309"/>
      <c r="KD230" s="309"/>
      <c r="KE230" s="309"/>
      <c r="KF230" s="309"/>
      <c r="KG230" s="309"/>
      <c r="KH230" s="309"/>
      <c r="KI230" s="309"/>
      <c r="KJ230" s="309"/>
      <c r="KK230" s="309"/>
      <c r="KL230" s="309"/>
      <c r="KM230" s="309"/>
      <c r="KN230" s="309"/>
      <c r="KO230" s="309"/>
      <c r="KP230" s="309"/>
      <c r="KQ230" s="309"/>
      <c r="KR230" s="309"/>
      <c r="KS230" s="309"/>
      <c r="KT230" s="309"/>
      <c r="KU230" s="309"/>
      <c r="KV230" s="309"/>
      <c r="KW230" s="309"/>
      <c r="KX230" s="309"/>
      <c r="KY230" s="309"/>
      <c r="KZ230" s="309"/>
      <c r="LA230" s="309"/>
      <c r="LC230" s="302" t="str">
        <f t="shared" si="22"/>
        <v/>
      </c>
      <c r="LD230" s="354" t="str" cm="1">
        <f t="array" ref="LD230">IFERROR(
    (((D230/FRACAS!$AY$1)*60))
    /
    (((D230/FRACAS!$AY$1)*60) + SUMPRODUCT((FRACAS!$B$5:$B$9997=D$4)*(FRACAS!$D$5:$D$9997&lt;=D230)*(IFERROR(FRACAS!$AM$5:$AM$9997,0)))
    ),"")</f>
        <v/>
      </c>
      <c r="LE230" s="354" t="str" cm="1">
        <f t="array" ref="LE230">IFERROR(
    (((E230/FRACAS!$AY$1)*60))
    /
    (((E230/FRACAS!$AY$1)*60) + SUMPRODUCT((FRACAS!$B$5:$B$9997=E$4)*(FRACAS!$D$5:$D$9997&lt;=E230)*(IFERROR(FRACAS!$AM$5:$AM$9997,0)))
    ),"")</f>
        <v/>
      </c>
      <c r="LF230" s="354" t="str" cm="1">
        <f t="array" ref="LF230">IFERROR(
    (((F230/FRACAS!$AY$1)*60))
    /
    (((F230/FRACAS!$AY$1)*60) + SUMPRODUCT((FRACAS!$B$5:$B$9997=F$4)*(FRACAS!$D$5:$D$9997&lt;=F230)*(IFERROR(FRACAS!$AM$5:$AM$9997,0)))
    ),"")</f>
        <v/>
      </c>
      <c r="LG230" s="354" t="str" cm="1">
        <f t="array" ref="LG230">IFERROR(
    (((G230/FRACAS!$AY$1)*60))
    /
    (((G230/FRACAS!$AY$1)*60) + SUMPRODUCT((FRACAS!$B$5:$B$9997=G$4)*(FRACAS!$D$5:$D$9997&lt;=G230)*(IFERROR(FRACAS!$AM$5:$AM$9997,0)))
    ),"")</f>
        <v/>
      </c>
      <c r="LH230" s="354" t="str" cm="1">
        <f t="array" ref="LH230">IFERROR(
    (((H230/FRACAS!$AY$1)*60))
    /
    (((H230/FRACAS!$AY$1)*60) + SUMPRODUCT((FRACAS!$B$5:$B$9997=H$4)*(FRACAS!$D$5:$D$9997&lt;=H230)*(IFERROR(FRACAS!$AM$5:$AM$9997,0)))
    ),"")</f>
        <v/>
      </c>
      <c r="LI230" s="354" t="str" cm="1">
        <f t="array" ref="LI230">IFERROR(
    (((I230/FRACAS!$AY$1)*60))
    /
    (((I230/FRACAS!$AY$1)*60) + SUMPRODUCT((FRACAS!$B$5:$B$9997=I$4)*(FRACAS!$D$5:$D$9997&lt;=I230)*(IFERROR(FRACAS!$AM$5:$AM$9997,0)))
    ),"")</f>
        <v/>
      </c>
      <c r="LJ230" s="354" t="str" cm="1">
        <f t="array" ref="LJ230">IFERROR(
    (((J230/FRACAS!$AY$1)*60))
    /
    (((J230/FRACAS!$AY$1)*60) + SUMPRODUCT((FRACAS!$B$5:$B$9997=J$4)*(FRACAS!$D$5:$D$9997&lt;=J230)*(IFERROR(FRACAS!$AM$5:$AM$9997,0)))
    ),"")</f>
        <v/>
      </c>
      <c r="LK230" s="354" t="str" cm="1">
        <f t="array" ref="LK230">IFERROR(
    (((K230/FRACAS!$AY$1)*60))
    /
    (((K230/FRACAS!$AY$1)*60) + SUMPRODUCT((FRACAS!$B$5:$B$9997=K$4)*(FRACAS!$D$5:$D$9997&lt;=K230)*(IFERROR(FRACAS!$AM$5:$AM$9997,0)))
    ),"")</f>
        <v/>
      </c>
      <c r="LL230" s="354" t="str" cm="1">
        <f t="array" ref="LL230">IFERROR(
    (((L230/FRACAS!$AY$1)*60))
    /
    (((L230/FRACAS!$AY$1)*60) + SUMPRODUCT((FRACAS!$B$5:$B$9997=L$4)*(FRACAS!$D$5:$D$9997&lt;=L230)*(IFERROR(FRACAS!$AM$5:$AM$9997,0)))
    ),"")</f>
        <v/>
      </c>
      <c r="LM230" s="354" t="str" cm="1">
        <f t="array" ref="LM230">IFERROR(
    (((M230/FRACAS!$AY$1)*60))
    /
    (((M230/FRACAS!$AY$1)*60) + SUMPRODUCT((FRACAS!$B$5:$B$9997=M$4)*(FRACAS!$D$5:$D$9997&lt;=M230)*(IFERROR(FRACAS!$AM$5:$AM$9997,0)))
    ),"")</f>
        <v/>
      </c>
      <c r="LN230" s="308"/>
      <c r="LO230" s="276"/>
      <c r="LP230" s="276"/>
      <c r="LQ230" s="276"/>
      <c r="LR230" s="276"/>
      <c r="LS230" s="276"/>
      <c r="LT230" s="276"/>
      <c r="LU230" s="276"/>
      <c r="LV230" s="276"/>
      <c r="LW230" s="276"/>
      <c r="LX230" s="276"/>
      <c r="LY230" s="276"/>
      <c r="LZ230" s="276"/>
      <c r="MA230" s="276"/>
      <c r="MB230" s="276"/>
      <c r="MC230" s="276"/>
      <c r="MD230" s="276"/>
      <c r="ME230" s="276"/>
      <c r="MF230" s="276"/>
      <c r="MG230" s="276"/>
      <c r="MH230" s="276"/>
      <c r="MI230" s="276"/>
      <c r="MJ230" s="276"/>
      <c r="MK230" s="276"/>
      <c r="ML230" s="276"/>
      <c r="MM230" s="276"/>
      <c r="MN230" s="276"/>
      <c r="MO230" s="276"/>
      <c r="MP230" s="276"/>
      <c r="MQ230" s="276"/>
      <c r="MR230" s="276"/>
      <c r="MS230" s="276"/>
      <c r="MT230" s="276"/>
      <c r="MU230" s="276"/>
      <c r="MV230" s="276"/>
      <c r="MW230" s="276"/>
      <c r="MX230" s="276"/>
      <c r="MY230" s="276"/>
      <c r="MZ230" s="276"/>
      <c r="NA230" s="277"/>
      <c r="ND230" s="345">
        <f t="shared" si="23"/>
        <v>0</v>
      </c>
      <c r="NE230" s="346" t="str">
        <f t="shared" si="21"/>
        <v/>
      </c>
      <c r="NF230" s="347" t="str" cm="1">
        <f t="array" ref="NF230">IF($ND230=0,"",(IFERROR( (IFERROR($ND230/FRACAS!$AY$1*60,0) - SUMPRODUCT( (FRACAS!$K$5:$K$9999=NF$2) * IFERROR(FRACAS!$AN$5:$AN$9999,0) ) ) / IFERROR($ND230/FRACAS!$AY$1*60,0), 1 )))</f>
        <v/>
      </c>
      <c r="NG230" s="347" t="str" cm="1">
        <f t="array" ref="NG230">IF($ND230=0,"",(IFERROR( (IFERROR($ND230/FRACAS!$AY$1*60,0) - SUMPRODUCT( (FRACAS!$K$5:$K$9999=NG$2) * IFERROR(FRACAS!$AN$5:$AN$9999,0) ) ) / IFERROR($ND230/FRACAS!$AY$1*60,0), 1 )))</f>
        <v/>
      </c>
      <c r="NH230" s="347" t="str" cm="1">
        <f t="array" ref="NH230">IF($ND230=0,"",(IFERROR( (IFERROR($ND230/FRACAS!$AY$1*60,0) - SUMPRODUCT( (FRACAS!$K$5:$K$9999=NH$2) * IFERROR(FRACAS!$AN$5:$AN$9999,0) ) ) / IFERROR($ND230/FRACAS!$AY$1*60,0), 1 )))</f>
        <v/>
      </c>
      <c r="NI230" s="347" t="str" cm="1">
        <f t="array" ref="NI230">IF($ND230=0,"",(IFERROR( (IFERROR($ND230/FRACAS!$AY$1*60,0) - SUMPRODUCT( (FRACAS!$K$5:$K$9999=NI$2) * IFERROR(FRACAS!$AN$5:$AN$9999,0) ) ) / IFERROR($ND230/FRACAS!$AY$1*60,0), 1 )))</f>
        <v/>
      </c>
      <c r="NJ230" s="347" t="str" cm="1">
        <f t="array" ref="NJ230">IF($ND230=0,"",(IFERROR( (IFERROR($ND230/FRACAS!$AY$1*60,0) - SUMPRODUCT( (FRACAS!$K$5:$K$9999=NJ$2) * IFERROR(FRACAS!$AN$5:$AN$9999,0) ) ) / IFERROR($ND230/FRACAS!$AY$1*60,0), 1 )))</f>
        <v/>
      </c>
      <c r="NK230" s="347" t="str" cm="1">
        <f t="array" ref="NK230">IF($ND230=0,"",(IFERROR( (IFERROR($ND230/FRACAS!$AY$1*60,0) - SUMPRODUCT( (FRACAS!$K$5:$K$9999=NK$2) * IFERROR(FRACAS!$AN$5:$AN$9999,0) ) ) / IFERROR($ND230/FRACAS!$AY$1*60,0), 1 )))</f>
        <v/>
      </c>
      <c r="NL230" s="347" t="str" cm="1">
        <f t="array" ref="NL230">IF($ND230=0,"",(IFERROR( (IFERROR($ND230/FRACAS!$AY$1*60,0) - SUMPRODUCT( (FRACAS!$K$5:$K$9999=NL$2) * IFERROR(FRACAS!$AN$5:$AN$9999,0) ) ) / IFERROR($ND230/FRACAS!$AY$1*60,0), 1 )))</f>
        <v/>
      </c>
      <c r="NM230" s="347" t="str" cm="1">
        <f t="array" ref="NM230">IF($ND230=0,"",(IFERROR( (IFERROR($ND230/FRACAS!$AY$1*60,0) - SUMPRODUCT( (FRACAS!$K$5:$K$9999=NM$2) * IFERROR(FRACAS!$AN$5:$AN$9999,0) ) ) / IFERROR($ND230/FRACAS!$AY$1*60,0), 1 )))</f>
        <v/>
      </c>
      <c r="NN230" s="347" t="str" cm="1">
        <f t="array" ref="NN230">IF($ND230=0,"",(IFERROR( (IFERROR($ND230/FRACAS!$AY$1*60,0) - SUMPRODUCT( (FRACAS!$K$5:$K$9999=NN$2) * IFERROR(FRACAS!$AN$5:$AN$9999,0) ) ) / IFERROR($ND230/FRACAS!$AY$1*60,0), 1 )))</f>
        <v/>
      </c>
      <c r="NO230" s="347" t="str" cm="1">
        <f t="array" ref="NO230">IF($ND230=0,"",(IFERROR( (IFERROR($ND230/FRACAS!$AY$1*60,0) - SUMPRODUCT( (FRACAS!$K$5:$K$9999=NO$2) * IFERROR(FRACAS!$AN$5:$AN$9999,0) ) ) / IFERROR($ND230/FRACAS!$AY$1*60,0), 1 )))</f>
        <v/>
      </c>
      <c r="NP230" s="347" t="str" cm="1">
        <f t="array" ref="NP230">IF($ND230=0,"",(IFERROR( (IFERROR($ND230/FRACAS!$AY$1*60,0) - SUMPRODUCT( (FRACAS!$K$5:$K$9999=NP$2) * IFERROR(FRACAS!$AN$5:$AN$9999,0) ) ) / IFERROR($ND230/FRACAS!$AY$1*60,0), 1 )))</f>
        <v/>
      </c>
      <c r="NQ230" s="347" t="str" cm="1">
        <f t="array" ref="NQ230">IF($ND230=0,"",(IFERROR( (IFERROR($ND230/FRACAS!$AY$1*60,0) - SUMPRODUCT( (FRACAS!$K$5:$K$9999=NQ$2) * IFERROR(FRACAS!$AN$5:$AN$9999,0) ) ) / IFERROR($ND230/FRACAS!$AY$1*60,0), 1 )))</f>
        <v/>
      </c>
      <c r="NR230" s="347" t="str" cm="1">
        <f t="array" ref="NR230">IF($ND230=0,"",(IFERROR( (IFERROR($ND230/FRACAS!$AY$1*60,0) - SUMPRODUCT( (FRACAS!$K$5:$K$9999=NR$2) * IFERROR(FRACAS!$AN$5:$AN$9999,0) ) ) / IFERROR($ND230/FRACAS!$AY$1*60,0), 1 )))</f>
        <v/>
      </c>
      <c r="NS230" s="347" t="str" cm="1">
        <f t="array" ref="NS230">IF($ND230=0,"",(IFERROR( (IFERROR($ND230/FRACAS!$AY$1*60,0) - SUMPRODUCT( (FRACAS!$K$5:$K$9999=NS$2) * IFERROR(FRACAS!$AN$5:$AN$9999,0) ) ) / IFERROR($ND230/FRACAS!$AY$1*60,0), 1 )))</f>
        <v/>
      </c>
      <c r="NT230" s="347" t="str" cm="1">
        <f t="array" ref="NT230">IF($ND230=0,"",(IFERROR( (IFERROR($ND230/FRACAS!$AY$1*60,0) - SUMPRODUCT( (FRACAS!$K$5:$K$9999=NT$2) * IFERROR(FRACAS!$AN$5:$AN$9999,0) ) ) / IFERROR($ND230/FRACAS!$AY$1*60,0), 1 )))</f>
        <v/>
      </c>
      <c r="NU230" s="347" t="str" cm="1">
        <f t="array" ref="NU230">IF($ND230=0,"",(IFERROR( (IFERROR($ND230/FRACAS!$AY$1*60,0) - SUMPRODUCT( (FRACAS!$K$5:$K$9999=NU$2) * IFERROR(FRACAS!$AN$5:$AN$9999,0) ) ) / IFERROR($ND230/FRACAS!$AY$1*60,0), 1 )))</f>
        <v/>
      </c>
      <c r="NV230" s="347" t="str" cm="1">
        <f t="array" ref="NV230">IF($ND230=0,"",(IFERROR( (IFERROR($ND230/FRACAS!$AY$1*60,0) - SUMPRODUCT( (FRACAS!$K$5:$K$9999=NV$2) * IFERROR(FRACAS!$AN$5:$AN$9999,0) ) ) / IFERROR($ND230/FRACAS!$AY$1*60,0), 1 )))</f>
        <v/>
      </c>
      <c r="NW230" s="347" t="str" cm="1">
        <f t="array" ref="NW230">IF($ND230=0,"",(IFERROR( (IFERROR($ND230/FRACAS!$AY$1*60,0) - SUMPRODUCT( (FRACAS!$K$5:$K$9999=NW$2) * IFERROR(FRACAS!$AN$5:$AN$9999,0) ) ) / IFERROR($ND230/FRACAS!$AY$1*60,0), 1 )))</f>
        <v/>
      </c>
      <c r="NX230" s="347" t="str" cm="1">
        <f t="array" ref="NX230">IF($ND230=0,"",(IFERROR( (IFERROR($ND230/FRACAS!$AY$1*60,0) - SUMPRODUCT( (FRACAS!$K$5:$K$9999=NX$2) * IFERROR(FRACAS!$AN$5:$AN$9999,0) ) ) / IFERROR($ND230/FRACAS!$AY$1*60,0), 1 )))</f>
        <v/>
      </c>
      <c r="NY230" s="347" t="str" cm="1">
        <f t="array" ref="NY230">IF($ND230=0,"",(IFERROR( (IFERROR($ND230/FRACAS!$AY$1*60,0) - SUMPRODUCT( (FRACAS!$K$5:$K$9999=NY$2) * IFERROR(FRACAS!$AN$5:$AN$9999,0) ) ) / IFERROR($ND230/FRACAS!$AY$1*60,0), 1 )))</f>
        <v/>
      </c>
      <c r="NZ230" s="347" t="str" cm="1">
        <f t="array" ref="NZ230">IF($ND230=0,"",(IFERROR( (IFERROR($ND230/FRACAS!$AY$1*60,0) - SUMPRODUCT( (FRACAS!$K$5:$K$9999=NZ$2) * IFERROR(FRACAS!$AN$5:$AN$9999,0) ) ) / IFERROR($ND230/FRACAS!$AY$1*60,0), 1 )))</f>
        <v/>
      </c>
      <c r="OA230" s="347" t="str" cm="1">
        <f t="array" ref="OA230">IF($ND230=0,"",(IFERROR( (IFERROR($ND230/FRACAS!$AY$1*60,0) - SUMPRODUCT( (FRACAS!$K$5:$K$9999=OA$2) * IFERROR(FRACAS!$AN$5:$AN$9999,0) ) ) / IFERROR($ND230/FRACAS!$AY$1*60,0), 1 )))</f>
        <v/>
      </c>
      <c r="OB230" s="347" t="str" cm="1">
        <f t="array" ref="OB230">IF($ND230=0,"",(IFERROR( (IFERROR($ND230/FRACAS!$AY$1*60,0) - SUMPRODUCT( (FRACAS!$K$5:$K$9999=OB$2) * IFERROR(FRACAS!$AN$5:$AN$9999,0) ) ) / IFERROR($ND230/FRACAS!$AY$1*60,0), 1 )))</f>
        <v/>
      </c>
      <c r="OC230" s="347" t="str" cm="1">
        <f t="array" ref="OC230">IF($ND230=0,"",(IFERROR( (IFERROR($ND230/FRACAS!$AY$1*60,0) - SUMPRODUCT( (FRACAS!$K$5:$K$9999=OC$2) * IFERROR(FRACAS!$AN$5:$AN$9999,0) ) ) / IFERROR($ND230/FRACAS!$AY$1*60,0), 1 )))</f>
        <v/>
      </c>
      <c r="OD230" s="347" t="str" cm="1">
        <f t="array" ref="OD230">IF($ND230=0,"",(IFERROR( (IFERROR($ND230/FRACAS!$AY$1*60,0) - SUMPRODUCT( (FRACAS!$K$5:$K$9999=OD$2) * IFERROR(FRACAS!$AN$5:$AN$9999,0) ) ) / IFERROR($ND230/FRACAS!$AY$1*60,0), 1 )))</f>
        <v/>
      </c>
      <c r="OE230" s="347" t="str" cm="1">
        <f t="array" ref="OE230">IF($ND230=0,"",(IFERROR( (IFERROR($ND230/FRACAS!$AY$1*60,0) - SUMPRODUCT( (FRACAS!$K$5:$K$9999=OE$2) * IFERROR(FRACAS!$AN$5:$AN$9999,0) ) ) / IFERROR($ND230/FRACAS!$AY$1*60,0), 1 )))</f>
        <v/>
      </c>
      <c r="OF230" s="347" t="str" cm="1">
        <f t="array" ref="OF230">IF($ND230=0,"",(IFERROR( (IFERROR($ND230/FRACAS!$AY$1*60,0) - SUMPRODUCT( (FRACAS!$K$5:$K$9999=OF$2) * IFERROR(FRACAS!$AN$5:$AN$9999,0) ) ) / IFERROR($ND230/FRACAS!$AY$1*60,0), 1 )))</f>
        <v/>
      </c>
      <c r="OG230" s="347" t="str" cm="1">
        <f t="array" ref="OG230">IF($ND230=0,"",(IFERROR( (IFERROR($ND230/FRACAS!$AY$1*60,0) - SUMPRODUCT( (FRACAS!$K$5:$K$9999=OG$2) * IFERROR(FRACAS!$AN$5:$AN$9999,0) ) ) / IFERROR($ND230/FRACAS!$AY$1*60,0), 1 )))</f>
        <v/>
      </c>
      <c r="OH230" s="347" t="str" cm="1">
        <f t="array" ref="OH230">IF($ND230=0,"",(IFERROR( (IFERROR($ND230/FRACAS!$AY$1*60,0) - SUMPRODUCT( (FRACAS!$K$5:$K$9999=OH$2) * IFERROR(FRACAS!$AN$5:$AN$9999,0) ) ) / IFERROR($ND230/FRACAS!$AY$1*60,0), 1 )))</f>
        <v/>
      </c>
      <c r="OI230" s="347" t="str" cm="1">
        <f t="array" ref="OI230">IF($ND230=0,"",(IFERROR( (IFERROR($ND230/FRACAS!$AY$1*60,0) - SUMPRODUCT( (FRACAS!$K$5:$K$9999=OI$2) * IFERROR(FRACAS!$AN$5:$AN$9999,0) ) ) / IFERROR($ND230/FRACAS!$AY$1*60,0), 1 )))</f>
        <v/>
      </c>
      <c r="OJ230" s="347" t="str" cm="1">
        <f t="array" ref="OJ230">IF($ND230=0,"",(IFERROR( (IFERROR($ND230/FRACAS!$AY$1*60,0) - SUMPRODUCT( (FRACAS!$K$5:$K$9999=OJ$2) * IFERROR(FRACAS!$AN$5:$AN$9999,0) ) ) / IFERROR($ND230/FRACAS!$AY$1*60,0), 1 )))</f>
        <v/>
      </c>
      <c r="OK230" s="347" t="str" cm="1">
        <f t="array" ref="OK230">IF($ND230=0,"",(IFERROR( (IFERROR($ND230/FRACAS!$AY$1*60,0) - SUMPRODUCT( (FRACAS!$K$5:$K$9999=OK$2) * IFERROR(FRACAS!$AN$5:$AN$9999,0) ) ) / IFERROR($ND230/FRACAS!$AY$1*60,0), 1 )))</f>
        <v/>
      </c>
      <c r="OL230" s="347" t="str" cm="1">
        <f t="array" ref="OL230">IF($ND230=0,"",(IFERROR( (IFERROR($ND230/FRACAS!$AY$1*60,0) - SUMPRODUCT( (FRACAS!$K$5:$K$9999=OL$2) * IFERROR(FRACAS!$AN$5:$AN$9999,0) ) ) / IFERROR($ND230/FRACAS!$AY$1*60,0), 1 )))</f>
        <v/>
      </c>
      <c r="OM230" s="347" t="str" cm="1">
        <f t="array" ref="OM230">IF($ND230=0,"",(IFERROR( (IFERROR($ND230/FRACAS!$AY$1*60,0) - SUMPRODUCT( (FRACAS!$K$5:$K$9999=OM$2) * IFERROR(FRACAS!$AN$5:$AN$9999,0) ) ) / IFERROR($ND230/FRACAS!$AY$1*60,0), 1 )))</f>
        <v/>
      </c>
      <c r="ON230" s="347" t="str" cm="1">
        <f t="array" ref="ON230">IF($ND230=0,"",(IFERROR( (IFERROR($ND230/FRACAS!$AY$1*60,0) - SUMPRODUCT( (FRACAS!$K$5:$K$9999=ON$2) * IFERROR(FRACAS!$AN$5:$AN$9999,0) ) ) / IFERROR($ND230/FRACAS!$AY$1*60,0), 1 )))</f>
        <v/>
      </c>
    </row>
    <row r="231" spans="2:404" ht="15" customHeight="1">
      <c r="B231" s="301" t="s">
        <v>234</v>
      </c>
      <c r="C231" s="302">
        <v>46843</v>
      </c>
      <c r="D231" s="279"/>
      <c r="E231" s="279"/>
      <c r="F231" s="279"/>
      <c r="G231" s="279"/>
      <c r="H231" s="279"/>
      <c r="I231" s="279"/>
      <c r="J231" s="279"/>
      <c r="K231" s="279"/>
      <c r="L231" s="279"/>
      <c r="M231" s="279"/>
      <c r="N231" s="305"/>
      <c r="O231" s="279"/>
      <c r="P231" s="279"/>
      <c r="Q231" s="279"/>
      <c r="R231" s="279"/>
      <c r="S231" s="279"/>
      <c r="T231" s="279"/>
      <c r="U231" s="279"/>
      <c r="V231" s="279"/>
      <c r="W231" s="279"/>
      <c r="X231" s="279"/>
      <c r="Y231" s="279"/>
      <c r="Z231" s="279"/>
      <c r="AA231" s="279"/>
      <c r="AB231" s="279"/>
      <c r="AC231" s="279"/>
      <c r="AD231" s="279"/>
      <c r="AE231" s="279"/>
      <c r="AF231" s="279"/>
      <c r="AG231" s="279"/>
      <c r="AH231" s="279"/>
      <c r="AI231" s="279"/>
      <c r="AJ231" s="279"/>
      <c r="AK231" s="279"/>
      <c r="AL231" s="279"/>
      <c r="AM231" s="279"/>
      <c r="AN231" s="279"/>
      <c r="AO231" s="279"/>
      <c r="AP231" s="279"/>
      <c r="AQ231" s="279"/>
      <c r="AR231" s="279"/>
      <c r="AS231" s="279"/>
      <c r="AT231" s="279"/>
      <c r="AU231" s="279"/>
      <c r="AV231" s="279"/>
      <c r="AW231" s="279"/>
      <c r="AX231" s="279"/>
      <c r="AY231" s="279"/>
      <c r="AZ231" s="279"/>
      <c r="BA231" s="280"/>
      <c r="BB231" s="266"/>
      <c r="BD231" s="352"/>
      <c r="BE231" s="352"/>
      <c r="BF231" s="352"/>
      <c r="BG231" s="352"/>
      <c r="BH231" s="352"/>
      <c r="BI231" s="352"/>
      <c r="BJ231" s="352"/>
      <c r="BK231" s="352"/>
      <c r="BL231" s="352"/>
      <c r="BM231" s="352"/>
      <c r="BN231" s="352"/>
      <c r="BO231" s="352"/>
      <c r="BP231" s="352"/>
      <c r="BQ231" s="352"/>
      <c r="BR231" s="352"/>
      <c r="BS231" s="352"/>
      <c r="BT231" s="352"/>
      <c r="BU231" s="352"/>
      <c r="BV231" s="352"/>
      <c r="BW231" s="352"/>
      <c r="BX231" s="352"/>
      <c r="BY231" s="352"/>
      <c r="BZ231" s="352"/>
      <c r="CA231" s="352"/>
      <c r="CB231" s="352"/>
      <c r="CC231" s="352"/>
      <c r="CD231" s="352"/>
      <c r="CE231" s="352"/>
      <c r="CF231" s="352"/>
      <c r="CG231" s="352"/>
      <c r="CH231" s="352"/>
      <c r="CI231" s="352"/>
      <c r="CJ231" s="352"/>
      <c r="CK231" s="352"/>
      <c r="CL231" s="352"/>
      <c r="CM231" s="352"/>
      <c r="CN231" s="352"/>
      <c r="CO231" s="352"/>
      <c r="CP231" s="352"/>
      <c r="CQ231" s="352"/>
      <c r="CR231" s="352"/>
      <c r="CS231" s="352"/>
      <c r="CT231" s="352"/>
      <c r="CU231" s="352"/>
      <c r="CV231" s="352"/>
      <c r="CW231" s="352"/>
      <c r="CX231" s="352"/>
      <c r="CY231" s="352"/>
      <c r="CZ231" s="352"/>
      <c r="DA231" s="352"/>
      <c r="DC231" s="266">
        <f t="shared" si="19"/>
        <v>0</v>
      </c>
      <c r="DD231" s="302" t="str">
        <f t="shared" si="20"/>
        <v/>
      </c>
      <c r="DE231" s="328" t="str">
        <f>IF(D231&gt; 0,(COUNTIFS(FRACAS!$B$5:$B$9997, D$4, FRACAS!$D$5:$D$9997, "&lt;="&amp;D231)), "" )</f>
        <v/>
      </c>
      <c r="DF231" s="282" t="str">
        <f>IF(E231&gt; 0,(COUNTIFS(FRACAS!$B$5:$B$9997, E$4, FRACAS!$D$5:$D$9997, "&lt;="&amp;E231)), "" )</f>
        <v/>
      </c>
      <c r="DG231" s="282" t="str">
        <f>IF(F231&gt; 0,(COUNTIFS(FRACAS!$B$5:$B$9997, F$4, FRACAS!$D$5:$D$9997, "&lt;="&amp;F231)), "" )</f>
        <v/>
      </c>
      <c r="DH231" s="282" t="str">
        <f>IF(G231&gt; 0,(COUNTIFS(FRACAS!$B$5:$B$9997, G$4, FRACAS!$D$5:$D$9997, "&lt;="&amp;G231)), "" )</f>
        <v/>
      </c>
      <c r="DI231" s="282" t="str">
        <f>IF(H231&gt; 0,(COUNTIFS(FRACAS!$B$5:$B$9997, H$4, FRACAS!$D$5:$D$9997, "&lt;="&amp;H231)), "" )</f>
        <v/>
      </c>
      <c r="DJ231" s="282" t="str">
        <f>IF(I231&gt; 0,(COUNTIFS(FRACAS!$B$5:$B$9997, I$4, FRACAS!$D$5:$D$9997, "&lt;="&amp;I231)), "" )</f>
        <v/>
      </c>
      <c r="DK231" s="282" t="str">
        <f>IF(J231&gt; 0,(COUNTIFS(FRACAS!$B$5:$B$9997, J$4, FRACAS!$D$5:$D$9997, "&lt;="&amp;J231)), "" )</f>
        <v/>
      </c>
      <c r="DL231" s="282" t="str">
        <f>IF(K231&gt; 0,(COUNTIFS(FRACAS!$B$5:$B$9997, K$4, FRACAS!$D$5:$D$9997, "&lt;="&amp;K231)), "" )</f>
        <v/>
      </c>
      <c r="DM231" s="282" t="str">
        <f>IF(L231&gt; 0,(COUNTIFS(FRACAS!$B$5:$B$9997, L$4, FRACAS!$D$5:$D$9997, "&lt;="&amp;L231)), "" )</f>
        <v/>
      </c>
      <c r="DN231" s="282" t="str">
        <f>IF(M231&gt; 0,(COUNTIFS(FRACAS!$B$5:$B$9997, M$4, FRACAS!$D$5:$D$9997, "&lt;="&amp;M231)), "" )</f>
        <v/>
      </c>
      <c r="DO231" s="308"/>
      <c r="DP231" s="276"/>
      <c r="DQ231" s="276"/>
      <c r="DR231" s="276"/>
      <c r="DS231" s="276"/>
      <c r="DT231" s="276"/>
      <c r="DU231" s="276"/>
      <c r="DV231" s="276"/>
      <c r="DW231" s="276"/>
      <c r="DX231" s="276"/>
      <c r="DY231" s="276"/>
      <c r="DZ231" s="276"/>
      <c r="EA231" s="276"/>
      <c r="EB231" s="276"/>
      <c r="EC231" s="276"/>
      <c r="ED231" s="276"/>
      <c r="EE231" s="276"/>
      <c r="EF231" s="276"/>
      <c r="EG231" s="276"/>
      <c r="EH231" s="276"/>
      <c r="EI231" s="276"/>
      <c r="EJ231" s="276"/>
      <c r="EK231" s="276"/>
      <c r="EL231" s="276"/>
      <c r="EM231" s="276"/>
      <c r="EN231" s="276"/>
      <c r="EO231" s="276"/>
      <c r="EP231" s="276"/>
      <c r="EQ231" s="276"/>
      <c r="ER231" s="276"/>
      <c r="ES231" s="276"/>
      <c r="ET231" s="276"/>
      <c r="EU231" s="276"/>
      <c r="EV231" s="276"/>
      <c r="EW231" s="276"/>
      <c r="EX231" s="276"/>
      <c r="EY231" s="276"/>
      <c r="EZ231" s="276"/>
      <c r="FA231" s="276"/>
      <c r="FB231" s="277"/>
      <c r="JN231" s="310"/>
      <c r="JO231" s="309"/>
      <c r="JP231" s="309"/>
      <c r="JQ231" s="309"/>
      <c r="JR231" s="309"/>
      <c r="JS231" s="309"/>
      <c r="JT231" s="309"/>
      <c r="JU231" s="309"/>
      <c r="JV231" s="309"/>
      <c r="JW231" s="309"/>
      <c r="JX231" s="309"/>
      <c r="JY231" s="309"/>
      <c r="JZ231" s="309"/>
      <c r="KA231" s="309"/>
      <c r="KB231" s="309"/>
      <c r="KC231" s="309"/>
      <c r="KD231" s="309"/>
      <c r="KE231" s="309"/>
      <c r="KF231" s="309"/>
      <c r="KG231" s="309"/>
      <c r="KH231" s="309"/>
      <c r="KI231" s="309"/>
      <c r="KJ231" s="309"/>
      <c r="KK231" s="309"/>
      <c r="KL231" s="309"/>
      <c r="KM231" s="309"/>
      <c r="KN231" s="309"/>
      <c r="KO231" s="309"/>
      <c r="KP231" s="309"/>
      <c r="KQ231" s="309"/>
      <c r="KR231" s="309"/>
      <c r="KS231" s="309"/>
      <c r="KT231" s="309"/>
      <c r="KU231" s="309"/>
      <c r="KV231" s="309"/>
      <c r="KW231" s="309"/>
      <c r="KX231" s="309"/>
      <c r="KY231" s="309"/>
      <c r="KZ231" s="309"/>
      <c r="LA231" s="309"/>
      <c r="LC231" s="302" t="str">
        <f t="shared" si="22"/>
        <v/>
      </c>
      <c r="LD231" s="354" t="str" cm="1">
        <f t="array" ref="LD231">IFERROR(
    (((D231/FRACAS!$AY$1)*60))
    /
    (((D231/FRACAS!$AY$1)*60) + SUMPRODUCT((FRACAS!$B$5:$B$9997=D$4)*(FRACAS!$D$5:$D$9997&lt;=D231)*(IFERROR(FRACAS!$AM$5:$AM$9997,0)))
    ),"")</f>
        <v/>
      </c>
      <c r="LE231" s="354" t="str" cm="1">
        <f t="array" ref="LE231">IFERROR(
    (((E231/FRACAS!$AY$1)*60))
    /
    (((E231/FRACAS!$AY$1)*60) + SUMPRODUCT((FRACAS!$B$5:$B$9997=E$4)*(FRACAS!$D$5:$D$9997&lt;=E231)*(IFERROR(FRACAS!$AM$5:$AM$9997,0)))
    ),"")</f>
        <v/>
      </c>
      <c r="LF231" s="354" t="str" cm="1">
        <f t="array" ref="LF231">IFERROR(
    (((F231/FRACAS!$AY$1)*60))
    /
    (((F231/FRACAS!$AY$1)*60) + SUMPRODUCT((FRACAS!$B$5:$B$9997=F$4)*(FRACAS!$D$5:$D$9997&lt;=F231)*(IFERROR(FRACAS!$AM$5:$AM$9997,0)))
    ),"")</f>
        <v/>
      </c>
      <c r="LG231" s="354" t="str" cm="1">
        <f t="array" ref="LG231">IFERROR(
    (((G231/FRACAS!$AY$1)*60))
    /
    (((G231/FRACAS!$AY$1)*60) + SUMPRODUCT((FRACAS!$B$5:$B$9997=G$4)*(FRACAS!$D$5:$D$9997&lt;=G231)*(IFERROR(FRACAS!$AM$5:$AM$9997,0)))
    ),"")</f>
        <v/>
      </c>
      <c r="LH231" s="354" t="str" cm="1">
        <f t="array" ref="LH231">IFERROR(
    (((H231/FRACAS!$AY$1)*60))
    /
    (((H231/FRACAS!$AY$1)*60) + SUMPRODUCT((FRACAS!$B$5:$B$9997=H$4)*(FRACAS!$D$5:$D$9997&lt;=H231)*(IFERROR(FRACAS!$AM$5:$AM$9997,0)))
    ),"")</f>
        <v/>
      </c>
      <c r="LI231" s="354" t="str" cm="1">
        <f t="array" ref="LI231">IFERROR(
    (((I231/FRACAS!$AY$1)*60))
    /
    (((I231/FRACAS!$AY$1)*60) + SUMPRODUCT((FRACAS!$B$5:$B$9997=I$4)*(FRACAS!$D$5:$D$9997&lt;=I231)*(IFERROR(FRACAS!$AM$5:$AM$9997,0)))
    ),"")</f>
        <v/>
      </c>
      <c r="LJ231" s="354" t="str" cm="1">
        <f t="array" ref="LJ231">IFERROR(
    (((J231/FRACAS!$AY$1)*60))
    /
    (((J231/FRACAS!$AY$1)*60) + SUMPRODUCT((FRACAS!$B$5:$B$9997=J$4)*(FRACAS!$D$5:$D$9997&lt;=J231)*(IFERROR(FRACAS!$AM$5:$AM$9997,0)))
    ),"")</f>
        <v/>
      </c>
      <c r="LK231" s="354" t="str" cm="1">
        <f t="array" ref="LK231">IFERROR(
    (((K231/FRACAS!$AY$1)*60))
    /
    (((K231/FRACAS!$AY$1)*60) + SUMPRODUCT((FRACAS!$B$5:$B$9997=K$4)*(FRACAS!$D$5:$D$9997&lt;=K231)*(IFERROR(FRACAS!$AM$5:$AM$9997,0)))
    ),"")</f>
        <v/>
      </c>
      <c r="LL231" s="354" t="str" cm="1">
        <f t="array" ref="LL231">IFERROR(
    (((L231/FRACAS!$AY$1)*60))
    /
    (((L231/FRACAS!$AY$1)*60) + SUMPRODUCT((FRACAS!$B$5:$B$9997=L$4)*(FRACAS!$D$5:$D$9997&lt;=L231)*(IFERROR(FRACAS!$AM$5:$AM$9997,0)))
    ),"")</f>
        <v/>
      </c>
      <c r="LM231" s="354" t="str" cm="1">
        <f t="array" ref="LM231">IFERROR(
    (((M231/FRACAS!$AY$1)*60))
    /
    (((M231/FRACAS!$AY$1)*60) + SUMPRODUCT((FRACAS!$B$5:$B$9997=M$4)*(FRACAS!$D$5:$D$9997&lt;=M231)*(IFERROR(FRACAS!$AM$5:$AM$9997,0)))
    ),"")</f>
        <v/>
      </c>
      <c r="LN231" s="308"/>
      <c r="LO231" s="276"/>
      <c r="LP231" s="276"/>
      <c r="LQ231" s="276"/>
      <c r="LR231" s="276"/>
      <c r="LS231" s="276"/>
      <c r="LT231" s="276"/>
      <c r="LU231" s="276"/>
      <c r="LV231" s="276"/>
      <c r="LW231" s="276"/>
      <c r="LX231" s="276"/>
      <c r="LY231" s="276"/>
      <c r="LZ231" s="276"/>
      <c r="MA231" s="276"/>
      <c r="MB231" s="276"/>
      <c r="MC231" s="276"/>
      <c r="MD231" s="276"/>
      <c r="ME231" s="276"/>
      <c r="MF231" s="276"/>
      <c r="MG231" s="276"/>
      <c r="MH231" s="276"/>
      <c r="MI231" s="276"/>
      <c r="MJ231" s="276"/>
      <c r="MK231" s="276"/>
      <c r="ML231" s="276"/>
      <c r="MM231" s="276"/>
      <c r="MN231" s="276"/>
      <c r="MO231" s="276"/>
      <c r="MP231" s="276"/>
      <c r="MQ231" s="276"/>
      <c r="MR231" s="276"/>
      <c r="MS231" s="276"/>
      <c r="MT231" s="276"/>
      <c r="MU231" s="276"/>
      <c r="MV231" s="276"/>
      <c r="MW231" s="276"/>
      <c r="MX231" s="276"/>
      <c r="MY231" s="276"/>
      <c r="MZ231" s="276"/>
      <c r="NA231" s="277"/>
      <c r="ND231" s="345">
        <f t="shared" si="23"/>
        <v>0</v>
      </c>
      <c r="NE231" s="346" t="str">
        <f t="shared" si="21"/>
        <v/>
      </c>
      <c r="NF231" s="347" t="str" cm="1">
        <f t="array" ref="NF231">IF($ND231=0,"",(IFERROR( (IFERROR($ND231/FRACAS!$AY$1*60,0) - SUMPRODUCT( (FRACAS!$K$5:$K$9999=NF$2) * IFERROR(FRACAS!$AN$5:$AN$9999,0) ) ) / IFERROR($ND231/FRACAS!$AY$1*60,0), 1 )))</f>
        <v/>
      </c>
      <c r="NG231" s="347" t="str" cm="1">
        <f t="array" ref="NG231">IF($ND231=0,"",(IFERROR( (IFERROR($ND231/FRACAS!$AY$1*60,0) - SUMPRODUCT( (FRACAS!$K$5:$K$9999=NG$2) * IFERROR(FRACAS!$AN$5:$AN$9999,0) ) ) / IFERROR($ND231/FRACAS!$AY$1*60,0), 1 )))</f>
        <v/>
      </c>
      <c r="NH231" s="347" t="str" cm="1">
        <f t="array" ref="NH231">IF($ND231=0,"",(IFERROR( (IFERROR($ND231/FRACAS!$AY$1*60,0) - SUMPRODUCT( (FRACAS!$K$5:$K$9999=NH$2) * IFERROR(FRACAS!$AN$5:$AN$9999,0) ) ) / IFERROR($ND231/FRACAS!$AY$1*60,0), 1 )))</f>
        <v/>
      </c>
      <c r="NI231" s="347" t="str" cm="1">
        <f t="array" ref="NI231">IF($ND231=0,"",(IFERROR( (IFERROR($ND231/FRACAS!$AY$1*60,0) - SUMPRODUCT( (FRACAS!$K$5:$K$9999=NI$2) * IFERROR(FRACAS!$AN$5:$AN$9999,0) ) ) / IFERROR($ND231/FRACAS!$AY$1*60,0), 1 )))</f>
        <v/>
      </c>
      <c r="NJ231" s="347" t="str" cm="1">
        <f t="array" ref="NJ231">IF($ND231=0,"",(IFERROR( (IFERROR($ND231/FRACAS!$AY$1*60,0) - SUMPRODUCT( (FRACAS!$K$5:$K$9999=NJ$2) * IFERROR(FRACAS!$AN$5:$AN$9999,0) ) ) / IFERROR($ND231/FRACAS!$AY$1*60,0), 1 )))</f>
        <v/>
      </c>
      <c r="NK231" s="347" t="str" cm="1">
        <f t="array" ref="NK231">IF($ND231=0,"",(IFERROR( (IFERROR($ND231/FRACAS!$AY$1*60,0) - SUMPRODUCT( (FRACAS!$K$5:$K$9999=NK$2) * IFERROR(FRACAS!$AN$5:$AN$9999,0) ) ) / IFERROR($ND231/FRACAS!$AY$1*60,0), 1 )))</f>
        <v/>
      </c>
      <c r="NL231" s="347" t="str" cm="1">
        <f t="array" ref="NL231">IF($ND231=0,"",(IFERROR( (IFERROR($ND231/FRACAS!$AY$1*60,0) - SUMPRODUCT( (FRACAS!$K$5:$K$9999=NL$2) * IFERROR(FRACAS!$AN$5:$AN$9999,0) ) ) / IFERROR($ND231/FRACAS!$AY$1*60,0), 1 )))</f>
        <v/>
      </c>
      <c r="NM231" s="347" t="str" cm="1">
        <f t="array" ref="NM231">IF($ND231=0,"",(IFERROR( (IFERROR($ND231/FRACAS!$AY$1*60,0) - SUMPRODUCT( (FRACAS!$K$5:$K$9999=NM$2) * IFERROR(FRACAS!$AN$5:$AN$9999,0) ) ) / IFERROR($ND231/FRACAS!$AY$1*60,0), 1 )))</f>
        <v/>
      </c>
      <c r="NN231" s="347" t="str" cm="1">
        <f t="array" ref="NN231">IF($ND231=0,"",(IFERROR( (IFERROR($ND231/FRACAS!$AY$1*60,0) - SUMPRODUCT( (FRACAS!$K$5:$K$9999=NN$2) * IFERROR(FRACAS!$AN$5:$AN$9999,0) ) ) / IFERROR($ND231/FRACAS!$AY$1*60,0), 1 )))</f>
        <v/>
      </c>
      <c r="NO231" s="347" t="str" cm="1">
        <f t="array" ref="NO231">IF($ND231=0,"",(IFERROR( (IFERROR($ND231/FRACAS!$AY$1*60,0) - SUMPRODUCT( (FRACAS!$K$5:$K$9999=NO$2) * IFERROR(FRACAS!$AN$5:$AN$9999,0) ) ) / IFERROR($ND231/FRACAS!$AY$1*60,0), 1 )))</f>
        <v/>
      </c>
      <c r="NP231" s="347" t="str" cm="1">
        <f t="array" ref="NP231">IF($ND231=0,"",(IFERROR( (IFERROR($ND231/FRACAS!$AY$1*60,0) - SUMPRODUCT( (FRACAS!$K$5:$K$9999=NP$2) * IFERROR(FRACAS!$AN$5:$AN$9999,0) ) ) / IFERROR($ND231/FRACAS!$AY$1*60,0), 1 )))</f>
        <v/>
      </c>
      <c r="NQ231" s="347" t="str" cm="1">
        <f t="array" ref="NQ231">IF($ND231=0,"",(IFERROR( (IFERROR($ND231/FRACAS!$AY$1*60,0) - SUMPRODUCT( (FRACAS!$K$5:$K$9999=NQ$2) * IFERROR(FRACAS!$AN$5:$AN$9999,0) ) ) / IFERROR($ND231/FRACAS!$AY$1*60,0), 1 )))</f>
        <v/>
      </c>
      <c r="NR231" s="347" t="str" cm="1">
        <f t="array" ref="NR231">IF($ND231=0,"",(IFERROR( (IFERROR($ND231/FRACAS!$AY$1*60,0) - SUMPRODUCT( (FRACAS!$K$5:$K$9999=NR$2) * IFERROR(FRACAS!$AN$5:$AN$9999,0) ) ) / IFERROR($ND231/FRACAS!$AY$1*60,0), 1 )))</f>
        <v/>
      </c>
      <c r="NS231" s="347" t="str" cm="1">
        <f t="array" ref="NS231">IF($ND231=0,"",(IFERROR( (IFERROR($ND231/FRACAS!$AY$1*60,0) - SUMPRODUCT( (FRACAS!$K$5:$K$9999=NS$2) * IFERROR(FRACAS!$AN$5:$AN$9999,0) ) ) / IFERROR($ND231/FRACAS!$AY$1*60,0), 1 )))</f>
        <v/>
      </c>
      <c r="NT231" s="347" t="str" cm="1">
        <f t="array" ref="NT231">IF($ND231=0,"",(IFERROR( (IFERROR($ND231/FRACAS!$AY$1*60,0) - SUMPRODUCT( (FRACAS!$K$5:$K$9999=NT$2) * IFERROR(FRACAS!$AN$5:$AN$9999,0) ) ) / IFERROR($ND231/FRACAS!$AY$1*60,0), 1 )))</f>
        <v/>
      </c>
      <c r="NU231" s="347" t="str" cm="1">
        <f t="array" ref="NU231">IF($ND231=0,"",(IFERROR( (IFERROR($ND231/FRACAS!$AY$1*60,0) - SUMPRODUCT( (FRACAS!$K$5:$K$9999=NU$2) * IFERROR(FRACAS!$AN$5:$AN$9999,0) ) ) / IFERROR($ND231/FRACAS!$AY$1*60,0), 1 )))</f>
        <v/>
      </c>
      <c r="NV231" s="347" t="str" cm="1">
        <f t="array" ref="NV231">IF($ND231=0,"",(IFERROR( (IFERROR($ND231/FRACAS!$AY$1*60,0) - SUMPRODUCT( (FRACAS!$K$5:$K$9999=NV$2) * IFERROR(FRACAS!$AN$5:$AN$9999,0) ) ) / IFERROR($ND231/FRACAS!$AY$1*60,0), 1 )))</f>
        <v/>
      </c>
      <c r="NW231" s="347" t="str" cm="1">
        <f t="array" ref="NW231">IF($ND231=0,"",(IFERROR( (IFERROR($ND231/FRACAS!$AY$1*60,0) - SUMPRODUCT( (FRACAS!$K$5:$K$9999=NW$2) * IFERROR(FRACAS!$AN$5:$AN$9999,0) ) ) / IFERROR($ND231/FRACAS!$AY$1*60,0), 1 )))</f>
        <v/>
      </c>
      <c r="NX231" s="347" t="str" cm="1">
        <f t="array" ref="NX231">IF($ND231=0,"",(IFERROR( (IFERROR($ND231/FRACAS!$AY$1*60,0) - SUMPRODUCT( (FRACAS!$K$5:$K$9999=NX$2) * IFERROR(FRACAS!$AN$5:$AN$9999,0) ) ) / IFERROR($ND231/FRACAS!$AY$1*60,0), 1 )))</f>
        <v/>
      </c>
      <c r="NY231" s="347" t="str" cm="1">
        <f t="array" ref="NY231">IF($ND231=0,"",(IFERROR( (IFERROR($ND231/FRACAS!$AY$1*60,0) - SUMPRODUCT( (FRACAS!$K$5:$K$9999=NY$2) * IFERROR(FRACAS!$AN$5:$AN$9999,0) ) ) / IFERROR($ND231/FRACAS!$AY$1*60,0), 1 )))</f>
        <v/>
      </c>
      <c r="NZ231" s="347" t="str" cm="1">
        <f t="array" ref="NZ231">IF($ND231=0,"",(IFERROR( (IFERROR($ND231/FRACAS!$AY$1*60,0) - SUMPRODUCT( (FRACAS!$K$5:$K$9999=NZ$2) * IFERROR(FRACAS!$AN$5:$AN$9999,0) ) ) / IFERROR($ND231/FRACAS!$AY$1*60,0), 1 )))</f>
        <v/>
      </c>
      <c r="OA231" s="347" t="str" cm="1">
        <f t="array" ref="OA231">IF($ND231=0,"",(IFERROR( (IFERROR($ND231/FRACAS!$AY$1*60,0) - SUMPRODUCT( (FRACAS!$K$5:$K$9999=OA$2) * IFERROR(FRACAS!$AN$5:$AN$9999,0) ) ) / IFERROR($ND231/FRACAS!$AY$1*60,0), 1 )))</f>
        <v/>
      </c>
      <c r="OB231" s="347" t="str" cm="1">
        <f t="array" ref="OB231">IF($ND231=0,"",(IFERROR( (IFERROR($ND231/FRACAS!$AY$1*60,0) - SUMPRODUCT( (FRACAS!$K$5:$K$9999=OB$2) * IFERROR(FRACAS!$AN$5:$AN$9999,0) ) ) / IFERROR($ND231/FRACAS!$AY$1*60,0), 1 )))</f>
        <v/>
      </c>
      <c r="OC231" s="347" t="str" cm="1">
        <f t="array" ref="OC231">IF($ND231=0,"",(IFERROR( (IFERROR($ND231/FRACAS!$AY$1*60,0) - SUMPRODUCT( (FRACAS!$K$5:$K$9999=OC$2) * IFERROR(FRACAS!$AN$5:$AN$9999,0) ) ) / IFERROR($ND231/FRACAS!$AY$1*60,0), 1 )))</f>
        <v/>
      </c>
      <c r="OD231" s="347" t="str" cm="1">
        <f t="array" ref="OD231">IF($ND231=0,"",(IFERROR( (IFERROR($ND231/FRACAS!$AY$1*60,0) - SUMPRODUCT( (FRACAS!$K$5:$K$9999=OD$2) * IFERROR(FRACAS!$AN$5:$AN$9999,0) ) ) / IFERROR($ND231/FRACAS!$AY$1*60,0), 1 )))</f>
        <v/>
      </c>
      <c r="OE231" s="347" t="str" cm="1">
        <f t="array" ref="OE231">IF($ND231=0,"",(IFERROR( (IFERROR($ND231/FRACAS!$AY$1*60,0) - SUMPRODUCT( (FRACAS!$K$5:$K$9999=OE$2) * IFERROR(FRACAS!$AN$5:$AN$9999,0) ) ) / IFERROR($ND231/FRACAS!$AY$1*60,0), 1 )))</f>
        <v/>
      </c>
      <c r="OF231" s="347" t="str" cm="1">
        <f t="array" ref="OF231">IF($ND231=0,"",(IFERROR( (IFERROR($ND231/FRACAS!$AY$1*60,0) - SUMPRODUCT( (FRACAS!$K$5:$K$9999=OF$2) * IFERROR(FRACAS!$AN$5:$AN$9999,0) ) ) / IFERROR($ND231/FRACAS!$AY$1*60,0), 1 )))</f>
        <v/>
      </c>
      <c r="OG231" s="347" t="str" cm="1">
        <f t="array" ref="OG231">IF($ND231=0,"",(IFERROR( (IFERROR($ND231/FRACAS!$AY$1*60,0) - SUMPRODUCT( (FRACAS!$K$5:$K$9999=OG$2) * IFERROR(FRACAS!$AN$5:$AN$9999,0) ) ) / IFERROR($ND231/FRACAS!$AY$1*60,0), 1 )))</f>
        <v/>
      </c>
      <c r="OH231" s="347" t="str" cm="1">
        <f t="array" ref="OH231">IF($ND231=0,"",(IFERROR( (IFERROR($ND231/FRACAS!$AY$1*60,0) - SUMPRODUCT( (FRACAS!$K$5:$K$9999=OH$2) * IFERROR(FRACAS!$AN$5:$AN$9999,0) ) ) / IFERROR($ND231/FRACAS!$AY$1*60,0), 1 )))</f>
        <v/>
      </c>
      <c r="OI231" s="347" t="str" cm="1">
        <f t="array" ref="OI231">IF($ND231=0,"",(IFERROR( (IFERROR($ND231/FRACAS!$AY$1*60,0) - SUMPRODUCT( (FRACAS!$K$5:$K$9999=OI$2) * IFERROR(FRACAS!$AN$5:$AN$9999,0) ) ) / IFERROR($ND231/FRACAS!$AY$1*60,0), 1 )))</f>
        <v/>
      </c>
      <c r="OJ231" s="347" t="str" cm="1">
        <f t="array" ref="OJ231">IF($ND231=0,"",(IFERROR( (IFERROR($ND231/FRACAS!$AY$1*60,0) - SUMPRODUCT( (FRACAS!$K$5:$K$9999=OJ$2) * IFERROR(FRACAS!$AN$5:$AN$9999,0) ) ) / IFERROR($ND231/FRACAS!$AY$1*60,0), 1 )))</f>
        <v/>
      </c>
      <c r="OK231" s="347" t="str" cm="1">
        <f t="array" ref="OK231">IF($ND231=0,"",(IFERROR( (IFERROR($ND231/FRACAS!$AY$1*60,0) - SUMPRODUCT( (FRACAS!$K$5:$K$9999=OK$2) * IFERROR(FRACAS!$AN$5:$AN$9999,0) ) ) / IFERROR($ND231/FRACAS!$AY$1*60,0), 1 )))</f>
        <v/>
      </c>
      <c r="OL231" s="347" t="str" cm="1">
        <f t="array" ref="OL231">IF($ND231=0,"",(IFERROR( (IFERROR($ND231/FRACAS!$AY$1*60,0) - SUMPRODUCT( (FRACAS!$K$5:$K$9999=OL$2) * IFERROR(FRACAS!$AN$5:$AN$9999,0) ) ) / IFERROR($ND231/FRACAS!$AY$1*60,0), 1 )))</f>
        <v/>
      </c>
      <c r="OM231" s="347" t="str" cm="1">
        <f t="array" ref="OM231">IF($ND231=0,"",(IFERROR( (IFERROR($ND231/FRACAS!$AY$1*60,0) - SUMPRODUCT( (FRACAS!$K$5:$K$9999=OM$2) * IFERROR(FRACAS!$AN$5:$AN$9999,0) ) ) / IFERROR($ND231/FRACAS!$AY$1*60,0), 1 )))</f>
        <v/>
      </c>
      <c r="ON231" s="347" t="str" cm="1">
        <f t="array" ref="ON231">IF($ND231=0,"",(IFERROR( (IFERROR($ND231/FRACAS!$AY$1*60,0) - SUMPRODUCT( (FRACAS!$K$5:$K$9999=ON$2) * IFERROR(FRACAS!$AN$5:$AN$9999,0) ) ) / IFERROR($ND231/FRACAS!$AY$1*60,0), 1 )))</f>
        <v/>
      </c>
    </row>
    <row r="232" spans="2:404" ht="15" customHeight="1">
      <c r="B232" s="301" t="s">
        <v>235</v>
      </c>
      <c r="C232" s="302">
        <v>46850</v>
      </c>
      <c r="D232" s="279"/>
      <c r="E232" s="279"/>
      <c r="F232" s="279"/>
      <c r="G232" s="279"/>
      <c r="H232" s="279"/>
      <c r="I232" s="279"/>
      <c r="J232" s="279"/>
      <c r="K232" s="279"/>
      <c r="L232" s="279"/>
      <c r="M232" s="279"/>
      <c r="N232" s="305"/>
      <c r="O232" s="279"/>
      <c r="P232" s="279"/>
      <c r="Q232" s="279"/>
      <c r="R232" s="279"/>
      <c r="S232" s="279"/>
      <c r="T232" s="279"/>
      <c r="U232" s="279"/>
      <c r="V232" s="279"/>
      <c r="W232" s="279"/>
      <c r="X232" s="279"/>
      <c r="Y232" s="279"/>
      <c r="Z232" s="279"/>
      <c r="AA232" s="279"/>
      <c r="AB232" s="279"/>
      <c r="AC232" s="279"/>
      <c r="AD232" s="279"/>
      <c r="AE232" s="279"/>
      <c r="AF232" s="279"/>
      <c r="AG232" s="279"/>
      <c r="AH232" s="279"/>
      <c r="AI232" s="279"/>
      <c r="AJ232" s="279"/>
      <c r="AK232" s="279"/>
      <c r="AL232" s="279"/>
      <c r="AM232" s="279"/>
      <c r="AN232" s="279"/>
      <c r="AO232" s="279"/>
      <c r="AP232" s="279"/>
      <c r="AQ232" s="279"/>
      <c r="AR232" s="279"/>
      <c r="AS232" s="279"/>
      <c r="AT232" s="279"/>
      <c r="AU232" s="279"/>
      <c r="AV232" s="279"/>
      <c r="AW232" s="279"/>
      <c r="AX232" s="279"/>
      <c r="AY232" s="279"/>
      <c r="AZ232" s="279"/>
      <c r="BA232" s="280"/>
      <c r="BB232" s="266"/>
      <c r="BD232" s="352"/>
      <c r="BE232" s="352"/>
      <c r="BF232" s="352"/>
      <c r="BG232" s="352"/>
      <c r="BH232" s="352"/>
      <c r="BI232" s="352"/>
      <c r="BJ232" s="352"/>
      <c r="BK232" s="352"/>
      <c r="BL232" s="352"/>
      <c r="BM232" s="352"/>
      <c r="BN232" s="352"/>
      <c r="BO232" s="352"/>
      <c r="BP232" s="352"/>
      <c r="BQ232" s="352"/>
      <c r="BR232" s="352"/>
      <c r="BS232" s="352"/>
      <c r="BT232" s="352"/>
      <c r="BU232" s="352"/>
      <c r="BV232" s="352"/>
      <c r="BW232" s="352"/>
      <c r="BX232" s="352"/>
      <c r="BY232" s="352"/>
      <c r="BZ232" s="352"/>
      <c r="CA232" s="352"/>
      <c r="CB232" s="352"/>
      <c r="CC232" s="352"/>
      <c r="CD232" s="352"/>
      <c r="CE232" s="352"/>
      <c r="CF232" s="352"/>
      <c r="CG232" s="352"/>
      <c r="CH232" s="352"/>
      <c r="CI232" s="352"/>
      <c r="CJ232" s="352"/>
      <c r="CK232" s="352"/>
      <c r="CL232" s="352"/>
      <c r="CM232" s="352"/>
      <c r="CN232" s="352"/>
      <c r="CO232" s="352"/>
      <c r="CP232" s="352"/>
      <c r="CQ232" s="352"/>
      <c r="CR232" s="352"/>
      <c r="CS232" s="352"/>
      <c r="CT232" s="352"/>
      <c r="CU232" s="352"/>
      <c r="CV232" s="352"/>
      <c r="CW232" s="352"/>
      <c r="CX232" s="352"/>
      <c r="CY232" s="352"/>
      <c r="CZ232" s="352"/>
      <c r="DA232" s="352"/>
      <c r="DC232" s="266">
        <f t="shared" si="19"/>
        <v>0</v>
      </c>
      <c r="DD232" s="302" t="str">
        <f t="shared" si="20"/>
        <v/>
      </c>
      <c r="DE232" s="328" t="str">
        <f>IF(D232&gt; 0,(COUNTIFS(FRACAS!$B$5:$B$9997, D$4, FRACAS!$D$5:$D$9997, "&lt;="&amp;D232)), "" )</f>
        <v/>
      </c>
      <c r="DF232" s="282" t="str">
        <f>IF(E232&gt; 0,(COUNTIFS(FRACAS!$B$5:$B$9997, E$4, FRACAS!$D$5:$D$9997, "&lt;="&amp;E232)), "" )</f>
        <v/>
      </c>
      <c r="DG232" s="282" t="str">
        <f>IF(F232&gt; 0,(COUNTIFS(FRACAS!$B$5:$B$9997, F$4, FRACAS!$D$5:$D$9997, "&lt;="&amp;F232)), "" )</f>
        <v/>
      </c>
      <c r="DH232" s="282" t="str">
        <f>IF(G232&gt; 0,(COUNTIFS(FRACAS!$B$5:$B$9997, G$4, FRACAS!$D$5:$D$9997, "&lt;="&amp;G232)), "" )</f>
        <v/>
      </c>
      <c r="DI232" s="282" t="str">
        <f>IF(H232&gt; 0,(COUNTIFS(FRACAS!$B$5:$B$9997, H$4, FRACAS!$D$5:$D$9997, "&lt;="&amp;H232)), "" )</f>
        <v/>
      </c>
      <c r="DJ232" s="282" t="str">
        <f>IF(I232&gt; 0,(COUNTIFS(FRACAS!$B$5:$B$9997, I$4, FRACAS!$D$5:$D$9997, "&lt;="&amp;I232)), "" )</f>
        <v/>
      </c>
      <c r="DK232" s="282" t="str">
        <f>IF(J232&gt; 0,(COUNTIFS(FRACAS!$B$5:$B$9997, J$4, FRACAS!$D$5:$D$9997, "&lt;="&amp;J232)), "" )</f>
        <v/>
      </c>
      <c r="DL232" s="282" t="str">
        <f>IF(K232&gt; 0,(COUNTIFS(FRACAS!$B$5:$B$9997, K$4, FRACAS!$D$5:$D$9997, "&lt;="&amp;K232)), "" )</f>
        <v/>
      </c>
      <c r="DM232" s="282" t="str">
        <f>IF(L232&gt; 0,(COUNTIFS(FRACAS!$B$5:$B$9997, L$4, FRACAS!$D$5:$D$9997, "&lt;="&amp;L232)), "" )</f>
        <v/>
      </c>
      <c r="DN232" s="282" t="str">
        <f>IF(M232&gt; 0,(COUNTIFS(FRACAS!$B$5:$B$9997, M$4, FRACAS!$D$5:$D$9997, "&lt;="&amp;M232)), "" )</f>
        <v/>
      </c>
      <c r="DO232" s="308"/>
      <c r="DP232" s="276"/>
      <c r="DQ232" s="276"/>
      <c r="DR232" s="276"/>
      <c r="DS232" s="276"/>
      <c r="DT232" s="276"/>
      <c r="DU232" s="276"/>
      <c r="DV232" s="276"/>
      <c r="DW232" s="276"/>
      <c r="DX232" s="276"/>
      <c r="DY232" s="276"/>
      <c r="DZ232" s="276"/>
      <c r="EA232" s="276"/>
      <c r="EB232" s="276"/>
      <c r="EC232" s="276"/>
      <c r="ED232" s="276"/>
      <c r="EE232" s="276"/>
      <c r="EF232" s="276"/>
      <c r="EG232" s="276"/>
      <c r="EH232" s="276"/>
      <c r="EI232" s="276"/>
      <c r="EJ232" s="276"/>
      <c r="EK232" s="276"/>
      <c r="EL232" s="276"/>
      <c r="EM232" s="276"/>
      <c r="EN232" s="276"/>
      <c r="EO232" s="276"/>
      <c r="EP232" s="276"/>
      <c r="EQ232" s="276"/>
      <c r="ER232" s="276"/>
      <c r="ES232" s="276"/>
      <c r="ET232" s="276"/>
      <c r="EU232" s="276"/>
      <c r="EV232" s="276"/>
      <c r="EW232" s="276"/>
      <c r="EX232" s="276"/>
      <c r="EY232" s="276"/>
      <c r="EZ232" s="276"/>
      <c r="FA232" s="276"/>
      <c r="FB232" s="277"/>
      <c r="JN232" s="310"/>
      <c r="JO232" s="309"/>
      <c r="JP232" s="309"/>
      <c r="JQ232" s="309"/>
      <c r="JR232" s="309"/>
      <c r="JS232" s="309"/>
      <c r="JT232" s="309"/>
      <c r="JU232" s="309"/>
      <c r="JV232" s="309"/>
      <c r="JW232" s="309"/>
      <c r="JX232" s="309"/>
      <c r="JY232" s="309"/>
      <c r="JZ232" s="309"/>
      <c r="KA232" s="309"/>
      <c r="KB232" s="309"/>
      <c r="KC232" s="309"/>
      <c r="KD232" s="309"/>
      <c r="KE232" s="309"/>
      <c r="KF232" s="309"/>
      <c r="KG232" s="309"/>
      <c r="KH232" s="309"/>
      <c r="KI232" s="309"/>
      <c r="KJ232" s="309"/>
      <c r="KK232" s="309"/>
      <c r="KL232" s="309"/>
      <c r="KM232" s="309"/>
      <c r="KN232" s="309"/>
      <c r="KO232" s="309"/>
      <c r="KP232" s="309"/>
      <c r="KQ232" s="309"/>
      <c r="KR232" s="309"/>
      <c r="KS232" s="309"/>
      <c r="KT232" s="309"/>
      <c r="KU232" s="309"/>
      <c r="KV232" s="309"/>
      <c r="KW232" s="309"/>
      <c r="KX232" s="309"/>
      <c r="KY232" s="309"/>
      <c r="KZ232" s="309"/>
      <c r="LA232" s="309"/>
      <c r="LC232" s="302" t="str">
        <f t="shared" si="22"/>
        <v/>
      </c>
      <c r="LD232" s="354" t="str" cm="1">
        <f t="array" ref="LD232">IFERROR(
    (((D232/FRACAS!$AY$1)*60))
    /
    (((D232/FRACAS!$AY$1)*60) + SUMPRODUCT((FRACAS!$B$5:$B$9997=D$4)*(FRACAS!$D$5:$D$9997&lt;=D232)*(IFERROR(FRACAS!$AM$5:$AM$9997,0)))
    ),"")</f>
        <v/>
      </c>
      <c r="LE232" s="354" t="str" cm="1">
        <f t="array" ref="LE232">IFERROR(
    (((E232/FRACAS!$AY$1)*60))
    /
    (((E232/FRACAS!$AY$1)*60) + SUMPRODUCT((FRACAS!$B$5:$B$9997=E$4)*(FRACAS!$D$5:$D$9997&lt;=E232)*(IFERROR(FRACAS!$AM$5:$AM$9997,0)))
    ),"")</f>
        <v/>
      </c>
      <c r="LF232" s="354" t="str" cm="1">
        <f t="array" ref="LF232">IFERROR(
    (((F232/FRACAS!$AY$1)*60))
    /
    (((F232/FRACAS!$AY$1)*60) + SUMPRODUCT((FRACAS!$B$5:$B$9997=F$4)*(FRACAS!$D$5:$D$9997&lt;=F232)*(IFERROR(FRACAS!$AM$5:$AM$9997,0)))
    ),"")</f>
        <v/>
      </c>
      <c r="LG232" s="354" t="str" cm="1">
        <f t="array" ref="LG232">IFERROR(
    (((G232/FRACAS!$AY$1)*60))
    /
    (((G232/FRACAS!$AY$1)*60) + SUMPRODUCT((FRACAS!$B$5:$B$9997=G$4)*(FRACAS!$D$5:$D$9997&lt;=G232)*(IFERROR(FRACAS!$AM$5:$AM$9997,0)))
    ),"")</f>
        <v/>
      </c>
      <c r="LH232" s="354" t="str" cm="1">
        <f t="array" ref="LH232">IFERROR(
    (((H232/FRACAS!$AY$1)*60))
    /
    (((H232/FRACAS!$AY$1)*60) + SUMPRODUCT((FRACAS!$B$5:$B$9997=H$4)*(FRACAS!$D$5:$D$9997&lt;=H232)*(IFERROR(FRACAS!$AM$5:$AM$9997,0)))
    ),"")</f>
        <v/>
      </c>
      <c r="LI232" s="354" t="str" cm="1">
        <f t="array" ref="LI232">IFERROR(
    (((I232/FRACAS!$AY$1)*60))
    /
    (((I232/FRACAS!$AY$1)*60) + SUMPRODUCT((FRACAS!$B$5:$B$9997=I$4)*(FRACAS!$D$5:$D$9997&lt;=I232)*(IFERROR(FRACAS!$AM$5:$AM$9997,0)))
    ),"")</f>
        <v/>
      </c>
      <c r="LJ232" s="354" t="str" cm="1">
        <f t="array" ref="LJ232">IFERROR(
    (((J232/FRACAS!$AY$1)*60))
    /
    (((J232/FRACAS!$AY$1)*60) + SUMPRODUCT((FRACAS!$B$5:$B$9997=J$4)*(FRACAS!$D$5:$D$9997&lt;=J232)*(IFERROR(FRACAS!$AM$5:$AM$9997,0)))
    ),"")</f>
        <v/>
      </c>
      <c r="LK232" s="354" t="str" cm="1">
        <f t="array" ref="LK232">IFERROR(
    (((K232/FRACAS!$AY$1)*60))
    /
    (((K232/FRACAS!$AY$1)*60) + SUMPRODUCT((FRACAS!$B$5:$B$9997=K$4)*(FRACAS!$D$5:$D$9997&lt;=K232)*(IFERROR(FRACAS!$AM$5:$AM$9997,0)))
    ),"")</f>
        <v/>
      </c>
      <c r="LL232" s="354" t="str" cm="1">
        <f t="array" ref="LL232">IFERROR(
    (((L232/FRACAS!$AY$1)*60))
    /
    (((L232/FRACAS!$AY$1)*60) + SUMPRODUCT((FRACAS!$B$5:$B$9997=L$4)*(FRACAS!$D$5:$D$9997&lt;=L232)*(IFERROR(FRACAS!$AM$5:$AM$9997,0)))
    ),"")</f>
        <v/>
      </c>
      <c r="LM232" s="354" t="str" cm="1">
        <f t="array" ref="LM232">IFERROR(
    (((M232/FRACAS!$AY$1)*60))
    /
    (((M232/FRACAS!$AY$1)*60) + SUMPRODUCT((FRACAS!$B$5:$B$9997=M$4)*(FRACAS!$D$5:$D$9997&lt;=M232)*(IFERROR(FRACAS!$AM$5:$AM$9997,0)))
    ),"")</f>
        <v/>
      </c>
      <c r="LN232" s="308"/>
      <c r="LO232" s="276"/>
      <c r="LP232" s="276"/>
      <c r="LQ232" s="276"/>
      <c r="LR232" s="276"/>
      <c r="LS232" s="276"/>
      <c r="LT232" s="276"/>
      <c r="LU232" s="276"/>
      <c r="LV232" s="276"/>
      <c r="LW232" s="276"/>
      <c r="LX232" s="276"/>
      <c r="LY232" s="276"/>
      <c r="LZ232" s="276"/>
      <c r="MA232" s="276"/>
      <c r="MB232" s="276"/>
      <c r="MC232" s="276"/>
      <c r="MD232" s="276"/>
      <c r="ME232" s="276"/>
      <c r="MF232" s="276"/>
      <c r="MG232" s="276"/>
      <c r="MH232" s="276"/>
      <c r="MI232" s="276"/>
      <c r="MJ232" s="276"/>
      <c r="MK232" s="276"/>
      <c r="ML232" s="276"/>
      <c r="MM232" s="276"/>
      <c r="MN232" s="276"/>
      <c r="MO232" s="276"/>
      <c r="MP232" s="276"/>
      <c r="MQ232" s="276"/>
      <c r="MR232" s="276"/>
      <c r="MS232" s="276"/>
      <c r="MT232" s="276"/>
      <c r="MU232" s="276"/>
      <c r="MV232" s="276"/>
      <c r="MW232" s="276"/>
      <c r="MX232" s="276"/>
      <c r="MY232" s="276"/>
      <c r="MZ232" s="276"/>
      <c r="NA232" s="277"/>
      <c r="ND232" s="345">
        <f t="shared" si="23"/>
        <v>0</v>
      </c>
      <c r="NE232" s="346" t="str">
        <f t="shared" si="21"/>
        <v/>
      </c>
      <c r="NF232" s="347" t="str" cm="1">
        <f t="array" ref="NF232">IF($ND232=0,"",(IFERROR( (IFERROR($ND232/FRACAS!$AY$1*60,0) - SUMPRODUCT( (FRACAS!$K$5:$K$9999=NF$2) * IFERROR(FRACAS!$AN$5:$AN$9999,0) ) ) / IFERROR($ND232/FRACAS!$AY$1*60,0), 1 )))</f>
        <v/>
      </c>
      <c r="NG232" s="347" t="str" cm="1">
        <f t="array" ref="NG232">IF($ND232=0,"",(IFERROR( (IFERROR($ND232/FRACAS!$AY$1*60,0) - SUMPRODUCT( (FRACAS!$K$5:$K$9999=NG$2) * IFERROR(FRACAS!$AN$5:$AN$9999,0) ) ) / IFERROR($ND232/FRACAS!$AY$1*60,0), 1 )))</f>
        <v/>
      </c>
      <c r="NH232" s="347" t="str" cm="1">
        <f t="array" ref="NH232">IF($ND232=0,"",(IFERROR( (IFERROR($ND232/FRACAS!$AY$1*60,0) - SUMPRODUCT( (FRACAS!$K$5:$K$9999=NH$2) * IFERROR(FRACAS!$AN$5:$AN$9999,0) ) ) / IFERROR($ND232/FRACAS!$AY$1*60,0), 1 )))</f>
        <v/>
      </c>
      <c r="NI232" s="347" t="str" cm="1">
        <f t="array" ref="NI232">IF($ND232=0,"",(IFERROR( (IFERROR($ND232/FRACAS!$AY$1*60,0) - SUMPRODUCT( (FRACAS!$K$5:$K$9999=NI$2) * IFERROR(FRACAS!$AN$5:$AN$9999,0) ) ) / IFERROR($ND232/FRACAS!$AY$1*60,0), 1 )))</f>
        <v/>
      </c>
      <c r="NJ232" s="347" t="str" cm="1">
        <f t="array" ref="NJ232">IF($ND232=0,"",(IFERROR( (IFERROR($ND232/FRACAS!$AY$1*60,0) - SUMPRODUCT( (FRACAS!$K$5:$K$9999=NJ$2) * IFERROR(FRACAS!$AN$5:$AN$9999,0) ) ) / IFERROR($ND232/FRACAS!$AY$1*60,0), 1 )))</f>
        <v/>
      </c>
      <c r="NK232" s="347" t="str" cm="1">
        <f t="array" ref="NK232">IF($ND232=0,"",(IFERROR( (IFERROR($ND232/FRACAS!$AY$1*60,0) - SUMPRODUCT( (FRACAS!$K$5:$K$9999=NK$2) * IFERROR(FRACAS!$AN$5:$AN$9999,0) ) ) / IFERROR($ND232/FRACAS!$AY$1*60,0), 1 )))</f>
        <v/>
      </c>
      <c r="NL232" s="347" t="str" cm="1">
        <f t="array" ref="NL232">IF($ND232=0,"",(IFERROR( (IFERROR($ND232/FRACAS!$AY$1*60,0) - SUMPRODUCT( (FRACAS!$K$5:$K$9999=NL$2) * IFERROR(FRACAS!$AN$5:$AN$9999,0) ) ) / IFERROR($ND232/FRACAS!$AY$1*60,0), 1 )))</f>
        <v/>
      </c>
      <c r="NM232" s="347" t="str" cm="1">
        <f t="array" ref="NM232">IF($ND232=0,"",(IFERROR( (IFERROR($ND232/FRACAS!$AY$1*60,0) - SUMPRODUCT( (FRACAS!$K$5:$K$9999=NM$2) * IFERROR(FRACAS!$AN$5:$AN$9999,0) ) ) / IFERROR($ND232/FRACAS!$AY$1*60,0), 1 )))</f>
        <v/>
      </c>
      <c r="NN232" s="347" t="str" cm="1">
        <f t="array" ref="NN232">IF($ND232=0,"",(IFERROR( (IFERROR($ND232/FRACAS!$AY$1*60,0) - SUMPRODUCT( (FRACAS!$K$5:$K$9999=NN$2) * IFERROR(FRACAS!$AN$5:$AN$9999,0) ) ) / IFERROR($ND232/FRACAS!$AY$1*60,0), 1 )))</f>
        <v/>
      </c>
      <c r="NO232" s="347" t="str" cm="1">
        <f t="array" ref="NO232">IF($ND232=0,"",(IFERROR( (IFERROR($ND232/FRACAS!$AY$1*60,0) - SUMPRODUCT( (FRACAS!$K$5:$K$9999=NO$2) * IFERROR(FRACAS!$AN$5:$AN$9999,0) ) ) / IFERROR($ND232/FRACAS!$AY$1*60,0), 1 )))</f>
        <v/>
      </c>
      <c r="NP232" s="347" t="str" cm="1">
        <f t="array" ref="NP232">IF($ND232=0,"",(IFERROR( (IFERROR($ND232/FRACAS!$AY$1*60,0) - SUMPRODUCT( (FRACAS!$K$5:$K$9999=NP$2) * IFERROR(FRACAS!$AN$5:$AN$9999,0) ) ) / IFERROR($ND232/FRACAS!$AY$1*60,0), 1 )))</f>
        <v/>
      </c>
      <c r="NQ232" s="347" t="str" cm="1">
        <f t="array" ref="NQ232">IF($ND232=0,"",(IFERROR( (IFERROR($ND232/FRACAS!$AY$1*60,0) - SUMPRODUCT( (FRACAS!$K$5:$K$9999=NQ$2) * IFERROR(FRACAS!$AN$5:$AN$9999,0) ) ) / IFERROR($ND232/FRACAS!$AY$1*60,0), 1 )))</f>
        <v/>
      </c>
      <c r="NR232" s="347" t="str" cm="1">
        <f t="array" ref="NR232">IF($ND232=0,"",(IFERROR( (IFERROR($ND232/FRACAS!$AY$1*60,0) - SUMPRODUCT( (FRACAS!$K$5:$K$9999=NR$2) * IFERROR(FRACAS!$AN$5:$AN$9999,0) ) ) / IFERROR($ND232/FRACAS!$AY$1*60,0), 1 )))</f>
        <v/>
      </c>
      <c r="NS232" s="347" t="str" cm="1">
        <f t="array" ref="NS232">IF($ND232=0,"",(IFERROR( (IFERROR($ND232/FRACAS!$AY$1*60,0) - SUMPRODUCT( (FRACAS!$K$5:$K$9999=NS$2) * IFERROR(FRACAS!$AN$5:$AN$9999,0) ) ) / IFERROR($ND232/FRACAS!$AY$1*60,0), 1 )))</f>
        <v/>
      </c>
      <c r="NT232" s="347" t="str" cm="1">
        <f t="array" ref="NT232">IF($ND232=0,"",(IFERROR( (IFERROR($ND232/FRACAS!$AY$1*60,0) - SUMPRODUCT( (FRACAS!$K$5:$K$9999=NT$2) * IFERROR(FRACAS!$AN$5:$AN$9999,0) ) ) / IFERROR($ND232/FRACAS!$AY$1*60,0), 1 )))</f>
        <v/>
      </c>
      <c r="NU232" s="347" t="str" cm="1">
        <f t="array" ref="NU232">IF($ND232=0,"",(IFERROR( (IFERROR($ND232/FRACAS!$AY$1*60,0) - SUMPRODUCT( (FRACAS!$K$5:$K$9999=NU$2) * IFERROR(FRACAS!$AN$5:$AN$9999,0) ) ) / IFERROR($ND232/FRACAS!$AY$1*60,0), 1 )))</f>
        <v/>
      </c>
      <c r="NV232" s="347" t="str" cm="1">
        <f t="array" ref="NV232">IF($ND232=0,"",(IFERROR( (IFERROR($ND232/FRACAS!$AY$1*60,0) - SUMPRODUCT( (FRACAS!$K$5:$K$9999=NV$2) * IFERROR(FRACAS!$AN$5:$AN$9999,0) ) ) / IFERROR($ND232/FRACAS!$AY$1*60,0), 1 )))</f>
        <v/>
      </c>
      <c r="NW232" s="347" t="str" cm="1">
        <f t="array" ref="NW232">IF($ND232=0,"",(IFERROR( (IFERROR($ND232/FRACAS!$AY$1*60,0) - SUMPRODUCT( (FRACAS!$K$5:$K$9999=NW$2) * IFERROR(FRACAS!$AN$5:$AN$9999,0) ) ) / IFERROR($ND232/FRACAS!$AY$1*60,0), 1 )))</f>
        <v/>
      </c>
      <c r="NX232" s="347" t="str" cm="1">
        <f t="array" ref="NX232">IF($ND232=0,"",(IFERROR( (IFERROR($ND232/FRACAS!$AY$1*60,0) - SUMPRODUCT( (FRACAS!$K$5:$K$9999=NX$2) * IFERROR(FRACAS!$AN$5:$AN$9999,0) ) ) / IFERROR($ND232/FRACAS!$AY$1*60,0), 1 )))</f>
        <v/>
      </c>
      <c r="NY232" s="347" t="str" cm="1">
        <f t="array" ref="NY232">IF($ND232=0,"",(IFERROR( (IFERROR($ND232/FRACAS!$AY$1*60,0) - SUMPRODUCT( (FRACAS!$K$5:$K$9999=NY$2) * IFERROR(FRACAS!$AN$5:$AN$9999,0) ) ) / IFERROR($ND232/FRACAS!$AY$1*60,0), 1 )))</f>
        <v/>
      </c>
      <c r="NZ232" s="347" t="str" cm="1">
        <f t="array" ref="NZ232">IF($ND232=0,"",(IFERROR( (IFERROR($ND232/FRACAS!$AY$1*60,0) - SUMPRODUCT( (FRACAS!$K$5:$K$9999=NZ$2) * IFERROR(FRACAS!$AN$5:$AN$9999,0) ) ) / IFERROR($ND232/FRACAS!$AY$1*60,0), 1 )))</f>
        <v/>
      </c>
      <c r="OA232" s="347" t="str" cm="1">
        <f t="array" ref="OA232">IF($ND232=0,"",(IFERROR( (IFERROR($ND232/FRACAS!$AY$1*60,0) - SUMPRODUCT( (FRACAS!$K$5:$K$9999=OA$2) * IFERROR(FRACAS!$AN$5:$AN$9999,0) ) ) / IFERROR($ND232/FRACAS!$AY$1*60,0), 1 )))</f>
        <v/>
      </c>
      <c r="OB232" s="347" t="str" cm="1">
        <f t="array" ref="OB232">IF($ND232=0,"",(IFERROR( (IFERROR($ND232/FRACAS!$AY$1*60,0) - SUMPRODUCT( (FRACAS!$K$5:$K$9999=OB$2) * IFERROR(FRACAS!$AN$5:$AN$9999,0) ) ) / IFERROR($ND232/FRACAS!$AY$1*60,0), 1 )))</f>
        <v/>
      </c>
      <c r="OC232" s="347" t="str" cm="1">
        <f t="array" ref="OC232">IF($ND232=0,"",(IFERROR( (IFERROR($ND232/FRACAS!$AY$1*60,0) - SUMPRODUCT( (FRACAS!$K$5:$K$9999=OC$2) * IFERROR(FRACAS!$AN$5:$AN$9999,0) ) ) / IFERROR($ND232/FRACAS!$AY$1*60,0), 1 )))</f>
        <v/>
      </c>
      <c r="OD232" s="347" t="str" cm="1">
        <f t="array" ref="OD232">IF($ND232=0,"",(IFERROR( (IFERROR($ND232/FRACAS!$AY$1*60,0) - SUMPRODUCT( (FRACAS!$K$5:$K$9999=OD$2) * IFERROR(FRACAS!$AN$5:$AN$9999,0) ) ) / IFERROR($ND232/FRACAS!$AY$1*60,0), 1 )))</f>
        <v/>
      </c>
      <c r="OE232" s="347" t="str" cm="1">
        <f t="array" ref="OE232">IF($ND232=0,"",(IFERROR( (IFERROR($ND232/FRACAS!$AY$1*60,0) - SUMPRODUCT( (FRACAS!$K$5:$K$9999=OE$2) * IFERROR(FRACAS!$AN$5:$AN$9999,0) ) ) / IFERROR($ND232/FRACAS!$AY$1*60,0), 1 )))</f>
        <v/>
      </c>
      <c r="OF232" s="347" t="str" cm="1">
        <f t="array" ref="OF232">IF($ND232=0,"",(IFERROR( (IFERROR($ND232/FRACAS!$AY$1*60,0) - SUMPRODUCT( (FRACAS!$K$5:$K$9999=OF$2) * IFERROR(FRACAS!$AN$5:$AN$9999,0) ) ) / IFERROR($ND232/FRACAS!$AY$1*60,0), 1 )))</f>
        <v/>
      </c>
      <c r="OG232" s="347" t="str" cm="1">
        <f t="array" ref="OG232">IF($ND232=0,"",(IFERROR( (IFERROR($ND232/FRACAS!$AY$1*60,0) - SUMPRODUCT( (FRACAS!$K$5:$K$9999=OG$2) * IFERROR(FRACAS!$AN$5:$AN$9999,0) ) ) / IFERROR($ND232/FRACAS!$AY$1*60,0), 1 )))</f>
        <v/>
      </c>
      <c r="OH232" s="347" t="str" cm="1">
        <f t="array" ref="OH232">IF($ND232=0,"",(IFERROR( (IFERROR($ND232/FRACAS!$AY$1*60,0) - SUMPRODUCT( (FRACAS!$K$5:$K$9999=OH$2) * IFERROR(FRACAS!$AN$5:$AN$9999,0) ) ) / IFERROR($ND232/FRACAS!$AY$1*60,0), 1 )))</f>
        <v/>
      </c>
      <c r="OI232" s="347" t="str" cm="1">
        <f t="array" ref="OI232">IF($ND232=0,"",(IFERROR( (IFERROR($ND232/FRACAS!$AY$1*60,0) - SUMPRODUCT( (FRACAS!$K$5:$K$9999=OI$2) * IFERROR(FRACAS!$AN$5:$AN$9999,0) ) ) / IFERROR($ND232/FRACAS!$AY$1*60,0), 1 )))</f>
        <v/>
      </c>
      <c r="OJ232" s="347" t="str" cm="1">
        <f t="array" ref="OJ232">IF($ND232=0,"",(IFERROR( (IFERROR($ND232/FRACAS!$AY$1*60,0) - SUMPRODUCT( (FRACAS!$K$5:$K$9999=OJ$2) * IFERROR(FRACAS!$AN$5:$AN$9999,0) ) ) / IFERROR($ND232/FRACAS!$AY$1*60,0), 1 )))</f>
        <v/>
      </c>
      <c r="OK232" s="347" t="str" cm="1">
        <f t="array" ref="OK232">IF($ND232=0,"",(IFERROR( (IFERROR($ND232/FRACAS!$AY$1*60,0) - SUMPRODUCT( (FRACAS!$K$5:$K$9999=OK$2) * IFERROR(FRACAS!$AN$5:$AN$9999,0) ) ) / IFERROR($ND232/FRACAS!$AY$1*60,0), 1 )))</f>
        <v/>
      </c>
      <c r="OL232" s="347" t="str" cm="1">
        <f t="array" ref="OL232">IF($ND232=0,"",(IFERROR( (IFERROR($ND232/FRACAS!$AY$1*60,0) - SUMPRODUCT( (FRACAS!$K$5:$K$9999=OL$2) * IFERROR(FRACAS!$AN$5:$AN$9999,0) ) ) / IFERROR($ND232/FRACAS!$AY$1*60,0), 1 )))</f>
        <v/>
      </c>
      <c r="OM232" s="347" t="str" cm="1">
        <f t="array" ref="OM232">IF($ND232=0,"",(IFERROR( (IFERROR($ND232/FRACAS!$AY$1*60,0) - SUMPRODUCT( (FRACAS!$K$5:$K$9999=OM$2) * IFERROR(FRACAS!$AN$5:$AN$9999,0) ) ) / IFERROR($ND232/FRACAS!$AY$1*60,0), 1 )))</f>
        <v/>
      </c>
      <c r="ON232" s="347" t="str" cm="1">
        <f t="array" ref="ON232">IF($ND232=0,"",(IFERROR( (IFERROR($ND232/FRACAS!$AY$1*60,0) - SUMPRODUCT( (FRACAS!$K$5:$K$9999=ON$2) * IFERROR(FRACAS!$AN$5:$AN$9999,0) ) ) / IFERROR($ND232/FRACAS!$AY$1*60,0), 1 )))</f>
        <v/>
      </c>
    </row>
    <row r="233" spans="2:404" ht="15" customHeight="1">
      <c r="B233" s="301" t="s">
        <v>236</v>
      </c>
      <c r="C233" s="302">
        <v>46857</v>
      </c>
      <c r="D233" s="279"/>
      <c r="E233" s="279"/>
      <c r="F233" s="279"/>
      <c r="G233" s="279"/>
      <c r="H233" s="279"/>
      <c r="I233" s="279"/>
      <c r="J233" s="279"/>
      <c r="K233" s="279"/>
      <c r="L233" s="279"/>
      <c r="M233" s="279"/>
      <c r="N233" s="305"/>
      <c r="O233" s="279"/>
      <c r="P233" s="279"/>
      <c r="Q233" s="279"/>
      <c r="R233" s="279"/>
      <c r="S233" s="279"/>
      <c r="T233" s="279"/>
      <c r="U233" s="279"/>
      <c r="V233" s="279"/>
      <c r="W233" s="279"/>
      <c r="X233" s="279"/>
      <c r="Y233" s="279"/>
      <c r="Z233" s="279"/>
      <c r="AA233" s="279"/>
      <c r="AB233" s="279"/>
      <c r="AC233" s="279"/>
      <c r="AD233" s="279"/>
      <c r="AE233" s="279"/>
      <c r="AF233" s="279"/>
      <c r="AG233" s="279"/>
      <c r="AH233" s="279"/>
      <c r="AI233" s="279"/>
      <c r="AJ233" s="279"/>
      <c r="AK233" s="279"/>
      <c r="AL233" s="279"/>
      <c r="AM233" s="279"/>
      <c r="AN233" s="279"/>
      <c r="AO233" s="279"/>
      <c r="AP233" s="279"/>
      <c r="AQ233" s="279"/>
      <c r="AR233" s="279"/>
      <c r="AS233" s="279"/>
      <c r="AT233" s="279"/>
      <c r="AU233" s="279"/>
      <c r="AV233" s="279"/>
      <c r="AW233" s="279"/>
      <c r="AX233" s="279"/>
      <c r="AY233" s="279"/>
      <c r="AZ233" s="279"/>
      <c r="BA233" s="280"/>
      <c r="BB233" s="266"/>
      <c r="BD233" s="352"/>
      <c r="BE233" s="352"/>
      <c r="BF233" s="352"/>
      <c r="BG233" s="352"/>
      <c r="BH233" s="352"/>
      <c r="BI233" s="352"/>
      <c r="BJ233" s="352"/>
      <c r="BK233" s="352"/>
      <c r="BL233" s="352"/>
      <c r="BM233" s="352"/>
      <c r="BN233" s="352"/>
      <c r="BO233" s="352"/>
      <c r="BP233" s="352"/>
      <c r="BQ233" s="352"/>
      <c r="BR233" s="352"/>
      <c r="BS233" s="352"/>
      <c r="BT233" s="352"/>
      <c r="BU233" s="352"/>
      <c r="BV233" s="352"/>
      <c r="BW233" s="352"/>
      <c r="BX233" s="352"/>
      <c r="BY233" s="352"/>
      <c r="BZ233" s="352"/>
      <c r="CA233" s="352"/>
      <c r="CB233" s="352"/>
      <c r="CC233" s="352"/>
      <c r="CD233" s="352"/>
      <c r="CE233" s="352"/>
      <c r="CF233" s="352"/>
      <c r="CG233" s="352"/>
      <c r="CH233" s="352"/>
      <c r="CI233" s="352"/>
      <c r="CJ233" s="352"/>
      <c r="CK233" s="352"/>
      <c r="CL233" s="352"/>
      <c r="CM233" s="352"/>
      <c r="CN233" s="352"/>
      <c r="CO233" s="352"/>
      <c r="CP233" s="352"/>
      <c r="CQ233" s="352"/>
      <c r="CR233" s="352"/>
      <c r="CS233" s="352"/>
      <c r="CT233" s="352"/>
      <c r="CU233" s="352"/>
      <c r="CV233" s="352"/>
      <c r="CW233" s="352"/>
      <c r="CX233" s="352"/>
      <c r="CY233" s="352"/>
      <c r="CZ233" s="352"/>
      <c r="DA233" s="352"/>
      <c r="DC233" s="266">
        <f t="shared" si="19"/>
        <v>0</v>
      </c>
      <c r="DD233" s="302" t="str">
        <f t="shared" si="20"/>
        <v/>
      </c>
      <c r="DE233" s="328" t="str">
        <f>IF(D233&gt; 0,(COUNTIFS(FRACAS!$B$5:$B$9997, D$4, FRACAS!$D$5:$D$9997, "&lt;="&amp;D233)), "" )</f>
        <v/>
      </c>
      <c r="DF233" s="282" t="str">
        <f>IF(E233&gt; 0,(COUNTIFS(FRACAS!$B$5:$B$9997, E$4, FRACAS!$D$5:$D$9997, "&lt;="&amp;E233)), "" )</f>
        <v/>
      </c>
      <c r="DG233" s="282" t="str">
        <f>IF(F233&gt; 0,(COUNTIFS(FRACAS!$B$5:$B$9997, F$4, FRACAS!$D$5:$D$9997, "&lt;="&amp;F233)), "" )</f>
        <v/>
      </c>
      <c r="DH233" s="282" t="str">
        <f>IF(G233&gt; 0,(COUNTIFS(FRACAS!$B$5:$B$9997, G$4, FRACAS!$D$5:$D$9997, "&lt;="&amp;G233)), "" )</f>
        <v/>
      </c>
      <c r="DI233" s="282" t="str">
        <f>IF(H233&gt; 0,(COUNTIFS(FRACAS!$B$5:$B$9997, H$4, FRACAS!$D$5:$D$9997, "&lt;="&amp;H233)), "" )</f>
        <v/>
      </c>
      <c r="DJ233" s="282" t="str">
        <f>IF(I233&gt; 0,(COUNTIFS(FRACAS!$B$5:$B$9997, I$4, FRACAS!$D$5:$D$9997, "&lt;="&amp;I233)), "" )</f>
        <v/>
      </c>
      <c r="DK233" s="282" t="str">
        <f>IF(J233&gt; 0,(COUNTIFS(FRACAS!$B$5:$B$9997, J$4, FRACAS!$D$5:$D$9997, "&lt;="&amp;J233)), "" )</f>
        <v/>
      </c>
      <c r="DL233" s="282" t="str">
        <f>IF(K233&gt; 0,(COUNTIFS(FRACAS!$B$5:$B$9997, K$4, FRACAS!$D$5:$D$9997, "&lt;="&amp;K233)), "" )</f>
        <v/>
      </c>
      <c r="DM233" s="282" t="str">
        <f>IF(L233&gt; 0,(COUNTIFS(FRACAS!$B$5:$B$9997, L$4, FRACAS!$D$5:$D$9997, "&lt;="&amp;L233)), "" )</f>
        <v/>
      </c>
      <c r="DN233" s="282" t="str">
        <f>IF(M233&gt; 0,(COUNTIFS(FRACAS!$B$5:$B$9997, M$4, FRACAS!$D$5:$D$9997, "&lt;="&amp;M233)), "" )</f>
        <v/>
      </c>
      <c r="DO233" s="308"/>
      <c r="DP233" s="276"/>
      <c r="DQ233" s="276"/>
      <c r="DR233" s="276"/>
      <c r="DS233" s="276"/>
      <c r="DT233" s="276"/>
      <c r="DU233" s="276"/>
      <c r="DV233" s="276"/>
      <c r="DW233" s="276"/>
      <c r="DX233" s="276"/>
      <c r="DY233" s="276"/>
      <c r="DZ233" s="276"/>
      <c r="EA233" s="276"/>
      <c r="EB233" s="276"/>
      <c r="EC233" s="276"/>
      <c r="ED233" s="276"/>
      <c r="EE233" s="276"/>
      <c r="EF233" s="276"/>
      <c r="EG233" s="276"/>
      <c r="EH233" s="276"/>
      <c r="EI233" s="276"/>
      <c r="EJ233" s="276"/>
      <c r="EK233" s="276"/>
      <c r="EL233" s="276"/>
      <c r="EM233" s="276"/>
      <c r="EN233" s="276"/>
      <c r="EO233" s="276"/>
      <c r="EP233" s="276"/>
      <c r="EQ233" s="276"/>
      <c r="ER233" s="276"/>
      <c r="ES233" s="276"/>
      <c r="ET233" s="276"/>
      <c r="EU233" s="276"/>
      <c r="EV233" s="276"/>
      <c r="EW233" s="276"/>
      <c r="EX233" s="276"/>
      <c r="EY233" s="276"/>
      <c r="EZ233" s="276"/>
      <c r="FA233" s="276"/>
      <c r="FB233" s="277"/>
      <c r="JN233" s="310"/>
      <c r="JO233" s="309"/>
      <c r="JP233" s="309"/>
      <c r="JQ233" s="309"/>
      <c r="JR233" s="309"/>
      <c r="JS233" s="309"/>
      <c r="JT233" s="309"/>
      <c r="JU233" s="309"/>
      <c r="JV233" s="309"/>
      <c r="JW233" s="309"/>
      <c r="JX233" s="309"/>
      <c r="JY233" s="309"/>
      <c r="JZ233" s="309"/>
      <c r="KA233" s="309"/>
      <c r="KB233" s="309"/>
      <c r="KC233" s="309"/>
      <c r="KD233" s="309"/>
      <c r="KE233" s="309"/>
      <c r="KF233" s="309"/>
      <c r="KG233" s="309"/>
      <c r="KH233" s="309"/>
      <c r="KI233" s="309"/>
      <c r="KJ233" s="309"/>
      <c r="KK233" s="309"/>
      <c r="KL233" s="309"/>
      <c r="KM233" s="309"/>
      <c r="KN233" s="309"/>
      <c r="KO233" s="309"/>
      <c r="KP233" s="309"/>
      <c r="KQ233" s="309"/>
      <c r="KR233" s="309"/>
      <c r="KS233" s="309"/>
      <c r="KT233" s="309"/>
      <c r="KU233" s="309"/>
      <c r="KV233" s="309"/>
      <c r="KW233" s="309"/>
      <c r="KX233" s="309"/>
      <c r="KY233" s="309"/>
      <c r="KZ233" s="309"/>
      <c r="LA233" s="309"/>
      <c r="LC233" s="302" t="str">
        <f t="shared" si="22"/>
        <v/>
      </c>
      <c r="LD233" s="354" t="str" cm="1">
        <f t="array" ref="LD233">IFERROR(
    (((D233/FRACAS!$AY$1)*60))
    /
    (((D233/FRACAS!$AY$1)*60) + SUMPRODUCT((FRACAS!$B$5:$B$9997=D$4)*(FRACAS!$D$5:$D$9997&lt;=D233)*(IFERROR(FRACAS!$AM$5:$AM$9997,0)))
    ),"")</f>
        <v/>
      </c>
      <c r="LE233" s="354" t="str" cm="1">
        <f t="array" ref="LE233">IFERROR(
    (((E233/FRACAS!$AY$1)*60))
    /
    (((E233/FRACAS!$AY$1)*60) + SUMPRODUCT((FRACAS!$B$5:$B$9997=E$4)*(FRACAS!$D$5:$D$9997&lt;=E233)*(IFERROR(FRACAS!$AM$5:$AM$9997,0)))
    ),"")</f>
        <v/>
      </c>
      <c r="LF233" s="354" t="str" cm="1">
        <f t="array" ref="LF233">IFERROR(
    (((F233/FRACAS!$AY$1)*60))
    /
    (((F233/FRACAS!$AY$1)*60) + SUMPRODUCT((FRACAS!$B$5:$B$9997=F$4)*(FRACAS!$D$5:$D$9997&lt;=F233)*(IFERROR(FRACAS!$AM$5:$AM$9997,0)))
    ),"")</f>
        <v/>
      </c>
      <c r="LG233" s="354" t="str" cm="1">
        <f t="array" ref="LG233">IFERROR(
    (((G233/FRACAS!$AY$1)*60))
    /
    (((G233/FRACAS!$AY$1)*60) + SUMPRODUCT((FRACAS!$B$5:$B$9997=G$4)*(FRACAS!$D$5:$D$9997&lt;=G233)*(IFERROR(FRACAS!$AM$5:$AM$9997,0)))
    ),"")</f>
        <v/>
      </c>
      <c r="LH233" s="354" t="str" cm="1">
        <f t="array" ref="LH233">IFERROR(
    (((H233/FRACAS!$AY$1)*60))
    /
    (((H233/FRACAS!$AY$1)*60) + SUMPRODUCT((FRACAS!$B$5:$B$9997=H$4)*(FRACAS!$D$5:$D$9997&lt;=H233)*(IFERROR(FRACAS!$AM$5:$AM$9997,0)))
    ),"")</f>
        <v/>
      </c>
      <c r="LI233" s="354" t="str" cm="1">
        <f t="array" ref="LI233">IFERROR(
    (((I233/FRACAS!$AY$1)*60))
    /
    (((I233/FRACAS!$AY$1)*60) + SUMPRODUCT((FRACAS!$B$5:$B$9997=I$4)*(FRACAS!$D$5:$D$9997&lt;=I233)*(IFERROR(FRACAS!$AM$5:$AM$9997,0)))
    ),"")</f>
        <v/>
      </c>
      <c r="LJ233" s="354" t="str" cm="1">
        <f t="array" ref="LJ233">IFERROR(
    (((J233/FRACAS!$AY$1)*60))
    /
    (((J233/FRACAS!$AY$1)*60) + SUMPRODUCT((FRACAS!$B$5:$B$9997=J$4)*(FRACAS!$D$5:$D$9997&lt;=J233)*(IFERROR(FRACAS!$AM$5:$AM$9997,0)))
    ),"")</f>
        <v/>
      </c>
      <c r="LK233" s="354" t="str" cm="1">
        <f t="array" ref="LK233">IFERROR(
    (((K233/FRACAS!$AY$1)*60))
    /
    (((K233/FRACAS!$AY$1)*60) + SUMPRODUCT((FRACAS!$B$5:$B$9997=K$4)*(FRACAS!$D$5:$D$9997&lt;=K233)*(IFERROR(FRACAS!$AM$5:$AM$9997,0)))
    ),"")</f>
        <v/>
      </c>
      <c r="LL233" s="354" t="str" cm="1">
        <f t="array" ref="LL233">IFERROR(
    (((L233/FRACAS!$AY$1)*60))
    /
    (((L233/FRACAS!$AY$1)*60) + SUMPRODUCT((FRACAS!$B$5:$B$9997=L$4)*(FRACAS!$D$5:$D$9997&lt;=L233)*(IFERROR(FRACAS!$AM$5:$AM$9997,0)))
    ),"")</f>
        <v/>
      </c>
      <c r="LM233" s="354" t="str" cm="1">
        <f t="array" ref="LM233">IFERROR(
    (((M233/FRACAS!$AY$1)*60))
    /
    (((M233/FRACAS!$AY$1)*60) + SUMPRODUCT((FRACAS!$B$5:$B$9997=M$4)*(FRACAS!$D$5:$D$9997&lt;=M233)*(IFERROR(FRACAS!$AM$5:$AM$9997,0)))
    ),"")</f>
        <v/>
      </c>
      <c r="LN233" s="308"/>
      <c r="LO233" s="276"/>
      <c r="LP233" s="276"/>
      <c r="LQ233" s="276"/>
      <c r="LR233" s="276"/>
      <c r="LS233" s="276"/>
      <c r="LT233" s="276"/>
      <c r="LU233" s="276"/>
      <c r="LV233" s="276"/>
      <c r="LW233" s="276"/>
      <c r="LX233" s="276"/>
      <c r="LY233" s="276"/>
      <c r="LZ233" s="276"/>
      <c r="MA233" s="276"/>
      <c r="MB233" s="276"/>
      <c r="MC233" s="276"/>
      <c r="MD233" s="276"/>
      <c r="ME233" s="276"/>
      <c r="MF233" s="276"/>
      <c r="MG233" s="276"/>
      <c r="MH233" s="276"/>
      <c r="MI233" s="276"/>
      <c r="MJ233" s="276"/>
      <c r="MK233" s="276"/>
      <c r="ML233" s="276"/>
      <c r="MM233" s="276"/>
      <c r="MN233" s="276"/>
      <c r="MO233" s="276"/>
      <c r="MP233" s="276"/>
      <c r="MQ233" s="276"/>
      <c r="MR233" s="276"/>
      <c r="MS233" s="276"/>
      <c r="MT233" s="276"/>
      <c r="MU233" s="276"/>
      <c r="MV233" s="276"/>
      <c r="MW233" s="276"/>
      <c r="MX233" s="276"/>
      <c r="MY233" s="276"/>
      <c r="MZ233" s="276"/>
      <c r="NA233" s="277"/>
      <c r="ND233" s="345">
        <f t="shared" si="23"/>
        <v>0</v>
      </c>
      <c r="NE233" s="346" t="str">
        <f t="shared" si="21"/>
        <v/>
      </c>
      <c r="NF233" s="347" t="str" cm="1">
        <f t="array" ref="NF233">IF($ND233=0,"",(IFERROR( (IFERROR($ND233/FRACAS!$AY$1*60,0) - SUMPRODUCT( (FRACAS!$K$5:$K$9999=NF$2) * IFERROR(FRACAS!$AN$5:$AN$9999,0) ) ) / IFERROR($ND233/FRACAS!$AY$1*60,0), 1 )))</f>
        <v/>
      </c>
      <c r="NG233" s="347" t="str" cm="1">
        <f t="array" ref="NG233">IF($ND233=0,"",(IFERROR( (IFERROR($ND233/FRACAS!$AY$1*60,0) - SUMPRODUCT( (FRACAS!$K$5:$K$9999=NG$2) * IFERROR(FRACAS!$AN$5:$AN$9999,0) ) ) / IFERROR($ND233/FRACAS!$AY$1*60,0), 1 )))</f>
        <v/>
      </c>
      <c r="NH233" s="347" t="str" cm="1">
        <f t="array" ref="NH233">IF($ND233=0,"",(IFERROR( (IFERROR($ND233/FRACAS!$AY$1*60,0) - SUMPRODUCT( (FRACAS!$K$5:$K$9999=NH$2) * IFERROR(FRACAS!$AN$5:$AN$9999,0) ) ) / IFERROR($ND233/FRACAS!$AY$1*60,0), 1 )))</f>
        <v/>
      </c>
      <c r="NI233" s="347" t="str" cm="1">
        <f t="array" ref="NI233">IF($ND233=0,"",(IFERROR( (IFERROR($ND233/FRACAS!$AY$1*60,0) - SUMPRODUCT( (FRACAS!$K$5:$K$9999=NI$2) * IFERROR(FRACAS!$AN$5:$AN$9999,0) ) ) / IFERROR($ND233/FRACAS!$AY$1*60,0), 1 )))</f>
        <v/>
      </c>
      <c r="NJ233" s="347" t="str" cm="1">
        <f t="array" ref="NJ233">IF($ND233=0,"",(IFERROR( (IFERROR($ND233/FRACAS!$AY$1*60,0) - SUMPRODUCT( (FRACAS!$K$5:$K$9999=NJ$2) * IFERROR(FRACAS!$AN$5:$AN$9999,0) ) ) / IFERROR($ND233/FRACAS!$AY$1*60,0), 1 )))</f>
        <v/>
      </c>
      <c r="NK233" s="347" t="str" cm="1">
        <f t="array" ref="NK233">IF($ND233=0,"",(IFERROR( (IFERROR($ND233/FRACAS!$AY$1*60,0) - SUMPRODUCT( (FRACAS!$K$5:$K$9999=NK$2) * IFERROR(FRACAS!$AN$5:$AN$9999,0) ) ) / IFERROR($ND233/FRACAS!$AY$1*60,0), 1 )))</f>
        <v/>
      </c>
      <c r="NL233" s="347" t="str" cm="1">
        <f t="array" ref="NL233">IF($ND233=0,"",(IFERROR( (IFERROR($ND233/FRACAS!$AY$1*60,0) - SUMPRODUCT( (FRACAS!$K$5:$K$9999=NL$2) * IFERROR(FRACAS!$AN$5:$AN$9999,0) ) ) / IFERROR($ND233/FRACAS!$AY$1*60,0), 1 )))</f>
        <v/>
      </c>
      <c r="NM233" s="347" t="str" cm="1">
        <f t="array" ref="NM233">IF($ND233=0,"",(IFERROR( (IFERROR($ND233/FRACAS!$AY$1*60,0) - SUMPRODUCT( (FRACAS!$K$5:$K$9999=NM$2) * IFERROR(FRACAS!$AN$5:$AN$9999,0) ) ) / IFERROR($ND233/FRACAS!$AY$1*60,0), 1 )))</f>
        <v/>
      </c>
      <c r="NN233" s="347" t="str" cm="1">
        <f t="array" ref="NN233">IF($ND233=0,"",(IFERROR( (IFERROR($ND233/FRACAS!$AY$1*60,0) - SUMPRODUCT( (FRACAS!$K$5:$K$9999=NN$2) * IFERROR(FRACAS!$AN$5:$AN$9999,0) ) ) / IFERROR($ND233/FRACAS!$AY$1*60,0), 1 )))</f>
        <v/>
      </c>
      <c r="NO233" s="347" t="str" cm="1">
        <f t="array" ref="NO233">IF($ND233=0,"",(IFERROR( (IFERROR($ND233/FRACAS!$AY$1*60,0) - SUMPRODUCT( (FRACAS!$K$5:$K$9999=NO$2) * IFERROR(FRACAS!$AN$5:$AN$9999,0) ) ) / IFERROR($ND233/FRACAS!$AY$1*60,0), 1 )))</f>
        <v/>
      </c>
      <c r="NP233" s="347" t="str" cm="1">
        <f t="array" ref="NP233">IF($ND233=0,"",(IFERROR( (IFERROR($ND233/FRACAS!$AY$1*60,0) - SUMPRODUCT( (FRACAS!$K$5:$K$9999=NP$2) * IFERROR(FRACAS!$AN$5:$AN$9999,0) ) ) / IFERROR($ND233/FRACAS!$AY$1*60,0), 1 )))</f>
        <v/>
      </c>
      <c r="NQ233" s="347" t="str" cm="1">
        <f t="array" ref="NQ233">IF($ND233=0,"",(IFERROR( (IFERROR($ND233/FRACAS!$AY$1*60,0) - SUMPRODUCT( (FRACAS!$K$5:$K$9999=NQ$2) * IFERROR(FRACAS!$AN$5:$AN$9999,0) ) ) / IFERROR($ND233/FRACAS!$AY$1*60,0), 1 )))</f>
        <v/>
      </c>
      <c r="NR233" s="347" t="str" cm="1">
        <f t="array" ref="NR233">IF($ND233=0,"",(IFERROR( (IFERROR($ND233/FRACAS!$AY$1*60,0) - SUMPRODUCT( (FRACAS!$K$5:$K$9999=NR$2) * IFERROR(FRACAS!$AN$5:$AN$9999,0) ) ) / IFERROR($ND233/FRACAS!$AY$1*60,0), 1 )))</f>
        <v/>
      </c>
      <c r="NS233" s="347" t="str" cm="1">
        <f t="array" ref="NS233">IF($ND233=0,"",(IFERROR( (IFERROR($ND233/FRACAS!$AY$1*60,0) - SUMPRODUCT( (FRACAS!$K$5:$K$9999=NS$2) * IFERROR(FRACAS!$AN$5:$AN$9999,0) ) ) / IFERROR($ND233/FRACAS!$AY$1*60,0), 1 )))</f>
        <v/>
      </c>
      <c r="NT233" s="347" t="str" cm="1">
        <f t="array" ref="NT233">IF($ND233=0,"",(IFERROR( (IFERROR($ND233/FRACAS!$AY$1*60,0) - SUMPRODUCT( (FRACAS!$K$5:$K$9999=NT$2) * IFERROR(FRACAS!$AN$5:$AN$9999,0) ) ) / IFERROR($ND233/FRACAS!$AY$1*60,0), 1 )))</f>
        <v/>
      </c>
      <c r="NU233" s="347" t="str" cm="1">
        <f t="array" ref="NU233">IF($ND233=0,"",(IFERROR( (IFERROR($ND233/FRACAS!$AY$1*60,0) - SUMPRODUCT( (FRACAS!$K$5:$K$9999=NU$2) * IFERROR(FRACAS!$AN$5:$AN$9999,0) ) ) / IFERROR($ND233/FRACAS!$AY$1*60,0), 1 )))</f>
        <v/>
      </c>
      <c r="NV233" s="347" t="str" cm="1">
        <f t="array" ref="NV233">IF($ND233=0,"",(IFERROR( (IFERROR($ND233/FRACAS!$AY$1*60,0) - SUMPRODUCT( (FRACAS!$K$5:$K$9999=NV$2) * IFERROR(FRACAS!$AN$5:$AN$9999,0) ) ) / IFERROR($ND233/FRACAS!$AY$1*60,0), 1 )))</f>
        <v/>
      </c>
      <c r="NW233" s="347" t="str" cm="1">
        <f t="array" ref="NW233">IF($ND233=0,"",(IFERROR( (IFERROR($ND233/FRACAS!$AY$1*60,0) - SUMPRODUCT( (FRACAS!$K$5:$K$9999=NW$2) * IFERROR(FRACAS!$AN$5:$AN$9999,0) ) ) / IFERROR($ND233/FRACAS!$AY$1*60,0), 1 )))</f>
        <v/>
      </c>
      <c r="NX233" s="347" t="str" cm="1">
        <f t="array" ref="NX233">IF($ND233=0,"",(IFERROR( (IFERROR($ND233/FRACAS!$AY$1*60,0) - SUMPRODUCT( (FRACAS!$K$5:$K$9999=NX$2) * IFERROR(FRACAS!$AN$5:$AN$9999,0) ) ) / IFERROR($ND233/FRACAS!$AY$1*60,0), 1 )))</f>
        <v/>
      </c>
      <c r="NY233" s="347" t="str" cm="1">
        <f t="array" ref="NY233">IF($ND233=0,"",(IFERROR( (IFERROR($ND233/FRACAS!$AY$1*60,0) - SUMPRODUCT( (FRACAS!$K$5:$K$9999=NY$2) * IFERROR(FRACAS!$AN$5:$AN$9999,0) ) ) / IFERROR($ND233/FRACAS!$AY$1*60,0), 1 )))</f>
        <v/>
      </c>
      <c r="NZ233" s="347" t="str" cm="1">
        <f t="array" ref="NZ233">IF($ND233=0,"",(IFERROR( (IFERROR($ND233/FRACAS!$AY$1*60,0) - SUMPRODUCT( (FRACAS!$K$5:$K$9999=NZ$2) * IFERROR(FRACAS!$AN$5:$AN$9999,0) ) ) / IFERROR($ND233/FRACAS!$AY$1*60,0), 1 )))</f>
        <v/>
      </c>
      <c r="OA233" s="347" t="str" cm="1">
        <f t="array" ref="OA233">IF($ND233=0,"",(IFERROR( (IFERROR($ND233/FRACAS!$AY$1*60,0) - SUMPRODUCT( (FRACAS!$K$5:$K$9999=OA$2) * IFERROR(FRACAS!$AN$5:$AN$9999,0) ) ) / IFERROR($ND233/FRACAS!$AY$1*60,0), 1 )))</f>
        <v/>
      </c>
      <c r="OB233" s="347" t="str" cm="1">
        <f t="array" ref="OB233">IF($ND233=0,"",(IFERROR( (IFERROR($ND233/FRACAS!$AY$1*60,0) - SUMPRODUCT( (FRACAS!$K$5:$K$9999=OB$2) * IFERROR(FRACAS!$AN$5:$AN$9999,0) ) ) / IFERROR($ND233/FRACAS!$AY$1*60,0), 1 )))</f>
        <v/>
      </c>
      <c r="OC233" s="347" t="str" cm="1">
        <f t="array" ref="OC233">IF($ND233=0,"",(IFERROR( (IFERROR($ND233/FRACAS!$AY$1*60,0) - SUMPRODUCT( (FRACAS!$K$5:$K$9999=OC$2) * IFERROR(FRACAS!$AN$5:$AN$9999,0) ) ) / IFERROR($ND233/FRACAS!$AY$1*60,0), 1 )))</f>
        <v/>
      </c>
      <c r="OD233" s="347" t="str" cm="1">
        <f t="array" ref="OD233">IF($ND233=0,"",(IFERROR( (IFERROR($ND233/FRACAS!$AY$1*60,0) - SUMPRODUCT( (FRACAS!$K$5:$K$9999=OD$2) * IFERROR(FRACAS!$AN$5:$AN$9999,0) ) ) / IFERROR($ND233/FRACAS!$AY$1*60,0), 1 )))</f>
        <v/>
      </c>
      <c r="OE233" s="347" t="str" cm="1">
        <f t="array" ref="OE233">IF($ND233=0,"",(IFERROR( (IFERROR($ND233/FRACAS!$AY$1*60,0) - SUMPRODUCT( (FRACAS!$K$5:$K$9999=OE$2) * IFERROR(FRACAS!$AN$5:$AN$9999,0) ) ) / IFERROR($ND233/FRACAS!$AY$1*60,0), 1 )))</f>
        <v/>
      </c>
      <c r="OF233" s="347" t="str" cm="1">
        <f t="array" ref="OF233">IF($ND233=0,"",(IFERROR( (IFERROR($ND233/FRACAS!$AY$1*60,0) - SUMPRODUCT( (FRACAS!$K$5:$K$9999=OF$2) * IFERROR(FRACAS!$AN$5:$AN$9999,0) ) ) / IFERROR($ND233/FRACAS!$AY$1*60,0), 1 )))</f>
        <v/>
      </c>
      <c r="OG233" s="347" t="str" cm="1">
        <f t="array" ref="OG233">IF($ND233=0,"",(IFERROR( (IFERROR($ND233/FRACAS!$AY$1*60,0) - SUMPRODUCT( (FRACAS!$K$5:$K$9999=OG$2) * IFERROR(FRACAS!$AN$5:$AN$9999,0) ) ) / IFERROR($ND233/FRACAS!$AY$1*60,0), 1 )))</f>
        <v/>
      </c>
      <c r="OH233" s="347" t="str" cm="1">
        <f t="array" ref="OH233">IF($ND233=0,"",(IFERROR( (IFERROR($ND233/FRACAS!$AY$1*60,0) - SUMPRODUCT( (FRACAS!$K$5:$K$9999=OH$2) * IFERROR(FRACAS!$AN$5:$AN$9999,0) ) ) / IFERROR($ND233/FRACAS!$AY$1*60,0), 1 )))</f>
        <v/>
      </c>
      <c r="OI233" s="347" t="str" cm="1">
        <f t="array" ref="OI233">IF($ND233=0,"",(IFERROR( (IFERROR($ND233/FRACAS!$AY$1*60,0) - SUMPRODUCT( (FRACAS!$K$5:$K$9999=OI$2) * IFERROR(FRACAS!$AN$5:$AN$9999,0) ) ) / IFERROR($ND233/FRACAS!$AY$1*60,0), 1 )))</f>
        <v/>
      </c>
      <c r="OJ233" s="347" t="str" cm="1">
        <f t="array" ref="OJ233">IF($ND233=0,"",(IFERROR( (IFERROR($ND233/FRACAS!$AY$1*60,0) - SUMPRODUCT( (FRACAS!$K$5:$K$9999=OJ$2) * IFERROR(FRACAS!$AN$5:$AN$9999,0) ) ) / IFERROR($ND233/FRACAS!$AY$1*60,0), 1 )))</f>
        <v/>
      </c>
      <c r="OK233" s="347" t="str" cm="1">
        <f t="array" ref="OK233">IF($ND233=0,"",(IFERROR( (IFERROR($ND233/FRACAS!$AY$1*60,0) - SUMPRODUCT( (FRACAS!$K$5:$K$9999=OK$2) * IFERROR(FRACAS!$AN$5:$AN$9999,0) ) ) / IFERROR($ND233/FRACAS!$AY$1*60,0), 1 )))</f>
        <v/>
      </c>
      <c r="OL233" s="347" t="str" cm="1">
        <f t="array" ref="OL233">IF($ND233=0,"",(IFERROR( (IFERROR($ND233/FRACAS!$AY$1*60,0) - SUMPRODUCT( (FRACAS!$K$5:$K$9999=OL$2) * IFERROR(FRACAS!$AN$5:$AN$9999,0) ) ) / IFERROR($ND233/FRACAS!$AY$1*60,0), 1 )))</f>
        <v/>
      </c>
      <c r="OM233" s="347" t="str" cm="1">
        <f t="array" ref="OM233">IF($ND233=0,"",(IFERROR( (IFERROR($ND233/FRACAS!$AY$1*60,0) - SUMPRODUCT( (FRACAS!$K$5:$K$9999=OM$2) * IFERROR(FRACAS!$AN$5:$AN$9999,0) ) ) / IFERROR($ND233/FRACAS!$AY$1*60,0), 1 )))</f>
        <v/>
      </c>
      <c r="ON233" s="347" t="str" cm="1">
        <f t="array" ref="ON233">IF($ND233=0,"",(IFERROR( (IFERROR($ND233/FRACAS!$AY$1*60,0) - SUMPRODUCT( (FRACAS!$K$5:$K$9999=ON$2) * IFERROR(FRACAS!$AN$5:$AN$9999,0) ) ) / IFERROR($ND233/FRACAS!$AY$1*60,0), 1 )))</f>
        <v/>
      </c>
    </row>
    <row r="234" spans="2:404" ht="15" customHeight="1">
      <c r="B234" s="301" t="s">
        <v>237</v>
      </c>
      <c r="C234" s="302">
        <v>46864</v>
      </c>
      <c r="D234" s="279"/>
      <c r="E234" s="279"/>
      <c r="F234" s="279"/>
      <c r="G234" s="279"/>
      <c r="H234" s="279"/>
      <c r="I234" s="279"/>
      <c r="J234" s="279"/>
      <c r="K234" s="279"/>
      <c r="L234" s="279"/>
      <c r="M234" s="279"/>
      <c r="N234" s="305"/>
      <c r="O234" s="279"/>
      <c r="P234" s="279"/>
      <c r="Q234" s="279"/>
      <c r="R234" s="279"/>
      <c r="S234" s="279"/>
      <c r="T234" s="279"/>
      <c r="U234" s="279"/>
      <c r="V234" s="279"/>
      <c r="W234" s="279"/>
      <c r="X234" s="279"/>
      <c r="Y234" s="279"/>
      <c r="Z234" s="279"/>
      <c r="AA234" s="279"/>
      <c r="AB234" s="279"/>
      <c r="AC234" s="279"/>
      <c r="AD234" s="279"/>
      <c r="AE234" s="279"/>
      <c r="AF234" s="279"/>
      <c r="AG234" s="279"/>
      <c r="AH234" s="279"/>
      <c r="AI234" s="279"/>
      <c r="AJ234" s="279"/>
      <c r="AK234" s="279"/>
      <c r="AL234" s="279"/>
      <c r="AM234" s="279"/>
      <c r="AN234" s="279"/>
      <c r="AO234" s="279"/>
      <c r="AP234" s="279"/>
      <c r="AQ234" s="279"/>
      <c r="AR234" s="279"/>
      <c r="AS234" s="279"/>
      <c r="AT234" s="279"/>
      <c r="AU234" s="279"/>
      <c r="AV234" s="279"/>
      <c r="AW234" s="279"/>
      <c r="AX234" s="279"/>
      <c r="AY234" s="279"/>
      <c r="AZ234" s="279"/>
      <c r="BA234" s="280"/>
      <c r="BB234" s="266"/>
      <c r="BD234" s="352"/>
      <c r="BE234" s="352"/>
      <c r="BF234" s="352"/>
      <c r="BG234" s="352"/>
      <c r="BH234" s="352"/>
      <c r="BI234" s="352"/>
      <c r="BJ234" s="352"/>
      <c r="BK234" s="352"/>
      <c r="BL234" s="352"/>
      <c r="BM234" s="352"/>
      <c r="BN234" s="352"/>
      <c r="BO234" s="352"/>
      <c r="BP234" s="352"/>
      <c r="BQ234" s="352"/>
      <c r="BR234" s="352"/>
      <c r="BS234" s="352"/>
      <c r="BT234" s="352"/>
      <c r="BU234" s="352"/>
      <c r="BV234" s="352"/>
      <c r="BW234" s="352"/>
      <c r="BX234" s="352"/>
      <c r="BY234" s="352"/>
      <c r="BZ234" s="352"/>
      <c r="CA234" s="352"/>
      <c r="CB234" s="352"/>
      <c r="CC234" s="352"/>
      <c r="CD234" s="352"/>
      <c r="CE234" s="352"/>
      <c r="CF234" s="352"/>
      <c r="CG234" s="352"/>
      <c r="CH234" s="352"/>
      <c r="CI234" s="352"/>
      <c r="CJ234" s="352"/>
      <c r="CK234" s="352"/>
      <c r="CL234" s="352"/>
      <c r="CM234" s="352"/>
      <c r="CN234" s="352"/>
      <c r="CO234" s="352"/>
      <c r="CP234" s="352"/>
      <c r="CQ234" s="352"/>
      <c r="CR234" s="352"/>
      <c r="CS234" s="352"/>
      <c r="CT234" s="352"/>
      <c r="CU234" s="352"/>
      <c r="CV234" s="352"/>
      <c r="CW234" s="352"/>
      <c r="CX234" s="352"/>
      <c r="CY234" s="352"/>
      <c r="CZ234" s="352"/>
      <c r="DA234" s="352"/>
      <c r="DC234" s="266">
        <f t="shared" si="19"/>
        <v>0</v>
      </c>
      <c r="DD234" s="302" t="str">
        <f t="shared" si="20"/>
        <v/>
      </c>
      <c r="DE234" s="328" t="str">
        <f>IF(D234&gt; 0,(COUNTIFS(FRACAS!$B$5:$B$9997, D$4, FRACAS!$D$5:$D$9997, "&lt;="&amp;D234)), "" )</f>
        <v/>
      </c>
      <c r="DF234" s="282" t="str">
        <f>IF(E234&gt; 0,(COUNTIFS(FRACAS!$B$5:$B$9997, E$4, FRACAS!$D$5:$D$9997, "&lt;="&amp;E234)), "" )</f>
        <v/>
      </c>
      <c r="DG234" s="282" t="str">
        <f>IF(F234&gt; 0,(COUNTIFS(FRACAS!$B$5:$B$9997, F$4, FRACAS!$D$5:$D$9997, "&lt;="&amp;F234)), "" )</f>
        <v/>
      </c>
      <c r="DH234" s="282" t="str">
        <f>IF(G234&gt; 0,(COUNTIFS(FRACAS!$B$5:$B$9997, G$4, FRACAS!$D$5:$D$9997, "&lt;="&amp;G234)), "" )</f>
        <v/>
      </c>
      <c r="DI234" s="282" t="str">
        <f>IF(H234&gt; 0,(COUNTIFS(FRACAS!$B$5:$B$9997, H$4, FRACAS!$D$5:$D$9997, "&lt;="&amp;H234)), "" )</f>
        <v/>
      </c>
      <c r="DJ234" s="282" t="str">
        <f>IF(I234&gt; 0,(COUNTIFS(FRACAS!$B$5:$B$9997, I$4, FRACAS!$D$5:$D$9997, "&lt;="&amp;I234)), "" )</f>
        <v/>
      </c>
      <c r="DK234" s="282" t="str">
        <f>IF(J234&gt; 0,(COUNTIFS(FRACAS!$B$5:$B$9997, J$4, FRACAS!$D$5:$D$9997, "&lt;="&amp;J234)), "" )</f>
        <v/>
      </c>
      <c r="DL234" s="282" t="str">
        <f>IF(K234&gt; 0,(COUNTIFS(FRACAS!$B$5:$B$9997, K$4, FRACAS!$D$5:$D$9997, "&lt;="&amp;K234)), "" )</f>
        <v/>
      </c>
      <c r="DM234" s="282" t="str">
        <f>IF(L234&gt; 0,(COUNTIFS(FRACAS!$B$5:$B$9997, L$4, FRACAS!$D$5:$D$9997, "&lt;="&amp;L234)), "" )</f>
        <v/>
      </c>
      <c r="DN234" s="282" t="str">
        <f>IF(M234&gt; 0,(COUNTIFS(FRACAS!$B$5:$B$9997, M$4, FRACAS!$D$5:$D$9997, "&lt;="&amp;M234)), "" )</f>
        <v/>
      </c>
      <c r="DO234" s="308"/>
      <c r="DP234" s="276"/>
      <c r="DQ234" s="276"/>
      <c r="DR234" s="276"/>
      <c r="DS234" s="276"/>
      <c r="DT234" s="276"/>
      <c r="DU234" s="276"/>
      <c r="DV234" s="276"/>
      <c r="DW234" s="276"/>
      <c r="DX234" s="276"/>
      <c r="DY234" s="276"/>
      <c r="DZ234" s="276"/>
      <c r="EA234" s="276"/>
      <c r="EB234" s="276"/>
      <c r="EC234" s="276"/>
      <c r="ED234" s="276"/>
      <c r="EE234" s="276"/>
      <c r="EF234" s="276"/>
      <c r="EG234" s="276"/>
      <c r="EH234" s="276"/>
      <c r="EI234" s="276"/>
      <c r="EJ234" s="276"/>
      <c r="EK234" s="276"/>
      <c r="EL234" s="276"/>
      <c r="EM234" s="276"/>
      <c r="EN234" s="276"/>
      <c r="EO234" s="276"/>
      <c r="EP234" s="276"/>
      <c r="EQ234" s="276"/>
      <c r="ER234" s="276"/>
      <c r="ES234" s="276"/>
      <c r="ET234" s="276"/>
      <c r="EU234" s="276"/>
      <c r="EV234" s="276"/>
      <c r="EW234" s="276"/>
      <c r="EX234" s="276"/>
      <c r="EY234" s="276"/>
      <c r="EZ234" s="276"/>
      <c r="FA234" s="276"/>
      <c r="FB234" s="277"/>
      <c r="JN234" s="310"/>
      <c r="JO234" s="309"/>
      <c r="JP234" s="309"/>
      <c r="JQ234" s="309"/>
      <c r="JR234" s="309"/>
      <c r="JS234" s="309"/>
      <c r="JT234" s="309"/>
      <c r="JU234" s="309"/>
      <c r="JV234" s="309"/>
      <c r="JW234" s="309"/>
      <c r="JX234" s="309"/>
      <c r="JY234" s="309"/>
      <c r="JZ234" s="309"/>
      <c r="KA234" s="309"/>
      <c r="KB234" s="309"/>
      <c r="KC234" s="309"/>
      <c r="KD234" s="309"/>
      <c r="KE234" s="309"/>
      <c r="KF234" s="309"/>
      <c r="KG234" s="309"/>
      <c r="KH234" s="309"/>
      <c r="KI234" s="309"/>
      <c r="KJ234" s="309"/>
      <c r="KK234" s="309"/>
      <c r="KL234" s="309"/>
      <c r="KM234" s="309"/>
      <c r="KN234" s="309"/>
      <c r="KO234" s="309"/>
      <c r="KP234" s="309"/>
      <c r="KQ234" s="309"/>
      <c r="KR234" s="309"/>
      <c r="KS234" s="309"/>
      <c r="KT234" s="309"/>
      <c r="KU234" s="309"/>
      <c r="KV234" s="309"/>
      <c r="KW234" s="309"/>
      <c r="KX234" s="309"/>
      <c r="KY234" s="309"/>
      <c r="KZ234" s="309"/>
      <c r="LA234" s="309"/>
      <c r="LC234" s="302" t="str">
        <f t="shared" si="22"/>
        <v/>
      </c>
      <c r="LD234" s="354" t="str" cm="1">
        <f t="array" ref="LD234">IFERROR(
    (((D234/FRACAS!$AY$1)*60))
    /
    (((D234/FRACAS!$AY$1)*60) + SUMPRODUCT((FRACAS!$B$5:$B$9997=D$4)*(FRACAS!$D$5:$D$9997&lt;=D234)*(IFERROR(FRACAS!$AM$5:$AM$9997,0)))
    ),"")</f>
        <v/>
      </c>
      <c r="LE234" s="354" t="str" cm="1">
        <f t="array" ref="LE234">IFERROR(
    (((E234/FRACAS!$AY$1)*60))
    /
    (((E234/FRACAS!$AY$1)*60) + SUMPRODUCT((FRACAS!$B$5:$B$9997=E$4)*(FRACAS!$D$5:$D$9997&lt;=E234)*(IFERROR(FRACAS!$AM$5:$AM$9997,0)))
    ),"")</f>
        <v/>
      </c>
      <c r="LF234" s="354" t="str" cm="1">
        <f t="array" ref="LF234">IFERROR(
    (((F234/FRACAS!$AY$1)*60))
    /
    (((F234/FRACAS!$AY$1)*60) + SUMPRODUCT((FRACAS!$B$5:$B$9997=F$4)*(FRACAS!$D$5:$D$9997&lt;=F234)*(IFERROR(FRACAS!$AM$5:$AM$9997,0)))
    ),"")</f>
        <v/>
      </c>
      <c r="LG234" s="354" t="str" cm="1">
        <f t="array" ref="LG234">IFERROR(
    (((G234/FRACAS!$AY$1)*60))
    /
    (((G234/FRACAS!$AY$1)*60) + SUMPRODUCT((FRACAS!$B$5:$B$9997=G$4)*(FRACAS!$D$5:$D$9997&lt;=G234)*(IFERROR(FRACAS!$AM$5:$AM$9997,0)))
    ),"")</f>
        <v/>
      </c>
      <c r="LH234" s="354" t="str" cm="1">
        <f t="array" ref="LH234">IFERROR(
    (((H234/FRACAS!$AY$1)*60))
    /
    (((H234/FRACAS!$AY$1)*60) + SUMPRODUCT((FRACAS!$B$5:$B$9997=H$4)*(FRACAS!$D$5:$D$9997&lt;=H234)*(IFERROR(FRACAS!$AM$5:$AM$9997,0)))
    ),"")</f>
        <v/>
      </c>
      <c r="LI234" s="354" t="str" cm="1">
        <f t="array" ref="LI234">IFERROR(
    (((I234/FRACAS!$AY$1)*60))
    /
    (((I234/FRACAS!$AY$1)*60) + SUMPRODUCT((FRACAS!$B$5:$B$9997=I$4)*(FRACAS!$D$5:$D$9997&lt;=I234)*(IFERROR(FRACAS!$AM$5:$AM$9997,0)))
    ),"")</f>
        <v/>
      </c>
      <c r="LJ234" s="354" t="str" cm="1">
        <f t="array" ref="LJ234">IFERROR(
    (((J234/FRACAS!$AY$1)*60))
    /
    (((J234/FRACAS!$AY$1)*60) + SUMPRODUCT((FRACAS!$B$5:$B$9997=J$4)*(FRACAS!$D$5:$D$9997&lt;=J234)*(IFERROR(FRACAS!$AM$5:$AM$9997,0)))
    ),"")</f>
        <v/>
      </c>
      <c r="LK234" s="354" t="str" cm="1">
        <f t="array" ref="LK234">IFERROR(
    (((K234/FRACAS!$AY$1)*60))
    /
    (((K234/FRACAS!$AY$1)*60) + SUMPRODUCT((FRACAS!$B$5:$B$9997=K$4)*(FRACAS!$D$5:$D$9997&lt;=K234)*(IFERROR(FRACAS!$AM$5:$AM$9997,0)))
    ),"")</f>
        <v/>
      </c>
      <c r="LL234" s="354" t="str" cm="1">
        <f t="array" ref="LL234">IFERROR(
    (((L234/FRACAS!$AY$1)*60))
    /
    (((L234/FRACAS!$AY$1)*60) + SUMPRODUCT((FRACAS!$B$5:$B$9997=L$4)*(FRACAS!$D$5:$D$9997&lt;=L234)*(IFERROR(FRACAS!$AM$5:$AM$9997,0)))
    ),"")</f>
        <v/>
      </c>
      <c r="LM234" s="354" t="str" cm="1">
        <f t="array" ref="LM234">IFERROR(
    (((M234/FRACAS!$AY$1)*60))
    /
    (((M234/FRACAS!$AY$1)*60) + SUMPRODUCT((FRACAS!$B$5:$B$9997=M$4)*(FRACAS!$D$5:$D$9997&lt;=M234)*(IFERROR(FRACAS!$AM$5:$AM$9997,0)))
    ),"")</f>
        <v/>
      </c>
      <c r="LN234" s="308"/>
      <c r="LO234" s="276"/>
      <c r="LP234" s="276"/>
      <c r="LQ234" s="276"/>
      <c r="LR234" s="276"/>
      <c r="LS234" s="276"/>
      <c r="LT234" s="276"/>
      <c r="LU234" s="276"/>
      <c r="LV234" s="276"/>
      <c r="LW234" s="276"/>
      <c r="LX234" s="276"/>
      <c r="LY234" s="276"/>
      <c r="LZ234" s="276"/>
      <c r="MA234" s="276"/>
      <c r="MB234" s="276"/>
      <c r="MC234" s="276"/>
      <c r="MD234" s="276"/>
      <c r="ME234" s="276"/>
      <c r="MF234" s="276"/>
      <c r="MG234" s="276"/>
      <c r="MH234" s="276"/>
      <c r="MI234" s="276"/>
      <c r="MJ234" s="276"/>
      <c r="MK234" s="276"/>
      <c r="ML234" s="276"/>
      <c r="MM234" s="276"/>
      <c r="MN234" s="276"/>
      <c r="MO234" s="276"/>
      <c r="MP234" s="276"/>
      <c r="MQ234" s="276"/>
      <c r="MR234" s="276"/>
      <c r="MS234" s="276"/>
      <c r="MT234" s="276"/>
      <c r="MU234" s="276"/>
      <c r="MV234" s="276"/>
      <c r="MW234" s="276"/>
      <c r="MX234" s="276"/>
      <c r="MY234" s="276"/>
      <c r="MZ234" s="276"/>
      <c r="NA234" s="277"/>
      <c r="ND234" s="345">
        <f t="shared" si="23"/>
        <v>0</v>
      </c>
      <c r="NE234" s="346" t="str">
        <f t="shared" si="21"/>
        <v/>
      </c>
      <c r="NF234" s="347" t="str" cm="1">
        <f t="array" ref="NF234">IF($ND234=0,"",(IFERROR( (IFERROR($ND234/FRACAS!$AY$1*60,0) - SUMPRODUCT( (FRACAS!$K$5:$K$9999=NF$2) * IFERROR(FRACAS!$AN$5:$AN$9999,0) ) ) / IFERROR($ND234/FRACAS!$AY$1*60,0), 1 )))</f>
        <v/>
      </c>
      <c r="NG234" s="347" t="str" cm="1">
        <f t="array" ref="NG234">IF($ND234=0,"",(IFERROR( (IFERROR($ND234/FRACAS!$AY$1*60,0) - SUMPRODUCT( (FRACAS!$K$5:$K$9999=NG$2) * IFERROR(FRACAS!$AN$5:$AN$9999,0) ) ) / IFERROR($ND234/FRACAS!$AY$1*60,0), 1 )))</f>
        <v/>
      </c>
      <c r="NH234" s="347" t="str" cm="1">
        <f t="array" ref="NH234">IF($ND234=0,"",(IFERROR( (IFERROR($ND234/FRACAS!$AY$1*60,0) - SUMPRODUCT( (FRACAS!$K$5:$K$9999=NH$2) * IFERROR(FRACAS!$AN$5:$AN$9999,0) ) ) / IFERROR($ND234/FRACAS!$AY$1*60,0), 1 )))</f>
        <v/>
      </c>
      <c r="NI234" s="347" t="str" cm="1">
        <f t="array" ref="NI234">IF($ND234=0,"",(IFERROR( (IFERROR($ND234/FRACAS!$AY$1*60,0) - SUMPRODUCT( (FRACAS!$K$5:$K$9999=NI$2) * IFERROR(FRACAS!$AN$5:$AN$9999,0) ) ) / IFERROR($ND234/FRACAS!$AY$1*60,0), 1 )))</f>
        <v/>
      </c>
      <c r="NJ234" s="347" t="str" cm="1">
        <f t="array" ref="NJ234">IF($ND234=0,"",(IFERROR( (IFERROR($ND234/FRACAS!$AY$1*60,0) - SUMPRODUCT( (FRACAS!$K$5:$K$9999=NJ$2) * IFERROR(FRACAS!$AN$5:$AN$9999,0) ) ) / IFERROR($ND234/FRACAS!$AY$1*60,0), 1 )))</f>
        <v/>
      </c>
      <c r="NK234" s="347" t="str" cm="1">
        <f t="array" ref="NK234">IF($ND234=0,"",(IFERROR( (IFERROR($ND234/FRACAS!$AY$1*60,0) - SUMPRODUCT( (FRACAS!$K$5:$K$9999=NK$2) * IFERROR(FRACAS!$AN$5:$AN$9999,0) ) ) / IFERROR($ND234/FRACAS!$AY$1*60,0), 1 )))</f>
        <v/>
      </c>
      <c r="NL234" s="347" t="str" cm="1">
        <f t="array" ref="NL234">IF($ND234=0,"",(IFERROR( (IFERROR($ND234/FRACAS!$AY$1*60,0) - SUMPRODUCT( (FRACAS!$K$5:$K$9999=NL$2) * IFERROR(FRACAS!$AN$5:$AN$9999,0) ) ) / IFERROR($ND234/FRACAS!$AY$1*60,0), 1 )))</f>
        <v/>
      </c>
      <c r="NM234" s="347" t="str" cm="1">
        <f t="array" ref="NM234">IF($ND234=0,"",(IFERROR( (IFERROR($ND234/FRACAS!$AY$1*60,0) - SUMPRODUCT( (FRACAS!$K$5:$K$9999=NM$2) * IFERROR(FRACAS!$AN$5:$AN$9999,0) ) ) / IFERROR($ND234/FRACAS!$AY$1*60,0), 1 )))</f>
        <v/>
      </c>
      <c r="NN234" s="347" t="str" cm="1">
        <f t="array" ref="NN234">IF($ND234=0,"",(IFERROR( (IFERROR($ND234/FRACAS!$AY$1*60,0) - SUMPRODUCT( (FRACAS!$K$5:$K$9999=NN$2) * IFERROR(FRACAS!$AN$5:$AN$9999,0) ) ) / IFERROR($ND234/FRACAS!$AY$1*60,0), 1 )))</f>
        <v/>
      </c>
      <c r="NO234" s="347" t="str" cm="1">
        <f t="array" ref="NO234">IF($ND234=0,"",(IFERROR( (IFERROR($ND234/FRACAS!$AY$1*60,0) - SUMPRODUCT( (FRACAS!$K$5:$K$9999=NO$2) * IFERROR(FRACAS!$AN$5:$AN$9999,0) ) ) / IFERROR($ND234/FRACAS!$AY$1*60,0), 1 )))</f>
        <v/>
      </c>
      <c r="NP234" s="347" t="str" cm="1">
        <f t="array" ref="NP234">IF($ND234=0,"",(IFERROR( (IFERROR($ND234/FRACAS!$AY$1*60,0) - SUMPRODUCT( (FRACAS!$K$5:$K$9999=NP$2) * IFERROR(FRACAS!$AN$5:$AN$9999,0) ) ) / IFERROR($ND234/FRACAS!$AY$1*60,0), 1 )))</f>
        <v/>
      </c>
      <c r="NQ234" s="347" t="str" cm="1">
        <f t="array" ref="NQ234">IF($ND234=0,"",(IFERROR( (IFERROR($ND234/FRACAS!$AY$1*60,0) - SUMPRODUCT( (FRACAS!$K$5:$K$9999=NQ$2) * IFERROR(FRACAS!$AN$5:$AN$9999,0) ) ) / IFERROR($ND234/FRACAS!$AY$1*60,0), 1 )))</f>
        <v/>
      </c>
      <c r="NR234" s="347" t="str" cm="1">
        <f t="array" ref="NR234">IF($ND234=0,"",(IFERROR( (IFERROR($ND234/FRACAS!$AY$1*60,0) - SUMPRODUCT( (FRACAS!$K$5:$K$9999=NR$2) * IFERROR(FRACAS!$AN$5:$AN$9999,0) ) ) / IFERROR($ND234/FRACAS!$AY$1*60,0), 1 )))</f>
        <v/>
      </c>
      <c r="NS234" s="347" t="str" cm="1">
        <f t="array" ref="NS234">IF($ND234=0,"",(IFERROR( (IFERROR($ND234/FRACAS!$AY$1*60,0) - SUMPRODUCT( (FRACAS!$K$5:$K$9999=NS$2) * IFERROR(FRACAS!$AN$5:$AN$9999,0) ) ) / IFERROR($ND234/FRACAS!$AY$1*60,0), 1 )))</f>
        <v/>
      </c>
      <c r="NT234" s="347" t="str" cm="1">
        <f t="array" ref="NT234">IF($ND234=0,"",(IFERROR( (IFERROR($ND234/FRACAS!$AY$1*60,0) - SUMPRODUCT( (FRACAS!$K$5:$K$9999=NT$2) * IFERROR(FRACAS!$AN$5:$AN$9999,0) ) ) / IFERROR($ND234/FRACAS!$AY$1*60,0), 1 )))</f>
        <v/>
      </c>
      <c r="NU234" s="347" t="str" cm="1">
        <f t="array" ref="NU234">IF($ND234=0,"",(IFERROR( (IFERROR($ND234/FRACAS!$AY$1*60,0) - SUMPRODUCT( (FRACAS!$K$5:$K$9999=NU$2) * IFERROR(FRACAS!$AN$5:$AN$9999,0) ) ) / IFERROR($ND234/FRACAS!$AY$1*60,0), 1 )))</f>
        <v/>
      </c>
      <c r="NV234" s="347" t="str" cm="1">
        <f t="array" ref="NV234">IF($ND234=0,"",(IFERROR( (IFERROR($ND234/FRACAS!$AY$1*60,0) - SUMPRODUCT( (FRACAS!$K$5:$K$9999=NV$2) * IFERROR(FRACAS!$AN$5:$AN$9999,0) ) ) / IFERROR($ND234/FRACAS!$AY$1*60,0), 1 )))</f>
        <v/>
      </c>
      <c r="NW234" s="347" t="str" cm="1">
        <f t="array" ref="NW234">IF($ND234=0,"",(IFERROR( (IFERROR($ND234/FRACAS!$AY$1*60,0) - SUMPRODUCT( (FRACAS!$K$5:$K$9999=NW$2) * IFERROR(FRACAS!$AN$5:$AN$9999,0) ) ) / IFERROR($ND234/FRACAS!$AY$1*60,0), 1 )))</f>
        <v/>
      </c>
      <c r="NX234" s="347" t="str" cm="1">
        <f t="array" ref="NX234">IF($ND234=0,"",(IFERROR( (IFERROR($ND234/FRACAS!$AY$1*60,0) - SUMPRODUCT( (FRACAS!$K$5:$K$9999=NX$2) * IFERROR(FRACAS!$AN$5:$AN$9999,0) ) ) / IFERROR($ND234/FRACAS!$AY$1*60,0), 1 )))</f>
        <v/>
      </c>
      <c r="NY234" s="347" t="str" cm="1">
        <f t="array" ref="NY234">IF($ND234=0,"",(IFERROR( (IFERROR($ND234/FRACAS!$AY$1*60,0) - SUMPRODUCT( (FRACAS!$K$5:$K$9999=NY$2) * IFERROR(FRACAS!$AN$5:$AN$9999,0) ) ) / IFERROR($ND234/FRACAS!$AY$1*60,0), 1 )))</f>
        <v/>
      </c>
      <c r="NZ234" s="347" t="str" cm="1">
        <f t="array" ref="NZ234">IF($ND234=0,"",(IFERROR( (IFERROR($ND234/FRACAS!$AY$1*60,0) - SUMPRODUCT( (FRACAS!$K$5:$K$9999=NZ$2) * IFERROR(FRACAS!$AN$5:$AN$9999,0) ) ) / IFERROR($ND234/FRACAS!$AY$1*60,0), 1 )))</f>
        <v/>
      </c>
      <c r="OA234" s="347" t="str" cm="1">
        <f t="array" ref="OA234">IF($ND234=0,"",(IFERROR( (IFERROR($ND234/FRACAS!$AY$1*60,0) - SUMPRODUCT( (FRACAS!$K$5:$K$9999=OA$2) * IFERROR(FRACAS!$AN$5:$AN$9999,0) ) ) / IFERROR($ND234/FRACAS!$AY$1*60,0), 1 )))</f>
        <v/>
      </c>
      <c r="OB234" s="347" t="str" cm="1">
        <f t="array" ref="OB234">IF($ND234=0,"",(IFERROR( (IFERROR($ND234/FRACAS!$AY$1*60,0) - SUMPRODUCT( (FRACAS!$K$5:$K$9999=OB$2) * IFERROR(FRACAS!$AN$5:$AN$9999,0) ) ) / IFERROR($ND234/FRACAS!$AY$1*60,0), 1 )))</f>
        <v/>
      </c>
      <c r="OC234" s="347" t="str" cm="1">
        <f t="array" ref="OC234">IF($ND234=0,"",(IFERROR( (IFERROR($ND234/FRACAS!$AY$1*60,0) - SUMPRODUCT( (FRACAS!$K$5:$K$9999=OC$2) * IFERROR(FRACAS!$AN$5:$AN$9999,0) ) ) / IFERROR($ND234/FRACAS!$AY$1*60,0), 1 )))</f>
        <v/>
      </c>
      <c r="OD234" s="347" t="str" cm="1">
        <f t="array" ref="OD234">IF($ND234=0,"",(IFERROR( (IFERROR($ND234/FRACAS!$AY$1*60,0) - SUMPRODUCT( (FRACAS!$K$5:$K$9999=OD$2) * IFERROR(FRACAS!$AN$5:$AN$9999,0) ) ) / IFERROR($ND234/FRACAS!$AY$1*60,0), 1 )))</f>
        <v/>
      </c>
      <c r="OE234" s="347" t="str" cm="1">
        <f t="array" ref="OE234">IF($ND234=0,"",(IFERROR( (IFERROR($ND234/FRACAS!$AY$1*60,0) - SUMPRODUCT( (FRACAS!$K$5:$K$9999=OE$2) * IFERROR(FRACAS!$AN$5:$AN$9999,0) ) ) / IFERROR($ND234/FRACAS!$AY$1*60,0), 1 )))</f>
        <v/>
      </c>
      <c r="OF234" s="347" t="str" cm="1">
        <f t="array" ref="OF234">IF($ND234=0,"",(IFERROR( (IFERROR($ND234/FRACAS!$AY$1*60,0) - SUMPRODUCT( (FRACAS!$K$5:$K$9999=OF$2) * IFERROR(FRACAS!$AN$5:$AN$9999,0) ) ) / IFERROR($ND234/FRACAS!$AY$1*60,0), 1 )))</f>
        <v/>
      </c>
      <c r="OG234" s="347" t="str" cm="1">
        <f t="array" ref="OG234">IF($ND234=0,"",(IFERROR( (IFERROR($ND234/FRACAS!$AY$1*60,0) - SUMPRODUCT( (FRACAS!$K$5:$K$9999=OG$2) * IFERROR(FRACAS!$AN$5:$AN$9999,0) ) ) / IFERROR($ND234/FRACAS!$AY$1*60,0), 1 )))</f>
        <v/>
      </c>
      <c r="OH234" s="347" t="str" cm="1">
        <f t="array" ref="OH234">IF($ND234=0,"",(IFERROR( (IFERROR($ND234/FRACAS!$AY$1*60,0) - SUMPRODUCT( (FRACAS!$K$5:$K$9999=OH$2) * IFERROR(FRACAS!$AN$5:$AN$9999,0) ) ) / IFERROR($ND234/FRACAS!$AY$1*60,0), 1 )))</f>
        <v/>
      </c>
      <c r="OI234" s="347" t="str" cm="1">
        <f t="array" ref="OI234">IF($ND234=0,"",(IFERROR( (IFERROR($ND234/FRACAS!$AY$1*60,0) - SUMPRODUCT( (FRACAS!$K$5:$K$9999=OI$2) * IFERROR(FRACAS!$AN$5:$AN$9999,0) ) ) / IFERROR($ND234/FRACAS!$AY$1*60,0), 1 )))</f>
        <v/>
      </c>
      <c r="OJ234" s="347" t="str" cm="1">
        <f t="array" ref="OJ234">IF($ND234=0,"",(IFERROR( (IFERROR($ND234/FRACAS!$AY$1*60,0) - SUMPRODUCT( (FRACAS!$K$5:$K$9999=OJ$2) * IFERROR(FRACAS!$AN$5:$AN$9999,0) ) ) / IFERROR($ND234/FRACAS!$AY$1*60,0), 1 )))</f>
        <v/>
      </c>
      <c r="OK234" s="347" t="str" cm="1">
        <f t="array" ref="OK234">IF($ND234=0,"",(IFERROR( (IFERROR($ND234/FRACAS!$AY$1*60,0) - SUMPRODUCT( (FRACAS!$K$5:$K$9999=OK$2) * IFERROR(FRACAS!$AN$5:$AN$9999,0) ) ) / IFERROR($ND234/FRACAS!$AY$1*60,0), 1 )))</f>
        <v/>
      </c>
      <c r="OL234" s="347" t="str" cm="1">
        <f t="array" ref="OL234">IF($ND234=0,"",(IFERROR( (IFERROR($ND234/FRACAS!$AY$1*60,0) - SUMPRODUCT( (FRACAS!$K$5:$K$9999=OL$2) * IFERROR(FRACAS!$AN$5:$AN$9999,0) ) ) / IFERROR($ND234/FRACAS!$AY$1*60,0), 1 )))</f>
        <v/>
      </c>
      <c r="OM234" s="347" t="str" cm="1">
        <f t="array" ref="OM234">IF($ND234=0,"",(IFERROR( (IFERROR($ND234/FRACAS!$AY$1*60,0) - SUMPRODUCT( (FRACAS!$K$5:$K$9999=OM$2) * IFERROR(FRACAS!$AN$5:$AN$9999,0) ) ) / IFERROR($ND234/FRACAS!$AY$1*60,0), 1 )))</f>
        <v/>
      </c>
      <c r="ON234" s="347" t="str" cm="1">
        <f t="array" ref="ON234">IF($ND234=0,"",(IFERROR( (IFERROR($ND234/FRACAS!$AY$1*60,0) - SUMPRODUCT( (FRACAS!$K$5:$K$9999=ON$2) * IFERROR(FRACAS!$AN$5:$AN$9999,0) ) ) / IFERROR($ND234/FRACAS!$AY$1*60,0), 1 )))</f>
        <v/>
      </c>
    </row>
    <row r="235" spans="2:404" ht="15" customHeight="1">
      <c r="B235" s="301" t="s">
        <v>238</v>
      </c>
      <c r="C235" s="302">
        <v>46871</v>
      </c>
      <c r="D235" s="279"/>
      <c r="E235" s="279"/>
      <c r="F235" s="279"/>
      <c r="G235" s="279"/>
      <c r="H235" s="279"/>
      <c r="I235" s="279"/>
      <c r="J235" s="279"/>
      <c r="K235" s="279"/>
      <c r="L235" s="279"/>
      <c r="M235" s="279"/>
      <c r="N235" s="305"/>
      <c r="O235" s="279"/>
      <c r="P235" s="279"/>
      <c r="Q235" s="279"/>
      <c r="R235" s="279"/>
      <c r="S235" s="279"/>
      <c r="T235" s="279"/>
      <c r="U235" s="279"/>
      <c r="V235" s="279"/>
      <c r="W235" s="279"/>
      <c r="X235" s="279"/>
      <c r="Y235" s="279"/>
      <c r="Z235" s="279"/>
      <c r="AA235" s="279"/>
      <c r="AB235" s="279"/>
      <c r="AC235" s="279"/>
      <c r="AD235" s="279"/>
      <c r="AE235" s="279"/>
      <c r="AF235" s="279"/>
      <c r="AG235" s="279"/>
      <c r="AH235" s="279"/>
      <c r="AI235" s="279"/>
      <c r="AJ235" s="279"/>
      <c r="AK235" s="279"/>
      <c r="AL235" s="279"/>
      <c r="AM235" s="279"/>
      <c r="AN235" s="279"/>
      <c r="AO235" s="279"/>
      <c r="AP235" s="279"/>
      <c r="AQ235" s="279"/>
      <c r="AR235" s="279"/>
      <c r="AS235" s="279"/>
      <c r="AT235" s="279"/>
      <c r="AU235" s="279"/>
      <c r="AV235" s="279"/>
      <c r="AW235" s="279"/>
      <c r="AX235" s="279"/>
      <c r="AY235" s="279"/>
      <c r="AZ235" s="279"/>
      <c r="BA235" s="280"/>
      <c r="BB235" s="266"/>
      <c r="BD235" s="352"/>
      <c r="BE235" s="352"/>
      <c r="BF235" s="352"/>
      <c r="BG235" s="352"/>
      <c r="BH235" s="352"/>
      <c r="BI235" s="352"/>
      <c r="BJ235" s="352"/>
      <c r="BK235" s="352"/>
      <c r="BL235" s="352"/>
      <c r="BM235" s="352"/>
      <c r="BN235" s="352"/>
      <c r="BO235" s="352"/>
      <c r="BP235" s="352"/>
      <c r="BQ235" s="352"/>
      <c r="BR235" s="352"/>
      <c r="BS235" s="352"/>
      <c r="BT235" s="352"/>
      <c r="BU235" s="352"/>
      <c r="BV235" s="352"/>
      <c r="BW235" s="352"/>
      <c r="BX235" s="352"/>
      <c r="BY235" s="352"/>
      <c r="BZ235" s="352"/>
      <c r="CA235" s="352"/>
      <c r="CB235" s="352"/>
      <c r="CC235" s="352"/>
      <c r="CD235" s="352"/>
      <c r="CE235" s="352"/>
      <c r="CF235" s="352"/>
      <c r="CG235" s="352"/>
      <c r="CH235" s="352"/>
      <c r="CI235" s="352"/>
      <c r="CJ235" s="352"/>
      <c r="CK235" s="352"/>
      <c r="CL235" s="352"/>
      <c r="CM235" s="352"/>
      <c r="CN235" s="352"/>
      <c r="CO235" s="352"/>
      <c r="CP235" s="352"/>
      <c r="CQ235" s="352"/>
      <c r="CR235" s="352"/>
      <c r="CS235" s="352"/>
      <c r="CT235" s="352"/>
      <c r="CU235" s="352"/>
      <c r="CV235" s="352"/>
      <c r="CW235" s="352"/>
      <c r="CX235" s="352"/>
      <c r="CY235" s="352"/>
      <c r="CZ235" s="352"/>
      <c r="DA235" s="352"/>
      <c r="DC235" s="266">
        <f t="shared" si="19"/>
        <v>0</v>
      </c>
      <c r="DD235" s="302" t="str">
        <f t="shared" si="20"/>
        <v/>
      </c>
      <c r="DE235" s="328" t="str">
        <f>IF(D235&gt; 0,(COUNTIFS(FRACAS!$B$5:$B$9997, D$4, FRACAS!$D$5:$D$9997, "&lt;="&amp;D235)), "" )</f>
        <v/>
      </c>
      <c r="DF235" s="282" t="str">
        <f>IF(E235&gt; 0,(COUNTIFS(FRACAS!$B$5:$B$9997, E$4, FRACAS!$D$5:$D$9997, "&lt;="&amp;E235)), "" )</f>
        <v/>
      </c>
      <c r="DG235" s="282" t="str">
        <f>IF(F235&gt; 0,(COUNTIFS(FRACAS!$B$5:$B$9997, F$4, FRACAS!$D$5:$D$9997, "&lt;="&amp;F235)), "" )</f>
        <v/>
      </c>
      <c r="DH235" s="282" t="str">
        <f>IF(G235&gt; 0,(COUNTIFS(FRACAS!$B$5:$B$9997, G$4, FRACAS!$D$5:$D$9997, "&lt;="&amp;G235)), "" )</f>
        <v/>
      </c>
      <c r="DI235" s="282" t="str">
        <f>IF(H235&gt; 0,(COUNTIFS(FRACAS!$B$5:$B$9997, H$4, FRACAS!$D$5:$D$9997, "&lt;="&amp;H235)), "" )</f>
        <v/>
      </c>
      <c r="DJ235" s="282" t="str">
        <f>IF(I235&gt; 0,(COUNTIFS(FRACAS!$B$5:$B$9997, I$4, FRACAS!$D$5:$D$9997, "&lt;="&amp;I235)), "" )</f>
        <v/>
      </c>
      <c r="DK235" s="282" t="str">
        <f>IF(J235&gt; 0,(COUNTIFS(FRACAS!$B$5:$B$9997, J$4, FRACAS!$D$5:$D$9997, "&lt;="&amp;J235)), "" )</f>
        <v/>
      </c>
      <c r="DL235" s="282" t="str">
        <f>IF(K235&gt; 0,(COUNTIFS(FRACAS!$B$5:$B$9997, K$4, FRACAS!$D$5:$D$9997, "&lt;="&amp;K235)), "" )</f>
        <v/>
      </c>
      <c r="DM235" s="282" t="str">
        <f>IF(L235&gt; 0,(COUNTIFS(FRACAS!$B$5:$B$9997, L$4, FRACAS!$D$5:$D$9997, "&lt;="&amp;L235)), "" )</f>
        <v/>
      </c>
      <c r="DN235" s="282" t="str">
        <f>IF(M235&gt; 0,(COUNTIFS(FRACAS!$B$5:$B$9997, M$4, FRACAS!$D$5:$D$9997, "&lt;="&amp;M235)), "" )</f>
        <v/>
      </c>
      <c r="DO235" s="308"/>
      <c r="DP235" s="276"/>
      <c r="DQ235" s="276"/>
      <c r="DR235" s="276"/>
      <c r="DS235" s="276"/>
      <c r="DT235" s="276"/>
      <c r="DU235" s="276"/>
      <c r="DV235" s="276"/>
      <c r="DW235" s="276"/>
      <c r="DX235" s="276"/>
      <c r="DY235" s="276"/>
      <c r="DZ235" s="276"/>
      <c r="EA235" s="276"/>
      <c r="EB235" s="276"/>
      <c r="EC235" s="276"/>
      <c r="ED235" s="276"/>
      <c r="EE235" s="276"/>
      <c r="EF235" s="276"/>
      <c r="EG235" s="276"/>
      <c r="EH235" s="276"/>
      <c r="EI235" s="276"/>
      <c r="EJ235" s="276"/>
      <c r="EK235" s="276"/>
      <c r="EL235" s="276"/>
      <c r="EM235" s="276"/>
      <c r="EN235" s="276"/>
      <c r="EO235" s="276"/>
      <c r="EP235" s="276"/>
      <c r="EQ235" s="276"/>
      <c r="ER235" s="276"/>
      <c r="ES235" s="276"/>
      <c r="ET235" s="276"/>
      <c r="EU235" s="276"/>
      <c r="EV235" s="276"/>
      <c r="EW235" s="276"/>
      <c r="EX235" s="276"/>
      <c r="EY235" s="276"/>
      <c r="EZ235" s="276"/>
      <c r="FA235" s="276"/>
      <c r="FB235" s="277"/>
      <c r="JN235" s="310"/>
      <c r="JO235" s="309"/>
      <c r="JP235" s="309"/>
      <c r="JQ235" s="309"/>
      <c r="JR235" s="309"/>
      <c r="JS235" s="309"/>
      <c r="JT235" s="309"/>
      <c r="JU235" s="309"/>
      <c r="JV235" s="309"/>
      <c r="JW235" s="309"/>
      <c r="JX235" s="309"/>
      <c r="JY235" s="309"/>
      <c r="JZ235" s="309"/>
      <c r="KA235" s="309"/>
      <c r="KB235" s="309"/>
      <c r="KC235" s="309"/>
      <c r="KD235" s="309"/>
      <c r="KE235" s="309"/>
      <c r="KF235" s="309"/>
      <c r="KG235" s="309"/>
      <c r="KH235" s="309"/>
      <c r="KI235" s="309"/>
      <c r="KJ235" s="309"/>
      <c r="KK235" s="309"/>
      <c r="KL235" s="309"/>
      <c r="KM235" s="309"/>
      <c r="KN235" s="309"/>
      <c r="KO235" s="309"/>
      <c r="KP235" s="309"/>
      <c r="KQ235" s="309"/>
      <c r="KR235" s="309"/>
      <c r="KS235" s="309"/>
      <c r="KT235" s="309"/>
      <c r="KU235" s="309"/>
      <c r="KV235" s="309"/>
      <c r="KW235" s="309"/>
      <c r="KX235" s="309"/>
      <c r="KY235" s="309"/>
      <c r="KZ235" s="309"/>
      <c r="LA235" s="309"/>
      <c r="LC235" s="302" t="str">
        <f t="shared" si="22"/>
        <v/>
      </c>
      <c r="LD235" s="354" t="str" cm="1">
        <f t="array" ref="LD235">IFERROR(
    (((D235/FRACAS!$AY$1)*60))
    /
    (((D235/FRACAS!$AY$1)*60) + SUMPRODUCT((FRACAS!$B$5:$B$9997=D$4)*(FRACAS!$D$5:$D$9997&lt;=D235)*(IFERROR(FRACAS!$AM$5:$AM$9997,0)))
    ),"")</f>
        <v/>
      </c>
      <c r="LE235" s="354" t="str" cm="1">
        <f t="array" ref="LE235">IFERROR(
    (((E235/FRACAS!$AY$1)*60))
    /
    (((E235/FRACAS!$AY$1)*60) + SUMPRODUCT((FRACAS!$B$5:$B$9997=E$4)*(FRACAS!$D$5:$D$9997&lt;=E235)*(IFERROR(FRACAS!$AM$5:$AM$9997,0)))
    ),"")</f>
        <v/>
      </c>
      <c r="LF235" s="354" t="str" cm="1">
        <f t="array" ref="LF235">IFERROR(
    (((F235/FRACAS!$AY$1)*60))
    /
    (((F235/FRACAS!$AY$1)*60) + SUMPRODUCT((FRACAS!$B$5:$B$9997=F$4)*(FRACAS!$D$5:$D$9997&lt;=F235)*(IFERROR(FRACAS!$AM$5:$AM$9997,0)))
    ),"")</f>
        <v/>
      </c>
      <c r="LG235" s="354" t="str" cm="1">
        <f t="array" ref="LG235">IFERROR(
    (((G235/FRACAS!$AY$1)*60))
    /
    (((G235/FRACAS!$AY$1)*60) + SUMPRODUCT((FRACAS!$B$5:$B$9997=G$4)*(FRACAS!$D$5:$D$9997&lt;=G235)*(IFERROR(FRACAS!$AM$5:$AM$9997,0)))
    ),"")</f>
        <v/>
      </c>
      <c r="LH235" s="354" t="str" cm="1">
        <f t="array" ref="LH235">IFERROR(
    (((H235/FRACAS!$AY$1)*60))
    /
    (((H235/FRACAS!$AY$1)*60) + SUMPRODUCT((FRACAS!$B$5:$B$9997=H$4)*(FRACAS!$D$5:$D$9997&lt;=H235)*(IFERROR(FRACAS!$AM$5:$AM$9997,0)))
    ),"")</f>
        <v/>
      </c>
      <c r="LI235" s="354" t="str" cm="1">
        <f t="array" ref="LI235">IFERROR(
    (((I235/FRACAS!$AY$1)*60))
    /
    (((I235/FRACAS!$AY$1)*60) + SUMPRODUCT((FRACAS!$B$5:$B$9997=I$4)*(FRACAS!$D$5:$D$9997&lt;=I235)*(IFERROR(FRACAS!$AM$5:$AM$9997,0)))
    ),"")</f>
        <v/>
      </c>
      <c r="LJ235" s="354" t="str" cm="1">
        <f t="array" ref="LJ235">IFERROR(
    (((J235/FRACAS!$AY$1)*60))
    /
    (((J235/FRACAS!$AY$1)*60) + SUMPRODUCT((FRACAS!$B$5:$B$9997=J$4)*(FRACAS!$D$5:$D$9997&lt;=J235)*(IFERROR(FRACAS!$AM$5:$AM$9997,0)))
    ),"")</f>
        <v/>
      </c>
      <c r="LK235" s="354" t="str" cm="1">
        <f t="array" ref="LK235">IFERROR(
    (((K235/FRACAS!$AY$1)*60))
    /
    (((K235/FRACAS!$AY$1)*60) + SUMPRODUCT((FRACAS!$B$5:$B$9997=K$4)*(FRACAS!$D$5:$D$9997&lt;=K235)*(IFERROR(FRACAS!$AM$5:$AM$9997,0)))
    ),"")</f>
        <v/>
      </c>
      <c r="LL235" s="354" t="str" cm="1">
        <f t="array" ref="LL235">IFERROR(
    (((L235/FRACAS!$AY$1)*60))
    /
    (((L235/FRACAS!$AY$1)*60) + SUMPRODUCT((FRACAS!$B$5:$B$9997=L$4)*(FRACAS!$D$5:$D$9997&lt;=L235)*(IFERROR(FRACAS!$AM$5:$AM$9997,0)))
    ),"")</f>
        <v/>
      </c>
      <c r="LM235" s="354" t="str" cm="1">
        <f t="array" ref="LM235">IFERROR(
    (((M235/FRACAS!$AY$1)*60))
    /
    (((M235/FRACAS!$AY$1)*60) + SUMPRODUCT((FRACAS!$B$5:$B$9997=M$4)*(FRACAS!$D$5:$D$9997&lt;=M235)*(IFERROR(FRACAS!$AM$5:$AM$9997,0)))
    ),"")</f>
        <v/>
      </c>
      <c r="LN235" s="308"/>
      <c r="LO235" s="276"/>
      <c r="LP235" s="276"/>
      <c r="LQ235" s="276"/>
      <c r="LR235" s="276"/>
      <c r="LS235" s="276"/>
      <c r="LT235" s="276"/>
      <c r="LU235" s="276"/>
      <c r="LV235" s="276"/>
      <c r="LW235" s="276"/>
      <c r="LX235" s="276"/>
      <c r="LY235" s="276"/>
      <c r="LZ235" s="276"/>
      <c r="MA235" s="276"/>
      <c r="MB235" s="276"/>
      <c r="MC235" s="276"/>
      <c r="MD235" s="276"/>
      <c r="ME235" s="276"/>
      <c r="MF235" s="276"/>
      <c r="MG235" s="276"/>
      <c r="MH235" s="276"/>
      <c r="MI235" s="276"/>
      <c r="MJ235" s="276"/>
      <c r="MK235" s="276"/>
      <c r="ML235" s="276"/>
      <c r="MM235" s="276"/>
      <c r="MN235" s="276"/>
      <c r="MO235" s="276"/>
      <c r="MP235" s="276"/>
      <c r="MQ235" s="276"/>
      <c r="MR235" s="276"/>
      <c r="MS235" s="276"/>
      <c r="MT235" s="276"/>
      <c r="MU235" s="276"/>
      <c r="MV235" s="276"/>
      <c r="MW235" s="276"/>
      <c r="MX235" s="276"/>
      <c r="MY235" s="276"/>
      <c r="MZ235" s="276"/>
      <c r="NA235" s="277"/>
      <c r="ND235" s="345">
        <f t="shared" si="23"/>
        <v>0</v>
      </c>
      <c r="NE235" s="346" t="str">
        <f t="shared" si="21"/>
        <v/>
      </c>
      <c r="NF235" s="347" t="str" cm="1">
        <f t="array" ref="NF235">IF($ND235=0,"",(IFERROR( (IFERROR($ND235/FRACAS!$AY$1*60,0) - SUMPRODUCT( (FRACAS!$K$5:$K$9999=NF$2) * IFERROR(FRACAS!$AN$5:$AN$9999,0) ) ) / IFERROR($ND235/FRACAS!$AY$1*60,0), 1 )))</f>
        <v/>
      </c>
      <c r="NG235" s="347" t="str" cm="1">
        <f t="array" ref="NG235">IF($ND235=0,"",(IFERROR( (IFERROR($ND235/FRACAS!$AY$1*60,0) - SUMPRODUCT( (FRACAS!$K$5:$K$9999=NG$2) * IFERROR(FRACAS!$AN$5:$AN$9999,0) ) ) / IFERROR($ND235/FRACAS!$AY$1*60,0), 1 )))</f>
        <v/>
      </c>
      <c r="NH235" s="347" t="str" cm="1">
        <f t="array" ref="NH235">IF($ND235=0,"",(IFERROR( (IFERROR($ND235/FRACAS!$AY$1*60,0) - SUMPRODUCT( (FRACAS!$K$5:$K$9999=NH$2) * IFERROR(FRACAS!$AN$5:$AN$9999,0) ) ) / IFERROR($ND235/FRACAS!$AY$1*60,0), 1 )))</f>
        <v/>
      </c>
      <c r="NI235" s="347" t="str" cm="1">
        <f t="array" ref="NI235">IF($ND235=0,"",(IFERROR( (IFERROR($ND235/FRACAS!$AY$1*60,0) - SUMPRODUCT( (FRACAS!$K$5:$K$9999=NI$2) * IFERROR(FRACAS!$AN$5:$AN$9999,0) ) ) / IFERROR($ND235/FRACAS!$AY$1*60,0), 1 )))</f>
        <v/>
      </c>
      <c r="NJ235" s="347" t="str" cm="1">
        <f t="array" ref="NJ235">IF($ND235=0,"",(IFERROR( (IFERROR($ND235/FRACAS!$AY$1*60,0) - SUMPRODUCT( (FRACAS!$K$5:$K$9999=NJ$2) * IFERROR(FRACAS!$AN$5:$AN$9999,0) ) ) / IFERROR($ND235/FRACAS!$AY$1*60,0), 1 )))</f>
        <v/>
      </c>
      <c r="NK235" s="347" t="str" cm="1">
        <f t="array" ref="NK235">IF($ND235=0,"",(IFERROR( (IFERROR($ND235/FRACAS!$AY$1*60,0) - SUMPRODUCT( (FRACAS!$K$5:$K$9999=NK$2) * IFERROR(FRACAS!$AN$5:$AN$9999,0) ) ) / IFERROR($ND235/FRACAS!$AY$1*60,0), 1 )))</f>
        <v/>
      </c>
      <c r="NL235" s="347" t="str" cm="1">
        <f t="array" ref="NL235">IF($ND235=0,"",(IFERROR( (IFERROR($ND235/FRACAS!$AY$1*60,0) - SUMPRODUCT( (FRACAS!$K$5:$K$9999=NL$2) * IFERROR(FRACAS!$AN$5:$AN$9999,0) ) ) / IFERROR($ND235/FRACAS!$AY$1*60,0), 1 )))</f>
        <v/>
      </c>
      <c r="NM235" s="347" t="str" cm="1">
        <f t="array" ref="NM235">IF($ND235=0,"",(IFERROR( (IFERROR($ND235/FRACAS!$AY$1*60,0) - SUMPRODUCT( (FRACAS!$K$5:$K$9999=NM$2) * IFERROR(FRACAS!$AN$5:$AN$9999,0) ) ) / IFERROR($ND235/FRACAS!$AY$1*60,0), 1 )))</f>
        <v/>
      </c>
      <c r="NN235" s="347" t="str" cm="1">
        <f t="array" ref="NN235">IF($ND235=0,"",(IFERROR( (IFERROR($ND235/FRACAS!$AY$1*60,0) - SUMPRODUCT( (FRACAS!$K$5:$K$9999=NN$2) * IFERROR(FRACAS!$AN$5:$AN$9999,0) ) ) / IFERROR($ND235/FRACAS!$AY$1*60,0), 1 )))</f>
        <v/>
      </c>
      <c r="NO235" s="347" t="str" cm="1">
        <f t="array" ref="NO235">IF($ND235=0,"",(IFERROR( (IFERROR($ND235/FRACAS!$AY$1*60,0) - SUMPRODUCT( (FRACAS!$K$5:$K$9999=NO$2) * IFERROR(FRACAS!$AN$5:$AN$9999,0) ) ) / IFERROR($ND235/FRACAS!$AY$1*60,0), 1 )))</f>
        <v/>
      </c>
      <c r="NP235" s="347" t="str" cm="1">
        <f t="array" ref="NP235">IF($ND235=0,"",(IFERROR( (IFERROR($ND235/FRACAS!$AY$1*60,0) - SUMPRODUCT( (FRACAS!$K$5:$K$9999=NP$2) * IFERROR(FRACAS!$AN$5:$AN$9999,0) ) ) / IFERROR($ND235/FRACAS!$AY$1*60,0), 1 )))</f>
        <v/>
      </c>
      <c r="NQ235" s="347" t="str" cm="1">
        <f t="array" ref="NQ235">IF($ND235=0,"",(IFERROR( (IFERROR($ND235/FRACAS!$AY$1*60,0) - SUMPRODUCT( (FRACAS!$K$5:$K$9999=NQ$2) * IFERROR(FRACAS!$AN$5:$AN$9999,0) ) ) / IFERROR($ND235/FRACAS!$AY$1*60,0), 1 )))</f>
        <v/>
      </c>
      <c r="NR235" s="347" t="str" cm="1">
        <f t="array" ref="NR235">IF($ND235=0,"",(IFERROR( (IFERROR($ND235/FRACAS!$AY$1*60,0) - SUMPRODUCT( (FRACAS!$K$5:$K$9999=NR$2) * IFERROR(FRACAS!$AN$5:$AN$9999,0) ) ) / IFERROR($ND235/FRACAS!$AY$1*60,0), 1 )))</f>
        <v/>
      </c>
      <c r="NS235" s="347" t="str" cm="1">
        <f t="array" ref="NS235">IF($ND235=0,"",(IFERROR( (IFERROR($ND235/FRACAS!$AY$1*60,0) - SUMPRODUCT( (FRACAS!$K$5:$K$9999=NS$2) * IFERROR(FRACAS!$AN$5:$AN$9999,0) ) ) / IFERROR($ND235/FRACAS!$AY$1*60,0), 1 )))</f>
        <v/>
      </c>
      <c r="NT235" s="347" t="str" cm="1">
        <f t="array" ref="NT235">IF($ND235=0,"",(IFERROR( (IFERROR($ND235/FRACAS!$AY$1*60,0) - SUMPRODUCT( (FRACAS!$K$5:$K$9999=NT$2) * IFERROR(FRACAS!$AN$5:$AN$9999,0) ) ) / IFERROR($ND235/FRACAS!$AY$1*60,0), 1 )))</f>
        <v/>
      </c>
      <c r="NU235" s="347" t="str" cm="1">
        <f t="array" ref="NU235">IF($ND235=0,"",(IFERROR( (IFERROR($ND235/FRACAS!$AY$1*60,0) - SUMPRODUCT( (FRACAS!$K$5:$K$9999=NU$2) * IFERROR(FRACAS!$AN$5:$AN$9999,0) ) ) / IFERROR($ND235/FRACAS!$AY$1*60,0), 1 )))</f>
        <v/>
      </c>
      <c r="NV235" s="347" t="str" cm="1">
        <f t="array" ref="NV235">IF($ND235=0,"",(IFERROR( (IFERROR($ND235/FRACAS!$AY$1*60,0) - SUMPRODUCT( (FRACAS!$K$5:$K$9999=NV$2) * IFERROR(FRACAS!$AN$5:$AN$9999,0) ) ) / IFERROR($ND235/FRACAS!$AY$1*60,0), 1 )))</f>
        <v/>
      </c>
      <c r="NW235" s="347" t="str" cm="1">
        <f t="array" ref="NW235">IF($ND235=0,"",(IFERROR( (IFERROR($ND235/FRACAS!$AY$1*60,0) - SUMPRODUCT( (FRACAS!$K$5:$K$9999=NW$2) * IFERROR(FRACAS!$AN$5:$AN$9999,0) ) ) / IFERROR($ND235/FRACAS!$AY$1*60,0), 1 )))</f>
        <v/>
      </c>
      <c r="NX235" s="347" t="str" cm="1">
        <f t="array" ref="NX235">IF($ND235=0,"",(IFERROR( (IFERROR($ND235/FRACAS!$AY$1*60,0) - SUMPRODUCT( (FRACAS!$K$5:$K$9999=NX$2) * IFERROR(FRACAS!$AN$5:$AN$9999,0) ) ) / IFERROR($ND235/FRACAS!$AY$1*60,0), 1 )))</f>
        <v/>
      </c>
      <c r="NY235" s="347" t="str" cm="1">
        <f t="array" ref="NY235">IF($ND235=0,"",(IFERROR( (IFERROR($ND235/FRACAS!$AY$1*60,0) - SUMPRODUCT( (FRACAS!$K$5:$K$9999=NY$2) * IFERROR(FRACAS!$AN$5:$AN$9999,0) ) ) / IFERROR($ND235/FRACAS!$AY$1*60,0), 1 )))</f>
        <v/>
      </c>
      <c r="NZ235" s="347" t="str" cm="1">
        <f t="array" ref="NZ235">IF($ND235=0,"",(IFERROR( (IFERROR($ND235/FRACAS!$AY$1*60,0) - SUMPRODUCT( (FRACAS!$K$5:$K$9999=NZ$2) * IFERROR(FRACAS!$AN$5:$AN$9999,0) ) ) / IFERROR($ND235/FRACAS!$AY$1*60,0), 1 )))</f>
        <v/>
      </c>
      <c r="OA235" s="347" t="str" cm="1">
        <f t="array" ref="OA235">IF($ND235=0,"",(IFERROR( (IFERROR($ND235/FRACAS!$AY$1*60,0) - SUMPRODUCT( (FRACAS!$K$5:$K$9999=OA$2) * IFERROR(FRACAS!$AN$5:$AN$9999,0) ) ) / IFERROR($ND235/FRACAS!$AY$1*60,0), 1 )))</f>
        <v/>
      </c>
      <c r="OB235" s="347" t="str" cm="1">
        <f t="array" ref="OB235">IF($ND235=0,"",(IFERROR( (IFERROR($ND235/FRACAS!$AY$1*60,0) - SUMPRODUCT( (FRACAS!$K$5:$K$9999=OB$2) * IFERROR(FRACAS!$AN$5:$AN$9999,0) ) ) / IFERROR($ND235/FRACAS!$AY$1*60,0), 1 )))</f>
        <v/>
      </c>
      <c r="OC235" s="347" t="str" cm="1">
        <f t="array" ref="OC235">IF($ND235=0,"",(IFERROR( (IFERROR($ND235/FRACAS!$AY$1*60,0) - SUMPRODUCT( (FRACAS!$K$5:$K$9999=OC$2) * IFERROR(FRACAS!$AN$5:$AN$9999,0) ) ) / IFERROR($ND235/FRACAS!$AY$1*60,0), 1 )))</f>
        <v/>
      </c>
      <c r="OD235" s="347" t="str" cm="1">
        <f t="array" ref="OD235">IF($ND235=0,"",(IFERROR( (IFERROR($ND235/FRACAS!$AY$1*60,0) - SUMPRODUCT( (FRACAS!$K$5:$K$9999=OD$2) * IFERROR(FRACAS!$AN$5:$AN$9999,0) ) ) / IFERROR($ND235/FRACAS!$AY$1*60,0), 1 )))</f>
        <v/>
      </c>
      <c r="OE235" s="347" t="str" cm="1">
        <f t="array" ref="OE235">IF($ND235=0,"",(IFERROR( (IFERROR($ND235/FRACAS!$AY$1*60,0) - SUMPRODUCT( (FRACAS!$K$5:$K$9999=OE$2) * IFERROR(FRACAS!$AN$5:$AN$9999,0) ) ) / IFERROR($ND235/FRACAS!$AY$1*60,0), 1 )))</f>
        <v/>
      </c>
      <c r="OF235" s="347" t="str" cm="1">
        <f t="array" ref="OF235">IF($ND235=0,"",(IFERROR( (IFERROR($ND235/FRACAS!$AY$1*60,0) - SUMPRODUCT( (FRACAS!$K$5:$K$9999=OF$2) * IFERROR(FRACAS!$AN$5:$AN$9999,0) ) ) / IFERROR($ND235/FRACAS!$AY$1*60,0), 1 )))</f>
        <v/>
      </c>
      <c r="OG235" s="347" t="str" cm="1">
        <f t="array" ref="OG235">IF($ND235=0,"",(IFERROR( (IFERROR($ND235/FRACAS!$AY$1*60,0) - SUMPRODUCT( (FRACAS!$K$5:$K$9999=OG$2) * IFERROR(FRACAS!$AN$5:$AN$9999,0) ) ) / IFERROR($ND235/FRACAS!$AY$1*60,0), 1 )))</f>
        <v/>
      </c>
      <c r="OH235" s="347" t="str" cm="1">
        <f t="array" ref="OH235">IF($ND235=0,"",(IFERROR( (IFERROR($ND235/FRACAS!$AY$1*60,0) - SUMPRODUCT( (FRACAS!$K$5:$K$9999=OH$2) * IFERROR(FRACAS!$AN$5:$AN$9999,0) ) ) / IFERROR($ND235/FRACAS!$AY$1*60,0), 1 )))</f>
        <v/>
      </c>
      <c r="OI235" s="347" t="str" cm="1">
        <f t="array" ref="OI235">IF($ND235=0,"",(IFERROR( (IFERROR($ND235/FRACAS!$AY$1*60,0) - SUMPRODUCT( (FRACAS!$K$5:$K$9999=OI$2) * IFERROR(FRACAS!$AN$5:$AN$9999,0) ) ) / IFERROR($ND235/FRACAS!$AY$1*60,0), 1 )))</f>
        <v/>
      </c>
      <c r="OJ235" s="347" t="str" cm="1">
        <f t="array" ref="OJ235">IF($ND235=0,"",(IFERROR( (IFERROR($ND235/FRACAS!$AY$1*60,0) - SUMPRODUCT( (FRACAS!$K$5:$K$9999=OJ$2) * IFERROR(FRACAS!$AN$5:$AN$9999,0) ) ) / IFERROR($ND235/FRACAS!$AY$1*60,0), 1 )))</f>
        <v/>
      </c>
      <c r="OK235" s="347" t="str" cm="1">
        <f t="array" ref="OK235">IF($ND235=0,"",(IFERROR( (IFERROR($ND235/FRACAS!$AY$1*60,0) - SUMPRODUCT( (FRACAS!$K$5:$K$9999=OK$2) * IFERROR(FRACAS!$AN$5:$AN$9999,0) ) ) / IFERROR($ND235/FRACAS!$AY$1*60,0), 1 )))</f>
        <v/>
      </c>
      <c r="OL235" s="347" t="str" cm="1">
        <f t="array" ref="OL235">IF($ND235=0,"",(IFERROR( (IFERROR($ND235/FRACAS!$AY$1*60,0) - SUMPRODUCT( (FRACAS!$K$5:$K$9999=OL$2) * IFERROR(FRACAS!$AN$5:$AN$9999,0) ) ) / IFERROR($ND235/FRACAS!$AY$1*60,0), 1 )))</f>
        <v/>
      </c>
      <c r="OM235" s="347" t="str" cm="1">
        <f t="array" ref="OM235">IF($ND235=0,"",(IFERROR( (IFERROR($ND235/FRACAS!$AY$1*60,0) - SUMPRODUCT( (FRACAS!$K$5:$K$9999=OM$2) * IFERROR(FRACAS!$AN$5:$AN$9999,0) ) ) / IFERROR($ND235/FRACAS!$AY$1*60,0), 1 )))</f>
        <v/>
      </c>
      <c r="ON235" s="347" t="str" cm="1">
        <f t="array" ref="ON235">IF($ND235=0,"",(IFERROR( (IFERROR($ND235/FRACAS!$AY$1*60,0) - SUMPRODUCT( (FRACAS!$K$5:$K$9999=ON$2) * IFERROR(FRACAS!$AN$5:$AN$9999,0) ) ) / IFERROR($ND235/FRACAS!$AY$1*60,0), 1 )))</f>
        <v/>
      </c>
    </row>
    <row r="236" spans="2:404" ht="15" customHeight="1">
      <c r="B236" s="301" t="s">
        <v>239</v>
      </c>
      <c r="C236" s="302">
        <v>46878</v>
      </c>
      <c r="D236" s="279"/>
      <c r="E236" s="279"/>
      <c r="F236" s="279"/>
      <c r="G236" s="279"/>
      <c r="H236" s="279"/>
      <c r="I236" s="279"/>
      <c r="J236" s="279"/>
      <c r="K236" s="279"/>
      <c r="L236" s="279"/>
      <c r="M236" s="279"/>
      <c r="N236" s="305"/>
      <c r="O236" s="279"/>
      <c r="P236" s="279"/>
      <c r="Q236" s="279"/>
      <c r="R236" s="279"/>
      <c r="S236" s="279"/>
      <c r="T236" s="279"/>
      <c r="U236" s="279"/>
      <c r="V236" s="279"/>
      <c r="W236" s="279"/>
      <c r="X236" s="279"/>
      <c r="Y236" s="279"/>
      <c r="Z236" s="279"/>
      <c r="AA236" s="279"/>
      <c r="AB236" s="279"/>
      <c r="AC236" s="279"/>
      <c r="AD236" s="279"/>
      <c r="AE236" s="279"/>
      <c r="AF236" s="279"/>
      <c r="AG236" s="279"/>
      <c r="AH236" s="279"/>
      <c r="AI236" s="279"/>
      <c r="AJ236" s="279"/>
      <c r="AK236" s="279"/>
      <c r="AL236" s="279"/>
      <c r="AM236" s="279"/>
      <c r="AN236" s="279"/>
      <c r="AO236" s="279"/>
      <c r="AP236" s="279"/>
      <c r="AQ236" s="279"/>
      <c r="AR236" s="279"/>
      <c r="AS236" s="279"/>
      <c r="AT236" s="279"/>
      <c r="AU236" s="279"/>
      <c r="AV236" s="279"/>
      <c r="AW236" s="279"/>
      <c r="AX236" s="279"/>
      <c r="AY236" s="279"/>
      <c r="AZ236" s="279"/>
      <c r="BA236" s="280"/>
      <c r="BB236" s="266"/>
      <c r="BD236" s="352"/>
      <c r="BE236" s="352"/>
      <c r="BF236" s="352"/>
      <c r="BG236" s="352"/>
      <c r="BH236" s="352"/>
      <c r="BI236" s="352"/>
      <c r="BJ236" s="352"/>
      <c r="BK236" s="352"/>
      <c r="BL236" s="352"/>
      <c r="BM236" s="352"/>
      <c r="BN236" s="352"/>
      <c r="BO236" s="352"/>
      <c r="BP236" s="352"/>
      <c r="BQ236" s="352"/>
      <c r="BR236" s="352"/>
      <c r="BS236" s="352"/>
      <c r="BT236" s="352"/>
      <c r="BU236" s="352"/>
      <c r="BV236" s="352"/>
      <c r="BW236" s="352"/>
      <c r="BX236" s="352"/>
      <c r="BY236" s="352"/>
      <c r="BZ236" s="352"/>
      <c r="CA236" s="352"/>
      <c r="CB236" s="352"/>
      <c r="CC236" s="352"/>
      <c r="CD236" s="352"/>
      <c r="CE236" s="352"/>
      <c r="CF236" s="352"/>
      <c r="CG236" s="352"/>
      <c r="CH236" s="352"/>
      <c r="CI236" s="352"/>
      <c r="CJ236" s="352"/>
      <c r="CK236" s="352"/>
      <c r="CL236" s="352"/>
      <c r="CM236" s="352"/>
      <c r="CN236" s="352"/>
      <c r="CO236" s="352"/>
      <c r="CP236" s="352"/>
      <c r="CQ236" s="352"/>
      <c r="CR236" s="352"/>
      <c r="CS236" s="352"/>
      <c r="CT236" s="352"/>
      <c r="CU236" s="352"/>
      <c r="CV236" s="352"/>
      <c r="CW236" s="352"/>
      <c r="CX236" s="352"/>
      <c r="CY236" s="352"/>
      <c r="CZ236" s="352"/>
      <c r="DA236" s="352"/>
      <c r="DC236" s="266">
        <f t="shared" si="19"/>
        <v>0</v>
      </c>
      <c r="DD236" s="302" t="str">
        <f t="shared" si="20"/>
        <v/>
      </c>
      <c r="DE236" s="328" t="str">
        <f>IF(D236&gt; 0,(COUNTIFS(FRACAS!$B$5:$B$9997, D$4, FRACAS!$D$5:$D$9997, "&lt;="&amp;D236)), "" )</f>
        <v/>
      </c>
      <c r="DF236" s="282" t="str">
        <f>IF(E236&gt; 0,(COUNTIFS(FRACAS!$B$5:$B$9997, E$4, FRACAS!$D$5:$D$9997, "&lt;="&amp;E236)), "" )</f>
        <v/>
      </c>
      <c r="DG236" s="282" t="str">
        <f>IF(F236&gt; 0,(COUNTIFS(FRACAS!$B$5:$B$9997, F$4, FRACAS!$D$5:$D$9997, "&lt;="&amp;F236)), "" )</f>
        <v/>
      </c>
      <c r="DH236" s="282" t="str">
        <f>IF(G236&gt; 0,(COUNTIFS(FRACAS!$B$5:$B$9997, G$4, FRACAS!$D$5:$D$9997, "&lt;="&amp;G236)), "" )</f>
        <v/>
      </c>
      <c r="DI236" s="282" t="str">
        <f>IF(H236&gt; 0,(COUNTIFS(FRACAS!$B$5:$B$9997, H$4, FRACAS!$D$5:$D$9997, "&lt;="&amp;H236)), "" )</f>
        <v/>
      </c>
      <c r="DJ236" s="282" t="str">
        <f>IF(I236&gt; 0,(COUNTIFS(FRACAS!$B$5:$B$9997, I$4, FRACAS!$D$5:$D$9997, "&lt;="&amp;I236)), "" )</f>
        <v/>
      </c>
      <c r="DK236" s="282" t="str">
        <f>IF(J236&gt; 0,(COUNTIFS(FRACAS!$B$5:$B$9997, J$4, FRACAS!$D$5:$D$9997, "&lt;="&amp;J236)), "" )</f>
        <v/>
      </c>
      <c r="DL236" s="282" t="str">
        <f>IF(K236&gt; 0,(COUNTIFS(FRACAS!$B$5:$B$9997, K$4, FRACAS!$D$5:$D$9997, "&lt;="&amp;K236)), "" )</f>
        <v/>
      </c>
      <c r="DM236" s="282" t="str">
        <f>IF(L236&gt; 0,(COUNTIFS(FRACAS!$B$5:$B$9997, L$4, FRACAS!$D$5:$D$9997, "&lt;="&amp;L236)), "" )</f>
        <v/>
      </c>
      <c r="DN236" s="282" t="str">
        <f>IF(M236&gt; 0,(COUNTIFS(FRACAS!$B$5:$B$9997, M$4, FRACAS!$D$5:$D$9997, "&lt;="&amp;M236)), "" )</f>
        <v/>
      </c>
      <c r="DO236" s="308"/>
      <c r="DP236" s="276"/>
      <c r="DQ236" s="276"/>
      <c r="DR236" s="276"/>
      <c r="DS236" s="276"/>
      <c r="DT236" s="276"/>
      <c r="DU236" s="276"/>
      <c r="DV236" s="276"/>
      <c r="DW236" s="276"/>
      <c r="DX236" s="276"/>
      <c r="DY236" s="276"/>
      <c r="DZ236" s="276"/>
      <c r="EA236" s="276"/>
      <c r="EB236" s="276"/>
      <c r="EC236" s="276"/>
      <c r="ED236" s="276"/>
      <c r="EE236" s="276"/>
      <c r="EF236" s="276"/>
      <c r="EG236" s="276"/>
      <c r="EH236" s="276"/>
      <c r="EI236" s="276"/>
      <c r="EJ236" s="276"/>
      <c r="EK236" s="276"/>
      <c r="EL236" s="276"/>
      <c r="EM236" s="276"/>
      <c r="EN236" s="276"/>
      <c r="EO236" s="276"/>
      <c r="EP236" s="276"/>
      <c r="EQ236" s="276"/>
      <c r="ER236" s="276"/>
      <c r="ES236" s="276"/>
      <c r="ET236" s="276"/>
      <c r="EU236" s="276"/>
      <c r="EV236" s="276"/>
      <c r="EW236" s="276"/>
      <c r="EX236" s="276"/>
      <c r="EY236" s="276"/>
      <c r="EZ236" s="276"/>
      <c r="FA236" s="276"/>
      <c r="FB236" s="277"/>
      <c r="JN236" s="310"/>
      <c r="JO236" s="309"/>
      <c r="JP236" s="309"/>
      <c r="JQ236" s="309"/>
      <c r="JR236" s="309"/>
      <c r="JS236" s="309"/>
      <c r="JT236" s="309"/>
      <c r="JU236" s="309"/>
      <c r="JV236" s="309"/>
      <c r="JW236" s="309"/>
      <c r="JX236" s="309"/>
      <c r="JY236" s="309"/>
      <c r="JZ236" s="309"/>
      <c r="KA236" s="309"/>
      <c r="KB236" s="309"/>
      <c r="KC236" s="309"/>
      <c r="KD236" s="309"/>
      <c r="KE236" s="309"/>
      <c r="KF236" s="309"/>
      <c r="KG236" s="309"/>
      <c r="KH236" s="309"/>
      <c r="KI236" s="309"/>
      <c r="KJ236" s="309"/>
      <c r="KK236" s="309"/>
      <c r="KL236" s="309"/>
      <c r="KM236" s="309"/>
      <c r="KN236" s="309"/>
      <c r="KO236" s="309"/>
      <c r="KP236" s="309"/>
      <c r="KQ236" s="309"/>
      <c r="KR236" s="309"/>
      <c r="KS236" s="309"/>
      <c r="KT236" s="309"/>
      <c r="KU236" s="309"/>
      <c r="KV236" s="309"/>
      <c r="KW236" s="309"/>
      <c r="KX236" s="309"/>
      <c r="KY236" s="309"/>
      <c r="KZ236" s="309"/>
      <c r="LA236" s="309"/>
      <c r="LC236" s="302" t="str">
        <f t="shared" si="22"/>
        <v/>
      </c>
      <c r="LD236" s="354" t="str" cm="1">
        <f t="array" ref="LD236">IFERROR(
    (((D236/FRACAS!$AY$1)*60))
    /
    (((D236/FRACAS!$AY$1)*60) + SUMPRODUCT((FRACAS!$B$5:$B$9997=D$4)*(FRACAS!$D$5:$D$9997&lt;=D236)*(IFERROR(FRACAS!$AM$5:$AM$9997,0)))
    ),"")</f>
        <v/>
      </c>
      <c r="LE236" s="354" t="str" cm="1">
        <f t="array" ref="LE236">IFERROR(
    (((E236/FRACAS!$AY$1)*60))
    /
    (((E236/FRACAS!$AY$1)*60) + SUMPRODUCT((FRACAS!$B$5:$B$9997=E$4)*(FRACAS!$D$5:$D$9997&lt;=E236)*(IFERROR(FRACAS!$AM$5:$AM$9997,0)))
    ),"")</f>
        <v/>
      </c>
      <c r="LF236" s="354" t="str" cm="1">
        <f t="array" ref="LF236">IFERROR(
    (((F236/FRACAS!$AY$1)*60))
    /
    (((F236/FRACAS!$AY$1)*60) + SUMPRODUCT((FRACAS!$B$5:$B$9997=F$4)*(FRACAS!$D$5:$D$9997&lt;=F236)*(IFERROR(FRACAS!$AM$5:$AM$9997,0)))
    ),"")</f>
        <v/>
      </c>
      <c r="LG236" s="354" t="str" cm="1">
        <f t="array" ref="LG236">IFERROR(
    (((G236/FRACAS!$AY$1)*60))
    /
    (((G236/FRACAS!$AY$1)*60) + SUMPRODUCT((FRACAS!$B$5:$B$9997=G$4)*(FRACAS!$D$5:$D$9997&lt;=G236)*(IFERROR(FRACAS!$AM$5:$AM$9997,0)))
    ),"")</f>
        <v/>
      </c>
      <c r="LH236" s="354" t="str" cm="1">
        <f t="array" ref="LH236">IFERROR(
    (((H236/FRACAS!$AY$1)*60))
    /
    (((H236/FRACAS!$AY$1)*60) + SUMPRODUCT((FRACAS!$B$5:$B$9997=H$4)*(FRACAS!$D$5:$D$9997&lt;=H236)*(IFERROR(FRACAS!$AM$5:$AM$9997,0)))
    ),"")</f>
        <v/>
      </c>
      <c r="LI236" s="354" t="str" cm="1">
        <f t="array" ref="LI236">IFERROR(
    (((I236/FRACAS!$AY$1)*60))
    /
    (((I236/FRACAS!$AY$1)*60) + SUMPRODUCT((FRACAS!$B$5:$B$9997=I$4)*(FRACAS!$D$5:$D$9997&lt;=I236)*(IFERROR(FRACAS!$AM$5:$AM$9997,0)))
    ),"")</f>
        <v/>
      </c>
      <c r="LJ236" s="354" t="str" cm="1">
        <f t="array" ref="LJ236">IFERROR(
    (((J236/FRACAS!$AY$1)*60))
    /
    (((J236/FRACAS!$AY$1)*60) + SUMPRODUCT((FRACAS!$B$5:$B$9997=J$4)*(FRACAS!$D$5:$D$9997&lt;=J236)*(IFERROR(FRACAS!$AM$5:$AM$9997,0)))
    ),"")</f>
        <v/>
      </c>
      <c r="LK236" s="354" t="str" cm="1">
        <f t="array" ref="LK236">IFERROR(
    (((K236/FRACAS!$AY$1)*60))
    /
    (((K236/FRACAS!$AY$1)*60) + SUMPRODUCT((FRACAS!$B$5:$B$9997=K$4)*(FRACAS!$D$5:$D$9997&lt;=K236)*(IFERROR(FRACAS!$AM$5:$AM$9997,0)))
    ),"")</f>
        <v/>
      </c>
      <c r="LL236" s="354" t="str" cm="1">
        <f t="array" ref="LL236">IFERROR(
    (((L236/FRACAS!$AY$1)*60))
    /
    (((L236/FRACAS!$AY$1)*60) + SUMPRODUCT((FRACAS!$B$5:$B$9997=L$4)*(FRACAS!$D$5:$D$9997&lt;=L236)*(IFERROR(FRACAS!$AM$5:$AM$9997,0)))
    ),"")</f>
        <v/>
      </c>
      <c r="LM236" s="354" t="str" cm="1">
        <f t="array" ref="LM236">IFERROR(
    (((M236/FRACAS!$AY$1)*60))
    /
    (((M236/FRACAS!$AY$1)*60) + SUMPRODUCT((FRACAS!$B$5:$B$9997=M$4)*(FRACAS!$D$5:$D$9997&lt;=M236)*(IFERROR(FRACAS!$AM$5:$AM$9997,0)))
    ),"")</f>
        <v/>
      </c>
      <c r="LN236" s="308"/>
      <c r="LO236" s="276"/>
      <c r="LP236" s="276"/>
      <c r="LQ236" s="276"/>
      <c r="LR236" s="276"/>
      <c r="LS236" s="276"/>
      <c r="LT236" s="276"/>
      <c r="LU236" s="276"/>
      <c r="LV236" s="276"/>
      <c r="LW236" s="276"/>
      <c r="LX236" s="276"/>
      <c r="LY236" s="276"/>
      <c r="LZ236" s="276"/>
      <c r="MA236" s="276"/>
      <c r="MB236" s="276"/>
      <c r="MC236" s="276"/>
      <c r="MD236" s="276"/>
      <c r="ME236" s="276"/>
      <c r="MF236" s="276"/>
      <c r="MG236" s="276"/>
      <c r="MH236" s="276"/>
      <c r="MI236" s="276"/>
      <c r="MJ236" s="276"/>
      <c r="MK236" s="276"/>
      <c r="ML236" s="276"/>
      <c r="MM236" s="276"/>
      <c r="MN236" s="276"/>
      <c r="MO236" s="276"/>
      <c r="MP236" s="276"/>
      <c r="MQ236" s="276"/>
      <c r="MR236" s="276"/>
      <c r="MS236" s="276"/>
      <c r="MT236" s="276"/>
      <c r="MU236" s="276"/>
      <c r="MV236" s="276"/>
      <c r="MW236" s="276"/>
      <c r="MX236" s="276"/>
      <c r="MY236" s="276"/>
      <c r="MZ236" s="276"/>
      <c r="NA236" s="277"/>
      <c r="ND236" s="345">
        <f t="shared" si="23"/>
        <v>0</v>
      </c>
      <c r="NE236" s="346" t="str">
        <f t="shared" si="21"/>
        <v/>
      </c>
      <c r="NF236" s="347" t="str" cm="1">
        <f t="array" ref="NF236">IF($ND236=0,"",(IFERROR( (IFERROR($ND236/FRACAS!$AY$1*60,0) - SUMPRODUCT( (FRACAS!$K$5:$K$9999=NF$2) * IFERROR(FRACAS!$AN$5:$AN$9999,0) ) ) / IFERROR($ND236/FRACAS!$AY$1*60,0), 1 )))</f>
        <v/>
      </c>
      <c r="NG236" s="347" t="str" cm="1">
        <f t="array" ref="NG236">IF($ND236=0,"",(IFERROR( (IFERROR($ND236/FRACAS!$AY$1*60,0) - SUMPRODUCT( (FRACAS!$K$5:$K$9999=NG$2) * IFERROR(FRACAS!$AN$5:$AN$9999,0) ) ) / IFERROR($ND236/FRACAS!$AY$1*60,0), 1 )))</f>
        <v/>
      </c>
      <c r="NH236" s="347" t="str" cm="1">
        <f t="array" ref="NH236">IF($ND236=0,"",(IFERROR( (IFERROR($ND236/FRACAS!$AY$1*60,0) - SUMPRODUCT( (FRACAS!$K$5:$K$9999=NH$2) * IFERROR(FRACAS!$AN$5:$AN$9999,0) ) ) / IFERROR($ND236/FRACAS!$AY$1*60,0), 1 )))</f>
        <v/>
      </c>
      <c r="NI236" s="347" t="str" cm="1">
        <f t="array" ref="NI236">IF($ND236=0,"",(IFERROR( (IFERROR($ND236/FRACAS!$AY$1*60,0) - SUMPRODUCT( (FRACAS!$K$5:$K$9999=NI$2) * IFERROR(FRACAS!$AN$5:$AN$9999,0) ) ) / IFERROR($ND236/FRACAS!$AY$1*60,0), 1 )))</f>
        <v/>
      </c>
      <c r="NJ236" s="347" t="str" cm="1">
        <f t="array" ref="NJ236">IF($ND236=0,"",(IFERROR( (IFERROR($ND236/FRACAS!$AY$1*60,0) - SUMPRODUCT( (FRACAS!$K$5:$K$9999=NJ$2) * IFERROR(FRACAS!$AN$5:$AN$9999,0) ) ) / IFERROR($ND236/FRACAS!$AY$1*60,0), 1 )))</f>
        <v/>
      </c>
      <c r="NK236" s="347" t="str" cm="1">
        <f t="array" ref="NK236">IF($ND236=0,"",(IFERROR( (IFERROR($ND236/FRACAS!$AY$1*60,0) - SUMPRODUCT( (FRACAS!$K$5:$K$9999=NK$2) * IFERROR(FRACAS!$AN$5:$AN$9999,0) ) ) / IFERROR($ND236/FRACAS!$AY$1*60,0), 1 )))</f>
        <v/>
      </c>
      <c r="NL236" s="347" t="str" cm="1">
        <f t="array" ref="NL236">IF($ND236=0,"",(IFERROR( (IFERROR($ND236/FRACAS!$AY$1*60,0) - SUMPRODUCT( (FRACAS!$K$5:$K$9999=NL$2) * IFERROR(FRACAS!$AN$5:$AN$9999,0) ) ) / IFERROR($ND236/FRACAS!$AY$1*60,0), 1 )))</f>
        <v/>
      </c>
      <c r="NM236" s="347" t="str" cm="1">
        <f t="array" ref="NM236">IF($ND236=0,"",(IFERROR( (IFERROR($ND236/FRACAS!$AY$1*60,0) - SUMPRODUCT( (FRACAS!$K$5:$K$9999=NM$2) * IFERROR(FRACAS!$AN$5:$AN$9999,0) ) ) / IFERROR($ND236/FRACAS!$AY$1*60,0), 1 )))</f>
        <v/>
      </c>
      <c r="NN236" s="347" t="str" cm="1">
        <f t="array" ref="NN236">IF($ND236=0,"",(IFERROR( (IFERROR($ND236/FRACAS!$AY$1*60,0) - SUMPRODUCT( (FRACAS!$K$5:$K$9999=NN$2) * IFERROR(FRACAS!$AN$5:$AN$9999,0) ) ) / IFERROR($ND236/FRACAS!$AY$1*60,0), 1 )))</f>
        <v/>
      </c>
      <c r="NO236" s="347" t="str" cm="1">
        <f t="array" ref="NO236">IF($ND236=0,"",(IFERROR( (IFERROR($ND236/FRACAS!$AY$1*60,0) - SUMPRODUCT( (FRACAS!$K$5:$K$9999=NO$2) * IFERROR(FRACAS!$AN$5:$AN$9999,0) ) ) / IFERROR($ND236/FRACAS!$AY$1*60,0), 1 )))</f>
        <v/>
      </c>
      <c r="NP236" s="347" t="str" cm="1">
        <f t="array" ref="NP236">IF($ND236=0,"",(IFERROR( (IFERROR($ND236/FRACAS!$AY$1*60,0) - SUMPRODUCT( (FRACAS!$K$5:$K$9999=NP$2) * IFERROR(FRACAS!$AN$5:$AN$9999,0) ) ) / IFERROR($ND236/FRACAS!$AY$1*60,0), 1 )))</f>
        <v/>
      </c>
      <c r="NQ236" s="347" t="str" cm="1">
        <f t="array" ref="NQ236">IF($ND236=0,"",(IFERROR( (IFERROR($ND236/FRACAS!$AY$1*60,0) - SUMPRODUCT( (FRACAS!$K$5:$K$9999=NQ$2) * IFERROR(FRACAS!$AN$5:$AN$9999,0) ) ) / IFERROR($ND236/FRACAS!$AY$1*60,0), 1 )))</f>
        <v/>
      </c>
      <c r="NR236" s="347" t="str" cm="1">
        <f t="array" ref="NR236">IF($ND236=0,"",(IFERROR( (IFERROR($ND236/FRACAS!$AY$1*60,0) - SUMPRODUCT( (FRACAS!$K$5:$K$9999=NR$2) * IFERROR(FRACAS!$AN$5:$AN$9999,0) ) ) / IFERROR($ND236/FRACAS!$AY$1*60,0), 1 )))</f>
        <v/>
      </c>
      <c r="NS236" s="347" t="str" cm="1">
        <f t="array" ref="NS236">IF($ND236=0,"",(IFERROR( (IFERROR($ND236/FRACAS!$AY$1*60,0) - SUMPRODUCT( (FRACAS!$K$5:$K$9999=NS$2) * IFERROR(FRACAS!$AN$5:$AN$9999,0) ) ) / IFERROR($ND236/FRACAS!$AY$1*60,0), 1 )))</f>
        <v/>
      </c>
      <c r="NT236" s="347" t="str" cm="1">
        <f t="array" ref="NT236">IF($ND236=0,"",(IFERROR( (IFERROR($ND236/FRACAS!$AY$1*60,0) - SUMPRODUCT( (FRACAS!$K$5:$K$9999=NT$2) * IFERROR(FRACAS!$AN$5:$AN$9999,0) ) ) / IFERROR($ND236/FRACAS!$AY$1*60,0), 1 )))</f>
        <v/>
      </c>
      <c r="NU236" s="347" t="str" cm="1">
        <f t="array" ref="NU236">IF($ND236=0,"",(IFERROR( (IFERROR($ND236/FRACAS!$AY$1*60,0) - SUMPRODUCT( (FRACAS!$K$5:$K$9999=NU$2) * IFERROR(FRACAS!$AN$5:$AN$9999,0) ) ) / IFERROR($ND236/FRACAS!$AY$1*60,0), 1 )))</f>
        <v/>
      </c>
      <c r="NV236" s="347" t="str" cm="1">
        <f t="array" ref="NV236">IF($ND236=0,"",(IFERROR( (IFERROR($ND236/FRACAS!$AY$1*60,0) - SUMPRODUCT( (FRACAS!$K$5:$K$9999=NV$2) * IFERROR(FRACAS!$AN$5:$AN$9999,0) ) ) / IFERROR($ND236/FRACAS!$AY$1*60,0), 1 )))</f>
        <v/>
      </c>
      <c r="NW236" s="347" t="str" cm="1">
        <f t="array" ref="NW236">IF($ND236=0,"",(IFERROR( (IFERROR($ND236/FRACAS!$AY$1*60,0) - SUMPRODUCT( (FRACAS!$K$5:$K$9999=NW$2) * IFERROR(FRACAS!$AN$5:$AN$9999,0) ) ) / IFERROR($ND236/FRACAS!$AY$1*60,0), 1 )))</f>
        <v/>
      </c>
      <c r="NX236" s="347" t="str" cm="1">
        <f t="array" ref="NX236">IF($ND236=0,"",(IFERROR( (IFERROR($ND236/FRACAS!$AY$1*60,0) - SUMPRODUCT( (FRACAS!$K$5:$K$9999=NX$2) * IFERROR(FRACAS!$AN$5:$AN$9999,0) ) ) / IFERROR($ND236/FRACAS!$AY$1*60,0), 1 )))</f>
        <v/>
      </c>
      <c r="NY236" s="347" t="str" cm="1">
        <f t="array" ref="NY236">IF($ND236=0,"",(IFERROR( (IFERROR($ND236/FRACAS!$AY$1*60,0) - SUMPRODUCT( (FRACAS!$K$5:$K$9999=NY$2) * IFERROR(FRACAS!$AN$5:$AN$9999,0) ) ) / IFERROR($ND236/FRACAS!$AY$1*60,0), 1 )))</f>
        <v/>
      </c>
      <c r="NZ236" s="347" t="str" cm="1">
        <f t="array" ref="NZ236">IF($ND236=0,"",(IFERROR( (IFERROR($ND236/FRACAS!$AY$1*60,0) - SUMPRODUCT( (FRACAS!$K$5:$K$9999=NZ$2) * IFERROR(FRACAS!$AN$5:$AN$9999,0) ) ) / IFERROR($ND236/FRACAS!$AY$1*60,0), 1 )))</f>
        <v/>
      </c>
      <c r="OA236" s="347" t="str" cm="1">
        <f t="array" ref="OA236">IF($ND236=0,"",(IFERROR( (IFERROR($ND236/FRACAS!$AY$1*60,0) - SUMPRODUCT( (FRACAS!$K$5:$K$9999=OA$2) * IFERROR(FRACAS!$AN$5:$AN$9999,0) ) ) / IFERROR($ND236/FRACAS!$AY$1*60,0), 1 )))</f>
        <v/>
      </c>
      <c r="OB236" s="347" t="str" cm="1">
        <f t="array" ref="OB236">IF($ND236=0,"",(IFERROR( (IFERROR($ND236/FRACAS!$AY$1*60,0) - SUMPRODUCT( (FRACAS!$K$5:$K$9999=OB$2) * IFERROR(FRACAS!$AN$5:$AN$9999,0) ) ) / IFERROR($ND236/FRACAS!$AY$1*60,0), 1 )))</f>
        <v/>
      </c>
      <c r="OC236" s="347" t="str" cm="1">
        <f t="array" ref="OC236">IF($ND236=0,"",(IFERROR( (IFERROR($ND236/FRACAS!$AY$1*60,0) - SUMPRODUCT( (FRACAS!$K$5:$K$9999=OC$2) * IFERROR(FRACAS!$AN$5:$AN$9999,0) ) ) / IFERROR($ND236/FRACAS!$AY$1*60,0), 1 )))</f>
        <v/>
      </c>
      <c r="OD236" s="347" t="str" cm="1">
        <f t="array" ref="OD236">IF($ND236=0,"",(IFERROR( (IFERROR($ND236/FRACAS!$AY$1*60,0) - SUMPRODUCT( (FRACAS!$K$5:$K$9999=OD$2) * IFERROR(FRACAS!$AN$5:$AN$9999,0) ) ) / IFERROR($ND236/FRACAS!$AY$1*60,0), 1 )))</f>
        <v/>
      </c>
      <c r="OE236" s="347" t="str" cm="1">
        <f t="array" ref="OE236">IF($ND236=0,"",(IFERROR( (IFERROR($ND236/FRACAS!$AY$1*60,0) - SUMPRODUCT( (FRACAS!$K$5:$K$9999=OE$2) * IFERROR(FRACAS!$AN$5:$AN$9999,0) ) ) / IFERROR($ND236/FRACAS!$AY$1*60,0), 1 )))</f>
        <v/>
      </c>
      <c r="OF236" s="347" t="str" cm="1">
        <f t="array" ref="OF236">IF($ND236=0,"",(IFERROR( (IFERROR($ND236/FRACAS!$AY$1*60,0) - SUMPRODUCT( (FRACAS!$K$5:$K$9999=OF$2) * IFERROR(FRACAS!$AN$5:$AN$9999,0) ) ) / IFERROR($ND236/FRACAS!$AY$1*60,0), 1 )))</f>
        <v/>
      </c>
      <c r="OG236" s="347" t="str" cm="1">
        <f t="array" ref="OG236">IF($ND236=0,"",(IFERROR( (IFERROR($ND236/FRACAS!$AY$1*60,0) - SUMPRODUCT( (FRACAS!$K$5:$K$9999=OG$2) * IFERROR(FRACAS!$AN$5:$AN$9999,0) ) ) / IFERROR($ND236/FRACAS!$AY$1*60,0), 1 )))</f>
        <v/>
      </c>
      <c r="OH236" s="347" t="str" cm="1">
        <f t="array" ref="OH236">IF($ND236=0,"",(IFERROR( (IFERROR($ND236/FRACAS!$AY$1*60,0) - SUMPRODUCT( (FRACAS!$K$5:$K$9999=OH$2) * IFERROR(FRACAS!$AN$5:$AN$9999,0) ) ) / IFERROR($ND236/FRACAS!$AY$1*60,0), 1 )))</f>
        <v/>
      </c>
      <c r="OI236" s="347" t="str" cm="1">
        <f t="array" ref="OI236">IF($ND236=0,"",(IFERROR( (IFERROR($ND236/FRACAS!$AY$1*60,0) - SUMPRODUCT( (FRACAS!$K$5:$K$9999=OI$2) * IFERROR(FRACAS!$AN$5:$AN$9999,0) ) ) / IFERROR($ND236/FRACAS!$AY$1*60,0), 1 )))</f>
        <v/>
      </c>
      <c r="OJ236" s="347" t="str" cm="1">
        <f t="array" ref="OJ236">IF($ND236=0,"",(IFERROR( (IFERROR($ND236/FRACAS!$AY$1*60,0) - SUMPRODUCT( (FRACAS!$K$5:$K$9999=OJ$2) * IFERROR(FRACAS!$AN$5:$AN$9999,0) ) ) / IFERROR($ND236/FRACAS!$AY$1*60,0), 1 )))</f>
        <v/>
      </c>
      <c r="OK236" s="347" t="str" cm="1">
        <f t="array" ref="OK236">IF($ND236=0,"",(IFERROR( (IFERROR($ND236/FRACAS!$AY$1*60,0) - SUMPRODUCT( (FRACAS!$K$5:$K$9999=OK$2) * IFERROR(FRACAS!$AN$5:$AN$9999,0) ) ) / IFERROR($ND236/FRACAS!$AY$1*60,0), 1 )))</f>
        <v/>
      </c>
      <c r="OL236" s="347" t="str" cm="1">
        <f t="array" ref="OL236">IF($ND236=0,"",(IFERROR( (IFERROR($ND236/FRACAS!$AY$1*60,0) - SUMPRODUCT( (FRACAS!$K$5:$K$9999=OL$2) * IFERROR(FRACAS!$AN$5:$AN$9999,0) ) ) / IFERROR($ND236/FRACAS!$AY$1*60,0), 1 )))</f>
        <v/>
      </c>
      <c r="OM236" s="347" t="str" cm="1">
        <f t="array" ref="OM236">IF($ND236=0,"",(IFERROR( (IFERROR($ND236/FRACAS!$AY$1*60,0) - SUMPRODUCT( (FRACAS!$K$5:$K$9999=OM$2) * IFERROR(FRACAS!$AN$5:$AN$9999,0) ) ) / IFERROR($ND236/FRACAS!$AY$1*60,0), 1 )))</f>
        <v/>
      </c>
      <c r="ON236" s="347" t="str" cm="1">
        <f t="array" ref="ON236">IF($ND236=0,"",(IFERROR( (IFERROR($ND236/FRACAS!$AY$1*60,0) - SUMPRODUCT( (FRACAS!$K$5:$K$9999=ON$2) * IFERROR(FRACAS!$AN$5:$AN$9999,0) ) ) / IFERROR($ND236/FRACAS!$AY$1*60,0), 1 )))</f>
        <v/>
      </c>
    </row>
    <row r="237" spans="2:404" ht="15" customHeight="1">
      <c r="B237" s="301" t="s">
        <v>240</v>
      </c>
      <c r="C237" s="302">
        <v>46885</v>
      </c>
      <c r="D237" s="279"/>
      <c r="E237" s="279"/>
      <c r="F237" s="279"/>
      <c r="G237" s="279"/>
      <c r="H237" s="279"/>
      <c r="I237" s="279"/>
      <c r="J237" s="279"/>
      <c r="K237" s="279"/>
      <c r="L237" s="279"/>
      <c r="M237" s="279"/>
      <c r="N237" s="305"/>
      <c r="O237" s="279"/>
      <c r="P237" s="279"/>
      <c r="Q237" s="279"/>
      <c r="R237" s="279"/>
      <c r="S237" s="279"/>
      <c r="T237" s="279"/>
      <c r="U237" s="279"/>
      <c r="V237" s="279"/>
      <c r="W237" s="279"/>
      <c r="X237" s="279"/>
      <c r="Y237" s="279"/>
      <c r="Z237" s="279"/>
      <c r="AA237" s="279"/>
      <c r="AB237" s="279"/>
      <c r="AC237" s="279"/>
      <c r="AD237" s="279"/>
      <c r="AE237" s="279"/>
      <c r="AF237" s="279"/>
      <c r="AG237" s="279"/>
      <c r="AH237" s="279"/>
      <c r="AI237" s="279"/>
      <c r="AJ237" s="279"/>
      <c r="AK237" s="279"/>
      <c r="AL237" s="279"/>
      <c r="AM237" s="279"/>
      <c r="AN237" s="279"/>
      <c r="AO237" s="279"/>
      <c r="AP237" s="279"/>
      <c r="AQ237" s="279"/>
      <c r="AR237" s="279"/>
      <c r="AS237" s="279"/>
      <c r="AT237" s="279"/>
      <c r="AU237" s="279"/>
      <c r="AV237" s="279"/>
      <c r="AW237" s="279"/>
      <c r="AX237" s="279"/>
      <c r="AY237" s="279"/>
      <c r="AZ237" s="279"/>
      <c r="BA237" s="280"/>
      <c r="BB237" s="266"/>
      <c r="BD237" s="352"/>
      <c r="BE237" s="352"/>
      <c r="BF237" s="352"/>
      <c r="BG237" s="352"/>
      <c r="BH237" s="352"/>
      <c r="BI237" s="352"/>
      <c r="BJ237" s="352"/>
      <c r="BK237" s="352"/>
      <c r="BL237" s="352"/>
      <c r="BM237" s="352"/>
      <c r="BN237" s="352"/>
      <c r="BO237" s="352"/>
      <c r="BP237" s="352"/>
      <c r="BQ237" s="352"/>
      <c r="BR237" s="352"/>
      <c r="BS237" s="352"/>
      <c r="BT237" s="352"/>
      <c r="BU237" s="352"/>
      <c r="BV237" s="352"/>
      <c r="BW237" s="352"/>
      <c r="BX237" s="352"/>
      <c r="BY237" s="352"/>
      <c r="BZ237" s="352"/>
      <c r="CA237" s="352"/>
      <c r="CB237" s="352"/>
      <c r="CC237" s="352"/>
      <c r="CD237" s="352"/>
      <c r="CE237" s="352"/>
      <c r="CF237" s="352"/>
      <c r="CG237" s="352"/>
      <c r="CH237" s="352"/>
      <c r="CI237" s="352"/>
      <c r="CJ237" s="352"/>
      <c r="CK237" s="352"/>
      <c r="CL237" s="352"/>
      <c r="CM237" s="352"/>
      <c r="CN237" s="352"/>
      <c r="CO237" s="352"/>
      <c r="CP237" s="352"/>
      <c r="CQ237" s="352"/>
      <c r="CR237" s="352"/>
      <c r="CS237" s="352"/>
      <c r="CT237" s="352"/>
      <c r="CU237" s="352"/>
      <c r="CV237" s="352"/>
      <c r="CW237" s="352"/>
      <c r="CX237" s="352"/>
      <c r="CY237" s="352"/>
      <c r="CZ237" s="352"/>
      <c r="DA237" s="352"/>
      <c r="DC237" s="266">
        <f t="shared" si="19"/>
        <v>0</v>
      </c>
      <c r="DD237" s="302" t="str">
        <f t="shared" si="20"/>
        <v/>
      </c>
      <c r="DE237" s="328" t="str">
        <f>IF(D237&gt; 0,(COUNTIFS(FRACAS!$B$5:$B$9997, D$4, FRACAS!$D$5:$D$9997, "&lt;="&amp;D237)), "" )</f>
        <v/>
      </c>
      <c r="DF237" s="282" t="str">
        <f>IF(E237&gt; 0,(COUNTIFS(FRACAS!$B$5:$B$9997, E$4, FRACAS!$D$5:$D$9997, "&lt;="&amp;E237)), "" )</f>
        <v/>
      </c>
      <c r="DG237" s="282" t="str">
        <f>IF(F237&gt; 0,(COUNTIFS(FRACAS!$B$5:$B$9997, F$4, FRACAS!$D$5:$D$9997, "&lt;="&amp;F237)), "" )</f>
        <v/>
      </c>
      <c r="DH237" s="282" t="str">
        <f>IF(G237&gt; 0,(COUNTIFS(FRACAS!$B$5:$B$9997, G$4, FRACAS!$D$5:$D$9997, "&lt;="&amp;G237)), "" )</f>
        <v/>
      </c>
      <c r="DI237" s="282" t="str">
        <f>IF(H237&gt; 0,(COUNTIFS(FRACAS!$B$5:$B$9997, H$4, FRACAS!$D$5:$D$9997, "&lt;="&amp;H237)), "" )</f>
        <v/>
      </c>
      <c r="DJ237" s="282" t="str">
        <f>IF(I237&gt; 0,(COUNTIFS(FRACAS!$B$5:$B$9997, I$4, FRACAS!$D$5:$D$9997, "&lt;="&amp;I237)), "" )</f>
        <v/>
      </c>
      <c r="DK237" s="282" t="str">
        <f>IF(J237&gt; 0,(COUNTIFS(FRACAS!$B$5:$B$9997, J$4, FRACAS!$D$5:$D$9997, "&lt;="&amp;J237)), "" )</f>
        <v/>
      </c>
      <c r="DL237" s="282" t="str">
        <f>IF(K237&gt; 0,(COUNTIFS(FRACAS!$B$5:$B$9997, K$4, FRACAS!$D$5:$D$9997, "&lt;="&amp;K237)), "" )</f>
        <v/>
      </c>
      <c r="DM237" s="282" t="str">
        <f>IF(L237&gt; 0,(COUNTIFS(FRACAS!$B$5:$B$9997, L$4, FRACAS!$D$5:$D$9997, "&lt;="&amp;L237)), "" )</f>
        <v/>
      </c>
      <c r="DN237" s="282" t="str">
        <f>IF(M237&gt; 0,(COUNTIFS(FRACAS!$B$5:$B$9997, M$4, FRACAS!$D$5:$D$9997, "&lt;="&amp;M237)), "" )</f>
        <v/>
      </c>
      <c r="DO237" s="308"/>
      <c r="DP237" s="276"/>
      <c r="DQ237" s="276"/>
      <c r="DR237" s="276"/>
      <c r="DS237" s="276"/>
      <c r="DT237" s="276"/>
      <c r="DU237" s="276"/>
      <c r="DV237" s="276"/>
      <c r="DW237" s="276"/>
      <c r="DX237" s="276"/>
      <c r="DY237" s="276"/>
      <c r="DZ237" s="276"/>
      <c r="EA237" s="276"/>
      <c r="EB237" s="276"/>
      <c r="EC237" s="276"/>
      <c r="ED237" s="276"/>
      <c r="EE237" s="276"/>
      <c r="EF237" s="276"/>
      <c r="EG237" s="276"/>
      <c r="EH237" s="276"/>
      <c r="EI237" s="276"/>
      <c r="EJ237" s="276"/>
      <c r="EK237" s="276"/>
      <c r="EL237" s="276"/>
      <c r="EM237" s="276"/>
      <c r="EN237" s="276"/>
      <c r="EO237" s="276"/>
      <c r="EP237" s="276"/>
      <c r="EQ237" s="276"/>
      <c r="ER237" s="276"/>
      <c r="ES237" s="276"/>
      <c r="ET237" s="276"/>
      <c r="EU237" s="276"/>
      <c r="EV237" s="276"/>
      <c r="EW237" s="276"/>
      <c r="EX237" s="276"/>
      <c r="EY237" s="276"/>
      <c r="EZ237" s="276"/>
      <c r="FA237" s="276"/>
      <c r="FB237" s="277"/>
      <c r="JN237" s="310"/>
      <c r="JO237" s="309"/>
      <c r="JP237" s="309"/>
      <c r="JQ237" s="309"/>
      <c r="JR237" s="309"/>
      <c r="JS237" s="309"/>
      <c r="JT237" s="309"/>
      <c r="JU237" s="309"/>
      <c r="JV237" s="309"/>
      <c r="JW237" s="309"/>
      <c r="JX237" s="309"/>
      <c r="JY237" s="309"/>
      <c r="JZ237" s="309"/>
      <c r="KA237" s="309"/>
      <c r="KB237" s="309"/>
      <c r="KC237" s="309"/>
      <c r="KD237" s="309"/>
      <c r="KE237" s="309"/>
      <c r="KF237" s="309"/>
      <c r="KG237" s="309"/>
      <c r="KH237" s="309"/>
      <c r="KI237" s="309"/>
      <c r="KJ237" s="309"/>
      <c r="KK237" s="309"/>
      <c r="KL237" s="309"/>
      <c r="KM237" s="309"/>
      <c r="KN237" s="309"/>
      <c r="KO237" s="309"/>
      <c r="KP237" s="309"/>
      <c r="KQ237" s="309"/>
      <c r="KR237" s="309"/>
      <c r="KS237" s="309"/>
      <c r="KT237" s="309"/>
      <c r="KU237" s="309"/>
      <c r="KV237" s="309"/>
      <c r="KW237" s="309"/>
      <c r="KX237" s="309"/>
      <c r="KY237" s="309"/>
      <c r="KZ237" s="309"/>
      <c r="LA237" s="309"/>
      <c r="LC237" s="302" t="str">
        <f t="shared" si="22"/>
        <v/>
      </c>
      <c r="LD237" s="354" t="str" cm="1">
        <f t="array" ref="LD237">IFERROR(
    (((D237/FRACAS!$AY$1)*60))
    /
    (((D237/FRACAS!$AY$1)*60) + SUMPRODUCT((FRACAS!$B$5:$B$9997=D$4)*(FRACAS!$D$5:$D$9997&lt;=D237)*(IFERROR(FRACAS!$AM$5:$AM$9997,0)))
    ),"")</f>
        <v/>
      </c>
      <c r="LE237" s="354" t="str" cm="1">
        <f t="array" ref="LE237">IFERROR(
    (((E237/FRACAS!$AY$1)*60))
    /
    (((E237/FRACAS!$AY$1)*60) + SUMPRODUCT((FRACAS!$B$5:$B$9997=E$4)*(FRACAS!$D$5:$D$9997&lt;=E237)*(IFERROR(FRACAS!$AM$5:$AM$9997,0)))
    ),"")</f>
        <v/>
      </c>
      <c r="LF237" s="354" t="str" cm="1">
        <f t="array" ref="LF237">IFERROR(
    (((F237/FRACAS!$AY$1)*60))
    /
    (((F237/FRACAS!$AY$1)*60) + SUMPRODUCT((FRACAS!$B$5:$B$9997=F$4)*(FRACAS!$D$5:$D$9997&lt;=F237)*(IFERROR(FRACAS!$AM$5:$AM$9997,0)))
    ),"")</f>
        <v/>
      </c>
      <c r="LG237" s="354" t="str" cm="1">
        <f t="array" ref="LG237">IFERROR(
    (((G237/FRACAS!$AY$1)*60))
    /
    (((G237/FRACAS!$AY$1)*60) + SUMPRODUCT((FRACAS!$B$5:$B$9997=G$4)*(FRACAS!$D$5:$D$9997&lt;=G237)*(IFERROR(FRACAS!$AM$5:$AM$9997,0)))
    ),"")</f>
        <v/>
      </c>
      <c r="LH237" s="354" t="str" cm="1">
        <f t="array" ref="LH237">IFERROR(
    (((H237/FRACAS!$AY$1)*60))
    /
    (((H237/FRACAS!$AY$1)*60) + SUMPRODUCT((FRACAS!$B$5:$B$9997=H$4)*(FRACAS!$D$5:$D$9997&lt;=H237)*(IFERROR(FRACAS!$AM$5:$AM$9997,0)))
    ),"")</f>
        <v/>
      </c>
      <c r="LI237" s="354" t="str" cm="1">
        <f t="array" ref="LI237">IFERROR(
    (((I237/FRACAS!$AY$1)*60))
    /
    (((I237/FRACAS!$AY$1)*60) + SUMPRODUCT((FRACAS!$B$5:$B$9997=I$4)*(FRACAS!$D$5:$D$9997&lt;=I237)*(IFERROR(FRACAS!$AM$5:$AM$9997,0)))
    ),"")</f>
        <v/>
      </c>
      <c r="LJ237" s="354" t="str" cm="1">
        <f t="array" ref="LJ237">IFERROR(
    (((J237/FRACAS!$AY$1)*60))
    /
    (((J237/FRACAS!$AY$1)*60) + SUMPRODUCT((FRACAS!$B$5:$B$9997=J$4)*(FRACAS!$D$5:$D$9997&lt;=J237)*(IFERROR(FRACAS!$AM$5:$AM$9997,0)))
    ),"")</f>
        <v/>
      </c>
      <c r="LK237" s="354" t="str" cm="1">
        <f t="array" ref="LK237">IFERROR(
    (((K237/FRACAS!$AY$1)*60))
    /
    (((K237/FRACAS!$AY$1)*60) + SUMPRODUCT((FRACAS!$B$5:$B$9997=K$4)*(FRACAS!$D$5:$D$9997&lt;=K237)*(IFERROR(FRACAS!$AM$5:$AM$9997,0)))
    ),"")</f>
        <v/>
      </c>
      <c r="LL237" s="354" t="str" cm="1">
        <f t="array" ref="LL237">IFERROR(
    (((L237/FRACAS!$AY$1)*60))
    /
    (((L237/FRACAS!$AY$1)*60) + SUMPRODUCT((FRACAS!$B$5:$B$9997=L$4)*(FRACAS!$D$5:$D$9997&lt;=L237)*(IFERROR(FRACAS!$AM$5:$AM$9997,0)))
    ),"")</f>
        <v/>
      </c>
      <c r="LM237" s="354" t="str" cm="1">
        <f t="array" ref="LM237">IFERROR(
    (((M237/FRACAS!$AY$1)*60))
    /
    (((M237/FRACAS!$AY$1)*60) + SUMPRODUCT((FRACAS!$B$5:$B$9997=M$4)*(FRACAS!$D$5:$D$9997&lt;=M237)*(IFERROR(FRACAS!$AM$5:$AM$9997,0)))
    ),"")</f>
        <v/>
      </c>
      <c r="LN237" s="308"/>
      <c r="LO237" s="276"/>
      <c r="LP237" s="276"/>
      <c r="LQ237" s="276"/>
      <c r="LR237" s="276"/>
      <c r="LS237" s="276"/>
      <c r="LT237" s="276"/>
      <c r="LU237" s="276"/>
      <c r="LV237" s="276"/>
      <c r="LW237" s="276"/>
      <c r="LX237" s="276"/>
      <c r="LY237" s="276"/>
      <c r="LZ237" s="276"/>
      <c r="MA237" s="276"/>
      <c r="MB237" s="276"/>
      <c r="MC237" s="276"/>
      <c r="MD237" s="276"/>
      <c r="ME237" s="276"/>
      <c r="MF237" s="276"/>
      <c r="MG237" s="276"/>
      <c r="MH237" s="276"/>
      <c r="MI237" s="276"/>
      <c r="MJ237" s="276"/>
      <c r="MK237" s="276"/>
      <c r="ML237" s="276"/>
      <c r="MM237" s="276"/>
      <c r="MN237" s="276"/>
      <c r="MO237" s="276"/>
      <c r="MP237" s="276"/>
      <c r="MQ237" s="276"/>
      <c r="MR237" s="276"/>
      <c r="MS237" s="276"/>
      <c r="MT237" s="276"/>
      <c r="MU237" s="276"/>
      <c r="MV237" s="276"/>
      <c r="MW237" s="276"/>
      <c r="MX237" s="276"/>
      <c r="MY237" s="276"/>
      <c r="MZ237" s="276"/>
      <c r="NA237" s="277"/>
      <c r="ND237" s="345">
        <f t="shared" si="23"/>
        <v>0</v>
      </c>
      <c r="NE237" s="346" t="str">
        <f t="shared" si="21"/>
        <v/>
      </c>
      <c r="NF237" s="347" t="str" cm="1">
        <f t="array" ref="NF237">IF($ND237=0,"",(IFERROR( (IFERROR($ND237/FRACAS!$AY$1*60,0) - SUMPRODUCT( (FRACAS!$K$5:$K$9999=NF$2) * IFERROR(FRACAS!$AN$5:$AN$9999,0) ) ) / IFERROR($ND237/FRACAS!$AY$1*60,0), 1 )))</f>
        <v/>
      </c>
      <c r="NG237" s="347" t="str" cm="1">
        <f t="array" ref="NG237">IF($ND237=0,"",(IFERROR( (IFERROR($ND237/FRACAS!$AY$1*60,0) - SUMPRODUCT( (FRACAS!$K$5:$K$9999=NG$2) * IFERROR(FRACAS!$AN$5:$AN$9999,0) ) ) / IFERROR($ND237/FRACAS!$AY$1*60,0), 1 )))</f>
        <v/>
      </c>
      <c r="NH237" s="347" t="str" cm="1">
        <f t="array" ref="NH237">IF($ND237=0,"",(IFERROR( (IFERROR($ND237/FRACAS!$AY$1*60,0) - SUMPRODUCT( (FRACAS!$K$5:$K$9999=NH$2) * IFERROR(FRACAS!$AN$5:$AN$9999,0) ) ) / IFERROR($ND237/FRACAS!$AY$1*60,0), 1 )))</f>
        <v/>
      </c>
      <c r="NI237" s="347" t="str" cm="1">
        <f t="array" ref="NI237">IF($ND237=0,"",(IFERROR( (IFERROR($ND237/FRACAS!$AY$1*60,0) - SUMPRODUCT( (FRACAS!$K$5:$K$9999=NI$2) * IFERROR(FRACAS!$AN$5:$AN$9999,0) ) ) / IFERROR($ND237/FRACAS!$AY$1*60,0), 1 )))</f>
        <v/>
      </c>
      <c r="NJ237" s="347" t="str" cm="1">
        <f t="array" ref="NJ237">IF($ND237=0,"",(IFERROR( (IFERROR($ND237/FRACAS!$AY$1*60,0) - SUMPRODUCT( (FRACAS!$K$5:$K$9999=NJ$2) * IFERROR(FRACAS!$AN$5:$AN$9999,0) ) ) / IFERROR($ND237/FRACAS!$AY$1*60,0), 1 )))</f>
        <v/>
      </c>
      <c r="NK237" s="347" t="str" cm="1">
        <f t="array" ref="NK237">IF($ND237=0,"",(IFERROR( (IFERROR($ND237/FRACAS!$AY$1*60,0) - SUMPRODUCT( (FRACAS!$K$5:$K$9999=NK$2) * IFERROR(FRACAS!$AN$5:$AN$9999,0) ) ) / IFERROR($ND237/FRACAS!$AY$1*60,0), 1 )))</f>
        <v/>
      </c>
      <c r="NL237" s="347" t="str" cm="1">
        <f t="array" ref="NL237">IF($ND237=0,"",(IFERROR( (IFERROR($ND237/FRACAS!$AY$1*60,0) - SUMPRODUCT( (FRACAS!$K$5:$K$9999=NL$2) * IFERROR(FRACAS!$AN$5:$AN$9999,0) ) ) / IFERROR($ND237/FRACAS!$AY$1*60,0), 1 )))</f>
        <v/>
      </c>
      <c r="NM237" s="347" t="str" cm="1">
        <f t="array" ref="NM237">IF($ND237=0,"",(IFERROR( (IFERROR($ND237/FRACAS!$AY$1*60,0) - SUMPRODUCT( (FRACAS!$K$5:$K$9999=NM$2) * IFERROR(FRACAS!$AN$5:$AN$9999,0) ) ) / IFERROR($ND237/FRACAS!$AY$1*60,0), 1 )))</f>
        <v/>
      </c>
      <c r="NN237" s="347" t="str" cm="1">
        <f t="array" ref="NN237">IF($ND237=0,"",(IFERROR( (IFERROR($ND237/FRACAS!$AY$1*60,0) - SUMPRODUCT( (FRACAS!$K$5:$K$9999=NN$2) * IFERROR(FRACAS!$AN$5:$AN$9999,0) ) ) / IFERROR($ND237/FRACAS!$AY$1*60,0), 1 )))</f>
        <v/>
      </c>
      <c r="NO237" s="347" t="str" cm="1">
        <f t="array" ref="NO237">IF($ND237=0,"",(IFERROR( (IFERROR($ND237/FRACAS!$AY$1*60,0) - SUMPRODUCT( (FRACAS!$K$5:$K$9999=NO$2) * IFERROR(FRACAS!$AN$5:$AN$9999,0) ) ) / IFERROR($ND237/FRACAS!$AY$1*60,0), 1 )))</f>
        <v/>
      </c>
      <c r="NP237" s="347" t="str" cm="1">
        <f t="array" ref="NP237">IF($ND237=0,"",(IFERROR( (IFERROR($ND237/FRACAS!$AY$1*60,0) - SUMPRODUCT( (FRACAS!$K$5:$K$9999=NP$2) * IFERROR(FRACAS!$AN$5:$AN$9999,0) ) ) / IFERROR($ND237/FRACAS!$AY$1*60,0), 1 )))</f>
        <v/>
      </c>
      <c r="NQ237" s="347" t="str" cm="1">
        <f t="array" ref="NQ237">IF($ND237=0,"",(IFERROR( (IFERROR($ND237/FRACAS!$AY$1*60,0) - SUMPRODUCT( (FRACAS!$K$5:$K$9999=NQ$2) * IFERROR(FRACAS!$AN$5:$AN$9999,0) ) ) / IFERROR($ND237/FRACAS!$AY$1*60,0), 1 )))</f>
        <v/>
      </c>
      <c r="NR237" s="347" t="str" cm="1">
        <f t="array" ref="NR237">IF($ND237=0,"",(IFERROR( (IFERROR($ND237/FRACAS!$AY$1*60,0) - SUMPRODUCT( (FRACAS!$K$5:$K$9999=NR$2) * IFERROR(FRACAS!$AN$5:$AN$9999,0) ) ) / IFERROR($ND237/FRACAS!$AY$1*60,0), 1 )))</f>
        <v/>
      </c>
      <c r="NS237" s="347" t="str" cm="1">
        <f t="array" ref="NS237">IF($ND237=0,"",(IFERROR( (IFERROR($ND237/FRACAS!$AY$1*60,0) - SUMPRODUCT( (FRACAS!$K$5:$K$9999=NS$2) * IFERROR(FRACAS!$AN$5:$AN$9999,0) ) ) / IFERROR($ND237/FRACAS!$AY$1*60,0), 1 )))</f>
        <v/>
      </c>
      <c r="NT237" s="347" t="str" cm="1">
        <f t="array" ref="NT237">IF($ND237=0,"",(IFERROR( (IFERROR($ND237/FRACAS!$AY$1*60,0) - SUMPRODUCT( (FRACAS!$K$5:$K$9999=NT$2) * IFERROR(FRACAS!$AN$5:$AN$9999,0) ) ) / IFERROR($ND237/FRACAS!$AY$1*60,0), 1 )))</f>
        <v/>
      </c>
      <c r="NU237" s="347" t="str" cm="1">
        <f t="array" ref="NU237">IF($ND237=0,"",(IFERROR( (IFERROR($ND237/FRACAS!$AY$1*60,0) - SUMPRODUCT( (FRACAS!$K$5:$K$9999=NU$2) * IFERROR(FRACAS!$AN$5:$AN$9999,0) ) ) / IFERROR($ND237/FRACAS!$AY$1*60,0), 1 )))</f>
        <v/>
      </c>
      <c r="NV237" s="347" t="str" cm="1">
        <f t="array" ref="NV237">IF($ND237=0,"",(IFERROR( (IFERROR($ND237/FRACAS!$AY$1*60,0) - SUMPRODUCT( (FRACAS!$K$5:$K$9999=NV$2) * IFERROR(FRACAS!$AN$5:$AN$9999,0) ) ) / IFERROR($ND237/FRACAS!$AY$1*60,0), 1 )))</f>
        <v/>
      </c>
      <c r="NW237" s="347" t="str" cm="1">
        <f t="array" ref="NW237">IF($ND237=0,"",(IFERROR( (IFERROR($ND237/FRACAS!$AY$1*60,0) - SUMPRODUCT( (FRACAS!$K$5:$K$9999=NW$2) * IFERROR(FRACAS!$AN$5:$AN$9999,0) ) ) / IFERROR($ND237/FRACAS!$AY$1*60,0), 1 )))</f>
        <v/>
      </c>
      <c r="NX237" s="347" t="str" cm="1">
        <f t="array" ref="NX237">IF($ND237=0,"",(IFERROR( (IFERROR($ND237/FRACAS!$AY$1*60,0) - SUMPRODUCT( (FRACAS!$K$5:$K$9999=NX$2) * IFERROR(FRACAS!$AN$5:$AN$9999,0) ) ) / IFERROR($ND237/FRACAS!$AY$1*60,0), 1 )))</f>
        <v/>
      </c>
      <c r="NY237" s="347" t="str" cm="1">
        <f t="array" ref="NY237">IF($ND237=0,"",(IFERROR( (IFERROR($ND237/FRACAS!$AY$1*60,0) - SUMPRODUCT( (FRACAS!$K$5:$K$9999=NY$2) * IFERROR(FRACAS!$AN$5:$AN$9999,0) ) ) / IFERROR($ND237/FRACAS!$AY$1*60,0), 1 )))</f>
        <v/>
      </c>
      <c r="NZ237" s="347" t="str" cm="1">
        <f t="array" ref="NZ237">IF($ND237=0,"",(IFERROR( (IFERROR($ND237/FRACAS!$AY$1*60,0) - SUMPRODUCT( (FRACAS!$K$5:$K$9999=NZ$2) * IFERROR(FRACAS!$AN$5:$AN$9999,0) ) ) / IFERROR($ND237/FRACAS!$AY$1*60,0), 1 )))</f>
        <v/>
      </c>
      <c r="OA237" s="347" t="str" cm="1">
        <f t="array" ref="OA237">IF($ND237=0,"",(IFERROR( (IFERROR($ND237/FRACAS!$AY$1*60,0) - SUMPRODUCT( (FRACAS!$K$5:$K$9999=OA$2) * IFERROR(FRACAS!$AN$5:$AN$9999,0) ) ) / IFERROR($ND237/FRACAS!$AY$1*60,0), 1 )))</f>
        <v/>
      </c>
      <c r="OB237" s="347" t="str" cm="1">
        <f t="array" ref="OB237">IF($ND237=0,"",(IFERROR( (IFERROR($ND237/FRACAS!$AY$1*60,0) - SUMPRODUCT( (FRACAS!$K$5:$K$9999=OB$2) * IFERROR(FRACAS!$AN$5:$AN$9999,0) ) ) / IFERROR($ND237/FRACAS!$AY$1*60,0), 1 )))</f>
        <v/>
      </c>
      <c r="OC237" s="347" t="str" cm="1">
        <f t="array" ref="OC237">IF($ND237=0,"",(IFERROR( (IFERROR($ND237/FRACAS!$AY$1*60,0) - SUMPRODUCT( (FRACAS!$K$5:$K$9999=OC$2) * IFERROR(FRACAS!$AN$5:$AN$9999,0) ) ) / IFERROR($ND237/FRACAS!$AY$1*60,0), 1 )))</f>
        <v/>
      </c>
      <c r="OD237" s="347" t="str" cm="1">
        <f t="array" ref="OD237">IF($ND237=0,"",(IFERROR( (IFERROR($ND237/FRACAS!$AY$1*60,0) - SUMPRODUCT( (FRACAS!$K$5:$K$9999=OD$2) * IFERROR(FRACAS!$AN$5:$AN$9999,0) ) ) / IFERROR($ND237/FRACAS!$AY$1*60,0), 1 )))</f>
        <v/>
      </c>
      <c r="OE237" s="347" t="str" cm="1">
        <f t="array" ref="OE237">IF($ND237=0,"",(IFERROR( (IFERROR($ND237/FRACAS!$AY$1*60,0) - SUMPRODUCT( (FRACAS!$K$5:$K$9999=OE$2) * IFERROR(FRACAS!$AN$5:$AN$9999,0) ) ) / IFERROR($ND237/FRACAS!$AY$1*60,0), 1 )))</f>
        <v/>
      </c>
      <c r="OF237" s="347" t="str" cm="1">
        <f t="array" ref="OF237">IF($ND237=0,"",(IFERROR( (IFERROR($ND237/FRACAS!$AY$1*60,0) - SUMPRODUCT( (FRACAS!$K$5:$K$9999=OF$2) * IFERROR(FRACAS!$AN$5:$AN$9999,0) ) ) / IFERROR($ND237/FRACAS!$AY$1*60,0), 1 )))</f>
        <v/>
      </c>
      <c r="OG237" s="347" t="str" cm="1">
        <f t="array" ref="OG237">IF($ND237=0,"",(IFERROR( (IFERROR($ND237/FRACAS!$AY$1*60,0) - SUMPRODUCT( (FRACAS!$K$5:$K$9999=OG$2) * IFERROR(FRACAS!$AN$5:$AN$9999,0) ) ) / IFERROR($ND237/FRACAS!$AY$1*60,0), 1 )))</f>
        <v/>
      </c>
      <c r="OH237" s="347" t="str" cm="1">
        <f t="array" ref="OH237">IF($ND237=0,"",(IFERROR( (IFERROR($ND237/FRACAS!$AY$1*60,0) - SUMPRODUCT( (FRACAS!$K$5:$K$9999=OH$2) * IFERROR(FRACAS!$AN$5:$AN$9999,0) ) ) / IFERROR($ND237/FRACAS!$AY$1*60,0), 1 )))</f>
        <v/>
      </c>
      <c r="OI237" s="347" t="str" cm="1">
        <f t="array" ref="OI237">IF($ND237=0,"",(IFERROR( (IFERROR($ND237/FRACAS!$AY$1*60,0) - SUMPRODUCT( (FRACAS!$K$5:$K$9999=OI$2) * IFERROR(FRACAS!$AN$5:$AN$9999,0) ) ) / IFERROR($ND237/FRACAS!$AY$1*60,0), 1 )))</f>
        <v/>
      </c>
      <c r="OJ237" s="347" t="str" cm="1">
        <f t="array" ref="OJ237">IF($ND237=0,"",(IFERROR( (IFERROR($ND237/FRACAS!$AY$1*60,0) - SUMPRODUCT( (FRACAS!$K$5:$K$9999=OJ$2) * IFERROR(FRACAS!$AN$5:$AN$9999,0) ) ) / IFERROR($ND237/FRACAS!$AY$1*60,0), 1 )))</f>
        <v/>
      </c>
      <c r="OK237" s="347" t="str" cm="1">
        <f t="array" ref="OK237">IF($ND237=0,"",(IFERROR( (IFERROR($ND237/FRACAS!$AY$1*60,0) - SUMPRODUCT( (FRACAS!$K$5:$K$9999=OK$2) * IFERROR(FRACAS!$AN$5:$AN$9999,0) ) ) / IFERROR($ND237/FRACAS!$AY$1*60,0), 1 )))</f>
        <v/>
      </c>
      <c r="OL237" s="347" t="str" cm="1">
        <f t="array" ref="OL237">IF($ND237=0,"",(IFERROR( (IFERROR($ND237/FRACAS!$AY$1*60,0) - SUMPRODUCT( (FRACAS!$K$5:$K$9999=OL$2) * IFERROR(FRACAS!$AN$5:$AN$9999,0) ) ) / IFERROR($ND237/FRACAS!$AY$1*60,0), 1 )))</f>
        <v/>
      </c>
      <c r="OM237" s="347" t="str" cm="1">
        <f t="array" ref="OM237">IF($ND237=0,"",(IFERROR( (IFERROR($ND237/FRACAS!$AY$1*60,0) - SUMPRODUCT( (FRACAS!$K$5:$K$9999=OM$2) * IFERROR(FRACAS!$AN$5:$AN$9999,0) ) ) / IFERROR($ND237/FRACAS!$AY$1*60,0), 1 )))</f>
        <v/>
      </c>
      <c r="ON237" s="347" t="str" cm="1">
        <f t="array" ref="ON237">IF($ND237=0,"",(IFERROR( (IFERROR($ND237/FRACAS!$AY$1*60,0) - SUMPRODUCT( (FRACAS!$K$5:$K$9999=ON$2) * IFERROR(FRACAS!$AN$5:$AN$9999,0) ) ) / IFERROR($ND237/FRACAS!$AY$1*60,0), 1 )))</f>
        <v/>
      </c>
    </row>
    <row r="238" spans="2:404" ht="15" customHeight="1">
      <c r="B238" s="301" t="s">
        <v>241</v>
      </c>
      <c r="C238" s="302">
        <v>46892</v>
      </c>
      <c r="D238" s="279"/>
      <c r="E238" s="279"/>
      <c r="F238" s="279"/>
      <c r="G238" s="279"/>
      <c r="H238" s="279"/>
      <c r="I238" s="279"/>
      <c r="J238" s="279"/>
      <c r="K238" s="279"/>
      <c r="L238" s="279"/>
      <c r="M238" s="280"/>
      <c r="N238" s="305"/>
      <c r="O238" s="279"/>
      <c r="P238" s="279"/>
      <c r="Q238" s="279"/>
      <c r="R238" s="279"/>
      <c r="S238" s="279"/>
      <c r="T238" s="279"/>
      <c r="U238" s="279"/>
      <c r="V238" s="279"/>
      <c r="W238" s="279"/>
      <c r="X238" s="279"/>
      <c r="Y238" s="279"/>
      <c r="Z238" s="279"/>
      <c r="AA238" s="279"/>
      <c r="AB238" s="279"/>
      <c r="AC238" s="279"/>
      <c r="AD238" s="279"/>
      <c r="AE238" s="279"/>
      <c r="AF238" s="279"/>
      <c r="AG238" s="279"/>
      <c r="AH238" s="279"/>
      <c r="AI238" s="279"/>
      <c r="AJ238" s="279"/>
      <c r="AK238" s="279"/>
      <c r="AL238" s="279"/>
      <c r="AM238" s="279"/>
      <c r="AN238" s="279"/>
      <c r="AO238" s="279"/>
      <c r="AP238" s="279"/>
      <c r="AQ238" s="279"/>
      <c r="AR238" s="279"/>
      <c r="AS238" s="279"/>
      <c r="AT238" s="279"/>
      <c r="AU238" s="279"/>
      <c r="AV238" s="279"/>
      <c r="AW238" s="279"/>
      <c r="AX238" s="279"/>
      <c r="AY238" s="279"/>
      <c r="AZ238" s="279"/>
      <c r="BA238" s="280"/>
      <c r="BB238" s="266"/>
      <c r="BD238" s="352"/>
      <c r="BE238" s="352"/>
      <c r="BF238" s="352"/>
      <c r="BG238" s="352"/>
      <c r="BH238" s="352"/>
      <c r="BI238" s="352"/>
      <c r="BJ238" s="352"/>
      <c r="BK238" s="352"/>
      <c r="BL238" s="352"/>
      <c r="BM238" s="352"/>
      <c r="BN238" s="352"/>
      <c r="BO238" s="352"/>
      <c r="BP238" s="352"/>
      <c r="BQ238" s="352"/>
      <c r="BR238" s="352"/>
      <c r="BS238" s="352"/>
      <c r="BT238" s="352"/>
      <c r="BU238" s="352"/>
      <c r="BV238" s="352"/>
      <c r="BW238" s="352"/>
      <c r="BX238" s="352"/>
      <c r="BY238" s="352"/>
      <c r="BZ238" s="352"/>
      <c r="CA238" s="352"/>
      <c r="CB238" s="352"/>
      <c r="CC238" s="352"/>
      <c r="CD238" s="352"/>
      <c r="CE238" s="352"/>
      <c r="CF238" s="352"/>
      <c r="CG238" s="352"/>
      <c r="CH238" s="352"/>
      <c r="CI238" s="352"/>
      <c r="CJ238" s="352"/>
      <c r="CK238" s="352"/>
      <c r="CL238" s="352"/>
      <c r="CM238" s="352"/>
      <c r="CN238" s="352"/>
      <c r="CO238" s="352"/>
      <c r="CP238" s="352"/>
      <c r="CQ238" s="352"/>
      <c r="CR238" s="352"/>
      <c r="CS238" s="352"/>
      <c r="CT238" s="352"/>
      <c r="CU238" s="352"/>
      <c r="CV238" s="352"/>
      <c r="CW238" s="352"/>
      <c r="CX238" s="352"/>
      <c r="CY238" s="352"/>
      <c r="CZ238" s="352"/>
      <c r="DA238" s="352"/>
      <c r="DC238" s="266">
        <f t="shared" si="19"/>
        <v>0</v>
      </c>
      <c r="DD238" s="302" t="str">
        <f t="shared" si="20"/>
        <v/>
      </c>
      <c r="DE238" s="328" t="str">
        <f>IF(D238&gt; 0,(COUNTIFS(FRACAS!$B$5:$B$9997, D$4, FRACAS!$D$5:$D$9997, "&lt;="&amp;D238)), "" )</f>
        <v/>
      </c>
      <c r="DF238" s="282" t="str">
        <f>IF(E238&gt; 0,(COUNTIFS(FRACAS!$B$5:$B$9997, E$4, FRACAS!$D$5:$D$9997, "&lt;="&amp;E238)), "" )</f>
        <v/>
      </c>
      <c r="DG238" s="282" t="str">
        <f>IF(F238&gt; 0,(COUNTIFS(FRACAS!$B$5:$B$9997, F$4, FRACAS!$D$5:$D$9997, "&lt;="&amp;F238)), "" )</f>
        <v/>
      </c>
      <c r="DH238" s="282" t="str">
        <f>IF(G238&gt; 0,(COUNTIFS(FRACAS!$B$5:$B$9997, G$4, FRACAS!$D$5:$D$9997, "&lt;="&amp;G238)), "" )</f>
        <v/>
      </c>
      <c r="DI238" s="282" t="str">
        <f>IF(H238&gt; 0,(COUNTIFS(FRACAS!$B$5:$B$9997, H$4, FRACAS!$D$5:$D$9997, "&lt;="&amp;H238)), "" )</f>
        <v/>
      </c>
      <c r="DJ238" s="282" t="str">
        <f>IF(I238&gt; 0,(COUNTIFS(FRACAS!$B$5:$B$9997, I$4, FRACAS!$D$5:$D$9997, "&lt;="&amp;I238)), "" )</f>
        <v/>
      </c>
      <c r="DK238" s="282" t="str">
        <f>IF(J238&gt; 0,(COUNTIFS(FRACAS!$B$5:$B$9997, J$4, FRACAS!$D$5:$D$9997, "&lt;="&amp;J238)), "" )</f>
        <v/>
      </c>
      <c r="DL238" s="282" t="str">
        <f>IF(K238&gt; 0,(COUNTIFS(FRACAS!$B$5:$B$9997, K$4, FRACAS!$D$5:$D$9997, "&lt;="&amp;K238)), "" )</f>
        <v/>
      </c>
      <c r="DM238" s="282" t="str">
        <f>IF(L238&gt; 0,(COUNTIFS(FRACAS!$B$5:$B$9997, L$4, FRACAS!$D$5:$D$9997, "&lt;="&amp;L238)), "" )</f>
        <v/>
      </c>
      <c r="DN238" s="282" t="str">
        <f>IF(M238&gt; 0,(COUNTIFS(FRACAS!$B$5:$B$9997, M$4, FRACAS!$D$5:$D$9997, "&lt;="&amp;M238)), "" )</f>
        <v/>
      </c>
      <c r="DO238" s="308"/>
      <c r="DP238" s="276"/>
      <c r="DQ238" s="276"/>
      <c r="DR238" s="276"/>
      <c r="DS238" s="276"/>
      <c r="DT238" s="276"/>
      <c r="DU238" s="276"/>
      <c r="DV238" s="276"/>
      <c r="DW238" s="276"/>
      <c r="DX238" s="276"/>
      <c r="DY238" s="276"/>
      <c r="DZ238" s="276"/>
      <c r="EA238" s="276"/>
      <c r="EB238" s="276"/>
      <c r="EC238" s="276"/>
      <c r="ED238" s="276"/>
      <c r="EE238" s="276"/>
      <c r="EF238" s="276"/>
      <c r="EG238" s="276"/>
      <c r="EH238" s="276"/>
      <c r="EI238" s="276"/>
      <c r="EJ238" s="276"/>
      <c r="EK238" s="276"/>
      <c r="EL238" s="276"/>
      <c r="EM238" s="276"/>
      <c r="EN238" s="276"/>
      <c r="EO238" s="276"/>
      <c r="EP238" s="276"/>
      <c r="EQ238" s="276"/>
      <c r="ER238" s="276"/>
      <c r="ES238" s="276"/>
      <c r="ET238" s="276"/>
      <c r="EU238" s="276"/>
      <c r="EV238" s="276"/>
      <c r="EW238" s="276"/>
      <c r="EX238" s="276"/>
      <c r="EY238" s="276"/>
      <c r="EZ238" s="276"/>
      <c r="FA238" s="276"/>
      <c r="FB238" s="277"/>
      <c r="JN238" s="310"/>
      <c r="JO238" s="309"/>
      <c r="JP238" s="309"/>
      <c r="JQ238" s="309"/>
      <c r="JR238" s="309"/>
      <c r="JS238" s="309"/>
      <c r="JT238" s="309"/>
      <c r="JU238" s="309"/>
      <c r="JV238" s="309"/>
      <c r="JW238" s="309"/>
      <c r="JX238" s="309"/>
      <c r="JY238" s="309"/>
      <c r="JZ238" s="309"/>
      <c r="KA238" s="309"/>
      <c r="KB238" s="309"/>
      <c r="KC238" s="309"/>
      <c r="KD238" s="309"/>
      <c r="KE238" s="309"/>
      <c r="KF238" s="309"/>
      <c r="KG238" s="309"/>
      <c r="KH238" s="309"/>
      <c r="KI238" s="309"/>
      <c r="KJ238" s="309"/>
      <c r="KK238" s="309"/>
      <c r="KL238" s="309"/>
      <c r="KM238" s="309"/>
      <c r="KN238" s="309"/>
      <c r="KO238" s="309"/>
      <c r="KP238" s="309"/>
      <c r="KQ238" s="309"/>
      <c r="KR238" s="309"/>
      <c r="KS238" s="309"/>
      <c r="KT238" s="309"/>
      <c r="KU238" s="309"/>
      <c r="KV238" s="309"/>
      <c r="KW238" s="309"/>
      <c r="KX238" s="309"/>
      <c r="KY238" s="309"/>
      <c r="KZ238" s="309"/>
      <c r="LA238" s="309"/>
      <c r="LC238" s="302" t="str">
        <f t="shared" si="22"/>
        <v/>
      </c>
      <c r="LD238" s="354" t="str" cm="1">
        <f t="array" ref="LD238">IFERROR(
    (((D238/FRACAS!$AY$1)*60))
    /
    (((D238/FRACAS!$AY$1)*60) + SUMPRODUCT((FRACAS!$B$5:$B$9997=D$4)*(FRACAS!$D$5:$D$9997&lt;=D238)*(IFERROR(FRACAS!$AM$5:$AM$9997,0)))
    ),"")</f>
        <v/>
      </c>
      <c r="LE238" s="354" t="str" cm="1">
        <f t="array" ref="LE238">IFERROR(
    (((E238/FRACAS!$AY$1)*60))
    /
    (((E238/FRACAS!$AY$1)*60) + SUMPRODUCT((FRACAS!$B$5:$B$9997=E$4)*(FRACAS!$D$5:$D$9997&lt;=E238)*(IFERROR(FRACAS!$AM$5:$AM$9997,0)))
    ),"")</f>
        <v/>
      </c>
      <c r="LF238" s="354" t="str" cm="1">
        <f t="array" ref="LF238">IFERROR(
    (((F238/FRACAS!$AY$1)*60))
    /
    (((F238/FRACAS!$AY$1)*60) + SUMPRODUCT((FRACAS!$B$5:$B$9997=F$4)*(FRACAS!$D$5:$D$9997&lt;=F238)*(IFERROR(FRACAS!$AM$5:$AM$9997,0)))
    ),"")</f>
        <v/>
      </c>
      <c r="LG238" s="354" t="str" cm="1">
        <f t="array" ref="LG238">IFERROR(
    (((G238/FRACAS!$AY$1)*60))
    /
    (((G238/FRACAS!$AY$1)*60) + SUMPRODUCT((FRACAS!$B$5:$B$9997=G$4)*(FRACAS!$D$5:$D$9997&lt;=G238)*(IFERROR(FRACAS!$AM$5:$AM$9997,0)))
    ),"")</f>
        <v/>
      </c>
      <c r="LH238" s="354" t="str" cm="1">
        <f t="array" ref="LH238">IFERROR(
    (((H238/FRACAS!$AY$1)*60))
    /
    (((H238/FRACAS!$AY$1)*60) + SUMPRODUCT((FRACAS!$B$5:$B$9997=H$4)*(FRACAS!$D$5:$D$9997&lt;=H238)*(IFERROR(FRACAS!$AM$5:$AM$9997,0)))
    ),"")</f>
        <v/>
      </c>
      <c r="LI238" s="354" t="str" cm="1">
        <f t="array" ref="LI238">IFERROR(
    (((I238/FRACAS!$AY$1)*60))
    /
    (((I238/FRACAS!$AY$1)*60) + SUMPRODUCT((FRACAS!$B$5:$B$9997=I$4)*(FRACAS!$D$5:$D$9997&lt;=I238)*(IFERROR(FRACAS!$AM$5:$AM$9997,0)))
    ),"")</f>
        <v/>
      </c>
      <c r="LJ238" s="354" t="str" cm="1">
        <f t="array" ref="LJ238">IFERROR(
    (((J238/FRACAS!$AY$1)*60))
    /
    (((J238/FRACAS!$AY$1)*60) + SUMPRODUCT((FRACAS!$B$5:$B$9997=J$4)*(FRACAS!$D$5:$D$9997&lt;=J238)*(IFERROR(FRACAS!$AM$5:$AM$9997,0)))
    ),"")</f>
        <v/>
      </c>
      <c r="LK238" s="354" t="str" cm="1">
        <f t="array" ref="LK238">IFERROR(
    (((K238/FRACAS!$AY$1)*60))
    /
    (((K238/FRACAS!$AY$1)*60) + SUMPRODUCT((FRACAS!$B$5:$B$9997=K$4)*(FRACAS!$D$5:$D$9997&lt;=K238)*(IFERROR(FRACAS!$AM$5:$AM$9997,0)))
    ),"")</f>
        <v/>
      </c>
      <c r="LL238" s="354" t="str" cm="1">
        <f t="array" ref="LL238">IFERROR(
    (((L238/FRACAS!$AY$1)*60))
    /
    (((L238/FRACAS!$AY$1)*60) + SUMPRODUCT((FRACAS!$B$5:$B$9997=L$4)*(FRACAS!$D$5:$D$9997&lt;=L238)*(IFERROR(FRACAS!$AM$5:$AM$9997,0)))
    ),"")</f>
        <v/>
      </c>
      <c r="LM238" s="354" t="str" cm="1">
        <f t="array" ref="LM238">IFERROR(
    (((M238/FRACAS!$AY$1)*60))
    /
    (((M238/FRACAS!$AY$1)*60) + SUMPRODUCT((FRACAS!$B$5:$B$9997=M$4)*(FRACAS!$D$5:$D$9997&lt;=M238)*(IFERROR(FRACAS!$AM$5:$AM$9997,0)))
    ),"")</f>
        <v/>
      </c>
      <c r="LN238" s="308"/>
      <c r="LO238" s="276"/>
      <c r="LP238" s="276"/>
      <c r="LQ238" s="276"/>
      <c r="LR238" s="276"/>
      <c r="LS238" s="276"/>
      <c r="LT238" s="276"/>
      <c r="LU238" s="276"/>
      <c r="LV238" s="276"/>
      <c r="LW238" s="276"/>
      <c r="LX238" s="276"/>
      <c r="LY238" s="276"/>
      <c r="LZ238" s="276"/>
      <c r="MA238" s="276"/>
      <c r="MB238" s="276"/>
      <c r="MC238" s="276"/>
      <c r="MD238" s="276"/>
      <c r="ME238" s="276"/>
      <c r="MF238" s="276"/>
      <c r="MG238" s="276"/>
      <c r="MH238" s="276"/>
      <c r="MI238" s="276"/>
      <c r="MJ238" s="276"/>
      <c r="MK238" s="276"/>
      <c r="ML238" s="276"/>
      <c r="MM238" s="276"/>
      <c r="MN238" s="276"/>
      <c r="MO238" s="276"/>
      <c r="MP238" s="276"/>
      <c r="MQ238" s="276"/>
      <c r="MR238" s="276"/>
      <c r="MS238" s="276"/>
      <c r="MT238" s="276"/>
      <c r="MU238" s="276"/>
      <c r="MV238" s="276"/>
      <c r="MW238" s="276"/>
      <c r="MX238" s="276"/>
      <c r="MY238" s="276"/>
      <c r="MZ238" s="276"/>
      <c r="NA238" s="277"/>
      <c r="ND238" s="345">
        <f t="shared" si="23"/>
        <v>0</v>
      </c>
      <c r="NE238" s="346" t="str">
        <f t="shared" si="21"/>
        <v/>
      </c>
      <c r="NF238" s="347" t="str" cm="1">
        <f t="array" ref="NF238">IF($ND238=0,"",(IFERROR( (IFERROR($ND238/FRACAS!$AY$1*60,0) - SUMPRODUCT( (FRACAS!$K$5:$K$9999=NF$2) * IFERROR(FRACAS!$AN$5:$AN$9999,0) ) ) / IFERROR($ND238/FRACAS!$AY$1*60,0), 1 )))</f>
        <v/>
      </c>
      <c r="NG238" s="347" t="str" cm="1">
        <f t="array" ref="NG238">IF($ND238=0,"",(IFERROR( (IFERROR($ND238/FRACAS!$AY$1*60,0) - SUMPRODUCT( (FRACAS!$K$5:$K$9999=NG$2) * IFERROR(FRACAS!$AN$5:$AN$9999,0) ) ) / IFERROR($ND238/FRACAS!$AY$1*60,0), 1 )))</f>
        <v/>
      </c>
      <c r="NH238" s="347" t="str" cm="1">
        <f t="array" ref="NH238">IF($ND238=0,"",(IFERROR( (IFERROR($ND238/FRACAS!$AY$1*60,0) - SUMPRODUCT( (FRACAS!$K$5:$K$9999=NH$2) * IFERROR(FRACAS!$AN$5:$AN$9999,0) ) ) / IFERROR($ND238/FRACAS!$AY$1*60,0), 1 )))</f>
        <v/>
      </c>
      <c r="NI238" s="347" t="str" cm="1">
        <f t="array" ref="NI238">IF($ND238=0,"",(IFERROR( (IFERROR($ND238/FRACAS!$AY$1*60,0) - SUMPRODUCT( (FRACAS!$K$5:$K$9999=NI$2) * IFERROR(FRACAS!$AN$5:$AN$9999,0) ) ) / IFERROR($ND238/FRACAS!$AY$1*60,0), 1 )))</f>
        <v/>
      </c>
      <c r="NJ238" s="347" t="str" cm="1">
        <f t="array" ref="NJ238">IF($ND238=0,"",(IFERROR( (IFERROR($ND238/FRACAS!$AY$1*60,0) - SUMPRODUCT( (FRACAS!$K$5:$K$9999=NJ$2) * IFERROR(FRACAS!$AN$5:$AN$9999,0) ) ) / IFERROR($ND238/FRACAS!$AY$1*60,0), 1 )))</f>
        <v/>
      </c>
      <c r="NK238" s="347" t="str" cm="1">
        <f t="array" ref="NK238">IF($ND238=0,"",(IFERROR( (IFERROR($ND238/FRACAS!$AY$1*60,0) - SUMPRODUCT( (FRACAS!$K$5:$K$9999=NK$2) * IFERROR(FRACAS!$AN$5:$AN$9999,0) ) ) / IFERROR($ND238/FRACAS!$AY$1*60,0), 1 )))</f>
        <v/>
      </c>
      <c r="NL238" s="347" t="str" cm="1">
        <f t="array" ref="NL238">IF($ND238=0,"",(IFERROR( (IFERROR($ND238/FRACAS!$AY$1*60,0) - SUMPRODUCT( (FRACAS!$K$5:$K$9999=NL$2) * IFERROR(FRACAS!$AN$5:$AN$9999,0) ) ) / IFERROR($ND238/FRACAS!$AY$1*60,0), 1 )))</f>
        <v/>
      </c>
      <c r="NM238" s="347" t="str" cm="1">
        <f t="array" ref="NM238">IF($ND238=0,"",(IFERROR( (IFERROR($ND238/FRACAS!$AY$1*60,0) - SUMPRODUCT( (FRACAS!$K$5:$K$9999=NM$2) * IFERROR(FRACAS!$AN$5:$AN$9999,0) ) ) / IFERROR($ND238/FRACAS!$AY$1*60,0), 1 )))</f>
        <v/>
      </c>
      <c r="NN238" s="347" t="str" cm="1">
        <f t="array" ref="NN238">IF($ND238=0,"",(IFERROR( (IFERROR($ND238/FRACAS!$AY$1*60,0) - SUMPRODUCT( (FRACAS!$K$5:$K$9999=NN$2) * IFERROR(FRACAS!$AN$5:$AN$9999,0) ) ) / IFERROR($ND238/FRACAS!$AY$1*60,0), 1 )))</f>
        <v/>
      </c>
      <c r="NO238" s="347" t="str" cm="1">
        <f t="array" ref="NO238">IF($ND238=0,"",(IFERROR( (IFERROR($ND238/FRACAS!$AY$1*60,0) - SUMPRODUCT( (FRACAS!$K$5:$K$9999=NO$2) * IFERROR(FRACAS!$AN$5:$AN$9999,0) ) ) / IFERROR($ND238/FRACAS!$AY$1*60,0), 1 )))</f>
        <v/>
      </c>
      <c r="NP238" s="347" t="str" cm="1">
        <f t="array" ref="NP238">IF($ND238=0,"",(IFERROR( (IFERROR($ND238/FRACAS!$AY$1*60,0) - SUMPRODUCT( (FRACAS!$K$5:$K$9999=NP$2) * IFERROR(FRACAS!$AN$5:$AN$9999,0) ) ) / IFERROR($ND238/FRACAS!$AY$1*60,0), 1 )))</f>
        <v/>
      </c>
      <c r="NQ238" s="347" t="str" cm="1">
        <f t="array" ref="NQ238">IF($ND238=0,"",(IFERROR( (IFERROR($ND238/FRACAS!$AY$1*60,0) - SUMPRODUCT( (FRACAS!$K$5:$K$9999=NQ$2) * IFERROR(FRACAS!$AN$5:$AN$9999,0) ) ) / IFERROR($ND238/FRACAS!$AY$1*60,0), 1 )))</f>
        <v/>
      </c>
      <c r="NR238" s="347" t="str" cm="1">
        <f t="array" ref="NR238">IF($ND238=0,"",(IFERROR( (IFERROR($ND238/FRACAS!$AY$1*60,0) - SUMPRODUCT( (FRACAS!$K$5:$K$9999=NR$2) * IFERROR(FRACAS!$AN$5:$AN$9999,0) ) ) / IFERROR($ND238/FRACAS!$AY$1*60,0), 1 )))</f>
        <v/>
      </c>
      <c r="NS238" s="347" t="str" cm="1">
        <f t="array" ref="NS238">IF($ND238=0,"",(IFERROR( (IFERROR($ND238/FRACAS!$AY$1*60,0) - SUMPRODUCT( (FRACAS!$K$5:$K$9999=NS$2) * IFERROR(FRACAS!$AN$5:$AN$9999,0) ) ) / IFERROR($ND238/FRACAS!$AY$1*60,0), 1 )))</f>
        <v/>
      </c>
      <c r="NT238" s="347" t="str" cm="1">
        <f t="array" ref="NT238">IF($ND238=0,"",(IFERROR( (IFERROR($ND238/FRACAS!$AY$1*60,0) - SUMPRODUCT( (FRACAS!$K$5:$K$9999=NT$2) * IFERROR(FRACAS!$AN$5:$AN$9999,0) ) ) / IFERROR($ND238/FRACAS!$AY$1*60,0), 1 )))</f>
        <v/>
      </c>
      <c r="NU238" s="347" t="str" cm="1">
        <f t="array" ref="NU238">IF($ND238=0,"",(IFERROR( (IFERROR($ND238/FRACAS!$AY$1*60,0) - SUMPRODUCT( (FRACAS!$K$5:$K$9999=NU$2) * IFERROR(FRACAS!$AN$5:$AN$9999,0) ) ) / IFERROR($ND238/FRACAS!$AY$1*60,0), 1 )))</f>
        <v/>
      </c>
      <c r="NV238" s="347" t="str" cm="1">
        <f t="array" ref="NV238">IF($ND238=0,"",(IFERROR( (IFERROR($ND238/FRACAS!$AY$1*60,0) - SUMPRODUCT( (FRACAS!$K$5:$K$9999=NV$2) * IFERROR(FRACAS!$AN$5:$AN$9999,0) ) ) / IFERROR($ND238/FRACAS!$AY$1*60,0), 1 )))</f>
        <v/>
      </c>
      <c r="NW238" s="347" t="str" cm="1">
        <f t="array" ref="NW238">IF($ND238=0,"",(IFERROR( (IFERROR($ND238/FRACAS!$AY$1*60,0) - SUMPRODUCT( (FRACAS!$K$5:$K$9999=NW$2) * IFERROR(FRACAS!$AN$5:$AN$9999,0) ) ) / IFERROR($ND238/FRACAS!$AY$1*60,0), 1 )))</f>
        <v/>
      </c>
      <c r="NX238" s="347" t="str" cm="1">
        <f t="array" ref="NX238">IF($ND238=0,"",(IFERROR( (IFERROR($ND238/FRACAS!$AY$1*60,0) - SUMPRODUCT( (FRACAS!$K$5:$K$9999=NX$2) * IFERROR(FRACAS!$AN$5:$AN$9999,0) ) ) / IFERROR($ND238/FRACAS!$AY$1*60,0), 1 )))</f>
        <v/>
      </c>
      <c r="NY238" s="347" t="str" cm="1">
        <f t="array" ref="NY238">IF($ND238=0,"",(IFERROR( (IFERROR($ND238/FRACAS!$AY$1*60,0) - SUMPRODUCT( (FRACAS!$K$5:$K$9999=NY$2) * IFERROR(FRACAS!$AN$5:$AN$9999,0) ) ) / IFERROR($ND238/FRACAS!$AY$1*60,0), 1 )))</f>
        <v/>
      </c>
      <c r="NZ238" s="347" t="str" cm="1">
        <f t="array" ref="NZ238">IF($ND238=0,"",(IFERROR( (IFERROR($ND238/FRACAS!$AY$1*60,0) - SUMPRODUCT( (FRACAS!$K$5:$K$9999=NZ$2) * IFERROR(FRACAS!$AN$5:$AN$9999,0) ) ) / IFERROR($ND238/FRACAS!$AY$1*60,0), 1 )))</f>
        <v/>
      </c>
      <c r="OA238" s="347" t="str" cm="1">
        <f t="array" ref="OA238">IF($ND238=0,"",(IFERROR( (IFERROR($ND238/FRACAS!$AY$1*60,0) - SUMPRODUCT( (FRACAS!$K$5:$K$9999=OA$2) * IFERROR(FRACAS!$AN$5:$AN$9999,0) ) ) / IFERROR($ND238/FRACAS!$AY$1*60,0), 1 )))</f>
        <v/>
      </c>
      <c r="OB238" s="347" t="str" cm="1">
        <f t="array" ref="OB238">IF($ND238=0,"",(IFERROR( (IFERROR($ND238/FRACAS!$AY$1*60,0) - SUMPRODUCT( (FRACAS!$K$5:$K$9999=OB$2) * IFERROR(FRACAS!$AN$5:$AN$9999,0) ) ) / IFERROR($ND238/FRACAS!$AY$1*60,0), 1 )))</f>
        <v/>
      </c>
      <c r="OC238" s="347" t="str" cm="1">
        <f t="array" ref="OC238">IF($ND238=0,"",(IFERROR( (IFERROR($ND238/FRACAS!$AY$1*60,0) - SUMPRODUCT( (FRACAS!$K$5:$K$9999=OC$2) * IFERROR(FRACAS!$AN$5:$AN$9999,0) ) ) / IFERROR($ND238/FRACAS!$AY$1*60,0), 1 )))</f>
        <v/>
      </c>
      <c r="OD238" s="347" t="str" cm="1">
        <f t="array" ref="OD238">IF($ND238=0,"",(IFERROR( (IFERROR($ND238/FRACAS!$AY$1*60,0) - SUMPRODUCT( (FRACAS!$K$5:$K$9999=OD$2) * IFERROR(FRACAS!$AN$5:$AN$9999,0) ) ) / IFERROR($ND238/FRACAS!$AY$1*60,0), 1 )))</f>
        <v/>
      </c>
      <c r="OE238" s="347" t="str" cm="1">
        <f t="array" ref="OE238">IF($ND238=0,"",(IFERROR( (IFERROR($ND238/FRACAS!$AY$1*60,0) - SUMPRODUCT( (FRACAS!$K$5:$K$9999=OE$2) * IFERROR(FRACAS!$AN$5:$AN$9999,0) ) ) / IFERROR($ND238/FRACAS!$AY$1*60,0), 1 )))</f>
        <v/>
      </c>
      <c r="OF238" s="347" t="str" cm="1">
        <f t="array" ref="OF238">IF($ND238=0,"",(IFERROR( (IFERROR($ND238/FRACAS!$AY$1*60,0) - SUMPRODUCT( (FRACAS!$K$5:$K$9999=OF$2) * IFERROR(FRACAS!$AN$5:$AN$9999,0) ) ) / IFERROR($ND238/FRACAS!$AY$1*60,0), 1 )))</f>
        <v/>
      </c>
      <c r="OG238" s="347" t="str" cm="1">
        <f t="array" ref="OG238">IF($ND238=0,"",(IFERROR( (IFERROR($ND238/FRACAS!$AY$1*60,0) - SUMPRODUCT( (FRACAS!$K$5:$K$9999=OG$2) * IFERROR(FRACAS!$AN$5:$AN$9999,0) ) ) / IFERROR($ND238/FRACAS!$AY$1*60,0), 1 )))</f>
        <v/>
      </c>
      <c r="OH238" s="347" t="str" cm="1">
        <f t="array" ref="OH238">IF($ND238=0,"",(IFERROR( (IFERROR($ND238/FRACAS!$AY$1*60,0) - SUMPRODUCT( (FRACAS!$K$5:$K$9999=OH$2) * IFERROR(FRACAS!$AN$5:$AN$9999,0) ) ) / IFERROR($ND238/FRACAS!$AY$1*60,0), 1 )))</f>
        <v/>
      </c>
      <c r="OI238" s="347" t="str" cm="1">
        <f t="array" ref="OI238">IF($ND238=0,"",(IFERROR( (IFERROR($ND238/FRACAS!$AY$1*60,0) - SUMPRODUCT( (FRACAS!$K$5:$K$9999=OI$2) * IFERROR(FRACAS!$AN$5:$AN$9999,0) ) ) / IFERROR($ND238/FRACAS!$AY$1*60,0), 1 )))</f>
        <v/>
      </c>
      <c r="OJ238" s="347" t="str" cm="1">
        <f t="array" ref="OJ238">IF($ND238=0,"",(IFERROR( (IFERROR($ND238/FRACAS!$AY$1*60,0) - SUMPRODUCT( (FRACAS!$K$5:$K$9999=OJ$2) * IFERROR(FRACAS!$AN$5:$AN$9999,0) ) ) / IFERROR($ND238/FRACAS!$AY$1*60,0), 1 )))</f>
        <v/>
      </c>
      <c r="OK238" s="347" t="str" cm="1">
        <f t="array" ref="OK238">IF($ND238=0,"",(IFERROR( (IFERROR($ND238/FRACAS!$AY$1*60,0) - SUMPRODUCT( (FRACAS!$K$5:$K$9999=OK$2) * IFERROR(FRACAS!$AN$5:$AN$9999,0) ) ) / IFERROR($ND238/FRACAS!$AY$1*60,0), 1 )))</f>
        <v/>
      </c>
      <c r="OL238" s="347" t="str" cm="1">
        <f t="array" ref="OL238">IF($ND238=0,"",(IFERROR( (IFERROR($ND238/FRACAS!$AY$1*60,0) - SUMPRODUCT( (FRACAS!$K$5:$K$9999=OL$2) * IFERROR(FRACAS!$AN$5:$AN$9999,0) ) ) / IFERROR($ND238/FRACAS!$AY$1*60,0), 1 )))</f>
        <v/>
      </c>
      <c r="OM238" s="347" t="str" cm="1">
        <f t="array" ref="OM238">IF($ND238=0,"",(IFERROR( (IFERROR($ND238/FRACAS!$AY$1*60,0) - SUMPRODUCT( (FRACAS!$K$5:$K$9999=OM$2) * IFERROR(FRACAS!$AN$5:$AN$9999,0) ) ) / IFERROR($ND238/FRACAS!$AY$1*60,0), 1 )))</f>
        <v/>
      </c>
      <c r="ON238" s="347" t="str" cm="1">
        <f t="array" ref="ON238">IF($ND238=0,"",(IFERROR( (IFERROR($ND238/FRACAS!$AY$1*60,0) - SUMPRODUCT( (FRACAS!$K$5:$K$9999=ON$2) * IFERROR(FRACAS!$AN$5:$AN$9999,0) ) ) / IFERROR($ND238/FRACAS!$AY$1*60,0), 1 )))</f>
        <v/>
      </c>
    </row>
    <row r="239" spans="2:404" ht="15" customHeight="1">
      <c r="B239" s="301" t="s">
        <v>242</v>
      </c>
      <c r="C239" s="302">
        <v>46899</v>
      </c>
      <c r="D239" s="279"/>
      <c r="E239" s="279"/>
      <c r="F239" s="279"/>
      <c r="G239" s="279"/>
      <c r="H239" s="279"/>
      <c r="I239" s="279"/>
      <c r="J239" s="279"/>
      <c r="K239" s="279"/>
      <c r="L239" s="279"/>
      <c r="M239" s="280"/>
      <c r="N239" s="305"/>
      <c r="O239" s="279"/>
      <c r="P239" s="279"/>
      <c r="Q239" s="279"/>
      <c r="R239" s="279"/>
      <c r="S239" s="279"/>
      <c r="T239" s="279"/>
      <c r="U239" s="279"/>
      <c r="V239" s="279"/>
      <c r="W239" s="279"/>
      <c r="X239" s="279"/>
      <c r="Y239" s="279"/>
      <c r="Z239" s="279"/>
      <c r="AA239" s="279"/>
      <c r="AB239" s="279"/>
      <c r="AC239" s="279"/>
      <c r="AD239" s="279"/>
      <c r="AE239" s="279"/>
      <c r="AF239" s="279"/>
      <c r="AG239" s="279"/>
      <c r="AH239" s="279"/>
      <c r="AI239" s="279"/>
      <c r="AJ239" s="279"/>
      <c r="AK239" s="279"/>
      <c r="AL239" s="279"/>
      <c r="AM239" s="279"/>
      <c r="AN239" s="279"/>
      <c r="AO239" s="279"/>
      <c r="AP239" s="279"/>
      <c r="AQ239" s="279"/>
      <c r="AR239" s="279"/>
      <c r="AS239" s="279"/>
      <c r="AT239" s="279"/>
      <c r="AU239" s="279"/>
      <c r="AV239" s="279"/>
      <c r="AW239" s="279"/>
      <c r="AX239" s="279"/>
      <c r="AY239" s="279"/>
      <c r="AZ239" s="279"/>
      <c r="BA239" s="280"/>
      <c r="BB239" s="266"/>
      <c r="BD239" s="352"/>
      <c r="BE239" s="352"/>
      <c r="BF239" s="352"/>
      <c r="BG239" s="352"/>
      <c r="BH239" s="352"/>
      <c r="BI239" s="352"/>
      <c r="BJ239" s="352"/>
      <c r="BK239" s="352"/>
      <c r="BL239" s="352"/>
      <c r="BM239" s="352"/>
      <c r="BN239" s="352"/>
      <c r="BO239" s="352"/>
      <c r="BP239" s="352"/>
      <c r="BQ239" s="352"/>
      <c r="BR239" s="352"/>
      <c r="BS239" s="352"/>
      <c r="BT239" s="352"/>
      <c r="BU239" s="352"/>
      <c r="BV239" s="352"/>
      <c r="BW239" s="352"/>
      <c r="BX239" s="352"/>
      <c r="BY239" s="352"/>
      <c r="BZ239" s="352"/>
      <c r="CA239" s="352"/>
      <c r="CB239" s="352"/>
      <c r="CC239" s="352"/>
      <c r="CD239" s="352"/>
      <c r="CE239" s="352"/>
      <c r="CF239" s="352"/>
      <c r="CG239" s="352"/>
      <c r="CH239" s="352"/>
      <c r="CI239" s="352"/>
      <c r="CJ239" s="352"/>
      <c r="CK239" s="352"/>
      <c r="CL239" s="352"/>
      <c r="CM239" s="352"/>
      <c r="CN239" s="352"/>
      <c r="CO239" s="352"/>
      <c r="CP239" s="352"/>
      <c r="CQ239" s="352"/>
      <c r="CR239" s="352"/>
      <c r="CS239" s="352"/>
      <c r="CT239" s="352"/>
      <c r="CU239" s="352"/>
      <c r="CV239" s="352"/>
      <c r="CW239" s="352"/>
      <c r="CX239" s="352"/>
      <c r="CY239" s="352"/>
      <c r="CZ239" s="352"/>
      <c r="DA239" s="352"/>
      <c r="DC239" s="266">
        <f t="shared" si="19"/>
        <v>0</v>
      </c>
      <c r="DD239" s="302" t="str">
        <f t="shared" si="20"/>
        <v/>
      </c>
      <c r="DE239" s="328" t="str">
        <f>IF(D239&gt; 0,(COUNTIFS(FRACAS!$B$5:$B$9997, D$4, FRACAS!$D$5:$D$9997, "&lt;="&amp;D239)), "" )</f>
        <v/>
      </c>
      <c r="DF239" s="282" t="str">
        <f>IF(E239&gt; 0,(COUNTIFS(FRACAS!$B$5:$B$9997, E$4, FRACAS!$D$5:$D$9997, "&lt;="&amp;E239)), "" )</f>
        <v/>
      </c>
      <c r="DG239" s="282" t="str">
        <f>IF(F239&gt; 0,(COUNTIFS(FRACAS!$B$5:$B$9997, F$4, FRACAS!$D$5:$D$9997, "&lt;="&amp;F239)), "" )</f>
        <v/>
      </c>
      <c r="DH239" s="282" t="str">
        <f>IF(G239&gt; 0,(COUNTIFS(FRACAS!$B$5:$B$9997, G$4, FRACAS!$D$5:$D$9997, "&lt;="&amp;G239)), "" )</f>
        <v/>
      </c>
      <c r="DI239" s="282" t="str">
        <f>IF(H239&gt; 0,(COUNTIFS(FRACAS!$B$5:$B$9997, H$4, FRACAS!$D$5:$D$9997, "&lt;="&amp;H239)), "" )</f>
        <v/>
      </c>
      <c r="DJ239" s="282" t="str">
        <f>IF(I239&gt; 0,(COUNTIFS(FRACAS!$B$5:$B$9997, I$4, FRACAS!$D$5:$D$9997, "&lt;="&amp;I239)), "" )</f>
        <v/>
      </c>
      <c r="DK239" s="282" t="str">
        <f>IF(J239&gt; 0,(COUNTIFS(FRACAS!$B$5:$B$9997, J$4, FRACAS!$D$5:$D$9997, "&lt;="&amp;J239)), "" )</f>
        <v/>
      </c>
      <c r="DL239" s="282" t="str">
        <f>IF(K239&gt; 0,(COUNTIFS(FRACAS!$B$5:$B$9997, K$4, FRACAS!$D$5:$D$9997, "&lt;="&amp;K239)), "" )</f>
        <v/>
      </c>
      <c r="DM239" s="282" t="str">
        <f>IF(L239&gt; 0,(COUNTIFS(FRACAS!$B$5:$B$9997, L$4, FRACAS!$D$5:$D$9997, "&lt;="&amp;L239)), "" )</f>
        <v/>
      </c>
      <c r="DN239" s="282" t="str">
        <f>IF(M239&gt; 0,(COUNTIFS(FRACAS!$B$5:$B$9997, M$4, FRACAS!$D$5:$D$9997, "&lt;="&amp;M239)), "" )</f>
        <v/>
      </c>
      <c r="DO239" s="308"/>
      <c r="DP239" s="276"/>
      <c r="DQ239" s="276"/>
      <c r="DR239" s="276"/>
      <c r="DS239" s="276"/>
      <c r="DT239" s="276"/>
      <c r="DU239" s="276"/>
      <c r="DV239" s="276"/>
      <c r="DW239" s="276"/>
      <c r="DX239" s="276"/>
      <c r="DY239" s="276"/>
      <c r="DZ239" s="276"/>
      <c r="EA239" s="276"/>
      <c r="EB239" s="276"/>
      <c r="EC239" s="276"/>
      <c r="ED239" s="276"/>
      <c r="EE239" s="276"/>
      <c r="EF239" s="276"/>
      <c r="EG239" s="276"/>
      <c r="EH239" s="276"/>
      <c r="EI239" s="276"/>
      <c r="EJ239" s="276"/>
      <c r="EK239" s="276"/>
      <c r="EL239" s="276"/>
      <c r="EM239" s="276"/>
      <c r="EN239" s="276"/>
      <c r="EO239" s="276"/>
      <c r="EP239" s="276"/>
      <c r="EQ239" s="276"/>
      <c r="ER239" s="276"/>
      <c r="ES239" s="276"/>
      <c r="ET239" s="276"/>
      <c r="EU239" s="276"/>
      <c r="EV239" s="276"/>
      <c r="EW239" s="276"/>
      <c r="EX239" s="276"/>
      <c r="EY239" s="276"/>
      <c r="EZ239" s="276"/>
      <c r="FA239" s="276"/>
      <c r="FB239" s="277"/>
      <c r="JN239" s="310"/>
      <c r="JO239" s="309"/>
      <c r="JP239" s="309"/>
      <c r="JQ239" s="309"/>
      <c r="JR239" s="309"/>
      <c r="JS239" s="309"/>
      <c r="JT239" s="309"/>
      <c r="JU239" s="309"/>
      <c r="JV239" s="309"/>
      <c r="JW239" s="309"/>
      <c r="JX239" s="309"/>
      <c r="JY239" s="309"/>
      <c r="JZ239" s="309"/>
      <c r="KA239" s="309"/>
      <c r="KB239" s="309"/>
      <c r="KC239" s="309"/>
      <c r="KD239" s="309"/>
      <c r="KE239" s="309"/>
      <c r="KF239" s="309"/>
      <c r="KG239" s="309"/>
      <c r="KH239" s="309"/>
      <c r="KI239" s="309"/>
      <c r="KJ239" s="309"/>
      <c r="KK239" s="309"/>
      <c r="KL239" s="309"/>
      <c r="KM239" s="309"/>
      <c r="KN239" s="309"/>
      <c r="KO239" s="309"/>
      <c r="KP239" s="309"/>
      <c r="KQ239" s="309"/>
      <c r="KR239" s="309"/>
      <c r="KS239" s="309"/>
      <c r="KT239" s="309"/>
      <c r="KU239" s="309"/>
      <c r="KV239" s="309"/>
      <c r="KW239" s="309"/>
      <c r="KX239" s="309"/>
      <c r="KY239" s="309"/>
      <c r="KZ239" s="309"/>
      <c r="LA239" s="309"/>
      <c r="LC239" s="302" t="str">
        <f t="shared" si="22"/>
        <v/>
      </c>
      <c r="LD239" s="354" t="str" cm="1">
        <f t="array" ref="LD239">IFERROR(
    (((D239/FRACAS!$AY$1)*60))
    /
    (((D239/FRACAS!$AY$1)*60) + SUMPRODUCT((FRACAS!$B$5:$B$9997=D$4)*(FRACAS!$D$5:$D$9997&lt;=D239)*(IFERROR(FRACAS!$AM$5:$AM$9997,0)))
    ),"")</f>
        <v/>
      </c>
      <c r="LE239" s="354" t="str" cm="1">
        <f t="array" ref="LE239">IFERROR(
    (((E239/FRACAS!$AY$1)*60))
    /
    (((E239/FRACAS!$AY$1)*60) + SUMPRODUCT((FRACAS!$B$5:$B$9997=E$4)*(FRACAS!$D$5:$D$9997&lt;=E239)*(IFERROR(FRACAS!$AM$5:$AM$9997,0)))
    ),"")</f>
        <v/>
      </c>
      <c r="LF239" s="354" t="str" cm="1">
        <f t="array" ref="LF239">IFERROR(
    (((F239/FRACAS!$AY$1)*60))
    /
    (((F239/FRACAS!$AY$1)*60) + SUMPRODUCT((FRACAS!$B$5:$B$9997=F$4)*(FRACAS!$D$5:$D$9997&lt;=F239)*(IFERROR(FRACAS!$AM$5:$AM$9997,0)))
    ),"")</f>
        <v/>
      </c>
      <c r="LG239" s="354" t="str" cm="1">
        <f t="array" ref="LG239">IFERROR(
    (((G239/FRACAS!$AY$1)*60))
    /
    (((G239/FRACAS!$AY$1)*60) + SUMPRODUCT((FRACAS!$B$5:$B$9997=G$4)*(FRACAS!$D$5:$D$9997&lt;=G239)*(IFERROR(FRACAS!$AM$5:$AM$9997,0)))
    ),"")</f>
        <v/>
      </c>
      <c r="LH239" s="354" t="str" cm="1">
        <f t="array" ref="LH239">IFERROR(
    (((H239/FRACAS!$AY$1)*60))
    /
    (((H239/FRACAS!$AY$1)*60) + SUMPRODUCT((FRACAS!$B$5:$B$9997=H$4)*(FRACAS!$D$5:$D$9997&lt;=H239)*(IFERROR(FRACAS!$AM$5:$AM$9997,0)))
    ),"")</f>
        <v/>
      </c>
      <c r="LI239" s="354" t="str" cm="1">
        <f t="array" ref="LI239">IFERROR(
    (((I239/FRACAS!$AY$1)*60))
    /
    (((I239/FRACAS!$AY$1)*60) + SUMPRODUCT((FRACAS!$B$5:$B$9997=I$4)*(FRACAS!$D$5:$D$9997&lt;=I239)*(IFERROR(FRACAS!$AM$5:$AM$9997,0)))
    ),"")</f>
        <v/>
      </c>
      <c r="LJ239" s="354" t="str" cm="1">
        <f t="array" ref="LJ239">IFERROR(
    (((J239/FRACAS!$AY$1)*60))
    /
    (((J239/FRACAS!$AY$1)*60) + SUMPRODUCT((FRACAS!$B$5:$B$9997=J$4)*(FRACAS!$D$5:$D$9997&lt;=J239)*(IFERROR(FRACAS!$AM$5:$AM$9997,0)))
    ),"")</f>
        <v/>
      </c>
      <c r="LK239" s="354" t="str" cm="1">
        <f t="array" ref="LK239">IFERROR(
    (((K239/FRACAS!$AY$1)*60))
    /
    (((K239/FRACAS!$AY$1)*60) + SUMPRODUCT((FRACAS!$B$5:$B$9997=K$4)*(FRACAS!$D$5:$D$9997&lt;=K239)*(IFERROR(FRACAS!$AM$5:$AM$9997,0)))
    ),"")</f>
        <v/>
      </c>
      <c r="LL239" s="354" t="str" cm="1">
        <f t="array" ref="LL239">IFERROR(
    (((L239/FRACAS!$AY$1)*60))
    /
    (((L239/FRACAS!$AY$1)*60) + SUMPRODUCT((FRACAS!$B$5:$B$9997=L$4)*(FRACAS!$D$5:$D$9997&lt;=L239)*(IFERROR(FRACAS!$AM$5:$AM$9997,0)))
    ),"")</f>
        <v/>
      </c>
      <c r="LM239" s="354" t="str" cm="1">
        <f t="array" ref="LM239">IFERROR(
    (((M239/FRACAS!$AY$1)*60))
    /
    (((M239/FRACAS!$AY$1)*60) + SUMPRODUCT((FRACAS!$B$5:$B$9997=M$4)*(FRACAS!$D$5:$D$9997&lt;=M239)*(IFERROR(FRACAS!$AM$5:$AM$9997,0)))
    ),"")</f>
        <v/>
      </c>
      <c r="LN239" s="308"/>
      <c r="LO239" s="276"/>
      <c r="LP239" s="276"/>
      <c r="LQ239" s="276"/>
      <c r="LR239" s="276"/>
      <c r="LS239" s="276"/>
      <c r="LT239" s="276"/>
      <c r="LU239" s="276"/>
      <c r="LV239" s="276"/>
      <c r="LW239" s="276"/>
      <c r="LX239" s="276"/>
      <c r="LY239" s="276"/>
      <c r="LZ239" s="276"/>
      <c r="MA239" s="276"/>
      <c r="MB239" s="276"/>
      <c r="MC239" s="276"/>
      <c r="MD239" s="276"/>
      <c r="ME239" s="276"/>
      <c r="MF239" s="276"/>
      <c r="MG239" s="276"/>
      <c r="MH239" s="276"/>
      <c r="MI239" s="276"/>
      <c r="MJ239" s="276"/>
      <c r="MK239" s="276"/>
      <c r="ML239" s="276"/>
      <c r="MM239" s="276"/>
      <c r="MN239" s="276"/>
      <c r="MO239" s="276"/>
      <c r="MP239" s="276"/>
      <c r="MQ239" s="276"/>
      <c r="MR239" s="276"/>
      <c r="MS239" s="276"/>
      <c r="MT239" s="276"/>
      <c r="MU239" s="276"/>
      <c r="MV239" s="276"/>
      <c r="MW239" s="276"/>
      <c r="MX239" s="276"/>
      <c r="MY239" s="276"/>
      <c r="MZ239" s="276"/>
      <c r="NA239" s="277"/>
      <c r="ND239" s="345">
        <f t="shared" si="23"/>
        <v>0</v>
      </c>
      <c r="NE239" s="346" t="str">
        <f t="shared" si="21"/>
        <v/>
      </c>
      <c r="NF239" s="347" t="str" cm="1">
        <f t="array" ref="NF239">IF($ND239=0,"",(IFERROR( (IFERROR($ND239/FRACAS!$AY$1*60,0) - SUMPRODUCT( (FRACAS!$K$5:$K$9999=NF$2) * IFERROR(FRACAS!$AN$5:$AN$9999,0) ) ) / IFERROR($ND239/FRACAS!$AY$1*60,0), 1 )))</f>
        <v/>
      </c>
      <c r="NG239" s="347" t="str" cm="1">
        <f t="array" ref="NG239">IF($ND239=0,"",(IFERROR( (IFERROR($ND239/FRACAS!$AY$1*60,0) - SUMPRODUCT( (FRACAS!$K$5:$K$9999=NG$2) * IFERROR(FRACAS!$AN$5:$AN$9999,0) ) ) / IFERROR($ND239/FRACAS!$AY$1*60,0), 1 )))</f>
        <v/>
      </c>
      <c r="NH239" s="347" t="str" cm="1">
        <f t="array" ref="NH239">IF($ND239=0,"",(IFERROR( (IFERROR($ND239/FRACAS!$AY$1*60,0) - SUMPRODUCT( (FRACAS!$K$5:$K$9999=NH$2) * IFERROR(FRACAS!$AN$5:$AN$9999,0) ) ) / IFERROR($ND239/FRACAS!$AY$1*60,0), 1 )))</f>
        <v/>
      </c>
      <c r="NI239" s="347" t="str" cm="1">
        <f t="array" ref="NI239">IF($ND239=0,"",(IFERROR( (IFERROR($ND239/FRACAS!$AY$1*60,0) - SUMPRODUCT( (FRACAS!$K$5:$K$9999=NI$2) * IFERROR(FRACAS!$AN$5:$AN$9999,0) ) ) / IFERROR($ND239/FRACAS!$AY$1*60,0), 1 )))</f>
        <v/>
      </c>
      <c r="NJ239" s="347" t="str" cm="1">
        <f t="array" ref="NJ239">IF($ND239=0,"",(IFERROR( (IFERROR($ND239/FRACAS!$AY$1*60,0) - SUMPRODUCT( (FRACAS!$K$5:$K$9999=NJ$2) * IFERROR(FRACAS!$AN$5:$AN$9999,0) ) ) / IFERROR($ND239/FRACAS!$AY$1*60,0), 1 )))</f>
        <v/>
      </c>
      <c r="NK239" s="347" t="str" cm="1">
        <f t="array" ref="NK239">IF($ND239=0,"",(IFERROR( (IFERROR($ND239/FRACAS!$AY$1*60,0) - SUMPRODUCT( (FRACAS!$K$5:$K$9999=NK$2) * IFERROR(FRACAS!$AN$5:$AN$9999,0) ) ) / IFERROR($ND239/FRACAS!$AY$1*60,0), 1 )))</f>
        <v/>
      </c>
      <c r="NL239" s="347" t="str" cm="1">
        <f t="array" ref="NL239">IF($ND239=0,"",(IFERROR( (IFERROR($ND239/FRACAS!$AY$1*60,0) - SUMPRODUCT( (FRACAS!$K$5:$K$9999=NL$2) * IFERROR(FRACAS!$AN$5:$AN$9999,0) ) ) / IFERROR($ND239/FRACAS!$AY$1*60,0), 1 )))</f>
        <v/>
      </c>
      <c r="NM239" s="347" t="str" cm="1">
        <f t="array" ref="NM239">IF($ND239=0,"",(IFERROR( (IFERROR($ND239/FRACAS!$AY$1*60,0) - SUMPRODUCT( (FRACAS!$K$5:$K$9999=NM$2) * IFERROR(FRACAS!$AN$5:$AN$9999,0) ) ) / IFERROR($ND239/FRACAS!$AY$1*60,0), 1 )))</f>
        <v/>
      </c>
      <c r="NN239" s="347" t="str" cm="1">
        <f t="array" ref="NN239">IF($ND239=0,"",(IFERROR( (IFERROR($ND239/FRACAS!$AY$1*60,0) - SUMPRODUCT( (FRACAS!$K$5:$K$9999=NN$2) * IFERROR(FRACAS!$AN$5:$AN$9999,0) ) ) / IFERROR($ND239/FRACAS!$AY$1*60,0), 1 )))</f>
        <v/>
      </c>
      <c r="NO239" s="347" t="str" cm="1">
        <f t="array" ref="NO239">IF($ND239=0,"",(IFERROR( (IFERROR($ND239/FRACAS!$AY$1*60,0) - SUMPRODUCT( (FRACAS!$K$5:$K$9999=NO$2) * IFERROR(FRACAS!$AN$5:$AN$9999,0) ) ) / IFERROR($ND239/FRACAS!$AY$1*60,0), 1 )))</f>
        <v/>
      </c>
      <c r="NP239" s="347" t="str" cm="1">
        <f t="array" ref="NP239">IF($ND239=0,"",(IFERROR( (IFERROR($ND239/FRACAS!$AY$1*60,0) - SUMPRODUCT( (FRACAS!$K$5:$K$9999=NP$2) * IFERROR(FRACAS!$AN$5:$AN$9999,0) ) ) / IFERROR($ND239/FRACAS!$AY$1*60,0), 1 )))</f>
        <v/>
      </c>
      <c r="NQ239" s="347" t="str" cm="1">
        <f t="array" ref="NQ239">IF($ND239=0,"",(IFERROR( (IFERROR($ND239/FRACAS!$AY$1*60,0) - SUMPRODUCT( (FRACAS!$K$5:$K$9999=NQ$2) * IFERROR(FRACAS!$AN$5:$AN$9999,0) ) ) / IFERROR($ND239/FRACAS!$AY$1*60,0), 1 )))</f>
        <v/>
      </c>
      <c r="NR239" s="347" t="str" cm="1">
        <f t="array" ref="NR239">IF($ND239=0,"",(IFERROR( (IFERROR($ND239/FRACAS!$AY$1*60,0) - SUMPRODUCT( (FRACAS!$K$5:$K$9999=NR$2) * IFERROR(FRACAS!$AN$5:$AN$9999,0) ) ) / IFERROR($ND239/FRACAS!$AY$1*60,0), 1 )))</f>
        <v/>
      </c>
      <c r="NS239" s="347" t="str" cm="1">
        <f t="array" ref="NS239">IF($ND239=0,"",(IFERROR( (IFERROR($ND239/FRACAS!$AY$1*60,0) - SUMPRODUCT( (FRACAS!$K$5:$K$9999=NS$2) * IFERROR(FRACAS!$AN$5:$AN$9999,0) ) ) / IFERROR($ND239/FRACAS!$AY$1*60,0), 1 )))</f>
        <v/>
      </c>
      <c r="NT239" s="347" t="str" cm="1">
        <f t="array" ref="NT239">IF($ND239=0,"",(IFERROR( (IFERROR($ND239/FRACAS!$AY$1*60,0) - SUMPRODUCT( (FRACAS!$K$5:$K$9999=NT$2) * IFERROR(FRACAS!$AN$5:$AN$9999,0) ) ) / IFERROR($ND239/FRACAS!$AY$1*60,0), 1 )))</f>
        <v/>
      </c>
      <c r="NU239" s="347" t="str" cm="1">
        <f t="array" ref="NU239">IF($ND239=0,"",(IFERROR( (IFERROR($ND239/FRACAS!$AY$1*60,0) - SUMPRODUCT( (FRACAS!$K$5:$K$9999=NU$2) * IFERROR(FRACAS!$AN$5:$AN$9999,0) ) ) / IFERROR($ND239/FRACAS!$AY$1*60,0), 1 )))</f>
        <v/>
      </c>
      <c r="NV239" s="347" t="str" cm="1">
        <f t="array" ref="NV239">IF($ND239=0,"",(IFERROR( (IFERROR($ND239/FRACAS!$AY$1*60,0) - SUMPRODUCT( (FRACAS!$K$5:$K$9999=NV$2) * IFERROR(FRACAS!$AN$5:$AN$9999,0) ) ) / IFERROR($ND239/FRACAS!$AY$1*60,0), 1 )))</f>
        <v/>
      </c>
      <c r="NW239" s="347" t="str" cm="1">
        <f t="array" ref="NW239">IF($ND239=0,"",(IFERROR( (IFERROR($ND239/FRACAS!$AY$1*60,0) - SUMPRODUCT( (FRACAS!$K$5:$K$9999=NW$2) * IFERROR(FRACAS!$AN$5:$AN$9999,0) ) ) / IFERROR($ND239/FRACAS!$AY$1*60,0), 1 )))</f>
        <v/>
      </c>
      <c r="NX239" s="347" t="str" cm="1">
        <f t="array" ref="NX239">IF($ND239=0,"",(IFERROR( (IFERROR($ND239/FRACAS!$AY$1*60,0) - SUMPRODUCT( (FRACAS!$K$5:$K$9999=NX$2) * IFERROR(FRACAS!$AN$5:$AN$9999,0) ) ) / IFERROR($ND239/FRACAS!$AY$1*60,0), 1 )))</f>
        <v/>
      </c>
      <c r="NY239" s="347" t="str" cm="1">
        <f t="array" ref="NY239">IF($ND239=0,"",(IFERROR( (IFERROR($ND239/FRACAS!$AY$1*60,0) - SUMPRODUCT( (FRACAS!$K$5:$K$9999=NY$2) * IFERROR(FRACAS!$AN$5:$AN$9999,0) ) ) / IFERROR($ND239/FRACAS!$AY$1*60,0), 1 )))</f>
        <v/>
      </c>
      <c r="NZ239" s="347" t="str" cm="1">
        <f t="array" ref="NZ239">IF($ND239=0,"",(IFERROR( (IFERROR($ND239/FRACAS!$AY$1*60,0) - SUMPRODUCT( (FRACAS!$K$5:$K$9999=NZ$2) * IFERROR(FRACAS!$AN$5:$AN$9999,0) ) ) / IFERROR($ND239/FRACAS!$AY$1*60,0), 1 )))</f>
        <v/>
      </c>
      <c r="OA239" s="347" t="str" cm="1">
        <f t="array" ref="OA239">IF($ND239=0,"",(IFERROR( (IFERROR($ND239/FRACAS!$AY$1*60,0) - SUMPRODUCT( (FRACAS!$K$5:$K$9999=OA$2) * IFERROR(FRACAS!$AN$5:$AN$9999,0) ) ) / IFERROR($ND239/FRACAS!$AY$1*60,0), 1 )))</f>
        <v/>
      </c>
      <c r="OB239" s="347" t="str" cm="1">
        <f t="array" ref="OB239">IF($ND239=0,"",(IFERROR( (IFERROR($ND239/FRACAS!$AY$1*60,0) - SUMPRODUCT( (FRACAS!$K$5:$K$9999=OB$2) * IFERROR(FRACAS!$AN$5:$AN$9999,0) ) ) / IFERROR($ND239/FRACAS!$AY$1*60,0), 1 )))</f>
        <v/>
      </c>
      <c r="OC239" s="347" t="str" cm="1">
        <f t="array" ref="OC239">IF($ND239=0,"",(IFERROR( (IFERROR($ND239/FRACAS!$AY$1*60,0) - SUMPRODUCT( (FRACAS!$K$5:$K$9999=OC$2) * IFERROR(FRACAS!$AN$5:$AN$9999,0) ) ) / IFERROR($ND239/FRACAS!$AY$1*60,0), 1 )))</f>
        <v/>
      </c>
      <c r="OD239" s="347" t="str" cm="1">
        <f t="array" ref="OD239">IF($ND239=0,"",(IFERROR( (IFERROR($ND239/FRACAS!$AY$1*60,0) - SUMPRODUCT( (FRACAS!$K$5:$K$9999=OD$2) * IFERROR(FRACAS!$AN$5:$AN$9999,0) ) ) / IFERROR($ND239/FRACAS!$AY$1*60,0), 1 )))</f>
        <v/>
      </c>
      <c r="OE239" s="347" t="str" cm="1">
        <f t="array" ref="OE239">IF($ND239=0,"",(IFERROR( (IFERROR($ND239/FRACAS!$AY$1*60,0) - SUMPRODUCT( (FRACAS!$K$5:$K$9999=OE$2) * IFERROR(FRACAS!$AN$5:$AN$9999,0) ) ) / IFERROR($ND239/FRACAS!$AY$1*60,0), 1 )))</f>
        <v/>
      </c>
      <c r="OF239" s="347" t="str" cm="1">
        <f t="array" ref="OF239">IF($ND239=0,"",(IFERROR( (IFERROR($ND239/FRACAS!$AY$1*60,0) - SUMPRODUCT( (FRACAS!$K$5:$K$9999=OF$2) * IFERROR(FRACAS!$AN$5:$AN$9999,0) ) ) / IFERROR($ND239/FRACAS!$AY$1*60,0), 1 )))</f>
        <v/>
      </c>
      <c r="OG239" s="347" t="str" cm="1">
        <f t="array" ref="OG239">IF($ND239=0,"",(IFERROR( (IFERROR($ND239/FRACAS!$AY$1*60,0) - SUMPRODUCT( (FRACAS!$K$5:$K$9999=OG$2) * IFERROR(FRACAS!$AN$5:$AN$9999,0) ) ) / IFERROR($ND239/FRACAS!$AY$1*60,0), 1 )))</f>
        <v/>
      </c>
      <c r="OH239" s="347" t="str" cm="1">
        <f t="array" ref="OH239">IF($ND239=0,"",(IFERROR( (IFERROR($ND239/FRACAS!$AY$1*60,0) - SUMPRODUCT( (FRACAS!$K$5:$K$9999=OH$2) * IFERROR(FRACAS!$AN$5:$AN$9999,0) ) ) / IFERROR($ND239/FRACAS!$AY$1*60,0), 1 )))</f>
        <v/>
      </c>
      <c r="OI239" s="347" t="str" cm="1">
        <f t="array" ref="OI239">IF($ND239=0,"",(IFERROR( (IFERROR($ND239/FRACAS!$AY$1*60,0) - SUMPRODUCT( (FRACAS!$K$5:$K$9999=OI$2) * IFERROR(FRACAS!$AN$5:$AN$9999,0) ) ) / IFERROR($ND239/FRACAS!$AY$1*60,0), 1 )))</f>
        <v/>
      </c>
      <c r="OJ239" s="347" t="str" cm="1">
        <f t="array" ref="OJ239">IF($ND239=0,"",(IFERROR( (IFERROR($ND239/FRACAS!$AY$1*60,0) - SUMPRODUCT( (FRACAS!$K$5:$K$9999=OJ$2) * IFERROR(FRACAS!$AN$5:$AN$9999,0) ) ) / IFERROR($ND239/FRACAS!$AY$1*60,0), 1 )))</f>
        <v/>
      </c>
      <c r="OK239" s="347" t="str" cm="1">
        <f t="array" ref="OK239">IF($ND239=0,"",(IFERROR( (IFERROR($ND239/FRACAS!$AY$1*60,0) - SUMPRODUCT( (FRACAS!$K$5:$K$9999=OK$2) * IFERROR(FRACAS!$AN$5:$AN$9999,0) ) ) / IFERROR($ND239/FRACAS!$AY$1*60,0), 1 )))</f>
        <v/>
      </c>
      <c r="OL239" s="347" t="str" cm="1">
        <f t="array" ref="OL239">IF($ND239=0,"",(IFERROR( (IFERROR($ND239/FRACAS!$AY$1*60,0) - SUMPRODUCT( (FRACAS!$K$5:$K$9999=OL$2) * IFERROR(FRACAS!$AN$5:$AN$9999,0) ) ) / IFERROR($ND239/FRACAS!$AY$1*60,0), 1 )))</f>
        <v/>
      </c>
      <c r="OM239" s="347" t="str" cm="1">
        <f t="array" ref="OM239">IF($ND239=0,"",(IFERROR( (IFERROR($ND239/FRACAS!$AY$1*60,0) - SUMPRODUCT( (FRACAS!$K$5:$K$9999=OM$2) * IFERROR(FRACAS!$AN$5:$AN$9999,0) ) ) / IFERROR($ND239/FRACAS!$AY$1*60,0), 1 )))</f>
        <v/>
      </c>
      <c r="ON239" s="347" t="str" cm="1">
        <f t="array" ref="ON239">IF($ND239=0,"",(IFERROR( (IFERROR($ND239/FRACAS!$AY$1*60,0) - SUMPRODUCT( (FRACAS!$K$5:$K$9999=ON$2) * IFERROR(FRACAS!$AN$5:$AN$9999,0) ) ) / IFERROR($ND239/FRACAS!$AY$1*60,0), 1 )))</f>
        <v/>
      </c>
    </row>
    <row r="240" spans="2:404" ht="15" customHeight="1">
      <c r="B240" s="301" t="s">
        <v>243</v>
      </c>
      <c r="C240" s="302">
        <v>46906</v>
      </c>
      <c r="D240" s="279"/>
      <c r="E240" s="279"/>
      <c r="F240" s="279"/>
      <c r="G240" s="279"/>
      <c r="H240" s="279"/>
      <c r="I240" s="279"/>
      <c r="J240" s="279"/>
      <c r="K240" s="279"/>
      <c r="L240" s="279"/>
      <c r="M240" s="280"/>
      <c r="N240" s="305"/>
      <c r="O240" s="279"/>
      <c r="P240" s="279"/>
      <c r="Q240" s="279"/>
      <c r="R240" s="279"/>
      <c r="S240" s="279"/>
      <c r="T240" s="279"/>
      <c r="U240" s="279"/>
      <c r="V240" s="279"/>
      <c r="W240" s="279"/>
      <c r="X240" s="279"/>
      <c r="Y240" s="279"/>
      <c r="Z240" s="279"/>
      <c r="AA240" s="279"/>
      <c r="AB240" s="279"/>
      <c r="AC240" s="279"/>
      <c r="AD240" s="279"/>
      <c r="AE240" s="279"/>
      <c r="AF240" s="279"/>
      <c r="AG240" s="279"/>
      <c r="AH240" s="279"/>
      <c r="AI240" s="279"/>
      <c r="AJ240" s="279"/>
      <c r="AK240" s="279"/>
      <c r="AL240" s="279"/>
      <c r="AM240" s="279"/>
      <c r="AN240" s="279"/>
      <c r="AO240" s="279"/>
      <c r="AP240" s="279"/>
      <c r="AQ240" s="279"/>
      <c r="AR240" s="279"/>
      <c r="AS240" s="279"/>
      <c r="AT240" s="279"/>
      <c r="AU240" s="279"/>
      <c r="AV240" s="279"/>
      <c r="AW240" s="279"/>
      <c r="AX240" s="279"/>
      <c r="AY240" s="279"/>
      <c r="AZ240" s="279"/>
      <c r="BA240" s="280"/>
      <c r="BB240" s="266"/>
      <c r="BD240" s="352"/>
      <c r="BE240" s="352"/>
      <c r="BF240" s="352"/>
      <c r="BG240" s="352"/>
      <c r="BH240" s="352"/>
      <c r="BI240" s="352"/>
      <c r="BJ240" s="352"/>
      <c r="BK240" s="352"/>
      <c r="BL240" s="352"/>
      <c r="BM240" s="352"/>
      <c r="BN240" s="352"/>
      <c r="BO240" s="352"/>
      <c r="BP240" s="352"/>
      <c r="BQ240" s="352"/>
      <c r="BR240" s="352"/>
      <c r="BS240" s="352"/>
      <c r="BT240" s="352"/>
      <c r="BU240" s="352"/>
      <c r="BV240" s="352"/>
      <c r="BW240" s="352"/>
      <c r="BX240" s="352"/>
      <c r="BY240" s="352"/>
      <c r="BZ240" s="352"/>
      <c r="CA240" s="352"/>
      <c r="CB240" s="352"/>
      <c r="CC240" s="352"/>
      <c r="CD240" s="352"/>
      <c r="CE240" s="352"/>
      <c r="CF240" s="352"/>
      <c r="CG240" s="352"/>
      <c r="CH240" s="352"/>
      <c r="CI240" s="352"/>
      <c r="CJ240" s="352"/>
      <c r="CK240" s="352"/>
      <c r="CL240" s="352"/>
      <c r="CM240" s="352"/>
      <c r="CN240" s="352"/>
      <c r="CO240" s="352"/>
      <c r="CP240" s="352"/>
      <c r="CQ240" s="352"/>
      <c r="CR240" s="352"/>
      <c r="CS240" s="352"/>
      <c r="CT240" s="352"/>
      <c r="CU240" s="352"/>
      <c r="CV240" s="352"/>
      <c r="CW240" s="352"/>
      <c r="CX240" s="352"/>
      <c r="CY240" s="352"/>
      <c r="CZ240" s="352"/>
      <c r="DA240" s="352"/>
      <c r="DC240" s="266">
        <f t="shared" si="19"/>
        <v>0</v>
      </c>
      <c r="DD240" s="302" t="str">
        <f t="shared" si="20"/>
        <v/>
      </c>
      <c r="DE240" s="328" t="str">
        <f>IF(D240&gt; 0,(COUNTIFS(FRACAS!$B$5:$B$9997, D$4, FRACAS!$D$5:$D$9997, "&lt;="&amp;D240)), "" )</f>
        <v/>
      </c>
      <c r="DF240" s="282" t="str">
        <f>IF(E240&gt; 0,(COUNTIFS(FRACAS!$B$5:$B$9997, E$4, FRACAS!$D$5:$D$9997, "&lt;="&amp;E240)), "" )</f>
        <v/>
      </c>
      <c r="DG240" s="282" t="str">
        <f>IF(F240&gt; 0,(COUNTIFS(FRACAS!$B$5:$B$9997, F$4, FRACAS!$D$5:$D$9997, "&lt;="&amp;F240)), "" )</f>
        <v/>
      </c>
      <c r="DH240" s="282" t="str">
        <f>IF(G240&gt; 0,(COUNTIFS(FRACAS!$B$5:$B$9997, G$4, FRACAS!$D$5:$D$9997, "&lt;="&amp;G240)), "" )</f>
        <v/>
      </c>
      <c r="DI240" s="282" t="str">
        <f>IF(H240&gt; 0,(COUNTIFS(FRACAS!$B$5:$B$9997, H$4, FRACAS!$D$5:$D$9997, "&lt;="&amp;H240)), "" )</f>
        <v/>
      </c>
      <c r="DJ240" s="282" t="str">
        <f>IF(I240&gt; 0,(COUNTIFS(FRACAS!$B$5:$B$9997, I$4, FRACAS!$D$5:$D$9997, "&lt;="&amp;I240)), "" )</f>
        <v/>
      </c>
      <c r="DK240" s="282" t="str">
        <f>IF(J240&gt; 0,(COUNTIFS(FRACAS!$B$5:$B$9997, J$4, FRACAS!$D$5:$D$9997, "&lt;="&amp;J240)), "" )</f>
        <v/>
      </c>
      <c r="DL240" s="282" t="str">
        <f>IF(K240&gt; 0,(COUNTIFS(FRACAS!$B$5:$B$9997, K$4, FRACAS!$D$5:$D$9997, "&lt;="&amp;K240)), "" )</f>
        <v/>
      </c>
      <c r="DM240" s="282" t="str">
        <f>IF(L240&gt; 0,(COUNTIFS(FRACAS!$B$5:$B$9997, L$4, FRACAS!$D$5:$D$9997, "&lt;="&amp;L240)), "" )</f>
        <v/>
      </c>
      <c r="DN240" s="282" t="str">
        <f>IF(M240&gt; 0,(COUNTIFS(FRACAS!$B$5:$B$9997, M$4, FRACAS!$D$5:$D$9997, "&lt;="&amp;M240)), "" )</f>
        <v/>
      </c>
      <c r="DO240" s="308"/>
      <c r="DP240" s="276"/>
      <c r="DQ240" s="276"/>
      <c r="DR240" s="276"/>
      <c r="DS240" s="276"/>
      <c r="DT240" s="276"/>
      <c r="DU240" s="276"/>
      <c r="DV240" s="276"/>
      <c r="DW240" s="276"/>
      <c r="DX240" s="276"/>
      <c r="DY240" s="276"/>
      <c r="DZ240" s="276"/>
      <c r="EA240" s="276"/>
      <c r="EB240" s="276"/>
      <c r="EC240" s="276"/>
      <c r="ED240" s="276"/>
      <c r="EE240" s="276"/>
      <c r="EF240" s="276"/>
      <c r="EG240" s="276"/>
      <c r="EH240" s="276"/>
      <c r="EI240" s="276"/>
      <c r="EJ240" s="276"/>
      <c r="EK240" s="276"/>
      <c r="EL240" s="276"/>
      <c r="EM240" s="276"/>
      <c r="EN240" s="276"/>
      <c r="EO240" s="276"/>
      <c r="EP240" s="276"/>
      <c r="EQ240" s="276"/>
      <c r="ER240" s="276"/>
      <c r="ES240" s="276"/>
      <c r="ET240" s="276"/>
      <c r="EU240" s="276"/>
      <c r="EV240" s="276"/>
      <c r="EW240" s="276"/>
      <c r="EX240" s="276"/>
      <c r="EY240" s="276"/>
      <c r="EZ240" s="276"/>
      <c r="FA240" s="276"/>
      <c r="FB240" s="277"/>
      <c r="JN240" s="310"/>
      <c r="JO240" s="309"/>
      <c r="JP240" s="309"/>
      <c r="JQ240" s="309"/>
      <c r="JR240" s="309"/>
      <c r="JS240" s="309"/>
      <c r="JT240" s="309"/>
      <c r="JU240" s="309"/>
      <c r="JV240" s="309"/>
      <c r="JW240" s="309"/>
      <c r="JX240" s="309"/>
      <c r="JY240" s="309"/>
      <c r="JZ240" s="309"/>
      <c r="KA240" s="309"/>
      <c r="KB240" s="309"/>
      <c r="KC240" s="309"/>
      <c r="KD240" s="309"/>
      <c r="KE240" s="309"/>
      <c r="KF240" s="309"/>
      <c r="KG240" s="309"/>
      <c r="KH240" s="309"/>
      <c r="KI240" s="309"/>
      <c r="KJ240" s="309"/>
      <c r="KK240" s="309"/>
      <c r="KL240" s="309"/>
      <c r="KM240" s="309"/>
      <c r="KN240" s="309"/>
      <c r="KO240" s="309"/>
      <c r="KP240" s="309"/>
      <c r="KQ240" s="309"/>
      <c r="KR240" s="309"/>
      <c r="KS240" s="309"/>
      <c r="KT240" s="309"/>
      <c r="KU240" s="309"/>
      <c r="KV240" s="309"/>
      <c r="KW240" s="309"/>
      <c r="KX240" s="309"/>
      <c r="KY240" s="309"/>
      <c r="KZ240" s="309"/>
      <c r="LA240" s="309"/>
      <c r="LC240" s="302" t="str">
        <f t="shared" si="22"/>
        <v/>
      </c>
      <c r="LD240" s="354" t="str" cm="1">
        <f t="array" ref="LD240">IFERROR(
    (((D240/FRACAS!$AY$1)*60))
    /
    (((D240/FRACAS!$AY$1)*60) + SUMPRODUCT((FRACAS!$B$5:$B$9997=D$4)*(FRACAS!$D$5:$D$9997&lt;=D240)*(IFERROR(FRACAS!$AM$5:$AM$9997,0)))
    ),"")</f>
        <v/>
      </c>
      <c r="LE240" s="354" t="str" cm="1">
        <f t="array" ref="LE240">IFERROR(
    (((E240/FRACAS!$AY$1)*60))
    /
    (((E240/FRACAS!$AY$1)*60) + SUMPRODUCT((FRACAS!$B$5:$B$9997=E$4)*(FRACAS!$D$5:$D$9997&lt;=E240)*(IFERROR(FRACAS!$AM$5:$AM$9997,0)))
    ),"")</f>
        <v/>
      </c>
      <c r="LF240" s="354" t="str" cm="1">
        <f t="array" ref="LF240">IFERROR(
    (((F240/FRACAS!$AY$1)*60))
    /
    (((F240/FRACAS!$AY$1)*60) + SUMPRODUCT((FRACAS!$B$5:$B$9997=F$4)*(FRACAS!$D$5:$D$9997&lt;=F240)*(IFERROR(FRACAS!$AM$5:$AM$9997,0)))
    ),"")</f>
        <v/>
      </c>
      <c r="LG240" s="354" t="str" cm="1">
        <f t="array" ref="LG240">IFERROR(
    (((G240/FRACAS!$AY$1)*60))
    /
    (((G240/FRACAS!$AY$1)*60) + SUMPRODUCT((FRACAS!$B$5:$B$9997=G$4)*(FRACAS!$D$5:$D$9997&lt;=G240)*(IFERROR(FRACAS!$AM$5:$AM$9997,0)))
    ),"")</f>
        <v/>
      </c>
      <c r="LH240" s="354" t="str" cm="1">
        <f t="array" ref="LH240">IFERROR(
    (((H240/FRACAS!$AY$1)*60))
    /
    (((H240/FRACAS!$AY$1)*60) + SUMPRODUCT((FRACAS!$B$5:$B$9997=H$4)*(FRACAS!$D$5:$D$9997&lt;=H240)*(IFERROR(FRACAS!$AM$5:$AM$9997,0)))
    ),"")</f>
        <v/>
      </c>
      <c r="LI240" s="354" t="str" cm="1">
        <f t="array" ref="LI240">IFERROR(
    (((I240/FRACAS!$AY$1)*60))
    /
    (((I240/FRACAS!$AY$1)*60) + SUMPRODUCT((FRACAS!$B$5:$B$9997=I$4)*(FRACAS!$D$5:$D$9997&lt;=I240)*(IFERROR(FRACAS!$AM$5:$AM$9997,0)))
    ),"")</f>
        <v/>
      </c>
      <c r="LJ240" s="354" t="str" cm="1">
        <f t="array" ref="LJ240">IFERROR(
    (((J240/FRACAS!$AY$1)*60))
    /
    (((J240/FRACAS!$AY$1)*60) + SUMPRODUCT((FRACAS!$B$5:$B$9997=J$4)*(FRACAS!$D$5:$D$9997&lt;=J240)*(IFERROR(FRACAS!$AM$5:$AM$9997,0)))
    ),"")</f>
        <v/>
      </c>
      <c r="LK240" s="354" t="str" cm="1">
        <f t="array" ref="LK240">IFERROR(
    (((K240/FRACAS!$AY$1)*60))
    /
    (((K240/FRACAS!$AY$1)*60) + SUMPRODUCT((FRACAS!$B$5:$B$9997=K$4)*(FRACAS!$D$5:$D$9997&lt;=K240)*(IFERROR(FRACAS!$AM$5:$AM$9997,0)))
    ),"")</f>
        <v/>
      </c>
      <c r="LL240" s="354" t="str" cm="1">
        <f t="array" ref="LL240">IFERROR(
    (((L240/FRACAS!$AY$1)*60))
    /
    (((L240/FRACAS!$AY$1)*60) + SUMPRODUCT((FRACAS!$B$5:$B$9997=L$4)*(FRACAS!$D$5:$D$9997&lt;=L240)*(IFERROR(FRACAS!$AM$5:$AM$9997,0)))
    ),"")</f>
        <v/>
      </c>
      <c r="LM240" s="354" t="str" cm="1">
        <f t="array" ref="LM240">IFERROR(
    (((M240/FRACAS!$AY$1)*60))
    /
    (((M240/FRACAS!$AY$1)*60) + SUMPRODUCT((FRACAS!$B$5:$B$9997=M$4)*(FRACAS!$D$5:$D$9997&lt;=M240)*(IFERROR(FRACAS!$AM$5:$AM$9997,0)))
    ),"")</f>
        <v/>
      </c>
      <c r="LN240" s="308"/>
      <c r="LO240" s="276"/>
      <c r="LP240" s="276"/>
      <c r="LQ240" s="276"/>
      <c r="LR240" s="276"/>
      <c r="LS240" s="276"/>
      <c r="LT240" s="276"/>
      <c r="LU240" s="276"/>
      <c r="LV240" s="276"/>
      <c r="LW240" s="276"/>
      <c r="LX240" s="276"/>
      <c r="LY240" s="276"/>
      <c r="LZ240" s="276"/>
      <c r="MA240" s="276"/>
      <c r="MB240" s="276"/>
      <c r="MC240" s="276"/>
      <c r="MD240" s="276"/>
      <c r="ME240" s="276"/>
      <c r="MF240" s="276"/>
      <c r="MG240" s="276"/>
      <c r="MH240" s="276"/>
      <c r="MI240" s="276"/>
      <c r="MJ240" s="276"/>
      <c r="MK240" s="276"/>
      <c r="ML240" s="276"/>
      <c r="MM240" s="276"/>
      <c r="MN240" s="276"/>
      <c r="MO240" s="276"/>
      <c r="MP240" s="276"/>
      <c r="MQ240" s="276"/>
      <c r="MR240" s="276"/>
      <c r="MS240" s="276"/>
      <c r="MT240" s="276"/>
      <c r="MU240" s="276"/>
      <c r="MV240" s="276"/>
      <c r="MW240" s="276"/>
      <c r="MX240" s="276"/>
      <c r="MY240" s="276"/>
      <c r="MZ240" s="276"/>
      <c r="NA240" s="277"/>
      <c r="ND240" s="345">
        <f t="shared" si="23"/>
        <v>0</v>
      </c>
      <c r="NE240" s="346" t="str">
        <f t="shared" si="21"/>
        <v/>
      </c>
      <c r="NF240" s="347" t="str" cm="1">
        <f t="array" ref="NF240">IF($ND240=0,"",(IFERROR( (IFERROR($ND240/FRACAS!$AY$1*60,0) - SUMPRODUCT( (FRACAS!$K$5:$K$9999=NF$2) * IFERROR(FRACAS!$AN$5:$AN$9999,0) ) ) / IFERROR($ND240/FRACAS!$AY$1*60,0), 1 )))</f>
        <v/>
      </c>
      <c r="NG240" s="347" t="str" cm="1">
        <f t="array" ref="NG240">IF($ND240=0,"",(IFERROR( (IFERROR($ND240/FRACAS!$AY$1*60,0) - SUMPRODUCT( (FRACAS!$K$5:$K$9999=NG$2) * IFERROR(FRACAS!$AN$5:$AN$9999,0) ) ) / IFERROR($ND240/FRACAS!$AY$1*60,0), 1 )))</f>
        <v/>
      </c>
      <c r="NH240" s="347" t="str" cm="1">
        <f t="array" ref="NH240">IF($ND240=0,"",(IFERROR( (IFERROR($ND240/FRACAS!$AY$1*60,0) - SUMPRODUCT( (FRACAS!$K$5:$K$9999=NH$2) * IFERROR(FRACAS!$AN$5:$AN$9999,0) ) ) / IFERROR($ND240/FRACAS!$AY$1*60,0), 1 )))</f>
        <v/>
      </c>
      <c r="NI240" s="347" t="str" cm="1">
        <f t="array" ref="NI240">IF($ND240=0,"",(IFERROR( (IFERROR($ND240/FRACAS!$AY$1*60,0) - SUMPRODUCT( (FRACAS!$K$5:$K$9999=NI$2) * IFERROR(FRACAS!$AN$5:$AN$9999,0) ) ) / IFERROR($ND240/FRACAS!$AY$1*60,0), 1 )))</f>
        <v/>
      </c>
      <c r="NJ240" s="347" t="str" cm="1">
        <f t="array" ref="NJ240">IF($ND240=0,"",(IFERROR( (IFERROR($ND240/FRACAS!$AY$1*60,0) - SUMPRODUCT( (FRACAS!$K$5:$K$9999=NJ$2) * IFERROR(FRACAS!$AN$5:$AN$9999,0) ) ) / IFERROR($ND240/FRACAS!$AY$1*60,0), 1 )))</f>
        <v/>
      </c>
      <c r="NK240" s="347" t="str" cm="1">
        <f t="array" ref="NK240">IF($ND240=0,"",(IFERROR( (IFERROR($ND240/FRACAS!$AY$1*60,0) - SUMPRODUCT( (FRACAS!$K$5:$K$9999=NK$2) * IFERROR(FRACAS!$AN$5:$AN$9999,0) ) ) / IFERROR($ND240/FRACAS!$AY$1*60,0), 1 )))</f>
        <v/>
      </c>
      <c r="NL240" s="347" t="str" cm="1">
        <f t="array" ref="NL240">IF($ND240=0,"",(IFERROR( (IFERROR($ND240/FRACAS!$AY$1*60,0) - SUMPRODUCT( (FRACAS!$K$5:$K$9999=NL$2) * IFERROR(FRACAS!$AN$5:$AN$9999,0) ) ) / IFERROR($ND240/FRACAS!$AY$1*60,0), 1 )))</f>
        <v/>
      </c>
      <c r="NM240" s="347" t="str" cm="1">
        <f t="array" ref="NM240">IF($ND240=0,"",(IFERROR( (IFERROR($ND240/FRACAS!$AY$1*60,0) - SUMPRODUCT( (FRACAS!$K$5:$K$9999=NM$2) * IFERROR(FRACAS!$AN$5:$AN$9999,0) ) ) / IFERROR($ND240/FRACAS!$AY$1*60,0), 1 )))</f>
        <v/>
      </c>
      <c r="NN240" s="347" t="str" cm="1">
        <f t="array" ref="NN240">IF($ND240=0,"",(IFERROR( (IFERROR($ND240/FRACAS!$AY$1*60,0) - SUMPRODUCT( (FRACAS!$K$5:$K$9999=NN$2) * IFERROR(FRACAS!$AN$5:$AN$9999,0) ) ) / IFERROR($ND240/FRACAS!$AY$1*60,0), 1 )))</f>
        <v/>
      </c>
      <c r="NO240" s="347" t="str" cm="1">
        <f t="array" ref="NO240">IF($ND240=0,"",(IFERROR( (IFERROR($ND240/FRACAS!$AY$1*60,0) - SUMPRODUCT( (FRACAS!$K$5:$K$9999=NO$2) * IFERROR(FRACAS!$AN$5:$AN$9999,0) ) ) / IFERROR($ND240/FRACAS!$AY$1*60,0), 1 )))</f>
        <v/>
      </c>
      <c r="NP240" s="347" t="str" cm="1">
        <f t="array" ref="NP240">IF($ND240=0,"",(IFERROR( (IFERROR($ND240/FRACAS!$AY$1*60,0) - SUMPRODUCT( (FRACAS!$K$5:$K$9999=NP$2) * IFERROR(FRACAS!$AN$5:$AN$9999,0) ) ) / IFERROR($ND240/FRACAS!$AY$1*60,0), 1 )))</f>
        <v/>
      </c>
      <c r="NQ240" s="347" t="str" cm="1">
        <f t="array" ref="NQ240">IF($ND240=0,"",(IFERROR( (IFERROR($ND240/FRACAS!$AY$1*60,0) - SUMPRODUCT( (FRACAS!$K$5:$K$9999=NQ$2) * IFERROR(FRACAS!$AN$5:$AN$9999,0) ) ) / IFERROR($ND240/FRACAS!$AY$1*60,0), 1 )))</f>
        <v/>
      </c>
      <c r="NR240" s="347" t="str" cm="1">
        <f t="array" ref="NR240">IF($ND240=0,"",(IFERROR( (IFERROR($ND240/FRACAS!$AY$1*60,0) - SUMPRODUCT( (FRACAS!$K$5:$K$9999=NR$2) * IFERROR(FRACAS!$AN$5:$AN$9999,0) ) ) / IFERROR($ND240/FRACAS!$AY$1*60,0), 1 )))</f>
        <v/>
      </c>
      <c r="NS240" s="347" t="str" cm="1">
        <f t="array" ref="NS240">IF($ND240=0,"",(IFERROR( (IFERROR($ND240/FRACAS!$AY$1*60,0) - SUMPRODUCT( (FRACAS!$K$5:$K$9999=NS$2) * IFERROR(FRACAS!$AN$5:$AN$9999,0) ) ) / IFERROR($ND240/FRACAS!$AY$1*60,0), 1 )))</f>
        <v/>
      </c>
      <c r="NT240" s="347" t="str" cm="1">
        <f t="array" ref="NT240">IF($ND240=0,"",(IFERROR( (IFERROR($ND240/FRACAS!$AY$1*60,0) - SUMPRODUCT( (FRACAS!$K$5:$K$9999=NT$2) * IFERROR(FRACAS!$AN$5:$AN$9999,0) ) ) / IFERROR($ND240/FRACAS!$AY$1*60,0), 1 )))</f>
        <v/>
      </c>
      <c r="NU240" s="347" t="str" cm="1">
        <f t="array" ref="NU240">IF($ND240=0,"",(IFERROR( (IFERROR($ND240/FRACAS!$AY$1*60,0) - SUMPRODUCT( (FRACAS!$K$5:$K$9999=NU$2) * IFERROR(FRACAS!$AN$5:$AN$9999,0) ) ) / IFERROR($ND240/FRACAS!$AY$1*60,0), 1 )))</f>
        <v/>
      </c>
      <c r="NV240" s="347" t="str" cm="1">
        <f t="array" ref="NV240">IF($ND240=0,"",(IFERROR( (IFERROR($ND240/FRACAS!$AY$1*60,0) - SUMPRODUCT( (FRACAS!$K$5:$K$9999=NV$2) * IFERROR(FRACAS!$AN$5:$AN$9999,0) ) ) / IFERROR($ND240/FRACAS!$AY$1*60,0), 1 )))</f>
        <v/>
      </c>
      <c r="NW240" s="347" t="str" cm="1">
        <f t="array" ref="NW240">IF($ND240=0,"",(IFERROR( (IFERROR($ND240/FRACAS!$AY$1*60,0) - SUMPRODUCT( (FRACAS!$K$5:$K$9999=NW$2) * IFERROR(FRACAS!$AN$5:$AN$9999,0) ) ) / IFERROR($ND240/FRACAS!$AY$1*60,0), 1 )))</f>
        <v/>
      </c>
      <c r="NX240" s="347" t="str" cm="1">
        <f t="array" ref="NX240">IF($ND240=0,"",(IFERROR( (IFERROR($ND240/FRACAS!$AY$1*60,0) - SUMPRODUCT( (FRACAS!$K$5:$K$9999=NX$2) * IFERROR(FRACAS!$AN$5:$AN$9999,0) ) ) / IFERROR($ND240/FRACAS!$AY$1*60,0), 1 )))</f>
        <v/>
      </c>
      <c r="NY240" s="347" t="str" cm="1">
        <f t="array" ref="NY240">IF($ND240=0,"",(IFERROR( (IFERROR($ND240/FRACAS!$AY$1*60,0) - SUMPRODUCT( (FRACAS!$K$5:$K$9999=NY$2) * IFERROR(FRACAS!$AN$5:$AN$9999,0) ) ) / IFERROR($ND240/FRACAS!$AY$1*60,0), 1 )))</f>
        <v/>
      </c>
      <c r="NZ240" s="347" t="str" cm="1">
        <f t="array" ref="NZ240">IF($ND240=0,"",(IFERROR( (IFERROR($ND240/FRACAS!$AY$1*60,0) - SUMPRODUCT( (FRACAS!$K$5:$K$9999=NZ$2) * IFERROR(FRACAS!$AN$5:$AN$9999,0) ) ) / IFERROR($ND240/FRACAS!$AY$1*60,0), 1 )))</f>
        <v/>
      </c>
      <c r="OA240" s="347" t="str" cm="1">
        <f t="array" ref="OA240">IF($ND240=0,"",(IFERROR( (IFERROR($ND240/FRACAS!$AY$1*60,0) - SUMPRODUCT( (FRACAS!$K$5:$K$9999=OA$2) * IFERROR(FRACAS!$AN$5:$AN$9999,0) ) ) / IFERROR($ND240/FRACAS!$AY$1*60,0), 1 )))</f>
        <v/>
      </c>
      <c r="OB240" s="347" t="str" cm="1">
        <f t="array" ref="OB240">IF($ND240=0,"",(IFERROR( (IFERROR($ND240/FRACAS!$AY$1*60,0) - SUMPRODUCT( (FRACAS!$K$5:$K$9999=OB$2) * IFERROR(FRACAS!$AN$5:$AN$9999,0) ) ) / IFERROR($ND240/FRACAS!$AY$1*60,0), 1 )))</f>
        <v/>
      </c>
      <c r="OC240" s="347" t="str" cm="1">
        <f t="array" ref="OC240">IF($ND240=0,"",(IFERROR( (IFERROR($ND240/FRACAS!$AY$1*60,0) - SUMPRODUCT( (FRACAS!$K$5:$K$9999=OC$2) * IFERROR(FRACAS!$AN$5:$AN$9999,0) ) ) / IFERROR($ND240/FRACAS!$AY$1*60,0), 1 )))</f>
        <v/>
      </c>
      <c r="OD240" s="347" t="str" cm="1">
        <f t="array" ref="OD240">IF($ND240=0,"",(IFERROR( (IFERROR($ND240/FRACAS!$AY$1*60,0) - SUMPRODUCT( (FRACAS!$K$5:$K$9999=OD$2) * IFERROR(FRACAS!$AN$5:$AN$9999,0) ) ) / IFERROR($ND240/FRACAS!$AY$1*60,0), 1 )))</f>
        <v/>
      </c>
      <c r="OE240" s="347" t="str" cm="1">
        <f t="array" ref="OE240">IF($ND240=0,"",(IFERROR( (IFERROR($ND240/FRACAS!$AY$1*60,0) - SUMPRODUCT( (FRACAS!$K$5:$K$9999=OE$2) * IFERROR(FRACAS!$AN$5:$AN$9999,0) ) ) / IFERROR($ND240/FRACAS!$AY$1*60,0), 1 )))</f>
        <v/>
      </c>
      <c r="OF240" s="347" t="str" cm="1">
        <f t="array" ref="OF240">IF($ND240=0,"",(IFERROR( (IFERROR($ND240/FRACAS!$AY$1*60,0) - SUMPRODUCT( (FRACAS!$K$5:$K$9999=OF$2) * IFERROR(FRACAS!$AN$5:$AN$9999,0) ) ) / IFERROR($ND240/FRACAS!$AY$1*60,0), 1 )))</f>
        <v/>
      </c>
      <c r="OG240" s="347" t="str" cm="1">
        <f t="array" ref="OG240">IF($ND240=0,"",(IFERROR( (IFERROR($ND240/FRACAS!$AY$1*60,0) - SUMPRODUCT( (FRACAS!$K$5:$K$9999=OG$2) * IFERROR(FRACAS!$AN$5:$AN$9999,0) ) ) / IFERROR($ND240/FRACAS!$AY$1*60,0), 1 )))</f>
        <v/>
      </c>
      <c r="OH240" s="347" t="str" cm="1">
        <f t="array" ref="OH240">IF($ND240=0,"",(IFERROR( (IFERROR($ND240/FRACAS!$AY$1*60,0) - SUMPRODUCT( (FRACAS!$K$5:$K$9999=OH$2) * IFERROR(FRACAS!$AN$5:$AN$9999,0) ) ) / IFERROR($ND240/FRACAS!$AY$1*60,0), 1 )))</f>
        <v/>
      </c>
      <c r="OI240" s="347" t="str" cm="1">
        <f t="array" ref="OI240">IF($ND240=0,"",(IFERROR( (IFERROR($ND240/FRACAS!$AY$1*60,0) - SUMPRODUCT( (FRACAS!$K$5:$K$9999=OI$2) * IFERROR(FRACAS!$AN$5:$AN$9999,0) ) ) / IFERROR($ND240/FRACAS!$AY$1*60,0), 1 )))</f>
        <v/>
      </c>
      <c r="OJ240" s="347" t="str" cm="1">
        <f t="array" ref="OJ240">IF($ND240=0,"",(IFERROR( (IFERROR($ND240/FRACAS!$AY$1*60,0) - SUMPRODUCT( (FRACAS!$K$5:$K$9999=OJ$2) * IFERROR(FRACAS!$AN$5:$AN$9999,0) ) ) / IFERROR($ND240/FRACAS!$AY$1*60,0), 1 )))</f>
        <v/>
      </c>
      <c r="OK240" s="347" t="str" cm="1">
        <f t="array" ref="OK240">IF($ND240=0,"",(IFERROR( (IFERROR($ND240/FRACAS!$AY$1*60,0) - SUMPRODUCT( (FRACAS!$K$5:$K$9999=OK$2) * IFERROR(FRACAS!$AN$5:$AN$9999,0) ) ) / IFERROR($ND240/FRACAS!$AY$1*60,0), 1 )))</f>
        <v/>
      </c>
      <c r="OL240" s="347" t="str" cm="1">
        <f t="array" ref="OL240">IF($ND240=0,"",(IFERROR( (IFERROR($ND240/FRACAS!$AY$1*60,0) - SUMPRODUCT( (FRACAS!$K$5:$K$9999=OL$2) * IFERROR(FRACAS!$AN$5:$AN$9999,0) ) ) / IFERROR($ND240/FRACAS!$AY$1*60,0), 1 )))</f>
        <v/>
      </c>
      <c r="OM240" s="347" t="str" cm="1">
        <f t="array" ref="OM240">IF($ND240=0,"",(IFERROR( (IFERROR($ND240/FRACAS!$AY$1*60,0) - SUMPRODUCT( (FRACAS!$K$5:$K$9999=OM$2) * IFERROR(FRACAS!$AN$5:$AN$9999,0) ) ) / IFERROR($ND240/FRACAS!$AY$1*60,0), 1 )))</f>
        <v/>
      </c>
      <c r="ON240" s="347" t="str" cm="1">
        <f t="array" ref="ON240">IF($ND240=0,"",(IFERROR( (IFERROR($ND240/FRACAS!$AY$1*60,0) - SUMPRODUCT( (FRACAS!$K$5:$K$9999=ON$2) * IFERROR(FRACAS!$AN$5:$AN$9999,0) ) ) / IFERROR($ND240/FRACAS!$AY$1*60,0), 1 )))</f>
        <v/>
      </c>
    </row>
    <row r="241" spans="2:404" ht="15" customHeight="1">
      <c r="B241" s="301" t="s">
        <v>244</v>
      </c>
      <c r="C241" s="302">
        <v>46913</v>
      </c>
      <c r="D241" s="279"/>
      <c r="E241" s="279"/>
      <c r="F241" s="279"/>
      <c r="G241" s="279"/>
      <c r="H241" s="279"/>
      <c r="I241" s="279"/>
      <c r="J241" s="279"/>
      <c r="K241" s="279"/>
      <c r="L241" s="279"/>
      <c r="M241" s="280"/>
      <c r="N241" s="305"/>
      <c r="O241" s="279"/>
      <c r="P241" s="279"/>
      <c r="Q241" s="279"/>
      <c r="R241" s="279"/>
      <c r="S241" s="279"/>
      <c r="T241" s="279"/>
      <c r="U241" s="279"/>
      <c r="V241" s="279"/>
      <c r="W241" s="279"/>
      <c r="X241" s="279"/>
      <c r="Y241" s="279"/>
      <c r="Z241" s="279"/>
      <c r="AA241" s="279"/>
      <c r="AB241" s="279"/>
      <c r="AC241" s="279"/>
      <c r="AD241" s="279"/>
      <c r="AE241" s="279"/>
      <c r="AF241" s="279"/>
      <c r="AG241" s="279"/>
      <c r="AH241" s="279"/>
      <c r="AI241" s="279"/>
      <c r="AJ241" s="279"/>
      <c r="AK241" s="279"/>
      <c r="AL241" s="279"/>
      <c r="AM241" s="279"/>
      <c r="AN241" s="279"/>
      <c r="AO241" s="279"/>
      <c r="AP241" s="279"/>
      <c r="AQ241" s="279"/>
      <c r="AR241" s="279"/>
      <c r="AS241" s="279"/>
      <c r="AT241" s="279"/>
      <c r="AU241" s="279"/>
      <c r="AV241" s="279"/>
      <c r="AW241" s="279"/>
      <c r="AX241" s="279"/>
      <c r="AY241" s="279"/>
      <c r="AZ241" s="279"/>
      <c r="BA241" s="280"/>
      <c r="BB241" s="266"/>
      <c r="BD241" s="352"/>
      <c r="BE241" s="352"/>
      <c r="BF241" s="352"/>
      <c r="BG241" s="352"/>
      <c r="BH241" s="352"/>
      <c r="BI241" s="352"/>
      <c r="BJ241" s="352"/>
      <c r="BK241" s="352"/>
      <c r="BL241" s="352"/>
      <c r="BM241" s="352"/>
      <c r="BN241" s="352"/>
      <c r="BO241" s="352"/>
      <c r="BP241" s="352"/>
      <c r="BQ241" s="352"/>
      <c r="BR241" s="352"/>
      <c r="BS241" s="352"/>
      <c r="BT241" s="352"/>
      <c r="BU241" s="352"/>
      <c r="BV241" s="352"/>
      <c r="BW241" s="352"/>
      <c r="BX241" s="352"/>
      <c r="BY241" s="352"/>
      <c r="BZ241" s="352"/>
      <c r="CA241" s="352"/>
      <c r="CB241" s="352"/>
      <c r="CC241" s="352"/>
      <c r="CD241" s="352"/>
      <c r="CE241" s="352"/>
      <c r="CF241" s="352"/>
      <c r="CG241" s="352"/>
      <c r="CH241" s="352"/>
      <c r="CI241" s="352"/>
      <c r="CJ241" s="352"/>
      <c r="CK241" s="352"/>
      <c r="CL241" s="352"/>
      <c r="CM241" s="352"/>
      <c r="CN241" s="352"/>
      <c r="CO241" s="352"/>
      <c r="CP241" s="352"/>
      <c r="CQ241" s="352"/>
      <c r="CR241" s="352"/>
      <c r="CS241" s="352"/>
      <c r="CT241" s="352"/>
      <c r="CU241" s="352"/>
      <c r="CV241" s="352"/>
      <c r="CW241" s="352"/>
      <c r="CX241" s="352"/>
      <c r="CY241" s="352"/>
      <c r="CZ241" s="352"/>
      <c r="DA241" s="352"/>
      <c r="DC241" s="266">
        <f t="shared" si="19"/>
        <v>0</v>
      </c>
      <c r="DD241" s="302" t="str">
        <f t="shared" si="20"/>
        <v/>
      </c>
      <c r="DE241" s="328" t="str">
        <f>IF(D241&gt; 0,(COUNTIFS(FRACAS!$B$5:$B$9997, D$4, FRACAS!$D$5:$D$9997, "&lt;="&amp;D241)), "" )</f>
        <v/>
      </c>
      <c r="DF241" s="282" t="str">
        <f>IF(E241&gt; 0,(COUNTIFS(FRACAS!$B$5:$B$9997, E$4, FRACAS!$D$5:$D$9997, "&lt;="&amp;E241)), "" )</f>
        <v/>
      </c>
      <c r="DG241" s="282" t="str">
        <f>IF(F241&gt; 0,(COUNTIFS(FRACAS!$B$5:$B$9997, F$4, FRACAS!$D$5:$D$9997, "&lt;="&amp;F241)), "" )</f>
        <v/>
      </c>
      <c r="DH241" s="282" t="str">
        <f>IF(G241&gt; 0,(COUNTIFS(FRACAS!$B$5:$B$9997, G$4, FRACAS!$D$5:$D$9997, "&lt;="&amp;G241)), "" )</f>
        <v/>
      </c>
      <c r="DI241" s="282" t="str">
        <f>IF(H241&gt; 0,(COUNTIFS(FRACAS!$B$5:$B$9997, H$4, FRACAS!$D$5:$D$9997, "&lt;="&amp;H241)), "" )</f>
        <v/>
      </c>
      <c r="DJ241" s="282" t="str">
        <f>IF(I241&gt; 0,(COUNTIFS(FRACAS!$B$5:$B$9997, I$4, FRACAS!$D$5:$D$9997, "&lt;="&amp;I241)), "" )</f>
        <v/>
      </c>
      <c r="DK241" s="282" t="str">
        <f>IF(J241&gt; 0,(COUNTIFS(FRACAS!$B$5:$B$9997, J$4, FRACAS!$D$5:$D$9997, "&lt;="&amp;J241)), "" )</f>
        <v/>
      </c>
      <c r="DL241" s="282" t="str">
        <f>IF(K241&gt; 0,(COUNTIFS(FRACAS!$B$5:$B$9997, K$4, FRACAS!$D$5:$D$9997, "&lt;="&amp;K241)), "" )</f>
        <v/>
      </c>
      <c r="DM241" s="282" t="str">
        <f>IF(L241&gt; 0,(COUNTIFS(FRACAS!$B$5:$B$9997, L$4, FRACAS!$D$5:$D$9997, "&lt;="&amp;L241)), "" )</f>
        <v/>
      </c>
      <c r="DN241" s="282" t="str">
        <f>IF(M241&gt; 0,(COUNTIFS(FRACAS!$B$5:$B$9997, M$4, FRACAS!$D$5:$D$9997, "&lt;="&amp;M241)), "" )</f>
        <v/>
      </c>
      <c r="DO241" s="308"/>
      <c r="DP241" s="276"/>
      <c r="DQ241" s="276"/>
      <c r="DR241" s="276"/>
      <c r="DS241" s="276"/>
      <c r="DT241" s="276"/>
      <c r="DU241" s="276"/>
      <c r="DV241" s="276"/>
      <c r="DW241" s="276"/>
      <c r="DX241" s="276"/>
      <c r="DY241" s="276"/>
      <c r="DZ241" s="276"/>
      <c r="EA241" s="276"/>
      <c r="EB241" s="276"/>
      <c r="EC241" s="276"/>
      <c r="ED241" s="276"/>
      <c r="EE241" s="276"/>
      <c r="EF241" s="276"/>
      <c r="EG241" s="276"/>
      <c r="EH241" s="276"/>
      <c r="EI241" s="276"/>
      <c r="EJ241" s="276"/>
      <c r="EK241" s="276"/>
      <c r="EL241" s="276"/>
      <c r="EM241" s="276"/>
      <c r="EN241" s="276"/>
      <c r="EO241" s="276"/>
      <c r="EP241" s="276"/>
      <c r="EQ241" s="276"/>
      <c r="ER241" s="276"/>
      <c r="ES241" s="276"/>
      <c r="ET241" s="276"/>
      <c r="EU241" s="276"/>
      <c r="EV241" s="276"/>
      <c r="EW241" s="276"/>
      <c r="EX241" s="276"/>
      <c r="EY241" s="276"/>
      <c r="EZ241" s="276"/>
      <c r="FA241" s="276"/>
      <c r="FB241" s="277"/>
      <c r="JN241" s="310"/>
      <c r="JO241" s="309"/>
      <c r="JP241" s="309"/>
      <c r="JQ241" s="309"/>
      <c r="JR241" s="309"/>
      <c r="JS241" s="309"/>
      <c r="JT241" s="309"/>
      <c r="JU241" s="309"/>
      <c r="JV241" s="309"/>
      <c r="JW241" s="309"/>
      <c r="JX241" s="309"/>
      <c r="JY241" s="309"/>
      <c r="JZ241" s="309"/>
      <c r="KA241" s="309"/>
      <c r="KB241" s="309"/>
      <c r="KC241" s="309"/>
      <c r="KD241" s="309"/>
      <c r="KE241" s="309"/>
      <c r="KF241" s="309"/>
      <c r="KG241" s="309"/>
      <c r="KH241" s="309"/>
      <c r="KI241" s="309"/>
      <c r="KJ241" s="309"/>
      <c r="KK241" s="309"/>
      <c r="KL241" s="309"/>
      <c r="KM241" s="309"/>
      <c r="KN241" s="309"/>
      <c r="KO241" s="309"/>
      <c r="KP241" s="309"/>
      <c r="KQ241" s="309"/>
      <c r="KR241" s="309"/>
      <c r="KS241" s="309"/>
      <c r="KT241" s="309"/>
      <c r="KU241" s="309"/>
      <c r="KV241" s="309"/>
      <c r="KW241" s="309"/>
      <c r="KX241" s="309"/>
      <c r="KY241" s="309"/>
      <c r="KZ241" s="309"/>
      <c r="LA241" s="309"/>
      <c r="LC241" s="302" t="str">
        <f t="shared" si="22"/>
        <v/>
      </c>
      <c r="LD241" s="354" t="str" cm="1">
        <f t="array" ref="LD241">IFERROR(
    (((D241/FRACAS!$AY$1)*60))
    /
    (((D241/FRACAS!$AY$1)*60) + SUMPRODUCT((FRACAS!$B$5:$B$9997=D$4)*(FRACAS!$D$5:$D$9997&lt;=D241)*(IFERROR(FRACAS!$AM$5:$AM$9997,0)))
    ),"")</f>
        <v/>
      </c>
      <c r="LE241" s="354" t="str" cm="1">
        <f t="array" ref="LE241">IFERROR(
    (((E241/FRACAS!$AY$1)*60))
    /
    (((E241/FRACAS!$AY$1)*60) + SUMPRODUCT((FRACAS!$B$5:$B$9997=E$4)*(FRACAS!$D$5:$D$9997&lt;=E241)*(IFERROR(FRACAS!$AM$5:$AM$9997,0)))
    ),"")</f>
        <v/>
      </c>
      <c r="LF241" s="354" t="str" cm="1">
        <f t="array" ref="LF241">IFERROR(
    (((F241/FRACAS!$AY$1)*60))
    /
    (((F241/FRACAS!$AY$1)*60) + SUMPRODUCT((FRACAS!$B$5:$B$9997=F$4)*(FRACAS!$D$5:$D$9997&lt;=F241)*(IFERROR(FRACAS!$AM$5:$AM$9997,0)))
    ),"")</f>
        <v/>
      </c>
      <c r="LG241" s="354" t="str" cm="1">
        <f t="array" ref="LG241">IFERROR(
    (((G241/FRACAS!$AY$1)*60))
    /
    (((G241/FRACAS!$AY$1)*60) + SUMPRODUCT((FRACAS!$B$5:$B$9997=G$4)*(FRACAS!$D$5:$D$9997&lt;=G241)*(IFERROR(FRACAS!$AM$5:$AM$9997,0)))
    ),"")</f>
        <v/>
      </c>
      <c r="LH241" s="354" t="str" cm="1">
        <f t="array" ref="LH241">IFERROR(
    (((H241/FRACAS!$AY$1)*60))
    /
    (((H241/FRACAS!$AY$1)*60) + SUMPRODUCT((FRACAS!$B$5:$B$9997=H$4)*(FRACAS!$D$5:$D$9997&lt;=H241)*(IFERROR(FRACAS!$AM$5:$AM$9997,0)))
    ),"")</f>
        <v/>
      </c>
      <c r="LI241" s="354" t="str" cm="1">
        <f t="array" ref="LI241">IFERROR(
    (((I241/FRACAS!$AY$1)*60))
    /
    (((I241/FRACAS!$AY$1)*60) + SUMPRODUCT((FRACAS!$B$5:$B$9997=I$4)*(FRACAS!$D$5:$D$9997&lt;=I241)*(IFERROR(FRACAS!$AM$5:$AM$9997,0)))
    ),"")</f>
        <v/>
      </c>
      <c r="LJ241" s="354" t="str" cm="1">
        <f t="array" ref="LJ241">IFERROR(
    (((J241/FRACAS!$AY$1)*60))
    /
    (((J241/FRACAS!$AY$1)*60) + SUMPRODUCT((FRACAS!$B$5:$B$9997=J$4)*(FRACAS!$D$5:$D$9997&lt;=J241)*(IFERROR(FRACAS!$AM$5:$AM$9997,0)))
    ),"")</f>
        <v/>
      </c>
      <c r="LK241" s="354" t="str" cm="1">
        <f t="array" ref="LK241">IFERROR(
    (((K241/FRACAS!$AY$1)*60))
    /
    (((K241/FRACAS!$AY$1)*60) + SUMPRODUCT((FRACAS!$B$5:$B$9997=K$4)*(FRACAS!$D$5:$D$9997&lt;=K241)*(IFERROR(FRACAS!$AM$5:$AM$9997,0)))
    ),"")</f>
        <v/>
      </c>
      <c r="LL241" s="354" t="str" cm="1">
        <f t="array" ref="LL241">IFERROR(
    (((L241/FRACAS!$AY$1)*60))
    /
    (((L241/FRACAS!$AY$1)*60) + SUMPRODUCT((FRACAS!$B$5:$B$9997=L$4)*(FRACAS!$D$5:$D$9997&lt;=L241)*(IFERROR(FRACAS!$AM$5:$AM$9997,0)))
    ),"")</f>
        <v/>
      </c>
      <c r="LM241" s="354" t="str" cm="1">
        <f t="array" ref="LM241">IFERROR(
    (((M241/FRACAS!$AY$1)*60))
    /
    (((M241/FRACAS!$AY$1)*60) + SUMPRODUCT((FRACAS!$B$5:$B$9997=M$4)*(FRACAS!$D$5:$D$9997&lt;=M241)*(IFERROR(FRACAS!$AM$5:$AM$9997,0)))
    ),"")</f>
        <v/>
      </c>
      <c r="LN241" s="308"/>
      <c r="LO241" s="276"/>
      <c r="LP241" s="276"/>
      <c r="LQ241" s="276"/>
      <c r="LR241" s="276"/>
      <c r="LS241" s="276"/>
      <c r="LT241" s="276"/>
      <c r="LU241" s="276"/>
      <c r="LV241" s="276"/>
      <c r="LW241" s="276"/>
      <c r="LX241" s="276"/>
      <c r="LY241" s="276"/>
      <c r="LZ241" s="276"/>
      <c r="MA241" s="276"/>
      <c r="MB241" s="276"/>
      <c r="MC241" s="276"/>
      <c r="MD241" s="276"/>
      <c r="ME241" s="276"/>
      <c r="MF241" s="276"/>
      <c r="MG241" s="276"/>
      <c r="MH241" s="276"/>
      <c r="MI241" s="276"/>
      <c r="MJ241" s="276"/>
      <c r="MK241" s="276"/>
      <c r="ML241" s="276"/>
      <c r="MM241" s="276"/>
      <c r="MN241" s="276"/>
      <c r="MO241" s="276"/>
      <c r="MP241" s="276"/>
      <c r="MQ241" s="276"/>
      <c r="MR241" s="276"/>
      <c r="MS241" s="276"/>
      <c r="MT241" s="276"/>
      <c r="MU241" s="276"/>
      <c r="MV241" s="276"/>
      <c r="MW241" s="276"/>
      <c r="MX241" s="276"/>
      <c r="MY241" s="276"/>
      <c r="MZ241" s="276"/>
      <c r="NA241" s="277"/>
      <c r="ND241" s="345">
        <f t="shared" si="23"/>
        <v>0</v>
      </c>
      <c r="NE241" s="346" t="str">
        <f t="shared" si="21"/>
        <v/>
      </c>
      <c r="NF241" s="347" t="str" cm="1">
        <f t="array" ref="NF241">IF($ND241=0,"",(IFERROR( (IFERROR($ND241/FRACAS!$AY$1*60,0) - SUMPRODUCT( (FRACAS!$K$5:$K$9999=NF$2) * IFERROR(FRACAS!$AN$5:$AN$9999,0) ) ) / IFERROR($ND241/FRACAS!$AY$1*60,0), 1 )))</f>
        <v/>
      </c>
      <c r="NG241" s="347" t="str" cm="1">
        <f t="array" ref="NG241">IF($ND241=0,"",(IFERROR( (IFERROR($ND241/FRACAS!$AY$1*60,0) - SUMPRODUCT( (FRACAS!$K$5:$K$9999=NG$2) * IFERROR(FRACAS!$AN$5:$AN$9999,0) ) ) / IFERROR($ND241/FRACAS!$AY$1*60,0), 1 )))</f>
        <v/>
      </c>
      <c r="NH241" s="347" t="str" cm="1">
        <f t="array" ref="NH241">IF($ND241=0,"",(IFERROR( (IFERROR($ND241/FRACAS!$AY$1*60,0) - SUMPRODUCT( (FRACAS!$K$5:$K$9999=NH$2) * IFERROR(FRACAS!$AN$5:$AN$9999,0) ) ) / IFERROR($ND241/FRACAS!$AY$1*60,0), 1 )))</f>
        <v/>
      </c>
      <c r="NI241" s="347" t="str" cm="1">
        <f t="array" ref="NI241">IF($ND241=0,"",(IFERROR( (IFERROR($ND241/FRACAS!$AY$1*60,0) - SUMPRODUCT( (FRACAS!$K$5:$K$9999=NI$2) * IFERROR(FRACAS!$AN$5:$AN$9999,0) ) ) / IFERROR($ND241/FRACAS!$AY$1*60,0), 1 )))</f>
        <v/>
      </c>
      <c r="NJ241" s="347" t="str" cm="1">
        <f t="array" ref="NJ241">IF($ND241=0,"",(IFERROR( (IFERROR($ND241/FRACAS!$AY$1*60,0) - SUMPRODUCT( (FRACAS!$K$5:$K$9999=NJ$2) * IFERROR(FRACAS!$AN$5:$AN$9999,0) ) ) / IFERROR($ND241/FRACAS!$AY$1*60,0), 1 )))</f>
        <v/>
      </c>
      <c r="NK241" s="347" t="str" cm="1">
        <f t="array" ref="NK241">IF($ND241=0,"",(IFERROR( (IFERROR($ND241/FRACAS!$AY$1*60,0) - SUMPRODUCT( (FRACAS!$K$5:$K$9999=NK$2) * IFERROR(FRACAS!$AN$5:$AN$9999,0) ) ) / IFERROR($ND241/FRACAS!$AY$1*60,0), 1 )))</f>
        <v/>
      </c>
      <c r="NL241" s="347" t="str" cm="1">
        <f t="array" ref="NL241">IF($ND241=0,"",(IFERROR( (IFERROR($ND241/FRACAS!$AY$1*60,0) - SUMPRODUCT( (FRACAS!$K$5:$K$9999=NL$2) * IFERROR(FRACAS!$AN$5:$AN$9999,0) ) ) / IFERROR($ND241/FRACAS!$AY$1*60,0), 1 )))</f>
        <v/>
      </c>
      <c r="NM241" s="347" t="str" cm="1">
        <f t="array" ref="NM241">IF($ND241=0,"",(IFERROR( (IFERROR($ND241/FRACAS!$AY$1*60,0) - SUMPRODUCT( (FRACAS!$K$5:$K$9999=NM$2) * IFERROR(FRACAS!$AN$5:$AN$9999,0) ) ) / IFERROR($ND241/FRACAS!$AY$1*60,0), 1 )))</f>
        <v/>
      </c>
      <c r="NN241" s="347" t="str" cm="1">
        <f t="array" ref="NN241">IF($ND241=0,"",(IFERROR( (IFERROR($ND241/FRACAS!$AY$1*60,0) - SUMPRODUCT( (FRACAS!$K$5:$K$9999=NN$2) * IFERROR(FRACAS!$AN$5:$AN$9999,0) ) ) / IFERROR($ND241/FRACAS!$AY$1*60,0), 1 )))</f>
        <v/>
      </c>
      <c r="NO241" s="347" t="str" cm="1">
        <f t="array" ref="NO241">IF($ND241=0,"",(IFERROR( (IFERROR($ND241/FRACAS!$AY$1*60,0) - SUMPRODUCT( (FRACAS!$K$5:$K$9999=NO$2) * IFERROR(FRACAS!$AN$5:$AN$9999,0) ) ) / IFERROR($ND241/FRACAS!$AY$1*60,0), 1 )))</f>
        <v/>
      </c>
      <c r="NP241" s="347" t="str" cm="1">
        <f t="array" ref="NP241">IF($ND241=0,"",(IFERROR( (IFERROR($ND241/FRACAS!$AY$1*60,0) - SUMPRODUCT( (FRACAS!$K$5:$K$9999=NP$2) * IFERROR(FRACAS!$AN$5:$AN$9999,0) ) ) / IFERROR($ND241/FRACAS!$AY$1*60,0), 1 )))</f>
        <v/>
      </c>
      <c r="NQ241" s="347" t="str" cm="1">
        <f t="array" ref="NQ241">IF($ND241=0,"",(IFERROR( (IFERROR($ND241/FRACAS!$AY$1*60,0) - SUMPRODUCT( (FRACAS!$K$5:$K$9999=NQ$2) * IFERROR(FRACAS!$AN$5:$AN$9999,0) ) ) / IFERROR($ND241/FRACAS!$AY$1*60,0), 1 )))</f>
        <v/>
      </c>
      <c r="NR241" s="347" t="str" cm="1">
        <f t="array" ref="NR241">IF($ND241=0,"",(IFERROR( (IFERROR($ND241/FRACAS!$AY$1*60,0) - SUMPRODUCT( (FRACAS!$K$5:$K$9999=NR$2) * IFERROR(FRACAS!$AN$5:$AN$9999,0) ) ) / IFERROR($ND241/FRACAS!$AY$1*60,0), 1 )))</f>
        <v/>
      </c>
      <c r="NS241" s="347" t="str" cm="1">
        <f t="array" ref="NS241">IF($ND241=0,"",(IFERROR( (IFERROR($ND241/FRACAS!$AY$1*60,0) - SUMPRODUCT( (FRACAS!$K$5:$K$9999=NS$2) * IFERROR(FRACAS!$AN$5:$AN$9999,0) ) ) / IFERROR($ND241/FRACAS!$AY$1*60,0), 1 )))</f>
        <v/>
      </c>
      <c r="NT241" s="347" t="str" cm="1">
        <f t="array" ref="NT241">IF($ND241=0,"",(IFERROR( (IFERROR($ND241/FRACAS!$AY$1*60,0) - SUMPRODUCT( (FRACAS!$K$5:$K$9999=NT$2) * IFERROR(FRACAS!$AN$5:$AN$9999,0) ) ) / IFERROR($ND241/FRACAS!$AY$1*60,0), 1 )))</f>
        <v/>
      </c>
      <c r="NU241" s="347" t="str" cm="1">
        <f t="array" ref="NU241">IF($ND241=0,"",(IFERROR( (IFERROR($ND241/FRACAS!$AY$1*60,0) - SUMPRODUCT( (FRACAS!$K$5:$K$9999=NU$2) * IFERROR(FRACAS!$AN$5:$AN$9999,0) ) ) / IFERROR($ND241/FRACAS!$AY$1*60,0), 1 )))</f>
        <v/>
      </c>
      <c r="NV241" s="347" t="str" cm="1">
        <f t="array" ref="NV241">IF($ND241=0,"",(IFERROR( (IFERROR($ND241/FRACAS!$AY$1*60,0) - SUMPRODUCT( (FRACAS!$K$5:$K$9999=NV$2) * IFERROR(FRACAS!$AN$5:$AN$9999,0) ) ) / IFERROR($ND241/FRACAS!$AY$1*60,0), 1 )))</f>
        <v/>
      </c>
      <c r="NW241" s="347" t="str" cm="1">
        <f t="array" ref="NW241">IF($ND241=0,"",(IFERROR( (IFERROR($ND241/FRACAS!$AY$1*60,0) - SUMPRODUCT( (FRACAS!$K$5:$K$9999=NW$2) * IFERROR(FRACAS!$AN$5:$AN$9999,0) ) ) / IFERROR($ND241/FRACAS!$AY$1*60,0), 1 )))</f>
        <v/>
      </c>
      <c r="NX241" s="347" t="str" cm="1">
        <f t="array" ref="NX241">IF($ND241=0,"",(IFERROR( (IFERROR($ND241/FRACAS!$AY$1*60,0) - SUMPRODUCT( (FRACAS!$K$5:$K$9999=NX$2) * IFERROR(FRACAS!$AN$5:$AN$9999,0) ) ) / IFERROR($ND241/FRACAS!$AY$1*60,0), 1 )))</f>
        <v/>
      </c>
      <c r="NY241" s="347" t="str" cm="1">
        <f t="array" ref="NY241">IF($ND241=0,"",(IFERROR( (IFERROR($ND241/FRACAS!$AY$1*60,0) - SUMPRODUCT( (FRACAS!$K$5:$K$9999=NY$2) * IFERROR(FRACAS!$AN$5:$AN$9999,0) ) ) / IFERROR($ND241/FRACAS!$AY$1*60,0), 1 )))</f>
        <v/>
      </c>
      <c r="NZ241" s="347" t="str" cm="1">
        <f t="array" ref="NZ241">IF($ND241=0,"",(IFERROR( (IFERROR($ND241/FRACAS!$AY$1*60,0) - SUMPRODUCT( (FRACAS!$K$5:$K$9999=NZ$2) * IFERROR(FRACAS!$AN$5:$AN$9999,0) ) ) / IFERROR($ND241/FRACAS!$AY$1*60,0), 1 )))</f>
        <v/>
      </c>
      <c r="OA241" s="347" t="str" cm="1">
        <f t="array" ref="OA241">IF($ND241=0,"",(IFERROR( (IFERROR($ND241/FRACAS!$AY$1*60,0) - SUMPRODUCT( (FRACAS!$K$5:$K$9999=OA$2) * IFERROR(FRACAS!$AN$5:$AN$9999,0) ) ) / IFERROR($ND241/FRACAS!$AY$1*60,0), 1 )))</f>
        <v/>
      </c>
      <c r="OB241" s="347" t="str" cm="1">
        <f t="array" ref="OB241">IF($ND241=0,"",(IFERROR( (IFERROR($ND241/FRACAS!$AY$1*60,0) - SUMPRODUCT( (FRACAS!$K$5:$K$9999=OB$2) * IFERROR(FRACAS!$AN$5:$AN$9999,0) ) ) / IFERROR($ND241/FRACAS!$AY$1*60,0), 1 )))</f>
        <v/>
      </c>
      <c r="OC241" s="347" t="str" cm="1">
        <f t="array" ref="OC241">IF($ND241=0,"",(IFERROR( (IFERROR($ND241/FRACAS!$AY$1*60,0) - SUMPRODUCT( (FRACAS!$K$5:$K$9999=OC$2) * IFERROR(FRACAS!$AN$5:$AN$9999,0) ) ) / IFERROR($ND241/FRACAS!$AY$1*60,0), 1 )))</f>
        <v/>
      </c>
      <c r="OD241" s="347" t="str" cm="1">
        <f t="array" ref="OD241">IF($ND241=0,"",(IFERROR( (IFERROR($ND241/FRACAS!$AY$1*60,0) - SUMPRODUCT( (FRACAS!$K$5:$K$9999=OD$2) * IFERROR(FRACAS!$AN$5:$AN$9999,0) ) ) / IFERROR($ND241/FRACAS!$AY$1*60,0), 1 )))</f>
        <v/>
      </c>
      <c r="OE241" s="347" t="str" cm="1">
        <f t="array" ref="OE241">IF($ND241=0,"",(IFERROR( (IFERROR($ND241/FRACAS!$AY$1*60,0) - SUMPRODUCT( (FRACAS!$K$5:$K$9999=OE$2) * IFERROR(FRACAS!$AN$5:$AN$9999,0) ) ) / IFERROR($ND241/FRACAS!$AY$1*60,0), 1 )))</f>
        <v/>
      </c>
      <c r="OF241" s="347" t="str" cm="1">
        <f t="array" ref="OF241">IF($ND241=0,"",(IFERROR( (IFERROR($ND241/FRACAS!$AY$1*60,0) - SUMPRODUCT( (FRACAS!$K$5:$K$9999=OF$2) * IFERROR(FRACAS!$AN$5:$AN$9999,0) ) ) / IFERROR($ND241/FRACAS!$AY$1*60,0), 1 )))</f>
        <v/>
      </c>
      <c r="OG241" s="347" t="str" cm="1">
        <f t="array" ref="OG241">IF($ND241=0,"",(IFERROR( (IFERROR($ND241/FRACAS!$AY$1*60,0) - SUMPRODUCT( (FRACAS!$K$5:$K$9999=OG$2) * IFERROR(FRACAS!$AN$5:$AN$9999,0) ) ) / IFERROR($ND241/FRACAS!$AY$1*60,0), 1 )))</f>
        <v/>
      </c>
      <c r="OH241" s="347" t="str" cm="1">
        <f t="array" ref="OH241">IF($ND241=0,"",(IFERROR( (IFERROR($ND241/FRACAS!$AY$1*60,0) - SUMPRODUCT( (FRACAS!$K$5:$K$9999=OH$2) * IFERROR(FRACAS!$AN$5:$AN$9999,0) ) ) / IFERROR($ND241/FRACAS!$AY$1*60,0), 1 )))</f>
        <v/>
      </c>
      <c r="OI241" s="347" t="str" cm="1">
        <f t="array" ref="OI241">IF($ND241=0,"",(IFERROR( (IFERROR($ND241/FRACAS!$AY$1*60,0) - SUMPRODUCT( (FRACAS!$K$5:$K$9999=OI$2) * IFERROR(FRACAS!$AN$5:$AN$9999,0) ) ) / IFERROR($ND241/FRACAS!$AY$1*60,0), 1 )))</f>
        <v/>
      </c>
      <c r="OJ241" s="347" t="str" cm="1">
        <f t="array" ref="OJ241">IF($ND241=0,"",(IFERROR( (IFERROR($ND241/FRACAS!$AY$1*60,0) - SUMPRODUCT( (FRACAS!$K$5:$K$9999=OJ$2) * IFERROR(FRACAS!$AN$5:$AN$9999,0) ) ) / IFERROR($ND241/FRACAS!$AY$1*60,0), 1 )))</f>
        <v/>
      </c>
      <c r="OK241" s="347" t="str" cm="1">
        <f t="array" ref="OK241">IF($ND241=0,"",(IFERROR( (IFERROR($ND241/FRACAS!$AY$1*60,0) - SUMPRODUCT( (FRACAS!$K$5:$K$9999=OK$2) * IFERROR(FRACAS!$AN$5:$AN$9999,0) ) ) / IFERROR($ND241/FRACAS!$AY$1*60,0), 1 )))</f>
        <v/>
      </c>
      <c r="OL241" s="347" t="str" cm="1">
        <f t="array" ref="OL241">IF($ND241=0,"",(IFERROR( (IFERROR($ND241/FRACAS!$AY$1*60,0) - SUMPRODUCT( (FRACAS!$K$5:$K$9999=OL$2) * IFERROR(FRACAS!$AN$5:$AN$9999,0) ) ) / IFERROR($ND241/FRACAS!$AY$1*60,0), 1 )))</f>
        <v/>
      </c>
      <c r="OM241" s="347" t="str" cm="1">
        <f t="array" ref="OM241">IF($ND241=0,"",(IFERROR( (IFERROR($ND241/FRACAS!$AY$1*60,0) - SUMPRODUCT( (FRACAS!$K$5:$K$9999=OM$2) * IFERROR(FRACAS!$AN$5:$AN$9999,0) ) ) / IFERROR($ND241/FRACAS!$AY$1*60,0), 1 )))</f>
        <v/>
      </c>
      <c r="ON241" s="347" t="str" cm="1">
        <f t="array" ref="ON241">IF($ND241=0,"",(IFERROR( (IFERROR($ND241/FRACAS!$AY$1*60,0) - SUMPRODUCT( (FRACAS!$K$5:$K$9999=ON$2) * IFERROR(FRACAS!$AN$5:$AN$9999,0) ) ) / IFERROR($ND241/FRACAS!$AY$1*60,0), 1 )))</f>
        <v/>
      </c>
    </row>
    <row r="242" spans="2:404" ht="15" customHeight="1">
      <c r="B242" s="301" t="s">
        <v>245</v>
      </c>
      <c r="C242" s="302">
        <v>46920</v>
      </c>
      <c r="D242" s="279"/>
      <c r="E242" s="279"/>
      <c r="F242" s="279"/>
      <c r="G242" s="279"/>
      <c r="H242" s="279"/>
      <c r="I242" s="279"/>
      <c r="J242" s="279"/>
      <c r="K242" s="279"/>
      <c r="L242" s="279"/>
      <c r="M242" s="280"/>
      <c r="N242" s="305"/>
      <c r="O242" s="279"/>
      <c r="P242" s="279"/>
      <c r="Q242" s="279"/>
      <c r="R242" s="279"/>
      <c r="S242" s="279"/>
      <c r="T242" s="279"/>
      <c r="U242" s="279"/>
      <c r="V242" s="279"/>
      <c r="W242" s="279"/>
      <c r="X242" s="279"/>
      <c r="Y242" s="279"/>
      <c r="Z242" s="279"/>
      <c r="AA242" s="279"/>
      <c r="AB242" s="279"/>
      <c r="AC242" s="279"/>
      <c r="AD242" s="279"/>
      <c r="AE242" s="279"/>
      <c r="AF242" s="279"/>
      <c r="AG242" s="279"/>
      <c r="AH242" s="279"/>
      <c r="AI242" s="279"/>
      <c r="AJ242" s="279"/>
      <c r="AK242" s="279"/>
      <c r="AL242" s="279"/>
      <c r="AM242" s="279"/>
      <c r="AN242" s="279"/>
      <c r="AO242" s="279"/>
      <c r="AP242" s="279"/>
      <c r="AQ242" s="279"/>
      <c r="AR242" s="279"/>
      <c r="AS242" s="279"/>
      <c r="AT242" s="279"/>
      <c r="AU242" s="279"/>
      <c r="AV242" s="279"/>
      <c r="AW242" s="279"/>
      <c r="AX242" s="279"/>
      <c r="AY242" s="279"/>
      <c r="AZ242" s="279"/>
      <c r="BA242" s="280"/>
      <c r="BB242" s="266"/>
      <c r="BD242" s="352"/>
      <c r="BE242" s="352"/>
      <c r="BF242" s="352"/>
      <c r="BG242" s="352"/>
      <c r="BH242" s="352"/>
      <c r="BI242" s="352"/>
      <c r="BJ242" s="352"/>
      <c r="BK242" s="352"/>
      <c r="BL242" s="352"/>
      <c r="BM242" s="352"/>
      <c r="BN242" s="352"/>
      <c r="BO242" s="352"/>
      <c r="BP242" s="352"/>
      <c r="BQ242" s="352"/>
      <c r="BR242" s="352"/>
      <c r="BS242" s="352"/>
      <c r="BT242" s="352"/>
      <c r="BU242" s="352"/>
      <c r="BV242" s="352"/>
      <c r="BW242" s="352"/>
      <c r="BX242" s="352"/>
      <c r="BY242" s="352"/>
      <c r="BZ242" s="352"/>
      <c r="CA242" s="352"/>
      <c r="CB242" s="352"/>
      <c r="CC242" s="352"/>
      <c r="CD242" s="352"/>
      <c r="CE242" s="352"/>
      <c r="CF242" s="352"/>
      <c r="CG242" s="352"/>
      <c r="CH242" s="352"/>
      <c r="CI242" s="352"/>
      <c r="CJ242" s="352"/>
      <c r="CK242" s="352"/>
      <c r="CL242" s="352"/>
      <c r="CM242" s="352"/>
      <c r="CN242" s="352"/>
      <c r="CO242" s="352"/>
      <c r="CP242" s="352"/>
      <c r="CQ242" s="352"/>
      <c r="CR242" s="352"/>
      <c r="CS242" s="352"/>
      <c r="CT242" s="352"/>
      <c r="CU242" s="352"/>
      <c r="CV242" s="352"/>
      <c r="CW242" s="352"/>
      <c r="CX242" s="352"/>
      <c r="CY242" s="352"/>
      <c r="CZ242" s="352"/>
      <c r="DA242" s="352"/>
      <c r="DC242" s="266">
        <f t="shared" si="19"/>
        <v>0</v>
      </c>
      <c r="DD242" s="302" t="str">
        <f t="shared" si="20"/>
        <v/>
      </c>
      <c r="DE242" s="328" t="str">
        <f>IF(D242&gt; 0,(COUNTIFS(FRACAS!$B$5:$B$9997, D$4, FRACAS!$D$5:$D$9997, "&lt;="&amp;D242)), "" )</f>
        <v/>
      </c>
      <c r="DF242" s="282" t="str">
        <f>IF(E242&gt; 0,(COUNTIFS(FRACAS!$B$5:$B$9997, E$4, FRACAS!$D$5:$D$9997, "&lt;="&amp;E242)), "" )</f>
        <v/>
      </c>
      <c r="DG242" s="282" t="str">
        <f>IF(F242&gt; 0,(COUNTIFS(FRACAS!$B$5:$B$9997, F$4, FRACAS!$D$5:$D$9997, "&lt;="&amp;F242)), "" )</f>
        <v/>
      </c>
      <c r="DH242" s="282" t="str">
        <f>IF(G242&gt; 0,(COUNTIFS(FRACAS!$B$5:$B$9997, G$4, FRACAS!$D$5:$D$9997, "&lt;="&amp;G242)), "" )</f>
        <v/>
      </c>
      <c r="DI242" s="282" t="str">
        <f>IF(H242&gt; 0,(COUNTIFS(FRACAS!$B$5:$B$9997, H$4, FRACAS!$D$5:$D$9997, "&lt;="&amp;H242)), "" )</f>
        <v/>
      </c>
      <c r="DJ242" s="282" t="str">
        <f>IF(I242&gt; 0,(COUNTIFS(FRACAS!$B$5:$B$9997, I$4, FRACAS!$D$5:$D$9997, "&lt;="&amp;I242)), "" )</f>
        <v/>
      </c>
      <c r="DK242" s="282" t="str">
        <f>IF(J242&gt; 0,(COUNTIFS(FRACAS!$B$5:$B$9997, J$4, FRACAS!$D$5:$D$9997, "&lt;="&amp;J242)), "" )</f>
        <v/>
      </c>
      <c r="DL242" s="282" t="str">
        <f>IF(K242&gt; 0,(COUNTIFS(FRACAS!$B$5:$B$9997, K$4, FRACAS!$D$5:$D$9997, "&lt;="&amp;K242)), "" )</f>
        <v/>
      </c>
      <c r="DM242" s="282" t="str">
        <f>IF(L242&gt; 0,(COUNTIFS(FRACAS!$B$5:$B$9997, L$4, FRACAS!$D$5:$D$9997, "&lt;="&amp;L242)), "" )</f>
        <v/>
      </c>
      <c r="DN242" s="282" t="str">
        <f>IF(M242&gt; 0,(COUNTIFS(FRACAS!$B$5:$B$9997, M$4, FRACAS!$D$5:$D$9997, "&lt;="&amp;M242)), "" )</f>
        <v/>
      </c>
      <c r="DO242" s="308"/>
      <c r="DP242" s="276"/>
      <c r="DQ242" s="276"/>
      <c r="DR242" s="276"/>
      <c r="DS242" s="276"/>
      <c r="DT242" s="276"/>
      <c r="DU242" s="276"/>
      <c r="DV242" s="276"/>
      <c r="DW242" s="276"/>
      <c r="DX242" s="276"/>
      <c r="DY242" s="276"/>
      <c r="DZ242" s="276"/>
      <c r="EA242" s="276"/>
      <c r="EB242" s="276"/>
      <c r="EC242" s="276"/>
      <c r="ED242" s="276"/>
      <c r="EE242" s="276"/>
      <c r="EF242" s="276"/>
      <c r="EG242" s="276"/>
      <c r="EH242" s="276"/>
      <c r="EI242" s="276"/>
      <c r="EJ242" s="276"/>
      <c r="EK242" s="276"/>
      <c r="EL242" s="276"/>
      <c r="EM242" s="276"/>
      <c r="EN242" s="276"/>
      <c r="EO242" s="276"/>
      <c r="EP242" s="276"/>
      <c r="EQ242" s="276"/>
      <c r="ER242" s="276"/>
      <c r="ES242" s="276"/>
      <c r="ET242" s="276"/>
      <c r="EU242" s="276"/>
      <c r="EV242" s="276"/>
      <c r="EW242" s="276"/>
      <c r="EX242" s="276"/>
      <c r="EY242" s="276"/>
      <c r="EZ242" s="276"/>
      <c r="FA242" s="276"/>
      <c r="FB242" s="277"/>
      <c r="JN242" s="310"/>
      <c r="JO242" s="309"/>
      <c r="JP242" s="309"/>
      <c r="JQ242" s="309"/>
      <c r="JR242" s="309"/>
      <c r="JS242" s="309"/>
      <c r="JT242" s="309"/>
      <c r="JU242" s="309"/>
      <c r="JV242" s="309"/>
      <c r="JW242" s="309"/>
      <c r="JX242" s="309"/>
      <c r="JY242" s="309"/>
      <c r="JZ242" s="309"/>
      <c r="KA242" s="309"/>
      <c r="KB242" s="309"/>
      <c r="KC242" s="309"/>
      <c r="KD242" s="309"/>
      <c r="KE242" s="309"/>
      <c r="KF242" s="309"/>
      <c r="KG242" s="309"/>
      <c r="KH242" s="309"/>
      <c r="KI242" s="309"/>
      <c r="KJ242" s="309"/>
      <c r="KK242" s="309"/>
      <c r="KL242" s="309"/>
      <c r="KM242" s="309"/>
      <c r="KN242" s="309"/>
      <c r="KO242" s="309"/>
      <c r="KP242" s="309"/>
      <c r="KQ242" s="309"/>
      <c r="KR242" s="309"/>
      <c r="KS242" s="309"/>
      <c r="KT242" s="309"/>
      <c r="KU242" s="309"/>
      <c r="KV242" s="309"/>
      <c r="KW242" s="309"/>
      <c r="KX242" s="309"/>
      <c r="KY242" s="309"/>
      <c r="KZ242" s="309"/>
      <c r="LA242" s="309"/>
      <c r="LC242" s="302" t="str">
        <f t="shared" si="22"/>
        <v/>
      </c>
      <c r="LD242" s="354" t="str" cm="1">
        <f t="array" ref="LD242">IFERROR(
    (((D242/FRACAS!$AY$1)*60))
    /
    (((D242/FRACAS!$AY$1)*60) + SUMPRODUCT((FRACAS!$B$5:$B$9997=D$4)*(FRACAS!$D$5:$D$9997&lt;=D242)*(IFERROR(FRACAS!$AM$5:$AM$9997,0)))
    ),"")</f>
        <v/>
      </c>
      <c r="LE242" s="354" t="str" cm="1">
        <f t="array" ref="LE242">IFERROR(
    (((E242/FRACAS!$AY$1)*60))
    /
    (((E242/FRACAS!$AY$1)*60) + SUMPRODUCT((FRACAS!$B$5:$B$9997=E$4)*(FRACAS!$D$5:$D$9997&lt;=E242)*(IFERROR(FRACAS!$AM$5:$AM$9997,0)))
    ),"")</f>
        <v/>
      </c>
      <c r="LF242" s="354" t="str" cm="1">
        <f t="array" ref="LF242">IFERROR(
    (((F242/FRACAS!$AY$1)*60))
    /
    (((F242/FRACAS!$AY$1)*60) + SUMPRODUCT((FRACAS!$B$5:$B$9997=F$4)*(FRACAS!$D$5:$D$9997&lt;=F242)*(IFERROR(FRACAS!$AM$5:$AM$9997,0)))
    ),"")</f>
        <v/>
      </c>
      <c r="LG242" s="354" t="str" cm="1">
        <f t="array" ref="LG242">IFERROR(
    (((G242/FRACAS!$AY$1)*60))
    /
    (((G242/FRACAS!$AY$1)*60) + SUMPRODUCT((FRACAS!$B$5:$B$9997=G$4)*(FRACAS!$D$5:$D$9997&lt;=G242)*(IFERROR(FRACAS!$AM$5:$AM$9997,0)))
    ),"")</f>
        <v/>
      </c>
      <c r="LH242" s="354" t="str" cm="1">
        <f t="array" ref="LH242">IFERROR(
    (((H242/FRACAS!$AY$1)*60))
    /
    (((H242/FRACAS!$AY$1)*60) + SUMPRODUCT((FRACAS!$B$5:$B$9997=H$4)*(FRACAS!$D$5:$D$9997&lt;=H242)*(IFERROR(FRACAS!$AM$5:$AM$9997,0)))
    ),"")</f>
        <v/>
      </c>
      <c r="LI242" s="354" t="str" cm="1">
        <f t="array" ref="LI242">IFERROR(
    (((I242/FRACAS!$AY$1)*60))
    /
    (((I242/FRACAS!$AY$1)*60) + SUMPRODUCT((FRACAS!$B$5:$B$9997=I$4)*(FRACAS!$D$5:$D$9997&lt;=I242)*(IFERROR(FRACAS!$AM$5:$AM$9997,0)))
    ),"")</f>
        <v/>
      </c>
      <c r="LJ242" s="354" t="str" cm="1">
        <f t="array" ref="LJ242">IFERROR(
    (((J242/FRACAS!$AY$1)*60))
    /
    (((J242/FRACAS!$AY$1)*60) + SUMPRODUCT((FRACAS!$B$5:$B$9997=J$4)*(FRACAS!$D$5:$D$9997&lt;=J242)*(IFERROR(FRACAS!$AM$5:$AM$9997,0)))
    ),"")</f>
        <v/>
      </c>
      <c r="LK242" s="354" t="str" cm="1">
        <f t="array" ref="LK242">IFERROR(
    (((K242/FRACAS!$AY$1)*60))
    /
    (((K242/FRACAS!$AY$1)*60) + SUMPRODUCT((FRACAS!$B$5:$B$9997=K$4)*(FRACAS!$D$5:$D$9997&lt;=K242)*(IFERROR(FRACAS!$AM$5:$AM$9997,0)))
    ),"")</f>
        <v/>
      </c>
      <c r="LL242" s="354" t="str" cm="1">
        <f t="array" ref="LL242">IFERROR(
    (((L242/FRACAS!$AY$1)*60))
    /
    (((L242/FRACAS!$AY$1)*60) + SUMPRODUCT((FRACAS!$B$5:$B$9997=L$4)*(FRACAS!$D$5:$D$9997&lt;=L242)*(IFERROR(FRACAS!$AM$5:$AM$9997,0)))
    ),"")</f>
        <v/>
      </c>
      <c r="LM242" s="354" t="str" cm="1">
        <f t="array" ref="LM242">IFERROR(
    (((M242/FRACAS!$AY$1)*60))
    /
    (((M242/FRACAS!$AY$1)*60) + SUMPRODUCT((FRACAS!$B$5:$B$9997=M$4)*(FRACAS!$D$5:$D$9997&lt;=M242)*(IFERROR(FRACAS!$AM$5:$AM$9997,0)))
    ),"")</f>
        <v/>
      </c>
      <c r="LN242" s="308"/>
      <c r="LO242" s="276"/>
      <c r="LP242" s="276"/>
      <c r="LQ242" s="276"/>
      <c r="LR242" s="276"/>
      <c r="LS242" s="276"/>
      <c r="LT242" s="276"/>
      <c r="LU242" s="276"/>
      <c r="LV242" s="276"/>
      <c r="LW242" s="276"/>
      <c r="LX242" s="276"/>
      <c r="LY242" s="276"/>
      <c r="LZ242" s="276"/>
      <c r="MA242" s="276"/>
      <c r="MB242" s="276"/>
      <c r="MC242" s="276"/>
      <c r="MD242" s="276"/>
      <c r="ME242" s="276"/>
      <c r="MF242" s="276"/>
      <c r="MG242" s="276"/>
      <c r="MH242" s="276"/>
      <c r="MI242" s="276"/>
      <c r="MJ242" s="276"/>
      <c r="MK242" s="276"/>
      <c r="ML242" s="276"/>
      <c r="MM242" s="276"/>
      <c r="MN242" s="276"/>
      <c r="MO242" s="276"/>
      <c r="MP242" s="276"/>
      <c r="MQ242" s="276"/>
      <c r="MR242" s="276"/>
      <c r="MS242" s="276"/>
      <c r="MT242" s="276"/>
      <c r="MU242" s="276"/>
      <c r="MV242" s="276"/>
      <c r="MW242" s="276"/>
      <c r="MX242" s="276"/>
      <c r="MY242" s="276"/>
      <c r="MZ242" s="276"/>
      <c r="NA242" s="277"/>
      <c r="ND242" s="345">
        <f t="shared" si="23"/>
        <v>0</v>
      </c>
      <c r="NE242" s="346" t="str">
        <f t="shared" si="21"/>
        <v/>
      </c>
      <c r="NF242" s="347" t="str" cm="1">
        <f t="array" ref="NF242">IF($ND242=0,"",(IFERROR( (IFERROR($ND242/FRACAS!$AY$1*60,0) - SUMPRODUCT( (FRACAS!$K$5:$K$9999=NF$2) * IFERROR(FRACAS!$AN$5:$AN$9999,0) ) ) / IFERROR($ND242/FRACAS!$AY$1*60,0), 1 )))</f>
        <v/>
      </c>
      <c r="NG242" s="347" t="str" cm="1">
        <f t="array" ref="NG242">IF($ND242=0,"",(IFERROR( (IFERROR($ND242/FRACAS!$AY$1*60,0) - SUMPRODUCT( (FRACAS!$K$5:$K$9999=NG$2) * IFERROR(FRACAS!$AN$5:$AN$9999,0) ) ) / IFERROR($ND242/FRACAS!$AY$1*60,0), 1 )))</f>
        <v/>
      </c>
      <c r="NH242" s="347" t="str" cm="1">
        <f t="array" ref="NH242">IF($ND242=0,"",(IFERROR( (IFERROR($ND242/FRACAS!$AY$1*60,0) - SUMPRODUCT( (FRACAS!$K$5:$K$9999=NH$2) * IFERROR(FRACAS!$AN$5:$AN$9999,0) ) ) / IFERROR($ND242/FRACAS!$AY$1*60,0), 1 )))</f>
        <v/>
      </c>
      <c r="NI242" s="347" t="str" cm="1">
        <f t="array" ref="NI242">IF($ND242=0,"",(IFERROR( (IFERROR($ND242/FRACAS!$AY$1*60,0) - SUMPRODUCT( (FRACAS!$K$5:$K$9999=NI$2) * IFERROR(FRACAS!$AN$5:$AN$9999,0) ) ) / IFERROR($ND242/FRACAS!$AY$1*60,0), 1 )))</f>
        <v/>
      </c>
      <c r="NJ242" s="347" t="str" cm="1">
        <f t="array" ref="NJ242">IF($ND242=0,"",(IFERROR( (IFERROR($ND242/FRACAS!$AY$1*60,0) - SUMPRODUCT( (FRACAS!$K$5:$K$9999=NJ$2) * IFERROR(FRACAS!$AN$5:$AN$9999,0) ) ) / IFERROR($ND242/FRACAS!$AY$1*60,0), 1 )))</f>
        <v/>
      </c>
      <c r="NK242" s="347" t="str" cm="1">
        <f t="array" ref="NK242">IF($ND242=0,"",(IFERROR( (IFERROR($ND242/FRACAS!$AY$1*60,0) - SUMPRODUCT( (FRACAS!$K$5:$K$9999=NK$2) * IFERROR(FRACAS!$AN$5:$AN$9999,0) ) ) / IFERROR($ND242/FRACAS!$AY$1*60,0), 1 )))</f>
        <v/>
      </c>
      <c r="NL242" s="347" t="str" cm="1">
        <f t="array" ref="NL242">IF($ND242=0,"",(IFERROR( (IFERROR($ND242/FRACAS!$AY$1*60,0) - SUMPRODUCT( (FRACAS!$K$5:$K$9999=NL$2) * IFERROR(FRACAS!$AN$5:$AN$9999,0) ) ) / IFERROR($ND242/FRACAS!$AY$1*60,0), 1 )))</f>
        <v/>
      </c>
      <c r="NM242" s="347" t="str" cm="1">
        <f t="array" ref="NM242">IF($ND242=0,"",(IFERROR( (IFERROR($ND242/FRACAS!$AY$1*60,0) - SUMPRODUCT( (FRACAS!$K$5:$K$9999=NM$2) * IFERROR(FRACAS!$AN$5:$AN$9999,0) ) ) / IFERROR($ND242/FRACAS!$AY$1*60,0), 1 )))</f>
        <v/>
      </c>
      <c r="NN242" s="347" t="str" cm="1">
        <f t="array" ref="NN242">IF($ND242=0,"",(IFERROR( (IFERROR($ND242/FRACAS!$AY$1*60,0) - SUMPRODUCT( (FRACAS!$K$5:$K$9999=NN$2) * IFERROR(FRACAS!$AN$5:$AN$9999,0) ) ) / IFERROR($ND242/FRACAS!$AY$1*60,0), 1 )))</f>
        <v/>
      </c>
      <c r="NO242" s="347" t="str" cm="1">
        <f t="array" ref="NO242">IF($ND242=0,"",(IFERROR( (IFERROR($ND242/FRACAS!$AY$1*60,0) - SUMPRODUCT( (FRACAS!$K$5:$K$9999=NO$2) * IFERROR(FRACAS!$AN$5:$AN$9999,0) ) ) / IFERROR($ND242/FRACAS!$AY$1*60,0), 1 )))</f>
        <v/>
      </c>
      <c r="NP242" s="347" t="str" cm="1">
        <f t="array" ref="NP242">IF($ND242=0,"",(IFERROR( (IFERROR($ND242/FRACAS!$AY$1*60,0) - SUMPRODUCT( (FRACAS!$K$5:$K$9999=NP$2) * IFERROR(FRACAS!$AN$5:$AN$9999,0) ) ) / IFERROR($ND242/FRACAS!$AY$1*60,0), 1 )))</f>
        <v/>
      </c>
      <c r="NQ242" s="347" t="str" cm="1">
        <f t="array" ref="NQ242">IF($ND242=0,"",(IFERROR( (IFERROR($ND242/FRACAS!$AY$1*60,0) - SUMPRODUCT( (FRACAS!$K$5:$K$9999=NQ$2) * IFERROR(FRACAS!$AN$5:$AN$9999,0) ) ) / IFERROR($ND242/FRACAS!$AY$1*60,0), 1 )))</f>
        <v/>
      </c>
      <c r="NR242" s="347" t="str" cm="1">
        <f t="array" ref="NR242">IF($ND242=0,"",(IFERROR( (IFERROR($ND242/FRACAS!$AY$1*60,0) - SUMPRODUCT( (FRACAS!$K$5:$K$9999=NR$2) * IFERROR(FRACAS!$AN$5:$AN$9999,0) ) ) / IFERROR($ND242/FRACAS!$AY$1*60,0), 1 )))</f>
        <v/>
      </c>
      <c r="NS242" s="347" t="str" cm="1">
        <f t="array" ref="NS242">IF($ND242=0,"",(IFERROR( (IFERROR($ND242/FRACAS!$AY$1*60,0) - SUMPRODUCT( (FRACAS!$K$5:$K$9999=NS$2) * IFERROR(FRACAS!$AN$5:$AN$9999,0) ) ) / IFERROR($ND242/FRACAS!$AY$1*60,0), 1 )))</f>
        <v/>
      </c>
      <c r="NT242" s="347" t="str" cm="1">
        <f t="array" ref="NT242">IF($ND242=0,"",(IFERROR( (IFERROR($ND242/FRACAS!$AY$1*60,0) - SUMPRODUCT( (FRACAS!$K$5:$K$9999=NT$2) * IFERROR(FRACAS!$AN$5:$AN$9999,0) ) ) / IFERROR($ND242/FRACAS!$AY$1*60,0), 1 )))</f>
        <v/>
      </c>
      <c r="NU242" s="347" t="str" cm="1">
        <f t="array" ref="NU242">IF($ND242=0,"",(IFERROR( (IFERROR($ND242/FRACAS!$AY$1*60,0) - SUMPRODUCT( (FRACAS!$K$5:$K$9999=NU$2) * IFERROR(FRACAS!$AN$5:$AN$9999,0) ) ) / IFERROR($ND242/FRACAS!$AY$1*60,0), 1 )))</f>
        <v/>
      </c>
      <c r="NV242" s="347" t="str" cm="1">
        <f t="array" ref="NV242">IF($ND242=0,"",(IFERROR( (IFERROR($ND242/FRACAS!$AY$1*60,0) - SUMPRODUCT( (FRACAS!$K$5:$K$9999=NV$2) * IFERROR(FRACAS!$AN$5:$AN$9999,0) ) ) / IFERROR($ND242/FRACAS!$AY$1*60,0), 1 )))</f>
        <v/>
      </c>
      <c r="NW242" s="347" t="str" cm="1">
        <f t="array" ref="NW242">IF($ND242=0,"",(IFERROR( (IFERROR($ND242/FRACAS!$AY$1*60,0) - SUMPRODUCT( (FRACAS!$K$5:$K$9999=NW$2) * IFERROR(FRACAS!$AN$5:$AN$9999,0) ) ) / IFERROR($ND242/FRACAS!$AY$1*60,0), 1 )))</f>
        <v/>
      </c>
      <c r="NX242" s="347" t="str" cm="1">
        <f t="array" ref="NX242">IF($ND242=0,"",(IFERROR( (IFERROR($ND242/FRACAS!$AY$1*60,0) - SUMPRODUCT( (FRACAS!$K$5:$K$9999=NX$2) * IFERROR(FRACAS!$AN$5:$AN$9999,0) ) ) / IFERROR($ND242/FRACAS!$AY$1*60,0), 1 )))</f>
        <v/>
      </c>
      <c r="NY242" s="347" t="str" cm="1">
        <f t="array" ref="NY242">IF($ND242=0,"",(IFERROR( (IFERROR($ND242/FRACAS!$AY$1*60,0) - SUMPRODUCT( (FRACAS!$K$5:$K$9999=NY$2) * IFERROR(FRACAS!$AN$5:$AN$9999,0) ) ) / IFERROR($ND242/FRACAS!$AY$1*60,0), 1 )))</f>
        <v/>
      </c>
      <c r="NZ242" s="347" t="str" cm="1">
        <f t="array" ref="NZ242">IF($ND242=0,"",(IFERROR( (IFERROR($ND242/FRACAS!$AY$1*60,0) - SUMPRODUCT( (FRACAS!$K$5:$K$9999=NZ$2) * IFERROR(FRACAS!$AN$5:$AN$9999,0) ) ) / IFERROR($ND242/FRACAS!$AY$1*60,0), 1 )))</f>
        <v/>
      </c>
      <c r="OA242" s="347" t="str" cm="1">
        <f t="array" ref="OA242">IF($ND242=0,"",(IFERROR( (IFERROR($ND242/FRACAS!$AY$1*60,0) - SUMPRODUCT( (FRACAS!$K$5:$K$9999=OA$2) * IFERROR(FRACAS!$AN$5:$AN$9999,0) ) ) / IFERROR($ND242/FRACAS!$AY$1*60,0), 1 )))</f>
        <v/>
      </c>
      <c r="OB242" s="347" t="str" cm="1">
        <f t="array" ref="OB242">IF($ND242=0,"",(IFERROR( (IFERROR($ND242/FRACAS!$AY$1*60,0) - SUMPRODUCT( (FRACAS!$K$5:$K$9999=OB$2) * IFERROR(FRACAS!$AN$5:$AN$9999,0) ) ) / IFERROR($ND242/FRACAS!$AY$1*60,0), 1 )))</f>
        <v/>
      </c>
      <c r="OC242" s="347" t="str" cm="1">
        <f t="array" ref="OC242">IF($ND242=0,"",(IFERROR( (IFERROR($ND242/FRACAS!$AY$1*60,0) - SUMPRODUCT( (FRACAS!$K$5:$K$9999=OC$2) * IFERROR(FRACAS!$AN$5:$AN$9999,0) ) ) / IFERROR($ND242/FRACAS!$AY$1*60,0), 1 )))</f>
        <v/>
      </c>
      <c r="OD242" s="347" t="str" cm="1">
        <f t="array" ref="OD242">IF($ND242=0,"",(IFERROR( (IFERROR($ND242/FRACAS!$AY$1*60,0) - SUMPRODUCT( (FRACAS!$K$5:$K$9999=OD$2) * IFERROR(FRACAS!$AN$5:$AN$9999,0) ) ) / IFERROR($ND242/FRACAS!$AY$1*60,0), 1 )))</f>
        <v/>
      </c>
      <c r="OE242" s="347" t="str" cm="1">
        <f t="array" ref="OE242">IF($ND242=0,"",(IFERROR( (IFERROR($ND242/FRACAS!$AY$1*60,0) - SUMPRODUCT( (FRACAS!$K$5:$K$9999=OE$2) * IFERROR(FRACAS!$AN$5:$AN$9999,0) ) ) / IFERROR($ND242/FRACAS!$AY$1*60,0), 1 )))</f>
        <v/>
      </c>
      <c r="OF242" s="347" t="str" cm="1">
        <f t="array" ref="OF242">IF($ND242=0,"",(IFERROR( (IFERROR($ND242/FRACAS!$AY$1*60,0) - SUMPRODUCT( (FRACAS!$K$5:$K$9999=OF$2) * IFERROR(FRACAS!$AN$5:$AN$9999,0) ) ) / IFERROR($ND242/FRACAS!$AY$1*60,0), 1 )))</f>
        <v/>
      </c>
      <c r="OG242" s="347" t="str" cm="1">
        <f t="array" ref="OG242">IF($ND242=0,"",(IFERROR( (IFERROR($ND242/FRACAS!$AY$1*60,0) - SUMPRODUCT( (FRACAS!$K$5:$K$9999=OG$2) * IFERROR(FRACAS!$AN$5:$AN$9999,0) ) ) / IFERROR($ND242/FRACAS!$AY$1*60,0), 1 )))</f>
        <v/>
      </c>
      <c r="OH242" s="347" t="str" cm="1">
        <f t="array" ref="OH242">IF($ND242=0,"",(IFERROR( (IFERROR($ND242/FRACAS!$AY$1*60,0) - SUMPRODUCT( (FRACAS!$K$5:$K$9999=OH$2) * IFERROR(FRACAS!$AN$5:$AN$9999,0) ) ) / IFERROR($ND242/FRACAS!$AY$1*60,0), 1 )))</f>
        <v/>
      </c>
      <c r="OI242" s="347" t="str" cm="1">
        <f t="array" ref="OI242">IF($ND242=0,"",(IFERROR( (IFERROR($ND242/FRACAS!$AY$1*60,0) - SUMPRODUCT( (FRACAS!$K$5:$K$9999=OI$2) * IFERROR(FRACAS!$AN$5:$AN$9999,0) ) ) / IFERROR($ND242/FRACAS!$AY$1*60,0), 1 )))</f>
        <v/>
      </c>
      <c r="OJ242" s="347" t="str" cm="1">
        <f t="array" ref="OJ242">IF($ND242=0,"",(IFERROR( (IFERROR($ND242/FRACAS!$AY$1*60,0) - SUMPRODUCT( (FRACAS!$K$5:$K$9999=OJ$2) * IFERROR(FRACAS!$AN$5:$AN$9999,0) ) ) / IFERROR($ND242/FRACAS!$AY$1*60,0), 1 )))</f>
        <v/>
      </c>
      <c r="OK242" s="347" t="str" cm="1">
        <f t="array" ref="OK242">IF($ND242=0,"",(IFERROR( (IFERROR($ND242/FRACAS!$AY$1*60,0) - SUMPRODUCT( (FRACAS!$K$5:$K$9999=OK$2) * IFERROR(FRACAS!$AN$5:$AN$9999,0) ) ) / IFERROR($ND242/FRACAS!$AY$1*60,0), 1 )))</f>
        <v/>
      </c>
      <c r="OL242" s="347" t="str" cm="1">
        <f t="array" ref="OL242">IF($ND242=0,"",(IFERROR( (IFERROR($ND242/FRACAS!$AY$1*60,0) - SUMPRODUCT( (FRACAS!$K$5:$K$9999=OL$2) * IFERROR(FRACAS!$AN$5:$AN$9999,0) ) ) / IFERROR($ND242/FRACAS!$AY$1*60,0), 1 )))</f>
        <v/>
      </c>
      <c r="OM242" s="347" t="str" cm="1">
        <f t="array" ref="OM242">IF($ND242=0,"",(IFERROR( (IFERROR($ND242/FRACAS!$AY$1*60,0) - SUMPRODUCT( (FRACAS!$K$5:$K$9999=OM$2) * IFERROR(FRACAS!$AN$5:$AN$9999,0) ) ) / IFERROR($ND242/FRACAS!$AY$1*60,0), 1 )))</f>
        <v/>
      </c>
      <c r="ON242" s="347" t="str" cm="1">
        <f t="array" ref="ON242">IF($ND242=0,"",(IFERROR( (IFERROR($ND242/FRACAS!$AY$1*60,0) - SUMPRODUCT( (FRACAS!$K$5:$K$9999=ON$2) * IFERROR(FRACAS!$AN$5:$AN$9999,0) ) ) / IFERROR($ND242/FRACAS!$AY$1*60,0), 1 )))</f>
        <v/>
      </c>
    </row>
    <row r="243" spans="2:404" ht="15" customHeight="1">
      <c r="B243" s="301" t="s">
        <v>246</v>
      </c>
      <c r="C243" s="302">
        <v>46927</v>
      </c>
      <c r="D243" s="279"/>
      <c r="E243" s="279"/>
      <c r="F243" s="279"/>
      <c r="G243" s="279"/>
      <c r="H243" s="279"/>
      <c r="I243" s="279"/>
      <c r="J243" s="279"/>
      <c r="K243" s="279"/>
      <c r="L243" s="279"/>
      <c r="M243" s="280"/>
      <c r="N243" s="305"/>
      <c r="O243" s="279"/>
      <c r="P243" s="279"/>
      <c r="Q243" s="279"/>
      <c r="R243" s="279"/>
      <c r="S243" s="279"/>
      <c r="T243" s="279"/>
      <c r="U243" s="279"/>
      <c r="V243" s="279"/>
      <c r="W243" s="279"/>
      <c r="X243" s="279"/>
      <c r="Y243" s="279"/>
      <c r="Z243" s="279"/>
      <c r="AA243" s="279"/>
      <c r="AB243" s="279"/>
      <c r="AC243" s="279"/>
      <c r="AD243" s="279"/>
      <c r="AE243" s="279"/>
      <c r="AF243" s="279"/>
      <c r="AG243" s="279"/>
      <c r="AH243" s="279"/>
      <c r="AI243" s="279"/>
      <c r="AJ243" s="279"/>
      <c r="AK243" s="279"/>
      <c r="AL243" s="279"/>
      <c r="AM243" s="279"/>
      <c r="AN243" s="279"/>
      <c r="AO243" s="279"/>
      <c r="AP243" s="279"/>
      <c r="AQ243" s="279"/>
      <c r="AR243" s="279"/>
      <c r="AS243" s="279"/>
      <c r="AT243" s="279"/>
      <c r="AU243" s="279"/>
      <c r="AV243" s="279"/>
      <c r="AW243" s="279"/>
      <c r="AX243" s="279"/>
      <c r="AY243" s="279"/>
      <c r="AZ243" s="279"/>
      <c r="BA243" s="280"/>
      <c r="BB243" s="266"/>
      <c r="BD243" s="352"/>
      <c r="BE243" s="352"/>
      <c r="BF243" s="352"/>
      <c r="BG243" s="352"/>
      <c r="BH243" s="352"/>
      <c r="BI243" s="352"/>
      <c r="BJ243" s="352"/>
      <c r="BK243" s="352"/>
      <c r="BL243" s="352"/>
      <c r="BM243" s="352"/>
      <c r="BN243" s="352"/>
      <c r="BO243" s="352"/>
      <c r="BP243" s="352"/>
      <c r="BQ243" s="352"/>
      <c r="BR243" s="352"/>
      <c r="BS243" s="352"/>
      <c r="BT243" s="352"/>
      <c r="BU243" s="352"/>
      <c r="BV243" s="352"/>
      <c r="BW243" s="352"/>
      <c r="BX243" s="352"/>
      <c r="BY243" s="352"/>
      <c r="BZ243" s="352"/>
      <c r="CA243" s="352"/>
      <c r="CB243" s="352"/>
      <c r="CC243" s="352"/>
      <c r="CD243" s="352"/>
      <c r="CE243" s="352"/>
      <c r="CF243" s="352"/>
      <c r="CG243" s="352"/>
      <c r="CH243" s="352"/>
      <c r="CI243" s="352"/>
      <c r="CJ243" s="352"/>
      <c r="CK243" s="352"/>
      <c r="CL243" s="352"/>
      <c r="CM243" s="352"/>
      <c r="CN243" s="352"/>
      <c r="CO243" s="352"/>
      <c r="CP243" s="352"/>
      <c r="CQ243" s="352"/>
      <c r="CR243" s="352"/>
      <c r="CS243" s="352"/>
      <c r="CT243" s="352"/>
      <c r="CU243" s="352"/>
      <c r="CV243" s="352"/>
      <c r="CW243" s="352"/>
      <c r="CX243" s="352"/>
      <c r="CY243" s="352"/>
      <c r="CZ243" s="352"/>
      <c r="DA243" s="352"/>
      <c r="DC243" s="266">
        <f t="shared" si="19"/>
        <v>0</v>
      </c>
      <c r="DD243" s="302" t="str">
        <f t="shared" si="20"/>
        <v/>
      </c>
      <c r="DE243" s="328" t="str">
        <f>IF(D243&gt; 0,(COUNTIFS(FRACAS!$B$5:$B$9997, D$4, FRACAS!$D$5:$D$9997, "&lt;="&amp;D243)), "" )</f>
        <v/>
      </c>
      <c r="DF243" s="282" t="str">
        <f>IF(E243&gt; 0,(COUNTIFS(FRACAS!$B$5:$B$9997, E$4, FRACAS!$D$5:$D$9997, "&lt;="&amp;E243)), "" )</f>
        <v/>
      </c>
      <c r="DG243" s="282" t="str">
        <f>IF(F243&gt; 0,(COUNTIFS(FRACAS!$B$5:$B$9997, F$4, FRACAS!$D$5:$D$9997, "&lt;="&amp;F243)), "" )</f>
        <v/>
      </c>
      <c r="DH243" s="282" t="str">
        <f>IF(G243&gt; 0,(COUNTIFS(FRACAS!$B$5:$B$9997, G$4, FRACAS!$D$5:$D$9997, "&lt;="&amp;G243)), "" )</f>
        <v/>
      </c>
      <c r="DI243" s="282" t="str">
        <f>IF(H243&gt; 0,(COUNTIFS(FRACAS!$B$5:$B$9997, H$4, FRACAS!$D$5:$D$9997, "&lt;="&amp;H243)), "" )</f>
        <v/>
      </c>
      <c r="DJ243" s="282" t="str">
        <f>IF(I243&gt; 0,(COUNTIFS(FRACAS!$B$5:$B$9997, I$4, FRACAS!$D$5:$D$9997, "&lt;="&amp;I243)), "" )</f>
        <v/>
      </c>
      <c r="DK243" s="282" t="str">
        <f>IF(J243&gt; 0,(COUNTIFS(FRACAS!$B$5:$B$9997, J$4, FRACAS!$D$5:$D$9997, "&lt;="&amp;J243)), "" )</f>
        <v/>
      </c>
      <c r="DL243" s="282" t="str">
        <f>IF(K243&gt; 0,(COUNTIFS(FRACAS!$B$5:$B$9997, K$4, FRACAS!$D$5:$D$9997, "&lt;="&amp;K243)), "" )</f>
        <v/>
      </c>
      <c r="DM243" s="282" t="str">
        <f>IF(L243&gt; 0,(COUNTIFS(FRACAS!$B$5:$B$9997, L$4, FRACAS!$D$5:$D$9997, "&lt;="&amp;L243)), "" )</f>
        <v/>
      </c>
      <c r="DN243" s="282" t="str">
        <f>IF(M243&gt; 0,(COUNTIFS(FRACAS!$B$5:$B$9997, M$4, FRACAS!$D$5:$D$9997, "&lt;="&amp;M243)), "" )</f>
        <v/>
      </c>
      <c r="DO243" s="308"/>
      <c r="DP243" s="276"/>
      <c r="DQ243" s="276"/>
      <c r="DR243" s="276"/>
      <c r="DS243" s="276"/>
      <c r="DT243" s="276"/>
      <c r="DU243" s="276"/>
      <c r="DV243" s="276"/>
      <c r="DW243" s="276"/>
      <c r="DX243" s="276"/>
      <c r="DY243" s="276"/>
      <c r="DZ243" s="276"/>
      <c r="EA243" s="276"/>
      <c r="EB243" s="276"/>
      <c r="EC243" s="276"/>
      <c r="ED243" s="276"/>
      <c r="EE243" s="276"/>
      <c r="EF243" s="276"/>
      <c r="EG243" s="276"/>
      <c r="EH243" s="276"/>
      <c r="EI243" s="276"/>
      <c r="EJ243" s="276"/>
      <c r="EK243" s="276"/>
      <c r="EL243" s="276"/>
      <c r="EM243" s="276"/>
      <c r="EN243" s="276"/>
      <c r="EO243" s="276"/>
      <c r="EP243" s="276"/>
      <c r="EQ243" s="276"/>
      <c r="ER243" s="276"/>
      <c r="ES243" s="276"/>
      <c r="ET243" s="276"/>
      <c r="EU243" s="276"/>
      <c r="EV243" s="276"/>
      <c r="EW243" s="276"/>
      <c r="EX243" s="276"/>
      <c r="EY243" s="276"/>
      <c r="EZ243" s="276"/>
      <c r="FA243" s="276"/>
      <c r="FB243" s="277"/>
      <c r="JN243" s="310"/>
      <c r="JO243" s="309"/>
      <c r="JP243" s="309"/>
      <c r="JQ243" s="309"/>
      <c r="JR243" s="309"/>
      <c r="JS243" s="309"/>
      <c r="JT243" s="309"/>
      <c r="JU243" s="309"/>
      <c r="JV243" s="309"/>
      <c r="JW243" s="309"/>
      <c r="JX243" s="309"/>
      <c r="JY243" s="309"/>
      <c r="JZ243" s="309"/>
      <c r="KA243" s="309"/>
      <c r="KB243" s="309"/>
      <c r="KC243" s="309"/>
      <c r="KD243" s="309"/>
      <c r="KE243" s="309"/>
      <c r="KF243" s="309"/>
      <c r="KG243" s="309"/>
      <c r="KH243" s="309"/>
      <c r="KI243" s="309"/>
      <c r="KJ243" s="309"/>
      <c r="KK243" s="309"/>
      <c r="KL243" s="309"/>
      <c r="KM243" s="309"/>
      <c r="KN243" s="309"/>
      <c r="KO243" s="309"/>
      <c r="KP243" s="309"/>
      <c r="KQ243" s="309"/>
      <c r="KR243" s="309"/>
      <c r="KS243" s="309"/>
      <c r="KT243" s="309"/>
      <c r="KU243" s="309"/>
      <c r="KV243" s="309"/>
      <c r="KW243" s="309"/>
      <c r="KX243" s="309"/>
      <c r="KY243" s="309"/>
      <c r="KZ243" s="309"/>
      <c r="LA243" s="309"/>
      <c r="LC243" s="302" t="str">
        <f t="shared" si="22"/>
        <v/>
      </c>
      <c r="LD243" s="354" t="str" cm="1">
        <f t="array" ref="LD243">IFERROR(
    (((D243/FRACAS!$AY$1)*60))
    /
    (((D243/FRACAS!$AY$1)*60) + SUMPRODUCT((FRACAS!$B$5:$B$9997=D$4)*(FRACAS!$D$5:$D$9997&lt;=D243)*(IFERROR(FRACAS!$AM$5:$AM$9997,0)))
    ),"")</f>
        <v/>
      </c>
      <c r="LE243" s="354" t="str" cm="1">
        <f t="array" ref="LE243">IFERROR(
    (((E243/FRACAS!$AY$1)*60))
    /
    (((E243/FRACAS!$AY$1)*60) + SUMPRODUCT((FRACAS!$B$5:$B$9997=E$4)*(FRACAS!$D$5:$D$9997&lt;=E243)*(IFERROR(FRACAS!$AM$5:$AM$9997,0)))
    ),"")</f>
        <v/>
      </c>
      <c r="LF243" s="354" t="str" cm="1">
        <f t="array" ref="LF243">IFERROR(
    (((F243/FRACAS!$AY$1)*60))
    /
    (((F243/FRACAS!$AY$1)*60) + SUMPRODUCT((FRACAS!$B$5:$B$9997=F$4)*(FRACAS!$D$5:$D$9997&lt;=F243)*(IFERROR(FRACAS!$AM$5:$AM$9997,0)))
    ),"")</f>
        <v/>
      </c>
      <c r="LG243" s="354" t="str" cm="1">
        <f t="array" ref="LG243">IFERROR(
    (((G243/FRACAS!$AY$1)*60))
    /
    (((G243/FRACAS!$AY$1)*60) + SUMPRODUCT((FRACAS!$B$5:$B$9997=G$4)*(FRACAS!$D$5:$D$9997&lt;=G243)*(IFERROR(FRACAS!$AM$5:$AM$9997,0)))
    ),"")</f>
        <v/>
      </c>
      <c r="LH243" s="354" t="str" cm="1">
        <f t="array" ref="LH243">IFERROR(
    (((H243/FRACAS!$AY$1)*60))
    /
    (((H243/FRACAS!$AY$1)*60) + SUMPRODUCT((FRACAS!$B$5:$B$9997=H$4)*(FRACAS!$D$5:$D$9997&lt;=H243)*(IFERROR(FRACAS!$AM$5:$AM$9997,0)))
    ),"")</f>
        <v/>
      </c>
      <c r="LI243" s="354" t="str" cm="1">
        <f t="array" ref="LI243">IFERROR(
    (((I243/FRACAS!$AY$1)*60))
    /
    (((I243/FRACAS!$AY$1)*60) + SUMPRODUCT((FRACAS!$B$5:$B$9997=I$4)*(FRACAS!$D$5:$D$9997&lt;=I243)*(IFERROR(FRACAS!$AM$5:$AM$9997,0)))
    ),"")</f>
        <v/>
      </c>
      <c r="LJ243" s="354" t="str" cm="1">
        <f t="array" ref="LJ243">IFERROR(
    (((J243/FRACAS!$AY$1)*60))
    /
    (((J243/FRACAS!$AY$1)*60) + SUMPRODUCT((FRACAS!$B$5:$B$9997=J$4)*(FRACAS!$D$5:$D$9997&lt;=J243)*(IFERROR(FRACAS!$AM$5:$AM$9997,0)))
    ),"")</f>
        <v/>
      </c>
      <c r="LK243" s="354" t="str" cm="1">
        <f t="array" ref="LK243">IFERROR(
    (((K243/FRACAS!$AY$1)*60))
    /
    (((K243/FRACAS!$AY$1)*60) + SUMPRODUCT((FRACAS!$B$5:$B$9997=K$4)*(FRACAS!$D$5:$D$9997&lt;=K243)*(IFERROR(FRACAS!$AM$5:$AM$9997,0)))
    ),"")</f>
        <v/>
      </c>
      <c r="LL243" s="354" t="str" cm="1">
        <f t="array" ref="LL243">IFERROR(
    (((L243/FRACAS!$AY$1)*60))
    /
    (((L243/FRACAS!$AY$1)*60) + SUMPRODUCT((FRACAS!$B$5:$B$9997=L$4)*(FRACAS!$D$5:$D$9997&lt;=L243)*(IFERROR(FRACAS!$AM$5:$AM$9997,0)))
    ),"")</f>
        <v/>
      </c>
      <c r="LM243" s="354" t="str" cm="1">
        <f t="array" ref="LM243">IFERROR(
    (((M243/FRACAS!$AY$1)*60))
    /
    (((M243/FRACAS!$AY$1)*60) + SUMPRODUCT((FRACAS!$B$5:$B$9997=M$4)*(FRACAS!$D$5:$D$9997&lt;=M243)*(IFERROR(FRACAS!$AM$5:$AM$9997,0)))
    ),"")</f>
        <v/>
      </c>
      <c r="LN243" s="308"/>
      <c r="LO243" s="276"/>
      <c r="LP243" s="276"/>
      <c r="LQ243" s="276"/>
      <c r="LR243" s="276"/>
      <c r="LS243" s="276"/>
      <c r="LT243" s="276"/>
      <c r="LU243" s="276"/>
      <c r="LV243" s="276"/>
      <c r="LW243" s="276"/>
      <c r="LX243" s="276"/>
      <c r="LY243" s="276"/>
      <c r="LZ243" s="276"/>
      <c r="MA243" s="276"/>
      <c r="MB243" s="276"/>
      <c r="MC243" s="276"/>
      <c r="MD243" s="276"/>
      <c r="ME243" s="276"/>
      <c r="MF243" s="276"/>
      <c r="MG243" s="276"/>
      <c r="MH243" s="276"/>
      <c r="MI243" s="276"/>
      <c r="MJ243" s="276"/>
      <c r="MK243" s="276"/>
      <c r="ML243" s="276"/>
      <c r="MM243" s="276"/>
      <c r="MN243" s="276"/>
      <c r="MO243" s="276"/>
      <c r="MP243" s="276"/>
      <c r="MQ243" s="276"/>
      <c r="MR243" s="276"/>
      <c r="MS243" s="276"/>
      <c r="MT243" s="276"/>
      <c r="MU243" s="276"/>
      <c r="MV243" s="276"/>
      <c r="MW243" s="276"/>
      <c r="MX243" s="276"/>
      <c r="MY243" s="276"/>
      <c r="MZ243" s="276"/>
      <c r="NA243" s="277"/>
      <c r="ND243" s="345">
        <f t="shared" si="23"/>
        <v>0</v>
      </c>
      <c r="NE243" s="346" t="str">
        <f t="shared" si="21"/>
        <v/>
      </c>
      <c r="NF243" s="347" t="str" cm="1">
        <f t="array" ref="NF243">IF($ND243=0,"",(IFERROR( (IFERROR($ND243/FRACAS!$AY$1*60,0) - SUMPRODUCT( (FRACAS!$K$5:$K$9999=NF$2) * IFERROR(FRACAS!$AN$5:$AN$9999,0) ) ) / IFERROR($ND243/FRACAS!$AY$1*60,0), 1 )))</f>
        <v/>
      </c>
      <c r="NG243" s="347" t="str" cm="1">
        <f t="array" ref="NG243">IF($ND243=0,"",(IFERROR( (IFERROR($ND243/FRACAS!$AY$1*60,0) - SUMPRODUCT( (FRACAS!$K$5:$K$9999=NG$2) * IFERROR(FRACAS!$AN$5:$AN$9999,0) ) ) / IFERROR($ND243/FRACAS!$AY$1*60,0), 1 )))</f>
        <v/>
      </c>
      <c r="NH243" s="347" t="str" cm="1">
        <f t="array" ref="NH243">IF($ND243=0,"",(IFERROR( (IFERROR($ND243/FRACAS!$AY$1*60,0) - SUMPRODUCT( (FRACAS!$K$5:$K$9999=NH$2) * IFERROR(FRACAS!$AN$5:$AN$9999,0) ) ) / IFERROR($ND243/FRACAS!$AY$1*60,0), 1 )))</f>
        <v/>
      </c>
      <c r="NI243" s="347" t="str" cm="1">
        <f t="array" ref="NI243">IF($ND243=0,"",(IFERROR( (IFERROR($ND243/FRACAS!$AY$1*60,0) - SUMPRODUCT( (FRACAS!$K$5:$K$9999=NI$2) * IFERROR(FRACAS!$AN$5:$AN$9999,0) ) ) / IFERROR($ND243/FRACAS!$AY$1*60,0), 1 )))</f>
        <v/>
      </c>
      <c r="NJ243" s="347" t="str" cm="1">
        <f t="array" ref="NJ243">IF($ND243=0,"",(IFERROR( (IFERROR($ND243/FRACAS!$AY$1*60,0) - SUMPRODUCT( (FRACAS!$K$5:$K$9999=NJ$2) * IFERROR(FRACAS!$AN$5:$AN$9999,0) ) ) / IFERROR($ND243/FRACAS!$AY$1*60,0), 1 )))</f>
        <v/>
      </c>
      <c r="NK243" s="347" t="str" cm="1">
        <f t="array" ref="NK243">IF($ND243=0,"",(IFERROR( (IFERROR($ND243/FRACAS!$AY$1*60,0) - SUMPRODUCT( (FRACAS!$K$5:$K$9999=NK$2) * IFERROR(FRACAS!$AN$5:$AN$9999,0) ) ) / IFERROR($ND243/FRACAS!$AY$1*60,0), 1 )))</f>
        <v/>
      </c>
      <c r="NL243" s="347" t="str" cm="1">
        <f t="array" ref="NL243">IF($ND243=0,"",(IFERROR( (IFERROR($ND243/FRACAS!$AY$1*60,0) - SUMPRODUCT( (FRACAS!$K$5:$K$9999=NL$2) * IFERROR(FRACAS!$AN$5:$AN$9999,0) ) ) / IFERROR($ND243/FRACAS!$AY$1*60,0), 1 )))</f>
        <v/>
      </c>
      <c r="NM243" s="347" t="str" cm="1">
        <f t="array" ref="NM243">IF($ND243=0,"",(IFERROR( (IFERROR($ND243/FRACAS!$AY$1*60,0) - SUMPRODUCT( (FRACAS!$K$5:$K$9999=NM$2) * IFERROR(FRACAS!$AN$5:$AN$9999,0) ) ) / IFERROR($ND243/FRACAS!$AY$1*60,0), 1 )))</f>
        <v/>
      </c>
      <c r="NN243" s="347" t="str" cm="1">
        <f t="array" ref="NN243">IF($ND243=0,"",(IFERROR( (IFERROR($ND243/FRACAS!$AY$1*60,0) - SUMPRODUCT( (FRACAS!$K$5:$K$9999=NN$2) * IFERROR(FRACAS!$AN$5:$AN$9999,0) ) ) / IFERROR($ND243/FRACAS!$AY$1*60,0), 1 )))</f>
        <v/>
      </c>
      <c r="NO243" s="347" t="str" cm="1">
        <f t="array" ref="NO243">IF($ND243=0,"",(IFERROR( (IFERROR($ND243/FRACAS!$AY$1*60,0) - SUMPRODUCT( (FRACAS!$K$5:$K$9999=NO$2) * IFERROR(FRACAS!$AN$5:$AN$9999,0) ) ) / IFERROR($ND243/FRACAS!$AY$1*60,0), 1 )))</f>
        <v/>
      </c>
      <c r="NP243" s="347" t="str" cm="1">
        <f t="array" ref="NP243">IF($ND243=0,"",(IFERROR( (IFERROR($ND243/FRACAS!$AY$1*60,0) - SUMPRODUCT( (FRACAS!$K$5:$K$9999=NP$2) * IFERROR(FRACAS!$AN$5:$AN$9999,0) ) ) / IFERROR($ND243/FRACAS!$AY$1*60,0), 1 )))</f>
        <v/>
      </c>
      <c r="NQ243" s="347" t="str" cm="1">
        <f t="array" ref="NQ243">IF($ND243=0,"",(IFERROR( (IFERROR($ND243/FRACAS!$AY$1*60,0) - SUMPRODUCT( (FRACAS!$K$5:$K$9999=NQ$2) * IFERROR(FRACAS!$AN$5:$AN$9999,0) ) ) / IFERROR($ND243/FRACAS!$AY$1*60,0), 1 )))</f>
        <v/>
      </c>
      <c r="NR243" s="347" t="str" cm="1">
        <f t="array" ref="NR243">IF($ND243=0,"",(IFERROR( (IFERROR($ND243/FRACAS!$AY$1*60,0) - SUMPRODUCT( (FRACAS!$K$5:$K$9999=NR$2) * IFERROR(FRACAS!$AN$5:$AN$9999,0) ) ) / IFERROR($ND243/FRACAS!$AY$1*60,0), 1 )))</f>
        <v/>
      </c>
      <c r="NS243" s="347" t="str" cm="1">
        <f t="array" ref="NS243">IF($ND243=0,"",(IFERROR( (IFERROR($ND243/FRACAS!$AY$1*60,0) - SUMPRODUCT( (FRACAS!$K$5:$K$9999=NS$2) * IFERROR(FRACAS!$AN$5:$AN$9999,0) ) ) / IFERROR($ND243/FRACAS!$AY$1*60,0), 1 )))</f>
        <v/>
      </c>
      <c r="NT243" s="347" t="str" cm="1">
        <f t="array" ref="NT243">IF($ND243=0,"",(IFERROR( (IFERROR($ND243/FRACAS!$AY$1*60,0) - SUMPRODUCT( (FRACAS!$K$5:$K$9999=NT$2) * IFERROR(FRACAS!$AN$5:$AN$9999,0) ) ) / IFERROR($ND243/FRACAS!$AY$1*60,0), 1 )))</f>
        <v/>
      </c>
      <c r="NU243" s="347" t="str" cm="1">
        <f t="array" ref="NU243">IF($ND243=0,"",(IFERROR( (IFERROR($ND243/FRACAS!$AY$1*60,0) - SUMPRODUCT( (FRACAS!$K$5:$K$9999=NU$2) * IFERROR(FRACAS!$AN$5:$AN$9999,0) ) ) / IFERROR($ND243/FRACAS!$AY$1*60,0), 1 )))</f>
        <v/>
      </c>
      <c r="NV243" s="347" t="str" cm="1">
        <f t="array" ref="NV243">IF($ND243=0,"",(IFERROR( (IFERROR($ND243/FRACAS!$AY$1*60,0) - SUMPRODUCT( (FRACAS!$K$5:$K$9999=NV$2) * IFERROR(FRACAS!$AN$5:$AN$9999,0) ) ) / IFERROR($ND243/FRACAS!$AY$1*60,0), 1 )))</f>
        <v/>
      </c>
      <c r="NW243" s="347" t="str" cm="1">
        <f t="array" ref="NW243">IF($ND243=0,"",(IFERROR( (IFERROR($ND243/FRACAS!$AY$1*60,0) - SUMPRODUCT( (FRACAS!$K$5:$K$9999=NW$2) * IFERROR(FRACAS!$AN$5:$AN$9999,0) ) ) / IFERROR($ND243/FRACAS!$AY$1*60,0), 1 )))</f>
        <v/>
      </c>
      <c r="NX243" s="347" t="str" cm="1">
        <f t="array" ref="NX243">IF($ND243=0,"",(IFERROR( (IFERROR($ND243/FRACAS!$AY$1*60,0) - SUMPRODUCT( (FRACAS!$K$5:$K$9999=NX$2) * IFERROR(FRACAS!$AN$5:$AN$9999,0) ) ) / IFERROR($ND243/FRACAS!$AY$1*60,0), 1 )))</f>
        <v/>
      </c>
      <c r="NY243" s="347" t="str" cm="1">
        <f t="array" ref="NY243">IF($ND243=0,"",(IFERROR( (IFERROR($ND243/FRACAS!$AY$1*60,0) - SUMPRODUCT( (FRACAS!$K$5:$K$9999=NY$2) * IFERROR(FRACAS!$AN$5:$AN$9999,0) ) ) / IFERROR($ND243/FRACAS!$AY$1*60,0), 1 )))</f>
        <v/>
      </c>
      <c r="NZ243" s="347" t="str" cm="1">
        <f t="array" ref="NZ243">IF($ND243=0,"",(IFERROR( (IFERROR($ND243/FRACAS!$AY$1*60,0) - SUMPRODUCT( (FRACAS!$K$5:$K$9999=NZ$2) * IFERROR(FRACAS!$AN$5:$AN$9999,0) ) ) / IFERROR($ND243/FRACAS!$AY$1*60,0), 1 )))</f>
        <v/>
      </c>
      <c r="OA243" s="347" t="str" cm="1">
        <f t="array" ref="OA243">IF($ND243=0,"",(IFERROR( (IFERROR($ND243/FRACAS!$AY$1*60,0) - SUMPRODUCT( (FRACAS!$K$5:$K$9999=OA$2) * IFERROR(FRACAS!$AN$5:$AN$9999,0) ) ) / IFERROR($ND243/FRACAS!$AY$1*60,0), 1 )))</f>
        <v/>
      </c>
      <c r="OB243" s="347" t="str" cm="1">
        <f t="array" ref="OB243">IF($ND243=0,"",(IFERROR( (IFERROR($ND243/FRACAS!$AY$1*60,0) - SUMPRODUCT( (FRACAS!$K$5:$K$9999=OB$2) * IFERROR(FRACAS!$AN$5:$AN$9999,0) ) ) / IFERROR($ND243/FRACAS!$AY$1*60,0), 1 )))</f>
        <v/>
      </c>
      <c r="OC243" s="347" t="str" cm="1">
        <f t="array" ref="OC243">IF($ND243=0,"",(IFERROR( (IFERROR($ND243/FRACAS!$AY$1*60,0) - SUMPRODUCT( (FRACAS!$K$5:$K$9999=OC$2) * IFERROR(FRACAS!$AN$5:$AN$9999,0) ) ) / IFERROR($ND243/FRACAS!$AY$1*60,0), 1 )))</f>
        <v/>
      </c>
      <c r="OD243" s="347" t="str" cm="1">
        <f t="array" ref="OD243">IF($ND243=0,"",(IFERROR( (IFERROR($ND243/FRACAS!$AY$1*60,0) - SUMPRODUCT( (FRACAS!$K$5:$K$9999=OD$2) * IFERROR(FRACAS!$AN$5:$AN$9999,0) ) ) / IFERROR($ND243/FRACAS!$AY$1*60,0), 1 )))</f>
        <v/>
      </c>
      <c r="OE243" s="347" t="str" cm="1">
        <f t="array" ref="OE243">IF($ND243=0,"",(IFERROR( (IFERROR($ND243/FRACAS!$AY$1*60,0) - SUMPRODUCT( (FRACAS!$K$5:$K$9999=OE$2) * IFERROR(FRACAS!$AN$5:$AN$9999,0) ) ) / IFERROR($ND243/FRACAS!$AY$1*60,0), 1 )))</f>
        <v/>
      </c>
      <c r="OF243" s="347" t="str" cm="1">
        <f t="array" ref="OF243">IF($ND243=0,"",(IFERROR( (IFERROR($ND243/FRACAS!$AY$1*60,0) - SUMPRODUCT( (FRACAS!$K$5:$K$9999=OF$2) * IFERROR(FRACAS!$AN$5:$AN$9999,0) ) ) / IFERROR($ND243/FRACAS!$AY$1*60,0), 1 )))</f>
        <v/>
      </c>
      <c r="OG243" s="347" t="str" cm="1">
        <f t="array" ref="OG243">IF($ND243=0,"",(IFERROR( (IFERROR($ND243/FRACAS!$AY$1*60,0) - SUMPRODUCT( (FRACAS!$K$5:$K$9999=OG$2) * IFERROR(FRACAS!$AN$5:$AN$9999,0) ) ) / IFERROR($ND243/FRACAS!$AY$1*60,0), 1 )))</f>
        <v/>
      </c>
      <c r="OH243" s="347" t="str" cm="1">
        <f t="array" ref="OH243">IF($ND243=0,"",(IFERROR( (IFERROR($ND243/FRACAS!$AY$1*60,0) - SUMPRODUCT( (FRACAS!$K$5:$K$9999=OH$2) * IFERROR(FRACAS!$AN$5:$AN$9999,0) ) ) / IFERROR($ND243/FRACAS!$AY$1*60,0), 1 )))</f>
        <v/>
      </c>
      <c r="OI243" s="347" t="str" cm="1">
        <f t="array" ref="OI243">IF($ND243=0,"",(IFERROR( (IFERROR($ND243/FRACAS!$AY$1*60,0) - SUMPRODUCT( (FRACAS!$K$5:$K$9999=OI$2) * IFERROR(FRACAS!$AN$5:$AN$9999,0) ) ) / IFERROR($ND243/FRACAS!$AY$1*60,0), 1 )))</f>
        <v/>
      </c>
      <c r="OJ243" s="347" t="str" cm="1">
        <f t="array" ref="OJ243">IF($ND243=0,"",(IFERROR( (IFERROR($ND243/FRACAS!$AY$1*60,0) - SUMPRODUCT( (FRACAS!$K$5:$K$9999=OJ$2) * IFERROR(FRACAS!$AN$5:$AN$9999,0) ) ) / IFERROR($ND243/FRACAS!$AY$1*60,0), 1 )))</f>
        <v/>
      </c>
      <c r="OK243" s="347" t="str" cm="1">
        <f t="array" ref="OK243">IF($ND243=0,"",(IFERROR( (IFERROR($ND243/FRACAS!$AY$1*60,0) - SUMPRODUCT( (FRACAS!$K$5:$K$9999=OK$2) * IFERROR(FRACAS!$AN$5:$AN$9999,0) ) ) / IFERROR($ND243/FRACAS!$AY$1*60,0), 1 )))</f>
        <v/>
      </c>
      <c r="OL243" s="347" t="str" cm="1">
        <f t="array" ref="OL243">IF($ND243=0,"",(IFERROR( (IFERROR($ND243/FRACAS!$AY$1*60,0) - SUMPRODUCT( (FRACAS!$K$5:$K$9999=OL$2) * IFERROR(FRACAS!$AN$5:$AN$9999,0) ) ) / IFERROR($ND243/FRACAS!$AY$1*60,0), 1 )))</f>
        <v/>
      </c>
      <c r="OM243" s="347" t="str" cm="1">
        <f t="array" ref="OM243">IF($ND243=0,"",(IFERROR( (IFERROR($ND243/FRACAS!$AY$1*60,0) - SUMPRODUCT( (FRACAS!$K$5:$K$9999=OM$2) * IFERROR(FRACAS!$AN$5:$AN$9999,0) ) ) / IFERROR($ND243/FRACAS!$AY$1*60,0), 1 )))</f>
        <v/>
      </c>
      <c r="ON243" s="347" t="str" cm="1">
        <f t="array" ref="ON243">IF($ND243=0,"",(IFERROR( (IFERROR($ND243/FRACAS!$AY$1*60,0) - SUMPRODUCT( (FRACAS!$K$5:$K$9999=ON$2) * IFERROR(FRACAS!$AN$5:$AN$9999,0) ) ) / IFERROR($ND243/FRACAS!$AY$1*60,0), 1 )))</f>
        <v/>
      </c>
    </row>
    <row r="244" spans="2:404" ht="15" customHeight="1">
      <c r="B244" s="301" t="s">
        <v>247</v>
      </c>
      <c r="C244" s="302">
        <v>46934</v>
      </c>
      <c r="D244" s="279"/>
      <c r="E244" s="279"/>
      <c r="F244" s="279"/>
      <c r="G244" s="279"/>
      <c r="H244" s="279"/>
      <c r="I244" s="279"/>
      <c r="J244" s="279"/>
      <c r="K244" s="279"/>
      <c r="L244" s="279"/>
      <c r="M244" s="280"/>
      <c r="N244" s="305"/>
      <c r="O244" s="279"/>
      <c r="P244" s="279"/>
      <c r="Q244" s="279"/>
      <c r="R244" s="279"/>
      <c r="S244" s="279"/>
      <c r="T244" s="279"/>
      <c r="U244" s="279"/>
      <c r="V244" s="279"/>
      <c r="W244" s="279"/>
      <c r="X244" s="279"/>
      <c r="Y244" s="279"/>
      <c r="Z244" s="279"/>
      <c r="AA244" s="279"/>
      <c r="AB244" s="279"/>
      <c r="AC244" s="279"/>
      <c r="AD244" s="279"/>
      <c r="AE244" s="279"/>
      <c r="AF244" s="279"/>
      <c r="AG244" s="279"/>
      <c r="AH244" s="279"/>
      <c r="AI244" s="279"/>
      <c r="AJ244" s="279"/>
      <c r="AK244" s="279"/>
      <c r="AL244" s="279"/>
      <c r="AM244" s="279"/>
      <c r="AN244" s="279"/>
      <c r="AO244" s="279"/>
      <c r="AP244" s="279"/>
      <c r="AQ244" s="279"/>
      <c r="AR244" s="279"/>
      <c r="AS244" s="279"/>
      <c r="AT244" s="279"/>
      <c r="AU244" s="279"/>
      <c r="AV244" s="279"/>
      <c r="AW244" s="279"/>
      <c r="AX244" s="279"/>
      <c r="AY244" s="279"/>
      <c r="AZ244" s="279"/>
      <c r="BA244" s="280"/>
      <c r="BB244" s="266"/>
      <c r="BD244" s="352"/>
      <c r="BE244" s="352"/>
      <c r="BF244" s="352"/>
      <c r="BG244" s="352"/>
      <c r="BH244" s="352"/>
      <c r="BI244" s="352"/>
      <c r="BJ244" s="352"/>
      <c r="BK244" s="352"/>
      <c r="BL244" s="352"/>
      <c r="BM244" s="352"/>
      <c r="BN244" s="352"/>
      <c r="BO244" s="352"/>
      <c r="BP244" s="352"/>
      <c r="BQ244" s="352"/>
      <c r="BR244" s="352"/>
      <c r="BS244" s="352"/>
      <c r="BT244" s="352"/>
      <c r="BU244" s="352"/>
      <c r="BV244" s="352"/>
      <c r="BW244" s="352"/>
      <c r="BX244" s="352"/>
      <c r="BY244" s="352"/>
      <c r="BZ244" s="352"/>
      <c r="CA244" s="352"/>
      <c r="CB244" s="352"/>
      <c r="CC244" s="352"/>
      <c r="CD244" s="352"/>
      <c r="CE244" s="352"/>
      <c r="CF244" s="352"/>
      <c r="CG244" s="352"/>
      <c r="CH244" s="352"/>
      <c r="CI244" s="352"/>
      <c r="CJ244" s="352"/>
      <c r="CK244" s="352"/>
      <c r="CL244" s="352"/>
      <c r="CM244" s="352"/>
      <c r="CN244" s="352"/>
      <c r="CO244" s="352"/>
      <c r="CP244" s="352"/>
      <c r="CQ244" s="352"/>
      <c r="CR244" s="352"/>
      <c r="CS244" s="352"/>
      <c r="CT244" s="352"/>
      <c r="CU244" s="352"/>
      <c r="CV244" s="352"/>
      <c r="CW244" s="352"/>
      <c r="CX244" s="352"/>
      <c r="CY244" s="352"/>
      <c r="CZ244" s="352"/>
      <c r="DA244" s="352"/>
      <c r="DC244" s="266">
        <f t="shared" si="19"/>
        <v>0</v>
      </c>
      <c r="DD244" s="302" t="str">
        <f t="shared" si="20"/>
        <v/>
      </c>
      <c r="DE244" s="328" t="str">
        <f>IF(D244&gt; 0,(COUNTIFS(FRACAS!$B$5:$B$9997, D$4, FRACAS!$D$5:$D$9997, "&lt;="&amp;D244)), "" )</f>
        <v/>
      </c>
      <c r="DF244" s="282" t="str">
        <f>IF(E244&gt; 0,(COUNTIFS(FRACAS!$B$5:$B$9997, E$4, FRACAS!$D$5:$D$9997, "&lt;="&amp;E244)), "" )</f>
        <v/>
      </c>
      <c r="DG244" s="282" t="str">
        <f>IF(F244&gt; 0,(COUNTIFS(FRACAS!$B$5:$B$9997, F$4, FRACAS!$D$5:$D$9997, "&lt;="&amp;F244)), "" )</f>
        <v/>
      </c>
      <c r="DH244" s="282" t="str">
        <f>IF(G244&gt; 0,(COUNTIFS(FRACAS!$B$5:$B$9997, G$4, FRACAS!$D$5:$D$9997, "&lt;="&amp;G244)), "" )</f>
        <v/>
      </c>
      <c r="DI244" s="282" t="str">
        <f>IF(H244&gt; 0,(COUNTIFS(FRACAS!$B$5:$B$9997, H$4, FRACAS!$D$5:$D$9997, "&lt;="&amp;H244)), "" )</f>
        <v/>
      </c>
      <c r="DJ244" s="282" t="str">
        <f>IF(I244&gt; 0,(COUNTIFS(FRACAS!$B$5:$B$9997, I$4, FRACAS!$D$5:$D$9997, "&lt;="&amp;I244)), "" )</f>
        <v/>
      </c>
      <c r="DK244" s="282" t="str">
        <f>IF(J244&gt; 0,(COUNTIFS(FRACAS!$B$5:$B$9997, J$4, FRACAS!$D$5:$D$9997, "&lt;="&amp;J244)), "" )</f>
        <v/>
      </c>
      <c r="DL244" s="282" t="str">
        <f>IF(K244&gt; 0,(COUNTIFS(FRACAS!$B$5:$B$9997, K$4, FRACAS!$D$5:$D$9997, "&lt;="&amp;K244)), "" )</f>
        <v/>
      </c>
      <c r="DM244" s="282" t="str">
        <f>IF(L244&gt; 0,(COUNTIFS(FRACAS!$B$5:$B$9997, L$4, FRACAS!$D$5:$D$9997, "&lt;="&amp;L244)), "" )</f>
        <v/>
      </c>
      <c r="DN244" s="282" t="str">
        <f>IF(M244&gt; 0,(COUNTIFS(FRACAS!$B$5:$B$9997, M$4, FRACAS!$D$5:$D$9997, "&lt;="&amp;M244)), "" )</f>
        <v/>
      </c>
      <c r="DO244" s="308"/>
      <c r="DP244" s="276"/>
      <c r="DQ244" s="276"/>
      <c r="DR244" s="276"/>
      <c r="DS244" s="276"/>
      <c r="DT244" s="276"/>
      <c r="DU244" s="276"/>
      <c r="DV244" s="276"/>
      <c r="DW244" s="276"/>
      <c r="DX244" s="276"/>
      <c r="DY244" s="276"/>
      <c r="DZ244" s="276"/>
      <c r="EA244" s="276"/>
      <c r="EB244" s="276"/>
      <c r="EC244" s="276"/>
      <c r="ED244" s="276"/>
      <c r="EE244" s="276"/>
      <c r="EF244" s="276"/>
      <c r="EG244" s="276"/>
      <c r="EH244" s="276"/>
      <c r="EI244" s="276"/>
      <c r="EJ244" s="276"/>
      <c r="EK244" s="276"/>
      <c r="EL244" s="276"/>
      <c r="EM244" s="276"/>
      <c r="EN244" s="276"/>
      <c r="EO244" s="276"/>
      <c r="EP244" s="276"/>
      <c r="EQ244" s="276"/>
      <c r="ER244" s="276"/>
      <c r="ES244" s="276"/>
      <c r="ET244" s="276"/>
      <c r="EU244" s="276"/>
      <c r="EV244" s="276"/>
      <c r="EW244" s="276"/>
      <c r="EX244" s="276"/>
      <c r="EY244" s="276"/>
      <c r="EZ244" s="276"/>
      <c r="FA244" s="276"/>
      <c r="FB244" s="277"/>
      <c r="JN244" s="310"/>
      <c r="JO244" s="309"/>
      <c r="JP244" s="309"/>
      <c r="JQ244" s="309"/>
      <c r="JR244" s="309"/>
      <c r="JS244" s="309"/>
      <c r="JT244" s="309"/>
      <c r="JU244" s="309"/>
      <c r="JV244" s="309"/>
      <c r="JW244" s="309"/>
      <c r="JX244" s="309"/>
      <c r="JY244" s="309"/>
      <c r="JZ244" s="309"/>
      <c r="KA244" s="309"/>
      <c r="KB244" s="309"/>
      <c r="KC244" s="309"/>
      <c r="KD244" s="309"/>
      <c r="KE244" s="309"/>
      <c r="KF244" s="309"/>
      <c r="KG244" s="309"/>
      <c r="KH244" s="309"/>
      <c r="KI244" s="309"/>
      <c r="KJ244" s="309"/>
      <c r="KK244" s="309"/>
      <c r="KL244" s="309"/>
      <c r="KM244" s="309"/>
      <c r="KN244" s="309"/>
      <c r="KO244" s="309"/>
      <c r="KP244" s="309"/>
      <c r="KQ244" s="309"/>
      <c r="KR244" s="309"/>
      <c r="KS244" s="309"/>
      <c r="KT244" s="309"/>
      <c r="KU244" s="309"/>
      <c r="KV244" s="309"/>
      <c r="KW244" s="309"/>
      <c r="KX244" s="309"/>
      <c r="KY244" s="309"/>
      <c r="KZ244" s="309"/>
      <c r="LA244" s="309"/>
      <c r="LC244" s="302" t="str">
        <f t="shared" si="22"/>
        <v/>
      </c>
      <c r="LD244" s="354" t="str" cm="1">
        <f t="array" ref="LD244">IFERROR(
    (((D244/FRACAS!$AY$1)*60))
    /
    (((D244/FRACAS!$AY$1)*60) + SUMPRODUCT((FRACAS!$B$5:$B$9997=D$4)*(FRACAS!$D$5:$D$9997&lt;=D244)*(IFERROR(FRACAS!$AM$5:$AM$9997,0)))
    ),"")</f>
        <v/>
      </c>
      <c r="LE244" s="354" t="str" cm="1">
        <f t="array" ref="LE244">IFERROR(
    (((E244/FRACAS!$AY$1)*60))
    /
    (((E244/FRACAS!$AY$1)*60) + SUMPRODUCT((FRACAS!$B$5:$B$9997=E$4)*(FRACAS!$D$5:$D$9997&lt;=E244)*(IFERROR(FRACAS!$AM$5:$AM$9997,0)))
    ),"")</f>
        <v/>
      </c>
      <c r="LF244" s="354" t="str" cm="1">
        <f t="array" ref="LF244">IFERROR(
    (((F244/FRACAS!$AY$1)*60))
    /
    (((F244/FRACAS!$AY$1)*60) + SUMPRODUCT((FRACAS!$B$5:$B$9997=F$4)*(FRACAS!$D$5:$D$9997&lt;=F244)*(IFERROR(FRACAS!$AM$5:$AM$9997,0)))
    ),"")</f>
        <v/>
      </c>
      <c r="LG244" s="354" t="str" cm="1">
        <f t="array" ref="LG244">IFERROR(
    (((G244/FRACAS!$AY$1)*60))
    /
    (((G244/FRACAS!$AY$1)*60) + SUMPRODUCT((FRACAS!$B$5:$B$9997=G$4)*(FRACAS!$D$5:$D$9997&lt;=G244)*(IFERROR(FRACAS!$AM$5:$AM$9997,0)))
    ),"")</f>
        <v/>
      </c>
      <c r="LH244" s="354" t="str" cm="1">
        <f t="array" ref="LH244">IFERROR(
    (((H244/FRACAS!$AY$1)*60))
    /
    (((H244/FRACAS!$AY$1)*60) + SUMPRODUCT((FRACAS!$B$5:$B$9997=H$4)*(FRACAS!$D$5:$D$9997&lt;=H244)*(IFERROR(FRACAS!$AM$5:$AM$9997,0)))
    ),"")</f>
        <v/>
      </c>
      <c r="LI244" s="354" t="str" cm="1">
        <f t="array" ref="LI244">IFERROR(
    (((I244/FRACAS!$AY$1)*60))
    /
    (((I244/FRACAS!$AY$1)*60) + SUMPRODUCT((FRACAS!$B$5:$B$9997=I$4)*(FRACAS!$D$5:$D$9997&lt;=I244)*(IFERROR(FRACAS!$AM$5:$AM$9997,0)))
    ),"")</f>
        <v/>
      </c>
      <c r="LJ244" s="354" t="str" cm="1">
        <f t="array" ref="LJ244">IFERROR(
    (((J244/FRACAS!$AY$1)*60))
    /
    (((J244/FRACAS!$AY$1)*60) + SUMPRODUCT((FRACAS!$B$5:$B$9997=J$4)*(FRACAS!$D$5:$D$9997&lt;=J244)*(IFERROR(FRACAS!$AM$5:$AM$9997,0)))
    ),"")</f>
        <v/>
      </c>
      <c r="LK244" s="354" t="str" cm="1">
        <f t="array" ref="LK244">IFERROR(
    (((K244/FRACAS!$AY$1)*60))
    /
    (((K244/FRACAS!$AY$1)*60) + SUMPRODUCT((FRACAS!$B$5:$B$9997=K$4)*(FRACAS!$D$5:$D$9997&lt;=K244)*(IFERROR(FRACAS!$AM$5:$AM$9997,0)))
    ),"")</f>
        <v/>
      </c>
      <c r="LL244" s="354" t="str" cm="1">
        <f t="array" ref="LL244">IFERROR(
    (((L244/FRACAS!$AY$1)*60))
    /
    (((L244/FRACAS!$AY$1)*60) + SUMPRODUCT((FRACAS!$B$5:$B$9997=L$4)*(FRACAS!$D$5:$D$9997&lt;=L244)*(IFERROR(FRACAS!$AM$5:$AM$9997,0)))
    ),"")</f>
        <v/>
      </c>
      <c r="LM244" s="354" t="str" cm="1">
        <f t="array" ref="LM244">IFERROR(
    (((M244/FRACAS!$AY$1)*60))
    /
    (((M244/FRACAS!$AY$1)*60) + SUMPRODUCT((FRACAS!$B$5:$B$9997=M$4)*(FRACAS!$D$5:$D$9997&lt;=M244)*(IFERROR(FRACAS!$AM$5:$AM$9997,0)))
    ),"")</f>
        <v/>
      </c>
      <c r="LN244" s="308"/>
      <c r="LO244" s="276"/>
      <c r="LP244" s="276"/>
      <c r="LQ244" s="276"/>
      <c r="LR244" s="276"/>
      <c r="LS244" s="276"/>
      <c r="LT244" s="276"/>
      <c r="LU244" s="276"/>
      <c r="LV244" s="276"/>
      <c r="LW244" s="276"/>
      <c r="LX244" s="276"/>
      <c r="LY244" s="276"/>
      <c r="LZ244" s="276"/>
      <c r="MA244" s="276"/>
      <c r="MB244" s="276"/>
      <c r="MC244" s="276"/>
      <c r="MD244" s="276"/>
      <c r="ME244" s="276"/>
      <c r="MF244" s="276"/>
      <c r="MG244" s="276"/>
      <c r="MH244" s="276"/>
      <c r="MI244" s="276"/>
      <c r="MJ244" s="276"/>
      <c r="MK244" s="276"/>
      <c r="ML244" s="276"/>
      <c r="MM244" s="276"/>
      <c r="MN244" s="276"/>
      <c r="MO244" s="276"/>
      <c r="MP244" s="276"/>
      <c r="MQ244" s="276"/>
      <c r="MR244" s="276"/>
      <c r="MS244" s="276"/>
      <c r="MT244" s="276"/>
      <c r="MU244" s="276"/>
      <c r="MV244" s="276"/>
      <c r="MW244" s="276"/>
      <c r="MX244" s="276"/>
      <c r="MY244" s="276"/>
      <c r="MZ244" s="276"/>
      <c r="NA244" s="277"/>
      <c r="ND244" s="345">
        <f t="shared" si="23"/>
        <v>0</v>
      </c>
      <c r="NE244" s="346" t="str">
        <f t="shared" si="21"/>
        <v/>
      </c>
      <c r="NF244" s="347" t="str" cm="1">
        <f t="array" ref="NF244">IF($ND244=0,"",(IFERROR( (IFERROR($ND244/FRACAS!$AY$1*60,0) - SUMPRODUCT( (FRACAS!$K$5:$K$9999=NF$2) * IFERROR(FRACAS!$AN$5:$AN$9999,0) ) ) / IFERROR($ND244/FRACAS!$AY$1*60,0), 1 )))</f>
        <v/>
      </c>
      <c r="NG244" s="347" t="str" cm="1">
        <f t="array" ref="NG244">IF($ND244=0,"",(IFERROR( (IFERROR($ND244/FRACAS!$AY$1*60,0) - SUMPRODUCT( (FRACAS!$K$5:$K$9999=NG$2) * IFERROR(FRACAS!$AN$5:$AN$9999,0) ) ) / IFERROR($ND244/FRACAS!$AY$1*60,0), 1 )))</f>
        <v/>
      </c>
      <c r="NH244" s="347" t="str" cm="1">
        <f t="array" ref="NH244">IF($ND244=0,"",(IFERROR( (IFERROR($ND244/FRACAS!$AY$1*60,0) - SUMPRODUCT( (FRACAS!$K$5:$K$9999=NH$2) * IFERROR(FRACAS!$AN$5:$AN$9999,0) ) ) / IFERROR($ND244/FRACAS!$AY$1*60,0), 1 )))</f>
        <v/>
      </c>
      <c r="NI244" s="347" t="str" cm="1">
        <f t="array" ref="NI244">IF($ND244=0,"",(IFERROR( (IFERROR($ND244/FRACAS!$AY$1*60,0) - SUMPRODUCT( (FRACAS!$K$5:$K$9999=NI$2) * IFERROR(FRACAS!$AN$5:$AN$9999,0) ) ) / IFERROR($ND244/FRACAS!$AY$1*60,0), 1 )))</f>
        <v/>
      </c>
      <c r="NJ244" s="347" t="str" cm="1">
        <f t="array" ref="NJ244">IF($ND244=0,"",(IFERROR( (IFERROR($ND244/FRACAS!$AY$1*60,0) - SUMPRODUCT( (FRACAS!$K$5:$K$9999=NJ$2) * IFERROR(FRACAS!$AN$5:$AN$9999,0) ) ) / IFERROR($ND244/FRACAS!$AY$1*60,0), 1 )))</f>
        <v/>
      </c>
      <c r="NK244" s="347" t="str" cm="1">
        <f t="array" ref="NK244">IF($ND244=0,"",(IFERROR( (IFERROR($ND244/FRACAS!$AY$1*60,0) - SUMPRODUCT( (FRACAS!$K$5:$K$9999=NK$2) * IFERROR(FRACAS!$AN$5:$AN$9999,0) ) ) / IFERROR($ND244/FRACAS!$AY$1*60,0), 1 )))</f>
        <v/>
      </c>
      <c r="NL244" s="347" t="str" cm="1">
        <f t="array" ref="NL244">IF($ND244=0,"",(IFERROR( (IFERROR($ND244/FRACAS!$AY$1*60,0) - SUMPRODUCT( (FRACAS!$K$5:$K$9999=NL$2) * IFERROR(FRACAS!$AN$5:$AN$9999,0) ) ) / IFERROR($ND244/FRACAS!$AY$1*60,0), 1 )))</f>
        <v/>
      </c>
      <c r="NM244" s="347" t="str" cm="1">
        <f t="array" ref="NM244">IF($ND244=0,"",(IFERROR( (IFERROR($ND244/FRACAS!$AY$1*60,0) - SUMPRODUCT( (FRACAS!$K$5:$K$9999=NM$2) * IFERROR(FRACAS!$AN$5:$AN$9999,0) ) ) / IFERROR($ND244/FRACAS!$AY$1*60,0), 1 )))</f>
        <v/>
      </c>
      <c r="NN244" s="347" t="str" cm="1">
        <f t="array" ref="NN244">IF($ND244=0,"",(IFERROR( (IFERROR($ND244/FRACAS!$AY$1*60,0) - SUMPRODUCT( (FRACAS!$K$5:$K$9999=NN$2) * IFERROR(FRACAS!$AN$5:$AN$9999,0) ) ) / IFERROR($ND244/FRACAS!$AY$1*60,0), 1 )))</f>
        <v/>
      </c>
      <c r="NO244" s="347" t="str" cm="1">
        <f t="array" ref="NO244">IF($ND244=0,"",(IFERROR( (IFERROR($ND244/FRACAS!$AY$1*60,0) - SUMPRODUCT( (FRACAS!$K$5:$K$9999=NO$2) * IFERROR(FRACAS!$AN$5:$AN$9999,0) ) ) / IFERROR($ND244/FRACAS!$AY$1*60,0), 1 )))</f>
        <v/>
      </c>
      <c r="NP244" s="347" t="str" cm="1">
        <f t="array" ref="NP244">IF($ND244=0,"",(IFERROR( (IFERROR($ND244/FRACAS!$AY$1*60,0) - SUMPRODUCT( (FRACAS!$K$5:$K$9999=NP$2) * IFERROR(FRACAS!$AN$5:$AN$9999,0) ) ) / IFERROR($ND244/FRACAS!$AY$1*60,0), 1 )))</f>
        <v/>
      </c>
      <c r="NQ244" s="347" t="str" cm="1">
        <f t="array" ref="NQ244">IF($ND244=0,"",(IFERROR( (IFERROR($ND244/FRACAS!$AY$1*60,0) - SUMPRODUCT( (FRACAS!$K$5:$K$9999=NQ$2) * IFERROR(FRACAS!$AN$5:$AN$9999,0) ) ) / IFERROR($ND244/FRACAS!$AY$1*60,0), 1 )))</f>
        <v/>
      </c>
      <c r="NR244" s="347" t="str" cm="1">
        <f t="array" ref="NR244">IF($ND244=0,"",(IFERROR( (IFERROR($ND244/FRACAS!$AY$1*60,0) - SUMPRODUCT( (FRACAS!$K$5:$K$9999=NR$2) * IFERROR(FRACAS!$AN$5:$AN$9999,0) ) ) / IFERROR($ND244/FRACAS!$AY$1*60,0), 1 )))</f>
        <v/>
      </c>
      <c r="NS244" s="347" t="str" cm="1">
        <f t="array" ref="NS244">IF($ND244=0,"",(IFERROR( (IFERROR($ND244/FRACAS!$AY$1*60,0) - SUMPRODUCT( (FRACAS!$K$5:$K$9999=NS$2) * IFERROR(FRACAS!$AN$5:$AN$9999,0) ) ) / IFERROR($ND244/FRACAS!$AY$1*60,0), 1 )))</f>
        <v/>
      </c>
      <c r="NT244" s="347" t="str" cm="1">
        <f t="array" ref="NT244">IF($ND244=0,"",(IFERROR( (IFERROR($ND244/FRACAS!$AY$1*60,0) - SUMPRODUCT( (FRACAS!$K$5:$K$9999=NT$2) * IFERROR(FRACAS!$AN$5:$AN$9999,0) ) ) / IFERROR($ND244/FRACAS!$AY$1*60,0), 1 )))</f>
        <v/>
      </c>
      <c r="NU244" s="347" t="str" cm="1">
        <f t="array" ref="NU244">IF($ND244=0,"",(IFERROR( (IFERROR($ND244/FRACAS!$AY$1*60,0) - SUMPRODUCT( (FRACAS!$K$5:$K$9999=NU$2) * IFERROR(FRACAS!$AN$5:$AN$9999,0) ) ) / IFERROR($ND244/FRACAS!$AY$1*60,0), 1 )))</f>
        <v/>
      </c>
      <c r="NV244" s="347" t="str" cm="1">
        <f t="array" ref="NV244">IF($ND244=0,"",(IFERROR( (IFERROR($ND244/FRACAS!$AY$1*60,0) - SUMPRODUCT( (FRACAS!$K$5:$K$9999=NV$2) * IFERROR(FRACAS!$AN$5:$AN$9999,0) ) ) / IFERROR($ND244/FRACAS!$AY$1*60,0), 1 )))</f>
        <v/>
      </c>
      <c r="NW244" s="347" t="str" cm="1">
        <f t="array" ref="NW244">IF($ND244=0,"",(IFERROR( (IFERROR($ND244/FRACAS!$AY$1*60,0) - SUMPRODUCT( (FRACAS!$K$5:$K$9999=NW$2) * IFERROR(FRACAS!$AN$5:$AN$9999,0) ) ) / IFERROR($ND244/FRACAS!$AY$1*60,0), 1 )))</f>
        <v/>
      </c>
      <c r="NX244" s="347" t="str" cm="1">
        <f t="array" ref="NX244">IF($ND244=0,"",(IFERROR( (IFERROR($ND244/FRACAS!$AY$1*60,0) - SUMPRODUCT( (FRACAS!$K$5:$K$9999=NX$2) * IFERROR(FRACAS!$AN$5:$AN$9999,0) ) ) / IFERROR($ND244/FRACAS!$AY$1*60,0), 1 )))</f>
        <v/>
      </c>
      <c r="NY244" s="347" t="str" cm="1">
        <f t="array" ref="NY244">IF($ND244=0,"",(IFERROR( (IFERROR($ND244/FRACAS!$AY$1*60,0) - SUMPRODUCT( (FRACAS!$K$5:$K$9999=NY$2) * IFERROR(FRACAS!$AN$5:$AN$9999,0) ) ) / IFERROR($ND244/FRACAS!$AY$1*60,0), 1 )))</f>
        <v/>
      </c>
      <c r="NZ244" s="347" t="str" cm="1">
        <f t="array" ref="NZ244">IF($ND244=0,"",(IFERROR( (IFERROR($ND244/FRACAS!$AY$1*60,0) - SUMPRODUCT( (FRACAS!$K$5:$K$9999=NZ$2) * IFERROR(FRACAS!$AN$5:$AN$9999,0) ) ) / IFERROR($ND244/FRACAS!$AY$1*60,0), 1 )))</f>
        <v/>
      </c>
      <c r="OA244" s="347" t="str" cm="1">
        <f t="array" ref="OA244">IF($ND244=0,"",(IFERROR( (IFERROR($ND244/FRACAS!$AY$1*60,0) - SUMPRODUCT( (FRACAS!$K$5:$K$9999=OA$2) * IFERROR(FRACAS!$AN$5:$AN$9999,0) ) ) / IFERROR($ND244/FRACAS!$AY$1*60,0), 1 )))</f>
        <v/>
      </c>
      <c r="OB244" s="347" t="str" cm="1">
        <f t="array" ref="OB244">IF($ND244=0,"",(IFERROR( (IFERROR($ND244/FRACAS!$AY$1*60,0) - SUMPRODUCT( (FRACAS!$K$5:$K$9999=OB$2) * IFERROR(FRACAS!$AN$5:$AN$9999,0) ) ) / IFERROR($ND244/FRACAS!$AY$1*60,0), 1 )))</f>
        <v/>
      </c>
      <c r="OC244" s="347" t="str" cm="1">
        <f t="array" ref="OC244">IF($ND244=0,"",(IFERROR( (IFERROR($ND244/FRACAS!$AY$1*60,0) - SUMPRODUCT( (FRACAS!$K$5:$K$9999=OC$2) * IFERROR(FRACAS!$AN$5:$AN$9999,0) ) ) / IFERROR($ND244/FRACAS!$AY$1*60,0), 1 )))</f>
        <v/>
      </c>
      <c r="OD244" s="347" t="str" cm="1">
        <f t="array" ref="OD244">IF($ND244=0,"",(IFERROR( (IFERROR($ND244/FRACAS!$AY$1*60,0) - SUMPRODUCT( (FRACAS!$K$5:$K$9999=OD$2) * IFERROR(FRACAS!$AN$5:$AN$9999,0) ) ) / IFERROR($ND244/FRACAS!$AY$1*60,0), 1 )))</f>
        <v/>
      </c>
      <c r="OE244" s="347" t="str" cm="1">
        <f t="array" ref="OE244">IF($ND244=0,"",(IFERROR( (IFERROR($ND244/FRACAS!$AY$1*60,0) - SUMPRODUCT( (FRACAS!$K$5:$K$9999=OE$2) * IFERROR(FRACAS!$AN$5:$AN$9999,0) ) ) / IFERROR($ND244/FRACAS!$AY$1*60,0), 1 )))</f>
        <v/>
      </c>
      <c r="OF244" s="347" t="str" cm="1">
        <f t="array" ref="OF244">IF($ND244=0,"",(IFERROR( (IFERROR($ND244/FRACAS!$AY$1*60,0) - SUMPRODUCT( (FRACAS!$K$5:$K$9999=OF$2) * IFERROR(FRACAS!$AN$5:$AN$9999,0) ) ) / IFERROR($ND244/FRACAS!$AY$1*60,0), 1 )))</f>
        <v/>
      </c>
      <c r="OG244" s="347" t="str" cm="1">
        <f t="array" ref="OG244">IF($ND244=0,"",(IFERROR( (IFERROR($ND244/FRACAS!$AY$1*60,0) - SUMPRODUCT( (FRACAS!$K$5:$K$9999=OG$2) * IFERROR(FRACAS!$AN$5:$AN$9999,0) ) ) / IFERROR($ND244/FRACAS!$AY$1*60,0), 1 )))</f>
        <v/>
      </c>
      <c r="OH244" s="347" t="str" cm="1">
        <f t="array" ref="OH244">IF($ND244=0,"",(IFERROR( (IFERROR($ND244/FRACAS!$AY$1*60,0) - SUMPRODUCT( (FRACAS!$K$5:$K$9999=OH$2) * IFERROR(FRACAS!$AN$5:$AN$9999,0) ) ) / IFERROR($ND244/FRACAS!$AY$1*60,0), 1 )))</f>
        <v/>
      </c>
      <c r="OI244" s="347" t="str" cm="1">
        <f t="array" ref="OI244">IF($ND244=0,"",(IFERROR( (IFERROR($ND244/FRACAS!$AY$1*60,0) - SUMPRODUCT( (FRACAS!$K$5:$K$9999=OI$2) * IFERROR(FRACAS!$AN$5:$AN$9999,0) ) ) / IFERROR($ND244/FRACAS!$AY$1*60,0), 1 )))</f>
        <v/>
      </c>
      <c r="OJ244" s="347" t="str" cm="1">
        <f t="array" ref="OJ244">IF($ND244=0,"",(IFERROR( (IFERROR($ND244/FRACAS!$AY$1*60,0) - SUMPRODUCT( (FRACAS!$K$5:$K$9999=OJ$2) * IFERROR(FRACAS!$AN$5:$AN$9999,0) ) ) / IFERROR($ND244/FRACAS!$AY$1*60,0), 1 )))</f>
        <v/>
      </c>
      <c r="OK244" s="347" t="str" cm="1">
        <f t="array" ref="OK244">IF($ND244=0,"",(IFERROR( (IFERROR($ND244/FRACAS!$AY$1*60,0) - SUMPRODUCT( (FRACAS!$K$5:$K$9999=OK$2) * IFERROR(FRACAS!$AN$5:$AN$9999,0) ) ) / IFERROR($ND244/FRACAS!$AY$1*60,0), 1 )))</f>
        <v/>
      </c>
      <c r="OL244" s="347" t="str" cm="1">
        <f t="array" ref="OL244">IF($ND244=0,"",(IFERROR( (IFERROR($ND244/FRACAS!$AY$1*60,0) - SUMPRODUCT( (FRACAS!$K$5:$K$9999=OL$2) * IFERROR(FRACAS!$AN$5:$AN$9999,0) ) ) / IFERROR($ND244/FRACAS!$AY$1*60,0), 1 )))</f>
        <v/>
      </c>
      <c r="OM244" s="347" t="str" cm="1">
        <f t="array" ref="OM244">IF($ND244=0,"",(IFERROR( (IFERROR($ND244/FRACAS!$AY$1*60,0) - SUMPRODUCT( (FRACAS!$K$5:$K$9999=OM$2) * IFERROR(FRACAS!$AN$5:$AN$9999,0) ) ) / IFERROR($ND244/FRACAS!$AY$1*60,0), 1 )))</f>
        <v/>
      </c>
      <c r="ON244" s="347" t="str" cm="1">
        <f t="array" ref="ON244">IF($ND244=0,"",(IFERROR( (IFERROR($ND244/FRACAS!$AY$1*60,0) - SUMPRODUCT( (FRACAS!$K$5:$K$9999=ON$2) * IFERROR(FRACAS!$AN$5:$AN$9999,0) ) ) / IFERROR($ND244/FRACAS!$AY$1*60,0), 1 )))</f>
        <v/>
      </c>
    </row>
    <row r="245" spans="2:404" ht="15" customHeight="1">
      <c r="B245" s="301" t="s">
        <v>248</v>
      </c>
      <c r="C245" s="302">
        <v>46941</v>
      </c>
      <c r="D245" s="279"/>
      <c r="E245" s="279"/>
      <c r="F245" s="279"/>
      <c r="G245" s="279"/>
      <c r="H245" s="279"/>
      <c r="I245" s="279"/>
      <c r="J245" s="279"/>
      <c r="K245" s="279"/>
      <c r="L245" s="279"/>
      <c r="M245" s="280"/>
      <c r="N245" s="305"/>
      <c r="O245" s="279"/>
      <c r="P245" s="279"/>
      <c r="Q245" s="279"/>
      <c r="R245" s="279"/>
      <c r="S245" s="279"/>
      <c r="T245" s="279"/>
      <c r="U245" s="279"/>
      <c r="V245" s="279"/>
      <c r="W245" s="279"/>
      <c r="X245" s="279"/>
      <c r="Y245" s="279"/>
      <c r="Z245" s="279"/>
      <c r="AA245" s="279"/>
      <c r="AB245" s="279"/>
      <c r="AC245" s="279"/>
      <c r="AD245" s="279"/>
      <c r="AE245" s="279"/>
      <c r="AF245" s="279"/>
      <c r="AG245" s="279"/>
      <c r="AH245" s="279"/>
      <c r="AI245" s="279"/>
      <c r="AJ245" s="279"/>
      <c r="AK245" s="279"/>
      <c r="AL245" s="279"/>
      <c r="AM245" s="279"/>
      <c r="AN245" s="279"/>
      <c r="AO245" s="279"/>
      <c r="AP245" s="279"/>
      <c r="AQ245" s="279"/>
      <c r="AR245" s="279"/>
      <c r="AS245" s="279"/>
      <c r="AT245" s="279"/>
      <c r="AU245" s="279"/>
      <c r="AV245" s="279"/>
      <c r="AW245" s="279"/>
      <c r="AX245" s="279"/>
      <c r="AY245" s="279"/>
      <c r="AZ245" s="279"/>
      <c r="BA245" s="280"/>
      <c r="BB245" s="266"/>
      <c r="BD245" s="352"/>
      <c r="BE245" s="352"/>
      <c r="BF245" s="352"/>
      <c r="BG245" s="352"/>
      <c r="BH245" s="352"/>
      <c r="BI245" s="352"/>
      <c r="BJ245" s="352"/>
      <c r="BK245" s="352"/>
      <c r="BL245" s="352"/>
      <c r="BM245" s="352"/>
      <c r="BN245" s="352"/>
      <c r="BO245" s="352"/>
      <c r="BP245" s="352"/>
      <c r="BQ245" s="352"/>
      <c r="BR245" s="352"/>
      <c r="BS245" s="352"/>
      <c r="BT245" s="352"/>
      <c r="BU245" s="352"/>
      <c r="BV245" s="352"/>
      <c r="BW245" s="352"/>
      <c r="BX245" s="352"/>
      <c r="BY245" s="352"/>
      <c r="BZ245" s="352"/>
      <c r="CA245" s="352"/>
      <c r="CB245" s="352"/>
      <c r="CC245" s="352"/>
      <c r="CD245" s="352"/>
      <c r="CE245" s="352"/>
      <c r="CF245" s="352"/>
      <c r="CG245" s="352"/>
      <c r="CH245" s="352"/>
      <c r="CI245" s="352"/>
      <c r="CJ245" s="352"/>
      <c r="CK245" s="352"/>
      <c r="CL245" s="352"/>
      <c r="CM245" s="352"/>
      <c r="CN245" s="352"/>
      <c r="CO245" s="352"/>
      <c r="CP245" s="352"/>
      <c r="CQ245" s="352"/>
      <c r="CR245" s="352"/>
      <c r="CS245" s="352"/>
      <c r="CT245" s="352"/>
      <c r="CU245" s="352"/>
      <c r="CV245" s="352"/>
      <c r="CW245" s="352"/>
      <c r="CX245" s="352"/>
      <c r="CY245" s="352"/>
      <c r="CZ245" s="352"/>
      <c r="DA245" s="352"/>
      <c r="DC245" s="266">
        <f t="shared" si="19"/>
        <v>0</v>
      </c>
      <c r="DD245" s="302" t="str">
        <f t="shared" si="20"/>
        <v/>
      </c>
      <c r="DE245" s="328" t="str">
        <f>IF(D245&gt; 0,(COUNTIFS(FRACAS!$B$5:$B$9997, D$4, FRACAS!$D$5:$D$9997, "&lt;="&amp;D245)), "" )</f>
        <v/>
      </c>
      <c r="DF245" s="282" t="str">
        <f>IF(E245&gt; 0,(COUNTIFS(FRACAS!$B$5:$B$9997, E$4, FRACAS!$D$5:$D$9997, "&lt;="&amp;E245)), "" )</f>
        <v/>
      </c>
      <c r="DG245" s="282" t="str">
        <f>IF(F245&gt; 0,(COUNTIFS(FRACAS!$B$5:$B$9997, F$4, FRACAS!$D$5:$D$9997, "&lt;="&amp;F245)), "" )</f>
        <v/>
      </c>
      <c r="DH245" s="282" t="str">
        <f>IF(G245&gt; 0,(COUNTIFS(FRACAS!$B$5:$B$9997, G$4, FRACAS!$D$5:$D$9997, "&lt;="&amp;G245)), "" )</f>
        <v/>
      </c>
      <c r="DI245" s="282" t="str">
        <f>IF(H245&gt; 0,(COUNTIFS(FRACAS!$B$5:$B$9997, H$4, FRACAS!$D$5:$D$9997, "&lt;="&amp;H245)), "" )</f>
        <v/>
      </c>
      <c r="DJ245" s="282" t="str">
        <f>IF(I245&gt; 0,(COUNTIFS(FRACAS!$B$5:$B$9997, I$4, FRACAS!$D$5:$D$9997, "&lt;="&amp;I245)), "" )</f>
        <v/>
      </c>
      <c r="DK245" s="282" t="str">
        <f>IF(J245&gt; 0,(COUNTIFS(FRACAS!$B$5:$B$9997, J$4, FRACAS!$D$5:$D$9997, "&lt;="&amp;J245)), "" )</f>
        <v/>
      </c>
      <c r="DL245" s="282" t="str">
        <f>IF(K245&gt; 0,(COUNTIFS(FRACAS!$B$5:$B$9997, K$4, FRACAS!$D$5:$D$9997, "&lt;="&amp;K245)), "" )</f>
        <v/>
      </c>
      <c r="DM245" s="282" t="str">
        <f>IF(L245&gt; 0,(COUNTIFS(FRACAS!$B$5:$B$9997, L$4, FRACAS!$D$5:$D$9997, "&lt;="&amp;L245)), "" )</f>
        <v/>
      </c>
      <c r="DN245" s="282" t="str">
        <f>IF(M245&gt; 0,(COUNTIFS(FRACAS!$B$5:$B$9997, M$4, FRACAS!$D$5:$D$9997, "&lt;="&amp;M245)), "" )</f>
        <v/>
      </c>
      <c r="DO245" s="308"/>
      <c r="DP245" s="276"/>
      <c r="DQ245" s="276"/>
      <c r="DR245" s="276"/>
      <c r="DS245" s="276"/>
      <c r="DT245" s="276"/>
      <c r="DU245" s="276"/>
      <c r="DV245" s="276"/>
      <c r="DW245" s="276"/>
      <c r="DX245" s="276"/>
      <c r="DY245" s="276"/>
      <c r="DZ245" s="276"/>
      <c r="EA245" s="276"/>
      <c r="EB245" s="276"/>
      <c r="EC245" s="276"/>
      <c r="ED245" s="276"/>
      <c r="EE245" s="276"/>
      <c r="EF245" s="276"/>
      <c r="EG245" s="276"/>
      <c r="EH245" s="276"/>
      <c r="EI245" s="276"/>
      <c r="EJ245" s="276"/>
      <c r="EK245" s="276"/>
      <c r="EL245" s="276"/>
      <c r="EM245" s="276"/>
      <c r="EN245" s="276"/>
      <c r="EO245" s="276"/>
      <c r="EP245" s="276"/>
      <c r="EQ245" s="276"/>
      <c r="ER245" s="276"/>
      <c r="ES245" s="276"/>
      <c r="ET245" s="276"/>
      <c r="EU245" s="276"/>
      <c r="EV245" s="276"/>
      <c r="EW245" s="276"/>
      <c r="EX245" s="276"/>
      <c r="EY245" s="276"/>
      <c r="EZ245" s="276"/>
      <c r="FA245" s="276"/>
      <c r="FB245" s="277"/>
      <c r="JN245" s="310"/>
      <c r="JO245" s="309"/>
      <c r="JP245" s="309"/>
      <c r="JQ245" s="309"/>
      <c r="JR245" s="309"/>
      <c r="JS245" s="309"/>
      <c r="JT245" s="309"/>
      <c r="JU245" s="309"/>
      <c r="JV245" s="309"/>
      <c r="JW245" s="309"/>
      <c r="JX245" s="309"/>
      <c r="JY245" s="309"/>
      <c r="JZ245" s="309"/>
      <c r="KA245" s="309"/>
      <c r="KB245" s="309"/>
      <c r="KC245" s="309"/>
      <c r="KD245" s="309"/>
      <c r="KE245" s="309"/>
      <c r="KF245" s="309"/>
      <c r="KG245" s="309"/>
      <c r="KH245" s="309"/>
      <c r="KI245" s="309"/>
      <c r="KJ245" s="309"/>
      <c r="KK245" s="309"/>
      <c r="KL245" s="309"/>
      <c r="KM245" s="309"/>
      <c r="KN245" s="309"/>
      <c r="KO245" s="309"/>
      <c r="KP245" s="309"/>
      <c r="KQ245" s="309"/>
      <c r="KR245" s="309"/>
      <c r="KS245" s="309"/>
      <c r="KT245" s="309"/>
      <c r="KU245" s="309"/>
      <c r="KV245" s="309"/>
      <c r="KW245" s="309"/>
      <c r="KX245" s="309"/>
      <c r="KY245" s="309"/>
      <c r="KZ245" s="309"/>
      <c r="LA245" s="309"/>
      <c r="LC245" s="302" t="str">
        <f t="shared" si="22"/>
        <v/>
      </c>
      <c r="LD245" s="354" t="str" cm="1">
        <f t="array" ref="LD245">IFERROR(
    (((D245/FRACAS!$AY$1)*60))
    /
    (((D245/FRACAS!$AY$1)*60) + SUMPRODUCT((FRACAS!$B$5:$B$9997=D$4)*(FRACAS!$D$5:$D$9997&lt;=D245)*(IFERROR(FRACAS!$AM$5:$AM$9997,0)))
    ),"")</f>
        <v/>
      </c>
      <c r="LE245" s="354" t="str" cm="1">
        <f t="array" ref="LE245">IFERROR(
    (((E245/FRACAS!$AY$1)*60))
    /
    (((E245/FRACAS!$AY$1)*60) + SUMPRODUCT((FRACAS!$B$5:$B$9997=E$4)*(FRACAS!$D$5:$D$9997&lt;=E245)*(IFERROR(FRACAS!$AM$5:$AM$9997,0)))
    ),"")</f>
        <v/>
      </c>
      <c r="LF245" s="354" t="str" cm="1">
        <f t="array" ref="LF245">IFERROR(
    (((F245/FRACAS!$AY$1)*60))
    /
    (((F245/FRACAS!$AY$1)*60) + SUMPRODUCT((FRACAS!$B$5:$B$9997=F$4)*(FRACAS!$D$5:$D$9997&lt;=F245)*(IFERROR(FRACAS!$AM$5:$AM$9997,0)))
    ),"")</f>
        <v/>
      </c>
      <c r="LG245" s="354" t="str" cm="1">
        <f t="array" ref="LG245">IFERROR(
    (((G245/FRACAS!$AY$1)*60))
    /
    (((G245/FRACAS!$AY$1)*60) + SUMPRODUCT((FRACAS!$B$5:$B$9997=G$4)*(FRACAS!$D$5:$D$9997&lt;=G245)*(IFERROR(FRACAS!$AM$5:$AM$9997,0)))
    ),"")</f>
        <v/>
      </c>
      <c r="LH245" s="354" t="str" cm="1">
        <f t="array" ref="LH245">IFERROR(
    (((H245/FRACAS!$AY$1)*60))
    /
    (((H245/FRACAS!$AY$1)*60) + SUMPRODUCT((FRACAS!$B$5:$B$9997=H$4)*(FRACAS!$D$5:$D$9997&lt;=H245)*(IFERROR(FRACAS!$AM$5:$AM$9997,0)))
    ),"")</f>
        <v/>
      </c>
      <c r="LI245" s="354" t="str" cm="1">
        <f t="array" ref="LI245">IFERROR(
    (((I245/FRACAS!$AY$1)*60))
    /
    (((I245/FRACAS!$AY$1)*60) + SUMPRODUCT((FRACAS!$B$5:$B$9997=I$4)*(FRACAS!$D$5:$D$9997&lt;=I245)*(IFERROR(FRACAS!$AM$5:$AM$9997,0)))
    ),"")</f>
        <v/>
      </c>
      <c r="LJ245" s="354" t="str" cm="1">
        <f t="array" ref="LJ245">IFERROR(
    (((J245/FRACAS!$AY$1)*60))
    /
    (((J245/FRACAS!$AY$1)*60) + SUMPRODUCT((FRACAS!$B$5:$B$9997=J$4)*(FRACAS!$D$5:$D$9997&lt;=J245)*(IFERROR(FRACAS!$AM$5:$AM$9997,0)))
    ),"")</f>
        <v/>
      </c>
      <c r="LK245" s="354" t="str" cm="1">
        <f t="array" ref="LK245">IFERROR(
    (((K245/FRACAS!$AY$1)*60))
    /
    (((K245/FRACAS!$AY$1)*60) + SUMPRODUCT((FRACAS!$B$5:$B$9997=K$4)*(FRACAS!$D$5:$D$9997&lt;=K245)*(IFERROR(FRACAS!$AM$5:$AM$9997,0)))
    ),"")</f>
        <v/>
      </c>
      <c r="LL245" s="354" t="str" cm="1">
        <f t="array" ref="LL245">IFERROR(
    (((L245/FRACAS!$AY$1)*60))
    /
    (((L245/FRACAS!$AY$1)*60) + SUMPRODUCT((FRACAS!$B$5:$B$9997=L$4)*(FRACAS!$D$5:$D$9997&lt;=L245)*(IFERROR(FRACAS!$AM$5:$AM$9997,0)))
    ),"")</f>
        <v/>
      </c>
      <c r="LM245" s="354" t="str" cm="1">
        <f t="array" ref="LM245">IFERROR(
    (((M245/FRACAS!$AY$1)*60))
    /
    (((M245/FRACAS!$AY$1)*60) + SUMPRODUCT((FRACAS!$B$5:$B$9997=M$4)*(FRACAS!$D$5:$D$9997&lt;=M245)*(IFERROR(FRACAS!$AM$5:$AM$9997,0)))
    ),"")</f>
        <v/>
      </c>
      <c r="LN245" s="308"/>
      <c r="LO245" s="276"/>
      <c r="LP245" s="276"/>
      <c r="LQ245" s="276"/>
      <c r="LR245" s="276"/>
      <c r="LS245" s="276"/>
      <c r="LT245" s="276"/>
      <c r="LU245" s="276"/>
      <c r="LV245" s="276"/>
      <c r="LW245" s="276"/>
      <c r="LX245" s="276"/>
      <c r="LY245" s="276"/>
      <c r="LZ245" s="276"/>
      <c r="MA245" s="276"/>
      <c r="MB245" s="276"/>
      <c r="MC245" s="276"/>
      <c r="MD245" s="276"/>
      <c r="ME245" s="276"/>
      <c r="MF245" s="276"/>
      <c r="MG245" s="276"/>
      <c r="MH245" s="276"/>
      <c r="MI245" s="276"/>
      <c r="MJ245" s="276"/>
      <c r="MK245" s="276"/>
      <c r="ML245" s="276"/>
      <c r="MM245" s="276"/>
      <c r="MN245" s="276"/>
      <c r="MO245" s="276"/>
      <c r="MP245" s="276"/>
      <c r="MQ245" s="276"/>
      <c r="MR245" s="276"/>
      <c r="MS245" s="276"/>
      <c r="MT245" s="276"/>
      <c r="MU245" s="276"/>
      <c r="MV245" s="276"/>
      <c r="MW245" s="276"/>
      <c r="MX245" s="276"/>
      <c r="MY245" s="276"/>
      <c r="MZ245" s="276"/>
      <c r="NA245" s="277"/>
      <c r="ND245" s="345">
        <f t="shared" si="23"/>
        <v>0</v>
      </c>
      <c r="NE245" s="346" t="str">
        <f t="shared" si="21"/>
        <v/>
      </c>
      <c r="NF245" s="347" t="str" cm="1">
        <f t="array" ref="NF245">IF($ND245=0,"",(IFERROR( (IFERROR($ND245/FRACAS!$AY$1*60,0) - SUMPRODUCT( (FRACAS!$K$5:$K$9999=NF$2) * IFERROR(FRACAS!$AN$5:$AN$9999,0) ) ) / IFERROR($ND245/FRACAS!$AY$1*60,0), 1 )))</f>
        <v/>
      </c>
      <c r="NG245" s="347" t="str" cm="1">
        <f t="array" ref="NG245">IF($ND245=0,"",(IFERROR( (IFERROR($ND245/FRACAS!$AY$1*60,0) - SUMPRODUCT( (FRACAS!$K$5:$K$9999=NG$2) * IFERROR(FRACAS!$AN$5:$AN$9999,0) ) ) / IFERROR($ND245/FRACAS!$AY$1*60,0), 1 )))</f>
        <v/>
      </c>
      <c r="NH245" s="347" t="str" cm="1">
        <f t="array" ref="NH245">IF($ND245=0,"",(IFERROR( (IFERROR($ND245/FRACAS!$AY$1*60,0) - SUMPRODUCT( (FRACAS!$K$5:$K$9999=NH$2) * IFERROR(FRACAS!$AN$5:$AN$9999,0) ) ) / IFERROR($ND245/FRACAS!$AY$1*60,0), 1 )))</f>
        <v/>
      </c>
      <c r="NI245" s="347" t="str" cm="1">
        <f t="array" ref="NI245">IF($ND245=0,"",(IFERROR( (IFERROR($ND245/FRACAS!$AY$1*60,0) - SUMPRODUCT( (FRACAS!$K$5:$K$9999=NI$2) * IFERROR(FRACAS!$AN$5:$AN$9999,0) ) ) / IFERROR($ND245/FRACAS!$AY$1*60,0), 1 )))</f>
        <v/>
      </c>
      <c r="NJ245" s="347" t="str" cm="1">
        <f t="array" ref="NJ245">IF($ND245=0,"",(IFERROR( (IFERROR($ND245/FRACAS!$AY$1*60,0) - SUMPRODUCT( (FRACAS!$K$5:$K$9999=NJ$2) * IFERROR(FRACAS!$AN$5:$AN$9999,0) ) ) / IFERROR($ND245/FRACAS!$AY$1*60,0), 1 )))</f>
        <v/>
      </c>
      <c r="NK245" s="347" t="str" cm="1">
        <f t="array" ref="NK245">IF($ND245=0,"",(IFERROR( (IFERROR($ND245/FRACAS!$AY$1*60,0) - SUMPRODUCT( (FRACAS!$K$5:$K$9999=NK$2) * IFERROR(FRACAS!$AN$5:$AN$9999,0) ) ) / IFERROR($ND245/FRACAS!$AY$1*60,0), 1 )))</f>
        <v/>
      </c>
      <c r="NL245" s="347" t="str" cm="1">
        <f t="array" ref="NL245">IF($ND245=0,"",(IFERROR( (IFERROR($ND245/FRACAS!$AY$1*60,0) - SUMPRODUCT( (FRACAS!$K$5:$K$9999=NL$2) * IFERROR(FRACAS!$AN$5:$AN$9999,0) ) ) / IFERROR($ND245/FRACAS!$AY$1*60,0), 1 )))</f>
        <v/>
      </c>
      <c r="NM245" s="347" t="str" cm="1">
        <f t="array" ref="NM245">IF($ND245=0,"",(IFERROR( (IFERROR($ND245/FRACAS!$AY$1*60,0) - SUMPRODUCT( (FRACAS!$K$5:$K$9999=NM$2) * IFERROR(FRACAS!$AN$5:$AN$9999,0) ) ) / IFERROR($ND245/FRACAS!$AY$1*60,0), 1 )))</f>
        <v/>
      </c>
      <c r="NN245" s="347" t="str" cm="1">
        <f t="array" ref="NN245">IF($ND245=0,"",(IFERROR( (IFERROR($ND245/FRACAS!$AY$1*60,0) - SUMPRODUCT( (FRACAS!$K$5:$K$9999=NN$2) * IFERROR(FRACAS!$AN$5:$AN$9999,0) ) ) / IFERROR($ND245/FRACAS!$AY$1*60,0), 1 )))</f>
        <v/>
      </c>
      <c r="NO245" s="347" t="str" cm="1">
        <f t="array" ref="NO245">IF($ND245=0,"",(IFERROR( (IFERROR($ND245/FRACAS!$AY$1*60,0) - SUMPRODUCT( (FRACAS!$K$5:$K$9999=NO$2) * IFERROR(FRACAS!$AN$5:$AN$9999,0) ) ) / IFERROR($ND245/FRACAS!$AY$1*60,0), 1 )))</f>
        <v/>
      </c>
      <c r="NP245" s="347" t="str" cm="1">
        <f t="array" ref="NP245">IF($ND245=0,"",(IFERROR( (IFERROR($ND245/FRACAS!$AY$1*60,0) - SUMPRODUCT( (FRACAS!$K$5:$K$9999=NP$2) * IFERROR(FRACAS!$AN$5:$AN$9999,0) ) ) / IFERROR($ND245/FRACAS!$AY$1*60,0), 1 )))</f>
        <v/>
      </c>
      <c r="NQ245" s="347" t="str" cm="1">
        <f t="array" ref="NQ245">IF($ND245=0,"",(IFERROR( (IFERROR($ND245/FRACAS!$AY$1*60,0) - SUMPRODUCT( (FRACAS!$K$5:$K$9999=NQ$2) * IFERROR(FRACAS!$AN$5:$AN$9999,0) ) ) / IFERROR($ND245/FRACAS!$AY$1*60,0), 1 )))</f>
        <v/>
      </c>
      <c r="NR245" s="347" t="str" cm="1">
        <f t="array" ref="NR245">IF($ND245=0,"",(IFERROR( (IFERROR($ND245/FRACAS!$AY$1*60,0) - SUMPRODUCT( (FRACAS!$K$5:$K$9999=NR$2) * IFERROR(FRACAS!$AN$5:$AN$9999,0) ) ) / IFERROR($ND245/FRACAS!$AY$1*60,0), 1 )))</f>
        <v/>
      </c>
      <c r="NS245" s="347" t="str" cm="1">
        <f t="array" ref="NS245">IF($ND245=0,"",(IFERROR( (IFERROR($ND245/FRACAS!$AY$1*60,0) - SUMPRODUCT( (FRACAS!$K$5:$K$9999=NS$2) * IFERROR(FRACAS!$AN$5:$AN$9999,0) ) ) / IFERROR($ND245/FRACAS!$AY$1*60,0), 1 )))</f>
        <v/>
      </c>
      <c r="NT245" s="347" t="str" cm="1">
        <f t="array" ref="NT245">IF($ND245=0,"",(IFERROR( (IFERROR($ND245/FRACAS!$AY$1*60,0) - SUMPRODUCT( (FRACAS!$K$5:$K$9999=NT$2) * IFERROR(FRACAS!$AN$5:$AN$9999,0) ) ) / IFERROR($ND245/FRACAS!$AY$1*60,0), 1 )))</f>
        <v/>
      </c>
      <c r="NU245" s="347" t="str" cm="1">
        <f t="array" ref="NU245">IF($ND245=0,"",(IFERROR( (IFERROR($ND245/FRACAS!$AY$1*60,0) - SUMPRODUCT( (FRACAS!$K$5:$K$9999=NU$2) * IFERROR(FRACAS!$AN$5:$AN$9999,0) ) ) / IFERROR($ND245/FRACAS!$AY$1*60,0), 1 )))</f>
        <v/>
      </c>
      <c r="NV245" s="347" t="str" cm="1">
        <f t="array" ref="NV245">IF($ND245=0,"",(IFERROR( (IFERROR($ND245/FRACAS!$AY$1*60,0) - SUMPRODUCT( (FRACAS!$K$5:$K$9999=NV$2) * IFERROR(FRACAS!$AN$5:$AN$9999,0) ) ) / IFERROR($ND245/FRACAS!$AY$1*60,0), 1 )))</f>
        <v/>
      </c>
      <c r="NW245" s="347" t="str" cm="1">
        <f t="array" ref="NW245">IF($ND245=0,"",(IFERROR( (IFERROR($ND245/FRACAS!$AY$1*60,0) - SUMPRODUCT( (FRACAS!$K$5:$K$9999=NW$2) * IFERROR(FRACAS!$AN$5:$AN$9999,0) ) ) / IFERROR($ND245/FRACAS!$AY$1*60,0), 1 )))</f>
        <v/>
      </c>
      <c r="NX245" s="347" t="str" cm="1">
        <f t="array" ref="NX245">IF($ND245=0,"",(IFERROR( (IFERROR($ND245/FRACAS!$AY$1*60,0) - SUMPRODUCT( (FRACAS!$K$5:$K$9999=NX$2) * IFERROR(FRACAS!$AN$5:$AN$9999,0) ) ) / IFERROR($ND245/FRACAS!$AY$1*60,0), 1 )))</f>
        <v/>
      </c>
      <c r="NY245" s="347" t="str" cm="1">
        <f t="array" ref="NY245">IF($ND245=0,"",(IFERROR( (IFERROR($ND245/FRACAS!$AY$1*60,0) - SUMPRODUCT( (FRACAS!$K$5:$K$9999=NY$2) * IFERROR(FRACAS!$AN$5:$AN$9999,0) ) ) / IFERROR($ND245/FRACAS!$AY$1*60,0), 1 )))</f>
        <v/>
      </c>
      <c r="NZ245" s="347" t="str" cm="1">
        <f t="array" ref="NZ245">IF($ND245=0,"",(IFERROR( (IFERROR($ND245/FRACAS!$AY$1*60,0) - SUMPRODUCT( (FRACAS!$K$5:$K$9999=NZ$2) * IFERROR(FRACAS!$AN$5:$AN$9999,0) ) ) / IFERROR($ND245/FRACAS!$AY$1*60,0), 1 )))</f>
        <v/>
      </c>
      <c r="OA245" s="347" t="str" cm="1">
        <f t="array" ref="OA245">IF($ND245=0,"",(IFERROR( (IFERROR($ND245/FRACAS!$AY$1*60,0) - SUMPRODUCT( (FRACAS!$K$5:$K$9999=OA$2) * IFERROR(FRACAS!$AN$5:$AN$9999,0) ) ) / IFERROR($ND245/FRACAS!$AY$1*60,0), 1 )))</f>
        <v/>
      </c>
      <c r="OB245" s="347" t="str" cm="1">
        <f t="array" ref="OB245">IF($ND245=0,"",(IFERROR( (IFERROR($ND245/FRACAS!$AY$1*60,0) - SUMPRODUCT( (FRACAS!$K$5:$K$9999=OB$2) * IFERROR(FRACAS!$AN$5:$AN$9999,0) ) ) / IFERROR($ND245/FRACAS!$AY$1*60,0), 1 )))</f>
        <v/>
      </c>
      <c r="OC245" s="347" t="str" cm="1">
        <f t="array" ref="OC245">IF($ND245=0,"",(IFERROR( (IFERROR($ND245/FRACAS!$AY$1*60,0) - SUMPRODUCT( (FRACAS!$K$5:$K$9999=OC$2) * IFERROR(FRACAS!$AN$5:$AN$9999,0) ) ) / IFERROR($ND245/FRACAS!$AY$1*60,0), 1 )))</f>
        <v/>
      </c>
      <c r="OD245" s="347" t="str" cm="1">
        <f t="array" ref="OD245">IF($ND245=0,"",(IFERROR( (IFERROR($ND245/FRACAS!$AY$1*60,0) - SUMPRODUCT( (FRACAS!$K$5:$K$9999=OD$2) * IFERROR(FRACAS!$AN$5:$AN$9999,0) ) ) / IFERROR($ND245/FRACAS!$AY$1*60,0), 1 )))</f>
        <v/>
      </c>
      <c r="OE245" s="347" t="str" cm="1">
        <f t="array" ref="OE245">IF($ND245=0,"",(IFERROR( (IFERROR($ND245/FRACAS!$AY$1*60,0) - SUMPRODUCT( (FRACAS!$K$5:$K$9999=OE$2) * IFERROR(FRACAS!$AN$5:$AN$9999,0) ) ) / IFERROR($ND245/FRACAS!$AY$1*60,0), 1 )))</f>
        <v/>
      </c>
      <c r="OF245" s="347" t="str" cm="1">
        <f t="array" ref="OF245">IF($ND245=0,"",(IFERROR( (IFERROR($ND245/FRACAS!$AY$1*60,0) - SUMPRODUCT( (FRACAS!$K$5:$K$9999=OF$2) * IFERROR(FRACAS!$AN$5:$AN$9999,0) ) ) / IFERROR($ND245/FRACAS!$AY$1*60,0), 1 )))</f>
        <v/>
      </c>
      <c r="OG245" s="347" t="str" cm="1">
        <f t="array" ref="OG245">IF($ND245=0,"",(IFERROR( (IFERROR($ND245/FRACAS!$AY$1*60,0) - SUMPRODUCT( (FRACAS!$K$5:$K$9999=OG$2) * IFERROR(FRACAS!$AN$5:$AN$9999,0) ) ) / IFERROR($ND245/FRACAS!$AY$1*60,0), 1 )))</f>
        <v/>
      </c>
      <c r="OH245" s="347" t="str" cm="1">
        <f t="array" ref="OH245">IF($ND245=0,"",(IFERROR( (IFERROR($ND245/FRACAS!$AY$1*60,0) - SUMPRODUCT( (FRACAS!$K$5:$K$9999=OH$2) * IFERROR(FRACAS!$AN$5:$AN$9999,0) ) ) / IFERROR($ND245/FRACAS!$AY$1*60,0), 1 )))</f>
        <v/>
      </c>
      <c r="OI245" s="347" t="str" cm="1">
        <f t="array" ref="OI245">IF($ND245=0,"",(IFERROR( (IFERROR($ND245/FRACAS!$AY$1*60,0) - SUMPRODUCT( (FRACAS!$K$5:$K$9999=OI$2) * IFERROR(FRACAS!$AN$5:$AN$9999,0) ) ) / IFERROR($ND245/FRACAS!$AY$1*60,0), 1 )))</f>
        <v/>
      </c>
      <c r="OJ245" s="347" t="str" cm="1">
        <f t="array" ref="OJ245">IF($ND245=0,"",(IFERROR( (IFERROR($ND245/FRACAS!$AY$1*60,0) - SUMPRODUCT( (FRACAS!$K$5:$K$9999=OJ$2) * IFERROR(FRACAS!$AN$5:$AN$9999,0) ) ) / IFERROR($ND245/FRACAS!$AY$1*60,0), 1 )))</f>
        <v/>
      </c>
      <c r="OK245" s="347" t="str" cm="1">
        <f t="array" ref="OK245">IF($ND245=0,"",(IFERROR( (IFERROR($ND245/FRACAS!$AY$1*60,0) - SUMPRODUCT( (FRACAS!$K$5:$K$9999=OK$2) * IFERROR(FRACAS!$AN$5:$AN$9999,0) ) ) / IFERROR($ND245/FRACAS!$AY$1*60,0), 1 )))</f>
        <v/>
      </c>
      <c r="OL245" s="347" t="str" cm="1">
        <f t="array" ref="OL245">IF($ND245=0,"",(IFERROR( (IFERROR($ND245/FRACAS!$AY$1*60,0) - SUMPRODUCT( (FRACAS!$K$5:$K$9999=OL$2) * IFERROR(FRACAS!$AN$5:$AN$9999,0) ) ) / IFERROR($ND245/FRACAS!$AY$1*60,0), 1 )))</f>
        <v/>
      </c>
      <c r="OM245" s="347" t="str" cm="1">
        <f t="array" ref="OM245">IF($ND245=0,"",(IFERROR( (IFERROR($ND245/FRACAS!$AY$1*60,0) - SUMPRODUCT( (FRACAS!$K$5:$K$9999=OM$2) * IFERROR(FRACAS!$AN$5:$AN$9999,0) ) ) / IFERROR($ND245/FRACAS!$AY$1*60,0), 1 )))</f>
        <v/>
      </c>
      <c r="ON245" s="347" t="str" cm="1">
        <f t="array" ref="ON245">IF($ND245=0,"",(IFERROR( (IFERROR($ND245/FRACAS!$AY$1*60,0) - SUMPRODUCT( (FRACAS!$K$5:$K$9999=ON$2) * IFERROR(FRACAS!$AN$5:$AN$9999,0) ) ) / IFERROR($ND245/FRACAS!$AY$1*60,0), 1 )))</f>
        <v/>
      </c>
    </row>
    <row r="246" spans="2:404" ht="15" customHeight="1">
      <c r="B246" s="301" t="s">
        <v>249</v>
      </c>
      <c r="C246" s="302">
        <v>46948</v>
      </c>
      <c r="D246" s="279"/>
      <c r="E246" s="279"/>
      <c r="F246" s="279"/>
      <c r="G246" s="279"/>
      <c r="H246" s="279"/>
      <c r="I246" s="279"/>
      <c r="J246" s="279"/>
      <c r="K246" s="279"/>
      <c r="L246" s="279"/>
      <c r="M246" s="280"/>
      <c r="N246" s="305"/>
      <c r="O246" s="279"/>
      <c r="P246" s="279"/>
      <c r="Q246" s="279"/>
      <c r="R246" s="279"/>
      <c r="S246" s="279"/>
      <c r="T246" s="279"/>
      <c r="U246" s="279"/>
      <c r="V246" s="279"/>
      <c r="W246" s="279"/>
      <c r="X246" s="279"/>
      <c r="Y246" s="279"/>
      <c r="Z246" s="279"/>
      <c r="AA246" s="279"/>
      <c r="AB246" s="279"/>
      <c r="AC246" s="279"/>
      <c r="AD246" s="279"/>
      <c r="AE246" s="279"/>
      <c r="AF246" s="279"/>
      <c r="AG246" s="279"/>
      <c r="AH246" s="279"/>
      <c r="AI246" s="279"/>
      <c r="AJ246" s="279"/>
      <c r="AK246" s="279"/>
      <c r="AL246" s="279"/>
      <c r="AM246" s="279"/>
      <c r="AN246" s="279"/>
      <c r="AO246" s="279"/>
      <c r="AP246" s="279"/>
      <c r="AQ246" s="279"/>
      <c r="AR246" s="279"/>
      <c r="AS246" s="279"/>
      <c r="AT246" s="279"/>
      <c r="AU246" s="279"/>
      <c r="AV246" s="279"/>
      <c r="AW246" s="279"/>
      <c r="AX246" s="279"/>
      <c r="AY246" s="279"/>
      <c r="AZ246" s="279"/>
      <c r="BA246" s="280"/>
      <c r="BB246" s="266"/>
      <c r="BD246" s="352"/>
      <c r="BE246" s="352"/>
      <c r="BF246" s="352"/>
      <c r="BG246" s="352"/>
      <c r="BH246" s="352"/>
      <c r="BI246" s="352"/>
      <c r="BJ246" s="352"/>
      <c r="BK246" s="352"/>
      <c r="BL246" s="352"/>
      <c r="BM246" s="352"/>
      <c r="BN246" s="352"/>
      <c r="BO246" s="352"/>
      <c r="BP246" s="352"/>
      <c r="BQ246" s="352"/>
      <c r="BR246" s="352"/>
      <c r="BS246" s="352"/>
      <c r="BT246" s="352"/>
      <c r="BU246" s="352"/>
      <c r="BV246" s="352"/>
      <c r="BW246" s="352"/>
      <c r="BX246" s="352"/>
      <c r="BY246" s="352"/>
      <c r="BZ246" s="352"/>
      <c r="CA246" s="352"/>
      <c r="CB246" s="352"/>
      <c r="CC246" s="352"/>
      <c r="CD246" s="352"/>
      <c r="CE246" s="352"/>
      <c r="CF246" s="352"/>
      <c r="CG246" s="352"/>
      <c r="CH246" s="352"/>
      <c r="CI246" s="352"/>
      <c r="CJ246" s="352"/>
      <c r="CK246" s="352"/>
      <c r="CL246" s="352"/>
      <c r="CM246" s="352"/>
      <c r="CN246" s="352"/>
      <c r="CO246" s="352"/>
      <c r="CP246" s="352"/>
      <c r="CQ246" s="352"/>
      <c r="CR246" s="352"/>
      <c r="CS246" s="352"/>
      <c r="CT246" s="352"/>
      <c r="CU246" s="352"/>
      <c r="CV246" s="352"/>
      <c r="CW246" s="352"/>
      <c r="CX246" s="352"/>
      <c r="CY246" s="352"/>
      <c r="CZ246" s="352"/>
      <c r="DA246" s="352"/>
      <c r="DC246" s="266">
        <f t="shared" si="19"/>
        <v>0</v>
      </c>
      <c r="DD246" s="302" t="str">
        <f t="shared" si="20"/>
        <v/>
      </c>
      <c r="DE246" s="328" t="str">
        <f>IF(D246&gt; 0,(COUNTIFS(FRACAS!$B$5:$B$9997, D$4, FRACAS!$D$5:$D$9997, "&lt;="&amp;D246)), "" )</f>
        <v/>
      </c>
      <c r="DF246" s="282" t="str">
        <f>IF(E246&gt; 0,(COUNTIFS(FRACAS!$B$5:$B$9997, E$4, FRACAS!$D$5:$D$9997, "&lt;="&amp;E246)), "" )</f>
        <v/>
      </c>
      <c r="DG246" s="282" t="str">
        <f>IF(F246&gt; 0,(COUNTIFS(FRACAS!$B$5:$B$9997, F$4, FRACAS!$D$5:$D$9997, "&lt;="&amp;F246)), "" )</f>
        <v/>
      </c>
      <c r="DH246" s="282" t="str">
        <f>IF(G246&gt; 0,(COUNTIFS(FRACAS!$B$5:$B$9997, G$4, FRACAS!$D$5:$D$9997, "&lt;="&amp;G246)), "" )</f>
        <v/>
      </c>
      <c r="DI246" s="282" t="str">
        <f>IF(H246&gt; 0,(COUNTIFS(FRACAS!$B$5:$B$9997, H$4, FRACAS!$D$5:$D$9997, "&lt;="&amp;H246)), "" )</f>
        <v/>
      </c>
      <c r="DJ246" s="282" t="str">
        <f>IF(I246&gt; 0,(COUNTIFS(FRACAS!$B$5:$B$9997, I$4, FRACAS!$D$5:$D$9997, "&lt;="&amp;I246)), "" )</f>
        <v/>
      </c>
      <c r="DK246" s="282" t="str">
        <f>IF(J246&gt; 0,(COUNTIFS(FRACAS!$B$5:$B$9997, J$4, FRACAS!$D$5:$D$9997, "&lt;="&amp;J246)), "" )</f>
        <v/>
      </c>
      <c r="DL246" s="282" t="str">
        <f>IF(K246&gt; 0,(COUNTIFS(FRACAS!$B$5:$B$9997, K$4, FRACAS!$D$5:$D$9997, "&lt;="&amp;K246)), "" )</f>
        <v/>
      </c>
      <c r="DM246" s="282" t="str">
        <f>IF(L246&gt; 0,(COUNTIFS(FRACAS!$B$5:$B$9997, L$4, FRACAS!$D$5:$D$9997, "&lt;="&amp;L246)), "" )</f>
        <v/>
      </c>
      <c r="DN246" s="282" t="str">
        <f>IF(M246&gt; 0,(COUNTIFS(FRACAS!$B$5:$B$9997, M$4, FRACAS!$D$5:$D$9997, "&lt;="&amp;M246)), "" )</f>
        <v/>
      </c>
      <c r="DO246" s="308"/>
      <c r="DP246" s="276"/>
      <c r="DQ246" s="276"/>
      <c r="DR246" s="276"/>
      <c r="DS246" s="276"/>
      <c r="DT246" s="276"/>
      <c r="DU246" s="276"/>
      <c r="DV246" s="276"/>
      <c r="DW246" s="276"/>
      <c r="DX246" s="276"/>
      <c r="DY246" s="276"/>
      <c r="DZ246" s="276"/>
      <c r="EA246" s="276"/>
      <c r="EB246" s="276"/>
      <c r="EC246" s="276"/>
      <c r="ED246" s="276"/>
      <c r="EE246" s="276"/>
      <c r="EF246" s="276"/>
      <c r="EG246" s="276"/>
      <c r="EH246" s="276"/>
      <c r="EI246" s="276"/>
      <c r="EJ246" s="276"/>
      <c r="EK246" s="276"/>
      <c r="EL246" s="276"/>
      <c r="EM246" s="276"/>
      <c r="EN246" s="276"/>
      <c r="EO246" s="276"/>
      <c r="EP246" s="276"/>
      <c r="EQ246" s="276"/>
      <c r="ER246" s="276"/>
      <c r="ES246" s="276"/>
      <c r="ET246" s="276"/>
      <c r="EU246" s="276"/>
      <c r="EV246" s="276"/>
      <c r="EW246" s="276"/>
      <c r="EX246" s="276"/>
      <c r="EY246" s="276"/>
      <c r="EZ246" s="276"/>
      <c r="FA246" s="276"/>
      <c r="FB246" s="277"/>
      <c r="JN246" s="310"/>
      <c r="JO246" s="309"/>
      <c r="JP246" s="309"/>
      <c r="JQ246" s="309"/>
      <c r="JR246" s="309"/>
      <c r="JS246" s="309"/>
      <c r="JT246" s="309"/>
      <c r="JU246" s="309"/>
      <c r="JV246" s="309"/>
      <c r="JW246" s="309"/>
      <c r="JX246" s="309"/>
      <c r="JY246" s="309"/>
      <c r="JZ246" s="309"/>
      <c r="KA246" s="309"/>
      <c r="KB246" s="309"/>
      <c r="KC246" s="309"/>
      <c r="KD246" s="309"/>
      <c r="KE246" s="309"/>
      <c r="KF246" s="309"/>
      <c r="KG246" s="309"/>
      <c r="KH246" s="309"/>
      <c r="KI246" s="309"/>
      <c r="KJ246" s="309"/>
      <c r="KK246" s="309"/>
      <c r="KL246" s="309"/>
      <c r="KM246" s="309"/>
      <c r="KN246" s="309"/>
      <c r="KO246" s="309"/>
      <c r="KP246" s="309"/>
      <c r="KQ246" s="309"/>
      <c r="KR246" s="309"/>
      <c r="KS246" s="309"/>
      <c r="KT246" s="309"/>
      <c r="KU246" s="309"/>
      <c r="KV246" s="309"/>
      <c r="KW246" s="309"/>
      <c r="KX246" s="309"/>
      <c r="KY246" s="309"/>
      <c r="KZ246" s="309"/>
      <c r="LA246" s="309"/>
      <c r="LC246" s="302" t="str">
        <f t="shared" si="22"/>
        <v/>
      </c>
      <c r="LD246" s="354" t="str" cm="1">
        <f t="array" ref="LD246">IFERROR(
    (((D246/FRACAS!$AY$1)*60))
    /
    (((D246/FRACAS!$AY$1)*60) + SUMPRODUCT((FRACAS!$B$5:$B$9997=D$4)*(FRACAS!$D$5:$D$9997&lt;=D246)*(IFERROR(FRACAS!$AM$5:$AM$9997,0)))
    ),"")</f>
        <v/>
      </c>
      <c r="LE246" s="354" t="str" cm="1">
        <f t="array" ref="LE246">IFERROR(
    (((E246/FRACAS!$AY$1)*60))
    /
    (((E246/FRACAS!$AY$1)*60) + SUMPRODUCT((FRACAS!$B$5:$B$9997=E$4)*(FRACAS!$D$5:$D$9997&lt;=E246)*(IFERROR(FRACAS!$AM$5:$AM$9997,0)))
    ),"")</f>
        <v/>
      </c>
      <c r="LF246" s="354" t="str" cm="1">
        <f t="array" ref="LF246">IFERROR(
    (((F246/FRACAS!$AY$1)*60))
    /
    (((F246/FRACAS!$AY$1)*60) + SUMPRODUCT((FRACAS!$B$5:$B$9997=F$4)*(FRACAS!$D$5:$D$9997&lt;=F246)*(IFERROR(FRACAS!$AM$5:$AM$9997,0)))
    ),"")</f>
        <v/>
      </c>
      <c r="LG246" s="354" t="str" cm="1">
        <f t="array" ref="LG246">IFERROR(
    (((G246/FRACAS!$AY$1)*60))
    /
    (((G246/FRACAS!$AY$1)*60) + SUMPRODUCT((FRACAS!$B$5:$B$9997=G$4)*(FRACAS!$D$5:$D$9997&lt;=G246)*(IFERROR(FRACAS!$AM$5:$AM$9997,0)))
    ),"")</f>
        <v/>
      </c>
      <c r="LH246" s="354" t="str" cm="1">
        <f t="array" ref="LH246">IFERROR(
    (((H246/FRACAS!$AY$1)*60))
    /
    (((H246/FRACAS!$AY$1)*60) + SUMPRODUCT((FRACAS!$B$5:$B$9997=H$4)*(FRACAS!$D$5:$D$9997&lt;=H246)*(IFERROR(FRACAS!$AM$5:$AM$9997,0)))
    ),"")</f>
        <v/>
      </c>
      <c r="LI246" s="354" t="str" cm="1">
        <f t="array" ref="LI246">IFERROR(
    (((I246/FRACAS!$AY$1)*60))
    /
    (((I246/FRACAS!$AY$1)*60) + SUMPRODUCT((FRACAS!$B$5:$B$9997=I$4)*(FRACAS!$D$5:$D$9997&lt;=I246)*(IFERROR(FRACAS!$AM$5:$AM$9997,0)))
    ),"")</f>
        <v/>
      </c>
      <c r="LJ246" s="354" t="str" cm="1">
        <f t="array" ref="LJ246">IFERROR(
    (((J246/FRACAS!$AY$1)*60))
    /
    (((J246/FRACAS!$AY$1)*60) + SUMPRODUCT((FRACAS!$B$5:$B$9997=J$4)*(FRACAS!$D$5:$D$9997&lt;=J246)*(IFERROR(FRACAS!$AM$5:$AM$9997,0)))
    ),"")</f>
        <v/>
      </c>
      <c r="LK246" s="354" t="str" cm="1">
        <f t="array" ref="LK246">IFERROR(
    (((K246/FRACAS!$AY$1)*60))
    /
    (((K246/FRACAS!$AY$1)*60) + SUMPRODUCT((FRACAS!$B$5:$B$9997=K$4)*(FRACAS!$D$5:$D$9997&lt;=K246)*(IFERROR(FRACAS!$AM$5:$AM$9997,0)))
    ),"")</f>
        <v/>
      </c>
      <c r="LL246" s="354" t="str" cm="1">
        <f t="array" ref="LL246">IFERROR(
    (((L246/FRACAS!$AY$1)*60))
    /
    (((L246/FRACAS!$AY$1)*60) + SUMPRODUCT((FRACAS!$B$5:$B$9997=L$4)*(FRACAS!$D$5:$D$9997&lt;=L246)*(IFERROR(FRACAS!$AM$5:$AM$9997,0)))
    ),"")</f>
        <v/>
      </c>
      <c r="LM246" s="354" t="str" cm="1">
        <f t="array" ref="LM246">IFERROR(
    (((M246/FRACAS!$AY$1)*60))
    /
    (((M246/FRACAS!$AY$1)*60) + SUMPRODUCT((FRACAS!$B$5:$B$9997=M$4)*(FRACAS!$D$5:$D$9997&lt;=M246)*(IFERROR(FRACAS!$AM$5:$AM$9997,0)))
    ),"")</f>
        <v/>
      </c>
      <c r="LN246" s="308"/>
      <c r="LO246" s="276"/>
      <c r="LP246" s="276"/>
      <c r="LQ246" s="276"/>
      <c r="LR246" s="276"/>
      <c r="LS246" s="276"/>
      <c r="LT246" s="276"/>
      <c r="LU246" s="276"/>
      <c r="LV246" s="276"/>
      <c r="LW246" s="276"/>
      <c r="LX246" s="276"/>
      <c r="LY246" s="276"/>
      <c r="LZ246" s="276"/>
      <c r="MA246" s="276"/>
      <c r="MB246" s="276"/>
      <c r="MC246" s="276"/>
      <c r="MD246" s="276"/>
      <c r="ME246" s="276"/>
      <c r="MF246" s="276"/>
      <c r="MG246" s="276"/>
      <c r="MH246" s="276"/>
      <c r="MI246" s="276"/>
      <c r="MJ246" s="276"/>
      <c r="MK246" s="276"/>
      <c r="ML246" s="276"/>
      <c r="MM246" s="276"/>
      <c r="MN246" s="276"/>
      <c r="MO246" s="276"/>
      <c r="MP246" s="276"/>
      <c r="MQ246" s="276"/>
      <c r="MR246" s="276"/>
      <c r="MS246" s="276"/>
      <c r="MT246" s="276"/>
      <c r="MU246" s="276"/>
      <c r="MV246" s="276"/>
      <c r="MW246" s="276"/>
      <c r="MX246" s="276"/>
      <c r="MY246" s="276"/>
      <c r="MZ246" s="276"/>
      <c r="NA246" s="277"/>
      <c r="ND246" s="345">
        <f t="shared" si="23"/>
        <v>0</v>
      </c>
      <c r="NE246" s="346" t="str">
        <f t="shared" si="21"/>
        <v/>
      </c>
      <c r="NF246" s="347" t="str" cm="1">
        <f t="array" ref="NF246">IF($ND246=0,"",(IFERROR( (IFERROR($ND246/FRACAS!$AY$1*60,0) - SUMPRODUCT( (FRACAS!$K$5:$K$9999=NF$2) * IFERROR(FRACAS!$AN$5:$AN$9999,0) ) ) / IFERROR($ND246/FRACAS!$AY$1*60,0), 1 )))</f>
        <v/>
      </c>
      <c r="NG246" s="347" t="str" cm="1">
        <f t="array" ref="NG246">IF($ND246=0,"",(IFERROR( (IFERROR($ND246/FRACAS!$AY$1*60,0) - SUMPRODUCT( (FRACAS!$K$5:$K$9999=NG$2) * IFERROR(FRACAS!$AN$5:$AN$9999,0) ) ) / IFERROR($ND246/FRACAS!$AY$1*60,0), 1 )))</f>
        <v/>
      </c>
      <c r="NH246" s="347" t="str" cm="1">
        <f t="array" ref="NH246">IF($ND246=0,"",(IFERROR( (IFERROR($ND246/FRACAS!$AY$1*60,0) - SUMPRODUCT( (FRACAS!$K$5:$K$9999=NH$2) * IFERROR(FRACAS!$AN$5:$AN$9999,0) ) ) / IFERROR($ND246/FRACAS!$AY$1*60,0), 1 )))</f>
        <v/>
      </c>
      <c r="NI246" s="347" t="str" cm="1">
        <f t="array" ref="NI246">IF($ND246=0,"",(IFERROR( (IFERROR($ND246/FRACAS!$AY$1*60,0) - SUMPRODUCT( (FRACAS!$K$5:$K$9999=NI$2) * IFERROR(FRACAS!$AN$5:$AN$9999,0) ) ) / IFERROR($ND246/FRACAS!$AY$1*60,0), 1 )))</f>
        <v/>
      </c>
      <c r="NJ246" s="347" t="str" cm="1">
        <f t="array" ref="NJ246">IF($ND246=0,"",(IFERROR( (IFERROR($ND246/FRACAS!$AY$1*60,0) - SUMPRODUCT( (FRACAS!$K$5:$K$9999=NJ$2) * IFERROR(FRACAS!$AN$5:$AN$9999,0) ) ) / IFERROR($ND246/FRACAS!$AY$1*60,0), 1 )))</f>
        <v/>
      </c>
      <c r="NK246" s="347" t="str" cm="1">
        <f t="array" ref="NK246">IF($ND246=0,"",(IFERROR( (IFERROR($ND246/FRACAS!$AY$1*60,0) - SUMPRODUCT( (FRACAS!$K$5:$K$9999=NK$2) * IFERROR(FRACAS!$AN$5:$AN$9999,0) ) ) / IFERROR($ND246/FRACAS!$AY$1*60,0), 1 )))</f>
        <v/>
      </c>
      <c r="NL246" s="347" t="str" cm="1">
        <f t="array" ref="NL246">IF($ND246=0,"",(IFERROR( (IFERROR($ND246/FRACAS!$AY$1*60,0) - SUMPRODUCT( (FRACAS!$K$5:$K$9999=NL$2) * IFERROR(FRACAS!$AN$5:$AN$9999,0) ) ) / IFERROR($ND246/FRACAS!$AY$1*60,0), 1 )))</f>
        <v/>
      </c>
      <c r="NM246" s="347" t="str" cm="1">
        <f t="array" ref="NM246">IF($ND246=0,"",(IFERROR( (IFERROR($ND246/FRACAS!$AY$1*60,0) - SUMPRODUCT( (FRACAS!$K$5:$K$9999=NM$2) * IFERROR(FRACAS!$AN$5:$AN$9999,0) ) ) / IFERROR($ND246/FRACAS!$AY$1*60,0), 1 )))</f>
        <v/>
      </c>
      <c r="NN246" s="347" t="str" cm="1">
        <f t="array" ref="NN246">IF($ND246=0,"",(IFERROR( (IFERROR($ND246/FRACAS!$AY$1*60,0) - SUMPRODUCT( (FRACAS!$K$5:$K$9999=NN$2) * IFERROR(FRACAS!$AN$5:$AN$9999,0) ) ) / IFERROR($ND246/FRACAS!$AY$1*60,0), 1 )))</f>
        <v/>
      </c>
      <c r="NO246" s="347" t="str" cm="1">
        <f t="array" ref="NO246">IF($ND246=0,"",(IFERROR( (IFERROR($ND246/FRACAS!$AY$1*60,0) - SUMPRODUCT( (FRACAS!$K$5:$K$9999=NO$2) * IFERROR(FRACAS!$AN$5:$AN$9999,0) ) ) / IFERROR($ND246/FRACAS!$AY$1*60,0), 1 )))</f>
        <v/>
      </c>
      <c r="NP246" s="347" t="str" cm="1">
        <f t="array" ref="NP246">IF($ND246=0,"",(IFERROR( (IFERROR($ND246/FRACAS!$AY$1*60,0) - SUMPRODUCT( (FRACAS!$K$5:$K$9999=NP$2) * IFERROR(FRACAS!$AN$5:$AN$9999,0) ) ) / IFERROR($ND246/FRACAS!$AY$1*60,0), 1 )))</f>
        <v/>
      </c>
      <c r="NQ246" s="347" t="str" cm="1">
        <f t="array" ref="NQ246">IF($ND246=0,"",(IFERROR( (IFERROR($ND246/FRACAS!$AY$1*60,0) - SUMPRODUCT( (FRACAS!$K$5:$K$9999=NQ$2) * IFERROR(FRACAS!$AN$5:$AN$9999,0) ) ) / IFERROR($ND246/FRACAS!$AY$1*60,0), 1 )))</f>
        <v/>
      </c>
      <c r="NR246" s="347" t="str" cm="1">
        <f t="array" ref="NR246">IF($ND246=0,"",(IFERROR( (IFERROR($ND246/FRACAS!$AY$1*60,0) - SUMPRODUCT( (FRACAS!$K$5:$K$9999=NR$2) * IFERROR(FRACAS!$AN$5:$AN$9999,0) ) ) / IFERROR($ND246/FRACAS!$AY$1*60,0), 1 )))</f>
        <v/>
      </c>
      <c r="NS246" s="347" t="str" cm="1">
        <f t="array" ref="NS246">IF($ND246=0,"",(IFERROR( (IFERROR($ND246/FRACAS!$AY$1*60,0) - SUMPRODUCT( (FRACAS!$K$5:$K$9999=NS$2) * IFERROR(FRACAS!$AN$5:$AN$9999,0) ) ) / IFERROR($ND246/FRACAS!$AY$1*60,0), 1 )))</f>
        <v/>
      </c>
      <c r="NT246" s="347" t="str" cm="1">
        <f t="array" ref="NT246">IF($ND246=0,"",(IFERROR( (IFERROR($ND246/FRACAS!$AY$1*60,0) - SUMPRODUCT( (FRACAS!$K$5:$K$9999=NT$2) * IFERROR(FRACAS!$AN$5:$AN$9999,0) ) ) / IFERROR($ND246/FRACAS!$AY$1*60,0), 1 )))</f>
        <v/>
      </c>
      <c r="NU246" s="347" t="str" cm="1">
        <f t="array" ref="NU246">IF($ND246=0,"",(IFERROR( (IFERROR($ND246/FRACAS!$AY$1*60,0) - SUMPRODUCT( (FRACAS!$K$5:$K$9999=NU$2) * IFERROR(FRACAS!$AN$5:$AN$9999,0) ) ) / IFERROR($ND246/FRACAS!$AY$1*60,0), 1 )))</f>
        <v/>
      </c>
      <c r="NV246" s="347" t="str" cm="1">
        <f t="array" ref="NV246">IF($ND246=0,"",(IFERROR( (IFERROR($ND246/FRACAS!$AY$1*60,0) - SUMPRODUCT( (FRACAS!$K$5:$K$9999=NV$2) * IFERROR(FRACAS!$AN$5:$AN$9999,0) ) ) / IFERROR($ND246/FRACAS!$AY$1*60,0), 1 )))</f>
        <v/>
      </c>
      <c r="NW246" s="347" t="str" cm="1">
        <f t="array" ref="NW246">IF($ND246=0,"",(IFERROR( (IFERROR($ND246/FRACAS!$AY$1*60,0) - SUMPRODUCT( (FRACAS!$K$5:$K$9999=NW$2) * IFERROR(FRACAS!$AN$5:$AN$9999,0) ) ) / IFERROR($ND246/FRACAS!$AY$1*60,0), 1 )))</f>
        <v/>
      </c>
      <c r="NX246" s="347" t="str" cm="1">
        <f t="array" ref="NX246">IF($ND246=0,"",(IFERROR( (IFERROR($ND246/FRACAS!$AY$1*60,0) - SUMPRODUCT( (FRACAS!$K$5:$K$9999=NX$2) * IFERROR(FRACAS!$AN$5:$AN$9999,0) ) ) / IFERROR($ND246/FRACAS!$AY$1*60,0), 1 )))</f>
        <v/>
      </c>
      <c r="NY246" s="347" t="str" cm="1">
        <f t="array" ref="NY246">IF($ND246=0,"",(IFERROR( (IFERROR($ND246/FRACAS!$AY$1*60,0) - SUMPRODUCT( (FRACAS!$K$5:$K$9999=NY$2) * IFERROR(FRACAS!$AN$5:$AN$9999,0) ) ) / IFERROR($ND246/FRACAS!$AY$1*60,0), 1 )))</f>
        <v/>
      </c>
      <c r="NZ246" s="347" t="str" cm="1">
        <f t="array" ref="NZ246">IF($ND246=0,"",(IFERROR( (IFERROR($ND246/FRACAS!$AY$1*60,0) - SUMPRODUCT( (FRACAS!$K$5:$K$9999=NZ$2) * IFERROR(FRACAS!$AN$5:$AN$9999,0) ) ) / IFERROR($ND246/FRACAS!$AY$1*60,0), 1 )))</f>
        <v/>
      </c>
      <c r="OA246" s="347" t="str" cm="1">
        <f t="array" ref="OA246">IF($ND246=0,"",(IFERROR( (IFERROR($ND246/FRACAS!$AY$1*60,0) - SUMPRODUCT( (FRACAS!$K$5:$K$9999=OA$2) * IFERROR(FRACAS!$AN$5:$AN$9999,0) ) ) / IFERROR($ND246/FRACAS!$AY$1*60,0), 1 )))</f>
        <v/>
      </c>
      <c r="OB246" s="347" t="str" cm="1">
        <f t="array" ref="OB246">IF($ND246=0,"",(IFERROR( (IFERROR($ND246/FRACAS!$AY$1*60,0) - SUMPRODUCT( (FRACAS!$K$5:$K$9999=OB$2) * IFERROR(FRACAS!$AN$5:$AN$9999,0) ) ) / IFERROR($ND246/FRACAS!$AY$1*60,0), 1 )))</f>
        <v/>
      </c>
      <c r="OC246" s="347" t="str" cm="1">
        <f t="array" ref="OC246">IF($ND246=0,"",(IFERROR( (IFERROR($ND246/FRACAS!$AY$1*60,0) - SUMPRODUCT( (FRACAS!$K$5:$K$9999=OC$2) * IFERROR(FRACAS!$AN$5:$AN$9999,0) ) ) / IFERROR($ND246/FRACAS!$AY$1*60,0), 1 )))</f>
        <v/>
      </c>
      <c r="OD246" s="347" t="str" cm="1">
        <f t="array" ref="OD246">IF($ND246=0,"",(IFERROR( (IFERROR($ND246/FRACAS!$AY$1*60,0) - SUMPRODUCT( (FRACAS!$K$5:$K$9999=OD$2) * IFERROR(FRACAS!$AN$5:$AN$9999,0) ) ) / IFERROR($ND246/FRACAS!$AY$1*60,0), 1 )))</f>
        <v/>
      </c>
      <c r="OE246" s="347" t="str" cm="1">
        <f t="array" ref="OE246">IF($ND246=0,"",(IFERROR( (IFERROR($ND246/FRACAS!$AY$1*60,0) - SUMPRODUCT( (FRACAS!$K$5:$K$9999=OE$2) * IFERROR(FRACAS!$AN$5:$AN$9999,0) ) ) / IFERROR($ND246/FRACAS!$AY$1*60,0), 1 )))</f>
        <v/>
      </c>
      <c r="OF246" s="347" t="str" cm="1">
        <f t="array" ref="OF246">IF($ND246=0,"",(IFERROR( (IFERROR($ND246/FRACAS!$AY$1*60,0) - SUMPRODUCT( (FRACAS!$K$5:$K$9999=OF$2) * IFERROR(FRACAS!$AN$5:$AN$9999,0) ) ) / IFERROR($ND246/FRACAS!$AY$1*60,0), 1 )))</f>
        <v/>
      </c>
      <c r="OG246" s="347" t="str" cm="1">
        <f t="array" ref="OG246">IF($ND246=0,"",(IFERROR( (IFERROR($ND246/FRACAS!$AY$1*60,0) - SUMPRODUCT( (FRACAS!$K$5:$K$9999=OG$2) * IFERROR(FRACAS!$AN$5:$AN$9999,0) ) ) / IFERROR($ND246/FRACAS!$AY$1*60,0), 1 )))</f>
        <v/>
      </c>
      <c r="OH246" s="347" t="str" cm="1">
        <f t="array" ref="OH246">IF($ND246=0,"",(IFERROR( (IFERROR($ND246/FRACAS!$AY$1*60,0) - SUMPRODUCT( (FRACAS!$K$5:$K$9999=OH$2) * IFERROR(FRACAS!$AN$5:$AN$9999,0) ) ) / IFERROR($ND246/FRACAS!$AY$1*60,0), 1 )))</f>
        <v/>
      </c>
      <c r="OI246" s="347" t="str" cm="1">
        <f t="array" ref="OI246">IF($ND246=0,"",(IFERROR( (IFERROR($ND246/FRACAS!$AY$1*60,0) - SUMPRODUCT( (FRACAS!$K$5:$K$9999=OI$2) * IFERROR(FRACAS!$AN$5:$AN$9999,0) ) ) / IFERROR($ND246/FRACAS!$AY$1*60,0), 1 )))</f>
        <v/>
      </c>
      <c r="OJ246" s="347" t="str" cm="1">
        <f t="array" ref="OJ246">IF($ND246=0,"",(IFERROR( (IFERROR($ND246/FRACAS!$AY$1*60,0) - SUMPRODUCT( (FRACAS!$K$5:$K$9999=OJ$2) * IFERROR(FRACAS!$AN$5:$AN$9999,0) ) ) / IFERROR($ND246/FRACAS!$AY$1*60,0), 1 )))</f>
        <v/>
      </c>
      <c r="OK246" s="347" t="str" cm="1">
        <f t="array" ref="OK246">IF($ND246=0,"",(IFERROR( (IFERROR($ND246/FRACAS!$AY$1*60,0) - SUMPRODUCT( (FRACAS!$K$5:$K$9999=OK$2) * IFERROR(FRACAS!$AN$5:$AN$9999,0) ) ) / IFERROR($ND246/FRACAS!$AY$1*60,0), 1 )))</f>
        <v/>
      </c>
      <c r="OL246" s="347" t="str" cm="1">
        <f t="array" ref="OL246">IF($ND246=0,"",(IFERROR( (IFERROR($ND246/FRACAS!$AY$1*60,0) - SUMPRODUCT( (FRACAS!$K$5:$K$9999=OL$2) * IFERROR(FRACAS!$AN$5:$AN$9999,0) ) ) / IFERROR($ND246/FRACAS!$AY$1*60,0), 1 )))</f>
        <v/>
      </c>
      <c r="OM246" s="347" t="str" cm="1">
        <f t="array" ref="OM246">IF($ND246=0,"",(IFERROR( (IFERROR($ND246/FRACAS!$AY$1*60,0) - SUMPRODUCT( (FRACAS!$K$5:$K$9999=OM$2) * IFERROR(FRACAS!$AN$5:$AN$9999,0) ) ) / IFERROR($ND246/FRACAS!$AY$1*60,0), 1 )))</f>
        <v/>
      </c>
      <c r="ON246" s="347" t="str" cm="1">
        <f t="array" ref="ON246">IF($ND246=0,"",(IFERROR( (IFERROR($ND246/FRACAS!$AY$1*60,0) - SUMPRODUCT( (FRACAS!$K$5:$K$9999=ON$2) * IFERROR(FRACAS!$AN$5:$AN$9999,0) ) ) / IFERROR($ND246/FRACAS!$AY$1*60,0), 1 )))</f>
        <v/>
      </c>
    </row>
    <row r="247" spans="2:404" ht="15" customHeight="1">
      <c r="B247" s="301" t="s">
        <v>250</v>
      </c>
      <c r="C247" s="302">
        <v>46955</v>
      </c>
      <c r="D247" s="279"/>
      <c r="E247" s="279"/>
      <c r="F247" s="279"/>
      <c r="G247" s="279"/>
      <c r="H247" s="279"/>
      <c r="I247" s="279"/>
      <c r="J247" s="279"/>
      <c r="K247" s="279"/>
      <c r="L247" s="279"/>
      <c r="M247" s="280"/>
      <c r="N247" s="305"/>
      <c r="O247" s="279"/>
      <c r="P247" s="279"/>
      <c r="Q247" s="279"/>
      <c r="R247" s="279"/>
      <c r="S247" s="279"/>
      <c r="T247" s="279"/>
      <c r="U247" s="279"/>
      <c r="V247" s="279"/>
      <c r="W247" s="279"/>
      <c r="X247" s="279"/>
      <c r="Y247" s="279"/>
      <c r="Z247" s="279"/>
      <c r="AA247" s="279"/>
      <c r="AB247" s="279"/>
      <c r="AC247" s="279"/>
      <c r="AD247" s="279"/>
      <c r="AE247" s="279"/>
      <c r="AF247" s="279"/>
      <c r="AG247" s="279"/>
      <c r="AH247" s="279"/>
      <c r="AI247" s="279"/>
      <c r="AJ247" s="279"/>
      <c r="AK247" s="279"/>
      <c r="AL247" s="279"/>
      <c r="AM247" s="279"/>
      <c r="AN247" s="279"/>
      <c r="AO247" s="279"/>
      <c r="AP247" s="279"/>
      <c r="AQ247" s="279"/>
      <c r="AR247" s="279"/>
      <c r="AS247" s="279"/>
      <c r="AT247" s="279"/>
      <c r="AU247" s="279"/>
      <c r="AV247" s="279"/>
      <c r="AW247" s="279"/>
      <c r="AX247" s="279"/>
      <c r="AY247" s="279"/>
      <c r="AZ247" s="279"/>
      <c r="BA247" s="280"/>
      <c r="BB247" s="266"/>
      <c r="BD247" s="352"/>
      <c r="BE247" s="352"/>
      <c r="BF247" s="352"/>
      <c r="BG247" s="352"/>
      <c r="BH247" s="352"/>
      <c r="BI247" s="352"/>
      <c r="BJ247" s="352"/>
      <c r="BK247" s="352"/>
      <c r="BL247" s="352"/>
      <c r="BM247" s="352"/>
      <c r="BN247" s="352"/>
      <c r="BO247" s="352"/>
      <c r="BP247" s="352"/>
      <c r="BQ247" s="352"/>
      <c r="BR247" s="352"/>
      <c r="BS247" s="352"/>
      <c r="BT247" s="352"/>
      <c r="BU247" s="352"/>
      <c r="BV247" s="352"/>
      <c r="BW247" s="352"/>
      <c r="BX247" s="352"/>
      <c r="BY247" s="352"/>
      <c r="BZ247" s="352"/>
      <c r="CA247" s="352"/>
      <c r="CB247" s="352"/>
      <c r="CC247" s="352"/>
      <c r="CD247" s="352"/>
      <c r="CE247" s="352"/>
      <c r="CF247" s="352"/>
      <c r="CG247" s="352"/>
      <c r="CH247" s="352"/>
      <c r="CI247" s="352"/>
      <c r="CJ247" s="352"/>
      <c r="CK247" s="352"/>
      <c r="CL247" s="352"/>
      <c r="CM247" s="352"/>
      <c r="CN247" s="352"/>
      <c r="CO247" s="352"/>
      <c r="CP247" s="352"/>
      <c r="CQ247" s="352"/>
      <c r="CR247" s="352"/>
      <c r="CS247" s="352"/>
      <c r="CT247" s="352"/>
      <c r="CU247" s="352"/>
      <c r="CV247" s="352"/>
      <c r="CW247" s="352"/>
      <c r="CX247" s="352"/>
      <c r="CY247" s="352"/>
      <c r="CZ247" s="352"/>
      <c r="DA247" s="352"/>
      <c r="DC247" s="266">
        <f t="shared" si="19"/>
        <v>0</v>
      </c>
      <c r="DD247" s="302" t="str">
        <f t="shared" si="20"/>
        <v/>
      </c>
      <c r="DE247" s="328" t="str">
        <f>IF(D247&gt; 0,(COUNTIFS(FRACAS!$B$5:$B$9997, D$4, FRACAS!$D$5:$D$9997, "&lt;="&amp;D247)), "" )</f>
        <v/>
      </c>
      <c r="DF247" s="282" t="str">
        <f>IF(E247&gt; 0,(COUNTIFS(FRACAS!$B$5:$B$9997, E$4, FRACAS!$D$5:$D$9997, "&lt;="&amp;E247)), "" )</f>
        <v/>
      </c>
      <c r="DG247" s="282" t="str">
        <f>IF(F247&gt; 0,(COUNTIFS(FRACAS!$B$5:$B$9997, F$4, FRACAS!$D$5:$D$9997, "&lt;="&amp;F247)), "" )</f>
        <v/>
      </c>
      <c r="DH247" s="282" t="str">
        <f>IF(G247&gt; 0,(COUNTIFS(FRACAS!$B$5:$B$9997, G$4, FRACAS!$D$5:$D$9997, "&lt;="&amp;G247)), "" )</f>
        <v/>
      </c>
      <c r="DI247" s="282" t="str">
        <f>IF(H247&gt; 0,(COUNTIFS(FRACAS!$B$5:$B$9997, H$4, FRACAS!$D$5:$D$9997, "&lt;="&amp;H247)), "" )</f>
        <v/>
      </c>
      <c r="DJ247" s="282" t="str">
        <f>IF(I247&gt; 0,(COUNTIFS(FRACAS!$B$5:$B$9997, I$4, FRACAS!$D$5:$D$9997, "&lt;="&amp;I247)), "" )</f>
        <v/>
      </c>
      <c r="DK247" s="282" t="str">
        <f>IF(J247&gt; 0,(COUNTIFS(FRACAS!$B$5:$B$9997, J$4, FRACAS!$D$5:$D$9997, "&lt;="&amp;J247)), "" )</f>
        <v/>
      </c>
      <c r="DL247" s="282" t="str">
        <f>IF(K247&gt; 0,(COUNTIFS(FRACAS!$B$5:$B$9997, K$4, FRACAS!$D$5:$D$9997, "&lt;="&amp;K247)), "" )</f>
        <v/>
      </c>
      <c r="DM247" s="282" t="str">
        <f>IF(L247&gt; 0,(COUNTIFS(FRACAS!$B$5:$B$9997, L$4, FRACAS!$D$5:$D$9997, "&lt;="&amp;L247)), "" )</f>
        <v/>
      </c>
      <c r="DN247" s="282" t="str">
        <f>IF(M247&gt; 0,(COUNTIFS(FRACAS!$B$5:$B$9997, M$4, FRACAS!$D$5:$D$9997, "&lt;="&amp;M247)), "" )</f>
        <v/>
      </c>
      <c r="DO247" s="308"/>
      <c r="DP247" s="276"/>
      <c r="DQ247" s="276"/>
      <c r="DR247" s="276"/>
      <c r="DS247" s="276"/>
      <c r="DT247" s="276"/>
      <c r="DU247" s="276"/>
      <c r="DV247" s="276"/>
      <c r="DW247" s="276"/>
      <c r="DX247" s="276"/>
      <c r="DY247" s="276"/>
      <c r="DZ247" s="276"/>
      <c r="EA247" s="276"/>
      <c r="EB247" s="276"/>
      <c r="EC247" s="276"/>
      <c r="ED247" s="276"/>
      <c r="EE247" s="276"/>
      <c r="EF247" s="276"/>
      <c r="EG247" s="276"/>
      <c r="EH247" s="276"/>
      <c r="EI247" s="276"/>
      <c r="EJ247" s="276"/>
      <c r="EK247" s="276"/>
      <c r="EL247" s="276"/>
      <c r="EM247" s="276"/>
      <c r="EN247" s="276"/>
      <c r="EO247" s="276"/>
      <c r="EP247" s="276"/>
      <c r="EQ247" s="276"/>
      <c r="ER247" s="276"/>
      <c r="ES247" s="276"/>
      <c r="ET247" s="276"/>
      <c r="EU247" s="276"/>
      <c r="EV247" s="276"/>
      <c r="EW247" s="276"/>
      <c r="EX247" s="276"/>
      <c r="EY247" s="276"/>
      <c r="EZ247" s="276"/>
      <c r="FA247" s="276"/>
      <c r="FB247" s="277"/>
      <c r="JN247" s="310"/>
      <c r="JO247" s="309"/>
      <c r="JP247" s="309"/>
      <c r="JQ247" s="309"/>
      <c r="JR247" s="309"/>
      <c r="JS247" s="309"/>
      <c r="JT247" s="309"/>
      <c r="JU247" s="309"/>
      <c r="JV247" s="309"/>
      <c r="JW247" s="309"/>
      <c r="JX247" s="309"/>
      <c r="JY247" s="309"/>
      <c r="JZ247" s="309"/>
      <c r="KA247" s="309"/>
      <c r="KB247" s="309"/>
      <c r="KC247" s="309"/>
      <c r="KD247" s="309"/>
      <c r="KE247" s="309"/>
      <c r="KF247" s="309"/>
      <c r="KG247" s="309"/>
      <c r="KH247" s="309"/>
      <c r="KI247" s="309"/>
      <c r="KJ247" s="309"/>
      <c r="KK247" s="309"/>
      <c r="KL247" s="309"/>
      <c r="KM247" s="309"/>
      <c r="KN247" s="309"/>
      <c r="KO247" s="309"/>
      <c r="KP247" s="309"/>
      <c r="KQ247" s="309"/>
      <c r="KR247" s="309"/>
      <c r="KS247" s="309"/>
      <c r="KT247" s="309"/>
      <c r="KU247" s="309"/>
      <c r="KV247" s="309"/>
      <c r="KW247" s="309"/>
      <c r="KX247" s="309"/>
      <c r="KY247" s="309"/>
      <c r="KZ247" s="309"/>
      <c r="LA247" s="309"/>
      <c r="LC247" s="302" t="str">
        <f t="shared" si="22"/>
        <v/>
      </c>
      <c r="LD247" s="354" t="str" cm="1">
        <f t="array" ref="LD247">IFERROR(
    (((D247/FRACAS!$AY$1)*60))
    /
    (((D247/FRACAS!$AY$1)*60) + SUMPRODUCT((FRACAS!$B$5:$B$9997=D$4)*(FRACAS!$D$5:$D$9997&lt;=D247)*(IFERROR(FRACAS!$AM$5:$AM$9997,0)))
    ),"")</f>
        <v/>
      </c>
      <c r="LE247" s="354" t="str" cm="1">
        <f t="array" ref="LE247">IFERROR(
    (((E247/FRACAS!$AY$1)*60))
    /
    (((E247/FRACAS!$AY$1)*60) + SUMPRODUCT((FRACAS!$B$5:$B$9997=E$4)*(FRACAS!$D$5:$D$9997&lt;=E247)*(IFERROR(FRACAS!$AM$5:$AM$9997,0)))
    ),"")</f>
        <v/>
      </c>
      <c r="LF247" s="354" t="str" cm="1">
        <f t="array" ref="LF247">IFERROR(
    (((F247/FRACAS!$AY$1)*60))
    /
    (((F247/FRACAS!$AY$1)*60) + SUMPRODUCT((FRACAS!$B$5:$B$9997=F$4)*(FRACAS!$D$5:$D$9997&lt;=F247)*(IFERROR(FRACAS!$AM$5:$AM$9997,0)))
    ),"")</f>
        <v/>
      </c>
      <c r="LG247" s="354" t="str" cm="1">
        <f t="array" ref="LG247">IFERROR(
    (((G247/FRACAS!$AY$1)*60))
    /
    (((G247/FRACAS!$AY$1)*60) + SUMPRODUCT((FRACAS!$B$5:$B$9997=G$4)*(FRACAS!$D$5:$D$9997&lt;=G247)*(IFERROR(FRACAS!$AM$5:$AM$9997,0)))
    ),"")</f>
        <v/>
      </c>
      <c r="LH247" s="354" t="str" cm="1">
        <f t="array" ref="LH247">IFERROR(
    (((H247/FRACAS!$AY$1)*60))
    /
    (((H247/FRACAS!$AY$1)*60) + SUMPRODUCT((FRACAS!$B$5:$B$9997=H$4)*(FRACAS!$D$5:$D$9997&lt;=H247)*(IFERROR(FRACAS!$AM$5:$AM$9997,0)))
    ),"")</f>
        <v/>
      </c>
      <c r="LI247" s="354" t="str" cm="1">
        <f t="array" ref="LI247">IFERROR(
    (((I247/FRACAS!$AY$1)*60))
    /
    (((I247/FRACAS!$AY$1)*60) + SUMPRODUCT((FRACAS!$B$5:$B$9997=I$4)*(FRACAS!$D$5:$D$9997&lt;=I247)*(IFERROR(FRACAS!$AM$5:$AM$9997,0)))
    ),"")</f>
        <v/>
      </c>
      <c r="LJ247" s="354" t="str" cm="1">
        <f t="array" ref="LJ247">IFERROR(
    (((J247/FRACAS!$AY$1)*60))
    /
    (((J247/FRACAS!$AY$1)*60) + SUMPRODUCT((FRACAS!$B$5:$B$9997=J$4)*(FRACAS!$D$5:$D$9997&lt;=J247)*(IFERROR(FRACAS!$AM$5:$AM$9997,0)))
    ),"")</f>
        <v/>
      </c>
      <c r="LK247" s="354" t="str" cm="1">
        <f t="array" ref="LK247">IFERROR(
    (((K247/FRACAS!$AY$1)*60))
    /
    (((K247/FRACAS!$AY$1)*60) + SUMPRODUCT((FRACAS!$B$5:$B$9997=K$4)*(FRACAS!$D$5:$D$9997&lt;=K247)*(IFERROR(FRACAS!$AM$5:$AM$9997,0)))
    ),"")</f>
        <v/>
      </c>
      <c r="LL247" s="354" t="str" cm="1">
        <f t="array" ref="LL247">IFERROR(
    (((L247/FRACAS!$AY$1)*60))
    /
    (((L247/FRACAS!$AY$1)*60) + SUMPRODUCT((FRACAS!$B$5:$B$9997=L$4)*(FRACAS!$D$5:$D$9997&lt;=L247)*(IFERROR(FRACAS!$AM$5:$AM$9997,0)))
    ),"")</f>
        <v/>
      </c>
      <c r="LM247" s="354" t="str" cm="1">
        <f t="array" ref="LM247">IFERROR(
    (((M247/FRACAS!$AY$1)*60))
    /
    (((M247/FRACAS!$AY$1)*60) + SUMPRODUCT((FRACAS!$B$5:$B$9997=M$4)*(FRACAS!$D$5:$D$9997&lt;=M247)*(IFERROR(FRACAS!$AM$5:$AM$9997,0)))
    ),"")</f>
        <v/>
      </c>
      <c r="LN247" s="308"/>
      <c r="LO247" s="276"/>
      <c r="LP247" s="276"/>
      <c r="LQ247" s="276"/>
      <c r="LR247" s="276"/>
      <c r="LS247" s="276"/>
      <c r="LT247" s="276"/>
      <c r="LU247" s="276"/>
      <c r="LV247" s="276"/>
      <c r="LW247" s="276"/>
      <c r="LX247" s="276"/>
      <c r="LY247" s="276"/>
      <c r="LZ247" s="276"/>
      <c r="MA247" s="276"/>
      <c r="MB247" s="276"/>
      <c r="MC247" s="276"/>
      <c r="MD247" s="276"/>
      <c r="ME247" s="276"/>
      <c r="MF247" s="276"/>
      <c r="MG247" s="276"/>
      <c r="MH247" s="276"/>
      <c r="MI247" s="276"/>
      <c r="MJ247" s="276"/>
      <c r="MK247" s="276"/>
      <c r="ML247" s="276"/>
      <c r="MM247" s="276"/>
      <c r="MN247" s="276"/>
      <c r="MO247" s="276"/>
      <c r="MP247" s="276"/>
      <c r="MQ247" s="276"/>
      <c r="MR247" s="276"/>
      <c r="MS247" s="276"/>
      <c r="MT247" s="276"/>
      <c r="MU247" s="276"/>
      <c r="MV247" s="276"/>
      <c r="MW247" s="276"/>
      <c r="MX247" s="276"/>
      <c r="MY247" s="276"/>
      <c r="MZ247" s="276"/>
      <c r="NA247" s="277"/>
      <c r="ND247" s="345">
        <f t="shared" si="23"/>
        <v>0</v>
      </c>
      <c r="NE247" s="346" t="str">
        <f t="shared" si="21"/>
        <v/>
      </c>
      <c r="NF247" s="347" t="str" cm="1">
        <f t="array" ref="NF247">IF($ND247=0,"",(IFERROR( (IFERROR($ND247/FRACAS!$AY$1*60,0) - SUMPRODUCT( (FRACAS!$K$5:$K$9999=NF$2) * IFERROR(FRACAS!$AN$5:$AN$9999,0) ) ) / IFERROR($ND247/FRACAS!$AY$1*60,0), 1 )))</f>
        <v/>
      </c>
      <c r="NG247" s="347" t="str" cm="1">
        <f t="array" ref="NG247">IF($ND247=0,"",(IFERROR( (IFERROR($ND247/FRACAS!$AY$1*60,0) - SUMPRODUCT( (FRACAS!$K$5:$K$9999=NG$2) * IFERROR(FRACAS!$AN$5:$AN$9999,0) ) ) / IFERROR($ND247/FRACAS!$AY$1*60,0), 1 )))</f>
        <v/>
      </c>
      <c r="NH247" s="347" t="str" cm="1">
        <f t="array" ref="NH247">IF($ND247=0,"",(IFERROR( (IFERROR($ND247/FRACAS!$AY$1*60,0) - SUMPRODUCT( (FRACAS!$K$5:$K$9999=NH$2) * IFERROR(FRACAS!$AN$5:$AN$9999,0) ) ) / IFERROR($ND247/FRACAS!$AY$1*60,0), 1 )))</f>
        <v/>
      </c>
      <c r="NI247" s="347" t="str" cm="1">
        <f t="array" ref="NI247">IF($ND247=0,"",(IFERROR( (IFERROR($ND247/FRACAS!$AY$1*60,0) - SUMPRODUCT( (FRACAS!$K$5:$K$9999=NI$2) * IFERROR(FRACAS!$AN$5:$AN$9999,0) ) ) / IFERROR($ND247/FRACAS!$AY$1*60,0), 1 )))</f>
        <v/>
      </c>
      <c r="NJ247" s="347" t="str" cm="1">
        <f t="array" ref="NJ247">IF($ND247=0,"",(IFERROR( (IFERROR($ND247/FRACAS!$AY$1*60,0) - SUMPRODUCT( (FRACAS!$K$5:$K$9999=NJ$2) * IFERROR(FRACAS!$AN$5:$AN$9999,0) ) ) / IFERROR($ND247/FRACAS!$AY$1*60,0), 1 )))</f>
        <v/>
      </c>
      <c r="NK247" s="347" t="str" cm="1">
        <f t="array" ref="NK247">IF($ND247=0,"",(IFERROR( (IFERROR($ND247/FRACAS!$AY$1*60,0) - SUMPRODUCT( (FRACAS!$K$5:$K$9999=NK$2) * IFERROR(FRACAS!$AN$5:$AN$9999,0) ) ) / IFERROR($ND247/FRACAS!$AY$1*60,0), 1 )))</f>
        <v/>
      </c>
      <c r="NL247" s="347" t="str" cm="1">
        <f t="array" ref="NL247">IF($ND247=0,"",(IFERROR( (IFERROR($ND247/FRACAS!$AY$1*60,0) - SUMPRODUCT( (FRACAS!$K$5:$K$9999=NL$2) * IFERROR(FRACAS!$AN$5:$AN$9999,0) ) ) / IFERROR($ND247/FRACAS!$AY$1*60,0), 1 )))</f>
        <v/>
      </c>
      <c r="NM247" s="347" t="str" cm="1">
        <f t="array" ref="NM247">IF($ND247=0,"",(IFERROR( (IFERROR($ND247/FRACAS!$AY$1*60,0) - SUMPRODUCT( (FRACAS!$K$5:$K$9999=NM$2) * IFERROR(FRACAS!$AN$5:$AN$9999,0) ) ) / IFERROR($ND247/FRACAS!$AY$1*60,0), 1 )))</f>
        <v/>
      </c>
      <c r="NN247" s="347" t="str" cm="1">
        <f t="array" ref="NN247">IF($ND247=0,"",(IFERROR( (IFERROR($ND247/FRACAS!$AY$1*60,0) - SUMPRODUCT( (FRACAS!$K$5:$K$9999=NN$2) * IFERROR(FRACAS!$AN$5:$AN$9999,0) ) ) / IFERROR($ND247/FRACAS!$AY$1*60,0), 1 )))</f>
        <v/>
      </c>
      <c r="NO247" s="347" t="str" cm="1">
        <f t="array" ref="NO247">IF($ND247=0,"",(IFERROR( (IFERROR($ND247/FRACAS!$AY$1*60,0) - SUMPRODUCT( (FRACAS!$K$5:$K$9999=NO$2) * IFERROR(FRACAS!$AN$5:$AN$9999,0) ) ) / IFERROR($ND247/FRACAS!$AY$1*60,0), 1 )))</f>
        <v/>
      </c>
      <c r="NP247" s="347" t="str" cm="1">
        <f t="array" ref="NP247">IF($ND247=0,"",(IFERROR( (IFERROR($ND247/FRACAS!$AY$1*60,0) - SUMPRODUCT( (FRACAS!$K$5:$K$9999=NP$2) * IFERROR(FRACAS!$AN$5:$AN$9999,0) ) ) / IFERROR($ND247/FRACAS!$AY$1*60,0), 1 )))</f>
        <v/>
      </c>
      <c r="NQ247" s="347" t="str" cm="1">
        <f t="array" ref="NQ247">IF($ND247=0,"",(IFERROR( (IFERROR($ND247/FRACAS!$AY$1*60,0) - SUMPRODUCT( (FRACAS!$K$5:$K$9999=NQ$2) * IFERROR(FRACAS!$AN$5:$AN$9999,0) ) ) / IFERROR($ND247/FRACAS!$AY$1*60,0), 1 )))</f>
        <v/>
      </c>
      <c r="NR247" s="347" t="str" cm="1">
        <f t="array" ref="NR247">IF($ND247=0,"",(IFERROR( (IFERROR($ND247/FRACAS!$AY$1*60,0) - SUMPRODUCT( (FRACAS!$K$5:$K$9999=NR$2) * IFERROR(FRACAS!$AN$5:$AN$9999,0) ) ) / IFERROR($ND247/FRACAS!$AY$1*60,0), 1 )))</f>
        <v/>
      </c>
      <c r="NS247" s="347" t="str" cm="1">
        <f t="array" ref="NS247">IF($ND247=0,"",(IFERROR( (IFERROR($ND247/FRACAS!$AY$1*60,0) - SUMPRODUCT( (FRACAS!$K$5:$K$9999=NS$2) * IFERROR(FRACAS!$AN$5:$AN$9999,0) ) ) / IFERROR($ND247/FRACAS!$AY$1*60,0), 1 )))</f>
        <v/>
      </c>
      <c r="NT247" s="347" t="str" cm="1">
        <f t="array" ref="NT247">IF($ND247=0,"",(IFERROR( (IFERROR($ND247/FRACAS!$AY$1*60,0) - SUMPRODUCT( (FRACAS!$K$5:$K$9999=NT$2) * IFERROR(FRACAS!$AN$5:$AN$9999,0) ) ) / IFERROR($ND247/FRACAS!$AY$1*60,0), 1 )))</f>
        <v/>
      </c>
      <c r="NU247" s="347" t="str" cm="1">
        <f t="array" ref="NU247">IF($ND247=0,"",(IFERROR( (IFERROR($ND247/FRACAS!$AY$1*60,0) - SUMPRODUCT( (FRACAS!$K$5:$K$9999=NU$2) * IFERROR(FRACAS!$AN$5:$AN$9999,0) ) ) / IFERROR($ND247/FRACAS!$AY$1*60,0), 1 )))</f>
        <v/>
      </c>
      <c r="NV247" s="347" t="str" cm="1">
        <f t="array" ref="NV247">IF($ND247=0,"",(IFERROR( (IFERROR($ND247/FRACAS!$AY$1*60,0) - SUMPRODUCT( (FRACAS!$K$5:$K$9999=NV$2) * IFERROR(FRACAS!$AN$5:$AN$9999,0) ) ) / IFERROR($ND247/FRACAS!$AY$1*60,0), 1 )))</f>
        <v/>
      </c>
      <c r="NW247" s="347" t="str" cm="1">
        <f t="array" ref="NW247">IF($ND247=0,"",(IFERROR( (IFERROR($ND247/FRACAS!$AY$1*60,0) - SUMPRODUCT( (FRACAS!$K$5:$K$9999=NW$2) * IFERROR(FRACAS!$AN$5:$AN$9999,0) ) ) / IFERROR($ND247/FRACAS!$AY$1*60,0), 1 )))</f>
        <v/>
      </c>
      <c r="NX247" s="347" t="str" cm="1">
        <f t="array" ref="NX247">IF($ND247=0,"",(IFERROR( (IFERROR($ND247/FRACAS!$AY$1*60,0) - SUMPRODUCT( (FRACAS!$K$5:$K$9999=NX$2) * IFERROR(FRACAS!$AN$5:$AN$9999,0) ) ) / IFERROR($ND247/FRACAS!$AY$1*60,0), 1 )))</f>
        <v/>
      </c>
      <c r="NY247" s="347" t="str" cm="1">
        <f t="array" ref="NY247">IF($ND247=0,"",(IFERROR( (IFERROR($ND247/FRACAS!$AY$1*60,0) - SUMPRODUCT( (FRACAS!$K$5:$K$9999=NY$2) * IFERROR(FRACAS!$AN$5:$AN$9999,0) ) ) / IFERROR($ND247/FRACAS!$AY$1*60,0), 1 )))</f>
        <v/>
      </c>
      <c r="NZ247" s="347" t="str" cm="1">
        <f t="array" ref="NZ247">IF($ND247=0,"",(IFERROR( (IFERROR($ND247/FRACAS!$AY$1*60,0) - SUMPRODUCT( (FRACAS!$K$5:$K$9999=NZ$2) * IFERROR(FRACAS!$AN$5:$AN$9999,0) ) ) / IFERROR($ND247/FRACAS!$AY$1*60,0), 1 )))</f>
        <v/>
      </c>
      <c r="OA247" s="347" t="str" cm="1">
        <f t="array" ref="OA247">IF($ND247=0,"",(IFERROR( (IFERROR($ND247/FRACAS!$AY$1*60,0) - SUMPRODUCT( (FRACAS!$K$5:$K$9999=OA$2) * IFERROR(FRACAS!$AN$5:$AN$9999,0) ) ) / IFERROR($ND247/FRACAS!$AY$1*60,0), 1 )))</f>
        <v/>
      </c>
      <c r="OB247" s="347" t="str" cm="1">
        <f t="array" ref="OB247">IF($ND247=0,"",(IFERROR( (IFERROR($ND247/FRACAS!$AY$1*60,0) - SUMPRODUCT( (FRACAS!$K$5:$K$9999=OB$2) * IFERROR(FRACAS!$AN$5:$AN$9999,0) ) ) / IFERROR($ND247/FRACAS!$AY$1*60,0), 1 )))</f>
        <v/>
      </c>
      <c r="OC247" s="347" t="str" cm="1">
        <f t="array" ref="OC247">IF($ND247=0,"",(IFERROR( (IFERROR($ND247/FRACAS!$AY$1*60,0) - SUMPRODUCT( (FRACAS!$K$5:$K$9999=OC$2) * IFERROR(FRACAS!$AN$5:$AN$9999,0) ) ) / IFERROR($ND247/FRACAS!$AY$1*60,0), 1 )))</f>
        <v/>
      </c>
      <c r="OD247" s="347" t="str" cm="1">
        <f t="array" ref="OD247">IF($ND247=0,"",(IFERROR( (IFERROR($ND247/FRACAS!$AY$1*60,0) - SUMPRODUCT( (FRACAS!$K$5:$K$9999=OD$2) * IFERROR(FRACAS!$AN$5:$AN$9999,0) ) ) / IFERROR($ND247/FRACAS!$AY$1*60,0), 1 )))</f>
        <v/>
      </c>
      <c r="OE247" s="347" t="str" cm="1">
        <f t="array" ref="OE247">IF($ND247=0,"",(IFERROR( (IFERROR($ND247/FRACAS!$AY$1*60,0) - SUMPRODUCT( (FRACAS!$K$5:$K$9999=OE$2) * IFERROR(FRACAS!$AN$5:$AN$9999,0) ) ) / IFERROR($ND247/FRACAS!$AY$1*60,0), 1 )))</f>
        <v/>
      </c>
      <c r="OF247" s="347" t="str" cm="1">
        <f t="array" ref="OF247">IF($ND247=0,"",(IFERROR( (IFERROR($ND247/FRACAS!$AY$1*60,0) - SUMPRODUCT( (FRACAS!$K$5:$K$9999=OF$2) * IFERROR(FRACAS!$AN$5:$AN$9999,0) ) ) / IFERROR($ND247/FRACAS!$AY$1*60,0), 1 )))</f>
        <v/>
      </c>
      <c r="OG247" s="347" t="str" cm="1">
        <f t="array" ref="OG247">IF($ND247=0,"",(IFERROR( (IFERROR($ND247/FRACAS!$AY$1*60,0) - SUMPRODUCT( (FRACAS!$K$5:$K$9999=OG$2) * IFERROR(FRACAS!$AN$5:$AN$9999,0) ) ) / IFERROR($ND247/FRACAS!$AY$1*60,0), 1 )))</f>
        <v/>
      </c>
      <c r="OH247" s="347" t="str" cm="1">
        <f t="array" ref="OH247">IF($ND247=0,"",(IFERROR( (IFERROR($ND247/FRACAS!$AY$1*60,0) - SUMPRODUCT( (FRACAS!$K$5:$K$9999=OH$2) * IFERROR(FRACAS!$AN$5:$AN$9999,0) ) ) / IFERROR($ND247/FRACAS!$AY$1*60,0), 1 )))</f>
        <v/>
      </c>
      <c r="OI247" s="347" t="str" cm="1">
        <f t="array" ref="OI247">IF($ND247=0,"",(IFERROR( (IFERROR($ND247/FRACAS!$AY$1*60,0) - SUMPRODUCT( (FRACAS!$K$5:$K$9999=OI$2) * IFERROR(FRACAS!$AN$5:$AN$9999,0) ) ) / IFERROR($ND247/FRACAS!$AY$1*60,0), 1 )))</f>
        <v/>
      </c>
      <c r="OJ247" s="347" t="str" cm="1">
        <f t="array" ref="OJ247">IF($ND247=0,"",(IFERROR( (IFERROR($ND247/FRACAS!$AY$1*60,0) - SUMPRODUCT( (FRACAS!$K$5:$K$9999=OJ$2) * IFERROR(FRACAS!$AN$5:$AN$9999,0) ) ) / IFERROR($ND247/FRACAS!$AY$1*60,0), 1 )))</f>
        <v/>
      </c>
      <c r="OK247" s="347" t="str" cm="1">
        <f t="array" ref="OK247">IF($ND247=0,"",(IFERROR( (IFERROR($ND247/FRACAS!$AY$1*60,0) - SUMPRODUCT( (FRACAS!$K$5:$K$9999=OK$2) * IFERROR(FRACAS!$AN$5:$AN$9999,0) ) ) / IFERROR($ND247/FRACAS!$AY$1*60,0), 1 )))</f>
        <v/>
      </c>
      <c r="OL247" s="347" t="str" cm="1">
        <f t="array" ref="OL247">IF($ND247=0,"",(IFERROR( (IFERROR($ND247/FRACAS!$AY$1*60,0) - SUMPRODUCT( (FRACAS!$K$5:$K$9999=OL$2) * IFERROR(FRACAS!$AN$5:$AN$9999,0) ) ) / IFERROR($ND247/FRACAS!$AY$1*60,0), 1 )))</f>
        <v/>
      </c>
      <c r="OM247" s="347" t="str" cm="1">
        <f t="array" ref="OM247">IF($ND247=0,"",(IFERROR( (IFERROR($ND247/FRACAS!$AY$1*60,0) - SUMPRODUCT( (FRACAS!$K$5:$K$9999=OM$2) * IFERROR(FRACAS!$AN$5:$AN$9999,0) ) ) / IFERROR($ND247/FRACAS!$AY$1*60,0), 1 )))</f>
        <v/>
      </c>
      <c r="ON247" s="347" t="str" cm="1">
        <f t="array" ref="ON247">IF($ND247=0,"",(IFERROR( (IFERROR($ND247/FRACAS!$AY$1*60,0) - SUMPRODUCT( (FRACAS!$K$5:$K$9999=ON$2) * IFERROR(FRACAS!$AN$5:$AN$9999,0) ) ) / IFERROR($ND247/FRACAS!$AY$1*60,0), 1 )))</f>
        <v/>
      </c>
    </row>
    <row r="248" spans="2:404" ht="15" customHeight="1">
      <c r="B248" s="301" t="s">
        <v>251</v>
      </c>
      <c r="C248" s="302">
        <v>46962</v>
      </c>
      <c r="D248" s="279"/>
      <c r="E248" s="279"/>
      <c r="F248" s="279"/>
      <c r="G248" s="279"/>
      <c r="H248" s="279"/>
      <c r="I248" s="279"/>
      <c r="J248" s="279"/>
      <c r="K248" s="279"/>
      <c r="L248" s="279"/>
      <c r="M248" s="280"/>
      <c r="N248" s="305"/>
      <c r="O248" s="279"/>
      <c r="P248" s="279"/>
      <c r="Q248" s="279"/>
      <c r="R248" s="279"/>
      <c r="S248" s="279"/>
      <c r="T248" s="279"/>
      <c r="U248" s="279"/>
      <c r="V248" s="279"/>
      <c r="W248" s="279"/>
      <c r="X248" s="279"/>
      <c r="Y248" s="279"/>
      <c r="Z248" s="279"/>
      <c r="AA248" s="279"/>
      <c r="AB248" s="279"/>
      <c r="AC248" s="279"/>
      <c r="AD248" s="279"/>
      <c r="AE248" s="279"/>
      <c r="AF248" s="279"/>
      <c r="AG248" s="279"/>
      <c r="AH248" s="279"/>
      <c r="AI248" s="279"/>
      <c r="AJ248" s="279"/>
      <c r="AK248" s="279"/>
      <c r="AL248" s="279"/>
      <c r="AM248" s="279"/>
      <c r="AN248" s="279"/>
      <c r="AO248" s="279"/>
      <c r="AP248" s="279"/>
      <c r="AQ248" s="279"/>
      <c r="AR248" s="279"/>
      <c r="AS248" s="279"/>
      <c r="AT248" s="279"/>
      <c r="AU248" s="279"/>
      <c r="AV248" s="279"/>
      <c r="AW248" s="279"/>
      <c r="AX248" s="279"/>
      <c r="AY248" s="279"/>
      <c r="AZ248" s="279"/>
      <c r="BA248" s="280"/>
      <c r="BB248" s="266"/>
      <c r="BD248" s="352"/>
      <c r="BE248" s="352"/>
      <c r="BF248" s="352"/>
      <c r="BG248" s="352"/>
      <c r="BH248" s="352"/>
      <c r="BI248" s="352"/>
      <c r="BJ248" s="352"/>
      <c r="BK248" s="352"/>
      <c r="BL248" s="352"/>
      <c r="BM248" s="352"/>
      <c r="BN248" s="352"/>
      <c r="BO248" s="352"/>
      <c r="BP248" s="352"/>
      <c r="BQ248" s="352"/>
      <c r="BR248" s="352"/>
      <c r="BS248" s="352"/>
      <c r="BT248" s="352"/>
      <c r="BU248" s="352"/>
      <c r="BV248" s="352"/>
      <c r="BW248" s="352"/>
      <c r="BX248" s="352"/>
      <c r="BY248" s="352"/>
      <c r="BZ248" s="352"/>
      <c r="CA248" s="352"/>
      <c r="CB248" s="352"/>
      <c r="CC248" s="352"/>
      <c r="CD248" s="352"/>
      <c r="CE248" s="352"/>
      <c r="CF248" s="352"/>
      <c r="CG248" s="352"/>
      <c r="CH248" s="352"/>
      <c r="CI248" s="352"/>
      <c r="CJ248" s="352"/>
      <c r="CK248" s="352"/>
      <c r="CL248" s="352"/>
      <c r="CM248" s="352"/>
      <c r="CN248" s="352"/>
      <c r="CO248" s="352"/>
      <c r="CP248" s="352"/>
      <c r="CQ248" s="352"/>
      <c r="CR248" s="352"/>
      <c r="CS248" s="352"/>
      <c r="CT248" s="352"/>
      <c r="CU248" s="352"/>
      <c r="CV248" s="352"/>
      <c r="CW248" s="352"/>
      <c r="CX248" s="352"/>
      <c r="CY248" s="352"/>
      <c r="CZ248" s="352"/>
      <c r="DA248" s="352"/>
      <c r="DC248" s="266">
        <f t="shared" si="19"/>
        <v>0</v>
      </c>
      <c r="DD248" s="302" t="str">
        <f t="shared" si="20"/>
        <v/>
      </c>
      <c r="DE248" s="328" t="str">
        <f>IF(D248&gt; 0,(COUNTIFS(FRACAS!$B$5:$B$9997, D$4, FRACAS!$D$5:$D$9997, "&lt;="&amp;D248)), "" )</f>
        <v/>
      </c>
      <c r="DF248" s="282" t="str">
        <f>IF(E248&gt; 0,(COUNTIFS(FRACAS!$B$5:$B$9997, E$4, FRACAS!$D$5:$D$9997, "&lt;="&amp;E248)), "" )</f>
        <v/>
      </c>
      <c r="DG248" s="282" t="str">
        <f>IF(F248&gt; 0,(COUNTIFS(FRACAS!$B$5:$B$9997, F$4, FRACAS!$D$5:$D$9997, "&lt;="&amp;F248)), "" )</f>
        <v/>
      </c>
      <c r="DH248" s="282" t="str">
        <f>IF(G248&gt; 0,(COUNTIFS(FRACAS!$B$5:$B$9997, G$4, FRACAS!$D$5:$D$9997, "&lt;="&amp;G248)), "" )</f>
        <v/>
      </c>
      <c r="DI248" s="282" t="str">
        <f>IF(H248&gt; 0,(COUNTIFS(FRACAS!$B$5:$B$9997, H$4, FRACAS!$D$5:$D$9997, "&lt;="&amp;H248)), "" )</f>
        <v/>
      </c>
      <c r="DJ248" s="282" t="str">
        <f>IF(I248&gt; 0,(COUNTIFS(FRACAS!$B$5:$B$9997, I$4, FRACAS!$D$5:$D$9997, "&lt;="&amp;I248)), "" )</f>
        <v/>
      </c>
      <c r="DK248" s="282" t="str">
        <f>IF(J248&gt; 0,(COUNTIFS(FRACAS!$B$5:$B$9997, J$4, FRACAS!$D$5:$D$9997, "&lt;="&amp;J248)), "" )</f>
        <v/>
      </c>
      <c r="DL248" s="282" t="str">
        <f>IF(K248&gt; 0,(COUNTIFS(FRACAS!$B$5:$B$9997, K$4, FRACAS!$D$5:$D$9997, "&lt;="&amp;K248)), "" )</f>
        <v/>
      </c>
      <c r="DM248" s="282" t="str">
        <f>IF(L248&gt; 0,(COUNTIFS(FRACAS!$B$5:$B$9997, L$4, FRACAS!$D$5:$D$9997, "&lt;="&amp;L248)), "" )</f>
        <v/>
      </c>
      <c r="DN248" s="282" t="str">
        <f>IF(M248&gt; 0,(COUNTIFS(FRACAS!$B$5:$B$9997, M$4, FRACAS!$D$5:$D$9997, "&lt;="&amp;M248)), "" )</f>
        <v/>
      </c>
      <c r="DO248" s="308"/>
      <c r="DP248" s="276"/>
      <c r="DQ248" s="276"/>
      <c r="DR248" s="276"/>
      <c r="DS248" s="276"/>
      <c r="DT248" s="276"/>
      <c r="DU248" s="276"/>
      <c r="DV248" s="276"/>
      <c r="DW248" s="276"/>
      <c r="DX248" s="276"/>
      <c r="DY248" s="276"/>
      <c r="DZ248" s="276"/>
      <c r="EA248" s="276"/>
      <c r="EB248" s="276"/>
      <c r="EC248" s="276"/>
      <c r="ED248" s="276"/>
      <c r="EE248" s="276"/>
      <c r="EF248" s="276"/>
      <c r="EG248" s="276"/>
      <c r="EH248" s="276"/>
      <c r="EI248" s="276"/>
      <c r="EJ248" s="276"/>
      <c r="EK248" s="276"/>
      <c r="EL248" s="276"/>
      <c r="EM248" s="276"/>
      <c r="EN248" s="276"/>
      <c r="EO248" s="276"/>
      <c r="EP248" s="276"/>
      <c r="EQ248" s="276"/>
      <c r="ER248" s="276"/>
      <c r="ES248" s="276"/>
      <c r="ET248" s="276"/>
      <c r="EU248" s="276"/>
      <c r="EV248" s="276"/>
      <c r="EW248" s="276"/>
      <c r="EX248" s="276"/>
      <c r="EY248" s="276"/>
      <c r="EZ248" s="276"/>
      <c r="FA248" s="276"/>
      <c r="FB248" s="277"/>
      <c r="JN248" s="310"/>
      <c r="JO248" s="309"/>
      <c r="JP248" s="309"/>
      <c r="JQ248" s="309"/>
      <c r="JR248" s="309"/>
      <c r="JS248" s="309"/>
      <c r="JT248" s="309"/>
      <c r="JU248" s="309"/>
      <c r="JV248" s="309"/>
      <c r="JW248" s="309"/>
      <c r="JX248" s="309"/>
      <c r="JY248" s="309"/>
      <c r="JZ248" s="309"/>
      <c r="KA248" s="309"/>
      <c r="KB248" s="309"/>
      <c r="KC248" s="309"/>
      <c r="KD248" s="309"/>
      <c r="KE248" s="309"/>
      <c r="KF248" s="309"/>
      <c r="KG248" s="309"/>
      <c r="KH248" s="309"/>
      <c r="KI248" s="309"/>
      <c r="KJ248" s="309"/>
      <c r="KK248" s="309"/>
      <c r="KL248" s="309"/>
      <c r="KM248" s="309"/>
      <c r="KN248" s="309"/>
      <c r="KO248" s="309"/>
      <c r="KP248" s="309"/>
      <c r="KQ248" s="309"/>
      <c r="KR248" s="309"/>
      <c r="KS248" s="309"/>
      <c r="KT248" s="309"/>
      <c r="KU248" s="309"/>
      <c r="KV248" s="309"/>
      <c r="KW248" s="309"/>
      <c r="KX248" s="309"/>
      <c r="KY248" s="309"/>
      <c r="KZ248" s="309"/>
      <c r="LA248" s="309"/>
      <c r="LC248" s="302" t="str">
        <f t="shared" si="22"/>
        <v/>
      </c>
      <c r="LD248" s="354" t="str" cm="1">
        <f t="array" ref="LD248">IFERROR(
    (((D248/FRACAS!$AY$1)*60))
    /
    (((D248/FRACAS!$AY$1)*60) + SUMPRODUCT((FRACAS!$B$5:$B$9997=D$4)*(FRACAS!$D$5:$D$9997&lt;=D248)*(IFERROR(FRACAS!$AM$5:$AM$9997,0)))
    ),"")</f>
        <v/>
      </c>
      <c r="LE248" s="354" t="str" cm="1">
        <f t="array" ref="LE248">IFERROR(
    (((E248/FRACAS!$AY$1)*60))
    /
    (((E248/FRACAS!$AY$1)*60) + SUMPRODUCT((FRACAS!$B$5:$B$9997=E$4)*(FRACAS!$D$5:$D$9997&lt;=E248)*(IFERROR(FRACAS!$AM$5:$AM$9997,0)))
    ),"")</f>
        <v/>
      </c>
      <c r="LF248" s="354" t="str" cm="1">
        <f t="array" ref="LF248">IFERROR(
    (((F248/FRACAS!$AY$1)*60))
    /
    (((F248/FRACAS!$AY$1)*60) + SUMPRODUCT((FRACAS!$B$5:$B$9997=F$4)*(FRACAS!$D$5:$D$9997&lt;=F248)*(IFERROR(FRACAS!$AM$5:$AM$9997,0)))
    ),"")</f>
        <v/>
      </c>
      <c r="LG248" s="354" t="str" cm="1">
        <f t="array" ref="LG248">IFERROR(
    (((G248/FRACAS!$AY$1)*60))
    /
    (((G248/FRACAS!$AY$1)*60) + SUMPRODUCT((FRACAS!$B$5:$B$9997=G$4)*(FRACAS!$D$5:$D$9997&lt;=G248)*(IFERROR(FRACAS!$AM$5:$AM$9997,0)))
    ),"")</f>
        <v/>
      </c>
      <c r="LH248" s="354" t="str" cm="1">
        <f t="array" ref="LH248">IFERROR(
    (((H248/FRACAS!$AY$1)*60))
    /
    (((H248/FRACAS!$AY$1)*60) + SUMPRODUCT((FRACAS!$B$5:$B$9997=H$4)*(FRACAS!$D$5:$D$9997&lt;=H248)*(IFERROR(FRACAS!$AM$5:$AM$9997,0)))
    ),"")</f>
        <v/>
      </c>
      <c r="LI248" s="354" t="str" cm="1">
        <f t="array" ref="LI248">IFERROR(
    (((I248/FRACAS!$AY$1)*60))
    /
    (((I248/FRACAS!$AY$1)*60) + SUMPRODUCT((FRACAS!$B$5:$B$9997=I$4)*(FRACAS!$D$5:$D$9997&lt;=I248)*(IFERROR(FRACAS!$AM$5:$AM$9997,0)))
    ),"")</f>
        <v/>
      </c>
      <c r="LJ248" s="354" t="str" cm="1">
        <f t="array" ref="LJ248">IFERROR(
    (((J248/FRACAS!$AY$1)*60))
    /
    (((J248/FRACAS!$AY$1)*60) + SUMPRODUCT((FRACAS!$B$5:$B$9997=J$4)*(FRACAS!$D$5:$D$9997&lt;=J248)*(IFERROR(FRACAS!$AM$5:$AM$9997,0)))
    ),"")</f>
        <v/>
      </c>
      <c r="LK248" s="354" t="str" cm="1">
        <f t="array" ref="LK248">IFERROR(
    (((K248/FRACAS!$AY$1)*60))
    /
    (((K248/FRACAS!$AY$1)*60) + SUMPRODUCT((FRACAS!$B$5:$B$9997=K$4)*(FRACAS!$D$5:$D$9997&lt;=K248)*(IFERROR(FRACAS!$AM$5:$AM$9997,0)))
    ),"")</f>
        <v/>
      </c>
      <c r="LL248" s="354" t="str" cm="1">
        <f t="array" ref="LL248">IFERROR(
    (((L248/FRACAS!$AY$1)*60))
    /
    (((L248/FRACAS!$AY$1)*60) + SUMPRODUCT((FRACAS!$B$5:$B$9997=L$4)*(FRACAS!$D$5:$D$9997&lt;=L248)*(IFERROR(FRACAS!$AM$5:$AM$9997,0)))
    ),"")</f>
        <v/>
      </c>
      <c r="LM248" s="354" t="str" cm="1">
        <f t="array" ref="LM248">IFERROR(
    (((M248/FRACAS!$AY$1)*60))
    /
    (((M248/FRACAS!$AY$1)*60) + SUMPRODUCT((FRACAS!$B$5:$B$9997=M$4)*(FRACAS!$D$5:$D$9997&lt;=M248)*(IFERROR(FRACAS!$AM$5:$AM$9997,0)))
    ),"")</f>
        <v/>
      </c>
      <c r="LN248" s="308"/>
      <c r="LO248" s="276"/>
      <c r="LP248" s="276"/>
      <c r="LQ248" s="276"/>
      <c r="LR248" s="276"/>
      <c r="LS248" s="276"/>
      <c r="LT248" s="276"/>
      <c r="LU248" s="276"/>
      <c r="LV248" s="276"/>
      <c r="LW248" s="276"/>
      <c r="LX248" s="276"/>
      <c r="LY248" s="276"/>
      <c r="LZ248" s="276"/>
      <c r="MA248" s="276"/>
      <c r="MB248" s="276"/>
      <c r="MC248" s="276"/>
      <c r="MD248" s="276"/>
      <c r="ME248" s="276"/>
      <c r="MF248" s="276"/>
      <c r="MG248" s="276"/>
      <c r="MH248" s="276"/>
      <c r="MI248" s="276"/>
      <c r="MJ248" s="276"/>
      <c r="MK248" s="276"/>
      <c r="ML248" s="276"/>
      <c r="MM248" s="276"/>
      <c r="MN248" s="276"/>
      <c r="MO248" s="276"/>
      <c r="MP248" s="276"/>
      <c r="MQ248" s="276"/>
      <c r="MR248" s="276"/>
      <c r="MS248" s="276"/>
      <c r="MT248" s="276"/>
      <c r="MU248" s="276"/>
      <c r="MV248" s="276"/>
      <c r="MW248" s="276"/>
      <c r="MX248" s="276"/>
      <c r="MY248" s="276"/>
      <c r="MZ248" s="276"/>
      <c r="NA248" s="277"/>
      <c r="ND248" s="345">
        <f t="shared" si="23"/>
        <v>0</v>
      </c>
      <c r="NE248" s="346" t="str">
        <f t="shared" si="21"/>
        <v/>
      </c>
      <c r="NF248" s="347" t="str" cm="1">
        <f t="array" ref="NF248">IF($ND248=0,"",(IFERROR( (IFERROR($ND248/FRACAS!$AY$1*60,0) - SUMPRODUCT( (FRACAS!$K$5:$K$9999=NF$2) * IFERROR(FRACAS!$AN$5:$AN$9999,0) ) ) / IFERROR($ND248/FRACAS!$AY$1*60,0), 1 )))</f>
        <v/>
      </c>
      <c r="NG248" s="347" t="str" cm="1">
        <f t="array" ref="NG248">IF($ND248=0,"",(IFERROR( (IFERROR($ND248/FRACAS!$AY$1*60,0) - SUMPRODUCT( (FRACAS!$K$5:$K$9999=NG$2) * IFERROR(FRACAS!$AN$5:$AN$9999,0) ) ) / IFERROR($ND248/FRACAS!$AY$1*60,0), 1 )))</f>
        <v/>
      </c>
      <c r="NH248" s="347" t="str" cm="1">
        <f t="array" ref="NH248">IF($ND248=0,"",(IFERROR( (IFERROR($ND248/FRACAS!$AY$1*60,0) - SUMPRODUCT( (FRACAS!$K$5:$K$9999=NH$2) * IFERROR(FRACAS!$AN$5:$AN$9999,0) ) ) / IFERROR($ND248/FRACAS!$AY$1*60,0), 1 )))</f>
        <v/>
      </c>
      <c r="NI248" s="347" t="str" cm="1">
        <f t="array" ref="NI248">IF($ND248=0,"",(IFERROR( (IFERROR($ND248/FRACAS!$AY$1*60,0) - SUMPRODUCT( (FRACAS!$K$5:$K$9999=NI$2) * IFERROR(FRACAS!$AN$5:$AN$9999,0) ) ) / IFERROR($ND248/FRACAS!$AY$1*60,0), 1 )))</f>
        <v/>
      </c>
      <c r="NJ248" s="347" t="str" cm="1">
        <f t="array" ref="NJ248">IF($ND248=0,"",(IFERROR( (IFERROR($ND248/FRACAS!$AY$1*60,0) - SUMPRODUCT( (FRACAS!$K$5:$K$9999=NJ$2) * IFERROR(FRACAS!$AN$5:$AN$9999,0) ) ) / IFERROR($ND248/FRACAS!$AY$1*60,0), 1 )))</f>
        <v/>
      </c>
      <c r="NK248" s="347" t="str" cm="1">
        <f t="array" ref="NK248">IF($ND248=0,"",(IFERROR( (IFERROR($ND248/FRACAS!$AY$1*60,0) - SUMPRODUCT( (FRACAS!$K$5:$K$9999=NK$2) * IFERROR(FRACAS!$AN$5:$AN$9999,0) ) ) / IFERROR($ND248/FRACAS!$AY$1*60,0), 1 )))</f>
        <v/>
      </c>
      <c r="NL248" s="347" t="str" cm="1">
        <f t="array" ref="NL248">IF($ND248=0,"",(IFERROR( (IFERROR($ND248/FRACAS!$AY$1*60,0) - SUMPRODUCT( (FRACAS!$K$5:$K$9999=NL$2) * IFERROR(FRACAS!$AN$5:$AN$9999,0) ) ) / IFERROR($ND248/FRACAS!$AY$1*60,0), 1 )))</f>
        <v/>
      </c>
      <c r="NM248" s="347" t="str" cm="1">
        <f t="array" ref="NM248">IF($ND248=0,"",(IFERROR( (IFERROR($ND248/FRACAS!$AY$1*60,0) - SUMPRODUCT( (FRACAS!$K$5:$K$9999=NM$2) * IFERROR(FRACAS!$AN$5:$AN$9999,0) ) ) / IFERROR($ND248/FRACAS!$AY$1*60,0), 1 )))</f>
        <v/>
      </c>
      <c r="NN248" s="347" t="str" cm="1">
        <f t="array" ref="NN248">IF($ND248=0,"",(IFERROR( (IFERROR($ND248/FRACAS!$AY$1*60,0) - SUMPRODUCT( (FRACAS!$K$5:$K$9999=NN$2) * IFERROR(FRACAS!$AN$5:$AN$9999,0) ) ) / IFERROR($ND248/FRACAS!$AY$1*60,0), 1 )))</f>
        <v/>
      </c>
      <c r="NO248" s="347" t="str" cm="1">
        <f t="array" ref="NO248">IF($ND248=0,"",(IFERROR( (IFERROR($ND248/FRACAS!$AY$1*60,0) - SUMPRODUCT( (FRACAS!$K$5:$K$9999=NO$2) * IFERROR(FRACAS!$AN$5:$AN$9999,0) ) ) / IFERROR($ND248/FRACAS!$AY$1*60,0), 1 )))</f>
        <v/>
      </c>
      <c r="NP248" s="347" t="str" cm="1">
        <f t="array" ref="NP248">IF($ND248=0,"",(IFERROR( (IFERROR($ND248/FRACAS!$AY$1*60,0) - SUMPRODUCT( (FRACAS!$K$5:$K$9999=NP$2) * IFERROR(FRACAS!$AN$5:$AN$9999,0) ) ) / IFERROR($ND248/FRACAS!$AY$1*60,0), 1 )))</f>
        <v/>
      </c>
      <c r="NQ248" s="347" t="str" cm="1">
        <f t="array" ref="NQ248">IF($ND248=0,"",(IFERROR( (IFERROR($ND248/FRACAS!$AY$1*60,0) - SUMPRODUCT( (FRACAS!$K$5:$K$9999=NQ$2) * IFERROR(FRACAS!$AN$5:$AN$9999,0) ) ) / IFERROR($ND248/FRACAS!$AY$1*60,0), 1 )))</f>
        <v/>
      </c>
      <c r="NR248" s="347" t="str" cm="1">
        <f t="array" ref="NR248">IF($ND248=0,"",(IFERROR( (IFERROR($ND248/FRACAS!$AY$1*60,0) - SUMPRODUCT( (FRACAS!$K$5:$K$9999=NR$2) * IFERROR(FRACAS!$AN$5:$AN$9999,0) ) ) / IFERROR($ND248/FRACAS!$AY$1*60,0), 1 )))</f>
        <v/>
      </c>
      <c r="NS248" s="347" t="str" cm="1">
        <f t="array" ref="NS248">IF($ND248=0,"",(IFERROR( (IFERROR($ND248/FRACAS!$AY$1*60,0) - SUMPRODUCT( (FRACAS!$K$5:$K$9999=NS$2) * IFERROR(FRACAS!$AN$5:$AN$9999,0) ) ) / IFERROR($ND248/FRACAS!$AY$1*60,0), 1 )))</f>
        <v/>
      </c>
      <c r="NT248" s="347" t="str" cm="1">
        <f t="array" ref="NT248">IF($ND248=0,"",(IFERROR( (IFERROR($ND248/FRACAS!$AY$1*60,0) - SUMPRODUCT( (FRACAS!$K$5:$K$9999=NT$2) * IFERROR(FRACAS!$AN$5:$AN$9999,0) ) ) / IFERROR($ND248/FRACAS!$AY$1*60,0), 1 )))</f>
        <v/>
      </c>
      <c r="NU248" s="347" t="str" cm="1">
        <f t="array" ref="NU248">IF($ND248=0,"",(IFERROR( (IFERROR($ND248/FRACAS!$AY$1*60,0) - SUMPRODUCT( (FRACAS!$K$5:$K$9999=NU$2) * IFERROR(FRACAS!$AN$5:$AN$9999,0) ) ) / IFERROR($ND248/FRACAS!$AY$1*60,0), 1 )))</f>
        <v/>
      </c>
      <c r="NV248" s="347" t="str" cm="1">
        <f t="array" ref="NV248">IF($ND248=0,"",(IFERROR( (IFERROR($ND248/FRACAS!$AY$1*60,0) - SUMPRODUCT( (FRACAS!$K$5:$K$9999=NV$2) * IFERROR(FRACAS!$AN$5:$AN$9999,0) ) ) / IFERROR($ND248/FRACAS!$AY$1*60,0), 1 )))</f>
        <v/>
      </c>
      <c r="NW248" s="347" t="str" cm="1">
        <f t="array" ref="NW248">IF($ND248=0,"",(IFERROR( (IFERROR($ND248/FRACAS!$AY$1*60,0) - SUMPRODUCT( (FRACAS!$K$5:$K$9999=NW$2) * IFERROR(FRACAS!$AN$5:$AN$9999,0) ) ) / IFERROR($ND248/FRACAS!$AY$1*60,0), 1 )))</f>
        <v/>
      </c>
      <c r="NX248" s="347" t="str" cm="1">
        <f t="array" ref="NX248">IF($ND248=0,"",(IFERROR( (IFERROR($ND248/FRACAS!$AY$1*60,0) - SUMPRODUCT( (FRACAS!$K$5:$K$9999=NX$2) * IFERROR(FRACAS!$AN$5:$AN$9999,0) ) ) / IFERROR($ND248/FRACAS!$AY$1*60,0), 1 )))</f>
        <v/>
      </c>
      <c r="NY248" s="347" t="str" cm="1">
        <f t="array" ref="NY248">IF($ND248=0,"",(IFERROR( (IFERROR($ND248/FRACAS!$AY$1*60,0) - SUMPRODUCT( (FRACAS!$K$5:$K$9999=NY$2) * IFERROR(FRACAS!$AN$5:$AN$9999,0) ) ) / IFERROR($ND248/FRACAS!$AY$1*60,0), 1 )))</f>
        <v/>
      </c>
      <c r="NZ248" s="347" t="str" cm="1">
        <f t="array" ref="NZ248">IF($ND248=0,"",(IFERROR( (IFERROR($ND248/FRACAS!$AY$1*60,0) - SUMPRODUCT( (FRACAS!$K$5:$K$9999=NZ$2) * IFERROR(FRACAS!$AN$5:$AN$9999,0) ) ) / IFERROR($ND248/FRACAS!$AY$1*60,0), 1 )))</f>
        <v/>
      </c>
      <c r="OA248" s="347" t="str" cm="1">
        <f t="array" ref="OA248">IF($ND248=0,"",(IFERROR( (IFERROR($ND248/FRACAS!$AY$1*60,0) - SUMPRODUCT( (FRACAS!$K$5:$K$9999=OA$2) * IFERROR(FRACAS!$AN$5:$AN$9999,0) ) ) / IFERROR($ND248/FRACAS!$AY$1*60,0), 1 )))</f>
        <v/>
      </c>
      <c r="OB248" s="347" t="str" cm="1">
        <f t="array" ref="OB248">IF($ND248=0,"",(IFERROR( (IFERROR($ND248/FRACAS!$AY$1*60,0) - SUMPRODUCT( (FRACAS!$K$5:$K$9999=OB$2) * IFERROR(FRACAS!$AN$5:$AN$9999,0) ) ) / IFERROR($ND248/FRACAS!$AY$1*60,0), 1 )))</f>
        <v/>
      </c>
      <c r="OC248" s="347" t="str" cm="1">
        <f t="array" ref="OC248">IF($ND248=0,"",(IFERROR( (IFERROR($ND248/FRACAS!$AY$1*60,0) - SUMPRODUCT( (FRACAS!$K$5:$K$9999=OC$2) * IFERROR(FRACAS!$AN$5:$AN$9999,0) ) ) / IFERROR($ND248/FRACAS!$AY$1*60,0), 1 )))</f>
        <v/>
      </c>
      <c r="OD248" s="347" t="str" cm="1">
        <f t="array" ref="OD248">IF($ND248=0,"",(IFERROR( (IFERROR($ND248/FRACAS!$AY$1*60,0) - SUMPRODUCT( (FRACAS!$K$5:$K$9999=OD$2) * IFERROR(FRACAS!$AN$5:$AN$9999,0) ) ) / IFERROR($ND248/FRACAS!$AY$1*60,0), 1 )))</f>
        <v/>
      </c>
      <c r="OE248" s="347" t="str" cm="1">
        <f t="array" ref="OE248">IF($ND248=0,"",(IFERROR( (IFERROR($ND248/FRACAS!$AY$1*60,0) - SUMPRODUCT( (FRACAS!$K$5:$K$9999=OE$2) * IFERROR(FRACAS!$AN$5:$AN$9999,0) ) ) / IFERROR($ND248/FRACAS!$AY$1*60,0), 1 )))</f>
        <v/>
      </c>
      <c r="OF248" s="347" t="str" cm="1">
        <f t="array" ref="OF248">IF($ND248=0,"",(IFERROR( (IFERROR($ND248/FRACAS!$AY$1*60,0) - SUMPRODUCT( (FRACAS!$K$5:$K$9999=OF$2) * IFERROR(FRACAS!$AN$5:$AN$9999,0) ) ) / IFERROR($ND248/FRACAS!$AY$1*60,0), 1 )))</f>
        <v/>
      </c>
      <c r="OG248" s="347" t="str" cm="1">
        <f t="array" ref="OG248">IF($ND248=0,"",(IFERROR( (IFERROR($ND248/FRACAS!$AY$1*60,0) - SUMPRODUCT( (FRACAS!$K$5:$K$9999=OG$2) * IFERROR(FRACAS!$AN$5:$AN$9999,0) ) ) / IFERROR($ND248/FRACAS!$AY$1*60,0), 1 )))</f>
        <v/>
      </c>
      <c r="OH248" s="347" t="str" cm="1">
        <f t="array" ref="OH248">IF($ND248=0,"",(IFERROR( (IFERROR($ND248/FRACAS!$AY$1*60,0) - SUMPRODUCT( (FRACAS!$K$5:$K$9999=OH$2) * IFERROR(FRACAS!$AN$5:$AN$9999,0) ) ) / IFERROR($ND248/FRACAS!$AY$1*60,0), 1 )))</f>
        <v/>
      </c>
      <c r="OI248" s="347" t="str" cm="1">
        <f t="array" ref="OI248">IF($ND248=0,"",(IFERROR( (IFERROR($ND248/FRACAS!$AY$1*60,0) - SUMPRODUCT( (FRACAS!$K$5:$K$9999=OI$2) * IFERROR(FRACAS!$AN$5:$AN$9999,0) ) ) / IFERROR($ND248/FRACAS!$AY$1*60,0), 1 )))</f>
        <v/>
      </c>
      <c r="OJ248" s="347" t="str" cm="1">
        <f t="array" ref="OJ248">IF($ND248=0,"",(IFERROR( (IFERROR($ND248/FRACAS!$AY$1*60,0) - SUMPRODUCT( (FRACAS!$K$5:$K$9999=OJ$2) * IFERROR(FRACAS!$AN$5:$AN$9999,0) ) ) / IFERROR($ND248/FRACAS!$AY$1*60,0), 1 )))</f>
        <v/>
      </c>
      <c r="OK248" s="347" t="str" cm="1">
        <f t="array" ref="OK248">IF($ND248=0,"",(IFERROR( (IFERROR($ND248/FRACAS!$AY$1*60,0) - SUMPRODUCT( (FRACAS!$K$5:$K$9999=OK$2) * IFERROR(FRACAS!$AN$5:$AN$9999,0) ) ) / IFERROR($ND248/FRACAS!$AY$1*60,0), 1 )))</f>
        <v/>
      </c>
      <c r="OL248" s="347" t="str" cm="1">
        <f t="array" ref="OL248">IF($ND248=0,"",(IFERROR( (IFERROR($ND248/FRACAS!$AY$1*60,0) - SUMPRODUCT( (FRACAS!$K$5:$K$9999=OL$2) * IFERROR(FRACAS!$AN$5:$AN$9999,0) ) ) / IFERROR($ND248/FRACAS!$AY$1*60,0), 1 )))</f>
        <v/>
      </c>
      <c r="OM248" s="347" t="str" cm="1">
        <f t="array" ref="OM248">IF($ND248=0,"",(IFERROR( (IFERROR($ND248/FRACAS!$AY$1*60,0) - SUMPRODUCT( (FRACAS!$K$5:$K$9999=OM$2) * IFERROR(FRACAS!$AN$5:$AN$9999,0) ) ) / IFERROR($ND248/FRACAS!$AY$1*60,0), 1 )))</f>
        <v/>
      </c>
      <c r="ON248" s="347" t="str" cm="1">
        <f t="array" ref="ON248">IF($ND248=0,"",(IFERROR( (IFERROR($ND248/FRACAS!$AY$1*60,0) - SUMPRODUCT( (FRACAS!$K$5:$K$9999=ON$2) * IFERROR(FRACAS!$AN$5:$AN$9999,0) ) ) / IFERROR($ND248/FRACAS!$AY$1*60,0), 1 )))</f>
        <v/>
      </c>
    </row>
    <row r="249" spans="2:404" ht="15" customHeight="1">
      <c r="B249" s="301" t="s">
        <v>252</v>
      </c>
      <c r="C249" s="302">
        <v>46969</v>
      </c>
      <c r="D249" s="279"/>
      <c r="E249" s="279"/>
      <c r="F249" s="279"/>
      <c r="G249" s="279"/>
      <c r="H249" s="279"/>
      <c r="I249" s="279"/>
      <c r="J249" s="279"/>
      <c r="K249" s="279"/>
      <c r="L249" s="279"/>
      <c r="M249" s="280"/>
      <c r="N249" s="305"/>
      <c r="O249" s="279"/>
      <c r="P249" s="279"/>
      <c r="Q249" s="279"/>
      <c r="R249" s="279"/>
      <c r="S249" s="279"/>
      <c r="T249" s="279"/>
      <c r="U249" s="279"/>
      <c r="V249" s="279"/>
      <c r="W249" s="279"/>
      <c r="X249" s="279"/>
      <c r="Y249" s="279"/>
      <c r="Z249" s="279"/>
      <c r="AA249" s="279"/>
      <c r="AB249" s="279"/>
      <c r="AC249" s="279"/>
      <c r="AD249" s="279"/>
      <c r="AE249" s="279"/>
      <c r="AF249" s="279"/>
      <c r="AG249" s="279"/>
      <c r="AH249" s="279"/>
      <c r="AI249" s="279"/>
      <c r="AJ249" s="279"/>
      <c r="AK249" s="279"/>
      <c r="AL249" s="279"/>
      <c r="AM249" s="279"/>
      <c r="AN249" s="279"/>
      <c r="AO249" s="279"/>
      <c r="AP249" s="279"/>
      <c r="AQ249" s="279"/>
      <c r="AR249" s="279"/>
      <c r="AS249" s="279"/>
      <c r="AT249" s="279"/>
      <c r="AU249" s="279"/>
      <c r="AV249" s="279"/>
      <c r="AW249" s="279"/>
      <c r="AX249" s="279"/>
      <c r="AY249" s="279"/>
      <c r="AZ249" s="279"/>
      <c r="BA249" s="280"/>
      <c r="BB249" s="266"/>
      <c r="BD249" s="352"/>
      <c r="BE249" s="352"/>
      <c r="BF249" s="352"/>
      <c r="BG249" s="352"/>
      <c r="BH249" s="352"/>
      <c r="BI249" s="352"/>
      <c r="BJ249" s="352"/>
      <c r="BK249" s="352"/>
      <c r="BL249" s="352"/>
      <c r="BM249" s="352"/>
      <c r="BN249" s="352"/>
      <c r="BO249" s="352"/>
      <c r="BP249" s="352"/>
      <c r="BQ249" s="352"/>
      <c r="BR249" s="352"/>
      <c r="BS249" s="352"/>
      <c r="BT249" s="352"/>
      <c r="BU249" s="352"/>
      <c r="BV249" s="352"/>
      <c r="BW249" s="352"/>
      <c r="BX249" s="352"/>
      <c r="BY249" s="352"/>
      <c r="BZ249" s="352"/>
      <c r="CA249" s="352"/>
      <c r="CB249" s="352"/>
      <c r="CC249" s="352"/>
      <c r="CD249" s="352"/>
      <c r="CE249" s="352"/>
      <c r="CF249" s="352"/>
      <c r="CG249" s="352"/>
      <c r="CH249" s="352"/>
      <c r="CI249" s="352"/>
      <c r="CJ249" s="352"/>
      <c r="CK249" s="352"/>
      <c r="CL249" s="352"/>
      <c r="CM249" s="352"/>
      <c r="CN249" s="352"/>
      <c r="CO249" s="352"/>
      <c r="CP249" s="352"/>
      <c r="CQ249" s="352"/>
      <c r="CR249" s="352"/>
      <c r="CS249" s="352"/>
      <c r="CT249" s="352"/>
      <c r="CU249" s="352"/>
      <c r="CV249" s="352"/>
      <c r="CW249" s="352"/>
      <c r="CX249" s="352"/>
      <c r="CY249" s="352"/>
      <c r="CZ249" s="352"/>
      <c r="DA249" s="352"/>
      <c r="DC249" s="266">
        <f t="shared" si="19"/>
        <v>0</v>
      </c>
      <c r="DD249" s="302" t="str">
        <f t="shared" si="20"/>
        <v/>
      </c>
      <c r="DE249" s="328" t="str">
        <f>IF(D249&gt; 0,(COUNTIFS(FRACAS!$B$5:$B$9997, D$4, FRACAS!$D$5:$D$9997, "&lt;="&amp;D249)), "" )</f>
        <v/>
      </c>
      <c r="DF249" s="282" t="str">
        <f>IF(E249&gt; 0,(COUNTIFS(FRACAS!$B$5:$B$9997, E$4, FRACAS!$D$5:$D$9997, "&lt;="&amp;E249)), "" )</f>
        <v/>
      </c>
      <c r="DG249" s="282" t="str">
        <f>IF(F249&gt; 0,(COUNTIFS(FRACAS!$B$5:$B$9997, F$4, FRACAS!$D$5:$D$9997, "&lt;="&amp;F249)), "" )</f>
        <v/>
      </c>
      <c r="DH249" s="282" t="str">
        <f>IF(G249&gt; 0,(COUNTIFS(FRACAS!$B$5:$B$9997, G$4, FRACAS!$D$5:$D$9997, "&lt;="&amp;G249)), "" )</f>
        <v/>
      </c>
      <c r="DI249" s="282" t="str">
        <f>IF(H249&gt; 0,(COUNTIFS(FRACAS!$B$5:$B$9997, H$4, FRACAS!$D$5:$D$9997, "&lt;="&amp;H249)), "" )</f>
        <v/>
      </c>
      <c r="DJ249" s="282" t="str">
        <f>IF(I249&gt; 0,(COUNTIFS(FRACAS!$B$5:$B$9997, I$4, FRACAS!$D$5:$D$9997, "&lt;="&amp;I249)), "" )</f>
        <v/>
      </c>
      <c r="DK249" s="282" t="str">
        <f>IF(J249&gt; 0,(COUNTIFS(FRACAS!$B$5:$B$9997, J$4, FRACAS!$D$5:$D$9997, "&lt;="&amp;J249)), "" )</f>
        <v/>
      </c>
      <c r="DL249" s="282" t="str">
        <f>IF(K249&gt; 0,(COUNTIFS(FRACAS!$B$5:$B$9997, K$4, FRACAS!$D$5:$D$9997, "&lt;="&amp;K249)), "" )</f>
        <v/>
      </c>
      <c r="DM249" s="282" t="str">
        <f>IF(L249&gt; 0,(COUNTIFS(FRACAS!$B$5:$B$9997, L$4, FRACAS!$D$5:$D$9997, "&lt;="&amp;L249)), "" )</f>
        <v/>
      </c>
      <c r="DN249" s="282" t="str">
        <f>IF(M249&gt; 0,(COUNTIFS(FRACAS!$B$5:$B$9997, M$4, FRACAS!$D$5:$D$9997, "&lt;="&amp;M249)), "" )</f>
        <v/>
      </c>
      <c r="DO249" s="308"/>
      <c r="DP249" s="276"/>
      <c r="DQ249" s="276"/>
      <c r="DR249" s="276"/>
      <c r="DS249" s="276"/>
      <c r="DT249" s="276"/>
      <c r="DU249" s="276"/>
      <c r="DV249" s="276"/>
      <c r="DW249" s="276"/>
      <c r="DX249" s="276"/>
      <c r="DY249" s="276"/>
      <c r="DZ249" s="276"/>
      <c r="EA249" s="276"/>
      <c r="EB249" s="276"/>
      <c r="EC249" s="276"/>
      <c r="ED249" s="276"/>
      <c r="EE249" s="276"/>
      <c r="EF249" s="276"/>
      <c r="EG249" s="276"/>
      <c r="EH249" s="276"/>
      <c r="EI249" s="276"/>
      <c r="EJ249" s="276"/>
      <c r="EK249" s="276"/>
      <c r="EL249" s="276"/>
      <c r="EM249" s="276"/>
      <c r="EN249" s="276"/>
      <c r="EO249" s="276"/>
      <c r="EP249" s="276"/>
      <c r="EQ249" s="276"/>
      <c r="ER249" s="276"/>
      <c r="ES249" s="276"/>
      <c r="ET249" s="276"/>
      <c r="EU249" s="276"/>
      <c r="EV249" s="276"/>
      <c r="EW249" s="276"/>
      <c r="EX249" s="276"/>
      <c r="EY249" s="276"/>
      <c r="EZ249" s="276"/>
      <c r="FA249" s="276"/>
      <c r="FB249" s="277"/>
      <c r="JN249" s="310"/>
      <c r="JO249" s="309"/>
      <c r="JP249" s="309"/>
      <c r="JQ249" s="309"/>
      <c r="JR249" s="309"/>
      <c r="JS249" s="309"/>
      <c r="JT249" s="309"/>
      <c r="JU249" s="309"/>
      <c r="JV249" s="309"/>
      <c r="JW249" s="309"/>
      <c r="JX249" s="309"/>
      <c r="JY249" s="309"/>
      <c r="JZ249" s="309"/>
      <c r="KA249" s="309"/>
      <c r="KB249" s="309"/>
      <c r="KC249" s="309"/>
      <c r="KD249" s="309"/>
      <c r="KE249" s="309"/>
      <c r="KF249" s="309"/>
      <c r="KG249" s="309"/>
      <c r="KH249" s="309"/>
      <c r="KI249" s="309"/>
      <c r="KJ249" s="309"/>
      <c r="KK249" s="309"/>
      <c r="KL249" s="309"/>
      <c r="KM249" s="309"/>
      <c r="KN249" s="309"/>
      <c r="KO249" s="309"/>
      <c r="KP249" s="309"/>
      <c r="KQ249" s="309"/>
      <c r="KR249" s="309"/>
      <c r="KS249" s="309"/>
      <c r="KT249" s="309"/>
      <c r="KU249" s="309"/>
      <c r="KV249" s="309"/>
      <c r="KW249" s="309"/>
      <c r="KX249" s="309"/>
      <c r="KY249" s="309"/>
      <c r="KZ249" s="309"/>
      <c r="LA249" s="309"/>
      <c r="LC249" s="302" t="str">
        <f t="shared" si="22"/>
        <v/>
      </c>
      <c r="LD249" s="354" t="str" cm="1">
        <f t="array" ref="LD249">IFERROR(
    (((D249/FRACAS!$AY$1)*60))
    /
    (((D249/FRACAS!$AY$1)*60) + SUMPRODUCT((FRACAS!$B$5:$B$9997=D$4)*(FRACAS!$D$5:$D$9997&lt;=D249)*(IFERROR(FRACAS!$AM$5:$AM$9997,0)))
    ),"")</f>
        <v/>
      </c>
      <c r="LE249" s="354" t="str" cm="1">
        <f t="array" ref="LE249">IFERROR(
    (((E249/FRACAS!$AY$1)*60))
    /
    (((E249/FRACAS!$AY$1)*60) + SUMPRODUCT((FRACAS!$B$5:$B$9997=E$4)*(FRACAS!$D$5:$D$9997&lt;=E249)*(IFERROR(FRACAS!$AM$5:$AM$9997,0)))
    ),"")</f>
        <v/>
      </c>
      <c r="LF249" s="354" t="str" cm="1">
        <f t="array" ref="LF249">IFERROR(
    (((F249/FRACAS!$AY$1)*60))
    /
    (((F249/FRACAS!$AY$1)*60) + SUMPRODUCT((FRACAS!$B$5:$B$9997=F$4)*(FRACAS!$D$5:$D$9997&lt;=F249)*(IFERROR(FRACAS!$AM$5:$AM$9997,0)))
    ),"")</f>
        <v/>
      </c>
      <c r="LG249" s="354" t="str" cm="1">
        <f t="array" ref="LG249">IFERROR(
    (((G249/FRACAS!$AY$1)*60))
    /
    (((G249/FRACAS!$AY$1)*60) + SUMPRODUCT((FRACAS!$B$5:$B$9997=G$4)*(FRACAS!$D$5:$D$9997&lt;=G249)*(IFERROR(FRACAS!$AM$5:$AM$9997,0)))
    ),"")</f>
        <v/>
      </c>
      <c r="LH249" s="354" t="str" cm="1">
        <f t="array" ref="LH249">IFERROR(
    (((H249/FRACAS!$AY$1)*60))
    /
    (((H249/FRACAS!$AY$1)*60) + SUMPRODUCT((FRACAS!$B$5:$B$9997=H$4)*(FRACAS!$D$5:$D$9997&lt;=H249)*(IFERROR(FRACAS!$AM$5:$AM$9997,0)))
    ),"")</f>
        <v/>
      </c>
      <c r="LI249" s="354" t="str" cm="1">
        <f t="array" ref="LI249">IFERROR(
    (((I249/FRACAS!$AY$1)*60))
    /
    (((I249/FRACAS!$AY$1)*60) + SUMPRODUCT((FRACAS!$B$5:$B$9997=I$4)*(FRACAS!$D$5:$D$9997&lt;=I249)*(IFERROR(FRACAS!$AM$5:$AM$9997,0)))
    ),"")</f>
        <v/>
      </c>
      <c r="LJ249" s="354" t="str" cm="1">
        <f t="array" ref="LJ249">IFERROR(
    (((J249/FRACAS!$AY$1)*60))
    /
    (((J249/FRACAS!$AY$1)*60) + SUMPRODUCT((FRACAS!$B$5:$B$9997=J$4)*(FRACAS!$D$5:$D$9997&lt;=J249)*(IFERROR(FRACAS!$AM$5:$AM$9997,0)))
    ),"")</f>
        <v/>
      </c>
      <c r="LK249" s="354" t="str" cm="1">
        <f t="array" ref="LK249">IFERROR(
    (((K249/FRACAS!$AY$1)*60))
    /
    (((K249/FRACAS!$AY$1)*60) + SUMPRODUCT((FRACAS!$B$5:$B$9997=K$4)*(FRACAS!$D$5:$D$9997&lt;=K249)*(IFERROR(FRACAS!$AM$5:$AM$9997,0)))
    ),"")</f>
        <v/>
      </c>
      <c r="LL249" s="354" t="str" cm="1">
        <f t="array" ref="LL249">IFERROR(
    (((L249/FRACAS!$AY$1)*60))
    /
    (((L249/FRACAS!$AY$1)*60) + SUMPRODUCT((FRACAS!$B$5:$B$9997=L$4)*(FRACAS!$D$5:$D$9997&lt;=L249)*(IFERROR(FRACAS!$AM$5:$AM$9997,0)))
    ),"")</f>
        <v/>
      </c>
      <c r="LM249" s="354" t="str" cm="1">
        <f t="array" ref="LM249">IFERROR(
    (((M249/FRACAS!$AY$1)*60))
    /
    (((M249/FRACAS!$AY$1)*60) + SUMPRODUCT((FRACAS!$B$5:$B$9997=M$4)*(FRACAS!$D$5:$D$9997&lt;=M249)*(IFERROR(FRACAS!$AM$5:$AM$9997,0)))
    ),"")</f>
        <v/>
      </c>
      <c r="LN249" s="308"/>
      <c r="LO249" s="276"/>
      <c r="LP249" s="276"/>
      <c r="LQ249" s="276"/>
      <c r="LR249" s="276"/>
      <c r="LS249" s="276"/>
      <c r="LT249" s="276"/>
      <c r="LU249" s="276"/>
      <c r="LV249" s="276"/>
      <c r="LW249" s="276"/>
      <c r="LX249" s="276"/>
      <c r="LY249" s="276"/>
      <c r="LZ249" s="276"/>
      <c r="MA249" s="276"/>
      <c r="MB249" s="276"/>
      <c r="MC249" s="276"/>
      <c r="MD249" s="276"/>
      <c r="ME249" s="276"/>
      <c r="MF249" s="276"/>
      <c r="MG249" s="276"/>
      <c r="MH249" s="276"/>
      <c r="MI249" s="276"/>
      <c r="MJ249" s="276"/>
      <c r="MK249" s="276"/>
      <c r="ML249" s="276"/>
      <c r="MM249" s="276"/>
      <c r="MN249" s="276"/>
      <c r="MO249" s="276"/>
      <c r="MP249" s="276"/>
      <c r="MQ249" s="276"/>
      <c r="MR249" s="276"/>
      <c r="MS249" s="276"/>
      <c r="MT249" s="276"/>
      <c r="MU249" s="276"/>
      <c r="MV249" s="276"/>
      <c r="MW249" s="276"/>
      <c r="MX249" s="276"/>
      <c r="MY249" s="276"/>
      <c r="MZ249" s="276"/>
      <c r="NA249" s="277"/>
      <c r="ND249" s="345">
        <f t="shared" si="23"/>
        <v>0</v>
      </c>
      <c r="NE249" s="346" t="str">
        <f t="shared" si="21"/>
        <v/>
      </c>
      <c r="NF249" s="347" t="str" cm="1">
        <f t="array" ref="NF249">IF($ND249=0,"",(IFERROR( (IFERROR($ND249/FRACAS!$AY$1*60,0) - SUMPRODUCT( (FRACAS!$K$5:$K$9999=NF$2) * IFERROR(FRACAS!$AN$5:$AN$9999,0) ) ) / IFERROR($ND249/FRACAS!$AY$1*60,0), 1 )))</f>
        <v/>
      </c>
      <c r="NG249" s="347" t="str" cm="1">
        <f t="array" ref="NG249">IF($ND249=0,"",(IFERROR( (IFERROR($ND249/FRACAS!$AY$1*60,0) - SUMPRODUCT( (FRACAS!$K$5:$K$9999=NG$2) * IFERROR(FRACAS!$AN$5:$AN$9999,0) ) ) / IFERROR($ND249/FRACAS!$AY$1*60,0), 1 )))</f>
        <v/>
      </c>
      <c r="NH249" s="347" t="str" cm="1">
        <f t="array" ref="NH249">IF($ND249=0,"",(IFERROR( (IFERROR($ND249/FRACAS!$AY$1*60,0) - SUMPRODUCT( (FRACAS!$K$5:$K$9999=NH$2) * IFERROR(FRACAS!$AN$5:$AN$9999,0) ) ) / IFERROR($ND249/FRACAS!$AY$1*60,0), 1 )))</f>
        <v/>
      </c>
      <c r="NI249" s="347" t="str" cm="1">
        <f t="array" ref="NI249">IF($ND249=0,"",(IFERROR( (IFERROR($ND249/FRACAS!$AY$1*60,0) - SUMPRODUCT( (FRACAS!$K$5:$K$9999=NI$2) * IFERROR(FRACAS!$AN$5:$AN$9999,0) ) ) / IFERROR($ND249/FRACAS!$AY$1*60,0), 1 )))</f>
        <v/>
      </c>
      <c r="NJ249" s="347" t="str" cm="1">
        <f t="array" ref="NJ249">IF($ND249=0,"",(IFERROR( (IFERROR($ND249/FRACAS!$AY$1*60,0) - SUMPRODUCT( (FRACAS!$K$5:$K$9999=NJ$2) * IFERROR(FRACAS!$AN$5:$AN$9999,0) ) ) / IFERROR($ND249/FRACAS!$AY$1*60,0), 1 )))</f>
        <v/>
      </c>
      <c r="NK249" s="347" t="str" cm="1">
        <f t="array" ref="NK249">IF($ND249=0,"",(IFERROR( (IFERROR($ND249/FRACAS!$AY$1*60,0) - SUMPRODUCT( (FRACAS!$K$5:$K$9999=NK$2) * IFERROR(FRACAS!$AN$5:$AN$9999,0) ) ) / IFERROR($ND249/FRACAS!$AY$1*60,0), 1 )))</f>
        <v/>
      </c>
      <c r="NL249" s="347" t="str" cm="1">
        <f t="array" ref="NL249">IF($ND249=0,"",(IFERROR( (IFERROR($ND249/FRACAS!$AY$1*60,0) - SUMPRODUCT( (FRACAS!$K$5:$K$9999=NL$2) * IFERROR(FRACAS!$AN$5:$AN$9999,0) ) ) / IFERROR($ND249/FRACAS!$AY$1*60,0), 1 )))</f>
        <v/>
      </c>
      <c r="NM249" s="347" t="str" cm="1">
        <f t="array" ref="NM249">IF($ND249=0,"",(IFERROR( (IFERROR($ND249/FRACAS!$AY$1*60,0) - SUMPRODUCT( (FRACAS!$K$5:$K$9999=NM$2) * IFERROR(FRACAS!$AN$5:$AN$9999,0) ) ) / IFERROR($ND249/FRACAS!$AY$1*60,0), 1 )))</f>
        <v/>
      </c>
      <c r="NN249" s="347" t="str" cm="1">
        <f t="array" ref="NN249">IF($ND249=0,"",(IFERROR( (IFERROR($ND249/FRACAS!$AY$1*60,0) - SUMPRODUCT( (FRACAS!$K$5:$K$9999=NN$2) * IFERROR(FRACAS!$AN$5:$AN$9999,0) ) ) / IFERROR($ND249/FRACAS!$AY$1*60,0), 1 )))</f>
        <v/>
      </c>
      <c r="NO249" s="347" t="str" cm="1">
        <f t="array" ref="NO249">IF($ND249=0,"",(IFERROR( (IFERROR($ND249/FRACAS!$AY$1*60,0) - SUMPRODUCT( (FRACAS!$K$5:$K$9999=NO$2) * IFERROR(FRACAS!$AN$5:$AN$9999,0) ) ) / IFERROR($ND249/FRACAS!$AY$1*60,0), 1 )))</f>
        <v/>
      </c>
      <c r="NP249" s="347" t="str" cm="1">
        <f t="array" ref="NP249">IF($ND249=0,"",(IFERROR( (IFERROR($ND249/FRACAS!$AY$1*60,0) - SUMPRODUCT( (FRACAS!$K$5:$K$9999=NP$2) * IFERROR(FRACAS!$AN$5:$AN$9999,0) ) ) / IFERROR($ND249/FRACAS!$AY$1*60,0), 1 )))</f>
        <v/>
      </c>
      <c r="NQ249" s="347" t="str" cm="1">
        <f t="array" ref="NQ249">IF($ND249=0,"",(IFERROR( (IFERROR($ND249/FRACAS!$AY$1*60,0) - SUMPRODUCT( (FRACAS!$K$5:$K$9999=NQ$2) * IFERROR(FRACAS!$AN$5:$AN$9999,0) ) ) / IFERROR($ND249/FRACAS!$AY$1*60,0), 1 )))</f>
        <v/>
      </c>
      <c r="NR249" s="347" t="str" cm="1">
        <f t="array" ref="NR249">IF($ND249=0,"",(IFERROR( (IFERROR($ND249/FRACAS!$AY$1*60,0) - SUMPRODUCT( (FRACAS!$K$5:$K$9999=NR$2) * IFERROR(FRACAS!$AN$5:$AN$9999,0) ) ) / IFERROR($ND249/FRACAS!$AY$1*60,0), 1 )))</f>
        <v/>
      </c>
      <c r="NS249" s="347" t="str" cm="1">
        <f t="array" ref="NS249">IF($ND249=0,"",(IFERROR( (IFERROR($ND249/FRACAS!$AY$1*60,0) - SUMPRODUCT( (FRACAS!$K$5:$K$9999=NS$2) * IFERROR(FRACAS!$AN$5:$AN$9999,0) ) ) / IFERROR($ND249/FRACAS!$AY$1*60,0), 1 )))</f>
        <v/>
      </c>
      <c r="NT249" s="347" t="str" cm="1">
        <f t="array" ref="NT249">IF($ND249=0,"",(IFERROR( (IFERROR($ND249/FRACAS!$AY$1*60,0) - SUMPRODUCT( (FRACAS!$K$5:$K$9999=NT$2) * IFERROR(FRACAS!$AN$5:$AN$9999,0) ) ) / IFERROR($ND249/FRACAS!$AY$1*60,0), 1 )))</f>
        <v/>
      </c>
      <c r="NU249" s="347" t="str" cm="1">
        <f t="array" ref="NU249">IF($ND249=0,"",(IFERROR( (IFERROR($ND249/FRACAS!$AY$1*60,0) - SUMPRODUCT( (FRACAS!$K$5:$K$9999=NU$2) * IFERROR(FRACAS!$AN$5:$AN$9999,0) ) ) / IFERROR($ND249/FRACAS!$AY$1*60,0), 1 )))</f>
        <v/>
      </c>
      <c r="NV249" s="347" t="str" cm="1">
        <f t="array" ref="NV249">IF($ND249=0,"",(IFERROR( (IFERROR($ND249/FRACAS!$AY$1*60,0) - SUMPRODUCT( (FRACAS!$K$5:$K$9999=NV$2) * IFERROR(FRACAS!$AN$5:$AN$9999,0) ) ) / IFERROR($ND249/FRACAS!$AY$1*60,0), 1 )))</f>
        <v/>
      </c>
      <c r="NW249" s="347" t="str" cm="1">
        <f t="array" ref="NW249">IF($ND249=0,"",(IFERROR( (IFERROR($ND249/FRACAS!$AY$1*60,0) - SUMPRODUCT( (FRACAS!$K$5:$K$9999=NW$2) * IFERROR(FRACAS!$AN$5:$AN$9999,0) ) ) / IFERROR($ND249/FRACAS!$AY$1*60,0), 1 )))</f>
        <v/>
      </c>
      <c r="NX249" s="347" t="str" cm="1">
        <f t="array" ref="NX249">IF($ND249=0,"",(IFERROR( (IFERROR($ND249/FRACAS!$AY$1*60,0) - SUMPRODUCT( (FRACAS!$K$5:$K$9999=NX$2) * IFERROR(FRACAS!$AN$5:$AN$9999,0) ) ) / IFERROR($ND249/FRACAS!$AY$1*60,0), 1 )))</f>
        <v/>
      </c>
      <c r="NY249" s="347" t="str" cm="1">
        <f t="array" ref="NY249">IF($ND249=0,"",(IFERROR( (IFERROR($ND249/FRACAS!$AY$1*60,0) - SUMPRODUCT( (FRACAS!$K$5:$K$9999=NY$2) * IFERROR(FRACAS!$AN$5:$AN$9999,0) ) ) / IFERROR($ND249/FRACAS!$AY$1*60,0), 1 )))</f>
        <v/>
      </c>
      <c r="NZ249" s="347" t="str" cm="1">
        <f t="array" ref="NZ249">IF($ND249=0,"",(IFERROR( (IFERROR($ND249/FRACAS!$AY$1*60,0) - SUMPRODUCT( (FRACAS!$K$5:$K$9999=NZ$2) * IFERROR(FRACAS!$AN$5:$AN$9999,0) ) ) / IFERROR($ND249/FRACAS!$AY$1*60,0), 1 )))</f>
        <v/>
      </c>
      <c r="OA249" s="347" t="str" cm="1">
        <f t="array" ref="OA249">IF($ND249=0,"",(IFERROR( (IFERROR($ND249/FRACAS!$AY$1*60,0) - SUMPRODUCT( (FRACAS!$K$5:$K$9999=OA$2) * IFERROR(FRACAS!$AN$5:$AN$9999,0) ) ) / IFERROR($ND249/FRACAS!$AY$1*60,0), 1 )))</f>
        <v/>
      </c>
      <c r="OB249" s="347" t="str" cm="1">
        <f t="array" ref="OB249">IF($ND249=0,"",(IFERROR( (IFERROR($ND249/FRACAS!$AY$1*60,0) - SUMPRODUCT( (FRACAS!$K$5:$K$9999=OB$2) * IFERROR(FRACAS!$AN$5:$AN$9999,0) ) ) / IFERROR($ND249/FRACAS!$AY$1*60,0), 1 )))</f>
        <v/>
      </c>
      <c r="OC249" s="347" t="str" cm="1">
        <f t="array" ref="OC249">IF($ND249=0,"",(IFERROR( (IFERROR($ND249/FRACAS!$AY$1*60,0) - SUMPRODUCT( (FRACAS!$K$5:$K$9999=OC$2) * IFERROR(FRACAS!$AN$5:$AN$9999,0) ) ) / IFERROR($ND249/FRACAS!$AY$1*60,0), 1 )))</f>
        <v/>
      </c>
      <c r="OD249" s="347" t="str" cm="1">
        <f t="array" ref="OD249">IF($ND249=0,"",(IFERROR( (IFERROR($ND249/FRACAS!$AY$1*60,0) - SUMPRODUCT( (FRACAS!$K$5:$K$9999=OD$2) * IFERROR(FRACAS!$AN$5:$AN$9999,0) ) ) / IFERROR($ND249/FRACAS!$AY$1*60,0), 1 )))</f>
        <v/>
      </c>
      <c r="OE249" s="347" t="str" cm="1">
        <f t="array" ref="OE249">IF($ND249=0,"",(IFERROR( (IFERROR($ND249/FRACAS!$AY$1*60,0) - SUMPRODUCT( (FRACAS!$K$5:$K$9999=OE$2) * IFERROR(FRACAS!$AN$5:$AN$9999,0) ) ) / IFERROR($ND249/FRACAS!$AY$1*60,0), 1 )))</f>
        <v/>
      </c>
      <c r="OF249" s="347" t="str" cm="1">
        <f t="array" ref="OF249">IF($ND249=0,"",(IFERROR( (IFERROR($ND249/FRACAS!$AY$1*60,0) - SUMPRODUCT( (FRACAS!$K$5:$K$9999=OF$2) * IFERROR(FRACAS!$AN$5:$AN$9999,0) ) ) / IFERROR($ND249/FRACAS!$AY$1*60,0), 1 )))</f>
        <v/>
      </c>
      <c r="OG249" s="347" t="str" cm="1">
        <f t="array" ref="OG249">IF($ND249=0,"",(IFERROR( (IFERROR($ND249/FRACAS!$AY$1*60,0) - SUMPRODUCT( (FRACAS!$K$5:$K$9999=OG$2) * IFERROR(FRACAS!$AN$5:$AN$9999,0) ) ) / IFERROR($ND249/FRACAS!$AY$1*60,0), 1 )))</f>
        <v/>
      </c>
      <c r="OH249" s="347" t="str" cm="1">
        <f t="array" ref="OH249">IF($ND249=0,"",(IFERROR( (IFERROR($ND249/FRACAS!$AY$1*60,0) - SUMPRODUCT( (FRACAS!$K$5:$K$9999=OH$2) * IFERROR(FRACAS!$AN$5:$AN$9999,0) ) ) / IFERROR($ND249/FRACAS!$AY$1*60,0), 1 )))</f>
        <v/>
      </c>
      <c r="OI249" s="347" t="str" cm="1">
        <f t="array" ref="OI249">IF($ND249=0,"",(IFERROR( (IFERROR($ND249/FRACAS!$AY$1*60,0) - SUMPRODUCT( (FRACAS!$K$5:$K$9999=OI$2) * IFERROR(FRACAS!$AN$5:$AN$9999,0) ) ) / IFERROR($ND249/FRACAS!$AY$1*60,0), 1 )))</f>
        <v/>
      </c>
      <c r="OJ249" s="347" t="str" cm="1">
        <f t="array" ref="OJ249">IF($ND249=0,"",(IFERROR( (IFERROR($ND249/FRACAS!$AY$1*60,0) - SUMPRODUCT( (FRACAS!$K$5:$K$9999=OJ$2) * IFERROR(FRACAS!$AN$5:$AN$9999,0) ) ) / IFERROR($ND249/FRACAS!$AY$1*60,0), 1 )))</f>
        <v/>
      </c>
      <c r="OK249" s="347" t="str" cm="1">
        <f t="array" ref="OK249">IF($ND249=0,"",(IFERROR( (IFERROR($ND249/FRACAS!$AY$1*60,0) - SUMPRODUCT( (FRACAS!$K$5:$K$9999=OK$2) * IFERROR(FRACAS!$AN$5:$AN$9999,0) ) ) / IFERROR($ND249/FRACAS!$AY$1*60,0), 1 )))</f>
        <v/>
      </c>
      <c r="OL249" s="347" t="str" cm="1">
        <f t="array" ref="OL249">IF($ND249=0,"",(IFERROR( (IFERROR($ND249/FRACAS!$AY$1*60,0) - SUMPRODUCT( (FRACAS!$K$5:$K$9999=OL$2) * IFERROR(FRACAS!$AN$5:$AN$9999,0) ) ) / IFERROR($ND249/FRACAS!$AY$1*60,0), 1 )))</f>
        <v/>
      </c>
      <c r="OM249" s="347" t="str" cm="1">
        <f t="array" ref="OM249">IF($ND249=0,"",(IFERROR( (IFERROR($ND249/FRACAS!$AY$1*60,0) - SUMPRODUCT( (FRACAS!$K$5:$K$9999=OM$2) * IFERROR(FRACAS!$AN$5:$AN$9999,0) ) ) / IFERROR($ND249/FRACAS!$AY$1*60,0), 1 )))</f>
        <v/>
      </c>
      <c r="ON249" s="347" t="str" cm="1">
        <f t="array" ref="ON249">IF($ND249=0,"",(IFERROR( (IFERROR($ND249/FRACAS!$AY$1*60,0) - SUMPRODUCT( (FRACAS!$K$5:$K$9999=ON$2) * IFERROR(FRACAS!$AN$5:$AN$9999,0) ) ) / IFERROR($ND249/FRACAS!$AY$1*60,0), 1 )))</f>
        <v/>
      </c>
    </row>
    <row r="250" spans="2:404" ht="15" customHeight="1">
      <c r="B250" s="301" t="s">
        <v>253</v>
      </c>
      <c r="C250" s="302">
        <v>46976</v>
      </c>
      <c r="D250" s="279"/>
      <c r="E250" s="279"/>
      <c r="F250" s="279"/>
      <c r="G250" s="279"/>
      <c r="H250" s="279"/>
      <c r="I250" s="279"/>
      <c r="J250" s="279"/>
      <c r="K250" s="279"/>
      <c r="L250" s="279"/>
      <c r="M250" s="280"/>
      <c r="N250" s="305"/>
      <c r="O250" s="279"/>
      <c r="P250" s="279"/>
      <c r="Q250" s="279"/>
      <c r="R250" s="279"/>
      <c r="S250" s="279"/>
      <c r="T250" s="279"/>
      <c r="U250" s="279"/>
      <c r="V250" s="279"/>
      <c r="W250" s="279"/>
      <c r="X250" s="279"/>
      <c r="Y250" s="279"/>
      <c r="Z250" s="279"/>
      <c r="AA250" s="279"/>
      <c r="AB250" s="279"/>
      <c r="AC250" s="279"/>
      <c r="AD250" s="279"/>
      <c r="AE250" s="279"/>
      <c r="AF250" s="279"/>
      <c r="AG250" s="279"/>
      <c r="AH250" s="279"/>
      <c r="AI250" s="279"/>
      <c r="AJ250" s="279"/>
      <c r="AK250" s="279"/>
      <c r="AL250" s="279"/>
      <c r="AM250" s="279"/>
      <c r="AN250" s="279"/>
      <c r="AO250" s="279"/>
      <c r="AP250" s="279"/>
      <c r="AQ250" s="279"/>
      <c r="AR250" s="279"/>
      <c r="AS250" s="279"/>
      <c r="AT250" s="279"/>
      <c r="AU250" s="279"/>
      <c r="AV250" s="279"/>
      <c r="AW250" s="279"/>
      <c r="AX250" s="279"/>
      <c r="AY250" s="279"/>
      <c r="AZ250" s="279"/>
      <c r="BA250" s="280"/>
      <c r="BB250" s="266"/>
      <c r="BD250" s="352"/>
      <c r="BE250" s="352"/>
      <c r="BF250" s="352"/>
      <c r="BG250" s="352"/>
      <c r="BH250" s="352"/>
      <c r="BI250" s="352"/>
      <c r="BJ250" s="352"/>
      <c r="BK250" s="352"/>
      <c r="BL250" s="352"/>
      <c r="BM250" s="352"/>
      <c r="BN250" s="352"/>
      <c r="BO250" s="352"/>
      <c r="BP250" s="352"/>
      <c r="BQ250" s="352"/>
      <c r="BR250" s="352"/>
      <c r="BS250" s="352"/>
      <c r="BT250" s="352"/>
      <c r="BU250" s="352"/>
      <c r="BV250" s="352"/>
      <c r="BW250" s="352"/>
      <c r="BX250" s="352"/>
      <c r="BY250" s="352"/>
      <c r="BZ250" s="352"/>
      <c r="CA250" s="352"/>
      <c r="CB250" s="352"/>
      <c r="CC250" s="352"/>
      <c r="CD250" s="352"/>
      <c r="CE250" s="352"/>
      <c r="CF250" s="352"/>
      <c r="CG250" s="352"/>
      <c r="CH250" s="352"/>
      <c r="CI250" s="352"/>
      <c r="CJ250" s="352"/>
      <c r="CK250" s="352"/>
      <c r="CL250" s="352"/>
      <c r="CM250" s="352"/>
      <c r="CN250" s="352"/>
      <c r="CO250" s="352"/>
      <c r="CP250" s="352"/>
      <c r="CQ250" s="352"/>
      <c r="CR250" s="352"/>
      <c r="CS250" s="352"/>
      <c r="CT250" s="352"/>
      <c r="CU250" s="352"/>
      <c r="CV250" s="352"/>
      <c r="CW250" s="352"/>
      <c r="CX250" s="352"/>
      <c r="CY250" s="352"/>
      <c r="CZ250" s="352"/>
      <c r="DA250" s="352"/>
      <c r="DC250" s="266">
        <f t="shared" si="19"/>
        <v>0</v>
      </c>
      <c r="DD250" s="302" t="str">
        <f t="shared" si="20"/>
        <v/>
      </c>
      <c r="DE250" s="328" t="str">
        <f>IF(D250&gt; 0,(COUNTIFS(FRACAS!$B$5:$B$9997, D$4, FRACAS!$D$5:$D$9997, "&lt;="&amp;D250)), "" )</f>
        <v/>
      </c>
      <c r="DF250" s="282" t="str">
        <f>IF(E250&gt; 0,(COUNTIFS(FRACAS!$B$5:$B$9997, E$4, FRACAS!$D$5:$D$9997, "&lt;="&amp;E250)), "" )</f>
        <v/>
      </c>
      <c r="DG250" s="282" t="str">
        <f>IF(F250&gt; 0,(COUNTIFS(FRACAS!$B$5:$B$9997, F$4, FRACAS!$D$5:$D$9997, "&lt;="&amp;F250)), "" )</f>
        <v/>
      </c>
      <c r="DH250" s="282" t="str">
        <f>IF(G250&gt; 0,(COUNTIFS(FRACAS!$B$5:$B$9997, G$4, FRACAS!$D$5:$D$9997, "&lt;="&amp;G250)), "" )</f>
        <v/>
      </c>
      <c r="DI250" s="282" t="str">
        <f>IF(H250&gt; 0,(COUNTIFS(FRACAS!$B$5:$B$9997, H$4, FRACAS!$D$5:$D$9997, "&lt;="&amp;H250)), "" )</f>
        <v/>
      </c>
      <c r="DJ250" s="282" t="str">
        <f>IF(I250&gt; 0,(COUNTIFS(FRACAS!$B$5:$B$9997, I$4, FRACAS!$D$5:$D$9997, "&lt;="&amp;I250)), "" )</f>
        <v/>
      </c>
      <c r="DK250" s="282" t="str">
        <f>IF(J250&gt; 0,(COUNTIFS(FRACAS!$B$5:$B$9997, J$4, FRACAS!$D$5:$D$9997, "&lt;="&amp;J250)), "" )</f>
        <v/>
      </c>
      <c r="DL250" s="282" t="str">
        <f>IF(K250&gt; 0,(COUNTIFS(FRACAS!$B$5:$B$9997, K$4, FRACAS!$D$5:$D$9997, "&lt;="&amp;K250)), "" )</f>
        <v/>
      </c>
      <c r="DM250" s="282" t="str">
        <f>IF(L250&gt; 0,(COUNTIFS(FRACAS!$B$5:$B$9997, L$4, FRACAS!$D$5:$D$9997, "&lt;="&amp;L250)), "" )</f>
        <v/>
      </c>
      <c r="DN250" s="282" t="str">
        <f>IF(M250&gt; 0,(COUNTIFS(FRACAS!$B$5:$B$9997, M$4, FRACAS!$D$5:$D$9997, "&lt;="&amp;M250)), "" )</f>
        <v/>
      </c>
      <c r="DO250" s="308"/>
      <c r="DP250" s="276"/>
      <c r="DQ250" s="276"/>
      <c r="DR250" s="276"/>
      <c r="DS250" s="276"/>
      <c r="DT250" s="276"/>
      <c r="DU250" s="276"/>
      <c r="DV250" s="276"/>
      <c r="DW250" s="276"/>
      <c r="DX250" s="276"/>
      <c r="DY250" s="276"/>
      <c r="DZ250" s="276"/>
      <c r="EA250" s="276"/>
      <c r="EB250" s="276"/>
      <c r="EC250" s="276"/>
      <c r="ED250" s="276"/>
      <c r="EE250" s="276"/>
      <c r="EF250" s="276"/>
      <c r="EG250" s="276"/>
      <c r="EH250" s="276"/>
      <c r="EI250" s="276"/>
      <c r="EJ250" s="276"/>
      <c r="EK250" s="276"/>
      <c r="EL250" s="276"/>
      <c r="EM250" s="276"/>
      <c r="EN250" s="276"/>
      <c r="EO250" s="276"/>
      <c r="EP250" s="276"/>
      <c r="EQ250" s="276"/>
      <c r="ER250" s="276"/>
      <c r="ES250" s="276"/>
      <c r="ET250" s="276"/>
      <c r="EU250" s="276"/>
      <c r="EV250" s="276"/>
      <c r="EW250" s="276"/>
      <c r="EX250" s="276"/>
      <c r="EY250" s="276"/>
      <c r="EZ250" s="276"/>
      <c r="FA250" s="276"/>
      <c r="FB250" s="277"/>
      <c r="JN250" s="310"/>
      <c r="JO250" s="309"/>
      <c r="JP250" s="309"/>
      <c r="JQ250" s="309"/>
      <c r="JR250" s="309"/>
      <c r="JS250" s="309"/>
      <c r="JT250" s="309"/>
      <c r="JU250" s="309"/>
      <c r="JV250" s="309"/>
      <c r="JW250" s="309"/>
      <c r="JX250" s="309"/>
      <c r="JY250" s="309"/>
      <c r="JZ250" s="309"/>
      <c r="KA250" s="309"/>
      <c r="KB250" s="309"/>
      <c r="KC250" s="309"/>
      <c r="KD250" s="309"/>
      <c r="KE250" s="309"/>
      <c r="KF250" s="309"/>
      <c r="KG250" s="309"/>
      <c r="KH250" s="309"/>
      <c r="KI250" s="309"/>
      <c r="KJ250" s="309"/>
      <c r="KK250" s="309"/>
      <c r="KL250" s="309"/>
      <c r="KM250" s="309"/>
      <c r="KN250" s="309"/>
      <c r="KO250" s="309"/>
      <c r="KP250" s="309"/>
      <c r="KQ250" s="309"/>
      <c r="KR250" s="309"/>
      <c r="KS250" s="309"/>
      <c r="KT250" s="309"/>
      <c r="KU250" s="309"/>
      <c r="KV250" s="309"/>
      <c r="KW250" s="309"/>
      <c r="KX250" s="309"/>
      <c r="KY250" s="309"/>
      <c r="KZ250" s="309"/>
      <c r="LA250" s="309"/>
      <c r="LC250" s="302" t="str">
        <f t="shared" si="22"/>
        <v/>
      </c>
      <c r="LD250" s="354" t="str" cm="1">
        <f t="array" ref="LD250">IFERROR(
    (((D250/FRACAS!$AY$1)*60))
    /
    (((D250/FRACAS!$AY$1)*60) + SUMPRODUCT((FRACAS!$B$5:$B$9997=D$4)*(FRACAS!$D$5:$D$9997&lt;=D250)*(IFERROR(FRACAS!$AM$5:$AM$9997,0)))
    ),"")</f>
        <v/>
      </c>
      <c r="LE250" s="354" t="str" cm="1">
        <f t="array" ref="LE250">IFERROR(
    (((E250/FRACAS!$AY$1)*60))
    /
    (((E250/FRACAS!$AY$1)*60) + SUMPRODUCT((FRACAS!$B$5:$B$9997=E$4)*(FRACAS!$D$5:$D$9997&lt;=E250)*(IFERROR(FRACAS!$AM$5:$AM$9997,0)))
    ),"")</f>
        <v/>
      </c>
      <c r="LF250" s="354" t="str" cm="1">
        <f t="array" ref="LF250">IFERROR(
    (((F250/FRACAS!$AY$1)*60))
    /
    (((F250/FRACAS!$AY$1)*60) + SUMPRODUCT((FRACAS!$B$5:$B$9997=F$4)*(FRACAS!$D$5:$D$9997&lt;=F250)*(IFERROR(FRACAS!$AM$5:$AM$9997,0)))
    ),"")</f>
        <v/>
      </c>
      <c r="LG250" s="354" t="str" cm="1">
        <f t="array" ref="LG250">IFERROR(
    (((G250/FRACAS!$AY$1)*60))
    /
    (((G250/FRACAS!$AY$1)*60) + SUMPRODUCT((FRACAS!$B$5:$B$9997=G$4)*(FRACAS!$D$5:$D$9997&lt;=G250)*(IFERROR(FRACAS!$AM$5:$AM$9997,0)))
    ),"")</f>
        <v/>
      </c>
      <c r="LH250" s="354" t="str" cm="1">
        <f t="array" ref="LH250">IFERROR(
    (((H250/FRACAS!$AY$1)*60))
    /
    (((H250/FRACAS!$AY$1)*60) + SUMPRODUCT((FRACAS!$B$5:$B$9997=H$4)*(FRACAS!$D$5:$D$9997&lt;=H250)*(IFERROR(FRACAS!$AM$5:$AM$9997,0)))
    ),"")</f>
        <v/>
      </c>
      <c r="LI250" s="354" t="str" cm="1">
        <f t="array" ref="LI250">IFERROR(
    (((I250/FRACAS!$AY$1)*60))
    /
    (((I250/FRACAS!$AY$1)*60) + SUMPRODUCT((FRACAS!$B$5:$B$9997=I$4)*(FRACAS!$D$5:$D$9997&lt;=I250)*(IFERROR(FRACAS!$AM$5:$AM$9997,0)))
    ),"")</f>
        <v/>
      </c>
      <c r="LJ250" s="354" t="str" cm="1">
        <f t="array" ref="LJ250">IFERROR(
    (((J250/FRACAS!$AY$1)*60))
    /
    (((J250/FRACAS!$AY$1)*60) + SUMPRODUCT((FRACAS!$B$5:$B$9997=J$4)*(FRACAS!$D$5:$D$9997&lt;=J250)*(IFERROR(FRACAS!$AM$5:$AM$9997,0)))
    ),"")</f>
        <v/>
      </c>
      <c r="LK250" s="354" t="str" cm="1">
        <f t="array" ref="LK250">IFERROR(
    (((K250/FRACAS!$AY$1)*60))
    /
    (((K250/FRACAS!$AY$1)*60) + SUMPRODUCT((FRACAS!$B$5:$B$9997=K$4)*(FRACAS!$D$5:$D$9997&lt;=K250)*(IFERROR(FRACAS!$AM$5:$AM$9997,0)))
    ),"")</f>
        <v/>
      </c>
      <c r="LL250" s="354" t="str" cm="1">
        <f t="array" ref="LL250">IFERROR(
    (((L250/FRACAS!$AY$1)*60))
    /
    (((L250/FRACAS!$AY$1)*60) + SUMPRODUCT((FRACAS!$B$5:$B$9997=L$4)*(FRACAS!$D$5:$D$9997&lt;=L250)*(IFERROR(FRACAS!$AM$5:$AM$9997,0)))
    ),"")</f>
        <v/>
      </c>
      <c r="LM250" s="354" t="str" cm="1">
        <f t="array" ref="LM250">IFERROR(
    (((M250/FRACAS!$AY$1)*60))
    /
    (((M250/FRACAS!$AY$1)*60) + SUMPRODUCT((FRACAS!$B$5:$B$9997=M$4)*(FRACAS!$D$5:$D$9997&lt;=M250)*(IFERROR(FRACAS!$AM$5:$AM$9997,0)))
    ),"")</f>
        <v/>
      </c>
      <c r="LN250" s="308"/>
      <c r="LO250" s="276"/>
      <c r="LP250" s="276"/>
      <c r="LQ250" s="276"/>
      <c r="LR250" s="276"/>
      <c r="LS250" s="276"/>
      <c r="LT250" s="276"/>
      <c r="LU250" s="276"/>
      <c r="LV250" s="276"/>
      <c r="LW250" s="276"/>
      <c r="LX250" s="276"/>
      <c r="LY250" s="276"/>
      <c r="LZ250" s="276"/>
      <c r="MA250" s="276"/>
      <c r="MB250" s="276"/>
      <c r="MC250" s="276"/>
      <c r="MD250" s="276"/>
      <c r="ME250" s="276"/>
      <c r="MF250" s="276"/>
      <c r="MG250" s="276"/>
      <c r="MH250" s="276"/>
      <c r="MI250" s="276"/>
      <c r="MJ250" s="276"/>
      <c r="MK250" s="276"/>
      <c r="ML250" s="276"/>
      <c r="MM250" s="276"/>
      <c r="MN250" s="276"/>
      <c r="MO250" s="276"/>
      <c r="MP250" s="276"/>
      <c r="MQ250" s="276"/>
      <c r="MR250" s="276"/>
      <c r="MS250" s="276"/>
      <c r="MT250" s="276"/>
      <c r="MU250" s="276"/>
      <c r="MV250" s="276"/>
      <c r="MW250" s="276"/>
      <c r="MX250" s="276"/>
      <c r="MY250" s="276"/>
      <c r="MZ250" s="276"/>
      <c r="NA250" s="277"/>
      <c r="ND250" s="345">
        <f t="shared" si="23"/>
        <v>0</v>
      </c>
      <c r="NE250" s="346" t="str">
        <f t="shared" si="21"/>
        <v/>
      </c>
      <c r="NF250" s="347" t="str" cm="1">
        <f t="array" ref="NF250">IF($ND250=0,"",(IFERROR( (IFERROR($ND250/FRACAS!$AY$1*60,0) - SUMPRODUCT( (FRACAS!$K$5:$K$9999=NF$2) * IFERROR(FRACAS!$AN$5:$AN$9999,0) ) ) / IFERROR($ND250/FRACAS!$AY$1*60,0), 1 )))</f>
        <v/>
      </c>
      <c r="NG250" s="347" t="str" cm="1">
        <f t="array" ref="NG250">IF($ND250=0,"",(IFERROR( (IFERROR($ND250/FRACAS!$AY$1*60,0) - SUMPRODUCT( (FRACAS!$K$5:$K$9999=NG$2) * IFERROR(FRACAS!$AN$5:$AN$9999,0) ) ) / IFERROR($ND250/FRACAS!$AY$1*60,0), 1 )))</f>
        <v/>
      </c>
      <c r="NH250" s="347" t="str" cm="1">
        <f t="array" ref="NH250">IF($ND250=0,"",(IFERROR( (IFERROR($ND250/FRACAS!$AY$1*60,0) - SUMPRODUCT( (FRACAS!$K$5:$K$9999=NH$2) * IFERROR(FRACAS!$AN$5:$AN$9999,0) ) ) / IFERROR($ND250/FRACAS!$AY$1*60,0), 1 )))</f>
        <v/>
      </c>
      <c r="NI250" s="347" t="str" cm="1">
        <f t="array" ref="NI250">IF($ND250=0,"",(IFERROR( (IFERROR($ND250/FRACAS!$AY$1*60,0) - SUMPRODUCT( (FRACAS!$K$5:$K$9999=NI$2) * IFERROR(FRACAS!$AN$5:$AN$9999,0) ) ) / IFERROR($ND250/FRACAS!$AY$1*60,0), 1 )))</f>
        <v/>
      </c>
      <c r="NJ250" s="347" t="str" cm="1">
        <f t="array" ref="NJ250">IF($ND250=0,"",(IFERROR( (IFERROR($ND250/FRACAS!$AY$1*60,0) - SUMPRODUCT( (FRACAS!$K$5:$K$9999=NJ$2) * IFERROR(FRACAS!$AN$5:$AN$9999,0) ) ) / IFERROR($ND250/FRACAS!$AY$1*60,0), 1 )))</f>
        <v/>
      </c>
      <c r="NK250" s="347" t="str" cm="1">
        <f t="array" ref="NK250">IF($ND250=0,"",(IFERROR( (IFERROR($ND250/FRACAS!$AY$1*60,0) - SUMPRODUCT( (FRACAS!$K$5:$K$9999=NK$2) * IFERROR(FRACAS!$AN$5:$AN$9999,0) ) ) / IFERROR($ND250/FRACAS!$AY$1*60,0), 1 )))</f>
        <v/>
      </c>
      <c r="NL250" s="347" t="str" cm="1">
        <f t="array" ref="NL250">IF($ND250=0,"",(IFERROR( (IFERROR($ND250/FRACAS!$AY$1*60,0) - SUMPRODUCT( (FRACAS!$K$5:$K$9999=NL$2) * IFERROR(FRACAS!$AN$5:$AN$9999,0) ) ) / IFERROR($ND250/FRACAS!$AY$1*60,0), 1 )))</f>
        <v/>
      </c>
      <c r="NM250" s="347" t="str" cm="1">
        <f t="array" ref="NM250">IF($ND250=0,"",(IFERROR( (IFERROR($ND250/FRACAS!$AY$1*60,0) - SUMPRODUCT( (FRACAS!$K$5:$K$9999=NM$2) * IFERROR(FRACAS!$AN$5:$AN$9999,0) ) ) / IFERROR($ND250/FRACAS!$AY$1*60,0), 1 )))</f>
        <v/>
      </c>
      <c r="NN250" s="347" t="str" cm="1">
        <f t="array" ref="NN250">IF($ND250=0,"",(IFERROR( (IFERROR($ND250/FRACAS!$AY$1*60,0) - SUMPRODUCT( (FRACAS!$K$5:$K$9999=NN$2) * IFERROR(FRACAS!$AN$5:$AN$9999,0) ) ) / IFERROR($ND250/FRACAS!$AY$1*60,0), 1 )))</f>
        <v/>
      </c>
      <c r="NO250" s="347" t="str" cm="1">
        <f t="array" ref="NO250">IF($ND250=0,"",(IFERROR( (IFERROR($ND250/FRACAS!$AY$1*60,0) - SUMPRODUCT( (FRACAS!$K$5:$K$9999=NO$2) * IFERROR(FRACAS!$AN$5:$AN$9999,0) ) ) / IFERROR($ND250/FRACAS!$AY$1*60,0), 1 )))</f>
        <v/>
      </c>
      <c r="NP250" s="347" t="str" cm="1">
        <f t="array" ref="NP250">IF($ND250=0,"",(IFERROR( (IFERROR($ND250/FRACAS!$AY$1*60,0) - SUMPRODUCT( (FRACAS!$K$5:$K$9999=NP$2) * IFERROR(FRACAS!$AN$5:$AN$9999,0) ) ) / IFERROR($ND250/FRACAS!$AY$1*60,0), 1 )))</f>
        <v/>
      </c>
      <c r="NQ250" s="347" t="str" cm="1">
        <f t="array" ref="NQ250">IF($ND250=0,"",(IFERROR( (IFERROR($ND250/FRACAS!$AY$1*60,0) - SUMPRODUCT( (FRACAS!$K$5:$K$9999=NQ$2) * IFERROR(FRACAS!$AN$5:$AN$9999,0) ) ) / IFERROR($ND250/FRACAS!$AY$1*60,0), 1 )))</f>
        <v/>
      </c>
      <c r="NR250" s="347" t="str" cm="1">
        <f t="array" ref="NR250">IF($ND250=0,"",(IFERROR( (IFERROR($ND250/FRACAS!$AY$1*60,0) - SUMPRODUCT( (FRACAS!$K$5:$K$9999=NR$2) * IFERROR(FRACAS!$AN$5:$AN$9999,0) ) ) / IFERROR($ND250/FRACAS!$AY$1*60,0), 1 )))</f>
        <v/>
      </c>
      <c r="NS250" s="347" t="str" cm="1">
        <f t="array" ref="NS250">IF($ND250=0,"",(IFERROR( (IFERROR($ND250/FRACAS!$AY$1*60,0) - SUMPRODUCT( (FRACAS!$K$5:$K$9999=NS$2) * IFERROR(FRACAS!$AN$5:$AN$9999,0) ) ) / IFERROR($ND250/FRACAS!$AY$1*60,0), 1 )))</f>
        <v/>
      </c>
      <c r="NT250" s="347" t="str" cm="1">
        <f t="array" ref="NT250">IF($ND250=0,"",(IFERROR( (IFERROR($ND250/FRACAS!$AY$1*60,0) - SUMPRODUCT( (FRACAS!$K$5:$K$9999=NT$2) * IFERROR(FRACAS!$AN$5:$AN$9999,0) ) ) / IFERROR($ND250/FRACAS!$AY$1*60,0), 1 )))</f>
        <v/>
      </c>
      <c r="NU250" s="347" t="str" cm="1">
        <f t="array" ref="NU250">IF($ND250=0,"",(IFERROR( (IFERROR($ND250/FRACAS!$AY$1*60,0) - SUMPRODUCT( (FRACAS!$K$5:$K$9999=NU$2) * IFERROR(FRACAS!$AN$5:$AN$9999,0) ) ) / IFERROR($ND250/FRACAS!$AY$1*60,0), 1 )))</f>
        <v/>
      </c>
      <c r="NV250" s="347" t="str" cm="1">
        <f t="array" ref="NV250">IF($ND250=0,"",(IFERROR( (IFERROR($ND250/FRACAS!$AY$1*60,0) - SUMPRODUCT( (FRACAS!$K$5:$K$9999=NV$2) * IFERROR(FRACAS!$AN$5:$AN$9999,0) ) ) / IFERROR($ND250/FRACAS!$AY$1*60,0), 1 )))</f>
        <v/>
      </c>
      <c r="NW250" s="347" t="str" cm="1">
        <f t="array" ref="NW250">IF($ND250=0,"",(IFERROR( (IFERROR($ND250/FRACAS!$AY$1*60,0) - SUMPRODUCT( (FRACAS!$K$5:$K$9999=NW$2) * IFERROR(FRACAS!$AN$5:$AN$9999,0) ) ) / IFERROR($ND250/FRACAS!$AY$1*60,0), 1 )))</f>
        <v/>
      </c>
      <c r="NX250" s="347" t="str" cm="1">
        <f t="array" ref="NX250">IF($ND250=0,"",(IFERROR( (IFERROR($ND250/FRACAS!$AY$1*60,0) - SUMPRODUCT( (FRACAS!$K$5:$K$9999=NX$2) * IFERROR(FRACAS!$AN$5:$AN$9999,0) ) ) / IFERROR($ND250/FRACAS!$AY$1*60,0), 1 )))</f>
        <v/>
      </c>
      <c r="NY250" s="347" t="str" cm="1">
        <f t="array" ref="NY250">IF($ND250=0,"",(IFERROR( (IFERROR($ND250/FRACAS!$AY$1*60,0) - SUMPRODUCT( (FRACAS!$K$5:$K$9999=NY$2) * IFERROR(FRACAS!$AN$5:$AN$9999,0) ) ) / IFERROR($ND250/FRACAS!$AY$1*60,0), 1 )))</f>
        <v/>
      </c>
      <c r="NZ250" s="347" t="str" cm="1">
        <f t="array" ref="NZ250">IF($ND250=0,"",(IFERROR( (IFERROR($ND250/FRACAS!$AY$1*60,0) - SUMPRODUCT( (FRACAS!$K$5:$K$9999=NZ$2) * IFERROR(FRACAS!$AN$5:$AN$9999,0) ) ) / IFERROR($ND250/FRACAS!$AY$1*60,0), 1 )))</f>
        <v/>
      </c>
      <c r="OA250" s="347" t="str" cm="1">
        <f t="array" ref="OA250">IF($ND250=0,"",(IFERROR( (IFERROR($ND250/FRACAS!$AY$1*60,0) - SUMPRODUCT( (FRACAS!$K$5:$K$9999=OA$2) * IFERROR(FRACAS!$AN$5:$AN$9999,0) ) ) / IFERROR($ND250/FRACAS!$AY$1*60,0), 1 )))</f>
        <v/>
      </c>
      <c r="OB250" s="347" t="str" cm="1">
        <f t="array" ref="OB250">IF($ND250=0,"",(IFERROR( (IFERROR($ND250/FRACAS!$AY$1*60,0) - SUMPRODUCT( (FRACAS!$K$5:$K$9999=OB$2) * IFERROR(FRACAS!$AN$5:$AN$9999,0) ) ) / IFERROR($ND250/FRACAS!$AY$1*60,0), 1 )))</f>
        <v/>
      </c>
      <c r="OC250" s="347" t="str" cm="1">
        <f t="array" ref="OC250">IF($ND250=0,"",(IFERROR( (IFERROR($ND250/FRACAS!$AY$1*60,0) - SUMPRODUCT( (FRACAS!$K$5:$K$9999=OC$2) * IFERROR(FRACAS!$AN$5:$AN$9999,0) ) ) / IFERROR($ND250/FRACAS!$AY$1*60,0), 1 )))</f>
        <v/>
      </c>
      <c r="OD250" s="347" t="str" cm="1">
        <f t="array" ref="OD250">IF($ND250=0,"",(IFERROR( (IFERROR($ND250/FRACAS!$AY$1*60,0) - SUMPRODUCT( (FRACAS!$K$5:$K$9999=OD$2) * IFERROR(FRACAS!$AN$5:$AN$9999,0) ) ) / IFERROR($ND250/FRACAS!$AY$1*60,0), 1 )))</f>
        <v/>
      </c>
      <c r="OE250" s="347" t="str" cm="1">
        <f t="array" ref="OE250">IF($ND250=0,"",(IFERROR( (IFERROR($ND250/FRACAS!$AY$1*60,0) - SUMPRODUCT( (FRACAS!$K$5:$K$9999=OE$2) * IFERROR(FRACAS!$AN$5:$AN$9999,0) ) ) / IFERROR($ND250/FRACAS!$AY$1*60,0), 1 )))</f>
        <v/>
      </c>
      <c r="OF250" s="347" t="str" cm="1">
        <f t="array" ref="OF250">IF($ND250=0,"",(IFERROR( (IFERROR($ND250/FRACAS!$AY$1*60,0) - SUMPRODUCT( (FRACAS!$K$5:$K$9999=OF$2) * IFERROR(FRACAS!$AN$5:$AN$9999,0) ) ) / IFERROR($ND250/FRACAS!$AY$1*60,0), 1 )))</f>
        <v/>
      </c>
      <c r="OG250" s="347" t="str" cm="1">
        <f t="array" ref="OG250">IF($ND250=0,"",(IFERROR( (IFERROR($ND250/FRACAS!$AY$1*60,0) - SUMPRODUCT( (FRACAS!$K$5:$K$9999=OG$2) * IFERROR(FRACAS!$AN$5:$AN$9999,0) ) ) / IFERROR($ND250/FRACAS!$AY$1*60,0), 1 )))</f>
        <v/>
      </c>
      <c r="OH250" s="347" t="str" cm="1">
        <f t="array" ref="OH250">IF($ND250=0,"",(IFERROR( (IFERROR($ND250/FRACAS!$AY$1*60,0) - SUMPRODUCT( (FRACAS!$K$5:$K$9999=OH$2) * IFERROR(FRACAS!$AN$5:$AN$9999,0) ) ) / IFERROR($ND250/FRACAS!$AY$1*60,0), 1 )))</f>
        <v/>
      </c>
      <c r="OI250" s="347" t="str" cm="1">
        <f t="array" ref="OI250">IF($ND250=0,"",(IFERROR( (IFERROR($ND250/FRACAS!$AY$1*60,0) - SUMPRODUCT( (FRACAS!$K$5:$K$9999=OI$2) * IFERROR(FRACAS!$AN$5:$AN$9999,0) ) ) / IFERROR($ND250/FRACAS!$AY$1*60,0), 1 )))</f>
        <v/>
      </c>
      <c r="OJ250" s="347" t="str" cm="1">
        <f t="array" ref="OJ250">IF($ND250=0,"",(IFERROR( (IFERROR($ND250/FRACAS!$AY$1*60,0) - SUMPRODUCT( (FRACAS!$K$5:$K$9999=OJ$2) * IFERROR(FRACAS!$AN$5:$AN$9999,0) ) ) / IFERROR($ND250/FRACAS!$AY$1*60,0), 1 )))</f>
        <v/>
      </c>
      <c r="OK250" s="347" t="str" cm="1">
        <f t="array" ref="OK250">IF($ND250=0,"",(IFERROR( (IFERROR($ND250/FRACAS!$AY$1*60,0) - SUMPRODUCT( (FRACAS!$K$5:$K$9999=OK$2) * IFERROR(FRACAS!$AN$5:$AN$9999,0) ) ) / IFERROR($ND250/FRACAS!$AY$1*60,0), 1 )))</f>
        <v/>
      </c>
      <c r="OL250" s="347" t="str" cm="1">
        <f t="array" ref="OL250">IF($ND250=0,"",(IFERROR( (IFERROR($ND250/FRACAS!$AY$1*60,0) - SUMPRODUCT( (FRACAS!$K$5:$K$9999=OL$2) * IFERROR(FRACAS!$AN$5:$AN$9999,0) ) ) / IFERROR($ND250/FRACAS!$AY$1*60,0), 1 )))</f>
        <v/>
      </c>
      <c r="OM250" s="347" t="str" cm="1">
        <f t="array" ref="OM250">IF($ND250=0,"",(IFERROR( (IFERROR($ND250/FRACAS!$AY$1*60,0) - SUMPRODUCT( (FRACAS!$K$5:$K$9999=OM$2) * IFERROR(FRACAS!$AN$5:$AN$9999,0) ) ) / IFERROR($ND250/FRACAS!$AY$1*60,0), 1 )))</f>
        <v/>
      </c>
      <c r="ON250" s="347" t="str" cm="1">
        <f t="array" ref="ON250">IF($ND250=0,"",(IFERROR( (IFERROR($ND250/FRACAS!$AY$1*60,0) - SUMPRODUCT( (FRACAS!$K$5:$K$9999=ON$2) * IFERROR(FRACAS!$AN$5:$AN$9999,0) ) ) / IFERROR($ND250/FRACAS!$AY$1*60,0), 1 )))</f>
        <v/>
      </c>
    </row>
    <row r="251" spans="2:404" ht="15" customHeight="1">
      <c r="B251" s="301" t="s">
        <v>254</v>
      </c>
      <c r="C251" s="302">
        <v>46983</v>
      </c>
      <c r="D251" s="279"/>
      <c r="E251" s="279"/>
      <c r="F251" s="279"/>
      <c r="G251" s="279"/>
      <c r="H251" s="279"/>
      <c r="I251" s="279"/>
      <c r="J251" s="279"/>
      <c r="K251" s="279"/>
      <c r="L251" s="279"/>
      <c r="M251" s="280"/>
      <c r="N251" s="305"/>
      <c r="O251" s="279"/>
      <c r="P251" s="279"/>
      <c r="Q251" s="279"/>
      <c r="R251" s="279"/>
      <c r="S251" s="279"/>
      <c r="T251" s="279"/>
      <c r="U251" s="279"/>
      <c r="V251" s="279"/>
      <c r="W251" s="279"/>
      <c r="X251" s="279"/>
      <c r="Y251" s="279"/>
      <c r="Z251" s="279"/>
      <c r="AA251" s="279"/>
      <c r="AB251" s="279"/>
      <c r="AC251" s="279"/>
      <c r="AD251" s="279"/>
      <c r="AE251" s="279"/>
      <c r="AF251" s="279"/>
      <c r="AG251" s="279"/>
      <c r="AH251" s="279"/>
      <c r="AI251" s="279"/>
      <c r="AJ251" s="279"/>
      <c r="AK251" s="279"/>
      <c r="AL251" s="279"/>
      <c r="AM251" s="279"/>
      <c r="AN251" s="279"/>
      <c r="AO251" s="279"/>
      <c r="AP251" s="279"/>
      <c r="AQ251" s="279"/>
      <c r="AR251" s="279"/>
      <c r="AS251" s="279"/>
      <c r="AT251" s="279"/>
      <c r="AU251" s="279"/>
      <c r="AV251" s="279"/>
      <c r="AW251" s="279"/>
      <c r="AX251" s="279"/>
      <c r="AY251" s="279"/>
      <c r="AZ251" s="279"/>
      <c r="BA251" s="280"/>
      <c r="BB251" s="266"/>
      <c r="BD251" s="352"/>
      <c r="BE251" s="352"/>
      <c r="BF251" s="352"/>
      <c r="BG251" s="352"/>
      <c r="BH251" s="352"/>
      <c r="BI251" s="352"/>
      <c r="BJ251" s="352"/>
      <c r="BK251" s="352"/>
      <c r="BL251" s="352"/>
      <c r="BM251" s="352"/>
      <c r="BN251" s="352"/>
      <c r="BO251" s="352"/>
      <c r="BP251" s="352"/>
      <c r="BQ251" s="352"/>
      <c r="BR251" s="352"/>
      <c r="BS251" s="352"/>
      <c r="BT251" s="352"/>
      <c r="BU251" s="352"/>
      <c r="BV251" s="352"/>
      <c r="BW251" s="352"/>
      <c r="BX251" s="352"/>
      <c r="BY251" s="352"/>
      <c r="BZ251" s="352"/>
      <c r="CA251" s="352"/>
      <c r="CB251" s="352"/>
      <c r="CC251" s="352"/>
      <c r="CD251" s="352"/>
      <c r="CE251" s="352"/>
      <c r="CF251" s="352"/>
      <c r="CG251" s="352"/>
      <c r="CH251" s="352"/>
      <c r="CI251" s="352"/>
      <c r="CJ251" s="352"/>
      <c r="CK251" s="352"/>
      <c r="CL251" s="352"/>
      <c r="CM251" s="352"/>
      <c r="CN251" s="352"/>
      <c r="CO251" s="352"/>
      <c r="CP251" s="352"/>
      <c r="CQ251" s="352"/>
      <c r="CR251" s="352"/>
      <c r="CS251" s="352"/>
      <c r="CT251" s="352"/>
      <c r="CU251" s="352"/>
      <c r="CV251" s="352"/>
      <c r="CW251" s="352"/>
      <c r="CX251" s="352"/>
      <c r="CY251" s="352"/>
      <c r="CZ251" s="352"/>
      <c r="DA251" s="352"/>
      <c r="DC251" s="266">
        <f t="shared" si="19"/>
        <v>0</v>
      </c>
      <c r="DD251" s="302" t="str">
        <f t="shared" si="20"/>
        <v/>
      </c>
      <c r="DE251" s="328" t="str">
        <f>IF(D251&gt; 0,(COUNTIFS(FRACAS!$B$5:$B$9997, D$4, FRACAS!$D$5:$D$9997, "&lt;="&amp;D251)), "" )</f>
        <v/>
      </c>
      <c r="DF251" s="282" t="str">
        <f>IF(E251&gt; 0,(COUNTIFS(FRACAS!$B$5:$B$9997, E$4, FRACAS!$D$5:$D$9997, "&lt;="&amp;E251)), "" )</f>
        <v/>
      </c>
      <c r="DG251" s="282" t="str">
        <f>IF(F251&gt; 0,(COUNTIFS(FRACAS!$B$5:$B$9997, F$4, FRACAS!$D$5:$D$9997, "&lt;="&amp;F251)), "" )</f>
        <v/>
      </c>
      <c r="DH251" s="282" t="str">
        <f>IF(G251&gt; 0,(COUNTIFS(FRACAS!$B$5:$B$9997, G$4, FRACAS!$D$5:$D$9997, "&lt;="&amp;G251)), "" )</f>
        <v/>
      </c>
      <c r="DI251" s="282" t="str">
        <f>IF(H251&gt; 0,(COUNTIFS(FRACAS!$B$5:$B$9997, H$4, FRACAS!$D$5:$D$9997, "&lt;="&amp;H251)), "" )</f>
        <v/>
      </c>
      <c r="DJ251" s="282" t="str">
        <f>IF(I251&gt; 0,(COUNTIFS(FRACAS!$B$5:$B$9997, I$4, FRACAS!$D$5:$D$9997, "&lt;="&amp;I251)), "" )</f>
        <v/>
      </c>
      <c r="DK251" s="282" t="str">
        <f>IF(J251&gt; 0,(COUNTIFS(FRACAS!$B$5:$B$9997, J$4, FRACAS!$D$5:$D$9997, "&lt;="&amp;J251)), "" )</f>
        <v/>
      </c>
      <c r="DL251" s="282" t="str">
        <f>IF(K251&gt; 0,(COUNTIFS(FRACAS!$B$5:$B$9997, K$4, FRACAS!$D$5:$D$9997, "&lt;="&amp;K251)), "" )</f>
        <v/>
      </c>
      <c r="DM251" s="282" t="str">
        <f>IF(L251&gt; 0,(COUNTIFS(FRACAS!$B$5:$B$9997, L$4, FRACAS!$D$5:$D$9997, "&lt;="&amp;L251)), "" )</f>
        <v/>
      </c>
      <c r="DN251" s="282" t="str">
        <f>IF(M251&gt; 0,(COUNTIFS(FRACAS!$B$5:$B$9997, M$4, FRACAS!$D$5:$D$9997, "&lt;="&amp;M251)), "" )</f>
        <v/>
      </c>
      <c r="DO251" s="308"/>
      <c r="DP251" s="276"/>
      <c r="DQ251" s="276"/>
      <c r="DR251" s="276"/>
      <c r="DS251" s="276"/>
      <c r="DT251" s="276"/>
      <c r="DU251" s="276"/>
      <c r="DV251" s="276"/>
      <c r="DW251" s="276"/>
      <c r="DX251" s="276"/>
      <c r="DY251" s="276"/>
      <c r="DZ251" s="276"/>
      <c r="EA251" s="276"/>
      <c r="EB251" s="276"/>
      <c r="EC251" s="276"/>
      <c r="ED251" s="276"/>
      <c r="EE251" s="276"/>
      <c r="EF251" s="276"/>
      <c r="EG251" s="276"/>
      <c r="EH251" s="276"/>
      <c r="EI251" s="276"/>
      <c r="EJ251" s="276"/>
      <c r="EK251" s="276"/>
      <c r="EL251" s="276"/>
      <c r="EM251" s="276"/>
      <c r="EN251" s="276"/>
      <c r="EO251" s="276"/>
      <c r="EP251" s="276"/>
      <c r="EQ251" s="276"/>
      <c r="ER251" s="276"/>
      <c r="ES251" s="276"/>
      <c r="ET251" s="276"/>
      <c r="EU251" s="276"/>
      <c r="EV251" s="276"/>
      <c r="EW251" s="276"/>
      <c r="EX251" s="276"/>
      <c r="EY251" s="276"/>
      <c r="EZ251" s="276"/>
      <c r="FA251" s="276"/>
      <c r="FB251" s="277"/>
      <c r="JN251" s="310"/>
      <c r="JO251" s="309"/>
      <c r="JP251" s="309"/>
      <c r="JQ251" s="309"/>
      <c r="JR251" s="309"/>
      <c r="JS251" s="309"/>
      <c r="JT251" s="309"/>
      <c r="JU251" s="309"/>
      <c r="JV251" s="309"/>
      <c r="JW251" s="309"/>
      <c r="JX251" s="309"/>
      <c r="JY251" s="309"/>
      <c r="JZ251" s="309"/>
      <c r="KA251" s="309"/>
      <c r="KB251" s="309"/>
      <c r="KC251" s="309"/>
      <c r="KD251" s="309"/>
      <c r="KE251" s="309"/>
      <c r="KF251" s="309"/>
      <c r="KG251" s="309"/>
      <c r="KH251" s="309"/>
      <c r="KI251" s="309"/>
      <c r="KJ251" s="309"/>
      <c r="KK251" s="309"/>
      <c r="KL251" s="309"/>
      <c r="KM251" s="309"/>
      <c r="KN251" s="309"/>
      <c r="KO251" s="309"/>
      <c r="KP251" s="309"/>
      <c r="KQ251" s="309"/>
      <c r="KR251" s="309"/>
      <c r="KS251" s="309"/>
      <c r="KT251" s="309"/>
      <c r="KU251" s="309"/>
      <c r="KV251" s="309"/>
      <c r="KW251" s="309"/>
      <c r="KX251" s="309"/>
      <c r="KY251" s="309"/>
      <c r="KZ251" s="309"/>
      <c r="LA251" s="309"/>
      <c r="LC251" s="302" t="str">
        <f t="shared" si="22"/>
        <v/>
      </c>
      <c r="LD251" s="354" t="str" cm="1">
        <f t="array" ref="LD251">IFERROR(
    (((D251/FRACAS!$AY$1)*60))
    /
    (((D251/FRACAS!$AY$1)*60) + SUMPRODUCT((FRACAS!$B$5:$B$9997=D$4)*(FRACAS!$D$5:$D$9997&lt;=D251)*(IFERROR(FRACAS!$AM$5:$AM$9997,0)))
    ),"")</f>
        <v/>
      </c>
      <c r="LE251" s="354" t="str" cm="1">
        <f t="array" ref="LE251">IFERROR(
    (((E251/FRACAS!$AY$1)*60))
    /
    (((E251/FRACAS!$AY$1)*60) + SUMPRODUCT((FRACAS!$B$5:$B$9997=E$4)*(FRACAS!$D$5:$D$9997&lt;=E251)*(IFERROR(FRACAS!$AM$5:$AM$9997,0)))
    ),"")</f>
        <v/>
      </c>
      <c r="LF251" s="354" t="str" cm="1">
        <f t="array" ref="LF251">IFERROR(
    (((F251/FRACAS!$AY$1)*60))
    /
    (((F251/FRACAS!$AY$1)*60) + SUMPRODUCT((FRACAS!$B$5:$B$9997=F$4)*(FRACAS!$D$5:$D$9997&lt;=F251)*(IFERROR(FRACAS!$AM$5:$AM$9997,0)))
    ),"")</f>
        <v/>
      </c>
      <c r="LG251" s="354" t="str" cm="1">
        <f t="array" ref="LG251">IFERROR(
    (((G251/FRACAS!$AY$1)*60))
    /
    (((G251/FRACAS!$AY$1)*60) + SUMPRODUCT((FRACAS!$B$5:$B$9997=G$4)*(FRACAS!$D$5:$D$9997&lt;=G251)*(IFERROR(FRACAS!$AM$5:$AM$9997,0)))
    ),"")</f>
        <v/>
      </c>
      <c r="LH251" s="354" t="str" cm="1">
        <f t="array" ref="LH251">IFERROR(
    (((H251/FRACAS!$AY$1)*60))
    /
    (((H251/FRACAS!$AY$1)*60) + SUMPRODUCT((FRACAS!$B$5:$B$9997=H$4)*(FRACAS!$D$5:$D$9997&lt;=H251)*(IFERROR(FRACAS!$AM$5:$AM$9997,0)))
    ),"")</f>
        <v/>
      </c>
      <c r="LI251" s="354" t="str" cm="1">
        <f t="array" ref="LI251">IFERROR(
    (((I251/FRACAS!$AY$1)*60))
    /
    (((I251/FRACAS!$AY$1)*60) + SUMPRODUCT((FRACAS!$B$5:$B$9997=I$4)*(FRACAS!$D$5:$D$9997&lt;=I251)*(IFERROR(FRACAS!$AM$5:$AM$9997,0)))
    ),"")</f>
        <v/>
      </c>
      <c r="LJ251" s="354" t="str" cm="1">
        <f t="array" ref="LJ251">IFERROR(
    (((J251/FRACAS!$AY$1)*60))
    /
    (((J251/FRACAS!$AY$1)*60) + SUMPRODUCT((FRACAS!$B$5:$B$9997=J$4)*(FRACAS!$D$5:$D$9997&lt;=J251)*(IFERROR(FRACAS!$AM$5:$AM$9997,0)))
    ),"")</f>
        <v/>
      </c>
      <c r="LK251" s="354" t="str" cm="1">
        <f t="array" ref="LK251">IFERROR(
    (((K251/FRACAS!$AY$1)*60))
    /
    (((K251/FRACAS!$AY$1)*60) + SUMPRODUCT((FRACAS!$B$5:$B$9997=K$4)*(FRACAS!$D$5:$D$9997&lt;=K251)*(IFERROR(FRACAS!$AM$5:$AM$9997,0)))
    ),"")</f>
        <v/>
      </c>
      <c r="LL251" s="354" t="str" cm="1">
        <f t="array" ref="LL251">IFERROR(
    (((L251/FRACAS!$AY$1)*60))
    /
    (((L251/FRACAS!$AY$1)*60) + SUMPRODUCT((FRACAS!$B$5:$B$9997=L$4)*(FRACAS!$D$5:$D$9997&lt;=L251)*(IFERROR(FRACAS!$AM$5:$AM$9997,0)))
    ),"")</f>
        <v/>
      </c>
      <c r="LM251" s="354" t="str" cm="1">
        <f t="array" ref="LM251">IFERROR(
    (((M251/FRACAS!$AY$1)*60))
    /
    (((M251/FRACAS!$AY$1)*60) + SUMPRODUCT((FRACAS!$B$5:$B$9997=M$4)*(FRACAS!$D$5:$D$9997&lt;=M251)*(IFERROR(FRACAS!$AM$5:$AM$9997,0)))
    ),"")</f>
        <v/>
      </c>
      <c r="LN251" s="308"/>
      <c r="LO251" s="276"/>
      <c r="LP251" s="276"/>
      <c r="LQ251" s="276"/>
      <c r="LR251" s="276"/>
      <c r="LS251" s="276"/>
      <c r="LT251" s="276"/>
      <c r="LU251" s="276"/>
      <c r="LV251" s="276"/>
      <c r="LW251" s="276"/>
      <c r="LX251" s="276"/>
      <c r="LY251" s="276"/>
      <c r="LZ251" s="276"/>
      <c r="MA251" s="276"/>
      <c r="MB251" s="276"/>
      <c r="MC251" s="276"/>
      <c r="MD251" s="276"/>
      <c r="ME251" s="276"/>
      <c r="MF251" s="276"/>
      <c r="MG251" s="276"/>
      <c r="MH251" s="276"/>
      <c r="MI251" s="276"/>
      <c r="MJ251" s="276"/>
      <c r="MK251" s="276"/>
      <c r="ML251" s="276"/>
      <c r="MM251" s="276"/>
      <c r="MN251" s="276"/>
      <c r="MO251" s="276"/>
      <c r="MP251" s="276"/>
      <c r="MQ251" s="276"/>
      <c r="MR251" s="276"/>
      <c r="MS251" s="276"/>
      <c r="MT251" s="276"/>
      <c r="MU251" s="276"/>
      <c r="MV251" s="276"/>
      <c r="MW251" s="276"/>
      <c r="MX251" s="276"/>
      <c r="MY251" s="276"/>
      <c r="MZ251" s="276"/>
      <c r="NA251" s="277"/>
      <c r="ND251" s="345">
        <f t="shared" si="23"/>
        <v>0</v>
      </c>
      <c r="NE251" s="346" t="str">
        <f t="shared" si="21"/>
        <v/>
      </c>
      <c r="NF251" s="347" t="str" cm="1">
        <f t="array" ref="NF251">IF($ND251=0,"",(IFERROR( (IFERROR($ND251/FRACAS!$AY$1*60,0) - SUMPRODUCT( (FRACAS!$K$5:$K$9999=NF$2) * IFERROR(FRACAS!$AN$5:$AN$9999,0) ) ) / IFERROR($ND251/FRACAS!$AY$1*60,0), 1 )))</f>
        <v/>
      </c>
      <c r="NG251" s="347" t="str" cm="1">
        <f t="array" ref="NG251">IF($ND251=0,"",(IFERROR( (IFERROR($ND251/FRACAS!$AY$1*60,0) - SUMPRODUCT( (FRACAS!$K$5:$K$9999=NG$2) * IFERROR(FRACAS!$AN$5:$AN$9999,0) ) ) / IFERROR($ND251/FRACAS!$AY$1*60,0), 1 )))</f>
        <v/>
      </c>
      <c r="NH251" s="347" t="str" cm="1">
        <f t="array" ref="NH251">IF($ND251=0,"",(IFERROR( (IFERROR($ND251/FRACAS!$AY$1*60,0) - SUMPRODUCT( (FRACAS!$K$5:$K$9999=NH$2) * IFERROR(FRACAS!$AN$5:$AN$9999,0) ) ) / IFERROR($ND251/FRACAS!$AY$1*60,0), 1 )))</f>
        <v/>
      </c>
      <c r="NI251" s="347" t="str" cm="1">
        <f t="array" ref="NI251">IF($ND251=0,"",(IFERROR( (IFERROR($ND251/FRACAS!$AY$1*60,0) - SUMPRODUCT( (FRACAS!$K$5:$K$9999=NI$2) * IFERROR(FRACAS!$AN$5:$AN$9999,0) ) ) / IFERROR($ND251/FRACAS!$AY$1*60,0), 1 )))</f>
        <v/>
      </c>
      <c r="NJ251" s="347" t="str" cm="1">
        <f t="array" ref="NJ251">IF($ND251=0,"",(IFERROR( (IFERROR($ND251/FRACAS!$AY$1*60,0) - SUMPRODUCT( (FRACAS!$K$5:$K$9999=NJ$2) * IFERROR(FRACAS!$AN$5:$AN$9999,0) ) ) / IFERROR($ND251/FRACAS!$AY$1*60,0), 1 )))</f>
        <v/>
      </c>
      <c r="NK251" s="347" t="str" cm="1">
        <f t="array" ref="NK251">IF($ND251=0,"",(IFERROR( (IFERROR($ND251/FRACAS!$AY$1*60,0) - SUMPRODUCT( (FRACAS!$K$5:$K$9999=NK$2) * IFERROR(FRACAS!$AN$5:$AN$9999,0) ) ) / IFERROR($ND251/FRACAS!$AY$1*60,0), 1 )))</f>
        <v/>
      </c>
      <c r="NL251" s="347" t="str" cm="1">
        <f t="array" ref="NL251">IF($ND251=0,"",(IFERROR( (IFERROR($ND251/FRACAS!$AY$1*60,0) - SUMPRODUCT( (FRACAS!$K$5:$K$9999=NL$2) * IFERROR(FRACAS!$AN$5:$AN$9999,0) ) ) / IFERROR($ND251/FRACAS!$AY$1*60,0), 1 )))</f>
        <v/>
      </c>
      <c r="NM251" s="347" t="str" cm="1">
        <f t="array" ref="NM251">IF($ND251=0,"",(IFERROR( (IFERROR($ND251/FRACAS!$AY$1*60,0) - SUMPRODUCT( (FRACAS!$K$5:$K$9999=NM$2) * IFERROR(FRACAS!$AN$5:$AN$9999,0) ) ) / IFERROR($ND251/FRACAS!$AY$1*60,0), 1 )))</f>
        <v/>
      </c>
      <c r="NN251" s="347" t="str" cm="1">
        <f t="array" ref="NN251">IF($ND251=0,"",(IFERROR( (IFERROR($ND251/FRACAS!$AY$1*60,0) - SUMPRODUCT( (FRACAS!$K$5:$K$9999=NN$2) * IFERROR(FRACAS!$AN$5:$AN$9999,0) ) ) / IFERROR($ND251/FRACAS!$AY$1*60,0), 1 )))</f>
        <v/>
      </c>
      <c r="NO251" s="347" t="str" cm="1">
        <f t="array" ref="NO251">IF($ND251=0,"",(IFERROR( (IFERROR($ND251/FRACAS!$AY$1*60,0) - SUMPRODUCT( (FRACAS!$K$5:$K$9999=NO$2) * IFERROR(FRACAS!$AN$5:$AN$9999,0) ) ) / IFERROR($ND251/FRACAS!$AY$1*60,0), 1 )))</f>
        <v/>
      </c>
      <c r="NP251" s="347" t="str" cm="1">
        <f t="array" ref="NP251">IF($ND251=0,"",(IFERROR( (IFERROR($ND251/FRACAS!$AY$1*60,0) - SUMPRODUCT( (FRACAS!$K$5:$K$9999=NP$2) * IFERROR(FRACAS!$AN$5:$AN$9999,0) ) ) / IFERROR($ND251/FRACAS!$AY$1*60,0), 1 )))</f>
        <v/>
      </c>
      <c r="NQ251" s="347" t="str" cm="1">
        <f t="array" ref="NQ251">IF($ND251=0,"",(IFERROR( (IFERROR($ND251/FRACAS!$AY$1*60,0) - SUMPRODUCT( (FRACAS!$K$5:$K$9999=NQ$2) * IFERROR(FRACAS!$AN$5:$AN$9999,0) ) ) / IFERROR($ND251/FRACAS!$AY$1*60,0), 1 )))</f>
        <v/>
      </c>
      <c r="NR251" s="347" t="str" cm="1">
        <f t="array" ref="NR251">IF($ND251=0,"",(IFERROR( (IFERROR($ND251/FRACAS!$AY$1*60,0) - SUMPRODUCT( (FRACAS!$K$5:$K$9999=NR$2) * IFERROR(FRACAS!$AN$5:$AN$9999,0) ) ) / IFERROR($ND251/FRACAS!$AY$1*60,0), 1 )))</f>
        <v/>
      </c>
      <c r="NS251" s="347" t="str" cm="1">
        <f t="array" ref="NS251">IF($ND251=0,"",(IFERROR( (IFERROR($ND251/FRACAS!$AY$1*60,0) - SUMPRODUCT( (FRACAS!$K$5:$K$9999=NS$2) * IFERROR(FRACAS!$AN$5:$AN$9999,0) ) ) / IFERROR($ND251/FRACAS!$AY$1*60,0), 1 )))</f>
        <v/>
      </c>
      <c r="NT251" s="347" t="str" cm="1">
        <f t="array" ref="NT251">IF($ND251=0,"",(IFERROR( (IFERROR($ND251/FRACAS!$AY$1*60,0) - SUMPRODUCT( (FRACAS!$K$5:$K$9999=NT$2) * IFERROR(FRACAS!$AN$5:$AN$9999,0) ) ) / IFERROR($ND251/FRACAS!$AY$1*60,0), 1 )))</f>
        <v/>
      </c>
      <c r="NU251" s="347" t="str" cm="1">
        <f t="array" ref="NU251">IF($ND251=0,"",(IFERROR( (IFERROR($ND251/FRACAS!$AY$1*60,0) - SUMPRODUCT( (FRACAS!$K$5:$K$9999=NU$2) * IFERROR(FRACAS!$AN$5:$AN$9999,0) ) ) / IFERROR($ND251/FRACAS!$AY$1*60,0), 1 )))</f>
        <v/>
      </c>
      <c r="NV251" s="347" t="str" cm="1">
        <f t="array" ref="NV251">IF($ND251=0,"",(IFERROR( (IFERROR($ND251/FRACAS!$AY$1*60,0) - SUMPRODUCT( (FRACAS!$K$5:$K$9999=NV$2) * IFERROR(FRACAS!$AN$5:$AN$9999,0) ) ) / IFERROR($ND251/FRACAS!$AY$1*60,0), 1 )))</f>
        <v/>
      </c>
      <c r="NW251" s="347" t="str" cm="1">
        <f t="array" ref="NW251">IF($ND251=0,"",(IFERROR( (IFERROR($ND251/FRACAS!$AY$1*60,0) - SUMPRODUCT( (FRACAS!$K$5:$K$9999=NW$2) * IFERROR(FRACAS!$AN$5:$AN$9999,0) ) ) / IFERROR($ND251/FRACAS!$AY$1*60,0), 1 )))</f>
        <v/>
      </c>
      <c r="NX251" s="347" t="str" cm="1">
        <f t="array" ref="NX251">IF($ND251=0,"",(IFERROR( (IFERROR($ND251/FRACAS!$AY$1*60,0) - SUMPRODUCT( (FRACAS!$K$5:$K$9999=NX$2) * IFERROR(FRACAS!$AN$5:$AN$9999,0) ) ) / IFERROR($ND251/FRACAS!$AY$1*60,0), 1 )))</f>
        <v/>
      </c>
      <c r="NY251" s="347" t="str" cm="1">
        <f t="array" ref="NY251">IF($ND251=0,"",(IFERROR( (IFERROR($ND251/FRACAS!$AY$1*60,0) - SUMPRODUCT( (FRACAS!$K$5:$K$9999=NY$2) * IFERROR(FRACAS!$AN$5:$AN$9999,0) ) ) / IFERROR($ND251/FRACAS!$AY$1*60,0), 1 )))</f>
        <v/>
      </c>
      <c r="NZ251" s="347" t="str" cm="1">
        <f t="array" ref="NZ251">IF($ND251=0,"",(IFERROR( (IFERROR($ND251/FRACAS!$AY$1*60,0) - SUMPRODUCT( (FRACAS!$K$5:$K$9999=NZ$2) * IFERROR(FRACAS!$AN$5:$AN$9999,0) ) ) / IFERROR($ND251/FRACAS!$AY$1*60,0), 1 )))</f>
        <v/>
      </c>
      <c r="OA251" s="347" t="str" cm="1">
        <f t="array" ref="OA251">IF($ND251=0,"",(IFERROR( (IFERROR($ND251/FRACAS!$AY$1*60,0) - SUMPRODUCT( (FRACAS!$K$5:$K$9999=OA$2) * IFERROR(FRACAS!$AN$5:$AN$9999,0) ) ) / IFERROR($ND251/FRACAS!$AY$1*60,0), 1 )))</f>
        <v/>
      </c>
      <c r="OB251" s="347" t="str" cm="1">
        <f t="array" ref="OB251">IF($ND251=0,"",(IFERROR( (IFERROR($ND251/FRACAS!$AY$1*60,0) - SUMPRODUCT( (FRACAS!$K$5:$K$9999=OB$2) * IFERROR(FRACAS!$AN$5:$AN$9999,0) ) ) / IFERROR($ND251/FRACAS!$AY$1*60,0), 1 )))</f>
        <v/>
      </c>
      <c r="OC251" s="347" t="str" cm="1">
        <f t="array" ref="OC251">IF($ND251=0,"",(IFERROR( (IFERROR($ND251/FRACAS!$AY$1*60,0) - SUMPRODUCT( (FRACAS!$K$5:$K$9999=OC$2) * IFERROR(FRACAS!$AN$5:$AN$9999,0) ) ) / IFERROR($ND251/FRACAS!$AY$1*60,0), 1 )))</f>
        <v/>
      </c>
      <c r="OD251" s="347" t="str" cm="1">
        <f t="array" ref="OD251">IF($ND251=0,"",(IFERROR( (IFERROR($ND251/FRACAS!$AY$1*60,0) - SUMPRODUCT( (FRACAS!$K$5:$K$9999=OD$2) * IFERROR(FRACAS!$AN$5:$AN$9999,0) ) ) / IFERROR($ND251/FRACAS!$AY$1*60,0), 1 )))</f>
        <v/>
      </c>
      <c r="OE251" s="347" t="str" cm="1">
        <f t="array" ref="OE251">IF($ND251=0,"",(IFERROR( (IFERROR($ND251/FRACAS!$AY$1*60,0) - SUMPRODUCT( (FRACAS!$K$5:$K$9999=OE$2) * IFERROR(FRACAS!$AN$5:$AN$9999,0) ) ) / IFERROR($ND251/FRACAS!$AY$1*60,0), 1 )))</f>
        <v/>
      </c>
      <c r="OF251" s="347" t="str" cm="1">
        <f t="array" ref="OF251">IF($ND251=0,"",(IFERROR( (IFERROR($ND251/FRACAS!$AY$1*60,0) - SUMPRODUCT( (FRACAS!$K$5:$K$9999=OF$2) * IFERROR(FRACAS!$AN$5:$AN$9999,0) ) ) / IFERROR($ND251/FRACAS!$AY$1*60,0), 1 )))</f>
        <v/>
      </c>
      <c r="OG251" s="347" t="str" cm="1">
        <f t="array" ref="OG251">IF($ND251=0,"",(IFERROR( (IFERROR($ND251/FRACAS!$AY$1*60,0) - SUMPRODUCT( (FRACAS!$K$5:$K$9999=OG$2) * IFERROR(FRACAS!$AN$5:$AN$9999,0) ) ) / IFERROR($ND251/FRACAS!$AY$1*60,0), 1 )))</f>
        <v/>
      </c>
      <c r="OH251" s="347" t="str" cm="1">
        <f t="array" ref="OH251">IF($ND251=0,"",(IFERROR( (IFERROR($ND251/FRACAS!$AY$1*60,0) - SUMPRODUCT( (FRACAS!$K$5:$K$9999=OH$2) * IFERROR(FRACAS!$AN$5:$AN$9999,0) ) ) / IFERROR($ND251/FRACAS!$AY$1*60,0), 1 )))</f>
        <v/>
      </c>
      <c r="OI251" s="347" t="str" cm="1">
        <f t="array" ref="OI251">IF($ND251=0,"",(IFERROR( (IFERROR($ND251/FRACAS!$AY$1*60,0) - SUMPRODUCT( (FRACAS!$K$5:$K$9999=OI$2) * IFERROR(FRACAS!$AN$5:$AN$9999,0) ) ) / IFERROR($ND251/FRACAS!$AY$1*60,0), 1 )))</f>
        <v/>
      </c>
      <c r="OJ251" s="347" t="str" cm="1">
        <f t="array" ref="OJ251">IF($ND251=0,"",(IFERROR( (IFERROR($ND251/FRACAS!$AY$1*60,0) - SUMPRODUCT( (FRACAS!$K$5:$K$9999=OJ$2) * IFERROR(FRACAS!$AN$5:$AN$9999,0) ) ) / IFERROR($ND251/FRACAS!$AY$1*60,0), 1 )))</f>
        <v/>
      </c>
      <c r="OK251" s="347" t="str" cm="1">
        <f t="array" ref="OK251">IF($ND251=0,"",(IFERROR( (IFERROR($ND251/FRACAS!$AY$1*60,0) - SUMPRODUCT( (FRACAS!$K$5:$K$9999=OK$2) * IFERROR(FRACAS!$AN$5:$AN$9999,0) ) ) / IFERROR($ND251/FRACAS!$AY$1*60,0), 1 )))</f>
        <v/>
      </c>
      <c r="OL251" s="347" t="str" cm="1">
        <f t="array" ref="OL251">IF($ND251=0,"",(IFERROR( (IFERROR($ND251/FRACAS!$AY$1*60,0) - SUMPRODUCT( (FRACAS!$K$5:$K$9999=OL$2) * IFERROR(FRACAS!$AN$5:$AN$9999,0) ) ) / IFERROR($ND251/FRACAS!$AY$1*60,0), 1 )))</f>
        <v/>
      </c>
      <c r="OM251" s="347" t="str" cm="1">
        <f t="array" ref="OM251">IF($ND251=0,"",(IFERROR( (IFERROR($ND251/FRACAS!$AY$1*60,0) - SUMPRODUCT( (FRACAS!$K$5:$K$9999=OM$2) * IFERROR(FRACAS!$AN$5:$AN$9999,0) ) ) / IFERROR($ND251/FRACAS!$AY$1*60,0), 1 )))</f>
        <v/>
      </c>
      <c r="ON251" s="347" t="str" cm="1">
        <f t="array" ref="ON251">IF($ND251=0,"",(IFERROR( (IFERROR($ND251/FRACAS!$AY$1*60,0) - SUMPRODUCT( (FRACAS!$K$5:$K$9999=ON$2) * IFERROR(FRACAS!$AN$5:$AN$9999,0) ) ) / IFERROR($ND251/FRACAS!$AY$1*60,0), 1 )))</f>
        <v/>
      </c>
    </row>
    <row r="252" spans="2:404" ht="15" customHeight="1">
      <c r="B252" s="301" t="s">
        <v>255</v>
      </c>
      <c r="C252" s="302">
        <v>46990</v>
      </c>
      <c r="D252" s="279"/>
      <c r="E252" s="279"/>
      <c r="F252" s="279"/>
      <c r="G252" s="279"/>
      <c r="H252" s="279"/>
      <c r="I252" s="279"/>
      <c r="J252" s="279"/>
      <c r="K252" s="279"/>
      <c r="L252" s="279"/>
      <c r="M252" s="280"/>
      <c r="N252" s="305"/>
      <c r="O252" s="279"/>
      <c r="P252" s="279"/>
      <c r="Q252" s="279"/>
      <c r="R252" s="279"/>
      <c r="S252" s="279"/>
      <c r="T252" s="279"/>
      <c r="U252" s="279"/>
      <c r="V252" s="279"/>
      <c r="W252" s="279"/>
      <c r="X252" s="279"/>
      <c r="Y252" s="279"/>
      <c r="Z252" s="279"/>
      <c r="AA252" s="279"/>
      <c r="AB252" s="279"/>
      <c r="AC252" s="279"/>
      <c r="AD252" s="279"/>
      <c r="AE252" s="279"/>
      <c r="AF252" s="279"/>
      <c r="AG252" s="279"/>
      <c r="AH252" s="279"/>
      <c r="AI252" s="279"/>
      <c r="AJ252" s="279"/>
      <c r="AK252" s="279"/>
      <c r="AL252" s="279"/>
      <c r="AM252" s="279"/>
      <c r="AN252" s="279"/>
      <c r="AO252" s="279"/>
      <c r="AP252" s="279"/>
      <c r="AQ252" s="279"/>
      <c r="AR252" s="279"/>
      <c r="AS252" s="279"/>
      <c r="AT252" s="279"/>
      <c r="AU252" s="279"/>
      <c r="AV252" s="279"/>
      <c r="AW252" s="279"/>
      <c r="AX252" s="279"/>
      <c r="AY252" s="279"/>
      <c r="AZ252" s="279"/>
      <c r="BA252" s="280"/>
      <c r="BB252" s="266"/>
      <c r="BD252" s="352"/>
      <c r="BE252" s="352"/>
      <c r="BF252" s="352"/>
      <c r="BG252" s="352"/>
      <c r="BH252" s="352"/>
      <c r="BI252" s="352"/>
      <c r="BJ252" s="352"/>
      <c r="BK252" s="352"/>
      <c r="BL252" s="352"/>
      <c r="BM252" s="352"/>
      <c r="BN252" s="352"/>
      <c r="BO252" s="352"/>
      <c r="BP252" s="352"/>
      <c r="BQ252" s="352"/>
      <c r="BR252" s="352"/>
      <c r="BS252" s="352"/>
      <c r="BT252" s="352"/>
      <c r="BU252" s="352"/>
      <c r="BV252" s="352"/>
      <c r="BW252" s="352"/>
      <c r="BX252" s="352"/>
      <c r="BY252" s="352"/>
      <c r="BZ252" s="352"/>
      <c r="CA252" s="352"/>
      <c r="CB252" s="352"/>
      <c r="CC252" s="352"/>
      <c r="CD252" s="352"/>
      <c r="CE252" s="352"/>
      <c r="CF252" s="352"/>
      <c r="CG252" s="352"/>
      <c r="CH252" s="352"/>
      <c r="CI252" s="352"/>
      <c r="CJ252" s="352"/>
      <c r="CK252" s="352"/>
      <c r="CL252" s="352"/>
      <c r="CM252" s="352"/>
      <c r="CN252" s="352"/>
      <c r="CO252" s="352"/>
      <c r="CP252" s="352"/>
      <c r="CQ252" s="352"/>
      <c r="CR252" s="352"/>
      <c r="CS252" s="352"/>
      <c r="CT252" s="352"/>
      <c r="CU252" s="352"/>
      <c r="CV252" s="352"/>
      <c r="CW252" s="352"/>
      <c r="CX252" s="352"/>
      <c r="CY252" s="352"/>
      <c r="CZ252" s="352"/>
      <c r="DA252" s="352"/>
      <c r="DC252" s="266">
        <f t="shared" si="19"/>
        <v>0</v>
      </c>
      <c r="DD252" s="302" t="str">
        <f t="shared" si="20"/>
        <v/>
      </c>
      <c r="DE252" s="328" t="str">
        <f>IF(D252&gt; 0,(COUNTIFS(FRACAS!$B$5:$B$9997, D$4, FRACAS!$D$5:$D$9997, "&lt;="&amp;D252)), "" )</f>
        <v/>
      </c>
      <c r="DF252" s="282" t="str">
        <f>IF(E252&gt; 0,(COUNTIFS(FRACAS!$B$5:$B$9997, E$4, FRACAS!$D$5:$D$9997, "&lt;="&amp;E252)), "" )</f>
        <v/>
      </c>
      <c r="DG252" s="282" t="str">
        <f>IF(F252&gt; 0,(COUNTIFS(FRACAS!$B$5:$B$9997, F$4, FRACAS!$D$5:$D$9997, "&lt;="&amp;F252)), "" )</f>
        <v/>
      </c>
      <c r="DH252" s="282" t="str">
        <f>IF(G252&gt; 0,(COUNTIFS(FRACAS!$B$5:$B$9997, G$4, FRACAS!$D$5:$D$9997, "&lt;="&amp;G252)), "" )</f>
        <v/>
      </c>
      <c r="DI252" s="282" t="str">
        <f>IF(H252&gt; 0,(COUNTIFS(FRACAS!$B$5:$B$9997, H$4, FRACAS!$D$5:$D$9997, "&lt;="&amp;H252)), "" )</f>
        <v/>
      </c>
      <c r="DJ252" s="282" t="str">
        <f>IF(I252&gt; 0,(COUNTIFS(FRACAS!$B$5:$B$9997, I$4, FRACAS!$D$5:$D$9997, "&lt;="&amp;I252)), "" )</f>
        <v/>
      </c>
      <c r="DK252" s="282" t="str">
        <f>IF(J252&gt; 0,(COUNTIFS(FRACAS!$B$5:$B$9997, J$4, FRACAS!$D$5:$D$9997, "&lt;="&amp;J252)), "" )</f>
        <v/>
      </c>
      <c r="DL252" s="282" t="str">
        <f>IF(K252&gt; 0,(COUNTIFS(FRACAS!$B$5:$B$9997, K$4, FRACAS!$D$5:$D$9997, "&lt;="&amp;K252)), "" )</f>
        <v/>
      </c>
      <c r="DM252" s="282" t="str">
        <f>IF(L252&gt; 0,(COUNTIFS(FRACAS!$B$5:$B$9997, L$4, FRACAS!$D$5:$D$9997, "&lt;="&amp;L252)), "" )</f>
        <v/>
      </c>
      <c r="DN252" s="282" t="str">
        <f>IF(M252&gt; 0,(COUNTIFS(FRACAS!$B$5:$B$9997, M$4, FRACAS!$D$5:$D$9997, "&lt;="&amp;M252)), "" )</f>
        <v/>
      </c>
      <c r="DO252" s="308"/>
      <c r="DP252" s="276"/>
      <c r="DQ252" s="276"/>
      <c r="DR252" s="276"/>
      <c r="DS252" s="276"/>
      <c r="DT252" s="276"/>
      <c r="DU252" s="276"/>
      <c r="DV252" s="276"/>
      <c r="DW252" s="276"/>
      <c r="DX252" s="276"/>
      <c r="DY252" s="276"/>
      <c r="DZ252" s="276"/>
      <c r="EA252" s="276"/>
      <c r="EB252" s="276"/>
      <c r="EC252" s="276"/>
      <c r="ED252" s="276"/>
      <c r="EE252" s="276"/>
      <c r="EF252" s="276"/>
      <c r="EG252" s="276"/>
      <c r="EH252" s="276"/>
      <c r="EI252" s="276"/>
      <c r="EJ252" s="276"/>
      <c r="EK252" s="276"/>
      <c r="EL252" s="276"/>
      <c r="EM252" s="276"/>
      <c r="EN252" s="276"/>
      <c r="EO252" s="276"/>
      <c r="EP252" s="276"/>
      <c r="EQ252" s="276"/>
      <c r="ER252" s="276"/>
      <c r="ES252" s="276"/>
      <c r="ET252" s="276"/>
      <c r="EU252" s="276"/>
      <c r="EV252" s="276"/>
      <c r="EW252" s="276"/>
      <c r="EX252" s="276"/>
      <c r="EY252" s="276"/>
      <c r="EZ252" s="276"/>
      <c r="FA252" s="276"/>
      <c r="FB252" s="277"/>
      <c r="JN252" s="310"/>
      <c r="JO252" s="309"/>
      <c r="JP252" s="309"/>
      <c r="JQ252" s="309"/>
      <c r="JR252" s="309"/>
      <c r="JS252" s="309"/>
      <c r="JT252" s="309"/>
      <c r="JU252" s="309"/>
      <c r="JV252" s="309"/>
      <c r="JW252" s="309"/>
      <c r="JX252" s="309"/>
      <c r="JY252" s="309"/>
      <c r="JZ252" s="309"/>
      <c r="KA252" s="309"/>
      <c r="KB252" s="309"/>
      <c r="KC252" s="309"/>
      <c r="KD252" s="309"/>
      <c r="KE252" s="309"/>
      <c r="KF252" s="309"/>
      <c r="KG252" s="309"/>
      <c r="KH252" s="309"/>
      <c r="KI252" s="309"/>
      <c r="KJ252" s="309"/>
      <c r="KK252" s="309"/>
      <c r="KL252" s="309"/>
      <c r="KM252" s="309"/>
      <c r="KN252" s="309"/>
      <c r="KO252" s="309"/>
      <c r="KP252" s="309"/>
      <c r="KQ252" s="309"/>
      <c r="KR252" s="309"/>
      <c r="KS252" s="309"/>
      <c r="KT252" s="309"/>
      <c r="KU252" s="309"/>
      <c r="KV252" s="309"/>
      <c r="KW252" s="309"/>
      <c r="KX252" s="309"/>
      <c r="KY252" s="309"/>
      <c r="KZ252" s="309"/>
      <c r="LA252" s="309"/>
      <c r="LC252" s="302" t="str">
        <f t="shared" si="22"/>
        <v/>
      </c>
      <c r="LD252" s="354" t="str" cm="1">
        <f t="array" ref="LD252">IFERROR(
    (((D252/FRACAS!$AY$1)*60))
    /
    (((D252/FRACAS!$AY$1)*60) + SUMPRODUCT((FRACAS!$B$5:$B$9997=D$4)*(FRACAS!$D$5:$D$9997&lt;=D252)*(IFERROR(FRACAS!$AM$5:$AM$9997,0)))
    ),"")</f>
        <v/>
      </c>
      <c r="LE252" s="354" t="str" cm="1">
        <f t="array" ref="LE252">IFERROR(
    (((E252/FRACAS!$AY$1)*60))
    /
    (((E252/FRACAS!$AY$1)*60) + SUMPRODUCT((FRACAS!$B$5:$B$9997=E$4)*(FRACAS!$D$5:$D$9997&lt;=E252)*(IFERROR(FRACAS!$AM$5:$AM$9997,0)))
    ),"")</f>
        <v/>
      </c>
      <c r="LF252" s="354" t="str" cm="1">
        <f t="array" ref="LF252">IFERROR(
    (((F252/FRACAS!$AY$1)*60))
    /
    (((F252/FRACAS!$AY$1)*60) + SUMPRODUCT((FRACAS!$B$5:$B$9997=F$4)*(FRACAS!$D$5:$D$9997&lt;=F252)*(IFERROR(FRACAS!$AM$5:$AM$9997,0)))
    ),"")</f>
        <v/>
      </c>
      <c r="LG252" s="354" t="str" cm="1">
        <f t="array" ref="LG252">IFERROR(
    (((G252/FRACAS!$AY$1)*60))
    /
    (((G252/FRACAS!$AY$1)*60) + SUMPRODUCT((FRACAS!$B$5:$B$9997=G$4)*(FRACAS!$D$5:$D$9997&lt;=G252)*(IFERROR(FRACAS!$AM$5:$AM$9997,0)))
    ),"")</f>
        <v/>
      </c>
      <c r="LH252" s="354" t="str" cm="1">
        <f t="array" ref="LH252">IFERROR(
    (((H252/FRACAS!$AY$1)*60))
    /
    (((H252/FRACAS!$AY$1)*60) + SUMPRODUCT((FRACAS!$B$5:$B$9997=H$4)*(FRACAS!$D$5:$D$9997&lt;=H252)*(IFERROR(FRACAS!$AM$5:$AM$9997,0)))
    ),"")</f>
        <v/>
      </c>
      <c r="LI252" s="354" t="str" cm="1">
        <f t="array" ref="LI252">IFERROR(
    (((I252/FRACAS!$AY$1)*60))
    /
    (((I252/FRACAS!$AY$1)*60) + SUMPRODUCT((FRACAS!$B$5:$B$9997=I$4)*(FRACAS!$D$5:$D$9997&lt;=I252)*(IFERROR(FRACAS!$AM$5:$AM$9997,0)))
    ),"")</f>
        <v/>
      </c>
      <c r="LJ252" s="354" t="str" cm="1">
        <f t="array" ref="LJ252">IFERROR(
    (((J252/FRACAS!$AY$1)*60))
    /
    (((J252/FRACAS!$AY$1)*60) + SUMPRODUCT((FRACAS!$B$5:$B$9997=J$4)*(FRACAS!$D$5:$D$9997&lt;=J252)*(IFERROR(FRACAS!$AM$5:$AM$9997,0)))
    ),"")</f>
        <v/>
      </c>
      <c r="LK252" s="354" t="str" cm="1">
        <f t="array" ref="LK252">IFERROR(
    (((K252/FRACAS!$AY$1)*60))
    /
    (((K252/FRACAS!$AY$1)*60) + SUMPRODUCT((FRACAS!$B$5:$B$9997=K$4)*(FRACAS!$D$5:$D$9997&lt;=K252)*(IFERROR(FRACAS!$AM$5:$AM$9997,0)))
    ),"")</f>
        <v/>
      </c>
      <c r="LL252" s="354" t="str" cm="1">
        <f t="array" ref="LL252">IFERROR(
    (((L252/FRACAS!$AY$1)*60))
    /
    (((L252/FRACAS!$AY$1)*60) + SUMPRODUCT((FRACAS!$B$5:$B$9997=L$4)*(FRACAS!$D$5:$D$9997&lt;=L252)*(IFERROR(FRACAS!$AM$5:$AM$9997,0)))
    ),"")</f>
        <v/>
      </c>
      <c r="LM252" s="354" t="str" cm="1">
        <f t="array" ref="LM252">IFERROR(
    (((M252/FRACAS!$AY$1)*60))
    /
    (((M252/FRACAS!$AY$1)*60) + SUMPRODUCT((FRACAS!$B$5:$B$9997=M$4)*(FRACAS!$D$5:$D$9997&lt;=M252)*(IFERROR(FRACAS!$AM$5:$AM$9997,0)))
    ),"")</f>
        <v/>
      </c>
      <c r="LN252" s="308"/>
      <c r="LO252" s="276"/>
      <c r="LP252" s="276"/>
      <c r="LQ252" s="276"/>
      <c r="LR252" s="276"/>
      <c r="LS252" s="276"/>
      <c r="LT252" s="276"/>
      <c r="LU252" s="276"/>
      <c r="LV252" s="276"/>
      <c r="LW252" s="276"/>
      <c r="LX252" s="276"/>
      <c r="LY252" s="276"/>
      <c r="LZ252" s="276"/>
      <c r="MA252" s="276"/>
      <c r="MB252" s="276"/>
      <c r="MC252" s="276"/>
      <c r="MD252" s="276"/>
      <c r="ME252" s="276"/>
      <c r="MF252" s="276"/>
      <c r="MG252" s="276"/>
      <c r="MH252" s="276"/>
      <c r="MI252" s="276"/>
      <c r="MJ252" s="276"/>
      <c r="MK252" s="276"/>
      <c r="ML252" s="276"/>
      <c r="MM252" s="276"/>
      <c r="MN252" s="276"/>
      <c r="MO252" s="276"/>
      <c r="MP252" s="276"/>
      <c r="MQ252" s="276"/>
      <c r="MR252" s="276"/>
      <c r="MS252" s="276"/>
      <c r="MT252" s="276"/>
      <c r="MU252" s="276"/>
      <c r="MV252" s="276"/>
      <c r="MW252" s="276"/>
      <c r="MX252" s="276"/>
      <c r="MY252" s="276"/>
      <c r="MZ252" s="276"/>
      <c r="NA252" s="277"/>
      <c r="ND252" s="345">
        <f t="shared" si="23"/>
        <v>0</v>
      </c>
      <c r="NE252" s="346" t="str">
        <f t="shared" si="21"/>
        <v/>
      </c>
      <c r="NF252" s="347" t="str" cm="1">
        <f t="array" ref="NF252">IF($ND252=0,"",(IFERROR( (IFERROR($ND252/FRACAS!$AY$1*60,0) - SUMPRODUCT( (FRACAS!$K$5:$K$9999=NF$2) * IFERROR(FRACAS!$AN$5:$AN$9999,0) ) ) / IFERROR($ND252/FRACAS!$AY$1*60,0), 1 )))</f>
        <v/>
      </c>
      <c r="NG252" s="347" t="str" cm="1">
        <f t="array" ref="NG252">IF($ND252=0,"",(IFERROR( (IFERROR($ND252/FRACAS!$AY$1*60,0) - SUMPRODUCT( (FRACAS!$K$5:$K$9999=NG$2) * IFERROR(FRACAS!$AN$5:$AN$9999,0) ) ) / IFERROR($ND252/FRACAS!$AY$1*60,0), 1 )))</f>
        <v/>
      </c>
      <c r="NH252" s="347" t="str" cm="1">
        <f t="array" ref="NH252">IF($ND252=0,"",(IFERROR( (IFERROR($ND252/FRACAS!$AY$1*60,0) - SUMPRODUCT( (FRACAS!$K$5:$K$9999=NH$2) * IFERROR(FRACAS!$AN$5:$AN$9999,0) ) ) / IFERROR($ND252/FRACAS!$AY$1*60,0), 1 )))</f>
        <v/>
      </c>
      <c r="NI252" s="347" t="str" cm="1">
        <f t="array" ref="NI252">IF($ND252=0,"",(IFERROR( (IFERROR($ND252/FRACAS!$AY$1*60,0) - SUMPRODUCT( (FRACAS!$K$5:$K$9999=NI$2) * IFERROR(FRACAS!$AN$5:$AN$9999,0) ) ) / IFERROR($ND252/FRACAS!$AY$1*60,0), 1 )))</f>
        <v/>
      </c>
      <c r="NJ252" s="347" t="str" cm="1">
        <f t="array" ref="NJ252">IF($ND252=0,"",(IFERROR( (IFERROR($ND252/FRACAS!$AY$1*60,0) - SUMPRODUCT( (FRACAS!$K$5:$K$9999=NJ$2) * IFERROR(FRACAS!$AN$5:$AN$9999,0) ) ) / IFERROR($ND252/FRACAS!$AY$1*60,0), 1 )))</f>
        <v/>
      </c>
      <c r="NK252" s="347" t="str" cm="1">
        <f t="array" ref="NK252">IF($ND252=0,"",(IFERROR( (IFERROR($ND252/FRACAS!$AY$1*60,0) - SUMPRODUCT( (FRACAS!$K$5:$K$9999=NK$2) * IFERROR(FRACAS!$AN$5:$AN$9999,0) ) ) / IFERROR($ND252/FRACAS!$AY$1*60,0), 1 )))</f>
        <v/>
      </c>
      <c r="NL252" s="347" t="str" cm="1">
        <f t="array" ref="NL252">IF($ND252=0,"",(IFERROR( (IFERROR($ND252/FRACAS!$AY$1*60,0) - SUMPRODUCT( (FRACAS!$K$5:$K$9999=NL$2) * IFERROR(FRACAS!$AN$5:$AN$9999,0) ) ) / IFERROR($ND252/FRACAS!$AY$1*60,0), 1 )))</f>
        <v/>
      </c>
      <c r="NM252" s="347" t="str" cm="1">
        <f t="array" ref="NM252">IF($ND252=0,"",(IFERROR( (IFERROR($ND252/FRACAS!$AY$1*60,0) - SUMPRODUCT( (FRACAS!$K$5:$K$9999=NM$2) * IFERROR(FRACAS!$AN$5:$AN$9999,0) ) ) / IFERROR($ND252/FRACAS!$AY$1*60,0), 1 )))</f>
        <v/>
      </c>
      <c r="NN252" s="347" t="str" cm="1">
        <f t="array" ref="NN252">IF($ND252=0,"",(IFERROR( (IFERROR($ND252/FRACAS!$AY$1*60,0) - SUMPRODUCT( (FRACAS!$K$5:$K$9999=NN$2) * IFERROR(FRACAS!$AN$5:$AN$9999,0) ) ) / IFERROR($ND252/FRACAS!$AY$1*60,0), 1 )))</f>
        <v/>
      </c>
      <c r="NO252" s="347" t="str" cm="1">
        <f t="array" ref="NO252">IF($ND252=0,"",(IFERROR( (IFERROR($ND252/FRACAS!$AY$1*60,0) - SUMPRODUCT( (FRACAS!$K$5:$K$9999=NO$2) * IFERROR(FRACAS!$AN$5:$AN$9999,0) ) ) / IFERROR($ND252/FRACAS!$AY$1*60,0), 1 )))</f>
        <v/>
      </c>
      <c r="NP252" s="347" t="str" cm="1">
        <f t="array" ref="NP252">IF($ND252=0,"",(IFERROR( (IFERROR($ND252/FRACAS!$AY$1*60,0) - SUMPRODUCT( (FRACAS!$K$5:$K$9999=NP$2) * IFERROR(FRACAS!$AN$5:$AN$9999,0) ) ) / IFERROR($ND252/FRACAS!$AY$1*60,0), 1 )))</f>
        <v/>
      </c>
      <c r="NQ252" s="347" t="str" cm="1">
        <f t="array" ref="NQ252">IF($ND252=0,"",(IFERROR( (IFERROR($ND252/FRACAS!$AY$1*60,0) - SUMPRODUCT( (FRACAS!$K$5:$K$9999=NQ$2) * IFERROR(FRACAS!$AN$5:$AN$9999,0) ) ) / IFERROR($ND252/FRACAS!$AY$1*60,0), 1 )))</f>
        <v/>
      </c>
      <c r="NR252" s="347" t="str" cm="1">
        <f t="array" ref="NR252">IF($ND252=0,"",(IFERROR( (IFERROR($ND252/FRACAS!$AY$1*60,0) - SUMPRODUCT( (FRACAS!$K$5:$K$9999=NR$2) * IFERROR(FRACAS!$AN$5:$AN$9999,0) ) ) / IFERROR($ND252/FRACAS!$AY$1*60,0), 1 )))</f>
        <v/>
      </c>
      <c r="NS252" s="347" t="str" cm="1">
        <f t="array" ref="NS252">IF($ND252=0,"",(IFERROR( (IFERROR($ND252/FRACAS!$AY$1*60,0) - SUMPRODUCT( (FRACAS!$K$5:$K$9999=NS$2) * IFERROR(FRACAS!$AN$5:$AN$9999,0) ) ) / IFERROR($ND252/FRACAS!$AY$1*60,0), 1 )))</f>
        <v/>
      </c>
      <c r="NT252" s="347" t="str" cm="1">
        <f t="array" ref="NT252">IF($ND252=0,"",(IFERROR( (IFERROR($ND252/FRACAS!$AY$1*60,0) - SUMPRODUCT( (FRACAS!$K$5:$K$9999=NT$2) * IFERROR(FRACAS!$AN$5:$AN$9999,0) ) ) / IFERROR($ND252/FRACAS!$AY$1*60,0), 1 )))</f>
        <v/>
      </c>
      <c r="NU252" s="347" t="str" cm="1">
        <f t="array" ref="NU252">IF($ND252=0,"",(IFERROR( (IFERROR($ND252/FRACAS!$AY$1*60,0) - SUMPRODUCT( (FRACAS!$K$5:$K$9999=NU$2) * IFERROR(FRACAS!$AN$5:$AN$9999,0) ) ) / IFERROR($ND252/FRACAS!$AY$1*60,0), 1 )))</f>
        <v/>
      </c>
      <c r="NV252" s="347" t="str" cm="1">
        <f t="array" ref="NV252">IF($ND252=0,"",(IFERROR( (IFERROR($ND252/FRACAS!$AY$1*60,0) - SUMPRODUCT( (FRACAS!$K$5:$K$9999=NV$2) * IFERROR(FRACAS!$AN$5:$AN$9999,0) ) ) / IFERROR($ND252/FRACAS!$AY$1*60,0), 1 )))</f>
        <v/>
      </c>
      <c r="NW252" s="347" t="str" cm="1">
        <f t="array" ref="NW252">IF($ND252=0,"",(IFERROR( (IFERROR($ND252/FRACAS!$AY$1*60,0) - SUMPRODUCT( (FRACAS!$K$5:$K$9999=NW$2) * IFERROR(FRACAS!$AN$5:$AN$9999,0) ) ) / IFERROR($ND252/FRACAS!$AY$1*60,0), 1 )))</f>
        <v/>
      </c>
      <c r="NX252" s="347" t="str" cm="1">
        <f t="array" ref="NX252">IF($ND252=0,"",(IFERROR( (IFERROR($ND252/FRACAS!$AY$1*60,0) - SUMPRODUCT( (FRACAS!$K$5:$K$9999=NX$2) * IFERROR(FRACAS!$AN$5:$AN$9999,0) ) ) / IFERROR($ND252/FRACAS!$AY$1*60,0), 1 )))</f>
        <v/>
      </c>
      <c r="NY252" s="347" t="str" cm="1">
        <f t="array" ref="NY252">IF($ND252=0,"",(IFERROR( (IFERROR($ND252/FRACAS!$AY$1*60,0) - SUMPRODUCT( (FRACAS!$K$5:$K$9999=NY$2) * IFERROR(FRACAS!$AN$5:$AN$9999,0) ) ) / IFERROR($ND252/FRACAS!$AY$1*60,0), 1 )))</f>
        <v/>
      </c>
      <c r="NZ252" s="347" t="str" cm="1">
        <f t="array" ref="NZ252">IF($ND252=0,"",(IFERROR( (IFERROR($ND252/FRACAS!$AY$1*60,0) - SUMPRODUCT( (FRACAS!$K$5:$K$9999=NZ$2) * IFERROR(FRACAS!$AN$5:$AN$9999,0) ) ) / IFERROR($ND252/FRACAS!$AY$1*60,0), 1 )))</f>
        <v/>
      </c>
      <c r="OA252" s="347" t="str" cm="1">
        <f t="array" ref="OA252">IF($ND252=0,"",(IFERROR( (IFERROR($ND252/FRACAS!$AY$1*60,0) - SUMPRODUCT( (FRACAS!$K$5:$K$9999=OA$2) * IFERROR(FRACAS!$AN$5:$AN$9999,0) ) ) / IFERROR($ND252/FRACAS!$AY$1*60,0), 1 )))</f>
        <v/>
      </c>
      <c r="OB252" s="347" t="str" cm="1">
        <f t="array" ref="OB252">IF($ND252=0,"",(IFERROR( (IFERROR($ND252/FRACAS!$AY$1*60,0) - SUMPRODUCT( (FRACAS!$K$5:$K$9999=OB$2) * IFERROR(FRACAS!$AN$5:$AN$9999,0) ) ) / IFERROR($ND252/FRACAS!$AY$1*60,0), 1 )))</f>
        <v/>
      </c>
      <c r="OC252" s="347" t="str" cm="1">
        <f t="array" ref="OC252">IF($ND252=0,"",(IFERROR( (IFERROR($ND252/FRACAS!$AY$1*60,0) - SUMPRODUCT( (FRACAS!$K$5:$K$9999=OC$2) * IFERROR(FRACAS!$AN$5:$AN$9999,0) ) ) / IFERROR($ND252/FRACAS!$AY$1*60,0), 1 )))</f>
        <v/>
      </c>
      <c r="OD252" s="347" t="str" cm="1">
        <f t="array" ref="OD252">IF($ND252=0,"",(IFERROR( (IFERROR($ND252/FRACAS!$AY$1*60,0) - SUMPRODUCT( (FRACAS!$K$5:$K$9999=OD$2) * IFERROR(FRACAS!$AN$5:$AN$9999,0) ) ) / IFERROR($ND252/FRACAS!$AY$1*60,0), 1 )))</f>
        <v/>
      </c>
      <c r="OE252" s="347" t="str" cm="1">
        <f t="array" ref="OE252">IF($ND252=0,"",(IFERROR( (IFERROR($ND252/FRACAS!$AY$1*60,0) - SUMPRODUCT( (FRACAS!$K$5:$K$9999=OE$2) * IFERROR(FRACAS!$AN$5:$AN$9999,0) ) ) / IFERROR($ND252/FRACAS!$AY$1*60,0), 1 )))</f>
        <v/>
      </c>
      <c r="OF252" s="347" t="str" cm="1">
        <f t="array" ref="OF252">IF($ND252=0,"",(IFERROR( (IFERROR($ND252/FRACAS!$AY$1*60,0) - SUMPRODUCT( (FRACAS!$K$5:$K$9999=OF$2) * IFERROR(FRACAS!$AN$5:$AN$9999,0) ) ) / IFERROR($ND252/FRACAS!$AY$1*60,0), 1 )))</f>
        <v/>
      </c>
      <c r="OG252" s="347" t="str" cm="1">
        <f t="array" ref="OG252">IF($ND252=0,"",(IFERROR( (IFERROR($ND252/FRACAS!$AY$1*60,0) - SUMPRODUCT( (FRACAS!$K$5:$K$9999=OG$2) * IFERROR(FRACAS!$AN$5:$AN$9999,0) ) ) / IFERROR($ND252/FRACAS!$AY$1*60,0), 1 )))</f>
        <v/>
      </c>
      <c r="OH252" s="347" t="str" cm="1">
        <f t="array" ref="OH252">IF($ND252=0,"",(IFERROR( (IFERROR($ND252/FRACAS!$AY$1*60,0) - SUMPRODUCT( (FRACAS!$K$5:$K$9999=OH$2) * IFERROR(FRACAS!$AN$5:$AN$9999,0) ) ) / IFERROR($ND252/FRACAS!$AY$1*60,0), 1 )))</f>
        <v/>
      </c>
      <c r="OI252" s="347" t="str" cm="1">
        <f t="array" ref="OI252">IF($ND252=0,"",(IFERROR( (IFERROR($ND252/FRACAS!$AY$1*60,0) - SUMPRODUCT( (FRACAS!$K$5:$K$9999=OI$2) * IFERROR(FRACAS!$AN$5:$AN$9999,0) ) ) / IFERROR($ND252/FRACAS!$AY$1*60,0), 1 )))</f>
        <v/>
      </c>
      <c r="OJ252" s="347" t="str" cm="1">
        <f t="array" ref="OJ252">IF($ND252=0,"",(IFERROR( (IFERROR($ND252/FRACAS!$AY$1*60,0) - SUMPRODUCT( (FRACAS!$K$5:$K$9999=OJ$2) * IFERROR(FRACAS!$AN$5:$AN$9999,0) ) ) / IFERROR($ND252/FRACAS!$AY$1*60,0), 1 )))</f>
        <v/>
      </c>
      <c r="OK252" s="347" t="str" cm="1">
        <f t="array" ref="OK252">IF($ND252=0,"",(IFERROR( (IFERROR($ND252/FRACAS!$AY$1*60,0) - SUMPRODUCT( (FRACAS!$K$5:$K$9999=OK$2) * IFERROR(FRACAS!$AN$5:$AN$9999,0) ) ) / IFERROR($ND252/FRACAS!$AY$1*60,0), 1 )))</f>
        <v/>
      </c>
      <c r="OL252" s="347" t="str" cm="1">
        <f t="array" ref="OL252">IF($ND252=0,"",(IFERROR( (IFERROR($ND252/FRACAS!$AY$1*60,0) - SUMPRODUCT( (FRACAS!$K$5:$K$9999=OL$2) * IFERROR(FRACAS!$AN$5:$AN$9999,0) ) ) / IFERROR($ND252/FRACAS!$AY$1*60,0), 1 )))</f>
        <v/>
      </c>
      <c r="OM252" s="347" t="str" cm="1">
        <f t="array" ref="OM252">IF($ND252=0,"",(IFERROR( (IFERROR($ND252/FRACAS!$AY$1*60,0) - SUMPRODUCT( (FRACAS!$K$5:$K$9999=OM$2) * IFERROR(FRACAS!$AN$5:$AN$9999,0) ) ) / IFERROR($ND252/FRACAS!$AY$1*60,0), 1 )))</f>
        <v/>
      </c>
      <c r="ON252" s="347" t="str" cm="1">
        <f t="array" ref="ON252">IF($ND252=0,"",(IFERROR( (IFERROR($ND252/FRACAS!$AY$1*60,0) - SUMPRODUCT( (FRACAS!$K$5:$K$9999=ON$2) * IFERROR(FRACAS!$AN$5:$AN$9999,0) ) ) / IFERROR($ND252/FRACAS!$AY$1*60,0), 1 )))</f>
        <v/>
      </c>
    </row>
    <row r="253" spans="2:404" ht="15" customHeight="1">
      <c r="B253" s="301" t="s">
        <v>256</v>
      </c>
      <c r="C253" s="302">
        <v>46997</v>
      </c>
      <c r="D253" s="279"/>
      <c r="E253" s="279"/>
      <c r="F253" s="279"/>
      <c r="G253" s="279"/>
      <c r="H253" s="279"/>
      <c r="I253" s="279"/>
      <c r="J253" s="279"/>
      <c r="K253" s="279"/>
      <c r="L253" s="279"/>
      <c r="M253" s="280"/>
      <c r="N253" s="305"/>
      <c r="O253" s="279"/>
      <c r="P253" s="279"/>
      <c r="Q253" s="279"/>
      <c r="R253" s="279"/>
      <c r="S253" s="279"/>
      <c r="T253" s="279"/>
      <c r="U253" s="279"/>
      <c r="V253" s="279"/>
      <c r="W253" s="279"/>
      <c r="X253" s="279"/>
      <c r="Y253" s="279"/>
      <c r="Z253" s="279"/>
      <c r="AA253" s="279"/>
      <c r="AB253" s="279"/>
      <c r="AC253" s="279"/>
      <c r="AD253" s="279"/>
      <c r="AE253" s="279"/>
      <c r="AF253" s="279"/>
      <c r="AG253" s="279"/>
      <c r="AH253" s="279"/>
      <c r="AI253" s="279"/>
      <c r="AJ253" s="279"/>
      <c r="AK253" s="279"/>
      <c r="AL253" s="279"/>
      <c r="AM253" s="279"/>
      <c r="AN253" s="279"/>
      <c r="AO253" s="279"/>
      <c r="AP253" s="279"/>
      <c r="AQ253" s="279"/>
      <c r="AR253" s="279"/>
      <c r="AS253" s="279"/>
      <c r="AT253" s="279"/>
      <c r="AU253" s="279"/>
      <c r="AV253" s="279"/>
      <c r="AW253" s="279"/>
      <c r="AX253" s="279"/>
      <c r="AY253" s="279"/>
      <c r="AZ253" s="279"/>
      <c r="BA253" s="280"/>
      <c r="BB253" s="266"/>
      <c r="BD253" s="352"/>
      <c r="BE253" s="352"/>
      <c r="BF253" s="352"/>
      <c r="BG253" s="352"/>
      <c r="BH253" s="352"/>
      <c r="BI253" s="352"/>
      <c r="BJ253" s="352"/>
      <c r="BK253" s="352"/>
      <c r="BL253" s="352"/>
      <c r="BM253" s="352"/>
      <c r="BN253" s="352"/>
      <c r="BO253" s="352"/>
      <c r="BP253" s="352"/>
      <c r="BQ253" s="352"/>
      <c r="BR253" s="352"/>
      <c r="BS253" s="352"/>
      <c r="BT253" s="352"/>
      <c r="BU253" s="352"/>
      <c r="BV253" s="352"/>
      <c r="BW253" s="352"/>
      <c r="BX253" s="352"/>
      <c r="BY253" s="352"/>
      <c r="BZ253" s="352"/>
      <c r="CA253" s="352"/>
      <c r="CB253" s="352"/>
      <c r="CC253" s="352"/>
      <c r="CD253" s="352"/>
      <c r="CE253" s="352"/>
      <c r="CF253" s="352"/>
      <c r="CG253" s="352"/>
      <c r="CH253" s="352"/>
      <c r="CI253" s="352"/>
      <c r="CJ253" s="352"/>
      <c r="CK253" s="352"/>
      <c r="CL253" s="352"/>
      <c r="CM253" s="352"/>
      <c r="CN253" s="352"/>
      <c r="CO253" s="352"/>
      <c r="CP253" s="352"/>
      <c r="CQ253" s="352"/>
      <c r="CR253" s="352"/>
      <c r="CS253" s="352"/>
      <c r="CT253" s="352"/>
      <c r="CU253" s="352"/>
      <c r="CV253" s="352"/>
      <c r="CW253" s="352"/>
      <c r="CX253" s="352"/>
      <c r="CY253" s="352"/>
      <c r="CZ253" s="352"/>
      <c r="DA253" s="352"/>
      <c r="DC253" s="266">
        <f t="shared" si="19"/>
        <v>0</v>
      </c>
      <c r="DD253" s="302" t="str">
        <f t="shared" si="20"/>
        <v/>
      </c>
      <c r="DE253" s="328" t="str">
        <f>IF(D253&gt; 0,(COUNTIFS(FRACAS!$B$5:$B$9997, D$4, FRACAS!$D$5:$D$9997, "&lt;="&amp;D253)), "" )</f>
        <v/>
      </c>
      <c r="DF253" s="282" t="str">
        <f>IF(E253&gt; 0,(COUNTIFS(FRACAS!$B$5:$B$9997, E$4, FRACAS!$D$5:$D$9997, "&lt;="&amp;E253)), "" )</f>
        <v/>
      </c>
      <c r="DG253" s="282" t="str">
        <f>IF(F253&gt; 0,(COUNTIFS(FRACAS!$B$5:$B$9997, F$4, FRACAS!$D$5:$D$9997, "&lt;="&amp;F253)), "" )</f>
        <v/>
      </c>
      <c r="DH253" s="282" t="str">
        <f>IF(G253&gt; 0,(COUNTIFS(FRACAS!$B$5:$B$9997, G$4, FRACAS!$D$5:$D$9997, "&lt;="&amp;G253)), "" )</f>
        <v/>
      </c>
      <c r="DI253" s="282" t="str">
        <f>IF(H253&gt; 0,(COUNTIFS(FRACAS!$B$5:$B$9997, H$4, FRACAS!$D$5:$D$9997, "&lt;="&amp;H253)), "" )</f>
        <v/>
      </c>
      <c r="DJ253" s="282" t="str">
        <f>IF(I253&gt; 0,(COUNTIFS(FRACAS!$B$5:$B$9997, I$4, FRACAS!$D$5:$D$9997, "&lt;="&amp;I253)), "" )</f>
        <v/>
      </c>
      <c r="DK253" s="282" t="str">
        <f>IF(J253&gt; 0,(COUNTIFS(FRACAS!$B$5:$B$9997, J$4, FRACAS!$D$5:$D$9997, "&lt;="&amp;J253)), "" )</f>
        <v/>
      </c>
      <c r="DL253" s="282" t="str">
        <f>IF(K253&gt; 0,(COUNTIFS(FRACAS!$B$5:$B$9997, K$4, FRACAS!$D$5:$D$9997, "&lt;="&amp;K253)), "" )</f>
        <v/>
      </c>
      <c r="DM253" s="282" t="str">
        <f>IF(L253&gt; 0,(COUNTIFS(FRACAS!$B$5:$B$9997, L$4, FRACAS!$D$5:$D$9997, "&lt;="&amp;L253)), "" )</f>
        <v/>
      </c>
      <c r="DN253" s="282" t="str">
        <f>IF(M253&gt; 0,(COUNTIFS(FRACAS!$B$5:$B$9997, M$4, FRACAS!$D$5:$D$9997, "&lt;="&amp;M253)), "" )</f>
        <v/>
      </c>
      <c r="DO253" s="308"/>
      <c r="DP253" s="276"/>
      <c r="DQ253" s="276"/>
      <c r="DR253" s="276"/>
      <c r="DS253" s="276"/>
      <c r="DT253" s="276"/>
      <c r="DU253" s="276"/>
      <c r="DV253" s="276"/>
      <c r="DW253" s="276"/>
      <c r="DX253" s="276"/>
      <c r="DY253" s="276"/>
      <c r="DZ253" s="276"/>
      <c r="EA253" s="276"/>
      <c r="EB253" s="276"/>
      <c r="EC253" s="276"/>
      <c r="ED253" s="276"/>
      <c r="EE253" s="276"/>
      <c r="EF253" s="276"/>
      <c r="EG253" s="276"/>
      <c r="EH253" s="276"/>
      <c r="EI253" s="276"/>
      <c r="EJ253" s="276"/>
      <c r="EK253" s="276"/>
      <c r="EL253" s="276"/>
      <c r="EM253" s="276"/>
      <c r="EN253" s="276"/>
      <c r="EO253" s="276"/>
      <c r="EP253" s="276"/>
      <c r="EQ253" s="276"/>
      <c r="ER253" s="276"/>
      <c r="ES253" s="276"/>
      <c r="ET253" s="276"/>
      <c r="EU253" s="276"/>
      <c r="EV253" s="276"/>
      <c r="EW253" s="276"/>
      <c r="EX253" s="276"/>
      <c r="EY253" s="276"/>
      <c r="EZ253" s="276"/>
      <c r="FA253" s="276"/>
      <c r="FB253" s="277"/>
      <c r="JN253" s="310"/>
      <c r="JO253" s="309"/>
      <c r="JP253" s="309"/>
      <c r="JQ253" s="309"/>
      <c r="JR253" s="309"/>
      <c r="JS253" s="309"/>
      <c r="JT253" s="309"/>
      <c r="JU253" s="309"/>
      <c r="JV253" s="309"/>
      <c r="JW253" s="309"/>
      <c r="JX253" s="309"/>
      <c r="JY253" s="309"/>
      <c r="JZ253" s="309"/>
      <c r="KA253" s="309"/>
      <c r="KB253" s="309"/>
      <c r="KC253" s="309"/>
      <c r="KD253" s="309"/>
      <c r="KE253" s="309"/>
      <c r="KF253" s="309"/>
      <c r="KG253" s="309"/>
      <c r="KH253" s="309"/>
      <c r="KI253" s="309"/>
      <c r="KJ253" s="309"/>
      <c r="KK253" s="309"/>
      <c r="KL253" s="309"/>
      <c r="KM253" s="309"/>
      <c r="KN253" s="309"/>
      <c r="KO253" s="309"/>
      <c r="KP253" s="309"/>
      <c r="KQ253" s="309"/>
      <c r="KR253" s="309"/>
      <c r="KS253" s="309"/>
      <c r="KT253" s="309"/>
      <c r="KU253" s="309"/>
      <c r="KV253" s="309"/>
      <c r="KW253" s="309"/>
      <c r="KX253" s="309"/>
      <c r="KY253" s="309"/>
      <c r="KZ253" s="309"/>
      <c r="LA253" s="309"/>
      <c r="LC253" s="302" t="str">
        <f t="shared" si="22"/>
        <v/>
      </c>
      <c r="LD253" s="354" t="str" cm="1">
        <f t="array" ref="LD253">IFERROR(
    (((D253/FRACAS!$AY$1)*60))
    /
    (((D253/FRACAS!$AY$1)*60) + SUMPRODUCT((FRACAS!$B$5:$B$9997=D$4)*(FRACAS!$D$5:$D$9997&lt;=D253)*(IFERROR(FRACAS!$AM$5:$AM$9997,0)))
    ),"")</f>
        <v/>
      </c>
      <c r="LE253" s="354" t="str" cm="1">
        <f t="array" ref="LE253">IFERROR(
    (((E253/FRACAS!$AY$1)*60))
    /
    (((E253/FRACAS!$AY$1)*60) + SUMPRODUCT((FRACAS!$B$5:$B$9997=E$4)*(FRACAS!$D$5:$D$9997&lt;=E253)*(IFERROR(FRACAS!$AM$5:$AM$9997,0)))
    ),"")</f>
        <v/>
      </c>
      <c r="LF253" s="354" t="str" cm="1">
        <f t="array" ref="LF253">IFERROR(
    (((F253/FRACAS!$AY$1)*60))
    /
    (((F253/FRACAS!$AY$1)*60) + SUMPRODUCT((FRACAS!$B$5:$B$9997=F$4)*(FRACAS!$D$5:$D$9997&lt;=F253)*(IFERROR(FRACAS!$AM$5:$AM$9997,0)))
    ),"")</f>
        <v/>
      </c>
      <c r="LG253" s="354" t="str" cm="1">
        <f t="array" ref="LG253">IFERROR(
    (((G253/FRACAS!$AY$1)*60))
    /
    (((G253/FRACAS!$AY$1)*60) + SUMPRODUCT((FRACAS!$B$5:$B$9997=G$4)*(FRACAS!$D$5:$D$9997&lt;=G253)*(IFERROR(FRACAS!$AM$5:$AM$9997,0)))
    ),"")</f>
        <v/>
      </c>
      <c r="LH253" s="354" t="str" cm="1">
        <f t="array" ref="LH253">IFERROR(
    (((H253/FRACAS!$AY$1)*60))
    /
    (((H253/FRACAS!$AY$1)*60) + SUMPRODUCT((FRACAS!$B$5:$B$9997=H$4)*(FRACAS!$D$5:$D$9997&lt;=H253)*(IFERROR(FRACAS!$AM$5:$AM$9997,0)))
    ),"")</f>
        <v/>
      </c>
      <c r="LI253" s="354" t="str" cm="1">
        <f t="array" ref="LI253">IFERROR(
    (((I253/FRACAS!$AY$1)*60))
    /
    (((I253/FRACAS!$AY$1)*60) + SUMPRODUCT((FRACAS!$B$5:$B$9997=I$4)*(FRACAS!$D$5:$D$9997&lt;=I253)*(IFERROR(FRACAS!$AM$5:$AM$9997,0)))
    ),"")</f>
        <v/>
      </c>
      <c r="LJ253" s="354" t="str" cm="1">
        <f t="array" ref="LJ253">IFERROR(
    (((J253/FRACAS!$AY$1)*60))
    /
    (((J253/FRACAS!$AY$1)*60) + SUMPRODUCT((FRACAS!$B$5:$B$9997=J$4)*(FRACAS!$D$5:$D$9997&lt;=J253)*(IFERROR(FRACAS!$AM$5:$AM$9997,0)))
    ),"")</f>
        <v/>
      </c>
      <c r="LK253" s="354" t="str" cm="1">
        <f t="array" ref="LK253">IFERROR(
    (((K253/FRACAS!$AY$1)*60))
    /
    (((K253/FRACAS!$AY$1)*60) + SUMPRODUCT((FRACAS!$B$5:$B$9997=K$4)*(FRACAS!$D$5:$D$9997&lt;=K253)*(IFERROR(FRACAS!$AM$5:$AM$9997,0)))
    ),"")</f>
        <v/>
      </c>
      <c r="LL253" s="354" t="str" cm="1">
        <f t="array" ref="LL253">IFERROR(
    (((L253/FRACAS!$AY$1)*60))
    /
    (((L253/FRACAS!$AY$1)*60) + SUMPRODUCT((FRACAS!$B$5:$B$9997=L$4)*(FRACAS!$D$5:$D$9997&lt;=L253)*(IFERROR(FRACAS!$AM$5:$AM$9997,0)))
    ),"")</f>
        <v/>
      </c>
      <c r="LM253" s="354" t="str" cm="1">
        <f t="array" ref="LM253">IFERROR(
    (((M253/FRACAS!$AY$1)*60))
    /
    (((M253/FRACAS!$AY$1)*60) + SUMPRODUCT((FRACAS!$B$5:$B$9997=M$4)*(FRACAS!$D$5:$D$9997&lt;=M253)*(IFERROR(FRACAS!$AM$5:$AM$9997,0)))
    ),"")</f>
        <v/>
      </c>
      <c r="LN253" s="308"/>
      <c r="LO253" s="276"/>
      <c r="LP253" s="276"/>
      <c r="LQ253" s="276"/>
      <c r="LR253" s="276"/>
      <c r="LS253" s="276"/>
      <c r="LT253" s="276"/>
      <c r="LU253" s="276"/>
      <c r="LV253" s="276"/>
      <c r="LW253" s="276"/>
      <c r="LX253" s="276"/>
      <c r="LY253" s="276"/>
      <c r="LZ253" s="276"/>
      <c r="MA253" s="276"/>
      <c r="MB253" s="276"/>
      <c r="MC253" s="276"/>
      <c r="MD253" s="276"/>
      <c r="ME253" s="276"/>
      <c r="MF253" s="276"/>
      <c r="MG253" s="276"/>
      <c r="MH253" s="276"/>
      <c r="MI253" s="276"/>
      <c r="MJ253" s="276"/>
      <c r="MK253" s="276"/>
      <c r="ML253" s="276"/>
      <c r="MM253" s="276"/>
      <c r="MN253" s="276"/>
      <c r="MO253" s="276"/>
      <c r="MP253" s="276"/>
      <c r="MQ253" s="276"/>
      <c r="MR253" s="276"/>
      <c r="MS253" s="276"/>
      <c r="MT253" s="276"/>
      <c r="MU253" s="276"/>
      <c r="MV253" s="276"/>
      <c r="MW253" s="276"/>
      <c r="MX253" s="276"/>
      <c r="MY253" s="276"/>
      <c r="MZ253" s="276"/>
      <c r="NA253" s="277"/>
      <c r="ND253" s="345">
        <f t="shared" si="23"/>
        <v>0</v>
      </c>
      <c r="NE253" s="346" t="str">
        <f t="shared" si="21"/>
        <v/>
      </c>
      <c r="NF253" s="347" t="str" cm="1">
        <f t="array" ref="NF253">IF($ND253=0,"",(IFERROR( (IFERROR($ND253/FRACAS!$AY$1*60,0) - SUMPRODUCT( (FRACAS!$K$5:$K$9999=NF$2) * IFERROR(FRACAS!$AN$5:$AN$9999,0) ) ) / IFERROR($ND253/FRACAS!$AY$1*60,0), 1 )))</f>
        <v/>
      </c>
      <c r="NG253" s="347" t="str" cm="1">
        <f t="array" ref="NG253">IF($ND253=0,"",(IFERROR( (IFERROR($ND253/FRACAS!$AY$1*60,0) - SUMPRODUCT( (FRACAS!$K$5:$K$9999=NG$2) * IFERROR(FRACAS!$AN$5:$AN$9999,0) ) ) / IFERROR($ND253/FRACAS!$AY$1*60,0), 1 )))</f>
        <v/>
      </c>
      <c r="NH253" s="347" t="str" cm="1">
        <f t="array" ref="NH253">IF($ND253=0,"",(IFERROR( (IFERROR($ND253/FRACAS!$AY$1*60,0) - SUMPRODUCT( (FRACAS!$K$5:$K$9999=NH$2) * IFERROR(FRACAS!$AN$5:$AN$9999,0) ) ) / IFERROR($ND253/FRACAS!$AY$1*60,0), 1 )))</f>
        <v/>
      </c>
      <c r="NI253" s="347" t="str" cm="1">
        <f t="array" ref="NI253">IF($ND253=0,"",(IFERROR( (IFERROR($ND253/FRACAS!$AY$1*60,0) - SUMPRODUCT( (FRACAS!$K$5:$K$9999=NI$2) * IFERROR(FRACAS!$AN$5:$AN$9999,0) ) ) / IFERROR($ND253/FRACAS!$AY$1*60,0), 1 )))</f>
        <v/>
      </c>
      <c r="NJ253" s="347" t="str" cm="1">
        <f t="array" ref="NJ253">IF($ND253=0,"",(IFERROR( (IFERROR($ND253/FRACAS!$AY$1*60,0) - SUMPRODUCT( (FRACAS!$K$5:$K$9999=NJ$2) * IFERROR(FRACAS!$AN$5:$AN$9999,0) ) ) / IFERROR($ND253/FRACAS!$AY$1*60,0), 1 )))</f>
        <v/>
      </c>
      <c r="NK253" s="347" t="str" cm="1">
        <f t="array" ref="NK253">IF($ND253=0,"",(IFERROR( (IFERROR($ND253/FRACAS!$AY$1*60,0) - SUMPRODUCT( (FRACAS!$K$5:$K$9999=NK$2) * IFERROR(FRACAS!$AN$5:$AN$9999,0) ) ) / IFERROR($ND253/FRACAS!$AY$1*60,0), 1 )))</f>
        <v/>
      </c>
      <c r="NL253" s="347" t="str" cm="1">
        <f t="array" ref="NL253">IF($ND253=0,"",(IFERROR( (IFERROR($ND253/FRACAS!$AY$1*60,0) - SUMPRODUCT( (FRACAS!$K$5:$K$9999=NL$2) * IFERROR(FRACAS!$AN$5:$AN$9999,0) ) ) / IFERROR($ND253/FRACAS!$AY$1*60,0), 1 )))</f>
        <v/>
      </c>
      <c r="NM253" s="347" t="str" cm="1">
        <f t="array" ref="NM253">IF($ND253=0,"",(IFERROR( (IFERROR($ND253/FRACAS!$AY$1*60,0) - SUMPRODUCT( (FRACAS!$K$5:$K$9999=NM$2) * IFERROR(FRACAS!$AN$5:$AN$9999,0) ) ) / IFERROR($ND253/FRACAS!$AY$1*60,0), 1 )))</f>
        <v/>
      </c>
      <c r="NN253" s="347" t="str" cm="1">
        <f t="array" ref="NN253">IF($ND253=0,"",(IFERROR( (IFERROR($ND253/FRACAS!$AY$1*60,0) - SUMPRODUCT( (FRACAS!$K$5:$K$9999=NN$2) * IFERROR(FRACAS!$AN$5:$AN$9999,0) ) ) / IFERROR($ND253/FRACAS!$AY$1*60,0), 1 )))</f>
        <v/>
      </c>
      <c r="NO253" s="347" t="str" cm="1">
        <f t="array" ref="NO253">IF($ND253=0,"",(IFERROR( (IFERROR($ND253/FRACAS!$AY$1*60,0) - SUMPRODUCT( (FRACAS!$K$5:$K$9999=NO$2) * IFERROR(FRACAS!$AN$5:$AN$9999,0) ) ) / IFERROR($ND253/FRACAS!$AY$1*60,0), 1 )))</f>
        <v/>
      </c>
      <c r="NP253" s="347" t="str" cm="1">
        <f t="array" ref="NP253">IF($ND253=0,"",(IFERROR( (IFERROR($ND253/FRACAS!$AY$1*60,0) - SUMPRODUCT( (FRACAS!$K$5:$K$9999=NP$2) * IFERROR(FRACAS!$AN$5:$AN$9999,0) ) ) / IFERROR($ND253/FRACAS!$AY$1*60,0), 1 )))</f>
        <v/>
      </c>
      <c r="NQ253" s="347" t="str" cm="1">
        <f t="array" ref="NQ253">IF($ND253=0,"",(IFERROR( (IFERROR($ND253/FRACAS!$AY$1*60,0) - SUMPRODUCT( (FRACAS!$K$5:$K$9999=NQ$2) * IFERROR(FRACAS!$AN$5:$AN$9999,0) ) ) / IFERROR($ND253/FRACAS!$AY$1*60,0), 1 )))</f>
        <v/>
      </c>
      <c r="NR253" s="347" t="str" cm="1">
        <f t="array" ref="NR253">IF($ND253=0,"",(IFERROR( (IFERROR($ND253/FRACAS!$AY$1*60,0) - SUMPRODUCT( (FRACAS!$K$5:$K$9999=NR$2) * IFERROR(FRACAS!$AN$5:$AN$9999,0) ) ) / IFERROR($ND253/FRACAS!$AY$1*60,0), 1 )))</f>
        <v/>
      </c>
      <c r="NS253" s="347" t="str" cm="1">
        <f t="array" ref="NS253">IF($ND253=0,"",(IFERROR( (IFERROR($ND253/FRACAS!$AY$1*60,0) - SUMPRODUCT( (FRACAS!$K$5:$K$9999=NS$2) * IFERROR(FRACAS!$AN$5:$AN$9999,0) ) ) / IFERROR($ND253/FRACAS!$AY$1*60,0), 1 )))</f>
        <v/>
      </c>
      <c r="NT253" s="347" t="str" cm="1">
        <f t="array" ref="NT253">IF($ND253=0,"",(IFERROR( (IFERROR($ND253/FRACAS!$AY$1*60,0) - SUMPRODUCT( (FRACAS!$K$5:$K$9999=NT$2) * IFERROR(FRACAS!$AN$5:$AN$9999,0) ) ) / IFERROR($ND253/FRACAS!$AY$1*60,0), 1 )))</f>
        <v/>
      </c>
      <c r="NU253" s="347" t="str" cm="1">
        <f t="array" ref="NU253">IF($ND253=0,"",(IFERROR( (IFERROR($ND253/FRACAS!$AY$1*60,0) - SUMPRODUCT( (FRACAS!$K$5:$K$9999=NU$2) * IFERROR(FRACAS!$AN$5:$AN$9999,0) ) ) / IFERROR($ND253/FRACAS!$AY$1*60,0), 1 )))</f>
        <v/>
      </c>
      <c r="NV253" s="347" t="str" cm="1">
        <f t="array" ref="NV253">IF($ND253=0,"",(IFERROR( (IFERROR($ND253/FRACAS!$AY$1*60,0) - SUMPRODUCT( (FRACAS!$K$5:$K$9999=NV$2) * IFERROR(FRACAS!$AN$5:$AN$9999,0) ) ) / IFERROR($ND253/FRACAS!$AY$1*60,0), 1 )))</f>
        <v/>
      </c>
      <c r="NW253" s="347" t="str" cm="1">
        <f t="array" ref="NW253">IF($ND253=0,"",(IFERROR( (IFERROR($ND253/FRACAS!$AY$1*60,0) - SUMPRODUCT( (FRACAS!$K$5:$K$9999=NW$2) * IFERROR(FRACAS!$AN$5:$AN$9999,0) ) ) / IFERROR($ND253/FRACAS!$AY$1*60,0), 1 )))</f>
        <v/>
      </c>
      <c r="NX253" s="347" t="str" cm="1">
        <f t="array" ref="NX253">IF($ND253=0,"",(IFERROR( (IFERROR($ND253/FRACAS!$AY$1*60,0) - SUMPRODUCT( (FRACAS!$K$5:$K$9999=NX$2) * IFERROR(FRACAS!$AN$5:$AN$9999,0) ) ) / IFERROR($ND253/FRACAS!$AY$1*60,0), 1 )))</f>
        <v/>
      </c>
      <c r="NY253" s="347" t="str" cm="1">
        <f t="array" ref="NY253">IF($ND253=0,"",(IFERROR( (IFERROR($ND253/FRACAS!$AY$1*60,0) - SUMPRODUCT( (FRACAS!$K$5:$K$9999=NY$2) * IFERROR(FRACAS!$AN$5:$AN$9999,0) ) ) / IFERROR($ND253/FRACAS!$AY$1*60,0), 1 )))</f>
        <v/>
      </c>
      <c r="NZ253" s="347" t="str" cm="1">
        <f t="array" ref="NZ253">IF($ND253=0,"",(IFERROR( (IFERROR($ND253/FRACAS!$AY$1*60,0) - SUMPRODUCT( (FRACAS!$K$5:$K$9999=NZ$2) * IFERROR(FRACAS!$AN$5:$AN$9999,0) ) ) / IFERROR($ND253/FRACAS!$AY$1*60,0), 1 )))</f>
        <v/>
      </c>
      <c r="OA253" s="347" t="str" cm="1">
        <f t="array" ref="OA253">IF($ND253=0,"",(IFERROR( (IFERROR($ND253/FRACAS!$AY$1*60,0) - SUMPRODUCT( (FRACAS!$K$5:$K$9999=OA$2) * IFERROR(FRACAS!$AN$5:$AN$9999,0) ) ) / IFERROR($ND253/FRACAS!$AY$1*60,0), 1 )))</f>
        <v/>
      </c>
      <c r="OB253" s="347" t="str" cm="1">
        <f t="array" ref="OB253">IF($ND253=0,"",(IFERROR( (IFERROR($ND253/FRACAS!$AY$1*60,0) - SUMPRODUCT( (FRACAS!$K$5:$K$9999=OB$2) * IFERROR(FRACAS!$AN$5:$AN$9999,0) ) ) / IFERROR($ND253/FRACAS!$AY$1*60,0), 1 )))</f>
        <v/>
      </c>
      <c r="OC253" s="347" t="str" cm="1">
        <f t="array" ref="OC253">IF($ND253=0,"",(IFERROR( (IFERROR($ND253/FRACAS!$AY$1*60,0) - SUMPRODUCT( (FRACAS!$K$5:$K$9999=OC$2) * IFERROR(FRACAS!$AN$5:$AN$9999,0) ) ) / IFERROR($ND253/FRACAS!$AY$1*60,0), 1 )))</f>
        <v/>
      </c>
      <c r="OD253" s="347" t="str" cm="1">
        <f t="array" ref="OD253">IF($ND253=0,"",(IFERROR( (IFERROR($ND253/FRACAS!$AY$1*60,0) - SUMPRODUCT( (FRACAS!$K$5:$K$9999=OD$2) * IFERROR(FRACAS!$AN$5:$AN$9999,0) ) ) / IFERROR($ND253/FRACAS!$AY$1*60,0), 1 )))</f>
        <v/>
      </c>
      <c r="OE253" s="347" t="str" cm="1">
        <f t="array" ref="OE253">IF($ND253=0,"",(IFERROR( (IFERROR($ND253/FRACAS!$AY$1*60,0) - SUMPRODUCT( (FRACAS!$K$5:$K$9999=OE$2) * IFERROR(FRACAS!$AN$5:$AN$9999,0) ) ) / IFERROR($ND253/FRACAS!$AY$1*60,0), 1 )))</f>
        <v/>
      </c>
      <c r="OF253" s="347" t="str" cm="1">
        <f t="array" ref="OF253">IF($ND253=0,"",(IFERROR( (IFERROR($ND253/FRACAS!$AY$1*60,0) - SUMPRODUCT( (FRACAS!$K$5:$K$9999=OF$2) * IFERROR(FRACAS!$AN$5:$AN$9999,0) ) ) / IFERROR($ND253/FRACAS!$AY$1*60,0), 1 )))</f>
        <v/>
      </c>
      <c r="OG253" s="347" t="str" cm="1">
        <f t="array" ref="OG253">IF($ND253=0,"",(IFERROR( (IFERROR($ND253/FRACAS!$AY$1*60,0) - SUMPRODUCT( (FRACAS!$K$5:$K$9999=OG$2) * IFERROR(FRACAS!$AN$5:$AN$9999,0) ) ) / IFERROR($ND253/FRACAS!$AY$1*60,0), 1 )))</f>
        <v/>
      </c>
      <c r="OH253" s="347" t="str" cm="1">
        <f t="array" ref="OH253">IF($ND253=0,"",(IFERROR( (IFERROR($ND253/FRACAS!$AY$1*60,0) - SUMPRODUCT( (FRACAS!$K$5:$K$9999=OH$2) * IFERROR(FRACAS!$AN$5:$AN$9999,0) ) ) / IFERROR($ND253/FRACAS!$AY$1*60,0), 1 )))</f>
        <v/>
      </c>
      <c r="OI253" s="347" t="str" cm="1">
        <f t="array" ref="OI253">IF($ND253=0,"",(IFERROR( (IFERROR($ND253/FRACAS!$AY$1*60,0) - SUMPRODUCT( (FRACAS!$K$5:$K$9999=OI$2) * IFERROR(FRACAS!$AN$5:$AN$9999,0) ) ) / IFERROR($ND253/FRACAS!$AY$1*60,0), 1 )))</f>
        <v/>
      </c>
      <c r="OJ253" s="347" t="str" cm="1">
        <f t="array" ref="OJ253">IF($ND253=0,"",(IFERROR( (IFERROR($ND253/FRACAS!$AY$1*60,0) - SUMPRODUCT( (FRACAS!$K$5:$K$9999=OJ$2) * IFERROR(FRACAS!$AN$5:$AN$9999,0) ) ) / IFERROR($ND253/FRACAS!$AY$1*60,0), 1 )))</f>
        <v/>
      </c>
      <c r="OK253" s="347" t="str" cm="1">
        <f t="array" ref="OK253">IF($ND253=0,"",(IFERROR( (IFERROR($ND253/FRACAS!$AY$1*60,0) - SUMPRODUCT( (FRACAS!$K$5:$K$9999=OK$2) * IFERROR(FRACAS!$AN$5:$AN$9999,0) ) ) / IFERROR($ND253/FRACAS!$AY$1*60,0), 1 )))</f>
        <v/>
      </c>
      <c r="OL253" s="347" t="str" cm="1">
        <f t="array" ref="OL253">IF($ND253=0,"",(IFERROR( (IFERROR($ND253/FRACAS!$AY$1*60,0) - SUMPRODUCT( (FRACAS!$K$5:$K$9999=OL$2) * IFERROR(FRACAS!$AN$5:$AN$9999,0) ) ) / IFERROR($ND253/FRACAS!$AY$1*60,0), 1 )))</f>
        <v/>
      </c>
      <c r="OM253" s="347" t="str" cm="1">
        <f t="array" ref="OM253">IF($ND253=0,"",(IFERROR( (IFERROR($ND253/FRACAS!$AY$1*60,0) - SUMPRODUCT( (FRACAS!$K$5:$K$9999=OM$2) * IFERROR(FRACAS!$AN$5:$AN$9999,0) ) ) / IFERROR($ND253/FRACAS!$AY$1*60,0), 1 )))</f>
        <v/>
      </c>
      <c r="ON253" s="347" t="str" cm="1">
        <f t="array" ref="ON253">IF($ND253=0,"",(IFERROR( (IFERROR($ND253/FRACAS!$AY$1*60,0) - SUMPRODUCT( (FRACAS!$K$5:$K$9999=ON$2) * IFERROR(FRACAS!$AN$5:$AN$9999,0) ) ) / IFERROR($ND253/FRACAS!$AY$1*60,0), 1 )))</f>
        <v/>
      </c>
    </row>
    <row r="254" spans="2:404" ht="15" customHeight="1">
      <c r="B254" s="301" t="s">
        <v>257</v>
      </c>
      <c r="C254" s="302">
        <v>47004</v>
      </c>
      <c r="D254" s="279"/>
      <c r="E254" s="279"/>
      <c r="F254" s="279"/>
      <c r="G254" s="279"/>
      <c r="H254" s="279"/>
      <c r="I254" s="279"/>
      <c r="J254" s="279"/>
      <c r="K254" s="279"/>
      <c r="L254" s="279"/>
      <c r="M254" s="280"/>
      <c r="N254" s="305"/>
      <c r="O254" s="279"/>
      <c r="P254" s="279"/>
      <c r="Q254" s="279"/>
      <c r="R254" s="279"/>
      <c r="S254" s="279"/>
      <c r="T254" s="279"/>
      <c r="U254" s="279"/>
      <c r="V254" s="279"/>
      <c r="W254" s="279"/>
      <c r="X254" s="279"/>
      <c r="Y254" s="279"/>
      <c r="Z254" s="279"/>
      <c r="AA254" s="279"/>
      <c r="AB254" s="279"/>
      <c r="AC254" s="279"/>
      <c r="AD254" s="279"/>
      <c r="AE254" s="279"/>
      <c r="AF254" s="279"/>
      <c r="AG254" s="279"/>
      <c r="AH254" s="279"/>
      <c r="AI254" s="279"/>
      <c r="AJ254" s="279"/>
      <c r="AK254" s="279"/>
      <c r="AL254" s="279"/>
      <c r="AM254" s="279"/>
      <c r="AN254" s="279"/>
      <c r="AO254" s="279"/>
      <c r="AP254" s="279"/>
      <c r="AQ254" s="279"/>
      <c r="AR254" s="279"/>
      <c r="AS254" s="279"/>
      <c r="AT254" s="279"/>
      <c r="AU254" s="279"/>
      <c r="AV254" s="279"/>
      <c r="AW254" s="279"/>
      <c r="AX254" s="279"/>
      <c r="AY254" s="279"/>
      <c r="AZ254" s="279"/>
      <c r="BA254" s="280"/>
      <c r="BB254" s="266"/>
      <c r="BD254" s="352"/>
      <c r="BE254" s="352"/>
      <c r="BF254" s="352"/>
      <c r="BG254" s="352"/>
      <c r="BH254" s="352"/>
      <c r="BI254" s="352"/>
      <c r="BJ254" s="352"/>
      <c r="BK254" s="352"/>
      <c r="BL254" s="352"/>
      <c r="BM254" s="352"/>
      <c r="BN254" s="352"/>
      <c r="BO254" s="352"/>
      <c r="BP254" s="352"/>
      <c r="BQ254" s="352"/>
      <c r="BR254" s="352"/>
      <c r="BS254" s="352"/>
      <c r="BT254" s="352"/>
      <c r="BU254" s="352"/>
      <c r="BV254" s="352"/>
      <c r="BW254" s="352"/>
      <c r="BX254" s="352"/>
      <c r="BY254" s="352"/>
      <c r="BZ254" s="352"/>
      <c r="CA254" s="352"/>
      <c r="CB254" s="352"/>
      <c r="CC254" s="352"/>
      <c r="CD254" s="352"/>
      <c r="CE254" s="352"/>
      <c r="CF254" s="352"/>
      <c r="CG254" s="352"/>
      <c r="CH254" s="352"/>
      <c r="CI254" s="352"/>
      <c r="CJ254" s="352"/>
      <c r="CK254" s="352"/>
      <c r="CL254" s="352"/>
      <c r="CM254" s="352"/>
      <c r="CN254" s="352"/>
      <c r="CO254" s="352"/>
      <c r="CP254" s="352"/>
      <c r="CQ254" s="352"/>
      <c r="CR254" s="352"/>
      <c r="CS254" s="352"/>
      <c r="CT254" s="352"/>
      <c r="CU254" s="352"/>
      <c r="CV254" s="352"/>
      <c r="CW254" s="352"/>
      <c r="CX254" s="352"/>
      <c r="CY254" s="352"/>
      <c r="CZ254" s="352"/>
      <c r="DA254" s="352"/>
      <c r="DC254" s="266">
        <f t="shared" si="19"/>
        <v>0</v>
      </c>
      <c r="DD254" s="302" t="str">
        <f t="shared" si="20"/>
        <v/>
      </c>
      <c r="DE254" s="328" t="str">
        <f>IF(D254&gt; 0,(COUNTIFS(FRACAS!$B$5:$B$9997, D$4, FRACAS!$D$5:$D$9997, "&lt;="&amp;D254)), "" )</f>
        <v/>
      </c>
      <c r="DF254" s="282" t="str">
        <f>IF(E254&gt; 0,(COUNTIFS(FRACAS!$B$5:$B$9997, E$4, FRACAS!$D$5:$D$9997, "&lt;="&amp;E254)), "" )</f>
        <v/>
      </c>
      <c r="DG254" s="282" t="str">
        <f>IF(F254&gt; 0,(COUNTIFS(FRACAS!$B$5:$B$9997, F$4, FRACAS!$D$5:$D$9997, "&lt;="&amp;F254)), "" )</f>
        <v/>
      </c>
      <c r="DH254" s="282" t="str">
        <f>IF(G254&gt; 0,(COUNTIFS(FRACAS!$B$5:$B$9997, G$4, FRACAS!$D$5:$D$9997, "&lt;="&amp;G254)), "" )</f>
        <v/>
      </c>
      <c r="DI254" s="282" t="str">
        <f>IF(H254&gt; 0,(COUNTIFS(FRACAS!$B$5:$B$9997, H$4, FRACAS!$D$5:$D$9997, "&lt;="&amp;H254)), "" )</f>
        <v/>
      </c>
      <c r="DJ254" s="282" t="str">
        <f>IF(I254&gt; 0,(COUNTIFS(FRACAS!$B$5:$B$9997, I$4, FRACAS!$D$5:$D$9997, "&lt;="&amp;I254)), "" )</f>
        <v/>
      </c>
      <c r="DK254" s="282" t="str">
        <f>IF(J254&gt; 0,(COUNTIFS(FRACAS!$B$5:$B$9997, J$4, FRACAS!$D$5:$D$9997, "&lt;="&amp;J254)), "" )</f>
        <v/>
      </c>
      <c r="DL254" s="282" t="str">
        <f>IF(K254&gt; 0,(COUNTIFS(FRACAS!$B$5:$B$9997, K$4, FRACAS!$D$5:$D$9997, "&lt;="&amp;K254)), "" )</f>
        <v/>
      </c>
      <c r="DM254" s="282" t="str">
        <f>IF(L254&gt; 0,(COUNTIFS(FRACAS!$B$5:$B$9997, L$4, FRACAS!$D$5:$D$9997, "&lt;="&amp;L254)), "" )</f>
        <v/>
      </c>
      <c r="DN254" s="282" t="str">
        <f>IF(M254&gt; 0,(COUNTIFS(FRACAS!$B$5:$B$9997, M$4, FRACAS!$D$5:$D$9997, "&lt;="&amp;M254)), "" )</f>
        <v/>
      </c>
      <c r="DO254" s="308"/>
      <c r="DP254" s="276"/>
      <c r="DQ254" s="276"/>
      <c r="DR254" s="276"/>
      <c r="DS254" s="276"/>
      <c r="DT254" s="276"/>
      <c r="DU254" s="276"/>
      <c r="DV254" s="276"/>
      <c r="DW254" s="276"/>
      <c r="DX254" s="276"/>
      <c r="DY254" s="276"/>
      <c r="DZ254" s="276"/>
      <c r="EA254" s="276"/>
      <c r="EB254" s="276"/>
      <c r="EC254" s="276"/>
      <c r="ED254" s="276"/>
      <c r="EE254" s="276"/>
      <c r="EF254" s="276"/>
      <c r="EG254" s="276"/>
      <c r="EH254" s="276"/>
      <c r="EI254" s="276"/>
      <c r="EJ254" s="276"/>
      <c r="EK254" s="276"/>
      <c r="EL254" s="276"/>
      <c r="EM254" s="276"/>
      <c r="EN254" s="276"/>
      <c r="EO254" s="276"/>
      <c r="EP254" s="276"/>
      <c r="EQ254" s="276"/>
      <c r="ER254" s="276"/>
      <c r="ES254" s="276"/>
      <c r="ET254" s="276"/>
      <c r="EU254" s="276"/>
      <c r="EV254" s="276"/>
      <c r="EW254" s="276"/>
      <c r="EX254" s="276"/>
      <c r="EY254" s="276"/>
      <c r="EZ254" s="276"/>
      <c r="FA254" s="276"/>
      <c r="FB254" s="277"/>
      <c r="JN254" s="310"/>
      <c r="JO254" s="309"/>
      <c r="JP254" s="309"/>
      <c r="JQ254" s="309"/>
      <c r="JR254" s="309"/>
      <c r="JS254" s="309"/>
      <c r="JT254" s="309"/>
      <c r="JU254" s="309"/>
      <c r="JV254" s="309"/>
      <c r="JW254" s="309"/>
      <c r="JX254" s="309"/>
      <c r="JY254" s="309"/>
      <c r="JZ254" s="309"/>
      <c r="KA254" s="309"/>
      <c r="KB254" s="309"/>
      <c r="KC254" s="309"/>
      <c r="KD254" s="309"/>
      <c r="KE254" s="309"/>
      <c r="KF254" s="309"/>
      <c r="KG254" s="309"/>
      <c r="KH254" s="309"/>
      <c r="KI254" s="309"/>
      <c r="KJ254" s="309"/>
      <c r="KK254" s="309"/>
      <c r="KL254" s="309"/>
      <c r="KM254" s="309"/>
      <c r="KN254" s="309"/>
      <c r="KO254" s="309"/>
      <c r="KP254" s="309"/>
      <c r="KQ254" s="309"/>
      <c r="KR254" s="309"/>
      <c r="KS254" s="309"/>
      <c r="KT254" s="309"/>
      <c r="KU254" s="309"/>
      <c r="KV254" s="309"/>
      <c r="KW254" s="309"/>
      <c r="KX254" s="309"/>
      <c r="KY254" s="309"/>
      <c r="KZ254" s="309"/>
      <c r="LA254" s="309"/>
      <c r="LC254" s="302" t="str">
        <f t="shared" si="22"/>
        <v/>
      </c>
      <c r="LD254" s="354" t="str" cm="1">
        <f t="array" ref="LD254">IFERROR(
    (((D254/FRACAS!$AY$1)*60))
    /
    (((D254/FRACAS!$AY$1)*60) + SUMPRODUCT((FRACAS!$B$5:$B$9997=D$4)*(FRACAS!$D$5:$D$9997&lt;=D254)*(IFERROR(FRACAS!$AM$5:$AM$9997,0)))
    ),"")</f>
        <v/>
      </c>
      <c r="LE254" s="354" t="str" cm="1">
        <f t="array" ref="LE254">IFERROR(
    (((E254/FRACAS!$AY$1)*60))
    /
    (((E254/FRACAS!$AY$1)*60) + SUMPRODUCT((FRACAS!$B$5:$B$9997=E$4)*(FRACAS!$D$5:$D$9997&lt;=E254)*(IFERROR(FRACAS!$AM$5:$AM$9997,0)))
    ),"")</f>
        <v/>
      </c>
      <c r="LF254" s="354" t="str" cm="1">
        <f t="array" ref="LF254">IFERROR(
    (((F254/FRACAS!$AY$1)*60))
    /
    (((F254/FRACAS!$AY$1)*60) + SUMPRODUCT((FRACAS!$B$5:$B$9997=F$4)*(FRACAS!$D$5:$D$9997&lt;=F254)*(IFERROR(FRACAS!$AM$5:$AM$9997,0)))
    ),"")</f>
        <v/>
      </c>
      <c r="LG254" s="354" t="str" cm="1">
        <f t="array" ref="LG254">IFERROR(
    (((G254/FRACAS!$AY$1)*60))
    /
    (((G254/FRACAS!$AY$1)*60) + SUMPRODUCT((FRACAS!$B$5:$B$9997=G$4)*(FRACAS!$D$5:$D$9997&lt;=G254)*(IFERROR(FRACAS!$AM$5:$AM$9997,0)))
    ),"")</f>
        <v/>
      </c>
      <c r="LH254" s="354" t="str" cm="1">
        <f t="array" ref="LH254">IFERROR(
    (((H254/FRACAS!$AY$1)*60))
    /
    (((H254/FRACAS!$AY$1)*60) + SUMPRODUCT((FRACAS!$B$5:$B$9997=H$4)*(FRACAS!$D$5:$D$9997&lt;=H254)*(IFERROR(FRACAS!$AM$5:$AM$9997,0)))
    ),"")</f>
        <v/>
      </c>
      <c r="LI254" s="354" t="str" cm="1">
        <f t="array" ref="LI254">IFERROR(
    (((I254/FRACAS!$AY$1)*60))
    /
    (((I254/FRACAS!$AY$1)*60) + SUMPRODUCT((FRACAS!$B$5:$B$9997=I$4)*(FRACAS!$D$5:$D$9997&lt;=I254)*(IFERROR(FRACAS!$AM$5:$AM$9997,0)))
    ),"")</f>
        <v/>
      </c>
      <c r="LJ254" s="354" t="str" cm="1">
        <f t="array" ref="LJ254">IFERROR(
    (((J254/FRACAS!$AY$1)*60))
    /
    (((J254/FRACAS!$AY$1)*60) + SUMPRODUCT((FRACAS!$B$5:$B$9997=J$4)*(FRACAS!$D$5:$D$9997&lt;=J254)*(IFERROR(FRACAS!$AM$5:$AM$9997,0)))
    ),"")</f>
        <v/>
      </c>
      <c r="LK254" s="354" t="str" cm="1">
        <f t="array" ref="LK254">IFERROR(
    (((K254/FRACAS!$AY$1)*60))
    /
    (((K254/FRACAS!$AY$1)*60) + SUMPRODUCT((FRACAS!$B$5:$B$9997=K$4)*(FRACAS!$D$5:$D$9997&lt;=K254)*(IFERROR(FRACAS!$AM$5:$AM$9997,0)))
    ),"")</f>
        <v/>
      </c>
      <c r="LL254" s="354" t="str" cm="1">
        <f t="array" ref="LL254">IFERROR(
    (((L254/FRACAS!$AY$1)*60))
    /
    (((L254/FRACAS!$AY$1)*60) + SUMPRODUCT((FRACAS!$B$5:$B$9997=L$4)*(FRACAS!$D$5:$D$9997&lt;=L254)*(IFERROR(FRACAS!$AM$5:$AM$9997,0)))
    ),"")</f>
        <v/>
      </c>
      <c r="LM254" s="354" t="str" cm="1">
        <f t="array" ref="LM254">IFERROR(
    (((M254/FRACAS!$AY$1)*60))
    /
    (((M254/FRACAS!$AY$1)*60) + SUMPRODUCT((FRACAS!$B$5:$B$9997=M$4)*(FRACAS!$D$5:$D$9997&lt;=M254)*(IFERROR(FRACAS!$AM$5:$AM$9997,0)))
    ),"")</f>
        <v/>
      </c>
      <c r="LN254" s="308"/>
      <c r="LO254" s="276"/>
      <c r="LP254" s="276"/>
      <c r="LQ254" s="276"/>
      <c r="LR254" s="276"/>
      <c r="LS254" s="276"/>
      <c r="LT254" s="276"/>
      <c r="LU254" s="276"/>
      <c r="LV254" s="276"/>
      <c r="LW254" s="276"/>
      <c r="LX254" s="276"/>
      <c r="LY254" s="276"/>
      <c r="LZ254" s="276"/>
      <c r="MA254" s="276"/>
      <c r="MB254" s="276"/>
      <c r="MC254" s="276"/>
      <c r="MD254" s="276"/>
      <c r="ME254" s="276"/>
      <c r="MF254" s="276"/>
      <c r="MG254" s="276"/>
      <c r="MH254" s="276"/>
      <c r="MI254" s="276"/>
      <c r="MJ254" s="276"/>
      <c r="MK254" s="276"/>
      <c r="ML254" s="276"/>
      <c r="MM254" s="276"/>
      <c r="MN254" s="276"/>
      <c r="MO254" s="276"/>
      <c r="MP254" s="276"/>
      <c r="MQ254" s="276"/>
      <c r="MR254" s="276"/>
      <c r="MS254" s="276"/>
      <c r="MT254" s="276"/>
      <c r="MU254" s="276"/>
      <c r="MV254" s="276"/>
      <c r="MW254" s="276"/>
      <c r="MX254" s="276"/>
      <c r="MY254" s="276"/>
      <c r="MZ254" s="276"/>
      <c r="NA254" s="277"/>
      <c r="ND254" s="345">
        <f t="shared" si="23"/>
        <v>0</v>
      </c>
      <c r="NE254" s="346" t="str">
        <f t="shared" si="21"/>
        <v/>
      </c>
      <c r="NF254" s="347" t="str" cm="1">
        <f t="array" ref="NF254">IF($ND254=0,"",(IFERROR( (IFERROR($ND254/FRACAS!$AY$1*60,0) - SUMPRODUCT( (FRACAS!$K$5:$K$9999=NF$2) * IFERROR(FRACAS!$AN$5:$AN$9999,0) ) ) / IFERROR($ND254/FRACAS!$AY$1*60,0), 1 )))</f>
        <v/>
      </c>
      <c r="NG254" s="347" t="str" cm="1">
        <f t="array" ref="NG254">IF($ND254=0,"",(IFERROR( (IFERROR($ND254/FRACAS!$AY$1*60,0) - SUMPRODUCT( (FRACAS!$K$5:$K$9999=NG$2) * IFERROR(FRACAS!$AN$5:$AN$9999,0) ) ) / IFERROR($ND254/FRACAS!$AY$1*60,0), 1 )))</f>
        <v/>
      </c>
      <c r="NH254" s="347" t="str" cm="1">
        <f t="array" ref="NH254">IF($ND254=0,"",(IFERROR( (IFERROR($ND254/FRACAS!$AY$1*60,0) - SUMPRODUCT( (FRACAS!$K$5:$K$9999=NH$2) * IFERROR(FRACAS!$AN$5:$AN$9999,0) ) ) / IFERROR($ND254/FRACAS!$AY$1*60,0), 1 )))</f>
        <v/>
      </c>
      <c r="NI254" s="347" t="str" cm="1">
        <f t="array" ref="NI254">IF($ND254=0,"",(IFERROR( (IFERROR($ND254/FRACAS!$AY$1*60,0) - SUMPRODUCT( (FRACAS!$K$5:$K$9999=NI$2) * IFERROR(FRACAS!$AN$5:$AN$9999,0) ) ) / IFERROR($ND254/FRACAS!$AY$1*60,0), 1 )))</f>
        <v/>
      </c>
      <c r="NJ254" s="347" t="str" cm="1">
        <f t="array" ref="NJ254">IF($ND254=0,"",(IFERROR( (IFERROR($ND254/FRACAS!$AY$1*60,0) - SUMPRODUCT( (FRACAS!$K$5:$K$9999=NJ$2) * IFERROR(FRACAS!$AN$5:$AN$9999,0) ) ) / IFERROR($ND254/FRACAS!$AY$1*60,0), 1 )))</f>
        <v/>
      </c>
      <c r="NK254" s="347" t="str" cm="1">
        <f t="array" ref="NK254">IF($ND254=0,"",(IFERROR( (IFERROR($ND254/FRACAS!$AY$1*60,0) - SUMPRODUCT( (FRACAS!$K$5:$K$9999=NK$2) * IFERROR(FRACAS!$AN$5:$AN$9999,0) ) ) / IFERROR($ND254/FRACAS!$AY$1*60,0), 1 )))</f>
        <v/>
      </c>
      <c r="NL254" s="347" t="str" cm="1">
        <f t="array" ref="NL254">IF($ND254=0,"",(IFERROR( (IFERROR($ND254/FRACAS!$AY$1*60,0) - SUMPRODUCT( (FRACAS!$K$5:$K$9999=NL$2) * IFERROR(FRACAS!$AN$5:$AN$9999,0) ) ) / IFERROR($ND254/FRACAS!$AY$1*60,0), 1 )))</f>
        <v/>
      </c>
      <c r="NM254" s="347" t="str" cm="1">
        <f t="array" ref="NM254">IF($ND254=0,"",(IFERROR( (IFERROR($ND254/FRACAS!$AY$1*60,0) - SUMPRODUCT( (FRACAS!$K$5:$K$9999=NM$2) * IFERROR(FRACAS!$AN$5:$AN$9999,0) ) ) / IFERROR($ND254/FRACAS!$AY$1*60,0), 1 )))</f>
        <v/>
      </c>
      <c r="NN254" s="347" t="str" cm="1">
        <f t="array" ref="NN254">IF($ND254=0,"",(IFERROR( (IFERROR($ND254/FRACAS!$AY$1*60,0) - SUMPRODUCT( (FRACAS!$K$5:$K$9999=NN$2) * IFERROR(FRACAS!$AN$5:$AN$9999,0) ) ) / IFERROR($ND254/FRACAS!$AY$1*60,0), 1 )))</f>
        <v/>
      </c>
      <c r="NO254" s="347" t="str" cm="1">
        <f t="array" ref="NO254">IF($ND254=0,"",(IFERROR( (IFERROR($ND254/FRACAS!$AY$1*60,0) - SUMPRODUCT( (FRACAS!$K$5:$K$9999=NO$2) * IFERROR(FRACAS!$AN$5:$AN$9999,0) ) ) / IFERROR($ND254/FRACAS!$AY$1*60,0), 1 )))</f>
        <v/>
      </c>
      <c r="NP254" s="347" t="str" cm="1">
        <f t="array" ref="NP254">IF($ND254=0,"",(IFERROR( (IFERROR($ND254/FRACAS!$AY$1*60,0) - SUMPRODUCT( (FRACAS!$K$5:$K$9999=NP$2) * IFERROR(FRACAS!$AN$5:$AN$9999,0) ) ) / IFERROR($ND254/FRACAS!$AY$1*60,0), 1 )))</f>
        <v/>
      </c>
      <c r="NQ254" s="347" t="str" cm="1">
        <f t="array" ref="NQ254">IF($ND254=0,"",(IFERROR( (IFERROR($ND254/FRACAS!$AY$1*60,0) - SUMPRODUCT( (FRACAS!$K$5:$K$9999=NQ$2) * IFERROR(FRACAS!$AN$5:$AN$9999,0) ) ) / IFERROR($ND254/FRACAS!$AY$1*60,0), 1 )))</f>
        <v/>
      </c>
      <c r="NR254" s="347" t="str" cm="1">
        <f t="array" ref="NR254">IF($ND254=0,"",(IFERROR( (IFERROR($ND254/FRACAS!$AY$1*60,0) - SUMPRODUCT( (FRACAS!$K$5:$K$9999=NR$2) * IFERROR(FRACAS!$AN$5:$AN$9999,0) ) ) / IFERROR($ND254/FRACAS!$AY$1*60,0), 1 )))</f>
        <v/>
      </c>
      <c r="NS254" s="347" t="str" cm="1">
        <f t="array" ref="NS254">IF($ND254=0,"",(IFERROR( (IFERROR($ND254/FRACAS!$AY$1*60,0) - SUMPRODUCT( (FRACAS!$K$5:$K$9999=NS$2) * IFERROR(FRACAS!$AN$5:$AN$9999,0) ) ) / IFERROR($ND254/FRACAS!$AY$1*60,0), 1 )))</f>
        <v/>
      </c>
      <c r="NT254" s="347" t="str" cm="1">
        <f t="array" ref="NT254">IF($ND254=0,"",(IFERROR( (IFERROR($ND254/FRACAS!$AY$1*60,0) - SUMPRODUCT( (FRACAS!$K$5:$K$9999=NT$2) * IFERROR(FRACAS!$AN$5:$AN$9999,0) ) ) / IFERROR($ND254/FRACAS!$AY$1*60,0), 1 )))</f>
        <v/>
      </c>
      <c r="NU254" s="347" t="str" cm="1">
        <f t="array" ref="NU254">IF($ND254=0,"",(IFERROR( (IFERROR($ND254/FRACAS!$AY$1*60,0) - SUMPRODUCT( (FRACAS!$K$5:$K$9999=NU$2) * IFERROR(FRACAS!$AN$5:$AN$9999,0) ) ) / IFERROR($ND254/FRACAS!$AY$1*60,0), 1 )))</f>
        <v/>
      </c>
      <c r="NV254" s="347" t="str" cm="1">
        <f t="array" ref="NV254">IF($ND254=0,"",(IFERROR( (IFERROR($ND254/FRACAS!$AY$1*60,0) - SUMPRODUCT( (FRACAS!$K$5:$K$9999=NV$2) * IFERROR(FRACAS!$AN$5:$AN$9999,0) ) ) / IFERROR($ND254/FRACAS!$AY$1*60,0), 1 )))</f>
        <v/>
      </c>
      <c r="NW254" s="347" t="str" cm="1">
        <f t="array" ref="NW254">IF($ND254=0,"",(IFERROR( (IFERROR($ND254/FRACAS!$AY$1*60,0) - SUMPRODUCT( (FRACAS!$K$5:$K$9999=NW$2) * IFERROR(FRACAS!$AN$5:$AN$9999,0) ) ) / IFERROR($ND254/FRACAS!$AY$1*60,0), 1 )))</f>
        <v/>
      </c>
      <c r="NX254" s="347" t="str" cm="1">
        <f t="array" ref="NX254">IF($ND254=0,"",(IFERROR( (IFERROR($ND254/FRACAS!$AY$1*60,0) - SUMPRODUCT( (FRACAS!$K$5:$K$9999=NX$2) * IFERROR(FRACAS!$AN$5:$AN$9999,0) ) ) / IFERROR($ND254/FRACAS!$AY$1*60,0), 1 )))</f>
        <v/>
      </c>
      <c r="NY254" s="347" t="str" cm="1">
        <f t="array" ref="NY254">IF($ND254=0,"",(IFERROR( (IFERROR($ND254/FRACAS!$AY$1*60,0) - SUMPRODUCT( (FRACAS!$K$5:$K$9999=NY$2) * IFERROR(FRACAS!$AN$5:$AN$9999,0) ) ) / IFERROR($ND254/FRACAS!$AY$1*60,0), 1 )))</f>
        <v/>
      </c>
      <c r="NZ254" s="347" t="str" cm="1">
        <f t="array" ref="NZ254">IF($ND254=0,"",(IFERROR( (IFERROR($ND254/FRACAS!$AY$1*60,0) - SUMPRODUCT( (FRACAS!$K$5:$K$9999=NZ$2) * IFERROR(FRACAS!$AN$5:$AN$9999,0) ) ) / IFERROR($ND254/FRACAS!$AY$1*60,0), 1 )))</f>
        <v/>
      </c>
      <c r="OA254" s="347" t="str" cm="1">
        <f t="array" ref="OA254">IF($ND254=0,"",(IFERROR( (IFERROR($ND254/FRACAS!$AY$1*60,0) - SUMPRODUCT( (FRACAS!$K$5:$K$9999=OA$2) * IFERROR(FRACAS!$AN$5:$AN$9999,0) ) ) / IFERROR($ND254/FRACAS!$AY$1*60,0), 1 )))</f>
        <v/>
      </c>
      <c r="OB254" s="347" t="str" cm="1">
        <f t="array" ref="OB254">IF($ND254=0,"",(IFERROR( (IFERROR($ND254/FRACAS!$AY$1*60,0) - SUMPRODUCT( (FRACAS!$K$5:$K$9999=OB$2) * IFERROR(FRACAS!$AN$5:$AN$9999,0) ) ) / IFERROR($ND254/FRACAS!$AY$1*60,0), 1 )))</f>
        <v/>
      </c>
      <c r="OC254" s="347" t="str" cm="1">
        <f t="array" ref="OC254">IF($ND254=0,"",(IFERROR( (IFERROR($ND254/FRACAS!$AY$1*60,0) - SUMPRODUCT( (FRACAS!$K$5:$K$9999=OC$2) * IFERROR(FRACAS!$AN$5:$AN$9999,0) ) ) / IFERROR($ND254/FRACAS!$AY$1*60,0), 1 )))</f>
        <v/>
      </c>
      <c r="OD254" s="347" t="str" cm="1">
        <f t="array" ref="OD254">IF($ND254=0,"",(IFERROR( (IFERROR($ND254/FRACAS!$AY$1*60,0) - SUMPRODUCT( (FRACAS!$K$5:$K$9999=OD$2) * IFERROR(FRACAS!$AN$5:$AN$9999,0) ) ) / IFERROR($ND254/FRACAS!$AY$1*60,0), 1 )))</f>
        <v/>
      </c>
      <c r="OE254" s="347" t="str" cm="1">
        <f t="array" ref="OE254">IF($ND254=0,"",(IFERROR( (IFERROR($ND254/FRACAS!$AY$1*60,0) - SUMPRODUCT( (FRACAS!$K$5:$K$9999=OE$2) * IFERROR(FRACAS!$AN$5:$AN$9999,0) ) ) / IFERROR($ND254/FRACAS!$AY$1*60,0), 1 )))</f>
        <v/>
      </c>
      <c r="OF254" s="347" t="str" cm="1">
        <f t="array" ref="OF254">IF($ND254=0,"",(IFERROR( (IFERROR($ND254/FRACAS!$AY$1*60,0) - SUMPRODUCT( (FRACAS!$K$5:$K$9999=OF$2) * IFERROR(FRACAS!$AN$5:$AN$9999,0) ) ) / IFERROR($ND254/FRACAS!$AY$1*60,0), 1 )))</f>
        <v/>
      </c>
      <c r="OG254" s="347" t="str" cm="1">
        <f t="array" ref="OG254">IF($ND254=0,"",(IFERROR( (IFERROR($ND254/FRACAS!$AY$1*60,0) - SUMPRODUCT( (FRACAS!$K$5:$K$9999=OG$2) * IFERROR(FRACAS!$AN$5:$AN$9999,0) ) ) / IFERROR($ND254/FRACAS!$AY$1*60,0), 1 )))</f>
        <v/>
      </c>
      <c r="OH254" s="347" t="str" cm="1">
        <f t="array" ref="OH254">IF($ND254=0,"",(IFERROR( (IFERROR($ND254/FRACAS!$AY$1*60,0) - SUMPRODUCT( (FRACAS!$K$5:$K$9999=OH$2) * IFERROR(FRACAS!$AN$5:$AN$9999,0) ) ) / IFERROR($ND254/FRACAS!$AY$1*60,0), 1 )))</f>
        <v/>
      </c>
      <c r="OI254" s="347" t="str" cm="1">
        <f t="array" ref="OI254">IF($ND254=0,"",(IFERROR( (IFERROR($ND254/FRACAS!$AY$1*60,0) - SUMPRODUCT( (FRACAS!$K$5:$K$9999=OI$2) * IFERROR(FRACAS!$AN$5:$AN$9999,0) ) ) / IFERROR($ND254/FRACAS!$AY$1*60,0), 1 )))</f>
        <v/>
      </c>
      <c r="OJ254" s="347" t="str" cm="1">
        <f t="array" ref="OJ254">IF($ND254=0,"",(IFERROR( (IFERROR($ND254/FRACAS!$AY$1*60,0) - SUMPRODUCT( (FRACAS!$K$5:$K$9999=OJ$2) * IFERROR(FRACAS!$AN$5:$AN$9999,0) ) ) / IFERROR($ND254/FRACAS!$AY$1*60,0), 1 )))</f>
        <v/>
      </c>
      <c r="OK254" s="347" t="str" cm="1">
        <f t="array" ref="OK254">IF($ND254=0,"",(IFERROR( (IFERROR($ND254/FRACAS!$AY$1*60,0) - SUMPRODUCT( (FRACAS!$K$5:$K$9999=OK$2) * IFERROR(FRACAS!$AN$5:$AN$9999,0) ) ) / IFERROR($ND254/FRACAS!$AY$1*60,0), 1 )))</f>
        <v/>
      </c>
      <c r="OL254" s="347" t="str" cm="1">
        <f t="array" ref="OL254">IF($ND254=0,"",(IFERROR( (IFERROR($ND254/FRACAS!$AY$1*60,0) - SUMPRODUCT( (FRACAS!$K$5:$K$9999=OL$2) * IFERROR(FRACAS!$AN$5:$AN$9999,0) ) ) / IFERROR($ND254/FRACAS!$AY$1*60,0), 1 )))</f>
        <v/>
      </c>
      <c r="OM254" s="347" t="str" cm="1">
        <f t="array" ref="OM254">IF($ND254=0,"",(IFERROR( (IFERROR($ND254/FRACAS!$AY$1*60,0) - SUMPRODUCT( (FRACAS!$K$5:$K$9999=OM$2) * IFERROR(FRACAS!$AN$5:$AN$9999,0) ) ) / IFERROR($ND254/FRACAS!$AY$1*60,0), 1 )))</f>
        <v/>
      </c>
      <c r="ON254" s="347" t="str" cm="1">
        <f t="array" ref="ON254">IF($ND254=0,"",(IFERROR( (IFERROR($ND254/FRACAS!$AY$1*60,0) - SUMPRODUCT( (FRACAS!$K$5:$K$9999=ON$2) * IFERROR(FRACAS!$AN$5:$AN$9999,0) ) ) / IFERROR($ND254/FRACAS!$AY$1*60,0), 1 )))</f>
        <v/>
      </c>
    </row>
    <row r="255" spans="2:404" ht="15" customHeight="1">
      <c r="B255" s="301" t="s">
        <v>258</v>
      </c>
      <c r="C255" s="302">
        <v>47011</v>
      </c>
      <c r="D255" s="279"/>
      <c r="E255" s="279"/>
      <c r="F255" s="279"/>
      <c r="G255" s="279"/>
      <c r="H255" s="279"/>
      <c r="I255" s="279"/>
      <c r="J255" s="279"/>
      <c r="K255" s="279"/>
      <c r="L255" s="279"/>
      <c r="M255" s="280"/>
      <c r="N255" s="305"/>
      <c r="O255" s="279"/>
      <c r="P255" s="279"/>
      <c r="Q255" s="279"/>
      <c r="R255" s="279"/>
      <c r="S255" s="279"/>
      <c r="T255" s="279"/>
      <c r="U255" s="279"/>
      <c r="V255" s="279"/>
      <c r="W255" s="279"/>
      <c r="X255" s="279"/>
      <c r="Y255" s="279"/>
      <c r="Z255" s="279"/>
      <c r="AA255" s="279"/>
      <c r="AB255" s="279"/>
      <c r="AC255" s="279"/>
      <c r="AD255" s="279"/>
      <c r="AE255" s="279"/>
      <c r="AF255" s="279"/>
      <c r="AG255" s="279"/>
      <c r="AH255" s="279"/>
      <c r="AI255" s="279"/>
      <c r="AJ255" s="279"/>
      <c r="AK255" s="279"/>
      <c r="AL255" s="279"/>
      <c r="AM255" s="279"/>
      <c r="AN255" s="279"/>
      <c r="AO255" s="279"/>
      <c r="AP255" s="279"/>
      <c r="AQ255" s="279"/>
      <c r="AR255" s="279"/>
      <c r="AS255" s="279"/>
      <c r="AT255" s="279"/>
      <c r="AU255" s="279"/>
      <c r="AV255" s="279"/>
      <c r="AW255" s="279"/>
      <c r="AX255" s="279"/>
      <c r="AY255" s="279"/>
      <c r="AZ255" s="279"/>
      <c r="BA255" s="280"/>
      <c r="BB255" s="266"/>
      <c r="BD255" s="352"/>
      <c r="BE255" s="352"/>
      <c r="BF255" s="352"/>
      <c r="BG255" s="352"/>
      <c r="BH255" s="352"/>
      <c r="BI255" s="352"/>
      <c r="BJ255" s="352"/>
      <c r="BK255" s="352"/>
      <c r="BL255" s="352"/>
      <c r="BM255" s="352"/>
      <c r="BN255" s="352"/>
      <c r="BO255" s="352"/>
      <c r="BP255" s="352"/>
      <c r="BQ255" s="352"/>
      <c r="BR255" s="352"/>
      <c r="BS255" s="352"/>
      <c r="BT255" s="352"/>
      <c r="BU255" s="352"/>
      <c r="BV255" s="352"/>
      <c r="BW255" s="352"/>
      <c r="BX255" s="352"/>
      <c r="BY255" s="352"/>
      <c r="BZ255" s="352"/>
      <c r="CA255" s="352"/>
      <c r="CB255" s="352"/>
      <c r="CC255" s="352"/>
      <c r="CD255" s="352"/>
      <c r="CE255" s="352"/>
      <c r="CF255" s="352"/>
      <c r="CG255" s="352"/>
      <c r="CH255" s="352"/>
      <c r="CI255" s="352"/>
      <c r="CJ255" s="352"/>
      <c r="CK255" s="352"/>
      <c r="CL255" s="352"/>
      <c r="CM255" s="352"/>
      <c r="CN255" s="352"/>
      <c r="CO255" s="352"/>
      <c r="CP255" s="352"/>
      <c r="CQ255" s="352"/>
      <c r="CR255" s="352"/>
      <c r="CS255" s="352"/>
      <c r="CT255" s="352"/>
      <c r="CU255" s="352"/>
      <c r="CV255" s="352"/>
      <c r="CW255" s="352"/>
      <c r="CX255" s="352"/>
      <c r="CY255" s="352"/>
      <c r="CZ255" s="352"/>
      <c r="DA255" s="352"/>
      <c r="DC255" s="266">
        <f t="shared" si="19"/>
        <v>0</v>
      </c>
      <c r="DD255" s="302" t="str">
        <f t="shared" si="20"/>
        <v/>
      </c>
      <c r="DE255" s="328" t="str">
        <f>IF(D255&gt; 0,(COUNTIFS(FRACAS!$B$5:$B$9997, D$4, FRACAS!$D$5:$D$9997, "&lt;="&amp;D255)), "" )</f>
        <v/>
      </c>
      <c r="DF255" s="282" t="str">
        <f>IF(E255&gt; 0,(COUNTIFS(FRACAS!$B$5:$B$9997, E$4, FRACAS!$D$5:$D$9997, "&lt;="&amp;E255)), "" )</f>
        <v/>
      </c>
      <c r="DG255" s="282" t="str">
        <f>IF(F255&gt; 0,(COUNTIFS(FRACAS!$B$5:$B$9997, F$4, FRACAS!$D$5:$D$9997, "&lt;="&amp;F255)), "" )</f>
        <v/>
      </c>
      <c r="DH255" s="282" t="str">
        <f>IF(G255&gt; 0,(COUNTIFS(FRACAS!$B$5:$B$9997, G$4, FRACAS!$D$5:$D$9997, "&lt;="&amp;G255)), "" )</f>
        <v/>
      </c>
      <c r="DI255" s="282" t="str">
        <f>IF(H255&gt; 0,(COUNTIFS(FRACAS!$B$5:$B$9997, H$4, FRACAS!$D$5:$D$9997, "&lt;="&amp;H255)), "" )</f>
        <v/>
      </c>
      <c r="DJ255" s="282" t="str">
        <f>IF(I255&gt; 0,(COUNTIFS(FRACAS!$B$5:$B$9997, I$4, FRACAS!$D$5:$D$9997, "&lt;="&amp;I255)), "" )</f>
        <v/>
      </c>
      <c r="DK255" s="282" t="str">
        <f>IF(J255&gt; 0,(COUNTIFS(FRACAS!$B$5:$B$9997, J$4, FRACAS!$D$5:$D$9997, "&lt;="&amp;J255)), "" )</f>
        <v/>
      </c>
      <c r="DL255" s="282" t="str">
        <f>IF(K255&gt; 0,(COUNTIFS(FRACAS!$B$5:$B$9997, K$4, FRACAS!$D$5:$D$9997, "&lt;="&amp;K255)), "" )</f>
        <v/>
      </c>
      <c r="DM255" s="282" t="str">
        <f>IF(L255&gt; 0,(COUNTIFS(FRACAS!$B$5:$B$9997, L$4, FRACAS!$D$5:$D$9997, "&lt;="&amp;L255)), "" )</f>
        <v/>
      </c>
      <c r="DN255" s="282" t="str">
        <f>IF(M255&gt; 0,(COUNTIFS(FRACAS!$B$5:$B$9997, M$4, FRACAS!$D$5:$D$9997, "&lt;="&amp;M255)), "" )</f>
        <v/>
      </c>
      <c r="DO255" s="308"/>
      <c r="DP255" s="276"/>
      <c r="DQ255" s="276"/>
      <c r="DR255" s="276"/>
      <c r="DS255" s="276"/>
      <c r="DT255" s="276"/>
      <c r="DU255" s="276"/>
      <c r="DV255" s="276"/>
      <c r="DW255" s="276"/>
      <c r="DX255" s="276"/>
      <c r="DY255" s="276"/>
      <c r="DZ255" s="276"/>
      <c r="EA255" s="276"/>
      <c r="EB255" s="276"/>
      <c r="EC255" s="276"/>
      <c r="ED255" s="276"/>
      <c r="EE255" s="276"/>
      <c r="EF255" s="276"/>
      <c r="EG255" s="276"/>
      <c r="EH255" s="276"/>
      <c r="EI255" s="276"/>
      <c r="EJ255" s="276"/>
      <c r="EK255" s="276"/>
      <c r="EL255" s="276"/>
      <c r="EM255" s="276"/>
      <c r="EN255" s="276"/>
      <c r="EO255" s="276"/>
      <c r="EP255" s="276"/>
      <c r="EQ255" s="276"/>
      <c r="ER255" s="276"/>
      <c r="ES255" s="276"/>
      <c r="ET255" s="276"/>
      <c r="EU255" s="276"/>
      <c r="EV255" s="276"/>
      <c r="EW255" s="276"/>
      <c r="EX255" s="276"/>
      <c r="EY255" s="276"/>
      <c r="EZ255" s="276"/>
      <c r="FA255" s="276"/>
      <c r="FB255" s="277"/>
      <c r="JN255" s="310"/>
      <c r="JO255" s="309"/>
      <c r="JP255" s="309"/>
      <c r="JQ255" s="309"/>
      <c r="JR255" s="309"/>
      <c r="JS255" s="309"/>
      <c r="JT255" s="309"/>
      <c r="JU255" s="309"/>
      <c r="JV255" s="309"/>
      <c r="JW255" s="309"/>
      <c r="JX255" s="309"/>
      <c r="JY255" s="309"/>
      <c r="JZ255" s="309"/>
      <c r="KA255" s="309"/>
      <c r="KB255" s="309"/>
      <c r="KC255" s="309"/>
      <c r="KD255" s="309"/>
      <c r="KE255" s="309"/>
      <c r="KF255" s="309"/>
      <c r="KG255" s="309"/>
      <c r="KH255" s="309"/>
      <c r="KI255" s="309"/>
      <c r="KJ255" s="309"/>
      <c r="KK255" s="309"/>
      <c r="KL255" s="309"/>
      <c r="KM255" s="309"/>
      <c r="KN255" s="309"/>
      <c r="KO255" s="309"/>
      <c r="KP255" s="309"/>
      <c r="KQ255" s="309"/>
      <c r="KR255" s="309"/>
      <c r="KS255" s="309"/>
      <c r="KT255" s="309"/>
      <c r="KU255" s="309"/>
      <c r="KV255" s="309"/>
      <c r="KW255" s="309"/>
      <c r="KX255" s="309"/>
      <c r="KY255" s="309"/>
      <c r="KZ255" s="309"/>
      <c r="LA255" s="309"/>
      <c r="LC255" s="302" t="str">
        <f t="shared" si="22"/>
        <v/>
      </c>
      <c r="LD255" s="354" t="str" cm="1">
        <f t="array" ref="LD255">IFERROR(
    (((D255/FRACAS!$AY$1)*60))
    /
    (((D255/FRACAS!$AY$1)*60) + SUMPRODUCT((FRACAS!$B$5:$B$9997=D$4)*(FRACAS!$D$5:$D$9997&lt;=D255)*(IFERROR(FRACAS!$AM$5:$AM$9997,0)))
    ),"")</f>
        <v/>
      </c>
      <c r="LE255" s="354" t="str" cm="1">
        <f t="array" ref="LE255">IFERROR(
    (((E255/FRACAS!$AY$1)*60))
    /
    (((E255/FRACAS!$AY$1)*60) + SUMPRODUCT((FRACAS!$B$5:$B$9997=E$4)*(FRACAS!$D$5:$D$9997&lt;=E255)*(IFERROR(FRACAS!$AM$5:$AM$9997,0)))
    ),"")</f>
        <v/>
      </c>
      <c r="LF255" s="354" t="str" cm="1">
        <f t="array" ref="LF255">IFERROR(
    (((F255/FRACAS!$AY$1)*60))
    /
    (((F255/FRACAS!$AY$1)*60) + SUMPRODUCT((FRACAS!$B$5:$B$9997=F$4)*(FRACAS!$D$5:$D$9997&lt;=F255)*(IFERROR(FRACAS!$AM$5:$AM$9997,0)))
    ),"")</f>
        <v/>
      </c>
      <c r="LG255" s="354" t="str" cm="1">
        <f t="array" ref="LG255">IFERROR(
    (((G255/FRACAS!$AY$1)*60))
    /
    (((G255/FRACAS!$AY$1)*60) + SUMPRODUCT((FRACAS!$B$5:$B$9997=G$4)*(FRACAS!$D$5:$D$9997&lt;=G255)*(IFERROR(FRACAS!$AM$5:$AM$9997,0)))
    ),"")</f>
        <v/>
      </c>
      <c r="LH255" s="354" t="str" cm="1">
        <f t="array" ref="LH255">IFERROR(
    (((H255/FRACAS!$AY$1)*60))
    /
    (((H255/FRACAS!$AY$1)*60) + SUMPRODUCT((FRACAS!$B$5:$B$9997=H$4)*(FRACAS!$D$5:$D$9997&lt;=H255)*(IFERROR(FRACAS!$AM$5:$AM$9997,0)))
    ),"")</f>
        <v/>
      </c>
      <c r="LI255" s="354" t="str" cm="1">
        <f t="array" ref="LI255">IFERROR(
    (((I255/FRACAS!$AY$1)*60))
    /
    (((I255/FRACAS!$AY$1)*60) + SUMPRODUCT((FRACAS!$B$5:$B$9997=I$4)*(FRACAS!$D$5:$D$9997&lt;=I255)*(IFERROR(FRACAS!$AM$5:$AM$9997,0)))
    ),"")</f>
        <v/>
      </c>
      <c r="LJ255" s="354" t="str" cm="1">
        <f t="array" ref="LJ255">IFERROR(
    (((J255/FRACAS!$AY$1)*60))
    /
    (((J255/FRACAS!$AY$1)*60) + SUMPRODUCT((FRACAS!$B$5:$B$9997=J$4)*(FRACAS!$D$5:$D$9997&lt;=J255)*(IFERROR(FRACAS!$AM$5:$AM$9997,0)))
    ),"")</f>
        <v/>
      </c>
      <c r="LK255" s="354" t="str" cm="1">
        <f t="array" ref="LK255">IFERROR(
    (((K255/FRACAS!$AY$1)*60))
    /
    (((K255/FRACAS!$AY$1)*60) + SUMPRODUCT((FRACAS!$B$5:$B$9997=K$4)*(FRACAS!$D$5:$D$9997&lt;=K255)*(IFERROR(FRACAS!$AM$5:$AM$9997,0)))
    ),"")</f>
        <v/>
      </c>
      <c r="LL255" s="354" t="str" cm="1">
        <f t="array" ref="LL255">IFERROR(
    (((L255/FRACAS!$AY$1)*60))
    /
    (((L255/FRACAS!$AY$1)*60) + SUMPRODUCT((FRACAS!$B$5:$B$9997=L$4)*(FRACAS!$D$5:$D$9997&lt;=L255)*(IFERROR(FRACAS!$AM$5:$AM$9997,0)))
    ),"")</f>
        <v/>
      </c>
      <c r="LM255" s="354" t="str" cm="1">
        <f t="array" ref="LM255">IFERROR(
    (((M255/FRACAS!$AY$1)*60))
    /
    (((M255/FRACAS!$AY$1)*60) + SUMPRODUCT((FRACAS!$B$5:$B$9997=M$4)*(FRACAS!$D$5:$D$9997&lt;=M255)*(IFERROR(FRACAS!$AM$5:$AM$9997,0)))
    ),"")</f>
        <v/>
      </c>
      <c r="LN255" s="308"/>
      <c r="LO255" s="276"/>
      <c r="LP255" s="276"/>
      <c r="LQ255" s="276"/>
      <c r="LR255" s="276"/>
      <c r="LS255" s="276"/>
      <c r="LT255" s="276"/>
      <c r="LU255" s="276"/>
      <c r="LV255" s="276"/>
      <c r="LW255" s="276"/>
      <c r="LX255" s="276"/>
      <c r="LY255" s="276"/>
      <c r="LZ255" s="276"/>
      <c r="MA255" s="276"/>
      <c r="MB255" s="276"/>
      <c r="MC255" s="276"/>
      <c r="MD255" s="276"/>
      <c r="ME255" s="276"/>
      <c r="MF255" s="276"/>
      <c r="MG255" s="276"/>
      <c r="MH255" s="276"/>
      <c r="MI255" s="276"/>
      <c r="MJ255" s="276"/>
      <c r="MK255" s="276"/>
      <c r="ML255" s="276"/>
      <c r="MM255" s="276"/>
      <c r="MN255" s="276"/>
      <c r="MO255" s="276"/>
      <c r="MP255" s="276"/>
      <c r="MQ255" s="276"/>
      <c r="MR255" s="276"/>
      <c r="MS255" s="276"/>
      <c r="MT255" s="276"/>
      <c r="MU255" s="276"/>
      <c r="MV255" s="276"/>
      <c r="MW255" s="276"/>
      <c r="MX255" s="276"/>
      <c r="MY255" s="276"/>
      <c r="MZ255" s="276"/>
      <c r="NA255" s="277"/>
      <c r="ND255" s="345">
        <f t="shared" si="23"/>
        <v>0</v>
      </c>
      <c r="NE255" s="346" t="str">
        <f t="shared" si="21"/>
        <v/>
      </c>
      <c r="NF255" s="347" t="str" cm="1">
        <f t="array" ref="NF255">IF($ND255=0,"",(IFERROR( (IFERROR($ND255/FRACAS!$AY$1*60,0) - SUMPRODUCT( (FRACAS!$K$5:$K$9999=NF$2) * IFERROR(FRACAS!$AN$5:$AN$9999,0) ) ) / IFERROR($ND255/FRACAS!$AY$1*60,0), 1 )))</f>
        <v/>
      </c>
      <c r="NG255" s="347" t="str" cm="1">
        <f t="array" ref="NG255">IF($ND255=0,"",(IFERROR( (IFERROR($ND255/FRACAS!$AY$1*60,0) - SUMPRODUCT( (FRACAS!$K$5:$K$9999=NG$2) * IFERROR(FRACAS!$AN$5:$AN$9999,0) ) ) / IFERROR($ND255/FRACAS!$AY$1*60,0), 1 )))</f>
        <v/>
      </c>
      <c r="NH255" s="347" t="str" cm="1">
        <f t="array" ref="NH255">IF($ND255=0,"",(IFERROR( (IFERROR($ND255/FRACAS!$AY$1*60,0) - SUMPRODUCT( (FRACAS!$K$5:$K$9999=NH$2) * IFERROR(FRACAS!$AN$5:$AN$9999,0) ) ) / IFERROR($ND255/FRACAS!$AY$1*60,0), 1 )))</f>
        <v/>
      </c>
      <c r="NI255" s="347" t="str" cm="1">
        <f t="array" ref="NI255">IF($ND255=0,"",(IFERROR( (IFERROR($ND255/FRACAS!$AY$1*60,0) - SUMPRODUCT( (FRACAS!$K$5:$K$9999=NI$2) * IFERROR(FRACAS!$AN$5:$AN$9999,0) ) ) / IFERROR($ND255/FRACAS!$AY$1*60,0), 1 )))</f>
        <v/>
      </c>
      <c r="NJ255" s="347" t="str" cm="1">
        <f t="array" ref="NJ255">IF($ND255=0,"",(IFERROR( (IFERROR($ND255/FRACAS!$AY$1*60,0) - SUMPRODUCT( (FRACAS!$K$5:$K$9999=NJ$2) * IFERROR(FRACAS!$AN$5:$AN$9999,0) ) ) / IFERROR($ND255/FRACAS!$AY$1*60,0), 1 )))</f>
        <v/>
      </c>
      <c r="NK255" s="347" t="str" cm="1">
        <f t="array" ref="NK255">IF($ND255=0,"",(IFERROR( (IFERROR($ND255/FRACAS!$AY$1*60,0) - SUMPRODUCT( (FRACAS!$K$5:$K$9999=NK$2) * IFERROR(FRACAS!$AN$5:$AN$9999,0) ) ) / IFERROR($ND255/FRACAS!$AY$1*60,0), 1 )))</f>
        <v/>
      </c>
      <c r="NL255" s="347" t="str" cm="1">
        <f t="array" ref="NL255">IF($ND255=0,"",(IFERROR( (IFERROR($ND255/FRACAS!$AY$1*60,0) - SUMPRODUCT( (FRACAS!$K$5:$K$9999=NL$2) * IFERROR(FRACAS!$AN$5:$AN$9999,0) ) ) / IFERROR($ND255/FRACAS!$AY$1*60,0), 1 )))</f>
        <v/>
      </c>
      <c r="NM255" s="347" t="str" cm="1">
        <f t="array" ref="NM255">IF($ND255=0,"",(IFERROR( (IFERROR($ND255/FRACAS!$AY$1*60,0) - SUMPRODUCT( (FRACAS!$K$5:$K$9999=NM$2) * IFERROR(FRACAS!$AN$5:$AN$9999,0) ) ) / IFERROR($ND255/FRACAS!$AY$1*60,0), 1 )))</f>
        <v/>
      </c>
      <c r="NN255" s="347" t="str" cm="1">
        <f t="array" ref="NN255">IF($ND255=0,"",(IFERROR( (IFERROR($ND255/FRACAS!$AY$1*60,0) - SUMPRODUCT( (FRACAS!$K$5:$K$9999=NN$2) * IFERROR(FRACAS!$AN$5:$AN$9999,0) ) ) / IFERROR($ND255/FRACAS!$AY$1*60,0), 1 )))</f>
        <v/>
      </c>
      <c r="NO255" s="347" t="str" cm="1">
        <f t="array" ref="NO255">IF($ND255=0,"",(IFERROR( (IFERROR($ND255/FRACAS!$AY$1*60,0) - SUMPRODUCT( (FRACAS!$K$5:$K$9999=NO$2) * IFERROR(FRACAS!$AN$5:$AN$9999,0) ) ) / IFERROR($ND255/FRACAS!$AY$1*60,0), 1 )))</f>
        <v/>
      </c>
      <c r="NP255" s="347" t="str" cm="1">
        <f t="array" ref="NP255">IF($ND255=0,"",(IFERROR( (IFERROR($ND255/FRACAS!$AY$1*60,0) - SUMPRODUCT( (FRACAS!$K$5:$K$9999=NP$2) * IFERROR(FRACAS!$AN$5:$AN$9999,0) ) ) / IFERROR($ND255/FRACAS!$AY$1*60,0), 1 )))</f>
        <v/>
      </c>
      <c r="NQ255" s="347" t="str" cm="1">
        <f t="array" ref="NQ255">IF($ND255=0,"",(IFERROR( (IFERROR($ND255/FRACAS!$AY$1*60,0) - SUMPRODUCT( (FRACAS!$K$5:$K$9999=NQ$2) * IFERROR(FRACAS!$AN$5:$AN$9999,0) ) ) / IFERROR($ND255/FRACAS!$AY$1*60,0), 1 )))</f>
        <v/>
      </c>
      <c r="NR255" s="347" t="str" cm="1">
        <f t="array" ref="NR255">IF($ND255=0,"",(IFERROR( (IFERROR($ND255/FRACAS!$AY$1*60,0) - SUMPRODUCT( (FRACAS!$K$5:$K$9999=NR$2) * IFERROR(FRACAS!$AN$5:$AN$9999,0) ) ) / IFERROR($ND255/FRACAS!$AY$1*60,0), 1 )))</f>
        <v/>
      </c>
      <c r="NS255" s="347" t="str" cm="1">
        <f t="array" ref="NS255">IF($ND255=0,"",(IFERROR( (IFERROR($ND255/FRACAS!$AY$1*60,0) - SUMPRODUCT( (FRACAS!$K$5:$K$9999=NS$2) * IFERROR(FRACAS!$AN$5:$AN$9999,0) ) ) / IFERROR($ND255/FRACAS!$AY$1*60,0), 1 )))</f>
        <v/>
      </c>
      <c r="NT255" s="347" t="str" cm="1">
        <f t="array" ref="NT255">IF($ND255=0,"",(IFERROR( (IFERROR($ND255/FRACAS!$AY$1*60,0) - SUMPRODUCT( (FRACAS!$K$5:$K$9999=NT$2) * IFERROR(FRACAS!$AN$5:$AN$9999,0) ) ) / IFERROR($ND255/FRACAS!$AY$1*60,0), 1 )))</f>
        <v/>
      </c>
      <c r="NU255" s="347" t="str" cm="1">
        <f t="array" ref="NU255">IF($ND255=0,"",(IFERROR( (IFERROR($ND255/FRACAS!$AY$1*60,0) - SUMPRODUCT( (FRACAS!$K$5:$K$9999=NU$2) * IFERROR(FRACAS!$AN$5:$AN$9999,0) ) ) / IFERROR($ND255/FRACAS!$AY$1*60,0), 1 )))</f>
        <v/>
      </c>
      <c r="NV255" s="347" t="str" cm="1">
        <f t="array" ref="NV255">IF($ND255=0,"",(IFERROR( (IFERROR($ND255/FRACAS!$AY$1*60,0) - SUMPRODUCT( (FRACAS!$K$5:$K$9999=NV$2) * IFERROR(FRACAS!$AN$5:$AN$9999,0) ) ) / IFERROR($ND255/FRACAS!$AY$1*60,0), 1 )))</f>
        <v/>
      </c>
      <c r="NW255" s="347" t="str" cm="1">
        <f t="array" ref="NW255">IF($ND255=0,"",(IFERROR( (IFERROR($ND255/FRACAS!$AY$1*60,0) - SUMPRODUCT( (FRACAS!$K$5:$K$9999=NW$2) * IFERROR(FRACAS!$AN$5:$AN$9999,0) ) ) / IFERROR($ND255/FRACAS!$AY$1*60,0), 1 )))</f>
        <v/>
      </c>
      <c r="NX255" s="347" t="str" cm="1">
        <f t="array" ref="NX255">IF($ND255=0,"",(IFERROR( (IFERROR($ND255/FRACAS!$AY$1*60,0) - SUMPRODUCT( (FRACAS!$K$5:$K$9999=NX$2) * IFERROR(FRACAS!$AN$5:$AN$9999,0) ) ) / IFERROR($ND255/FRACAS!$AY$1*60,0), 1 )))</f>
        <v/>
      </c>
      <c r="NY255" s="347" t="str" cm="1">
        <f t="array" ref="NY255">IF($ND255=0,"",(IFERROR( (IFERROR($ND255/FRACAS!$AY$1*60,0) - SUMPRODUCT( (FRACAS!$K$5:$K$9999=NY$2) * IFERROR(FRACAS!$AN$5:$AN$9999,0) ) ) / IFERROR($ND255/FRACAS!$AY$1*60,0), 1 )))</f>
        <v/>
      </c>
      <c r="NZ255" s="347" t="str" cm="1">
        <f t="array" ref="NZ255">IF($ND255=0,"",(IFERROR( (IFERROR($ND255/FRACAS!$AY$1*60,0) - SUMPRODUCT( (FRACAS!$K$5:$K$9999=NZ$2) * IFERROR(FRACAS!$AN$5:$AN$9999,0) ) ) / IFERROR($ND255/FRACAS!$AY$1*60,0), 1 )))</f>
        <v/>
      </c>
      <c r="OA255" s="347" t="str" cm="1">
        <f t="array" ref="OA255">IF($ND255=0,"",(IFERROR( (IFERROR($ND255/FRACAS!$AY$1*60,0) - SUMPRODUCT( (FRACAS!$K$5:$K$9999=OA$2) * IFERROR(FRACAS!$AN$5:$AN$9999,0) ) ) / IFERROR($ND255/FRACAS!$AY$1*60,0), 1 )))</f>
        <v/>
      </c>
      <c r="OB255" s="347" t="str" cm="1">
        <f t="array" ref="OB255">IF($ND255=0,"",(IFERROR( (IFERROR($ND255/FRACAS!$AY$1*60,0) - SUMPRODUCT( (FRACAS!$K$5:$K$9999=OB$2) * IFERROR(FRACAS!$AN$5:$AN$9999,0) ) ) / IFERROR($ND255/FRACAS!$AY$1*60,0), 1 )))</f>
        <v/>
      </c>
      <c r="OC255" s="347" t="str" cm="1">
        <f t="array" ref="OC255">IF($ND255=0,"",(IFERROR( (IFERROR($ND255/FRACAS!$AY$1*60,0) - SUMPRODUCT( (FRACAS!$K$5:$K$9999=OC$2) * IFERROR(FRACAS!$AN$5:$AN$9999,0) ) ) / IFERROR($ND255/FRACAS!$AY$1*60,0), 1 )))</f>
        <v/>
      </c>
      <c r="OD255" s="347" t="str" cm="1">
        <f t="array" ref="OD255">IF($ND255=0,"",(IFERROR( (IFERROR($ND255/FRACAS!$AY$1*60,0) - SUMPRODUCT( (FRACAS!$K$5:$K$9999=OD$2) * IFERROR(FRACAS!$AN$5:$AN$9999,0) ) ) / IFERROR($ND255/FRACAS!$AY$1*60,0), 1 )))</f>
        <v/>
      </c>
      <c r="OE255" s="347" t="str" cm="1">
        <f t="array" ref="OE255">IF($ND255=0,"",(IFERROR( (IFERROR($ND255/FRACAS!$AY$1*60,0) - SUMPRODUCT( (FRACAS!$K$5:$K$9999=OE$2) * IFERROR(FRACAS!$AN$5:$AN$9999,0) ) ) / IFERROR($ND255/FRACAS!$AY$1*60,0), 1 )))</f>
        <v/>
      </c>
      <c r="OF255" s="347" t="str" cm="1">
        <f t="array" ref="OF255">IF($ND255=0,"",(IFERROR( (IFERROR($ND255/FRACAS!$AY$1*60,0) - SUMPRODUCT( (FRACAS!$K$5:$K$9999=OF$2) * IFERROR(FRACAS!$AN$5:$AN$9999,0) ) ) / IFERROR($ND255/FRACAS!$AY$1*60,0), 1 )))</f>
        <v/>
      </c>
      <c r="OG255" s="347" t="str" cm="1">
        <f t="array" ref="OG255">IF($ND255=0,"",(IFERROR( (IFERROR($ND255/FRACAS!$AY$1*60,0) - SUMPRODUCT( (FRACAS!$K$5:$K$9999=OG$2) * IFERROR(FRACAS!$AN$5:$AN$9999,0) ) ) / IFERROR($ND255/FRACAS!$AY$1*60,0), 1 )))</f>
        <v/>
      </c>
      <c r="OH255" s="347" t="str" cm="1">
        <f t="array" ref="OH255">IF($ND255=0,"",(IFERROR( (IFERROR($ND255/FRACAS!$AY$1*60,0) - SUMPRODUCT( (FRACAS!$K$5:$K$9999=OH$2) * IFERROR(FRACAS!$AN$5:$AN$9999,0) ) ) / IFERROR($ND255/FRACAS!$AY$1*60,0), 1 )))</f>
        <v/>
      </c>
      <c r="OI255" s="347" t="str" cm="1">
        <f t="array" ref="OI255">IF($ND255=0,"",(IFERROR( (IFERROR($ND255/FRACAS!$AY$1*60,0) - SUMPRODUCT( (FRACAS!$K$5:$K$9999=OI$2) * IFERROR(FRACAS!$AN$5:$AN$9999,0) ) ) / IFERROR($ND255/FRACAS!$AY$1*60,0), 1 )))</f>
        <v/>
      </c>
      <c r="OJ255" s="347" t="str" cm="1">
        <f t="array" ref="OJ255">IF($ND255=0,"",(IFERROR( (IFERROR($ND255/FRACAS!$AY$1*60,0) - SUMPRODUCT( (FRACAS!$K$5:$K$9999=OJ$2) * IFERROR(FRACAS!$AN$5:$AN$9999,0) ) ) / IFERROR($ND255/FRACAS!$AY$1*60,0), 1 )))</f>
        <v/>
      </c>
      <c r="OK255" s="347" t="str" cm="1">
        <f t="array" ref="OK255">IF($ND255=0,"",(IFERROR( (IFERROR($ND255/FRACAS!$AY$1*60,0) - SUMPRODUCT( (FRACAS!$K$5:$K$9999=OK$2) * IFERROR(FRACAS!$AN$5:$AN$9999,0) ) ) / IFERROR($ND255/FRACAS!$AY$1*60,0), 1 )))</f>
        <v/>
      </c>
      <c r="OL255" s="347" t="str" cm="1">
        <f t="array" ref="OL255">IF($ND255=0,"",(IFERROR( (IFERROR($ND255/FRACAS!$AY$1*60,0) - SUMPRODUCT( (FRACAS!$K$5:$K$9999=OL$2) * IFERROR(FRACAS!$AN$5:$AN$9999,0) ) ) / IFERROR($ND255/FRACAS!$AY$1*60,0), 1 )))</f>
        <v/>
      </c>
      <c r="OM255" s="347" t="str" cm="1">
        <f t="array" ref="OM255">IF($ND255=0,"",(IFERROR( (IFERROR($ND255/FRACAS!$AY$1*60,0) - SUMPRODUCT( (FRACAS!$K$5:$K$9999=OM$2) * IFERROR(FRACAS!$AN$5:$AN$9999,0) ) ) / IFERROR($ND255/FRACAS!$AY$1*60,0), 1 )))</f>
        <v/>
      </c>
      <c r="ON255" s="347" t="str" cm="1">
        <f t="array" ref="ON255">IF($ND255=0,"",(IFERROR( (IFERROR($ND255/FRACAS!$AY$1*60,0) - SUMPRODUCT( (FRACAS!$K$5:$K$9999=ON$2) * IFERROR(FRACAS!$AN$5:$AN$9999,0) ) ) / IFERROR($ND255/FRACAS!$AY$1*60,0), 1 )))</f>
        <v/>
      </c>
    </row>
    <row r="256" spans="2:404" ht="15" customHeight="1">
      <c r="B256" s="301" t="s">
        <v>259</v>
      </c>
      <c r="C256" s="302">
        <v>47018</v>
      </c>
      <c r="D256" s="279"/>
      <c r="E256" s="279"/>
      <c r="F256" s="279"/>
      <c r="G256" s="279"/>
      <c r="H256" s="279"/>
      <c r="I256" s="279"/>
      <c r="J256" s="279"/>
      <c r="K256" s="279"/>
      <c r="L256" s="279"/>
      <c r="M256" s="280"/>
      <c r="N256" s="305"/>
      <c r="O256" s="279"/>
      <c r="P256" s="279"/>
      <c r="Q256" s="279"/>
      <c r="R256" s="279"/>
      <c r="S256" s="279"/>
      <c r="T256" s="279"/>
      <c r="U256" s="279"/>
      <c r="V256" s="279"/>
      <c r="W256" s="279"/>
      <c r="X256" s="279"/>
      <c r="Y256" s="279"/>
      <c r="Z256" s="279"/>
      <c r="AA256" s="279"/>
      <c r="AB256" s="279"/>
      <c r="AC256" s="279"/>
      <c r="AD256" s="279"/>
      <c r="AE256" s="279"/>
      <c r="AF256" s="279"/>
      <c r="AG256" s="279"/>
      <c r="AH256" s="279"/>
      <c r="AI256" s="279"/>
      <c r="AJ256" s="279"/>
      <c r="AK256" s="279"/>
      <c r="AL256" s="279"/>
      <c r="AM256" s="279"/>
      <c r="AN256" s="279"/>
      <c r="AO256" s="279"/>
      <c r="AP256" s="279"/>
      <c r="AQ256" s="279"/>
      <c r="AR256" s="279"/>
      <c r="AS256" s="279"/>
      <c r="AT256" s="279"/>
      <c r="AU256" s="279"/>
      <c r="AV256" s="279"/>
      <c r="AW256" s="279"/>
      <c r="AX256" s="279"/>
      <c r="AY256" s="279"/>
      <c r="AZ256" s="279"/>
      <c r="BA256" s="280"/>
      <c r="BB256" s="266"/>
      <c r="BD256" s="352"/>
      <c r="BE256" s="352"/>
      <c r="BF256" s="352"/>
      <c r="BG256" s="352"/>
      <c r="BH256" s="352"/>
      <c r="BI256" s="352"/>
      <c r="BJ256" s="352"/>
      <c r="BK256" s="352"/>
      <c r="BL256" s="352"/>
      <c r="BM256" s="352"/>
      <c r="BN256" s="352"/>
      <c r="BO256" s="352"/>
      <c r="BP256" s="352"/>
      <c r="BQ256" s="352"/>
      <c r="BR256" s="352"/>
      <c r="BS256" s="352"/>
      <c r="BT256" s="352"/>
      <c r="BU256" s="352"/>
      <c r="BV256" s="352"/>
      <c r="BW256" s="352"/>
      <c r="BX256" s="352"/>
      <c r="BY256" s="352"/>
      <c r="BZ256" s="352"/>
      <c r="CA256" s="352"/>
      <c r="CB256" s="352"/>
      <c r="CC256" s="352"/>
      <c r="CD256" s="352"/>
      <c r="CE256" s="352"/>
      <c r="CF256" s="352"/>
      <c r="CG256" s="352"/>
      <c r="CH256" s="352"/>
      <c r="CI256" s="352"/>
      <c r="CJ256" s="352"/>
      <c r="CK256" s="352"/>
      <c r="CL256" s="352"/>
      <c r="CM256" s="352"/>
      <c r="CN256" s="352"/>
      <c r="CO256" s="352"/>
      <c r="CP256" s="352"/>
      <c r="CQ256" s="352"/>
      <c r="CR256" s="352"/>
      <c r="CS256" s="352"/>
      <c r="CT256" s="352"/>
      <c r="CU256" s="352"/>
      <c r="CV256" s="352"/>
      <c r="CW256" s="352"/>
      <c r="CX256" s="352"/>
      <c r="CY256" s="352"/>
      <c r="CZ256" s="352"/>
      <c r="DA256" s="352"/>
      <c r="DC256" s="266">
        <f t="shared" si="19"/>
        <v>0</v>
      </c>
      <c r="DD256" s="302" t="str">
        <f t="shared" si="20"/>
        <v/>
      </c>
      <c r="DE256" s="328" t="str">
        <f>IF(D256&gt; 0,(COUNTIFS(FRACAS!$B$5:$B$9997, D$4, FRACAS!$D$5:$D$9997, "&lt;="&amp;D256)), "" )</f>
        <v/>
      </c>
      <c r="DF256" s="282" t="str">
        <f>IF(E256&gt; 0,(COUNTIFS(FRACAS!$B$5:$B$9997, E$4, FRACAS!$D$5:$D$9997, "&lt;="&amp;E256)), "" )</f>
        <v/>
      </c>
      <c r="DG256" s="282" t="str">
        <f>IF(F256&gt; 0,(COUNTIFS(FRACAS!$B$5:$B$9997, F$4, FRACAS!$D$5:$D$9997, "&lt;="&amp;F256)), "" )</f>
        <v/>
      </c>
      <c r="DH256" s="282" t="str">
        <f>IF(G256&gt; 0,(COUNTIFS(FRACAS!$B$5:$B$9997, G$4, FRACAS!$D$5:$D$9997, "&lt;="&amp;G256)), "" )</f>
        <v/>
      </c>
      <c r="DI256" s="282" t="str">
        <f>IF(H256&gt; 0,(COUNTIFS(FRACAS!$B$5:$B$9997, H$4, FRACAS!$D$5:$D$9997, "&lt;="&amp;H256)), "" )</f>
        <v/>
      </c>
      <c r="DJ256" s="282" t="str">
        <f>IF(I256&gt; 0,(COUNTIFS(FRACAS!$B$5:$B$9997, I$4, FRACAS!$D$5:$D$9997, "&lt;="&amp;I256)), "" )</f>
        <v/>
      </c>
      <c r="DK256" s="282" t="str">
        <f>IF(J256&gt; 0,(COUNTIFS(FRACAS!$B$5:$B$9997, J$4, FRACAS!$D$5:$D$9997, "&lt;="&amp;J256)), "" )</f>
        <v/>
      </c>
      <c r="DL256" s="282" t="str">
        <f>IF(K256&gt; 0,(COUNTIFS(FRACAS!$B$5:$B$9997, K$4, FRACAS!$D$5:$D$9997, "&lt;="&amp;K256)), "" )</f>
        <v/>
      </c>
      <c r="DM256" s="282" t="str">
        <f>IF(L256&gt; 0,(COUNTIFS(FRACAS!$B$5:$B$9997, L$4, FRACAS!$D$5:$D$9997, "&lt;="&amp;L256)), "" )</f>
        <v/>
      </c>
      <c r="DN256" s="282" t="str">
        <f>IF(M256&gt; 0,(COUNTIFS(FRACAS!$B$5:$B$9997, M$4, FRACAS!$D$5:$D$9997, "&lt;="&amp;M256)), "" )</f>
        <v/>
      </c>
      <c r="DO256" s="308"/>
      <c r="DP256" s="276"/>
      <c r="DQ256" s="276"/>
      <c r="DR256" s="276"/>
      <c r="DS256" s="276"/>
      <c r="DT256" s="276"/>
      <c r="DU256" s="276"/>
      <c r="DV256" s="276"/>
      <c r="DW256" s="276"/>
      <c r="DX256" s="276"/>
      <c r="DY256" s="276"/>
      <c r="DZ256" s="276"/>
      <c r="EA256" s="276"/>
      <c r="EB256" s="276"/>
      <c r="EC256" s="276"/>
      <c r="ED256" s="276"/>
      <c r="EE256" s="276"/>
      <c r="EF256" s="276"/>
      <c r="EG256" s="276"/>
      <c r="EH256" s="276"/>
      <c r="EI256" s="276"/>
      <c r="EJ256" s="276"/>
      <c r="EK256" s="276"/>
      <c r="EL256" s="276"/>
      <c r="EM256" s="276"/>
      <c r="EN256" s="276"/>
      <c r="EO256" s="276"/>
      <c r="EP256" s="276"/>
      <c r="EQ256" s="276"/>
      <c r="ER256" s="276"/>
      <c r="ES256" s="276"/>
      <c r="ET256" s="276"/>
      <c r="EU256" s="276"/>
      <c r="EV256" s="276"/>
      <c r="EW256" s="276"/>
      <c r="EX256" s="276"/>
      <c r="EY256" s="276"/>
      <c r="EZ256" s="276"/>
      <c r="FA256" s="276"/>
      <c r="FB256" s="277"/>
      <c r="JN256" s="310"/>
      <c r="JO256" s="309"/>
      <c r="JP256" s="309"/>
      <c r="JQ256" s="309"/>
      <c r="JR256" s="309"/>
      <c r="JS256" s="309"/>
      <c r="JT256" s="309"/>
      <c r="JU256" s="309"/>
      <c r="JV256" s="309"/>
      <c r="JW256" s="309"/>
      <c r="JX256" s="309"/>
      <c r="JY256" s="309"/>
      <c r="JZ256" s="309"/>
      <c r="KA256" s="309"/>
      <c r="KB256" s="309"/>
      <c r="KC256" s="309"/>
      <c r="KD256" s="309"/>
      <c r="KE256" s="309"/>
      <c r="KF256" s="309"/>
      <c r="KG256" s="309"/>
      <c r="KH256" s="309"/>
      <c r="KI256" s="309"/>
      <c r="KJ256" s="309"/>
      <c r="KK256" s="309"/>
      <c r="KL256" s="309"/>
      <c r="KM256" s="309"/>
      <c r="KN256" s="309"/>
      <c r="KO256" s="309"/>
      <c r="KP256" s="309"/>
      <c r="KQ256" s="309"/>
      <c r="KR256" s="309"/>
      <c r="KS256" s="309"/>
      <c r="KT256" s="309"/>
      <c r="KU256" s="309"/>
      <c r="KV256" s="309"/>
      <c r="KW256" s="309"/>
      <c r="KX256" s="309"/>
      <c r="KY256" s="309"/>
      <c r="KZ256" s="309"/>
      <c r="LA256" s="309"/>
      <c r="LC256" s="302" t="str">
        <f t="shared" si="22"/>
        <v/>
      </c>
      <c r="LD256" s="354" t="str" cm="1">
        <f t="array" ref="LD256">IFERROR(
    (((D256/FRACAS!$AY$1)*60))
    /
    (((D256/FRACAS!$AY$1)*60) + SUMPRODUCT((FRACAS!$B$5:$B$9997=D$4)*(FRACAS!$D$5:$D$9997&lt;=D256)*(IFERROR(FRACAS!$AM$5:$AM$9997,0)))
    ),"")</f>
        <v/>
      </c>
      <c r="LE256" s="354" t="str" cm="1">
        <f t="array" ref="LE256">IFERROR(
    (((E256/FRACAS!$AY$1)*60))
    /
    (((E256/FRACAS!$AY$1)*60) + SUMPRODUCT((FRACAS!$B$5:$B$9997=E$4)*(FRACAS!$D$5:$D$9997&lt;=E256)*(IFERROR(FRACAS!$AM$5:$AM$9997,0)))
    ),"")</f>
        <v/>
      </c>
      <c r="LF256" s="354" t="str" cm="1">
        <f t="array" ref="LF256">IFERROR(
    (((F256/FRACAS!$AY$1)*60))
    /
    (((F256/FRACAS!$AY$1)*60) + SUMPRODUCT((FRACAS!$B$5:$B$9997=F$4)*(FRACAS!$D$5:$D$9997&lt;=F256)*(IFERROR(FRACAS!$AM$5:$AM$9997,0)))
    ),"")</f>
        <v/>
      </c>
      <c r="LG256" s="354" t="str" cm="1">
        <f t="array" ref="LG256">IFERROR(
    (((G256/FRACAS!$AY$1)*60))
    /
    (((G256/FRACAS!$AY$1)*60) + SUMPRODUCT((FRACAS!$B$5:$B$9997=G$4)*(FRACAS!$D$5:$D$9997&lt;=G256)*(IFERROR(FRACAS!$AM$5:$AM$9997,0)))
    ),"")</f>
        <v/>
      </c>
      <c r="LH256" s="354" t="str" cm="1">
        <f t="array" ref="LH256">IFERROR(
    (((H256/FRACAS!$AY$1)*60))
    /
    (((H256/FRACAS!$AY$1)*60) + SUMPRODUCT((FRACAS!$B$5:$B$9997=H$4)*(FRACAS!$D$5:$D$9997&lt;=H256)*(IFERROR(FRACAS!$AM$5:$AM$9997,0)))
    ),"")</f>
        <v/>
      </c>
      <c r="LI256" s="354" t="str" cm="1">
        <f t="array" ref="LI256">IFERROR(
    (((I256/FRACAS!$AY$1)*60))
    /
    (((I256/FRACAS!$AY$1)*60) + SUMPRODUCT((FRACAS!$B$5:$B$9997=I$4)*(FRACAS!$D$5:$D$9997&lt;=I256)*(IFERROR(FRACAS!$AM$5:$AM$9997,0)))
    ),"")</f>
        <v/>
      </c>
      <c r="LJ256" s="354" t="str" cm="1">
        <f t="array" ref="LJ256">IFERROR(
    (((J256/FRACAS!$AY$1)*60))
    /
    (((J256/FRACAS!$AY$1)*60) + SUMPRODUCT((FRACAS!$B$5:$B$9997=J$4)*(FRACAS!$D$5:$D$9997&lt;=J256)*(IFERROR(FRACAS!$AM$5:$AM$9997,0)))
    ),"")</f>
        <v/>
      </c>
      <c r="LK256" s="354" t="str" cm="1">
        <f t="array" ref="LK256">IFERROR(
    (((K256/FRACAS!$AY$1)*60))
    /
    (((K256/FRACAS!$AY$1)*60) + SUMPRODUCT((FRACAS!$B$5:$B$9997=K$4)*(FRACAS!$D$5:$D$9997&lt;=K256)*(IFERROR(FRACAS!$AM$5:$AM$9997,0)))
    ),"")</f>
        <v/>
      </c>
      <c r="LL256" s="354" t="str" cm="1">
        <f t="array" ref="LL256">IFERROR(
    (((L256/FRACAS!$AY$1)*60))
    /
    (((L256/FRACAS!$AY$1)*60) + SUMPRODUCT((FRACAS!$B$5:$B$9997=L$4)*(FRACAS!$D$5:$D$9997&lt;=L256)*(IFERROR(FRACAS!$AM$5:$AM$9997,0)))
    ),"")</f>
        <v/>
      </c>
      <c r="LM256" s="354" t="str" cm="1">
        <f t="array" ref="LM256">IFERROR(
    (((M256/FRACAS!$AY$1)*60))
    /
    (((M256/FRACAS!$AY$1)*60) + SUMPRODUCT((FRACAS!$B$5:$B$9997=M$4)*(FRACAS!$D$5:$D$9997&lt;=M256)*(IFERROR(FRACAS!$AM$5:$AM$9997,0)))
    ),"")</f>
        <v/>
      </c>
      <c r="LN256" s="308"/>
      <c r="LO256" s="276"/>
      <c r="LP256" s="276"/>
      <c r="LQ256" s="276"/>
      <c r="LR256" s="276"/>
      <c r="LS256" s="276"/>
      <c r="LT256" s="276"/>
      <c r="LU256" s="276"/>
      <c r="LV256" s="276"/>
      <c r="LW256" s="276"/>
      <c r="LX256" s="276"/>
      <c r="LY256" s="276"/>
      <c r="LZ256" s="276"/>
      <c r="MA256" s="276"/>
      <c r="MB256" s="276"/>
      <c r="MC256" s="276"/>
      <c r="MD256" s="276"/>
      <c r="ME256" s="276"/>
      <c r="MF256" s="276"/>
      <c r="MG256" s="276"/>
      <c r="MH256" s="276"/>
      <c r="MI256" s="276"/>
      <c r="MJ256" s="276"/>
      <c r="MK256" s="276"/>
      <c r="ML256" s="276"/>
      <c r="MM256" s="276"/>
      <c r="MN256" s="276"/>
      <c r="MO256" s="276"/>
      <c r="MP256" s="276"/>
      <c r="MQ256" s="276"/>
      <c r="MR256" s="276"/>
      <c r="MS256" s="276"/>
      <c r="MT256" s="276"/>
      <c r="MU256" s="276"/>
      <c r="MV256" s="276"/>
      <c r="MW256" s="276"/>
      <c r="MX256" s="276"/>
      <c r="MY256" s="276"/>
      <c r="MZ256" s="276"/>
      <c r="NA256" s="277"/>
      <c r="ND256" s="345">
        <f t="shared" si="23"/>
        <v>0</v>
      </c>
      <c r="NE256" s="346" t="str">
        <f t="shared" si="21"/>
        <v/>
      </c>
      <c r="NF256" s="347" t="str" cm="1">
        <f t="array" ref="NF256">IF($ND256=0,"",(IFERROR( (IFERROR($ND256/FRACAS!$AY$1*60,0) - SUMPRODUCT( (FRACAS!$K$5:$K$9999=NF$2) * IFERROR(FRACAS!$AN$5:$AN$9999,0) ) ) / IFERROR($ND256/FRACAS!$AY$1*60,0), 1 )))</f>
        <v/>
      </c>
      <c r="NG256" s="347" t="str" cm="1">
        <f t="array" ref="NG256">IF($ND256=0,"",(IFERROR( (IFERROR($ND256/FRACAS!$AY$1*60,0) - SUMPRODUCT( (FRACAS!$K$5:$K$9999=NG$2) * IFERROR(FRACAS!$AN$5:$AN$9999,0) ) ) / IFERROR($ND256/FRACAS!$AY$1*60,0), 1 )))</f>
        <v/>
      </c>
      <c r="NH256" s="347" t="str" cm="1">
        <f t="array" ref="NH256">IF($ND256=0,"",(IFERROR( (IFERROR($ND256/FRACAS!$AY$1*60,0) - SUMPRODUCT( (FRACAS!$K$5:$K$9999=NH$2) * IFERROR(FRACAS!$AN$5:$AN$9999,0) ) ) / IFERROR($ND256/FRACAS!$AY$1*60,0), 1 )))</f>
        <v/>
      </c>
      <c r="NI256" s="347" t="str" cm="1">
        <f t="array" ref="NI256">IF($ND256=0,"",(IFERROR( (IFERROR($ND256/FRACAS!$AY$1*60,0) - SUMPRODUCT( (FRACAS!$K$5:$K$9999=NI$2) * IFERROR(FRACAS!$AN$5:$AN$9999,0) ) ) / IFERROR($ND256/FRACAS!$AY$1*60,0), 1 )))</f>
        <v/>
      </c>
      <c r="NJ256" s="347" t="str" cm="1">
        <f t="array" ref="NJ256">IF($ND256=0,"",(IFERROR( (IFERROR($ND256/FRACAS!$AY$1*60,0) - SUMPRODUCT( (FRACAS!$K$5:$K$9999=NJ$2) * IFERROR(FRACAS!$AN$5:$AN$9999,0) ) ) / IFERROR($ND256/FRACAS!$AY$1*60,0), 1 )))</f>
        <v/>
      </c>
      <c r="NK256" s="347" t="str" cm="1">
        <f t="array" ref="NK256">IF($ND256=0,"",(IFERROR( (IFERROR($ND256/FRACAS!$AY$1*60,0) - SUMPRODUCT( (FRACAS!$K$5:$K$9999=NK$2) * IFERROR(FRACAS!$AN$5:$AN$9999,0) ) ) / IFERROR($ND256/FRACAS!$AY$1*60,0), 1 )))</f>
        <v/>
      </c>
      <c r="NL256" s="347" t="str" cm="1">
        <f t="array" ref="NL256">IF($ND256=0,"",(IFERROR( (IFERROR($ND256/FRACAS!$AY$1*60,0) - SUMPRODUCT( (FRACAS!$K$5:$K$9999=NL$2) * IFERROR(FRACAS!$AN$5:$AN$9999,0) ) ) / IFERROR($ND256/FRACAS!$AY$1*60,0), 1 )))</f>
        <v/>
      </c>
      <c r="NM256" s="347" t="str" cm="1">
        <f t="array" ref="NM256">IF($ND256=0,"",(IFERROR( (IFERROR($ND256/FRACAS!$AY$1*60,0) - SUMPRODUCT( (FRACAS!$K$5:$K$9999=NM$2) * IFERROR(FRACAS!$AN$5:$AN$9999,0) ) ) / IFERROR($ND256/FRACAS!$AY$1*60,0), 1 )))</f>
        <v/>
      </c>
      <c r="NN256" s="347" t="str" cm="1">
        <f t="array" ref="NN256">IF($ND256=0,"",(IFERROR( (IFERROR($ND256/FRACAS!$AY$1*60,0) - SUMPRODUCT( (FRACAS!$K$5:$K$9999=NN$2) * IFERROR(FRACAS!$AN$5:$AN$9999,0) ) ) / IFERROR($ND256/FRACAS!$AY$1*60,0), 1 )))</f>
        <v/>
      </c>
      <c r="NO256" s="347" t="str" cm="1">
        <f t="array" ref="NO256">IF($ND256=0,"",(IFERROR( (IFERROR($ND256/FRACAS!$AY$1*60,0) - SUMPRODUCT( (FRACAS!$K$5:$K$9999=NO$2) * IFERROR(FRACAS!$AN$5:$AN$9999,0) ) ) / IFERROR($ND256/FRACAS!$AY$1*60,0), 1 )))</f>
        <v/>
      </c>
      <c r="NP256" s="347" t="str" cm="1">
        <f t="array" ref="NP256">IF($ND256=0,"",(IFERROR( (IFERROR($ND256/FRACAS!$AY$1*60,0) - SUMPRODUCT( (FRACAS!$K$5:$K$9999=NP$2) * IFERROR(FRACAS!$AN$5:$AN$9999,0) ) ) / IFERROR($ND256/FRACAS!$AY$1*60,0), 1 )))</f>
        <v/>
      </c>
      <c r="NQ256" s="347" t="str" cm="1">
        <f t="array" ref="NQ256">IF($ND256=0,"",(IFERROR( (IFERROR($ND256/FRACAS!$AY$1*60,0) - SUMPRODUCT( (FRACAS!$K$5:$K$9999=NQ$2) * IFERROR(FRACAS!$AN$5:$AN$9999,0) ) ) / IFERROR($ND256/FRACAS!$AY$1*60,0), 1 )))</f>
        <v/>
      </c>
      <c r="NR256" s="347" t="str" cm="1">
        <f t="array" ref="NR256">IF($ND256=0,"",(IFERROR( (IFERROR($ND256/FRACAS!$AY$1*60,0) - SUMPRODUCT( (FRACAS!$K$5:$K$9999=NR$2) * IFERROR(FRACAS!$AN$5:$AN$9999,0) ) ) / IFERROR($ND256/FRACAS!$AY$1*60,0), 1 )))</f>
        <v/>
      </c>
      <c r="NS256" s="347" t="str" cm="1">
        <f t="array" ref="NS256">IF($ND256=0,"",(IFERROR( (IFERROR($ND256/FRACAS!$AY$1*60,0) - SUMPRODUCT( (FRACAS!$K$5:$K$9999=NS$2) * IFERROR(FRACAS!$AN$5:$AN$9999,0) ) ) / IFERROR($ND256/FRACAS!$AY$1*60,0), 1 )))</f>
        <v/>
      </c>
      <c r="NT256" s="347" t="str" cm="1">
        <f t="array" ref="NT256">IF($ND256=0,"",(IFERROR( (IFERROR($ND256/FRACAS!$AY$1*60,0) - SUMPRODUCT( (FRACAS!$K$5:$K$9999=NT$2) * IFERROR(FRACAS!$AN$5:$AN$9999,0) ) ) / IFERROR($ND256/FRACAS!$AY$1*60,0), 1 )))</f>
        <v/>
      </c>
      <c r="NU256" s="347" t="str" cm="1">
        <f t="array" ref="NU256">IF($ND256=0,"",(IFERROR( (IFERROR($ND256/FRACAS!$AY$1*60,0) - SUMPRODUCT( (FRACAS!$K$5:$K$9999=NU$2) * IFERROR(FRACAS!$AN$5:$AN$9999,0) ) ) / IFERROR($ND256/FRACAS!$AY$1*60,0), 1 )))</f>
        <v/>
      </c>
      <c r="NV256" s="347" t="str" cm="1">
        <f t="array" ref="NV256">IF($ND256=0,"",(IFERROR( (IFERROR($ND256/FRACAS!$AY$1*60,0) - SUMPRODUCT( (FRACAS!$K$5:$K$9999=NV$2) * IFERROR(FRACAS!$AN$5:$AN$9999,0) ) ) / IFERROR($ND256/FRACAS!$AY$1*60,0), 1 )))</f>
        <v/>
      </c>
      <c r="NW256" s="347" t="str" cm="1">
        <f t="array" ref="NW256">IF($ND256=0,"",(IFERROR( (IFERROR($ND256/FRACAS!$AY$1*60,0) - SUMPRODUCT( (FRACAS!$K$5:$K$9999=NW$2) * IFERROR(FRACAS!$AN$5:$AN$9999,0) ) ) / IFERROR($ND256/FRACAS!$AY$1*60,0), 1 )))</f>
        <v/>
      </c>
      <c r="NX256" s="347" t="str" cm="1">
        <f t="array" ref="NX256">IF($ND256=0,"",(IFERROR( (IFERROR($ND256/FRACAS!$AY$1*60,0) - SUMPRODUCT( (FRACAS!$K$5:$K$9999=NX$2) * IFERROR(FRACAS!$AN$5:$AN$9999,0) ) ) / IFERROR($ND256/FRACAS!$AY$1*60,0), 1 )))</f>
        <v/>
      </c>
      <c r="NY256" s="347" t="str" cm="1">
        <f t="array" ref="NY256">IF($ND256=0,"",(IFERROR( (IFERROR($ND256/FRACAS!$AY$1*60,0) - SUMPRODUCT( (FRACAS!$K$5:$K$9999=NY$2) * IFERROR(FRACAS!$AN$5:$AN$9999,0) ) ) / IFERROR($ND256/FRACAS!$AY$1*60,0), 1 )))</f>
        <v/>
      </c>
      <c r="NZ256" s="347" t="str" cm="1">
        <f t="array" ref="NZ256">IF($ND256=0,"",(IFERROR( (IFERROR($ND256/FRACAS!$AY$1*60,0) - SUMPRODUCT( (FRACAS!$K$5:$K$9999=NZ$2) * IFERROR(FRACAS!$AN$5:$AN$9999,0) ) ) / IFERROR($ND256/FRACAS!$AY$1*60,0), 1 )))</f>
        <v/>
      </c>
      <c r="OA256" s="347" t="str" cm="1">
        <f t="array" ref="OA256">IF($ND256=0,"",(IFERROR( (IFERROR($ND256/FRACAS!$AY$1*60,0) - SUMPRODUCT( (FRACAS!$K$5:$K$9999=OA$2) * IFERROR(FRACAS!$AN$5:$AN$9999,0) ) ) / IFERROR($ND256/FRACAS!$AY$1*60,0), 1 )))</f>
        <v/>
      </c>
      <c r="OB256" s="347" t="str" cm="1">
        <f t="array" ref="OB256">IF($ND256=0,"",(IFERROR( (IFERROR($ND256/FRACAS!$AY$1*60,0) - SUMPRODUCT( (FRACAS!$K$5:$K$9999=OB$2) * IFERROR(FRACAS!$AN$5:$AN$9999,0) ) ) / IFERROR($ND256/FRACAS!$AY$1*60,0), 1 )))</f>
        <v/>
      </c>
      <c r="OC256" s="347" t="str" cm="1">
        <f t="array" ref="OC256">IF($ND256=0,"",(IFERROR( (IFERROR($ND256/FRACAS!$AY$1*60,0) - SUMPRODUCT( (FRACAS!$K$5:$K$9999=OC$2) * IFERROR(FRACAS!$AN$5:$AN$9999,0) ) ) / IFERROR($ND256/FRACAS!$AY$1*60,0), 1 )))</f>
        <v/>
      </c>
      <c r="OD256" s="347" t="str" cm="1">
        <f t="array" ref="OD256">IF($ND256=0,"",(IFERROR( (IFERROR($ND256/FRACAS!$AY$1*60,0) - SUMPRODUCT( (FRACAS!$K$5:$K$9999=OD$2) * IFERROR(FRACAS!$AN$5:$AN$9999,0) ) ) / IFERROR($ND256/FRACAS!$AY$1*60,0), 1 )))</f>
        <v/>
      </c>
      <c r="OE256" s="347" t="str" cm="1">
        <f t="array" ref="OE256">IF($ND256=0,"",(IFERROR( (IFERROR($ND256/FRACAS!$AY$1*60,0) - SUMPRODUCT( (FRACAS!$K$5:$K$9999=OE$2) * IFERROR(FRACAS!$AN$5:$AN$9999,0) ) ) / IFERROR($ND256/FRACAS!$AY$1*60,0), 1 )))</f>
        <v/>
      </c>
      <c r="OF256" s="347" t="str" cm="1">
        <f t="array" ref="OF256">IF($ND256=0,"",(IFERROR( (IFERROR($ND256/FRACAS!$AY$1*60,0) - SUMPRODUCT( (FRACAS!$K$5:$K$9999=OF$2) * IFERROR(FRACAS!$AN$5:$AN$9999,0) ) ) / IFERROR($ND256/FRACAS!$AY$1*60,0), 1 )))</f>
        <v/>
      </c>
      <c r="OG256" s="347" t="str" cm="1">
        <f t="array" ref="OG256">IF($ND256=0,"",(IFERROR( (IFERROR($ND256/FRACAS!$AY$1*60,0) - SUMPRODUCT( (FRACAS!$K$5:$K$9999=OG$2) * IFERROR(FRACAS!$AN$5:$AN$9999,0) ) ) / IFERROR($ND256/FRACAS!$AY$1*60,0), 1 )))</f>
        <v/>
      </c>
      <c r="OH256" s="347" t="str" cm="1">
        <f t="array" ref="OH256">IF($ND256=0,"",(IFERROR( (IFERROR($ND256/FRACAS!$AY$1*60,0) - SUMPRODUCT( (FRACAS!$K$5:$K$9999=OH$2) * IFERROR(FRACAS!$AN$5:$AN$9999,0) ) ) / IFERROR($ND256/FRACAS!$AY$1*60,0), 1 )))</f>
        <v/>
      </c>
      <c r="OI256" s="347" t="str" cm="1">
        <f t="array" ref="OI256">IF($ND256=0,"",(IFERROR( (IFERROR($ND256/FRACAS!$AY$1*60,0) - SUMPRODUCT( (FRACAS!$K$5:$K$9999=OI$2) * IFERROR(FRACAS!$AN$5:$AN$9999,0) ) ) / IFERROR($ND256/FRACAS!$AY$1*60,0), 1 )))</f>
        <v/>
      </c>
      <c r="OJ256" s="347" t="str" cm="1">
        <f t="array" ref="OJ256">IF($ND256=0,"",(IFERROR( (IFERROR($ND256/FRACAS!$AY$1*60,0) - SUMPRODUCT( (FRACAS!$K$5:$K$9999=OJ$2) * IFERROR(FRACAS!$AN$5:$AN$9999,0) ) ) / IFERROR($ND256/FRACAS!$AY$1*60,0), 1 )))</f>
        <v/>
      </c>
      <c r="OK256" s="347" t="str" cm="1">
        <f t="array" ref="OK256">IF($ND256=0,"",(IFERROR( (IFERROR($ND256/FRACAS!$AY$1*60,0) - SUMPRODUCT( (FRACAS!$K$5:$K$9999=OK$2) * IFERROR(FRACAS!$AN$5:$AN$9999,0) ) ) / IFERROR($ND256/FRACAS!$AY$1*60,0), 1 )))</f>
        <v/>
      </c>
      <c r="OL256" s="347" t="str" cm="1">
        <f t="array" ref="OL256">IF($ND256=0,"",(IFERROR( (IFERROR($ND256/FRACAS!$AY$1*60,0) - SUMPRODUCT( (FRACAS!$K$5:$K$9999=OL$2) * IFERROR(FRACAS!$AN$5:$AN$9999,0) ) ) / IFERROR($ND256/FRACAS!$AY$1*60,0), 1 )))</f>
        <v/>
      </c>
      <c r="OM256" s="347" t="str" cm="1">
        <f t="array" ref="OM256">IF($ND256=0,"",(IFERROR( (IFERROR($ND256/FRACAS!$AY$1*60,0) - SUMPRODUCT( (FRACAS!$K$5:$K$9999=OM$2) * IFERROR(FRACAS!$AN$5:$AN$9999,0) ) ) / IFERROR($ND256/FRACAS!$AY$1*60,0), 1 )))</f>
        <v/>
      </c>
      <c r="ON256" s="347" t="str" cm="1">
        <f t="array" ref="ON256">IF($ND256=0,"",(IFERROR( (IFERROR($ND256/FRACAS!$AY$1*60,0) - SUMPRODUCT( (FRACAS!$K$5:$K$9999=ON$2) * IFERROR(FRACAS!$AN$5:$AN$9999,0) ) ) / IFERROR($ND256/FRACAS!$AY$1*60,0), 1 )))</f>
        <v/>
      </c>
    </row>
    <row r="257" spans="2:404" ht="15" customHeight="1">
      <c r="B257" s="301" t="s">
        <v>260</v>
      </c>
      <c r="C257" s="302">
        <v>47025</v>
      </c>
      <c r="D257" s="279"/>
      <c r="E257" s="279"/>
      <c r="F257" s="279"/>
      <c r="G257" s="279"/>
      <c r="H257" s="279"/>
      <c r="I257" s="279"/>
      <c r="J257" s="279"/>
      <c r="K257" s="279"/>
      <c r="L257" s="279"/>
      <c r="M257" s="280"/>
      <c r="N257" s="305"/>
      <c r="O257" s="279"/>
      <c r="P257" s="279"/>
      <c r="Q257" s="279"/>
      <c r="R257" s="279"/>
      <c r="S257" s="279"/>
      <c r="T257" s="279"/>
      <c r="U257" s="279"/>
      <c r="V257" s="279"/>
      <c r="W257" s="279"/>
      <c r="X257" s="279"/>
      <c r="Y257" s="279"/>
      <c r="Z257" s="279"/>
      <c r="AA257" s="279"/>
      <c r="AB257" s="279"/>
      <c r="AC257" s="279"/>
      <c r="AD257" s="279"/>
      <c r="AE257" s="279"/>
      <c r="AF257" s="279"/>
      <c r="AG257" s="279"/>
      <c r="AH257" s="279"/>
      <c r="AI257" s="279"/>
      <c r="AJ257" s="279"/>
      <c r="AK257" s="279"/>
      <c r="AL257" s="279"/>
      <c r="AM257" s="279"/>
      <c r="AN257" s="279"/>
      <c r="AO257" s="279"/>
      <c r="AP257" s="279"/>
      <c r="AQ257" s="279"/>
      <c r="AR257" s="279"/>
      <c r="AS257" s="279"/>
      <c r="AT257" s="279"/>
      <c r="AU257" s="279"/>
      <c r="AV257" s="279"/>
      <c r="AW257" s="279"/>
      <c r="AX257" s="279"/>
      <c r="AY257" s="279"/>
      <c r="AZ257" s="279"/>
      <c r="BA257" s="280"/>
      <c r="BB257" s="266"/>
      <c r="BD257" s="352"/>
      <c r="BE257" s="352"/>
      <c r="BF257" s="352"/>
      <c r="BG257" s="352"/>
      <c r="BH257" s="352"/>
      <c r="BI257" s="352"/>
      <c r="BJ257" s="352"/>
      <c r="BK257" s="352"/>
      <c r="BL257" s="352"/>
      <c r="BM257" s="352"/>
      <c r="BN257" s="352"/>
      <c r="BO257" s="352"/>
      <c r="BP257" s="352"/>
      <c r="BQ257" s="352"/>
      <c r="BR257" s="352"/>
      <c r="BS257" s="352"/>
      <c r="BT257" s="352"/>
      <c r="BU257" s="352"/>
      <c r="BV257" s="352"/>
      <c r="BW257" s="352"/>
      <c r="BX257" s="352"/>
      <c r="BY257" s="352"/>
      <c r="BZ257" s="352"/>
      <c r="CA257" s="352"/>
      <c r="CB257" s="352"/>
      <c r="CC257" s="352"/>
      <c r="CD257" s="352"/>
      <c r="CE257" s="352"/>
      <c r="CF257" s="352"/>
      <c r="CG257" s="352"/>
      <c r="CH257" s="352"/>
      <c r="CI257" s="352"/>
      <c r="CJ257" s="352"/>
      <c r="CK257" s="352"/>
      <c r="CL257" s="352"/>
      <c r="CM257" s="352"/>
      <c r="CN257" s="352"/>
      <c r="CO257" s="352"/>
      <c r="CP257" s="352"/>
      <c r="CQ257" s="352"/>
      <c r="CR257" s="352"/>
      <c r="CS257" s="352"/>
      <c r="CT257" s="352"/>
      <c r="CU257" s="352"/>
      <c r="CV257" s="352"/>
      <c r="CW257" s="352"/>
      <c r="CX257" s="352"/>
      <c r="CY257" s="352"/>
      <c r="CZ257" s="352"/>
      <c r="DA257" s="352"/>
      <c r="DC257" s="266">
        <f t="shared" si="19"/>
        <v>0</v>
      </c>
      <c r="DD257" s="302" t="str">
        <f t="shared" si="20"/>
        <v/>
      </c>
      <c r="DE257" s="328" t="str">
        <f>IF(D257&gt; 0,(COUNTIFS(FRACAS!$B$5:$B$9997, D$4, FRACAS!$D$5:$D$9997, "&lt;="&amp;D257)), "" )</f>
        <v/>
      </c>
      <c r="DF257" s="282" t="str">
        <f>IF(E257&gt; 0,(COUNTIFS(FRACAS!$B$5:$B$9997, E$4, FRACAS!$D$5:$D$9997, "&lt;="&amp;E257)), "" )</f>
        <v/>
      </c>
      <c r="DG257" s="282" t="str">
        <f>IF(F257&gt; 0,(COUNTIFS(FRACAS!$B$5:$B$9997, F$4, FRACAS!$D$5:$D$9997, "&lt;="&amp;F257)), "" )</f>
        <v/>
      </c>
      <c r="DH257" s="282" t="str">
        <f>IF(G257&gt; 0,(COUNTIFS(FRACAS!$B$5:$B$9997, G$4, FRACAS!$D$5:$D$9997, "&lt;="&amp;G257)), "" )</f>
        <v/>
      </c>
      <c r="DI257" s="282" t="str">
        <f>IF(H257&gt; 0,(COUNTIFS(FRACAS!$B$5:$B$9997, H$4, FRACAS!$D$5:$D$9997, "&lt;="&amp;H257)), "" )</f>
        <v/>
      </c>
      <c r="DJ257" s="282" t="str">
        <f>IF(I257&gt; 0,(COUNTIFS(FRACAS!$B$5:$B$9997, I$4, FRACAS!$D$5:$D$9997, "&lt;="&amp;I257)), "" )</f>
        <v/>
      </c>
      <c r="DK257" s="282" t="str">
        <f>IF(J257&gt; 0,(COUNTIFS(FRACAS!$B$5:$B$9997, J$4, FRACAS!$D$5:$D$9997, "&lt;="&amp;J257)), "" )</f>
        <v/>
      </c>
      <c r="DL257" s="282" t="str">
        <f>IF(K257&gt; 0,(COUNTIFS(FRACAS!$B$5:$B$9997, K$4, FRACAS!$D$5:$D$9997, "&lt;="&amp;K257)), "" )</f>
        <v/>
      </c>
      <c r="DM257" s="282" t="str">
        <f>IF(L257&gt; 0,(COUNTIFS(FRACAS!$B$5:$B$9997, L$4, FRACAS!$D$5:$D$9997, "&lt;="&amp;L257)), "" )</f>
        <v/>
      </c>
      <c r="DN257" s="282" t="str">
        <f>IF(M257&gt; 0,(COUNTIFS(FRACAS!$B$5:$B$9997, M$4, FRACAS!$D$5:$D$9997, "&lt;="&amp;M257)), "" )</f>
        <v/>
      </c>
      <c r="DO257" s="308"/>
      <c r="DP257" s="276"/>
      <c r="DQ257" s="276"/>
      <c r="DR257" s="276"/>
      <c r="DS257" s="276"/>
      <c r="DT257" s="276"/>
      <c r="DU257" s="276"/>
      <c r="DV257" s="276"/>
      <c r="DW257" s="276"/>
      <c r="DX257" s="276"/>
      <c r="DY257" s="276"/>
      <c r="DZ257" s="276"/>
      <c r="EA257" s="276"/>
      <c r="EB257" s="276"/>
      <c r="EC257" s="276"/>
      <c r="ED257" s="276"/>
      <c r="EE257" s="276"/>
      <c r="EF257" s="276"/>
      <c r="EG257" s="276"/>
      <c r="EH257" s="276"/>
      <c r="EI257" s="276"/>
      <c r="EJ257" s="276"/>
      <c r="EK257" s="276"/>
      <c r="EL257" s="276"/>
      <c r="EM257" s="276"/>
      <c r="EN257" s="276"/>
      <c r="EO257" s="276"/>
      <c r="EP257" s="276"/>
      <c r="EQ257" s="276"/>
      <c r="ER257" s="276"/>
      <c r="ES257" s="276"/>
      <c r="ET257" s="276"/>
      <c r="EU257" s="276"/>
      <c r="EV257" s="276"/>
      <c r="EW257" s="276"/>
      <c r="EX257" s="276"/>
      <c r="EY257" s="276"/>
      <c r="EZ257" s="276"/>
      <c r="FA257" s="276"/>
      <c r="FB257" s="277"/>
      <c r="JN257" s="310"/>
      <c r="JO257" s="309"/>
      <c r="JP257" s="309"/>
      <c r="JQ257" s="309"/>
      <c r="JR257" s="309"/>
      <c r="JS257" s="309"/>
      <c r="JT257" s="309"/>
      <c r="JU257" s="309"/>
      <c r="JV257" s="309"/>
      <c r="JW257" s="309"/>
      <c r="JX257" s="309"/>
      <c r="JY257" s="309"/>
      <c r="JZ257" s="309"/>
      <c r="KA257" s="309"/>
      <c r="KB257" s="309"/>
      <c r="KC257" s="309"/>
      <c r="KD257" s="309"/>
      <c r="KE257" s="309"/>
      <c r="KF257" s="309"/>
      <c r="KG257" s="309"/>
      <c r="KH257" s="309"/>
      <c r="KI257" s="309"/>
      <c r="KJ257" s="309"/>
      <c r="KK257" s="309"/>
      <c r="KL257" s="309"/>
      <c r="KM257" s="309"/>
      <c r="KN257" s="309"/>
      <c r="KO257" s="309"/>
      <c r="KP257" s="309"/>
      <c r="KQ257" s="309"/>
      <c r="KR257" s="309"/>
      <c r="KS257" s="309"/>
      <c r="KT257" s="309"/>
      <c r="KU257" s="309"/>
      <c r="KV257" s="309"/>
      <c r="KW257" s="309"/>
      <c r="KX257" s="309"/>
      <c r="KY257" s="309"/>
      <c r="KZ257" s="309"/>
      <c r="LA257" s="309"/>
      <c r="LC257" s="302" t="str">
        <f t="shared" si="22"/>
        <v/>
      </c>
      <c r="LD257" s="354" t="str" cm="1">
        <f t="array" ref="LD257">IFERROR(
    (((D257/FRACAS!$AY$1)*60))
    /
    (((D257/FRACAS!$AY$1)*60) + SUMPRODUCT((FRACAS!$B$5:$B$9997=D$4)*(FRACAS!$D$5:$D$9997&lt;=D257)*(IFERROR(FRACAS!$AM$5:$AM$9997,0)))
    ),"")</f>
        <v/>
      </c>
      <c r="LE257" s="354" t="str" cm="1">
        <f t="array" ref="LE257">IFERROR(
    (((E257/FRACAS!$AY$1)*60))
    /
    (((E257/FRACAS!$AY$1)*60) + SUMPRODUCT((FRACAS!$B$5:$B$9997=E$4)*(FRACAS!$D$5:$D$9997&lt;=E257)*(IFERROR(FRACAS!$AM$5:$AM$9997,0)))
    ),"")</f>
        <v/>
      </c>
      <c r="LF257" s="354" t="str" cm="1">
        <f t="array" ref="LF257">IFERROR(
    (((F257/FRACAS!$AY$1)*60))
    /
    (((F257/FRACAS!$AY$1)*60) + SUMPRODUCT((FRACAS!$B$5:$B$9997=F$4)*(FRACAS!$D$5:$D$9997&lt;=F257)*(IFERROR(FRACAS!$AM$5:$AM$9997,0)))
    ),"")</f>
        <v/>
      </c>
      <c r="LG257" s="354" t="str" cm="1">
        <f t="array" ref="LG257">IFERROR(
    (((G257/FRACAS!$AY$1)*60))
    /
    (((G257/FRACAS!$AY$1)*60) + SUMPRODUCT((FRACAS!$B$5:$B$9997=G$4)*(FRACAS!$D$5:$D$9997&lt;=G257)*(IFERROR(FRACAS!$AM$5:$AM$9997,0)))
    ),"")</f>
        <v/>
      </c>
      <c r="LH257" s="354" t="str" cm="1">
        <f t="array" ref="LH257">IFERROR(
    (((H257/FRACAS!$AY$1)*60))
    /
    (((H257/FRACAS!$AY$1)*60) + SUMPRODUCT((FRACAS!$B$5:$B$9997=H$4)*(FRACAS!$D$5:$D$9997&lt;=H257)*(IFERROR(FRACAS!$AM$5:$AM$9997,0)))
    ),"")</f>
        <v/>
      </c>
      <c r="LI257" s="354" t="str" cm="1">
        <f t="array" ref="LI257">IFERROR(
    (((I257/FRACAS!$AY$1)*60))
    /
    (((I257/FRACAS!$AY$1)*60) + SUMPRODUCT((FRACAS!$B$5:$B$9997=I$4)*(FRACAS!$D$5:$D$9997&lt;=I257)*(IFERROR(FRACAS!$AM$5:$AM$9997,0)))
    ),"")</f>
        <v/>
      </c>
      <c r="LJ257" s="354" t="str" cm="1">
        <f t="array" ref="LJ257">IFERROR(
    (((J257/FRACAS!$AY$1)*60))
    /
    (((J257/FRACAS!$AY$1)*60) + SUMPRODUCT((FRACAS!$B$5:$B$9997=J$4)*(FRACAS!$D$5:$D$9997&lt;=J257)*(IFERROR(FRACAS!$AM$5:$AM$9997,0)))
    ),"")</f>
        <v/>
      </c>
      <c r="LK257" s="354" t="str" cm="1">
        <f t="array" ref="LK257">IFERROR(
    (((K257/FRACAS!$AY$1)*60))
    /
    (((K257/FRACAS!$AY$1)*60) + SUMPRODUCT((FRACAS!$B$5:$B$9997=K$4)*(FRACAS!$D$5:$D$9997&lt;=K257)*(IFERROR(FRACAS!$AM$5:$AM$9997,0)))
    ),"")</f>
        <v/>
      </c>
      <c r="LL257" s="354" t="str" cm="1">
        <f t="array" ref="LL257">IFERROR(
    (((L257/FRACAS!$AY$1)*60))
    /
    (((L257/FRACAS!$AY$1)*60) + SUMPRODUCT((FRACAS!$B$5:$B$9997=L$4)*(FRACAS!$D$5:$D$9997&lt;=L257)*(IFERROR(FRACAS!$AM$5:$AM$9997,0)))
    ),"")</f>
        <v/>
      </c>
      <c r="LM257" s="354" t="str" cm="1">
        <f t="array" ref="LM257">IFERROR(
    (((M257/FRACAS!$AY$1)*60))
    /
    (((M257/FRACAS!$AY$1)*60) + SUMPRODUCT((FRACAS!$B$5:$B$9997=M$4)*(FRACAS!$D$5:$D$9997&lt;=M257)*(IFERROR(FRACAS!$AM$5:$AM$9997,0)))
    ),"")</f>
        <v/>
      </c>
      <c r="LN257" s="308"/>
      <c r="LO257" s="276"/>
      <c r="LP257" s="276"/>
      <c r="LQ257" s="276"/>
      <c r="LR257" s="276"/>
      <c r="LS257" s="276"/>
      <c r="LT257" s="276"/>
      <c r="LU257" s="276"/>
      <c r="LV257" s="276"/>
      <c r="LW257" s="276"/>
      <c r="LX257" s="276"/>
      <c r="LY257" s="276"/>
      <c r="LZ257" s="276"/>
      <c r="MA257" s="276"/>
      <c r="MB257" s="276"/>
      <c r="MC257" s="276"/>
      <c r="MD257" s="276"/>
      <c r="ME257" s="276"/>
      <c r="MF257" s="276"/>
      <c r="MG257" s="276"/>
      <c r="MH257" s="276"/>
      <c r="MI257" s="276"/>
      <c r="MJ257" s="276"/>
      <c r="MK257" s="276"/>
      <c r="ML257" s="276"/>
      <c r="MM257" s="276"/>
      <c r="MN257" s="276"/>
      <c r="MO257" s="276"/>
      <c r="MP257" s="276"/>
      <c r="MQ257" s="276"/>
      <c r="MR257" s="276"/>
      <c r="MS257" s="276"/>
      <c r="MT257" s="276"/>
      <c r="MU257" s="276"/>
      <c r="MV257" s="276"/>
      <c r="MW257" s="276"/>
      <c r="MX257" s="276"/>
      <c r="MY257" s="276"/>
      <c r="MZ257" s="276"/>
      <c r="NA257" s="277"/>
      <c r="ND257" s="345">
        <f t="shared" si="23"/>
        <v>0</v>
      </c>
      <c r="NE257" s="346" t="str">
        <f t="shared" si="21"/>
        <v/>
      </c>
      <c r="NF257" s="347" t="str" cm="1">
        <f t="array" ref="NF257">IF($ND257=0,"",(IFERROR( (IFERROR($ND257/FRACAS!$AY$1*60,0) - SUMPRODUCT( (FRACAS!$K$5:$K$9999=NF$2) * IFERROR(FRACAS!$AN$5:$AN$9999,0) ) ) / IFERROR($ND257/FRACAS!$AY$1*60,0), 1 )))</f>
        <v/>
      </c>
      <c r="NG257" s="347" t="str" cm="1">
        <f t="array" ref="NG257">IF($ND257=0,"",(IFERROR( (IFERROR($ND257/FRACAS!$AY$1*60,0) - SUMPRODUCT( (FRACAS!$K$5:$K$9999=NG$2) * IFERROR(FRACAS!$AN$5:$AN$9999,0) ) ) / IFERROR($ND257/FRACAS!$AY$1*60,0), 1 )))</f>
        <v/>
      </c>
      <c r="NH257" s="347" t="str" cm="1">
        <f t="array" ref="NH257">IF($ND257=0,"",(IFERROR( (IFERROR($ND257/FRACAS!$AY$1*60,0) - SUMPRODUCT( (FRACAS!$K$5:$K$9999=NH$2) * IFERROR(FRACAS!$AN$5:$AN$9999,0) ) ) / IFERROR($ND257/FRACAS!$AY$1*60,0), 1 )))</f>
        <v/>
      </c>
      <c r="NI257" s="347" t="str" cm="1">
        <f t="array" ref="NI257">IF($ND257=0,"",(IFERROR( (IFERROR($ND257/FRACAS!$AY$1*60,0) - SUMPRODUCT( (FRACAS!$K$5:$K$9999=NI$2) * IFERROR(FRACAS!$AN$5:$AN$9999,0) ) ) / IFERROR($ND257/FRACAS!$AY$1*60,0), 1 )))</f>
        <v/>
      </c>
      <c r="NJ257" s="347" t="str" cm="1">
        <f t="array" ref="NJ257">IF($ND257=0,"",(IFERROR( (IFERROR($ND257/FRACAS!$AY$1*60,0) - SUMPRODUCT( (FRACAS!$K$5:$K$9999=NJ$2) * IFERROR(FRACAS!$AN$5:$AN$9999,0) ) ) / IFERROR($ND257/FRACAS!$AY$1*60,0), 1 )))</f>
        <v/>
      </c>
      <c r="NK257" s="347" t="str" cm="1">
        <f t="array" ref="NK257">IF($ND257=0,"",(IFERROR( (IFERROR($ND257/FRACAS!$AY$1*60,0) - SUMPRODUCT( (FRACAS!$K$5:$K$9999=NK$2) * IFERROR(FRACAS!$AN$5:$AN$9999,0) ) ) / IFERROR($ND257/FRACAS!$AY$1*60,0), 1 )))</f>
        <v/>
      </c>
      <c r="NL257" s="347" t="str" cm="1">
        <f t="array" ref="NL257">IF($ND257=0,"",(IFERROR( (IFERROR($ND257/FRACAS!$AY$1*60,0) - SUMPRODUCT( (FRACAS!$K$5:$K$9999=NL$2) * IFERROR(FRACAS!$AN$5:$AN$9999,0) ) ) / IFERROR($ND257/FRACAS!$AY$1*60,0), 1 )))</f>
        <v/>
      </c>
      <c r="NM257" s="347" t="str" cm="1">
        <f t="array" ref="NM257">IF($ND257=0,"",(IFERROR( (IFERROR($ND257/FRACAS!$AY$1*60,0) - SUMPRODUCT( (FRACAS!$K$5:$K$9999=NM$2) * IFERROR(FRACAS!$AN$5:$AN$9999,0) ) ) / IFERROR($ND257/FRACAS!$AY$1*60,0), 1 )))</f>
        <v/>
      </c>
      <c r="NN257" s="347" t="str" cm="1">
        <f t="array" ref="NN257">IF($ND257=0,"",(IFERROR( (IFERROR($ND257/FRACAS!$AY$1*60,0) - SUMPRODUCT( (FRACAS!$K$5:$K$9999=NN$2) * IFERROR(FRACAS!$AN$5:$AN$9999,0) ) ) / IFERROR($ND257/FRACAS!$AY$1*60,0), 1 )))</f>
        <v/>
      </c>
      <c r="NO257" s="347" t="str" cm="1">
        <f t="array" ref="NO257">IF($ND257=0,"",(IFERROR( (IFERROR($ND257/FRACAS!$AY$1*60,0) - SUMPRODUCT( (FRACAS!$K$5:$K$9999=NO$2) * IFERROR(FRACAS!$AN$5:$AN$9999,0) ) ) / IFERROR($ND257/FRACAS!$AY$1*60,0), 1 )))</f>
        <v/>
      </c>
      <c r="NP257" s="347" t="str" cm="1">
        <f t="array" ref="NP257">IF($ND257=0,"",(IFERROR( (IFERROR($ND257/FRACAS!$AY$1*60,0) - SUMPRODUCT( (FRACAS!$K$5:$K$9999=NP$2) * IFERROR(FRACAS!$AN$5:$AN$9999,0) ) ) / IFERROR($ND257/FRACAS!$AY$1*60,0), 1 )))</f>
        <v/>
      </c>
      <c r="NQ257" s="347" t="str" cm="1">
        <f t="array" ref="NQ257">IF($ND257=0,"",(IFERROR( (IFERROR($ND257/FRACAS!$AY$1*60,0) - SUMPRODUCT( (FRACAS!$K$5:$K$9999=NQ$2) * IFERROR(FRACAS!$AN$5:$AN$9999,0) ) ) / IFERROR($ND257/FRACAS!$AY$1*60,0), 1 )))</f>
        <v/>
      </c>
      <c r="NR257" s="347" t="str" cm="1">
        <f t="array" ref="NR257">IF($ND257=0,"",(IFERROR( (IFERROR($ND257/FRACAS!$AY$1*60,0) - SUMPRODUCT( (FRACAS!$K$5:$K$9999=NR$2) * IFERROR(FRACAS!$AN$5:$AN$9999,0) ) ) / IFERROR($ND257/FRACAS!$AY$1*60,0), 1 )))</f>
        <v/>
      </c>
      <c r="NS257" s="347" t="str" cm="1">
        <f t="array" ref="NS257">IF($ND257=0,"",(IFERROR( (IFERROR($ND257/FRACAS!$AY$1*60,0) - SUMPRODUCT( (FRACAS!$K$5:$K$9999=NS$2) * IFERROR(FRACAS!$AN$5:$AN$9999,0) ) ) / IFERROR($ND257/FRACAS!$AY$1*60,0), 1 )))</f>
        <v/>
      </c>
      <c r="NT257" s="347" t="str" cm="1">
        <f t="array" ref="NT257">IF($ND257=0,"",(IFERROR( (IFERROR($ND257/FRACAS!$AY$1*60,0) - SUMPRODUCT( (FRACAS!$K$5:$K$9999=NT$2) * IFERROR(FRACAS!$AN$5:$AN$9999,0) ) ) / IFERROR($ND257/FRACAS!$AY$1*60,0), 1 )))</f>
        <v/>
      </c>
      <c r="NU257" s="347" t="str" cm="1">
        <f t="array" ref="NU257">IF($ND257=0,"",(IFERROR( (IFERROR($ND257/FRACAS!$AY$1*60,0) - SUMPRODUCT( (FRACAS!$K$5:$K$9999=NU$2) * IFERROR(FRACAS!$AN$5:$AN$9999,0) ) ) / IFERROR($ND257/FRACAS!$AY$1*60,0), 1 )))</f>
        <v/>
      </c>
      <c r="NV257" s="347" t="str" cm="1">
        <f t="array" ref="NV257">IF($ND257=0,"",(IFERROR( (IFERROR($ND257/FRACAS!$AY$1*60,0) - SUMPRODUCT( (FRACAS!$K$5:$K$9999=NV$2) * IFERROR(FRACAS!$AN$5:$AN$9999,0) ) ) / IFERROR($ND257/FRACAS!$AY$1*60,0), 1 )))</f>
        <v/>
      </c>
      <c r="NW257" s="347" t="str" cm="1">
        <f t="array" ref="NW257">IF($ND257=0,"",(IFERROR( (IFERROR($ND257/FRACAS!$AY$1*60,0) - SUMPRODUCT( (FRACAS!$K$5:$K$9999=NW$2) * IFERROR(FRACAS!$AN$5:$AN$9999,0) ) ) / IFERROR($ND257/FRACAS!$AY$1*60,0), 1 )))</f>
        <v/>
      </c>
      <c r="NX257" s="347" t="str" cm="1">
        <f t="array" ref="NX257">IF($ND257=0,"",(IFERROR( (IFERROR($ND257/FRACAS!$AY$1*60,0) - SUMPRODUCT( (FRACAS!$K$5:$K$9999=NX$2) * IFERROR(FRACAS!$AN$5:$AN$9999,0) ) ) / IFERROR($ND257/FRACAS!$AY$1*60,0), 1 )))</f>
        <v/>
      </c>
      <c r="NY257" s="347" t="str" cm="1">
        <f t="array" ref="NY257">IF($ND257=0,"",(IFERROR( (IFERROR($ND257/FRACAS!$AY$1*60,0) - SUMPRODUCT( (FRACAS!$K$5:$K$9999=NY$2) * IFERROR(FRACAS!$AN$5:$AN$9999,0) ) ) / IFERROR($ND257/FRACAS!$AY$1*60,0), 1 )))</f>
        <v/>
      </c>
      <c r="NZ257" s="347" t="str" cm="1">
        <f t="array" ref="NZ257">IF($ND257=0,"",(IFERROR( (IFERROR($ND257/FRACAS!$AY$1*60,0) - SUMPRODUCT( (FRACAS!$K$5:$K$9999=NZ$2) * IFERROR(FRACAS!$AN$5:$AN$9999,0) ) ) / IFERROR($ND257/FRACAS!$AY$1*60,0), 1 )))</f>
        <v/>
      </c>
      <c r="OA257" s="347" t="str" cm="1">
        <f t="array" ref="OA257">IF($ND257=0,"",(IFERROR( (IFERROR($ND257/FRACAS!$AY$1*60,0) - SUMPRODUCT( (FRACAS!$K$5:$K$9999=OA$2) * IFERROR(FRACAS!$AN$5:$AN$9999,0) ) ) / IFERROR($ND257/FRACAS!$AY$1*60,0), 1 )))</f>
        <v/>
      </c>
      <c r="OB257" s="347" t="str" cm="1">
        <f t="array" ref="OB257">IF($ND257=0,"",(IFERROR( (IFERROR($ND257/FRACAS!$AY$1*60,0) - SUMPRODUCT( (FRACAS!$K$5:$K$9999=OB$2) * IFERROR(FRACAS!$AN$5:$AN$9999,0) ) ) / IFERROR($ND257/FRACAS!$AY$1*60,0), 1 )))</f>
        <v/>
      </c>
      <c r="OC257" s="347" t="str" cm="1">
        <f t="array" ref="OC257">IF($ND257=0,"",(IFERROR( (IFERROR($ND257/FRACAS!$AY$1*60,0) - SUMPRODUCT( (FRACAS!$K$5:$K$9999=OC$2) * IFERROR(FRACAS!$AN$5:$AN$9999,0) ) ) / IFERROR($ND257/FRACAS!$AY$1*60,0), 1 )))</f>
        <v/>
      </c>
      <c r="OD257" s="347" t="str" cm="1">
        <f t="array" ref="OD257">IF($ND257=0,"",(IFERROR( (IFERROR($ND257/FRACAS!$AY$1*60,0) - SUMPRODUCT( (FRACAS!$K$5:$K$9999=OD$2) * IFERROR(FRACAS!$AN$5:$AN$9999,0) ) ) / IFERROR($ND257/FRACAS!$AY$1*60,0), 1 )))</f>
        <v/>
      </c>
      <c r="OE257" s="347" t="str" cm="1">
        <f t="array" ref="OE257">IF($ND257=0,"",(IFERROR( (IFERROR($ND257/FRACAS!$AY$1*60,0) - SUMPRODUCT( (FRACAS!$K$5:$K$9999=OE$2) * IFERROR(FRACAS!$AN$5:$AN$9999,0) ) ) / IFERROR($ND257/FRACAS!$AY$1*60,0), 1 )))</f>
        <v/>
      </c>
      <c r="OF257" s="347" t="str" cm="1">
        <f t="array" ref="OF257">IF($ND257=0,"",(IFERROR( (IFERROR($ND257/FRACAS!$AY$1*60,0) - SUMPRODUCT( (FRACAS!$K$5:$K$9999=OF$2) * IFERROR(FRACAS!$AN$5:$AN$9999,0) ) ) / IFERROR($ND257/FRACAS!$AY$1*60,0), 1 )))</f>
        <v/>
      </c>
      <c r="OG257" s="347" t="str" cm="1">
        <f t="array" ref="OG257">IF($ND257=0,"",(IFERROR( (IFERROR($ND257/FRACAS!$AY$1*60,0) - SUMPRODUCT( (FRACAS!$K$5:$K$9999=OG$2) * IFERROR(FRACAS!$AN$5:$AN$9999,0) ) ) / IFERROR($ND257/FRACAS!$AY$1*60,0), 1 )))</f>
        <v/>
      </c>
      <c r="OH257" s="347" t="str" cm="1">
        <f t="array" ref="OH257">IF($ND257=0,"",(IFERROR( (IFERROR($ND257/FRACAS!$AY$1*60,0) - SUMPRODUCT( (FRACAS!$K$5:$K$9999=OH$2) * IFERROR(FRACAS!$AN$5:$AN$9999,0) ) ) / IFERROR($ND257/FRACAS!$AY$1*60,0), 1 )))</f>
        <v/>
      </c>
      <c r="OI257" s="347" t="str" cm="1">
        <f t="array" ref="OI257">IF($ND257=0,"",(IFERROR( (IFERROR($ND257/FRACAS!$AY$1*60,0) - SUMPRODUCT( (FRACAS!$K$5:$K$9999=OI$2) * IFERROR(FRACAS!$AN$5:$AN$9999,0) ) ) / IFERROR($ND257/FRACAS!$AY$1*60,0), 1 )))</f>
        <v/>
      </c>
      <c r="OJ257" s="347" t="str" cm="1">
        <f t="array" ref="OJ257">IF($ND257=0,"",(IFERROR( (IFERROR($ND257/FRACAS!$AY$1*60,0) - SUMPRODUCT( (FRACAS!$K$5:$K$9999=OJ$2) * IFERROR(FRACAS!$AN$5:$AN$9999,0) ) ) / IFERROR($ND257/FRACAS!$AY$1*60,0), 1 )))</f>
        <v/>
      </c>
      <c r="OK257" s="347" t="str" cm="1">
        <f t="array" ref="OK257">IF($ND257=0,"",(IFERROR( (IFERROR($ND257/FRACAS!$AY$1*60,0) - SUMPRODUCT( (FRACAS!$K$5:$K$9999=OK$2) * IFERROR(FRACAS!$AN$5:$AN$9999,0) ) ) / IFERROR($ND257/FRACAS!$AY$1*60,0), 1 )))</f>
        <v/>
      </c>
      <c r="OL257" s="347" t="str" cm="1">
        <f t="array" ref="OL257">IF($ND257=0,"",(IFERROR( (IFERROR($ND257/FRACAS!$AY$1*60,0) - SUMPRODUCT( (FRACAS!$K$5:$K$9999=OL$2) * IFERROR(FRACAS!$AN$5:$AN$9999,0) ) ) / IFERROR($ND257/FRACAS!$AY$1*60,0), 1 )))</f>
        <v/>
      </c>
      <c r="OM257" s="347" t="str" cm="1">
        <f t="array" ref="OM257">IF($ND257=0,"",(IFERROR( (IFERROR($ND257/FRACAS!$AY$1*60,0) - SUMPRODUCT( (FRACAS!$K$5:$K$9999=OM$2) * IFERROR(FRACAS!$AN$5:$AN$9999,0) ) ) / IFERROR($ND257/FRACAS!$AY$1*60,0), 1 )))</f>
        <v/>
      </c>
      <c r="ON257" s="347" t="str" cm="1">
        <f t="array" ref="ON257">IF($ND257=0,"",(IFERROR( (IFERROR($ND257/FRACAS!$AY$1*60,0) - SUMPRODUCT( (FRACAS!$K$5:$K$9999=ON$2) * IFERROR(FRACAS!$AN$5:$AN$9999,0) ) ) / IFERROR($ND257/FRACAS!$AY$1*60,0), 1 )))</f>
        <v/>
      </c>
    </row>
    <row r="258" spans="2:404" ht="15" customHeight="1">
      <c r="B258" s="301" t="s">
        <v>261</v>
      </c>
      <c r="C258" s="302">
        <v>47032</v>
      </c>
      <c r="D258" s="279"/>
      <c r="E258" s="279"/>
      <c r="F258" s="279"/>
      <c r="G258" s="279"/>
      <c r="H258" s="279"/>
      <c r="I258" s="279"/>
      <c r="J258" s="279"/>
      <c r="K258" s="279"/>
      <c r="L258" s="279"/>
      <c r="M258" s="280"/>
      <c r="N258" s="305"/>
      <c r="O258" s="279"/>
      <c r="P258" s="279"/>
      <c r="Q258" s="279"/>
      <c r="R258" s="279"/>
      <c r="S258" s="279"/>
      <c r="T258" s="279"/>
      <c r="U258" s="279"/>
      <c r="V258" s="279"/>
      <c r="W258" s="279"/>
      <c r="X258" s="279"/>
      <c r="Y258" s="279"/>
      <c r="Z258" s="279"/>
      <c r="AA258" s="279"/>
      <c r="AB258" s="279"/>
      <c r="AC258" s="279"/>
      <c r="AD258" s="279"/>
      <c r="AE258" s="279"/>
      <c r="AF258" s="279"/>
      <c r="AG258" s="279"/>
      <c r="AH258" s="279"/>
      <c r="AI258" s="279"/>
      <c r="AJ258" s="279"/>
      <c r="AK258" s="279"/>
      <c r="AL258" s="279"/>
      <c r="AM258" s="279"/>
      <c r="AN258" s="279"/>
      <c r="AO258" s="279"/>
      <c r="AP258" s="279"/>
      <c r="AQ258" s="279"/>
      <c r="AR258" s="279"/>
      <c r="AS258" s="279"/>
      <c r="AT258" s="279"/>
      <c r="AU258" s="279"/>
      <c r="AV258" s="279"/>
      <c r="AW258" s="279"/>
      <c r="AX258" s="279"/>
      <c r="AY258" s="279"/>
      <c r="AZ258" s="279"/>
      <c r="BA258" s="280"/>
      <c r="BB258" s="266"/>
      <c r="BD258" s="352"/>
      <c r="BE258" s="352"/>
      <c r="BF258" s="352"/>
      <c r="BG258" s="352"/>
      <c r="BH258" s="352"/>
      <c r="BI258" s="352"/>
      <c r="BJ258" s="352"/>
      <c r="BK258" s="352"/>
      <c r="BL258" s="352"/>
      <c r="BM258" s="352"/>
      <c r="BN258" s="352"/>
      <c r="BO258" s="352"/>
      <c r="BP258" s="352"/>
      <c r="BQ258" s="352"/>
      <c r="BR258" s="352"/>
      <c r="BS258" s="352"/>
      <c r="BT258" s="352"/>
      <c r="BU258" s="352"/>
      <c r="BV258" s="352"/>
      <c r="BW258" s="352"/>
      <c r="BX258" s="352"/>
      <c r="BY258" s="352"/>
      <c r="BZ258" s="352"/>
      <c r="CA258" s="352"/>
      <c r="CB258" s="352"/>
      <c r="CC258" s="352"/>
      <c r="CD258" s="352"/>
      <c r="CE258" s="352"/>
      <c r="CF258" s="352"/>
      <c r="CG258" s="352"/>
      <c r="CH258" s="352"/>
      <c r="CI258" s="352"/>
      <c r="CJ258" s="352"/>
      <c r="CK258" s="352"/>
      <c r="CL258" s="352"/>
      <c r="CM258" s="352"/>
      <c r="CN258" s="352"/>
      <c r="CO258" s="352"/>
      <c r="CP258" s="352"/>
      <c r="CQ258" s="352"/>
      <c r="CR258" s="352"/>
      <c r="CS258" s="352"/>
      <c r="CT258" s="352"/>
      <c r="CU258" s="352"/>
      <c r="CV258" s="352"/>
      <c r="CW258" s="352"/>
      <c r="CX258" s="352"/>
      <c r="CY258" s="352"/>
      <c r="CZ258" s="352"/>
      <c r="DA258" s="352"/>
      <c r="DC258" s="266">
        <f t="shared" si="19"/>
        <v>0</v>
      </c>
      <c r="DD258" s="302" t="str">
        <f t="shared" si="20"/>
        <v/>
      </c>
      <c r="DE258" s="328" t="str">
        <f>IF(D258&gt; 0,(COUNTIFS(FRACAS!$B$5:$B$9997, D$4, FRACAS!$D$5:$D$9997, "&lt;="&amp;D258)), "" )</f>
        <v/>
      </c>
      <c r="DF258" s="282" t="str">
        <f>IF(E258&gt; 0,(COUNTIFS(FRACAS!$B$5:$B$9997, E$4, FRACAS!$D$5:$D$9997, "&lt;="&amp;E258)), "" )</f>
        <v/>
      </c>
      <c r="DG258" s="282" t="str">
        <f>IF(F258&gt; 0,(COUNTIFS(FRACAS!$B$5:$B$9997, F$4, FRACAS!$D$5:$D$9997, "&lt;="&amp;F258)), "" )</f>
        <v/>
      </c>
      <c r="DH258" s="282" t="str">
        <f>IF(G258&gt; 0,(COUNTIFS(FRACAS!$B$5:$B$9997, G$4, FRACAS!$D$5:$D$9997, "&lt;="&amp;G258)), "" )</f>
        <v/>
      </c>
      <c r="DI258" s="282" t="str">
        <f>IF(H258&gt; 0,(COUNTIFS(FRACAS!$B$5:$B$9997, H$4, FRACAS!$D$5:$D$9997, "&lt;="&amp;H258)), "" )</f>
        <v/>
      </c>
      <c r="DJ258" s="282" t="str">
        <f>IF(I258&gt; 0,(COUNTIFS(FRACAS!$B$5:$B$9997, I$4, FRACAS!$D$5:$D$9997, "&lt;="&amp;I258)), "" )</f>
        <v/>
      </c>
      <c r="DK258" s="282" t="str">
        <f>IF(J258&gt; 0,(COUNTIFS(FRACAS!$B$5:$B$9997, J$4, FRACAS!$D$5:$D$9997, "&lt;="&amp;J258)), "" )</f>
        <v/>
      </c>
      <c r="DL258" s="282" t="str">
        <f>IF(K258&gt; 0,(COUNTIFS(FRACAS!$B$5:$B$9997, K$4, FRACAS!$D$5:$D$9997, "&lt;="&amp;K258)), "" )</f>
        <v/>
      </c>
      <c r="DM258" s="282" t="str">
        <f>IF(L258&gt; 0,(COUNTIFS(FRACAS!$B$5:$B$9997, L$4, FRACAS!$D$5:$D$9997, "&lt;="&amp;L258)), "" )</f>
        <v/>
      </c>
      <c r="DN258" s="282" t="str">
        <f>IF(M258&gt; 0,(COUNTIFS(FRACAS!$B$5:$B$9997, M$4, FRACAS!$D$5:$D$9997, "&lt;="&amp;M258)), "" )</f>
        <v/>
      </c>
      <c r="DO258" s="308"/>
      <c r="DP258" s="276"/>
      <c r="DQ258" s="276"/>
      <c r="DR258" s="276"/>
      <c r="DS258" s="276"/>
      <c r="DT258" s="276"/>
      <c r="DU258" s="276"/>
      <c r="DV258" s="276"/>
      <c r="DW258" s="276"/>
      <c r="DX258" s="276"/>
      <c r="DY258" s="276"/>
      <c r="DZ258" s="276"/>
      <c r="EA258" s="276"/>
      <c r="EB258" s="276"/>
      <c r="EC258" s="276"/>
      <c r="ED258" s="276"/>
      <c r="EE258" s="276"/>
      <c r="EF258" s="276"/>
      <c r="EG258" s="276"/>
      <c r="EH258" s="276"/>
      <c r="EI258" s="276"/>
      <c r="EJ258" s="276"/>
      <c r="EK258" s="276"/>
      <c r="EL258" s="276"/>
      <c r="EM258" s="276"/>
      <c r="EN258" s="276"/>
      <c r="EO258" s="276"/>
      <c r="EP258" s="276"/>
      <c r="EQ258" s="276"/>
      <c r="ER258" s="276"/>
      <c r="ES258" s="276"/>
      <c r="ET258" s="276"/>
      <c r="EU258" s="276"/>
      <c r="EV258" s="276"/>
      <c r="EW258" s="276"/>
      <c r="EX258" s="276"/>
      <c r="EY258" s="276"/>
      <c r="EZ258" s="276"/>
      <c r="FA258" s="276"/>
      <c r="FB258" s="277"/>
      <c r="JN258" s="310"/>
      <c r="JO258" s="309"/>
      <c r="JP258" s="309"/>
      <c r="JQ258" s="309"/>
      <c r="JR258" s="309"/>
      <c r="JS258" s="309"/>
      <c r="JT258" s="309"/>
      <c r="JU258" s="309"/>
      <c r="JV258" s="309"/>
      <c r="JW258" s="309"/>
      <c r="JX258" s="309"/>
      <c r="JY258" s="309"/>
      <c r="JZ258" s="309"/>
      <c r="KA258" s="309"/>
      <c r="KB258" s="309"/>
      <c r="KC258" s="309"/>
      <c r="KD258" s="309"/>
      <c r="KE258" s="309"/>
      <c r="KF258" s="309"/>
      <c r="KG258" s="309"/>
      <c r="KH258" s="309"/>
      <c r="KI258" s="309"/>
      <c r="KJ258" s="309"/>
      <c r="KK258" s="309"/>
      <c r="KL258" s="309"/>
      <c r="KM258" s="309"/>
      <c r="KN258" s="309"/>
      <c r="KO258" s="309"/>
      <c r="KP258" s="309"/>
      <c r="KQ258" s="309"/>
      <c r="KR258" s="309"/>
      <c r="KS258" s="309"/>
      <c r="KT258" s="309"/>
      <c r="KU258" s="309"/>
      <c r="KV258" s="309"/>
      <c r="KW258" s="309"/>
      <c r="KX258" s="309"/>
      <c r="KY258" s="309"/>
      <c r="KZ258" s="309"/>
      <c r="LA258" s="309"/>
      <c r="LC258" s="302" t="str">
        <f t="shared" si="22"/>
        <v/>
      </c>
      <c r="LD258" s="354" t="str" cm="1">
        <f t="array" ref="LD258">IFERROR(
    (((D258/FRACAS!$AY$1)*60))
    /
    (((D258/FRACAS!$AY$1)*60) + SUMPRODUCT((FRACAS!$B$5:$B$9997=D$4)*(FRACAS!$D$5:$D$9997&lt;=D258)*(IFERROR(FRACAS!$AM$5:$AM$9997,0)))
    ),"")</f>
        <v/>
      </c>
      <c r="LE258" s="354" t="str" cm="1">
        <f t="array" ref="LE258">IFERROR(
    (((E258/FRACAS!$AY$1)*60))
    /
    (((E258/FRACAS!$AY$1)*60) + SUMPRODUCT((FRACAS!$B$5:$B$9997=E$4)*(FRACAS!$D$5:$D$9997&lt;=E258)*(IFERROR(FRACAS!$AM$5:$AM$9997,0)))
    ),"")</f>
        <v/>
      </c>
      <c r="LF258" s="354" t="str" cm="1">
        <f t="array" ref="LF258">IFERROR(
    (((F258/FRACAS!$AY$1)*60))
    /
    (((F258/FRACAS!$AY$1)*60) + SUMPRODUCT((FRACAS!$B$5:$B$9997=F$4)*(FRACAS!$D$5:$D$9997&lt;=F258)*(IFERROR(FRACAS!$AM$5:$AM$9997,0)))
    ),"")</f>
        <v/>
      </c>
      <c r="LG258" s="354" t="str" cm="1">
        <f t="array" ref="LG258">IFERROR(
    (((G258/FRACAS!$AY$1)*60))
    /
    (((G258/FRACAS!$AY$1)*60) + SUMPRODUCT((FRACAS!$B$5:$B$9997=G$4)*(FRACAS!$D$5:$D$9997&lt;=G258)*(IFERROR(FRACAS!$AM$5:$AM$9997,0)))
    ),"")</f>
        <v/>
      </c>
      <c r="LH258" s="354" t="str" cm="1">
        <f t="array" ref="LH258">IFERROR(
    (((H258/FRACAS!$AY$1)*60))
    /
    (((H258/FRACAS!$AY$1)*60) + SUMPRODUCT((FRACAS!$B$5:$B$9997=H$4)*(FRACAS!$D$5:$D$9997&lt;=H258)*(IFERROR(FRACAS!$AM$5:$AM$9997,0)))
    ),"")</f>
        <v/>
      </c>
      <c r="LI258" s="354" t="str" cm="1">
        <f t="array" ref="LI258">IFERROR(
    (((I258/FRACAS!$AY$1)*60))
    /
    (((I258/FRACAS!$AY$1)*60) + SUMPRODUCT((FRACAS!$B$5:$B$9997=I$4)*(FRACAS!$D$5:$D$9997&lt;=I258)*(IFERROR(FRACAS!$AM$5:$AM$9997,0)))
    ),"")</f>
        <v/>
      </c>
      <c r="LJ258" s="354" t="str" cm="1">
        <f t="array" ref="LJ258">IFERROR(
    (((J258/FRACAS!$AY$1)*60))
    /
    (((J258/FRACAS!$AY$1)*60) + SUMPRODUCT((FRACAS!$B$5:$B$9997=J$4)*(FRACAS!$D$5:$D$9997&lt;=J258)*(IFERROR(FRACAS!$AM$5:$AM$9997,0)))
    ),"")</f>
        <v/>
      </c>
      <c r="LK258" s="354" t="str" cm="1">
        <f t="array" ref="LK258">IFERROR(
    (((K258/FRACAS!$AY$1)*60))
    /
    (((K258/FRACAS!$AY$1)*60) + SUMPRODUCT((FRACAS!$B$5:$B$9997=K$4)*(FRACAS!$D$5:$D$9997&lt;=K258)*(IFERROR(FRACAS!$AM$5:$AM$9997,0)))
    ),"")</f>
        <v/>
      </c>
      <c r="LL258" s="354" t="str" cm="1">
        <f t="array" ref="LL258">IFERROR(
    (((L258/FRACAS!$AY$1)*60))
    /
    (((L258/FRACAS!$AY$1)*60) + SUMPRODUCT((FRACAS!$B$5:$B$9997=L$4)*(FRACAS!$D$5:$D$9997&lt;=L258)*(IFERROR(FRACAS!$AM$5:$AM$9997,0)))
    ),"")</f>
        <v/>
      </c>
      <c r="LM258" s="354" t="str" cm="1">
        <f t="array" ref="LM258">IFERROR(
    (((M258/FRACAS!$AY$1)*60))
    /
    (((M258/FRACAS!$AY$1)*60) + SUMPRODUCT((FRACAS!$B$5:$B$9997=M$4)*(FRACAS!$D$5:$D$9997&lt;=M258)*(IFERROR(FRACAS!$AM$5:$AM$9997,0)))
    ),"")</f>
        <v/>
      </c>
      <c r="LN258" s="308"/>
      <c r="LO258" s="276"/>
      <c r="LP258" s="276"/>
      <c r="LQ258" s="276"/>
      <c r="LR258" s="276"/>
      <c r="LS258" s="276"/>
      <c r="LT258" s="276"/>
      <c r="LU258" s="276"/>
      <c r="LV258" s="276"/>
      <c r="LW258" s="276"/>
      <c r="LX258" s="276"/>
      <c r="LY258" s="276"/>
      <c r="LZ258" s="276"/>
      <c r="MA258" s="276"/>
      <c r="MB258" s="276"/>
      <c r="MC258" s="276"/>
      <c r="MD258" s="276"/>
      <c r="ME258" s="276"/>
      <c r="MF258" s="276"/>
      <c r="MG258" s="276"/>
      <c r="MH258" s="276"/>
      <c r="MI258" s="276"/>
      <c r="MJ258" s="276"/>
      <c r="MK258" s="276"/>
      <c r="ML258" s="276"/>
      <c r="MM258" s="276"/>
      <c r="MN258" s="276"/>
      <c r="MO258" s="276"/>
      <c r="MP258" s="276"/>
      <c r="MQ258" s="276"/>
      <c r="MR258" s="276"/>
      <c r="MS258" s="276"/>
      <c r="MT258" s="276"/>
      <c r="MU258" s="276"/>
      <c r="MV258" s="276"/>
      <c r="MW258" s="276"/>
      <c r="MX258" s="276"/>
      <c r="MY258" s="276"/>
      <c r="MZ258" s="276"/>
      <c r="NA258" s="277"/>
      <c r="ND258" s="345">
        <f t="shared" si="23"/>
        <v>0</v>
      </c>
      <c r="NE258" s="346" t="str">
        <f t="shared" si="21"/>
        <v/>
      </c>
      <c r="NF258" s="347" t="str" cm="1">
        <f t="array" ref="NF258">IF($ND258=0,"",(IFERROR( (IFERROR($ND258/FRACAS!$AY$1*60,0) - SUMPRODUCT( (FRACAS!$K$5:$K$9999=NF$2) * IFERROR(FRACAS!$AN$5:$AN$9999,0) ) ) / IFERROR($ND258/FRACAS!$AY$1*60,0), 1 )))</f>
        <v/>
      </c>
      <c r="NG258" s="347" t="str" cm="1">
        <f t="array" ref="NG258">IF($ND258=0,"",(IFERROR( (IFERROR($ND258/FRACAS!$AY$1*60,0) - SUMPRODUCT( (FRACAS!$K$5:$K$9999=NG$2) * IFERROR(FRACAS!$AN$5:$AN$9999,0) ) ) / IFERROR($ND258/FRACAS!$AY$1*60,0), 1 )))</f>
        <v/>
      </c>
      <c r="NH258" s="347" t="str" cm="1">
        <f t="array" ref="NH258">IF($ND258=0,"",(IFERROR( (IFERROR($ND258/FRACAS!$AY$1*60,0) - SUMPRODUCT( (FRACAS!$K$5:$K$9999=NH$2) * IFERROR(FRACAS!$AN$5:$AN$9999,0) ) ) / IFERROR($ND258/FRACAS!$AY$1*60,0), 1 )))</f>
        <v/>
      </c>
      <c r="NI258" s="347" t="str" cm="1">
        <f t="array" ref="NI258">IF($ND258=0,"",(IFERROR( (IFERROR($ND258/FRACAS!$AY$1*60,0) - SUMPRODUCT( (FRACAS!$K$5:$K$9999=NI$2) * IFERROR(FRACAS!$AN$5:$AN$9999,0) ) ) / IFERROR($ND258/FRACAS!$AY$1*60,0), 1 )))</f>
        <v/>
      </c>
      <c r="NJ258" s="347" t="str" cm="1">
        <f t="array" ref="NJ258">IF($ND258=0,"",(IFERROR( (IFERROR($ND258/FRACAS!$AY$1*60,0) - SUMPRODUCT( (FRACAS!$K$5:$K$9999=NJ$2) * IFERROR(FRACAS!$AN$5:$AN$9999,0) ) ) / IFERROR($ND258/FRACAS!$AY$1*60,0), 1 )))</f>
        <v/>
      </c>
      <c r="NK258" s="347" t="str" cm="1">
        <f t="array" ref="NK258">IF($ND258=0,"",(IFERROR( (IFERROR($ND258/FRACAS!$AY$1*60,0) - SUMPRODUCT( (FRACAS!$K$5:$K$9999=NK$2) * IFERROR(FRACAS!$AN$5:$AN$9999,0) ) ) / IFERROR($ND258/FRACAS!$AY$1*60,0), 1 )))</f>
        <v/>
      </c>
      <c r="NL258" s="347" t="str" cm="1">
        <f t="array" ref="NL258">IF($ND258=0,"",(IFERROR( (IFERROR($ND258/FRACAS!$AY$1*60,0) - SUMPRODUCT( (FRACAS!$K$5:$K$9999=NL$2) * IFERROR(FRACAS!$AN$5:$AN$9999,0) ) ) / IFERROR($ND258/FRACAS!$AY$1*60,0), 1 )))</f>
        <v/>
      </c>
      <c r="NM258" s="347" t="str" cm="1">
        <f t="array" ref="NM258">IF($ND258=0,"",(IFERROR( (IFERROR($ND258/FRACAS!$AY$1*60,0) - SUMPRODUCT( (FRACAS!$K$5:$K$9999=NM$2) * IFERROR(FRACAS!$AN$5:$AN$9999,0) ) ) / IFERROR($ND258/FRACAS!$AY$1*60,0), 1 )))</f>
        <v/>
      </c>
      <c r="NN258" s="347" t="str" cm="1">
        <f t="array" ref="NN258">IF($ND258=0,"",(IFERROR( (IFERROR($ND258/FRACAS!$AY$1*60,0) - SUMPRODUCT( (FRACAS!$K$5:$K$9999=NN$2) * IFERROR(FRACAS!$AN$5:$AN$9999,0) ) ) / IFERROR($ND258/FRACAS!$AY$1*60,0), 1 )))</f>
        <v/>
      </c>
      <c r="NO258" s="347" t="str" cm="1">
        <f t="array" ref="NO258">IF($ND258=0,"",(IFERROR( (IFERROR($ND258/FRACAS!$AY$1*60,0) - SUMPRODUCT( (FRACAS!$K$5:$K$9999=NO$2) * IFERROR(FRACAS!$AN$5:$AN$9999,0) ) ) / IFERROR($ND258/FRACAS!$AY$1*60,0), 1 )))</f>
        <v/>
      </c>
      <c r="NP258" s="347" t="str" cm="1">
        <f t="array" ref="NP258">IF($ND258=0,"",(IFERROR( (IFERROR($ND258/FRACAS!$AY$1*60,0) - SUMPRODUCT( (FRACAS!$K$5:$K$9999=NP$2) * IFERROR(FRACAS!$AN$5:$AN$9999,0) ) ) / IFERROR($ND258/FRACAS!$AY$1*60,0), 1 )))</f>
        <v/>
      </c>
      <c r="NQ258" s="347" t="str" cm="1">
        <f t="array" ref="NQ258">IF($ND258=0,"",(IFERROR( (IFERROR($ND258/FRACAS!$AY$1*60,0) - SUMPRODUCT( (FRACAS!$K$5:$K$9999=NQ$2) * IFERROR(FRACAS!$AN$5:$AN$9999,0) ) ) / IFERROR($ND258/FRACAS!$AY$1*60,0), 1 )))</f>
        <v/>
      </c>
      <c r="NR258" s="347" t="str" cm="1">
        <f t="array" ref="NR258">IF($ND258=0,"",(IFERROR( (IFERROR($ND258/FRACAS!$AY$1*60,0) - SUMPRODUCT( (FRACAS!$K$5:$K$9999=NR$2) * IFERROR(FRACAS!$AN$5:$AN$9999,0) ) ) / IFERROR($ND258/FRACAS!$AY$1*60,0), 1 )))</f>
        <v/>
      </c>
      <c r="NS258" s="347" t="str" cm="1">
        <f t="array" ref="NS258">IF($ND258=0,"",(IFERROR( (IFERROR($ND258/FRACAS!$AY$1*60,0) - SUMPRODUCT( (FRACAS!$K$5:$K$9999=NS$2) * IFERROR(FRACAS!$AN$5:$AN$9999,0) ) ) / IFERROR($ND258/FRACAS!$AY$1*60,0), 1 )))</f>
        <v/>
      </c>
      <c r="NT258" s="347" t="str" cm="1">
        <f t="array" ref="NT258">IF($ND258=0,"",(IFERROR( (IFERROR($ND258/FRACAS!$AY$1*60,0) - SUMPRODUCT( (FRACAS!$K$5:$K$9999=NT$2) * IFERROR(FRACAS!$AN$5:$AN$9999,0) ) ) / IFERROR($ND258/FRACAS!$AY$1*60,0), 1 )))</f>
        <v/>
      </c>
      <c r="NU258" s="347" t="str" cm="1">
        <f t="array" ref="NU258">IF($ND258=0,"",(IFERROR( (IFERROR($ND258/FRACAS!$AY$1*60,0) - SUMPRODUCT( (FRACAS!$K$5:$K$9999=NU$2) * IFERROR(FRACAS!$AN$5:$AN$9999,0) ) ) / IFERROR($ND258/FRACAS!$AY$1*60,0), 1 )))</f>
        <v/>
      </c>
      <c r="NV258" s="347" t="str" cm="1">
        <f t="array" ref="NV258">IF($ND258=0,"",(IFERROR( (IFERROR($ND258/FRACAS!$AY$1*60,0) - SUMPRODUCT( (FRACAS!$K$5:$K$9999=NV$2) * IFERROR(FRACAS!$AN$5:$AN$9999,0) ) ) / IFERROR($ND258/FRACAS!$AY$1*60,0), 1 )))</f>
        <v/>
      </c>
      <c r="NW258" s="347" t="str" cm="1">
        <f t="array" ref="NW258">IF($ND258=0,"",(IFERROR( (IFERROR($ND258/FRACAS!$AY$1*60,0) - SUMPRODUCT( (FRACAS!$K$5:$K$9999=NW$2) * IFERROR(FRACAS!$AN$5:$AN$9999,0) ) ) / IFERROR($ND258/FRACAS!$AY$1*60,0), 1 )))</f>
        <v/>
      </c>
      <c r="NX258" s="347" t="str" cm="1">
        <f t="array" ref="NX258">IF($ND258=0,"",(IFERROR( (IFERROR($ND258/FRACAS!$AY$1*60,0) - SUMPRODUCT( (FRACAS!$K$5:$K$9999=NX$2) * IFERROR(FRACAS!$AN$5:$AN$9999,0) ) ) / IFERROR($ND258/FRACAS!$AY$1*60,0), 1 )))</f>
        <v/>
      </c>
      <c r="NY258" s="347" t="str" cm="1">
        <f t="array" ref="NY258">IF($ND258=0,"",(IFERROR( (IFERROR($ND258/FRACAS!$AY$1*60,0) - SUMPRODUCT( (FRACAS!$K$5:$K$9999=NY$2) * IFERROR(FRACAS!$AN$5:$AN$9999,0) ) ) / IFERROR($ND258/FRACAS!$AY$1*60,0), 1 )))</f>
        <v/>
      </c>
      <c r="NZ258" s="347" t="str" cm="1">
        <f t="array" ref="NZ258">IF($ND258=0,"",(IFERROR( (IFERROR($ND258/FRACAS!$AY$1*60,0) - SUMPRODUCT( (FRACAS!$K$5:$K$9999=NZ$2) * IFERROR(FRACAS!$AN$5:$AN$9999,0) ) ) / IFERROR($ND258/FRACAS!$AY$1*60,0), 1 )))</f>
        <v/>
      </c>
      <c r="OA258" s="347" t="str" cm="1">
        <f t="array" ref="OA258">IF($ND258=0,"",(IFERROR( (IFERROR($ND258/FRACAS!$AY$1*60,0) - SUMPRODUCT( (FRACAS!$K$5:$K$9999=OA$2) * IFERROR(FRACAS!$AN$5:$AN$9999,0) ) ) / IFERROR($ND258/FRACAS!$AY$1*60,0), 1 )))</f>
        <v/>
      </c>
      <c r="OB258" s="347" t="str" cm="1">
        <f t="array" ref="OB258">IF($ND258=0,"",(IFERROR( (IFERROR($ND258/FRACAS!$AY$1*60,0) - SUMPRODUCT( (FRACAS!$K$5:$K$9999=OB$2) * IFERROR(FRACAS!$AN$5:$AN$9999,0) ) ) / IFERROR($ND258/FRACAS!$AY$1*60,0), 1 )))</f>
        <v/>
      </c>
      <c r="OC258" s="347" t="str" cm="1">
        <f t="array" ref="OC258">IF($ND258=0,"",(IFERROR( (IFERROR($ND258/FRACAS!$AY$1*60,0) - SUMPRODUCT( (FRACAS!$K$5:$K$9999=OC$2) * IFERROR(FRACAS!$AN$5:$AN$9999,0) ) ) / IFERROR($ND258/FRACAS!$AY$1*60,0), 1 )))</f>
        <v/>
      </c>
      <c r="OD258" s="347" t="str" cm="1">
        <f t="array" ref="OD258">IF($ND258=0,"",(IFERROR( (IFERROR($ND258/FRACAS!$AY$1*60,0) - SUMPRODUCT( (FRACAS!$K$5:$K$9999=OD$2) * IFERROR(FRACAS!$AN$5:$AN$9999,0) ) ) / IFERROR($ND258/FRACAS!$AY$1*60,0), 1 )))</f>
        <v/>
      </c>
      <c r="OE258" s="347" t="str" cm="1">
        <f t="array" ref="OE258">IF($ND258=0,"",(IFERROR( (IFERROR($ND258/FRACAS!$AY$1*60,0) - SUMPRODUCT( (FRACAS!$K$5:$K$9999=OE$2) * IFERROR(FRACAS!$AN$5:$AN$9999,0) ) ) / IFERROR($ND258/FRACAS!$AY$1*60,0), 1 )))</f>
        <v/>
      </c>
      <c r="OF258" s="347" t="str" cm="1">
        <f t="array" ref="OF258">IF($ND258=0,"",(IFERROR( (IFERROR($ND258/FRACAS!$AY$1*60,0) - SUMPRODUCT( (FRACAS!$K$5:$K$9999=OF$2) * IFERROR(FRACAS!$AN$5:$AN$9999,0) ) ) / IFERROR($ND258/FRACAS!$AY$1*60,0), 1 )))</f>
        <v/>
      </c>
      <c r="OG258" s="347" t="str" cm="1">
        <f t="array" ref="OG258">IF($ND258=0,"",(IFERROR( (IFERROR($ND258/FRACAS!$AY$1*60,0) - SUMPRODUCT( (FRACAS!$K$5:$K$9999=OG$2) * IFERROR(FRACAS!$AN$5:$AN$9999,0) ) ) / IFERROR($ND258/FRACAS!$AY$1*60,0), 1 )))</f>
        <v/>
      </c>
      <c r="OH258" s="347" t="str" cm="1">
        <f t="array" ref="OH258">IF($ND258=0,"",(IFERROR( (IFERROR($ND258/FRACAS!$AY$1*60,0) - SUMPRODUCT( (FRACAS!$K$5:$K$9999=OH$2) * IFERROR(FRACAS!$AN$5:$AN$9999,0) ) ) / IFERROR($ND258/FRACAS!$AY$1*60,0), 1 )))</f>
        <v/>
      </c>
      <c r="OI258" s="347" t="str" cm="1">
        <f t="array" ref="OI258">IF($ND258=0,"",(IFERROR( (IFERROR($ND258/FRACAS!$AY$1*60,0) - SUMPRODUCT( (FRACAS!$K$5:$K$9999=OI$2) * IFERROR(FRACAS!$AN$5:$AN$9999,0) ) ) / IFERROR($ND258/FRACAS!$AY$1*60,0), 1 )))</f>
        <v/>
      </c>
      <c r="OJ258" s="347" t="str" cm="1">
        <f t="array" ref="OJ258">IF($ND258=0,"",(IFERROR( (IFERROR($ND258/FRACAS!$AY$1*60,0) - SUMPRODUCT( (FRACAS!$K$5:$K$9999=OJ$2) * IFERROR(FRACAS!$AN$5:$AN$9999,0) ) ) / IFERROR($ND258/FRACAS!$AY$1*60,0), 1 )))</f>
        <v/>
      </c>
      <c r="OK258" s="347" t="str" cm="1">
        <f t="array" ref="OK258">IF($ND258=0,"",(IFERROR( (IFERROR($ND258/FRACAS!$AY$1*60,0) - SUMPRODUCT( (FRACAS!$K$5:$K$9999=OK$2) * IFERROR(FRACAS!$AN$5:$AN$9999,0) ) ) / IFERROR($ND258/FRACAS!$AY$1*60,0), 1 )))</f>
        <v/>
      </c>
      <c r="OL258" s="347" t="str" cm="1">
        <f t="array" ref="OL258">IF($ND258=0,"",(IFERROR( (IFERROR($ND258/FRACAS!$AY$1*60,0) - SUMPRODUCT( (FRACAS!$K$5:$K$9999=OL$2) * IFERROR(FRACAS!$AN$5:$AN$9999,0) ) ) / IFERROR($ND258/FRACAS!$AY$1*60,0), 1 )))</f>
        <v/>
      </c>
      <c r="OM258" s="347" t="str" cm="1">
        <f t="array" ref="OM258">IF($ND258=0,"",(IFERROR( (IFERROR($ND258/FRACAS!$AY$1*60,0) - SUMPRODUCT( (FRACAS!$K$5:$K$9999=OM$2) * IFERROR(FRACAS!$AN$5:$AN$9999,0) ) ) / IFERROR($ND258/FRACAS!$AY$1*60,0), 1 )))</f>
        <v/>
      </c>
      <c r="ON258" s="347" t="str" cm="1">
        <f t="array" ref="ON258">IF($ND258=0,"",(IFERROR( (IFERROR($ND258/FRACAS!$AY$1*60,0) - SUMPRODUCT( (FRACAS!$K$5:$K$9999=ON$2) * IFERROR(FRACAS!$AN$5:$AN$9999,0) ) ) / IFERROR($ND258/FRACAS!$AY$1*60,0), 1 )))</f>
        <v/>
      </c>
    </row>
    <row r="259" spans="2:404" ht="15" customHeight="1">
      <c r="B259" s="301" t="s">
        <v>262</v>
      </c>
      <c r="C259" s="302">
        <v>47039</v>
      </c>
      <c r="D259" s="279"/>
      <c r="E259" s="279"/>
      <c r="F259" s="279"/>
      <c r="G259" s="279"/>
      <c r="H259" s="279"/>
      <c r="I259" s="279"/>
      <c r="J259" s="279"/>
      <c r="K259" s="279"/>
      <c r="L259" s="279"/>
      <c r="M259" s="280"/>
      <c r="N259" s="305"/>
      <c r="O259" s="279"/>
      <c r="P259" s="279"/>
      <c r="Q259" s="279"/>
      <c r="R259" s="279"/>
      <c r="S259" s="279"/>
      <c r="T259" s="279"/>
      <c r="U259" s="279"/>
      <c r="V259" s="279"/>
      <c r="W259" s="279"/>
      <c r="X259" s="279"/>
      <c r="Y259" s="279"/>
      <c r="Z259" s="279"/>
      <c r="AA259" s="279"/>
      <c r="AB259" s="279"/>
      <c r="AC259" s="279"/>
      <c r="AD259" s="279"/>
      <c r="AE259" s="279"/>
      <c r="AF259" s="279"/>
      <c r="AG259" s="279"/>
      <c r="AH259" s="279"/>
      <c r="AI259" s="279"/>
      <c r="AJ259" s="279"/>
      <c r="AK259" s="279"/>
      <c r="AL259" s="279"/>
      <c r="AM259" s="279"/>
      <c r="AN259" s="279"/>
      <c r="AO259" s="279"/>
      <c r="AP259" s="279"/>
      <c r="AQ259" s="279"/>
      <c r="AR259" s="279"/>
      <c r="AS259" s="279"/>
      <c r="AT259" s="279"/>
      <c r="AU259" s="279"/>
      <c r="AV259" s="279"/>
      <c r="AW259" s="279"/>
      <c r="AX259" s="279"/>
      <c r="AY259" s="279"/>
      <c r="AZ259" s="279"/>
      <c r="BA259" s="280"/>
      <c r="BB259" s="266"/>
      <c r="BD259" s="352"/>
      <c r="BE259" s="352"/>
      <c r="BF259" s="352"/>
      <c r="BG259" s="352"/>
      <c r="BH259" s="352"/>
      <c r="BI259" s="352"/>
      <c r="BJ259" s="352"/>
      <c r="BK259" s="352"/>
      <c r="BL259" s="352"/>
      <c r="BM259" s="352"/>
      <c r="BN259" s="352"/>
      <c r="BO259" s="352"/>
      <c r="BP259" s="352"/>
      <c r="BQ259" s="352"/>
      <c r="BR259" s="352"/>
      <c r="BS259" s="352"/>
      <c r="BT259" s="352"/>
      <c r="BU259" s="352"/>
      <c r="BV259" s="352"/>
      <c r="BW259" s="352"/>
      <c r="BX259" s="352"/>
      <c r="BY259" s="352"/>
      <c r="BZ259" s="352"/>
      <c r="CA259" s="352"/>
      <c r="CB259" s="352"/>
      <c r="CC259" s="352"/>
      <c r="CD259" s="352"/>
      <c r="CE259" s="352"/>
      <c r="CF259" s="352"/>
      <c r="CG259" s="352"/>
      <c r="CH259" s="352"/>
      <c r="CI259" s="352"/>
      <c r="CJ259" s="352"/>
      <c r="CK259" s="352"/>
      <c r="CL259" s="352"/>
      <c r="CM259" s="352"/>
      <c r="CN259" s="352"/>
      <c r="CO259" s="352"/>
      <c r="CP259" s="352"/>
      <c r="CQ259" s="352"/>
      <c r="CR259" s="352"/>
      <c r="CS259" s="352"/>
      <c r="CT259" s="352"/>
      <c r="CU259" s="352"/>
      <c r="CV259" s="352"/>
      <c r="CW259" s="352"/>
      <c r="CX259" s="352"/>
      <c r="CY259" s="352"/>
      <c r="CZ259" s="352"/>
      <c r="DA259" s="352"/>
      <c r="DC259" s="266">
        <f t="shared" si="19"/>
        <v>0</v>
      </c>
      <c r="DD259" s="302" t="str">
        <f t="shared" si="20"/>
        <v/>
      </c>
      <c r="DE259" s="328" t="str">
        <f>IF(D259&gt; 0,(COUNTIFS(FRACAS!$B$5:$B$9997, D$4, FRACAS!$D$5:$D$9997, "&lt;="&amp;D259)), "" )</f>
        <v/>
      </c>
      <c r="DF259" s="282" t="str">
        <f>IF(E259&gt; 0,(COUNTIFS(FRACAS!$B$5:$B$9997, E$4, FRACAS!$D$5:$D$9997, "&lt;="&amp;E259)), "" )</f>
        <v/>
      </c>
      <c r="DG259" s="282" t="str">
        <f>IF(F259&gt; 0,(COUNTIFS(FRACAS!$B$5:$B$9997, F$4, FRACAS!$D$5:$D$9997, "&lt;="&amp;F259)), "" )</f>
        <v/>
      </c>
      <c r="DH259" s="282" t="str">
        <f>IF(G259&gt; 0,(COUNTIFS(FRACAS!$B$5:$B$9997, G$4, FRACAS!$D$5:$D$9997, "&lt;="&amp;G259)), "" )</f>
        <v/>
      </c>
      <c r="DI259" s="282" t="str">
        <f>IF(H259&gt; 0,(COUNTIFS(FRACAS!$B$5:$B$9997, H$4, FRACAS!$D$5:$D$9997, "&lt;="&amp;H259)), "" )</f>
        <v/>
      </c>
      <c r="DJ259" s="282" t="str">
        <f>IF(I259&gt; 0,(COUNTIFS(FRACAS!$B$5:$B$9997, I$4, FRACAS!$D$5:$D$9997, "&lt;="&amp;I259)), "" )</f>
        <v/>
      </c>
      <c r="DK259" s="282" t="str">
        <f>IF(J259&gt; 0,(COUNTIFS(FRACAS!$B$5:$B$9997, J$4, FRACAS!$D$5:$D$9997, "&lt;="&amp;J259)), "" )</f>
        <v/>
      </c>
      <c r="DL259" s="282" t="str">
        <f>IF(K259&gt; 0,(COUNTIFS(FRACAS!$B$5:$B$9997, K$4, FRACAS!$D$5:$D$9997, "&lt;="&amp;K259)), "" )</f>
        <v/>
      </c>
      <c r="DM259" s="282" t="str">
        <f>IF(L259&gt; 0,(COUNTIFS(FRACAS!$B$5:$B$9997, L$4, FRACAS!$D$5:$D$9997, "&lt;="&amp;L259)), "" )</f>
        <v/>
      </c>
      <c r="DN259" s="282" t="str">
        <f>IF(M259&gt; 0,(COUNTIFS(FRACAS!$B$5:$B$9997, M$4, FRACAS!$D$5:$D$9997, "&lt;="&amp;M259)), "" )</f>
        <v/>
      </c>
      <c r="DO259" s="308"/>
      <c r="DP259" s="276"/>
      <c r="DQ259" s="276"/>
      <c r="DR259" s="276"/>
      <c r="DS259" s="276"/>
      <c r="DT259" s="276"/>
      <c r="DU259" s="276"/>
      <c r="DV259" s="276"/>
      <c r="DW259" s="276"/>
      <c r="DX259" s="276"/>
      <c r="DY259" s="276"/>
      <c r="DZ259" s="276"/>
      <c r="EA259" s="276"/>
      <c r="EB259" s="276"/>
      <c r="EC259" s="276"/>
      <c r="ED259" s="276"/>
      <c r="EE259" s="276"/>
      <c r="EF259" s="276"/>
      <c r="EG259" s="276"/>
      <c r="EH259" s="276"/>
      <c r="EI259" s="276"/>
      <c r="EJ259" s="276"/>
      <c r="EK259" s="276"/>
      <c r="EL259" s="276"/>
      <c r="EM259" s="276"/>
      <c r="EN259" s="276"/>
      <c r="EO259" s="276"/>
      <c r="EP259" s="276"/>
      <c r="EQ259" s="276"/>
      <c r="ER259" s="276"/>
      <c r="ES259" s="276"/>
      <c r="ET259" s="276"/>
      <c r="EU259" s="276"/>
      <c r="EV259" s="276"/>
      <c r="EW259" s="276"/>
      <c r="EX259" s="276"/>
      <c r="EY259" s="276"/>
      <c r="EZ259" s="276"/>
      <c r="FA259" s="276"/>
      <c r="FB259" s="277"/>
      <c r="JN259" s="310"/>
      <c r="JO259" s="309"/>
      <c r="JP259" s="309"/>
      <c r="JQ259" s="309"/>
      <c r="JR259" s="309"/>
      <c r="JS259" s="309"/>
      <c r="JT259" s="309"/>
      <c r="JU259" s="309"/>
      <c r="JV259" s="309"/>
      <c r="JW259" s="309"/>
      <c r="JX259" s="309"/>
      <c r="JY259" s="309"/>
      <c r="JZ259" s="309"/>
      <c r="KA259" s="309"/>
      <c r="KB259" s="309"/>
      <c r="KC259" s="309"/>
      <c r="KD259" s="309"/>
      <c r="KE259" s="309"/>
      <c r="KF259" s="309"/>
      <c r="KG259" s="309"/>
      <c r="KH259" s="309"/>
      <c r="KI259" s="309"/>
      <c r="KJ259" s="309"/>
      <c r="KK259" s="309"/>
      <c r="KL259" s="309"/>
      <c r="KM259" s="309"/>
      <c r="KN259" s="309"/>
      <c r="KO259" s="309"/>
      <c r="KP259" s="309"/>
      <c r="KQ259" s="309"/>
      <c r="KR259" s="309"/>
      <c r="KS259" s="309"/>
      <c r="KT259" s="309"/>
      <c r="KU259" s="309"/>
      <c r="KV259" s="309"/>
      <c r="KW259" s="309"/>
      <c r="KX259" s="309"/>
      <c r="KY259" s="309"/>
      <c r="KZ259" s="309"/>
      <c r="LA259" s="309"/>
      <c r="LC259" s="302" t="str">
        <f t="shared" si="22"/>
        <v/>
      </c>
      <c r="LD259" s="354" t="str" cm="1">
        <f t="array" ref="LD259">IFERROR(
    (((D259/FRACAS!$AY$1)*60))
    /
    (((D259/FRACAS!$AY$1)*60) + SUMPRODUCT((FRACAS!$B$5:$B$9997=D$4)*(FRACAS!$D$5:$D$9997&lt;=D259)*(IFERROR(FRACAS!$AM$5:$AM$9997,0)))
    ),"")</f>
        <v/>
      </c>
      <c r="LE259" s="354" t="str" cm="1">
        <f t="array" ref="LE259">IFERROR(
    (((E259/FRACAS!$AY$1)*60))
    /
    (((E259/FRACAS!$AY$1)*60) + SUMPRODUCT((FRACAS!$B$5:$B$9997=E$4)*(FRACAS!$D$5:$D$9997&lt;=E259)*(IFERROR(FRACAS!$AM$5:$AM$9997,0)))
    ),"")</f>
        <v/>
      </c>
      <c r="LF259" s="354" t="str" cm="1">
        <f t="array" ref="LF259">IFERROR(
    (((F259/FRACAS!$AY$1)*60))
    /
    (((F259/FRACAS!$AY$1)*60) + SUMPRODUCT((FRACAS!$B$5:$B$9997=F$4)*(FRACAS!$D$5:$D$9997&lt;=F259)*(IFERROR(FRACAS!$AM$5:$AM$9997,0)))
    ),"")</f>
        <v/>
      </c>
      <c r="LG259" s="354" t="str" cm="1">
        <f t="array" ref="LG259">IFERROR(
    (((G259/FRACAS!$AY$1)*60))
    /
    (((G259/FRACAS!$AY$1)*60) + SUMPRODUCT((FRACAS!$B$5:$B$9997=G$4)*(FRACAS!$D$5:$D$9997&lt;=G259)*(IFERROR(FRACAS!$AM$5:$AM$9997,0)))
    ),"")</f>
        <v/>
      </c>
      <c r="LH259" s="354" t="str" cm="1">
        <f t="array" ref="LH259">IFERROR(
    (((H259/FRACAS!$AY$1)*60))
    /
    (((H259/FRACAS!$AY$1)*60) + SUMPRODUCT((FRACAS!$B$5:$B$9997=H$4)*(FRACAS!$D$5:$D$9997&lt;=H259)*(IFERROR(FRACAS!$AM$5:$AM$9997,0)))
    ),"")</f>
        <v/>
      </c>
      <c r="LI259" s="354" t="str" cm="1">
        <f t="array" ref="LI259">IFERROR(
    (((I259/FRACAS!$AY$1)*60))
    /
    (((I259/FRACAS!$AY$1)*60) + SUMPRODUCT((FRACAS!$B$5:$B$9997=I$4)*(FRACAS!$D$5:$D$9997&lt;=I259)*(IFERROR(FRACAS!$AM$5:$AM$9997,0)))
    ),"")</f>
        <v/>
      </c>
      <c r="LJ259" s="354" t="str" cm="1">
        <f t="array" ref="LJ259">IFERROR(
    (((J259/FRACAS!$AY$1)*60))
    /
    (((J259/FRACAS!$AY$1)*60) + SUMPRODUCT((FRACAS!$B$5:$B$9997=J$4)*(FRACAS!$D$5:$D$9997&lt;=J259)*(IFERROR(FRACAS!$AM$5:$AM$9997,0)))
    ),"")</f>
        <v/>
      </c>
      <c r="LK259" s="354" t="str" cm="1">
        <f t="array" ref="LK259">IFERROR(
    (((K259/FRACAS!$AY$1)*60))
    /
    (((K259/FRACAS!$AY$1)*60) + SUMPRODUCT((FRACAS!$B$5:$B$9997=K$4)*(FRACAS!$D$5:$D$9997&lt;=K259)*(IFERROR(FRACAS!$AM$5:$AM$9997,0)))
    ),"")</f>
        <v/>
      </c>
      <c r="LL259" s="354" t="str" cm="1">
        <f t="array" ref="LL259">IFERROR(
    (((L259/FRACAS!$AY$1)*60))
    /
    (((L259/FRACAS!$AY$1)*60) + SUMPRODUCT((FRACAS!$B$5:$B$9997=L$4)*(FRACAS!$D$5:$D$9997&lt;=L259)*(IFERROR(FRACAS!$AM$5:$AM$9997,0)))
    ),"")</f>
        <v/>
      </c>
      <c r="LM259" s="354" t="str" cm="1">
        <f t="array" ref="LM259">IFERROR(
    (((M259/FRACAS!$AY$1)*60))
    /
    (((M259/FRACAS!$AY$1)*60) + SUMPRODUCT((FRACAS!$B$5:$B$9997=M$4)*(FRACAS!$D$5:$D$9997&lt;=M259)*(IFERROR(FRACAS!$AM$5:$AM$9997,0)))
    ),"")</f>
        <v/>
      </c>
      <c r="LN259" s="308"/>
      <c r="LO259" s="276"/>
      <c r="LP259" s="276"/>
      <c r="LQ259" s="276"/>
      <c r="LR259" s="276"/>
      <c r="LS259" s="276"/>
      <c r="LT259" s="276"/>
      <c r="LU259" s="276"/>
      <c r="LV259" s="276"/>
      <c r="LW259" s="276"/>
      <c r="LX259" s="276"/>
      <c r="LY259" s="276"/>
      <c r="LZ259" s="276"/>
      <c r="MA259" s="276"/>
      <c r="MB259" s="276"/>
      <c r="MC259" s="276"/>
      <c r="MD259" s="276"/>
      <c r="ME259" s="276"/>
      <c r="MF259" s="276"/>
      <c r="MG259" s="276"/>
      <c r="MH259" s="276"/>
      <c r="MI259" s="276"/>
      <c r="MJ259" s="276"/>
      <c r="MK259" s="276"/>
      <c r="ML259" s="276"/>
      <c r="MM259" s="276"/>
      <c r="MN259" s="276"/>
      <c r="MO259" s="276"/>
      <c r="MP259" s="276"/>
      <c r="MQ259" s="276"/>
      <c r="MR259" s="276"/>
      <c r="MS259" s="276"/>
      <c r="MT259" s="276"/>
      <c r="MU259" s="276"/>
      <c r="MV259" s="276"/>
      <c r="MW259" s="276"/>
      <c r="MX259" s="276"/>
      <c r="MY259" s="276"/>
      <c r="MZ259" s="276"/>
      <c r="NA259" s="277"/>
      <c r="ND259" s="345">
        <f t="shared" si="23"/>
        <v>0</v>
      </c>
      <c r="NE259" s="346" t="str">
        <f t="shared" si="21"/>
        <v/>
      </c>
      <c r="NF259" s="347" t="str" cm="1">
        <f t="array" ref="NF259">IF($ND259=0,"",(IFERROR( (IFERROR($ND259/FRACAS!$AY$1*60,0) - SUMPRODUCT( (FRACAS!$K$5:$K$9999=NF$2) * IFERROR(FRACAS!$AN$5:$AN$9999,0) ) ) / IFERROR($ND259/FRACAS!$AY$1*60,0), 1 )))</f>
        <v/>
      </c>
      <c r="NG259" s="347" t="str" cm="1">
        <f t="array" ref="NG259">IF($ND259=0,"",(IFERROR( (IFERROR($ND259/FRACAS!$AY$1*60,0) - SUMPRODUCT( (FRACAS!$K$5:$K$9999=NG$2) * IFERROR(FRACAS!$AN$5:$AN$9999,0) ) ) / IFERROR($ND259/FRACAS!$AY$1*60,0), 1 )))</f>
        <v/>
      </c>
      <c r="NH259" s="347" t="str" cm="1">
        <f t="array" ref="NH259">IF($ND259=0,"",(IFERROR( (IFERROR($ND259/FRACAS!$AY$1*60,0) - SUMPRODUCT( (FRACAS!$K$5:$K$9999=NH$2) * IFERROR(FRACAS!$AN$5:$AN$9999,0) ) ) / IFERROR($ND259/FRACAS!$AY$1*60,0), 1 )))</f>
        <v/>
      </c>
      <c r="NI259" s="347" t="str" cm="1">
        <f t="array" ref="NI259">IF($ND259=0,"",(IFERROR( (IFERROR($ND259/FRACAS!$AY$1*60,0) - SUMPRODUCT( (FRACAS!$K$5:$K$9999=NI$2) * IFERROR(FRACAS!$AN$5:$AN$9999,0) ) ) / IFERROR($ND259/FRACAS!$AY$1*60,0), 1 )))</f>
        <v/>
      </c>
      <c r="NJ259" s="347" t="str" cm="1">
        <f t="array" ref="NJ259">IF($ND259=0,"",(IFERROR( (IFERROR($ND259/FRACAS!$AY$1*60,0) - SUMPRODUCT( (FRACAS!$K$5:$K$9999=NJ$2) * IFERROR(FRACAS!$AN$5:$AN$9999,0) ) ) / IFERROR($ND259/FRACAS!$AY$1*60,0), 1 )))</f>
        <v/>
      </c>
      <c r="NK259" s="347" t="str" cm="1">
        <f t="array" ref="NK259">IF($ND259=0,"",(IFERROR( (IFERROR($ND259/FRACAS!$AY$1*60,0) - SUMPRODUCT( (FRACAS!$K$5:$K$9999=NK$2) * IFERROR(FRACAS!$AN$5:$AN$9999,0) ) ) / IFERROR($ND259/FRACAS!$AY$1*60,0), 1 )))</f>
        <v/>
      </c>
      <c r="NL259" s="347" t="str" cm="1">
        <f t="array" ref="NL259">IF($ND259=0,"",(IFERROR( (IFERROR($ND259/FRACAS!$AY$1*60,0) - SUMPRODUCT( (FRACAS!$K$5:$K$9999=NL$2) * IFERROR(FRACAS!$AN$5:$AN$9999,0) ) ) / IFERROR($ND259/FRACAS!$AY$1*60,0), 1 )))</f>
        <v/>
      </c>
      <c r="NM259" s="347" t="str" cm="1">
        <f t="array" ref="NM259">IF($ND259=0,"",(IFERROR( (IFERROR($ND259/FRACAS!$AY$1*60,0) - SUMPRODUCT( (FRACAS!$K$5:$K$9999=NM$2) * IFERROR(FRACAS!$AN$5:$AN$9999,0) ) ) / IFERROR($ND259/FRACAS!$AY$1*60,0), 1 )))</f>
        <v/>
      </c>
      <c r="NN259" s="347" t="str" cm="1">
        <f t="array" ref="NN259">IF($ND259=0,"",(IFERROR( (IFERROR($ND259/FRACAS!$AY$1*60,0) - SUMPRODUCT( (FRACAS!$K$5:$K$9999=NN$2) * IFERROR(FRACAS!$AN$5:$AN$9999,0) ) ) / IFERROR($ND259/FRACAS!$AY$1*60,0), 1 )))</f>
        <v/>
      </c>
      <c r="NO259" s="347" t="str" cm="1">
        <f t="array" ref="NO259">IF($ND259=0,"",(IFERROR( (IFERROR($ND259/FRACAS!$AY$1*60,0) - SUMPRODUCT( (FRACAS!$K$5:$K$9999=NO$2) * IFERROR(FRACAS!$AN$5:$AN$9999,0) ) ) / IFERROR($ND259/FRACAS!$AY$1*60,0), 1 )))</f>
        <v/>
      </c>
      <c r="NP259" s="347" t="str" cm="1">
        <f t="array" ref="NP259">IF($ND259=0,"",(IFERROR( (IFERROR($ND259/FRACAS!$AY$1*60,0) - SUMPRODUCT( (FRACAS!$K$5:$K$9999=NP$2) * IFERROR(FRACAS!$AN$5:$AN$9999,0) ) ) / IFERROR($ND259/FRACAS!$AY$1*60,0), 1 )))</f>
        <v/>
      </c>
      <c r="NQ259" s="347" t="str" cm="1">
        <f t="array" ref="NQ259">IF($ND259=0,"",(IFERROR( (IFERROR($ND259/FRACAS!$AY$1*60,0) - SUMPRODUCT( (FRACAS!$K$5:$K$9999=NQ$2) * IFERROR(FRACAS!$AN$5:$AN$9999,0) ) ) / IFERROR($ND259/FRACAS!$AY$1*60,0), 1 )))</f>
        <v/>
      </c>
      <c r="NR259" s="347" t="str" cm="1">
        <f t="array" ref="NR259">IF($ND259=0,"",(IFERROR( (IFERROR($ND259/FRACAS!$AY$1*60,0) - SUMPRODUCT( (FRACAS!$K$5:$K$9999=NR$2) * IFERROR(FRACAS!$AN$5:$AN$9999,0) ) ) / IFERROR($ND259/FRACAS!$AY$1*60,0), 1 )))</f>
        <v/>
      </c>
      <c r="NS259" s="347" t="str" cm="1">
        <f t="array" ref="NS259">IF($ND259=0,"",(IFERROR( (IFERROR($ND259/FRACAS!$AY$1*60,0) - SUMPRODUCT( (FRACAS!$K$5:$K$9999=NS$2) * IFERROR(FRACAS!$AN$5:$AN$9999,0) ) ) / IFERROR($ND259/FRACAS!$AY$1*60,0), 1 )))</f>
        <v/>
      </c>
      <c r="NT259" s="347" t="str" cm="1">
        <f t="array" ref="NT259">IF($ND259=0,"",(IFERROR( (IFERROR($ND259/FRACAS!$AY$1*60,0) - SUMPRODUCT( (FRACAS!$K$5:$K$9999=NT$2) * IFERROR(FRACAS!$AN$5:$AN$9999,0) ) ) / IFERROR($ND259/FRACAS!$AY$1*60,0), 1 )))</f>
        <v/>
      </c>
      <c r="NU259" s="347" t="str" cm="1">
        <f t="array" ref="NU259">IF($ND259=0,"",(IFERROR( (IFERROR($ND259/FRACAS!$AY$1*60,0) - SUMPRODUCT( (FRACAS!$K$5:$K$9999=NU$2) * IFERROR(FRACAS!$AN$5:$AN$9999,0) ) ) / IFERROR($ND259/FRACAS!$AY$1*60,0), 1 )))</f>
        <v/>
      </c>
      <c r="NV259" s="347" t="str" cm="1">
        <f t="array" ref="NV259">IF($ND259=0,"",(IFERROR( (IFERROR($ND259/FRACAS!$AY$1*60,0) - SUMPRODUCT( (FRACAS!$K$5:$K$9999=NV$2) * IFERROR(FRACAS!$AN$5:$AN$9999,0) ) ) / IFERROR($ND259/FRACAS!$AY$1*60,0), 1 )))</f>
        <v/>
      </c>
      <c r="NW259" s="347" t="str" cm="1">
        <f t="array" ref="NW259">IF($ND259=0,"",(IFERROR( (IFERROR($ND259/FRACAS!$AY$1*60,0) - SUMPRODUCT( (FRACAS!$K$5:$K$9999=NW$2) * IFERROR(FRACAS!$AN$5:$AN$9999,0) ) ) / IFERROR($ND259/FRACAS!$AY$1*60,0), 1 )))</f>
        <v/>
      </c>
      <c r="NX259" s="347" t="str" cm="1">
        <f t="array" ref="NX259">IF($ND259=0,"",(IFERROR( (IFERROR($ND259/FRACAS!$AY$1*60,0) - SUMPRODUCT( (FRACAS!$K$5:$K$9999=NX$2) * IFERROR(FRACAS!$AN$5:$AN$9999,0) ) ) / IFERROR($ND259/FRACAS!$AY$1*60,0), 1 )))</f>
        <v/>
      </c>
      <c r="NY259" s="347" t="str" cm="1">
        <f t="array" ref="NY259">IF($ND259=0,"",(IFERROR( (IFERROR($ND259/FRACAS!$AY$1*60,0) - SUMPRODUCT( (FRACAS!$K$5:$K$9999=NY$2) * IFERROR(FRACAS!$AN$5:$AN$9999,0) ) ) / IFERROR($ND259/FRACAS!$AY$1*60,0), 1 )))</f>
        <v/>
      </c>
      <c r="NZ259" s="347" t="str" cm="1">
        <f t="array" ref="NZ259">IF($ND259=0,"",(IFERROR( (IFERROR($ND259/FRACAS!$AY$1*60,0) - SUMPRODUCT( (FRACAS!$K$5:$K$9999=NZ$2) * IFERROR(FRACAS!$AN$5:$AN$9999,0) ) ) / IFERROR($ND259/FRACAS!$AY$1*60,0), 1 )))</f>
        <v/>
      </c>
      <c r="OA259" s="347" t="str" cm="1">
        <f t="array" ref="OA259">IF($ND259=0,"",(IFERROR( (IFERROR($ND259/FRACAS!$AY$1*60,0) - SUMPRODUCT( (FRACAS!$K$5:$K$9999=OA$2) * IFERROR(FRACAS!$AN$5:$AN$9999,0) ) ) / IFERROR($ND259/FRACAS!$AY$1*60,0), 1 )))</f>
        <v/>
      </c>
      <c r="OB259" s="347" t="str" cm="1">
        <f t="array" ref="OB259">IF($ND259=0,"",(IFERROR( (IFERROR($ND259/FRACAS!$AY$1*60,0) - SUMPRODUCT( (FRACAS!$K$5:$K$9999=OB$2) * IFERROR(FRACAS!$AN$5:$AN$9999,0) ) ) / IFERROR($ND259/FRACAS!$AY$1*60,0), 1 )))</f>
        <v/>
      </c>
      <c r="OC259" s="347" t="str" cm="1">
        <f t="array" ref="OC259">IF($ND259=0,"",(IFERROR( (IFERROR($ND259/FRACAS!$AY$1*60,0) - SUMPRODUCT( (FRACAS!$K$5:$K$9999=OC$2) * IFERROR(FRACAS!$AN$5:$AN$9999,0) ) ) / IFERROR($ND259/FRACAS!$AY$1*60,0), 1 )))</f>
        <v/>
      </c>
      <c r="OD259" s="347" t="str" cm="1">
        <f t="array" ref="OD259">IF($ND259=0,"",(IFERROR( (IFERROR($ND259/FRACAS!$AY$1*60,0) - SUMPRODUCT( (FRACAS!$K$5:$K$9999=OD$2) * IFERROR(FRACAS!$AN$5:$AN$9999,0) ) ) / IFERROR($ND259/FRACAS!$AY$1*60,0), 1 )))</f>
        <v/>
      </c>
      <c r="OE259" s="347" t="str" cm="1">
        <f t="array" ref="OE259">IF($ND259=0,"",(IFERROR( (IFERROR($ND259/FRACAS!$AY$1*60,0) - SUMPRODUCT( (FRACAS!$K$5:$K$9999=OE$2) * IFERROR(FRACAS!$AN$5:$AN$9999,0) ) ) / IFERROR($ND259/FRACAS!$AY$1*60,0), 1 )))</f>
        <v/>
      </c>
      <c r="OF259" s="347" t="str" cm="1">
        <f t="array" ref="OF259">IF($ND259=0,"",(IFERROR( (IFERROR($ND259/FRACAS!$AY$1*60,0) - SUMPRODUCT( (FRACAS!$K$5:$K$9999=OF$2) * IFERROR(FRACAS!$AN$5:$AN$9999,0) ) ) / IFERROR($ND259/FRACAS!$AY$1*60,0), 1 )))</f>
        <v/>
      </c>
      <c r="OG259" s="347" t="str" cm="1">
        <f t="array" ref="OG259">IF($ND259=0,"",(IFERROR( (IFERROR($ND259/FRACAS!$AY$1*60,0) - SUMPRODUCT( (FRACAS!$K$5:$K$9999=OG$2) * IFERROR(FRACAS!$AN$5:$AN$9999,0) ) ) / IFERROR($ND259/FRACAS!$AY$1*60,0), 1 )))</f>
        <v/>
      </c>
      <c r="OH259" s="347" t="str" cm="1">
        <f t="array" ref="OH259">IF($ND259=0,"",(IFERROR( (IFERROR($ND259/FRACAS!$AY$1*60,0) - SUMPRODUCT( (FRACAS!$K$5:$K$9999=OH$2) * IFERROR(FRACAS!$AN$5:$AN$9999,0) ) ) / IFERROR($ND259/FRACAS!$AY$1*60,0), 1 )))</f>
        <v/>
      </c>
      <c r="OI259" s="347" t="str" cm="1">
        <f t="array" ref="OI259">IF($ND259=0,"",(IFERROR( (IFERROR($ND259/FRACAS!$AY$1*60,0) - SUMPRODUCT( (FRACAS!$K$5:$K$9999=OI$2) * IFERROR(FRACAS!$AN$5:$AN$9999,0) ) ) / IFERROR($ND259/FRACAS!$AY$1*60,0), 1 )))</f>
        <v/>
      </c>
      <c r="OJ259" s="347" t="str" cm="1">
        <f t="array" ref="OJ259">IF($ND259=0,"",(IFERROR( (IFERROR($ND259/FRACAS!$AY$1*60,0) - SUMPRODUCT( (FRACAS!$K$5:$K$9999=OJ$2) * IFERROR(FRACAS!$AN$5:$AN$9999,0) ) ) / IFERROR($ND259/FRACAS!$AY$1*60,0), 1 )))</f>
        <v/>
      </c>
      <c r="OK259" s="347" t="str" cm="1">
        <f t="array" ref="OK259">IF($ND259=0,"",(IFERROR( (IFERROR($ND259/FRACAS!$AY$1*60,0) - SUMPRODUCT( (FRACAS!$K$5:$K$9999=OK$2) * IFERROR(FRACAS!$AN$5:$AN$9999,0) ) ) / IFERROR($ND259/FRACAS!$AY$1*60,0), 1 )))</f>
        <v/>
      </c>
      <c r="OL259" s="347" t="str" cm="1">
        <f t="array" ref="OL259">IF($ND259=0,"",(IFERROR( (IFERROR($ND259/FRACAS!$AY$1*60,0) - SUMPRODUCT( (FRACAS!$K$5:$K$9999=OL$2) * IFERROR(FRACAS!$AN$5:$AN$9999,0) ) ) / IFERROR($ND259/FRACAS!$AY$1*60,0), 1 )))</f>
        <v/>
      </c>
      <c r="OM259" s="347" t="str" cm="1">
        <f t="array" ref="OM259">IF($ND259=0,"",(IFERROR( (IFERROR($ND259/FRACAS!$AY$1*60,0) - SUMPRODUCT( (FRACAS!$K$5:$K$9999=OM$2) * IFERROR(FRACAS!$AN$5:$AN$9999,0) ) ) / IFERROR($ND259/FRACAS!$AY$1*60,0), 1 )))</f>
        <v/>
      </c>
      <c r="ON259" s="347" t="str" cm="1">
        <f t="array" ref="ON259">IF($ND259=0,"",(IFERROR( (IFERROR($ND259/FRACAS!$AY$1*60,0) - SUMPRODUCT( (FRACAS!$K$5:$K$9999=ON$2) * IFERROR(FRACAS!$AN$5:$AN$9999,0) ) ) / IFERROR($ND259/FRACAS!$AY$1*60,0), 1 )))</f>
        <v/>
      </c>
    </row>
    <row r="260" spans="2:404" ht="15" customHeight="1">
      <c r="B260" s="301" t="s">
        <v>263</v>
      </c>
      <c r="C260" s="302">
        <v>47046</v>
      </c>
      <c r="D260" s="279"/>
      <c r="E260" s="279"/>
      <c r="F260" s="279"/>
      <c r="G260" s="279"/>
      <c r="H260" s="279"/>
      <c r="I260" s="279"/>
      <c r="J260" s="279"/>
      <c r="K260" s="279"/>
      <c r="L260" s="279"/>
      <c r="M260" s="280"/>
      <c r="N260" s="305"/>
      <c r="O260" s="279"/>
      <c r="P260" s="279"/>
      <c r="Q260" s="279"/>
      <c r="R260" s="279"/>
      <c r="S260" s="279"/>
      <c r="T260" s="279"/>
      <c r="U260" s="279"/>
      <c r="V260" s="279"/>
      <c r="W260" s="279"/>
      <c r="X260" s="279"/>
      <c r="Y260" s="279"/>
      <c r="Z260" s="279"/>
      <c r="AA260" s="279"/>
      <c r="AB260" s="279"/>
      <c r="AC260" s="279"/>
      <c r="AD260" s="279"/>
      <c r="AE260" s="279"/>
      <c r="AF260" s="279"/>
      <c r="AG260" s="279"/>
      <c r="AH260" s="279"/>
      <c r="AI260" s="279"/>
      <c r="AJ260" s="279"/>
      <c r="AK260" s="279"/>
      <c r="AL260" s="279"/>
      <c r="AM260" s="279"/>
      <c r="AN260" s="279"/>
      <c r="AO260" s="279"/>
      <c r="AP260" s="279"/>
      <c r="AQ260" s="279"/>
      <c r="AR260" s="279"/>
      <c r="AS260" s="279"/>
      <c r="AT260" s="279"/>
      <c r="AU260" s="279"/>
      <c r="AV260" s="279"/>
      <c r="AW260" s="279"/>
      <c r="AX260" s="279"/>
      <c r="AY260" s="279"/>
      <c r="AZ260" s="279"/>
      <c r="BA260" s="280"/>
      <c r="BB260" s="266"/>
      <c r="BD260" s="352"/>
      <c r="BE260" s="352"/>
      <c r="BF260" s="352"/>
      <c r="BG260" s="352"/>
      <c r="BH260" s="352"/>
      <c r="BI260" s="352"/>
      <c r="BJ260" s="352"/>
      <c r="BK260" s="352"/>
      <c r="BL260" s="352"/>
      <c r="BM260" s="352"/>
      <c r="BN260" s="352"/>
      <c r="BO260" s="352"/>
      <c r="BP260" s="352"/>
      <c r="BQ260" s="352"/>
      <c r="BR260" s="352"/>
      <c r="BS260" s="352"/>
      <c r="BT260" s="352"/>
      <c r="BU260" s="352"/>
      <c r="BV260" s="352"/>
      <c r="BW260" s="352"/>
      <c r="BX260" s="352"/>
      <c r="BY260" s="352"/>
      <c r="BZ260" s="352"/>
      <c r="CA260" s="352"/>
      <c r="CB260" s="352"/>
      <c r="CC260" s="352"/>
      <c r="CD260" s="352"/>
      <c r="CE260" s="352"/>
      <c r="CF260" s="352"/>
      <c r="CG260" s="352"/>
      <c r="CH260" s="352"/>
      <c r="CI260" s="352"/>
      <c r="CJ260" s="352"/>
      <c r="CK260" s="352"/>
      <c r="CL260" s="352"/>
      <c r="CM260" s="352"/>
      <c r="CN260" s="352"/>
      <c r="CO260" s="352"/>
      <c r="CP260" s="352"/>
      <c r="CQ260" s="352"/>
      <c r="CR260" s="352"/>
      <c r="CS260" s="352"/>
      <c r="CT260" s="352"/>
      <c r="CU260" s="352"/>
      <c r="CV260" s="352"/>
      <c r="CW260" s="352"/>
      <c r="CX260" s="352"/>
      <c r="CY260" s="352"/>
      <c r="CZ260" s="352"/>
      <c r="DA260" s="352"/>
      <c r="DC260" s="266">
        <f t="shared" si="19"/>
        <v>0</v>
      </c>
      <c r="DD260" s="302" t="str">
        <f t="shared" si="20"/>
        <v/>
      </c>
      <c r="DE260" s="328" t="str">
        <f>IF(D260&gt; 0,(COUNTIFS(FRACAS!$B$5:$B$9997, D$4, FRACAS!$D$5:$D$9997, "&lt;="&amp;D260)), "" )</f>
        <v/>
      </c>
      <c r="DF260" s="282" t="str">
        <f>IF(E260&gt; 0,(COUNTIFS(FRACAS!$B$5:$B$9997, E$4, FRACAS!$D$5:$D$9997, "&lt;="&amp;E260)), "" )</f>
        <v/>
      </c>
      <c r="DG260" s="282" t="str">
        <f>IF(F260&gt; 0,(COUNTIFS(FRACAS!$B$5:$B$9997, F$4, FRACAS!$D$5:$D$9997, "&lt;="&amp;F260)), "" )</f>
        <v/>
      </c>
      <c r="DH260" s="282" t="str">
        <f>IF(G260&gt; 0,(COUNTIFS(FRACAS!$B$5:$B$9997, G$4, FRACAS!$D$5:$D$9997, "&lt;="&amp;G260)), "" )</f>
        <v/>
      </c>
      <c r="DI260" s="282" t="str">
        <f>IF(H260&gt; 0,(COUNTIFS(FRACAS!$B$5:$B$9997, H$4, FRACAS!$D$5:$D$9997, "&lt;="&amp;H260)), "" )</f>
        <v/>
      </c>
      <c r="DJ260" s="282" t="str">
        <f>IF(I260&gt; 0,(COUNTIFS(FRACAS!$B$5:$B$9997, I$4, FRACAS!$D$5:$D$9997, "&lt;="&amp;I260)), "" )</f>
        <v/>
      </c>
      <c r="DK260" s="282" t="str">
        <f>IF(J260&gt; 0,(COUNTIFS(FRACAS!$B$5:$B$9997, J$4, FRACAS!$D$5:$D$9997, "&lt;="&amp;J260)), "" )</f>
        <v/>
      </c>
      <c r="DL260" s="282" t="str">
        <f>IF(K260&gt; 0,(COUNTIFS(FRACAS!$B$5:$B$9997, K$4, FRACAS!$D$5:$D$9997, "&lt;="&amp;K260)), "" )</f>
        <v/>
      </c>
      <c r="DM260" s="282" t="str">
        <f>IF(L260&gt; 0,(COUNTIFS(FRACAS!$B$5:$B$9997, L$4, FRACAS!$D$5:$D$9997, "&lt;="&amp;L260)), "" )</f>
        <v/>
      </c>
      <c r="DN260" s="282" t="str">
        <f>IF(M260&gt; 0,(COUNTIFS(FRACAS!$B$5:$B$9997, M$4, FRACAS!$D$5:$D$9997, "&lt;="&amp;M260)), "" )</f>
        <v/>
      </c>
      <c r="DO260" s="308"/>
      <c r="DP260" s="276"/>
      <c r="DQ260" s="276"/>
      <c r="DR260" s="276"/>
      <c r="DS260" s="276"/>
      <c r="DT260" s="276"/>
      <c r="DU260" s="276"/>
      <c r="DV260" s="276"/>
      <c r="DW260" s="276"/>
      <c r="DX260" s="276"/>
      <c r="DY260" s="276"/>
      <c r="DZ260" s="276"/>
      <c r="EA260" s="276"/>
      <c r="EB260" s="276"/>
      <c r="EC260" s="276"/>
      <c r="ED260" s="276"/>
      <c r="EE260" s="276"/>
      <c r="EF260" s="276"/>
      <c r="EG260" s="276"/>
      <c r="EH260" s="276"/>
      <c r="EI260" s="276"/>
      <c r="EJ260" s="276"/>
      <c r="EK260" s="276"/>
      <c r="EL260" s="276"/>
      <c r="EM260" s="276"/>
      <c r="EN260" s="276"/>
      <c r="EO260" s="276"/>
      <c r="EP260" s="276"/>
      <c r="EQ260" s="276"/>
      <c r="ER260" s="276"/>
      <c r="ES260" s="276"/>
      <c r="ET260" s="276"/>
      <c r="EU260" s="276"/>
      <c r="EV260" s="276"/>
      <c r="EW260" s="276"/>
      <c r="EX260" s="276"/>
      <c r="EY260" s="276"/>
      <c r="EZ260" s="276"/>
      <c r="FA260" s="276"/>
      <c r="FB260" s="277"/>
      <c r="JN260" s="310"/>
      <c r="JO260" s="309"/>
      <c r="JP260" s="309"/>
      <c r="JQ260" s="309"/>
      <c r="JR260" s="309"/>
      <c r="JS260" s="309"/>
      <c r="JT260" s="309"/>
      <c r="JU260" s="309"/>
      <c r="JV260" s="309"/>
      <c r="JW260" s="309"/>
      <c r="JX260" s="309"/>
      <c r="JY260" s="309"/>
      <c r="JZ260" s="309"/>
      <c r="KA260" s="309"/>
      <c r="KB260" s="309"/>
      <c r="KC260" s="309"/>
      <c r="KD260" s="309"/>
      <c r="KE260" s="309"/>
      <c r="KF260" s="309"/>
      <c r="KG260" s="309"/>
      <c r="KH260" s="309"/>
      <c r="KI260" s="309"/>
      <c r="KJ260" s="309"/>
      <c r="KK260" s="309"/>
      <c r="KL260" s="309"/>
      <c r="KM260" s="309"/>
      <c r="KN260" s="309"/>
      <c r="KO260" s="309"/>
      <c r="KP260" s="309"/>
      <c r="KQ260" s="309"/>
      <c r="KR260" s="309"/>
      <c r="KS260" s="309"/>
      <c r="KT260" s="309"/>
      <c r="KU260" s="309"/>
      <c r="KV260" s="309"/>
      <c r="KW260" s="309"/>
      <c r="KX260" s="309"/>
      <c r="KY260" s="309"/>
      <c r="KZ260" s="309"/>
      <c r="LA260" s="309"/>
      <c r="LC260" s="302" t="str">
        <f t="shared" si="22"/>
        <v/>
      </c>
      <c r="LD260" s="354" t="str" cm="1">
        <f t="array" ref="LD260">IFERROR(
    (((D260/FRACAS!$AY$1)*60))
    /
    (((D260/FRACAS!$AY$1)*60) + SUMPRODUCT((FRACAS!$B$5:$B$9997=D$4)*(FRACAS!$D$5:$D$9997&lt;=D260)*(IFERROR(FRACAS!$AM$5:$AM$9997,0)))
    ),"")</f>
        <v/>
      </c>
      <c r="LE260" s="354" t="str" cm="1">
        <f t="array" ref="LE260">IFERROR(
    (((E260/FRACAS!$AY$1)*60))
    /
    (((E260/FRACAS!$AY$1)*60) + SUMPRODUCT((FRACAS!$B$5:$B$9997=E$4)*(FRACAS!$D$5:$D$9997&lt;=E260)*(IFERROR(FRACAS!$AM$5:$AM$9997,0)))
    ),"")</f>
        <v/>
      </c>
      <c r="LF260" s="354" t="str" cm="1">
        <f t="array" ref="LF260">IFERROR(
    (((F260/FRACAS!$AY$1)*60))
    /
    (((F260/FRACAS!$AY$1)*60) + SUMPRODUCT((FRACAS!$B$5:$B$9997=F$4)*(FRACAS!$D$5:$D$9997&lt;=F260)*(IFERROR(FRACAS!$AM$5:$AM$9997,0)))
    ),"")</f>
        <v/>
      </c>
      <c r="LG260" s="354" t="str" cm="1">
        <f t="array" ref="LG260">IFERROR(
    (((G260/FRACAS!$AY$1)*60))
    /
    (((G260/FRACAS!$AY$1)*60) + SUMPRODUCT((FRACAS!$B$5:$B$9997=G$4)*(FRACAS!$D$5:$D$9997&lt;=G260)*(IFERROR(FRACAS!$AM$5:$AM$9997,0)))
    ),"")</f>
        <v/>
      </c>
      <c r="LH260" s="354" t="str" cm="1">
        <f t="array" ref="LH260">IFERROR(
    (((H260/FRACAS!$AY$1)*60))
    /
    (((H260/FRACAS!$AY$1)*60) + SUMPRODUCT((FRACAS!$B$5:$B$9997=H$4)*(FRACAS!$D$5:$D$9997&lt;=H260)*(IFERROR(FRACAS!$AM$5:$AM$9997,0)))
    ),"")</f>
        <v/>
      </c>
      <c r="LI260" s="354" t="str" cm="1">
        <f t="array" ref="LI260">IFERROR(
    (((I260/FRACAS!$AY$1)*60))
    /
    (((I260/FRACAS!$AY$1)*60) + SUMPRODUCT((FRACAS!$B$5:$B$9997=I$4)*(FRACAS!$D$5:$D$9997&lt;=I260)*(IFERROR(FRACAS!$AM$5:$AM$9997,0)))
    ),"")</f>
        <v/>
      </c>
      <c r="LJ260" s="354" t="str" cm="1">
        <f t="array" ref="LJ260">IFERROR(
    (((J260/FRACAS!$AY$1)*60))
    /
    (((J260/FRACAS!$AY$1)*60) + SUMPRODUCT((FRACAS!$B$5:$B$9997=J$4)*(FRACAS!$D$5:$D$9997&lt;=J260)*(IFERROR(FRACAS!$AM$5:$AM$9997,0)))
    ),"")</f>
        <v/>
      </c>
      <c r="LK260" s="354" t="str" cm="1">
        <f t="array" ref="LK260">IFERROR(
    (((K260/FRACAS!$AY$1)*60))
    /
    (((K260/FRACAS!$AY$1)*60) + SUMPRODUCT((FRACAS!$B$5:$B$9997=K$4)*(FRACAS!$D$5:$D$9997&lt;=K260)*(IFERROR(FRACAS!$AM$5:$AM$9997,0)))
    ),"")</f>
        <v/>
      </c>
      <c r="LL260" s="354" t="str" cm="1">
        <f t="array" ref="LL260">IFERROR(
    (((L260/FRACAS!$AY$1)*60))
    /
    (((L260/FRACAS!$AY$1)*60) + SUMPRODUCT((FRACAS!$B$5:$B$9997=L$4)*(FRACAS!$D$5:$D$9997&lt;=L260)*(IFERROR(FRACAS!$AM$5:$AM$9997,0)))
    ),"")</f>
        <v/>
      </c>
      <c r="LM260" s="354" t="str" cm="1">
        <f t="array" ref="LM260">IFERROR(
    (((M260/FRACAS!$AY$1)*60))
    /
    (((M260/FRACAS!$AY$1)*60) + SUMPRODUCT((FRACAS!$B$5:$B$9997=M$4)*(FRACAS!$D$5:$D$9997&lt;=M260)*(IFERROR(FRACAS!$AM$5:$AM$9997,0)))
    ),"")</f>
        <v/>
      </c>
      <c r="LN260" s="308"/>
      <c r="LO260" s="276"/>
      <c r="LP260" s="276"/>
      <c r="LQ260" s="276"/>
      <c r="LR260" s="276"/>
      <c r="LS260" s="276"/>
      <c r="LT260" s="276"/>
      <c r="LU260" s="276"/>
      <c r="LV260" s="276"/>
      <c r="LW260" s="276"/>
      <c r="LX260" s="276"/>
      <c r="LY260" s="276"/>
      <c r="LZ260" s="276"/>
      <c r="MA260" s="276"/>
      <c r="MB260" s="276"/>
      <c r="MC260" s="276"/>
      <c r="MD260" s="276"/>
      <c r="ME260" s="276"/>
      <c r="MF260" s="276"/>
      <c r="MG260" s="276"/>
      <c r="MH260" s="276"/>
      <c r="MI260" s="276"/>
      <c r="MJ260" s="276"/>
      <c r="MK260" s="276"/>
      <c r="ML260" s="276"/>
      <c r="MM260" s="276"/>
      <c r="MN260" s="276"/>
      <c r="MO260" s="276"/>
      <c r="MP260" s="276"/>
      <c r="MQ260" s="276"/>
      <c r="MR260" s="276"/>
      <c r="MS260" s="276"/>
      <c r="MT260" s="276"/>
      <c r="MU260" s="276"/>
      <c r="MV260" s="276"/>
      <c r="MW260" s="276"/>
      <c r="MX260" s="276"/>
      <c r="MY260" s="276"/>
      <c r="MZ260" s="276"/>
      <c r="NA260" s="277"/>
      <c r="ND260" s="345">
        <f t="shared" si="23"/>
        <v>0</v>
      </c>
      <c r="NE260" s="346" t="str">
        <f t="shared" si="21"/>
        <v/>
      </c>
      <c r="NF260" s="347" t="str" cm="1">
        <f t="array" ref="NF260">IF($ND260=0,"",(IFERROR( (IFERROR($ND260/FRACAS!$AY$1*60,0) - SUMPRODUCT( (FRACAS!$K$5:$K$9999=NF$2) * IFERROR(FRACAS!$AN$5:$AN$9999,0) ) ) / IFERROR($ND260/FRACAS!$AY$1*60,0), 1 )))</f>
        <v/>
      </c>
      <c r="NG260" s="347" t="str" cm="1">
        <f t="array" ref="NG260">IF($ND260=0,"",(IFERROR( (IFERROR($ND260/FRACAS!$AY$1*60,0) - SUMPRODUCT( (FRACAS!$K$5:$K$9999=NG$2) * IFERROR(FRACAS!$AN$5:$AN$9999,0) ) ) / IFERROR($ND260/FRACAS!$AY$1*60,0), 1 )))</f>
        <v/>
      </c>
      <c r="NH260" s="347" t="str" cm="1">
        <f t="array" ref="NH260">IF($ND260=0,"",(IFERROR( (IFERROR($ND260/FRACAS!$AY$1*60,0) - SUMPRODUCT( (FRACAS!$K$5:$K$9999=NH$2) * IFERROR(FRACAS!$AN$5:$AN$9999,0) ) ) / IFERROR($ND260/FRACAS!$AY$1*60,0), 1 )))</f>
        <v/>
      </c>
      <c r="NI260" s="347" t="str" cm="1">
        <f t="array" ref="NI260">IF($ND260=0,"",(IFERROR( (IFERROR($ND260/FRACAS!$AY$1*60,0) - SUMPRODUCT( (FRACAS!$K$5:$K$9999=NI$2) * IFERROR(FRACAS!$AN$5:$AN$9999,0) ) ) / IFERROR($ND260/FRACAS!$AY$1*60,0), 1 )))</f>
        <v/>
      </c>
      <c r="NJ260" s="347" t="str" cm="1">
        <f t="array" ref="NJ260">IF($ND260=0,"",(IFERROR( (IFERROR($ND260/FRACAS!$AY$1*60,0) - SUMPRODUCT( (FRACAS!$K$5:$K$9999=NJ$2) * IFERROR(FRACAS!$AN$5:$AN$9999,0) ) ) / IFERROR($ND260/FRACAS!$AY$1*60,0), 1 )))</f>
        <v/>
      </c>
      <c r="NK260" s="347" t="str" cm="1">
        <f t="array" ref="NK260">IF($ND260=0,"",(IFERROR( (IFERROR($ND260/FRACAS!$AY$1*60,0) - SUMPRODUCT( (FRACAS!$K$5:$K$9999=NK$2) * IFERROR(FRACAS!$AN$5:$AN$9999,0) ) ) / IFERROR($ND260/FRACAS!$AY$1*60,0), 1 )))</f>
        <v/>
      </c>
      <c r="NL260" s="347" t="str" cm="1">
        <f t="array" ref="NL260">IF($ND260=0,"",(IFERROR( (IFERROR($ND260/FRACAS!$AY$1*60,0) - SUMPRODUCT( (FRACAS!$K$5:$K$9999=NL$2) * IFERROR(FRACAS!$AN$5:$AN$9999,0) ) ) / IFERROR($ND260/FRACAS!$AY$1*60,0), 1 )))</f>
        <v/>
      </c>
      <c r="NM260" s="347" t="str" cm="1">
        <f t="array" ref="NM260">IF($ND260=0,"",(IFERROR( (IFERROR($ND260/FRACAS!$AY$1*60,0) - SUMPRODUCT( (FRACAS!$K$5:$K$9999=NM$2) * IFERROR(FRACAS!$AN$5:$AN$9999,0) ) ) / IFERROR($ND260/FRACAS!$AY$1*60,0), 1 )))</f>
        <v/>
      </c>
      <c r="NN260" s="347" t="str" cm="1">
        <f t="array" ref="NN260">IF($ND260=0,"",(IFERROR( (IFERROR($ND260/FRACAS!$AY$1*60,0) - SUMPRODUCT( (FRACAS!$K$5:$K$9999=NN$2) * IFERROR(FRACAS!$AN$5:$AN$9999,0) ) ) / IFERROR($ND260/FRACAS!$AY$1*60,0), 1 )))</f>
        <v/>
      </c>
      <c r="NO260" s="347" t="str" cm="1">
        <f t="array" ref="NO260">IF($ND260=0,"",(IFERROR( (IFERROR($ND260/FRACAS!$AY$1*60,0) - SUMPRODUCT( (FRACAS!$K$5:$K$9999=NO$2) * IFERROR(FRACAS!$AN$5:$AN$9999,0) ) ) / IFERROR($ND260/FRACAS!$AY$1*60,0), 1 )))</f>
        <v/>
      </c>
      <c r="NP260" s="347" t="str" cm="1">
        <f t="array" ref="NP260">IF($ND260=0,"",(IFERROR( (IFERROR($ND260/FRACAS!$AY$1*60,0) - SUMPRODUCT( (FRACAS!$K$5:$K$9999=NP$2) * IFERROR(FRACAS!$AN$5:$AN$9999,0) ) ) / IFERROR($ND260/FRACAS!$AY$1*60,0), 1 )))</f>
        <v/>
      </c>
      <c r="NQ260" s="347" t="str" cm="1">
        <f t="array" ref="NQ260">IF($ND260=0,"",(IFERROR( (IFERROR($ND260/FRACAS!$AY$1*60,0) - SUMPRODUCT( (FRACAS!$K$5:$K$9999=NQ$2) * IFERROR(FRACAS!$AN$5:$AN$9999,0) ) ) / IFERROR($ND260/FRACAS!$AY$1*60,0), 1 )))</f>
        <v/>
      </c>
      <c r="NR260" s="347" t="str" cm="1">
        <f t="array" ref="NR260">IF($ND260=0,"",(IFERROR( (IFERROR($ND260/FRACAS!$AY$1*60,0) - SUMPRODUCT( (FRACAS!$K$5:$K$9999=NR$2) * IFERROR(FRACAS!$AN$5:$AN$9999,0) ) ) / IFERROR($ND260/FRACAS!$AY$1*60,0), 1 )))</f>
        <v/>
      </c>
      <c r="NS260" s="347" t="str" cm="1">
        <f t="array" ref="NS260">IF($ND260=0,"",(IFERROR( (IFERROR($ND260/FRACAS!$AY$1*60,0) - SUMPRODUCT( (FRACAS!$K$5:$K$9999=NS$2) * IFERROR(FRACAS!$AN$5:$AN$9999,0) ) ) / IFERROR($ND260/FRACAS!$AY$1*60,0), 1 )))</f>
        <v/>
      </c>
      <c r="NT260" s="347" t="str" cm="1">
        <f t="array" ref="NT260">IF($ND260=0,"",(IFERROR( (IFERROR($ND260/FRACAS!$AY$1*60,0) - SUMPRODUCT( (FRACAS!$K$5:$K$9999=NT$2) * IFERROR(FRACAS!$AN$5:$AN$9999,0) ) ) / IFERROR($ND260/FRACAS!$AY$1*60,0), 1 )))</f>
        <v/>
      </c>
      <c r="NU260" s="347" t="str" cm="1">
        <f t="array" ref="NU260">IF($ND260=0,"",(IFERROR( (IFERROR($ND260/FRACAS!$AY$1*60,0) - SUMPRODUCT( (FRACAS!$K$5:$K$9999=NU$2) * IFERROR(FRACAS!$AN$5:$AN$9999,0) ) ) / IFERROR($ND260/FRACAS!$AY$1*60,0), 1 )))</f>
        <v/>
      </c>
      <c r="NV260" s="347" t="str" cm="1">
        <f t="array" ref="NV260">IF($ND260=0,"",(IFERROR( (IFERROR($ND260/FRACAS!$AY$1*60,0) - SUMPRODUCT( (FRACAS!$K$5:$K$9999=NV$2) * IFERROR(FRACAS!$AN$5:$AN$9999,0) ) ) / IFERROR($ND260/FRACAS!$AY$1*60,0), 1 )))</f>
        <v/>
      </c>
      <c r="NW260" s="347" t="str" cm="1">
        <f t="array" ref="NW260">IF($ND260=0,"",(IFERROR( (IFERROR($ND260/FRACAS!$AY$1*60,0) - SUMPRODUCT( (FRACAS!$K$5:$K$9999=NW$2) * IFERROR(FRACAS!$AN$5:$AN$9999,0) ) ) / IFERROR($ND260/FRACAS!$AY$1*60,0), 1 )))</f>
        <v/>
      </c>
      <c r="NX260" s="347" t="str" cm="1">
        <f t="array" ref="NX260">IF($ND260=0,"",(IFERROR( (IFERROR($ND260/FRACAS!$AY$1*60,0) - SUMPRODUCT( (FRACAS!$K$5:$K$9999=NX$2) * IFERROR(FRACAS!$AN$5:$AN$9999,0) ) ) / IFERROR($ND260/FRACAS!$AY$1*60,0), 1 )))</f>
        <v/>
      </c>
      <c r="NY260" s="347" t="str" cm="1">
        <f t="array" ref="NY260">IF($ND260=0,"",(IFERROR( (IFERROR($ND260/FRACAS!$AY$1*60,0) - SUMPRODUCT( (FRACAS!$K$5:$K$9999=NY$2) * IFERROR(FRACAS!$AN$5:$AN$9999,0) ) ) / IFERROR($ND260/FRACAS!$AY$1*60,0), 1 )))</f>
        <v/>
      </c>
      <c r="NZ260" s="347" t="str" cm="1">
        <f t="array" ref="NZ260">IF($ND260=0,"",(IFERROR( (IFERROR($ND260/FRACAS!$AY$1*60,0) - SUMPRODUCT( (FRACAS!$K$5:$K$9999=NZ$2) * IFERROR(FRACAS!$AN$5:$AN$9999,0) ) ) / IFERROR($ND260/FRACAS!$AY$1*60,0), 1 )))</f>
        <v/>
      </c>
      <c r="OA260" s="347" t="str" cm="1">
        <f t="array" ref="OA260">IF($ND260=0,"",(IFERROR( (IFERROR($ND260/FRACAS!$AY$1*60,0) - SUMPRODUCT( (FRACAS!$K$5:$K$9999=OA$2) * IFERROR(FRACAS!$AN$5:$AN$9999,0) ) ) / IFERROR($ND260/FRACAS!$AY$1*60,0), 1 )))</f>
        <v/>
      </c>
      <c r="OB260" s="347" t="str" cm="1">
        <f t="array" ref="OB260">IF($ND260=0,"",(IFERROR( (IFERROR($ND260/FRACAS!$AY$1*60,0) - SUMPRODUCT( (FRACAS!$K$5:$K$9999=OB$2) * IFERROR(FRACAS!$AN$5:$AN$9999,0) ) ) / IFERROR($ND260/FRACAS!$AY$1*60,0), 1 )))</f>
        <v/>
      </c>
      <c r="OC260" s="347" t="str" cm="1">
        <f t="array" ref="OC260">IF($ND260=0,"",(IFERROR( (IFERROR($ND260/FRACAS!$AY$1*60,0) - SUMPRODUCT( (FRACAS!$K$5:$K$9999=OC$2) * IFERROR(FRACAS!$AN$5:$AN$9999,0) ) ) / IFERROR($ND260/FRACAS!$AY$1*60,0), 1 )))</f>
        <v/>
      </c>
      <c r="OD260" s="347" t="str" cm="1">
        <f t="array" ref="OD260">IF($ND260=0,"",(IFERROR( (IFERROR($ND260/FRACAS!$AY$1*60,0) - SUMPRODUCT( (FRACAS!$K$5:$K$9999=OD$2) * IFERROR(FRACAS!$AN$5:$AN$9999,0) ) ) / IFERROR($ND260/FRACAS!$AY$1*60,0), 1 )))</f>
        <v/>
      </c>
      <c r="OE260" s="347" t="str" cm="1">
        <f t="array" ref="OE260">IF($ND260=0,"",(IFERROR( (IFERROR($ND260/FRACAS!$AY$1*60,0) - SUMPRODUCT( (FRACAS!$K$5:$K$9999=OE$2) * IFERROR(FRACAS!$AN$5:$AN$9999,0) ) ) / IFERROR($ND260/FRACAS!$AY$1*60,0), 1 )))</f>
        <v/>
      </c>
      <c r="OF260" s="347" t="str" cm="1">
        <f t="array" ref="OF260">IF($ND260=0,"",(IFERROR( (IFERROR($ND260/FRACAS!$AY$1*60,0) - SUMPRODUCT( (FRACAS!$K$5:$K$9999=OF$2) * IFERROR(FRACAS!$AN$5:$AN$9999,0) ) ) / IFERROR($ND260/FRACAS!$AY$1*60,0), 1 )))</f>
        <v/>
      </c>
      <c r="OG260" s="347" t="str" cm="1">
        <f t="array" ref="OG260">IF($ND260=0,"",(IFERROR( (IFERROR($ND260/FRACAS!$AY$1*60,0) - SUMPRODUCT( (FRACAS!$K$5:$K$9999=OG$2) * IFERROR(FRACAS!$AN$5:$AN$9999,0) ) ) / IFERROR($ND260/FRACAS!$AY$1*60,0), 1 )))</f>
        <v/>
      </c>
      <c r="OH260" s="347" t="str" cm="1">
        <f t="array" ref="OH260">IF($ND260=0,"",(IFERROR( (IFERROR($ND260/FRACAS!$AY$1*60,0) - SUMPRODUCT( (FRACAS!$K$5:$K$9999=OH$2) * IFERROR(FRACAS!$AN$5:$AN$9999,0) ) ) / IFERROR($ND260/FRACAS!$AY$1*60,0), 1 )))</f>
        <v/>
      </c>
      <c r="OI260" s="347" t="str" cm="1">
        <f t="array" ref="OI260">IF($ND260=0,"",(IFERROR( (IFERROR($ND260/FRACAS!$AY$1*60,0) - SUMPRODUCT( (FRACAS!$K$5:$K$9999=OI$2) * IFERROR(FRACAS!$AN$5:$AN$9999,0) ) ) / IFERROR($ND260/FRACAS!$AY$1*60,0), 1 )))</f>
        <v/>
      </c>
      <c r="OJ260" s="347" t="str" cm="1">
        <f t="array" ref="OJ260">IF($ND260=0,"",(IFERROR( (IFERROR($ND260/FRACAS!$AY$1*60,0) - SUMPRODUCT( (FRACAS!$K$5:$K$9999=OJ$2) * IFERROR(FRACAS!$AN$5:$AN$9999,0) ) ) / IFERROR($ND260/FRACAS!$AY$1*60,0), 1 )))</f>
        <v/>
      </c>
      <c r="OK260" s="347" t="str" cm="1">
        <f t="array" ref="OK260">IF($ND260=0,"",(IFERROR( (IFERROR($ND260/FRACAS!$AY$1*60,0) - SUMPRODUCT( (FRACAS!$K$5:$K$9999=OK$2) * IFERROR(FRACAS!$AN$5:$AN$9999,0) ) ) / IFERROR($ND260/FRACAS!$AY$1*60,0), 1 )))</f>
        <v/>
      </c>
      <c r="OL260" s="347" t="str" cm="1">
        <f t="array" ref="OL260">IF($ND260=0,"",(IFERROR( (IFERROR($ND260/FRACAS!$AY$1*60,0) - SUMPRODUCT( (FRACAS!$K$5:$K$9999=OL$2) * IFERROR(FRACAS!$AN$5:$AN$9999,0) ) ) / IFERROR($ND260/FRACAS!$AY$1*60,0), 1 )))</f>
        <v/>
      </c>
      <c r="OM260" s="347" t="str" cm="1">
        <f t="array" ref="OM260">IF($ND260=0,"",(IFERROR( (IFERROR($ND260/FRACAS!$AY$1*60,0) - SUMPRODUCT( (FRACAS!$K$5:$K$9999=OM$2) * IFERROR(FRACAS!$AN$5:$AN$9999,0) ) ) / IFERROR($ND260/FRACAS!$AY$1*60,0), 1 )))</f>
        <v/>
      </c>
      <c r="ON260" s="347" t="str" cm="1">
        <f t="array" ref="ON260">IF($ND260=0,"",(IFERROR( (IFERROR($ND260/FRACAS!$AY$1*60,0) - SUMPRODUCT( (FRACAS!$K$5:$K$9999=ON$2) * IFERROR(FRACAS!$AN$5:$AN$9999,0) ) ) / IFERROR($ND260/FRACAS!$AY$1*60,0), 1 )))</f>
        <v/>
      </c>
    </row>
    <row r="261" spans="2:404" ht="15" customHeight="1">
      <c r="B261" s="301" t="s">
        <v>264</v>
      </c>
      <c r="C261" s="302">
        <v>47053</v>
      </c>
      <c r="D261" s="279"/>
      <c r="E261" s="279"/>
      <c r="F261" s="279"/>
      <c r="G261" s="279"/>
      <c r="H261" s="279"/>
      <c r="I261" s="279"/>
      <c r="J261" s="279"/>
      <c r="K261" s="279"/>
      <c r="L261" s="279"/>
      <c r="M261" s="280"/>
      <c r="N261" s="305"/>
      <c r="O261" s="279"/>
      <c r="P261" s="279"/>
      <c r="Q261" s="279"/>
      <c r="R261" s="279"/>
      <c r="S261" s="279"/>
      <c r="T261" s="279"/>
      <c r="U261" s="279"/>
      <c r="V261" s="279"/>
      <c r="W261" s="279"/>
      <c r="X261" s="279"/>
      <c r="Y261" s="279"/>
      <c r="Z261" s="279"/>
      <c r="AA261" s="279"/>
      <c r="AB261" s="279"/>
      <c r="AC261" s="279"/>
      <c r="AD261" s="279"/>
      <c r="AE261" s="279"/>
      <c r="AF261" s="279"/>
      <c r="AG261" s="279"/>
      <c r="AH261" s="279"/>
      <c r="AI261" s="279"/>
      <c r="AJ261" s="279"/>
      <c r="AK261" s="279"/>
      <c r="AL261" s="279"/>
      <c r="AM261" s="279"/>
      <c r="AN261" s="279"/>
      <c r="AO261" s="279"/>
      <c r="AP261" s="279"/>
      <c r="AQ261" s="279"/>
      <c r="AR261" s="279"/>
      <c r="AS261" s="279"/>
      <c r="AT261" s="279"/>
      <c r="AU261" s="279"/>
      <c r="AV261" s="279"/>
      <c r="AW261" s="279"/>
      <c r="AX261" s="279"/>
      <c r="AY261" s="279"/>
      <c r="AZ261" s="279"/>
      <c r="BA261" s="280"/>
      <c r="BB261" s="266"/>
      <c r="BD261" s="352"/>
      <c r="BE261" s="352"/>
      <c r="BF261" s="352"/>
      <c r="BG261" s="352"/>
      <c r="BH261" s="352"/>
      <c r="BI261" s="352"/>
      <c r="BJ261" s="352"/>
      <c r="BK261" s="352"/>
      <c r="BL261" s="352"/>
      <c r="BM261" s="352"/>
      <c r="BN261" s="352"/>
      <c r="BO261" s="352"/>
      <c r="BP261" s="352"/>
      <c r="BQ261" s="352"/>
      <c r="BR261" s="352"/>
      <c r="BS261" s="352"/>
      <c r="BT261" s="352"/>
      <c r="BU261" s="352"/>
      <c r="BV261" s="352"/>
      <c r="BW261" s="352"/>
      <c r="BX261" s="352"/>
      <c r="BY261" s="352"/>
      <c r="BZ261" s="352"/>
      <c r="CA261" s="352"/>
      <c r="CB261" s="352"/>
      <c r="CC261" s="352"/>
      <c r="CD261" s="352"/>
      <c r="CE261" s="352"/>
      <c r="CF261" s="352"/>
      <c r="CG261" s="352"/>
      <c r="CH261" s="352"/>
      <c r="CI261" s="352"/>
      <c r="CJ261" s="352"/>
      <c r="CK261" s="352"/>
      <c r="CL261" s="352"/>
      <c r="CM261" s="352"/>
      <c r="CN261" s="352"/>
      <c r="CO261" s="352"/>
      <c r="CP261" s="352"/>
      <c r="CQ261" s="352"/>
      <c r="CR261" s="352"/>
      <c r="CS261" s="352"/>
      <c r="CT261" s="352"/>
      <c r="CU261" s="352"/>
      <c r="CV261" s="352"/>
      <c r="CW261" s="352"/>
      <c r="CX261" s="352"/>
      <c r="CY261" s="352"/>
      <c r="CZ261" s="352"/>
      <c r="DA261" s="352"/>
      <c r="DC261" s="266">
        <f t="shared" ref="DC261:DC324" si="24">SUM(DE261:DN261)</f>
        <v>0</v>
      </c>
      <c r="DD261" s="302" t="str">
        <f t="shared" ref="DD261:DD324" si="25">IF(DC261&gt;0,C261,"")</f>
        <v/>
      </c>
      <c r="DE261" s="328" t="str">
        <f>IF(D261&gt; 0,(COUNTIFS(FRACAS!$B$5:$B$9997, D$4, FRACAS!$D$5:$D$9997, "&lt;="&amp;D261)), "" )</f>
        <v/>
      </c>
      <c r="DF261" s="282" t="str">
        <f>IF(E261&gt; 0,(COUNTIFS(FRACAS!$B$5:$B$9997, E$4, FRACAS!$D$5:$D$9997, "&lt;="&amp;E261)), "" )</f>
        <v/>
      </c>
      <c r="DG261" s="282" t="str">
        <f>IF(F261&gt; 0,(COUNTIFS(FRACAS!$B$5:$B$9997, F$4, FRACAS!$D$5:$D$9997, "&lt;="&amp;F261)), "" )</f>
        <v/>
      </c>
      <c r="DH261" s="282" t="str">
        <f>IF(G261&gt; 0,(COUNTIFS(FRACAS!$B$5:$B$9997, G$4, FRACAS!$D$5:$D$9997, "&lt;="&amp;G261)), "" )</f>
        <v/>
      </c>
      <c r="DI261" s="282" t="str">
        <f>IF(H261&gt; 0,(COUNTIFS(FRACAS!$B$5:$B$9997, H$4, FRACAS!$D$5:$D$9997, "&lt;="&amp;H261)), "" )</f>
        <v/>
      </c>
      <c r="DJ261" s="282" t="str">
        <f>IF(I261&gt; 0,(COUNTIFS(FRACAS!$B$5:$B$9997, I$4, FRACAS!$D$5:$D$9997, "&lt;="&amp;I261)), "" )</f>
        <v/>
      </c>
      <c r="DK261" s="282" t="str">
        <f>IF(J261&gt; 0,(COUNTIFS(FRACAS!$B$5:$B$9997, J$4, FRACAS!$D$5:$D$9997, "&lt;="&amp;J261)), "" )</f>
        <v/>
      </c>
      <c r="DL261" s="282" t="str">
        <f>IF(K261&gt; 0,(COUNTIFS(FRACAS!$B$5:$B$9997, K$4, FRACAS!$D$5:$D$9997, "&lt;="&amp;K261)), "" )</f>
        <v/>
      </c>
      <c r="DM261" s="282" t="str">
        <f>IF(L261&gt; 0,(COUNTIFS(FRACAS!$B$5:$B$9997, L$4, FRACAS!$D$5:$D$9997, "&lt;="&amp;L261)), "" )</f>
        <v/>
      </c>
      <c r="DN261" s="282" t="str">
        <f>IF(M261&gt; 0,(COUNTIFS(FRACAS!$B$5:$B$9997, M$4, FRACAS!$D$5:$D$9997, "&lt;="&amp;M261)), "" )</f>
        <v/>
      </c>
      <c r="DO261" s="308"/>
      <c r="DP261" s="276"/>
      <c r="DQ261" s="276"/>
      <c r="DR261" s="276"/>
      <c r="DS261" s="276"/>
      <c r="DT261" s="276"/>
      <c r="DU261" s="276"/>
      <c r="DV261" s="276"/>
      <c r="DW261" s="276"/>
      <c r="DX261" s="276"/>
      <c r="DY261" s="276"/>
      <c r="DZ261" s="276"/>
      <c r="EA261" s="276"/>
      <c r="EB261" s="276"/>
      <c r="EC261" s="276"/>
      <c r="ED261" s="276"/>
      <c r="EE261" s="276"/>
      <c r="EF261" s="276"/>
      <c r="EG261" s="276"/>
      <c r="EH261" s="276"/>
      <c r="EI261" s="276"/>
      <c r="EJ261" s="276"/>
      <c r="EK261" s="276"/>
      <c r="EL261" s="276"/>
      <c r="EM261" s="276"/>
      <c r="EN261" s="276"/>
      <c r="EO261" s="276"/>
      <c r="EP261" s="276"/>
      <c r="EQ261" s="276"/>
      <c r="ER261" s="276"/>
      <c r="ES261" s="276"/>
      <c r="ET261" s="276"/>
      <c r="EU261" s="276"/>
      <c r="EV261" s="276"/>
      <c r="EW261" s="276"/>
      <c r="EX261" s="276"/>
      <c r="EY261" s="276"/>
      <c r="EZ261" s="276"/>
      <c r="FA261" s="276"/>
      <c r="FB261" s="277"/>
      <c r="JN261" s="310"/>
      <c r="JO261" s="309"/>
      <c r="JP261" s="309"/>
      <c r="JQ261" s="309"/>
      <c r="JR261" s="309"/>
      <c r="JS261" s="309"/>
      <c r="JT261" s="309"/>
      <c r="JU261" s="309"/>
      <c r="JV261" s="309"/>
      <c r="JW261" s="309"/>
      <c r="JX261" s="309"/>
      <c r="JY261" s="309"/>
      <c r="JZ261" s="309"/>
      <c r="KA261" s="309"/>
      <c r="KB261" s="309"/>
      <c r="KC261" s="309"/>
      <c r="KD261" s="309"/>
      <c r="KE261" s="309"/>
      <c r="KF261" s="309"/>
      <c r="KG261" s="309"/>
      <c r="KH261" s="309"/>
      <c r="KI261" s="309"/>
      <c r="KJ261" s="309"/>
      <c r="KK261" s="309"/>
      <c r="KL261" s="309"/>
      <c r="KM261" s="309"/>
      <c r="KN261" s="309"/>
      <c r="KO261" s="309"/>
      <c r="KP261" s="309"/>
      <c r="KQ261" s="309"/>
      <c r="KR261" s="309"/>
      <c r="KS261" s="309"/>
      <c r="KT261" s="309"/>
      <c r="KU261" s="309"/>
      <c r="KV261" s="309"/>
      <c r="KW261" s="309"/>
      <c r="KX261" s="309"/>
      <c r="KY261" s="309"/>
      <c r="KZ261" s="309"/>
      <c r="LA261" s="309"/>
      <c r="LC261" s="302" t="str">
        <f t="shared" si="22"/>
        <v/>
      </c>
      <c r="LD261" s="354" t="str" cm="1">
        <f t="array" ref="LD261">IFERROR(
    (((D261/FRACAS!$AY$1)*60))
    /
    (((D261/FRACAS!$AY$1)*60) + SUMPRODUCT((FRACAS!$B$5:$B$9997=D$4)*(FRACAS!$D$5:$D$9997&lt;=D261)*(IFERROR(FRACAS!$AM$5:$AM$9997,0)))
    ),"")</f>
        <v/>
      </c>
      <c r="LE261" s="354" t="str" cm="1">
        <f t="array" ref="LE261">IFERROR(
    (((E261/FRACAS!$AY$1)*60))
    /
    (((E261/FRACAS!$AY$1)*60) + SUMPRODUCT((FRACAS!$B$5:$B$9997=E$4)*(FRACAS!$D$5:$D$9997&lt;=E261)*(IFERROR(FRACAS!$AM$5:$AM$9997,0)))
    ),"")</f>
        <v/>
      </c>
      <c r="LF261" s="354" t="str" cm="1">
        <f t="array" ref="LF261">IFERROR(
    (((F261/FRACAS!$AY$1)*60))
    /
    (((F261/FRACAS!$AY$1)*60) + SUMPRODUCT((FRACAS!$B$5:$B$9997=F$4)*(FRACAS!$D$5:$D$9997&lt;=F261)*(IFERROR(FRACAS!$AM$5:$AM$9997,0)))
    ),"")</f>
        <v/>
      </c>
      <c r="LG261" s="354" t="str" cm="1">
        <f t="array" ref="LG261">IFERROR(
    (((G261/FRACAS!$AY$1)*60))
    /
    (((G261/FRACAS!$AY$1)*60) + SUMPRODUCT((FRACAS!$B$5:$B$9997=G$4)*(FRACAS!$D$5:$D$9997&lt;=G261)*(IFERROR(FRACAS!$AM$5:$AM$9997,0)))
    ),"")</f>
        <v/>
      </c>
      <c r="LH261" s="354" t="str" cm="1">
        <f t="array" ref="LH261">IFERROR(
    (((H261/FRACAS!$AY$1)*60))
    /
    (((H261/FRACAS!$AY$1)*60) + SUMPRODUCT((FRACAS!$B$5:$B$9997=H$4)*(FRACAS!$D$5:$D$9997&lt;=H261)*(IFERROR(FRACAS!$AM$5:$AM$9997,0)))
    ),"")</f>
        <v/>
      </c>
      <c r="LI261" s="354" t="str" cm="1">
        <f t="array" ref="LI261">IFERROR(
    (((I261/FRACAS!$AY$1)*60))
    /
    (((I261/FRACAS!$AY$1)*60) + SUMPRODUCT((FRACAS!$B$5:$B$9997=I$4)*(FRACAS!$D$5:$D$9997&lt;=I261)*(IFERROR(FRACAS!$AM$5:$AM$9997,0)))
    ),"")</f>
        <v/>
      </c>
      <c r="LJ261" s="354" t="str" cm="1">
        <f t="array" ref="LJ261">IFERROR(
    (((J261/FRACAS!$AY$1)*60))
    /
    (((J261/FRACAS!$AY$1)*60) + SUMPRODUCT((FRACAS!$B$5:$B$9997=J$4)*(FRACAS!$D$5:$D$9997&lt;=J261)*(IFERROR(FRACAS!$AM$5:$AM$9997,0)))
    ),"")</f>
        <v/>
      </c>
      <c r="LK261" s="354" t="str" cm="1">
        <f t="array" ref="LK261">IFERROR(
    (((K261/FRACAS!$AY$1)*60))
    /
    (((K261/FRACAS!$AY$1)*60) + SUMPRODUCT((FRACAS!$B$5:$B$9997=K$4)*(FRACAS!$D$5:$D$9997&lt;=K261)*(IFERROR(FRACAS!$AM$5:$AM$9997,0)))
    ),"")</f>
        <v/>
      </c>
      <c r="LL261" s="354" t="str" cm="1">
        <f t="array" ref="LL261">IFERROR(
    (((L261/FRACAS!$AY$1)*60))
    /
    (((L261/FRACAS!$AY$1)*60) + SUMPRODUCT((FRACAS!$B$5:$B$9997=L$4)*(FRACAS!$D$5:$D$9997&lt;=L261)*(IFERROR(FRACAS!$AM$5:$AM$9997,0)))
    ),"")</f>
        <v/>
      </c>
      <c r="LM261" s="354" t="str" cm="1">
        <f t="array" ref="LM261">IFERROR(
    (((M261/FRACAS!$AY$1)*60))
    /
    (((M261/FRACAS!$AY$1)*60) + SUMPRODUCT((FRACAS!$B$5:$B$9997=M$4)*(FRACAS!$D$5:$D$9997&lt;=M261)*(IFERROR(FRACAS!$AM$5:$AM$9997,0)))
    ),"")</f>
        <v/>
      </c>
      <c r="LN261" s="308"/>
      <c r="LO261" s="276"/>
      <c r="LP261" s="276"/>
      <c r="LQ261" s="276"/>
      <c r="LR261" s="276"/>
      <c r="LS261" s="276"/>
      <c r="LT261" s="276"/>
      <c r="LU261" s="276"/>
      <c r="LV261" s="276"/>
      <c r="LW261" s="276"/>
      <c r="LX261" s="276"/>
      <c r="LY261" s="276"/>
      <c r="LZ261" s="276"/>
      <c r="MA261" s="276"/>
      <c r="MB261" s="276"/>
      <c r="MC261" s="276"/>
      <c r="MD261" s="276"/>
      <c r="ME261" s="276"/>
      <c r="MF261" s="276"/>
      <c r="MG261" s="276"/>
      <c r="MH261" s="276"/>
      <c r="MI261" s="276"/>
      <c r="MJ261" s="276"/>
      <c r="MK261" s="276"/>
      <c r="ML261" s="276"/>
      <c r="MM261" s="276"/>
      <c r="MN261" s="276"/>
      <c r="MO261" s="276"/>
      <c r="MP261" s="276"/>
      <c r="MQ261" s="276"/>
      <c r="MR261" s="276"/>
      <c r="MS261" s="276"/>
      <c r="MT261" s="276"/>
      <c r="MU261" s="276"/>
      <c r="MV261" s="276"/>
      <c r="MW261" s="276"/>
      <c r="MX261" s="276"/>
      <c r="MY261" s="276"/>
      <c r="MZ261" s="276"/>
      <c r="NA261" s="277"/>
      <c r="ND261" s="345">
        <f t="shared" si="23"/>
        <v>0</v>
      </c>
      <c r="NE261" s="346" t="str">
        <f t="shared" ref="NE261:NE324" si="26">IF(ND261=0,"",C261)</f>
        <v/>
      </c>
      <c r="NF261" s="347" t="str" cm="1">
        <f t="array" ref="NF261">IF($ND261=0,"",(IFERROR( (IFERROR($ND261/FRACAS!$AY$1*60,0) - SUMPRODUCT( (FRACAS!$K$5:$K$9999=NF$2) * IFERROR(FRACAS!$AN$5:$AN$9999,0) ) ) / IFERROR($ND261/FRACAS!$AY$1*60,0), 1 )))</f>
        <v/>
      </c>
      <c r="NG261" s="347" t="str" cm="1">
        <f t="array" ref="NG261">IF($ND261=0,"",(IFERROR( (IFERROR($ND261/FRACAS!$AY$1*60,0) - SUMPRODUCT( (FRACAS!$K$5:$K$9999=NG$2) * IFERROR(FRACAS!$AN$5:$AN$9999,0) ) ) / IFERROR($ND261/FRACAS!$AY$1*60,0), 1 )))</f>
        <v/>
      </c>
      <c r="NH261" s="347" t="str" cm="1">
        <f t="array" ref="NH261">IF($ND261=0,"",(IFERROR( (IFERROR($ND261/FRACAS!$AY$1*60,0) - SUMPRODUCT( (FRACAS!$K$5:$K$9999=NH$2) * IFERROR(FRACAS!$AN$5:$AN$9999,0) ) ) / IFERROR($ND261/FRACAS!$AY$1*60,0), 1 )))</f>
        <v/>
      </c>
      <c r="NI261" s="347" t="str" cm="1">
        <f t="array" ref="NI261">IF($ND261=0,"",(IFERROR( (IFERROR($ND261/FRACAS!$AY$1*60,0) - SUMPRODUCT( (FRACAS!$K$5:$K$9999=NI$2) * IFERROR(FRACAS!$AN$5:$AN$9999,0) ) ) / IFERROR($ND261/FRACAS!$AY$1*60,0), 1 )))</f>
        <v/>
      </c>
      <c r="NJ261" s="347" t="str" cm="1">
        <f t="array" ref="NJ261">IF($ND261=0,"",(IFERROR( (IFERROR($ND261/FRACAS!$AY$1*60,0) - SUMPRODUCT( (FRACAS!$K$5:$K$9999=NJ$2) * IFERROR(FRACAS!$AN$5:$AN$9999,0) ) ) / IFERROR($ND261/FRACAS!$AY$1*60,0), 1 )))</f>
        <v/>
      </c>
      <c r="NK261" s="347" t="str" cm="1">
        <f t="array" ref="NK261">IF($ND261=0,"",(IFERROR( (IFERROR($ND261/FRACAS!$AY$1*60,0) - SUMPRODUCT( (FRACAS!$K$5:$K$9999=NK$2) * IFERROR(FRACAS!$AN$5:$AN$9999,0) ) ) / IFERROR($ND261/FRACAS!$AY$1*60,0), 1 )))</f>
        <v/>
      </c>
      <c r="NL261" s="347" t="str" cm="1">
        <f t="array" ref="NL261">IF($ND261=0,"",(IFERROR( (IFERROR($ND261/FRACAS!$AY$1*60,0) - SUMPRODUCT( (FRACAS!$K$5:$K$9999=NL$2) * IFERROR(FRACAS!$AN$5:$AN$9999,0) ) ) / IFERROR($ND261/FRACAS!$AY$1*60,0), 1 )))</f>
        <v/>
      </c>
      <c r="NM261" s="347" t="str" cm="1">
        <f t="array" ref="NM261">IF($ND261=0,"",(IFERROR( (IFERROR($ND261/FRACAS!$AY$1*60,0) - SUMPRODUCT( (FRACAS!$K$5:$K$9999=NM$2) * IFERROR(FRACAS!$AN$5:$AN$9999,0) ) ) / IFERROR($ND261/FRACAS!$AY$1*60,0), 1 )))</f>
        <v/>
      </c>
      <c r="NN261" s="347" t="str" cm="1">
        <f t="array" ref="NN261">IF($ND261=0,"",(IFERROR( (IFERROR($ND261/FRACAS!$AY$1*60,0) - SUMPRODUCT( (FRACAS!$K$5:$K$9999=NN$2) * IFERROR(FRACAS!$AN$5:$AN$9999,0) ) ) / IFERROR($ND261/FRACAS!$AY$1*60,0), 1 )))</f>
        <v/>
      </c>
      <c r="NO261" s="347" t="str" cm="1">
        <f t="array" ref="NO261">IF($ND261=0,"",(IFERROR( (IFERROR($ND261/FRACAS!$AY$1*60,0) - SUMPRODUCT( (FRACAS!$K$5:$K$9999=NO$2) * IFERROR(FRACAS!$AN$5:$AN$9999,0) ) ) / IFERROR($ND261/FRACAS!$AY$1*60,0), 1 )))</f>
        <v/>
      </c>
      <c r="NP261" s="347" t="str" cm="1">
        <f t="array" ref="NP261">IF($ND261=0,"",(IFERROR( (IFERROR($ND261/FRACAS!$AY$1*60,0) - SUMPRODUCT( (FRACAS!$K$5:$K$9999=NP$2) * IFERROR(FRACAS!$AN$5:$AN$9999,0) ) ) / IFERROR($ND261/FRACAS!$AY$1*60,0), 1 )))</f>
        <v/>
      </c>
      <c r="NQ261" s="347" t="str" cm="1">
        <f t="array" ref="NQ261">IF($ND261=0,"",(IFERROR( (IFERROR($ND261/FRACAS!$AY$1*60,0) - SUMPRODUCT( (FRACAS!$K$5:$K$9999=NQ$2) * IFERROR(FRACAS!$AN$5:$AN$9999,0) ) ) / IFERROR($ND261/FRACAS!$AY$1*60,0), 1 )))</f>
        <v/>
      </c>
      <c r="NR261" s="347" t="str" cm="1">
        <f t="array" ref="NR261">IF($ND261=0,"",(IFERROR( (IFERROR($ND261/FRACAS!$AY$1*60,0) - SUMPRODUCT( (FRACAS!$K$5:$K$9999=NR$2) * IFERROR(FRACAS!$AN$5:$AN$9999,0) ) ) / IFERROR($ND261/FRACAS!$AY$1*60,0), 1 )))</f>
        <v/>
      </c>
      <c r="NS261" s="347" t="str" cm="1">
        <f t="array" ref="NS261">IF($ND261=0,"",(IFERROR( (IFERROR($ND261/FRACAS!$AY$1*60,0) - SUMPRODUCT( (FRACAS!$K$5:$K$9999=NS$2) * IFERROR(FRACAS!$AN$5:$AN$9999,0) ) ) / IFERROR($ND261/FRACAS!$AY$1*60,0), 1 )))</f>
        <v/>
      </c>
      <c r="NT261" s="347" t="str" cm="1">
        <f t="array" ref="NT261">IF($ND261=0,"",(IFERROR( (IFERROR($ND261/FRACAS!$AY$1*60,0) - SUMPRODUCT( (FRACAS!$K$5:$K$9999=NT$2) * IFERROR(FRACAS!$AN$5:$AN$9999,0) ) ) / IFERROR($ND261/FRACAS!$AY$1*60,0), 1 )))</f>
        <v/>
      </c>
      <c r="NU261" s="347" t="str" cm="1">
        <f t="array" ref="NU261">IF($ND261=0,"",(IFERROR( (IFERROR($ND261/FRACAS!$AY$1*60,0) - SUMPRODUCT( (FRACAS!$K$5:$K$9999=NU$2) * IFERROR(FRACAS!$AN$5:$AN$9999,0) ) ) / IFERROR($ND261/FRACAS!$AY$1*60,0), 1 )))</f>
        <v/>
      </c>
      <c r="NV261" s="347" t="str" cm="1">
        <f t="array" ref="NV261">IF($ND261=0,"",(IFERROR( (IFERROR($ND261/FRACAS!$AY$1*60,0) - SUMPRODUCT( (FRACAS!$K$5:$K$9999=NV$2) * IFERROR(FRACAS!$AN$5:$AN$9999,0) ) ) / IFERROR($ND261/FRACAS!$AY$1*60,0), 1 )))</f>
        <v/>
      </c>
      <c r="NW261" s="347" t="str" cm="1">
        <f t="array" ref="NW261">IF($ND261=0,"",(IFERROR( (IFERROR($ND261/FRACAS!$AY$1*60,0) - SUMPRODUCT( (FRACAS!$K$5:$K$9999=NW$2) * IFERROR(FRACAS!$AN$5:$AN$9999,0) ) ) / IFERROR($ND261/FRACAS!$AY$1*60,0), 1 )))</f>
        <v/>
      </c>
      <c r="NX261" s="347" t="str" cm="1">
        <f t="array" ref="NX261">IF($ND261=0,"",(IFERROR( (IFERROR($ND261/FRACAS!$AY$1*60,0) - SUMPRODUCT( (FRACAS!$K$5:$K$9999=NX$2) * IFERROR(FRACAS!$AN$5:$AN$9999,0) ) ) / IFERROR($ND261/FRACAS!$AY$1*60,0), 1 )))</f>
        <v/>
      </c>
      <c r="NY261" s="347" t="str" cm="1">
        <f t="array" ref="NY261">IF($ND261=0,"",(IFERROR( (IFERROR($ND261/FRACAS!$AY$1*60,0) - SUMPRODUCT( (FRACAS!$K$5:$K$9999=NY$2) * IFERROR(FRACAS!$AN$5:$AN$9999,0) ) ) / IFERROR($ND261/FRACAS!$AY$1*60,0), 1 )))</f>
        <v/>
      </c>
      <c r="NZ261" s="347" t="str" cm="1">
        <f t="array" ref="NZ261">IF($ND261=0,"",(IFERROR( (IFERROR($ND261/FRACAS!$AY$1*60,0) - SUMPRODUCT( (FRACAS!$K$5:$K$9999=NZ$2) * IFERROR(FRACAS!$AN$5:$AN$9999,0) ) ) / IFERROR($ND261/FRACAS!$AY$1*60,0), 1 )))</f>
        <v/>
      </c>
      <c r="OA261" s="347" t="str" cm="1">
        <f t="array" ref="OA261">IF($ND261=0,"",(IFERROR( (IFERROR($ND261/FRACAS!$AY$1*60,0) - SUMPRODUCT( (FRACAS!$K$5:$K$9999=OA$2) * IFERROR(FRACAS!$AN$5:$AN$9999,0) ) ) / IFERROR($ND261/FRACAS!$AY$1*60,0), 1 )))</f>
        <v/>
      </c>
      <c r="OB261" s="347" t="str" cm="1">
        <f t="array" ref="OB261">IF($ND261=0,"",(IFERROR( (IFERROR($ND261/FRACAS!$AY$1*60,0) - SUMPRODUCT( (FRACAS!$K$5:$K$9999=OB$2) * IFERROR(FRACAS!$AN$5:$AN$9999,0) ) ) / IFERROR($ND261/FRACAS!$AY$1*60,0), 1 )))</f>
        <v/>
      </c>
      <c r="OC261" s="347" t="str" cm="1">
        <f t="array" ref="OC261">IF($ND261=0,"",(IFERROR( (IFERROR($ND261/FRACAS!$AY$1*60,0) - SUMPRODUCT( (FRACAS!$K$5:$K$9999=OC$2) * IFERROR(FRACAS!$AN$5:$AN$9999,0) ) ) / IFERROR($ND261/FRACAS!$AY$1*60,0), 1 )))</f>
        <v/>
      </c>
      <c r="OD261" s="347" t="str" cm="1">
        <f t="array" ref="OD261">IF($ND261=0,"",(IFERROR( (IFERROR($ND261/FRACAS!$AY$1*60,0) - SUMPRODUCT( (FRACAS!$K$5:$K$9999=OD$2) * IFERROR(FRACAS!$AN$5:$AN$9999,0) ) ) / IFERROR($ND261/FRACAS!$AY$1*60,0), 1 )))</f>
        <v/>
      </c>
      <c r="OE261" s="347" t="str" cm="1">
        <f t="array" ref="OE261">IF($ND261=0,"",(IFERROR( (IFERROR($ND261/FRACAS!$AY$1*60,0) - SUMPRODUCT( (FRACAS!$K$5:$K$9999=OE$2) * IFERROR(FRACAS!$AN$5:$AN$9999,0) ) ) / IFERROR($ND261/FRACAS!$AY$1*60,0), 1 )))</f>
        <v/>
      </c>
      <c r="OF261" s="347" t="str" cm="1">
        <f t="array" ref="OF261">IF($ND261=0,"",(IFERROR( (IFERROR($ND261/FRACAS!$AY$1*60,0) - SUMPRODUCT( (FRACAS!$K$5:$K$9999=OF$2) * IFERROR(FRACAS!$AN$5:$AN$9999,0) ) ) / IFERROR($ND261/FRACAS!$AY$1*60,0), 1 )))</f>
        <v/>
      </c>
      <c r="OG261" s="347" t="str" cm="1">
        <f t="array" ref="OG261">IF($ND261=0,"",(IFERROR( (IFERROR($ND261/FRACAS!$AY$1*60,0) - SUMPRODUCT( (FRACAS!$K$5:$K$9999=OG$2) * IFERROR(FRACAS!$AN$5:$AN$9999,0) ) ) / IFERROR($ND261/FRACAS!$AY$1*60,0), 1 )))</f>
        <v/>
      </c>
      <c r="OH261" s="347" t="str" cm="1">
        <f t="array" ref="OH261">IF($ND261=0,"",(IFERROR( (IFERROR($ND261/FRACAS!$AY$1*60,0) - SUMPRODUCT( (FRACAS!$K$5:$K$9999=OH$2) * IFERROR(FRACAS!$AN$5:$AN$9999,0) ) ) / IFERROR($ND261/FRACAS!$AY$1*60,0), 1 )))</f>
        <v/>
      </c>
      <c r="OI261" s="347" t="str" cm="1">
        <f t="array" ref="OI261">IF($ND261=0,"",(IFERROR( (IFERROR($ND261/FRACAS!$AY$1*60,0) - SUMPRODUCT( (FRACAS!$K$5:$K$9999=OI$2) * IFERROR(FRACAS!$AN$5:$AN$9999,0) ) ) / IFERROR($ND261/FRACAS!$AY$1*60,0), 1 )))</f>
        <v/>
      </c>
      <c r="OJ261" s="347" t="str" cm="1">
        <f t="array" ref="OJ261">IF($ND261=0,"",(IFERROR( (IFERROR($ND261/FRACAS!$AY$1*60,0) - SUMPRODUCT( (FRACAS!$K$5:$K$9999=OJ$2) * IFERROR(FRACAS!$AN$5:$AN$9999,0) ) ) / IFERROR($ND261/FRACAS!$AY$1*60,0), 1 )))</f>
        <v/>
      </c>
      <c r="OK261" s="347" t="str" cm="1">
        <f t="array" ref="OK261">IF($ND261=0,"",(IFERROR( (IFERROR($ND261/FRACAS!$AY$1*60,0) - SUMPRODUCT( (FRACAS!$K$5:$K$9999=OK$2) * IFERROR(FRACAS!$AN$5:$AN$9999,0) ) ) / IFERROR($ND261/FRACAS!$AY$1*60,0), 1 )))</f>
        <v/>
      </c>
      <c r="OL261" s="347" t="str" cm="1">
        <f t="array" ref="OL261">IF($ND261=0,"",(IFERROR( (IFERROR($ND261/FRACAS!$AY$1*60,0) - SUMPRODUCT( (FRACAS!$K$5:$K$9999=OL$2) * IFERROR(FRACAS!$AN$5:$AN$9999,0) ) ) / IFERROR($ND261/FRACAS!$AY$1*60,0), 1 )))</f>
        <v/>
      </c>
      <c r="OM261" s="347" t="str" cm="1">
        <f t="array" ref="OM261">IF($ND261=0,"",(IFERROR( (IFERROR($ND261/FRACAS!$AY$1*60,0) - SUMPRODUCT( (FRACAS!$K$5:$K$9999=OM$2) * IFERROR(FRACAS!$AN$5:$AN$9999,0) ) ) / IFERROR($ND261/FRACAS!$AY$1*60,0), 1 )))</f>
        <v/>
      </c>
      <c r="ON261" s="347" t="str" cm="1">
        <f t="array" ref="ON261">IF($ND261=0,"",(IFERROR( (IFERROR($ND261/FRACAS!$AY$1*60,0) - SUMPRODUCT( (FRACAS!$K$5:$K$9999=ON$2) * IFERROR(FRACAS!$AN$5:$AN$9999,0) ) ) / IFERROR($ND261/FRACAS!$AY$1*60,0), 1 )))</f>
        <v/>
      </c>
    </row>
    <row r="262" spans="2:404" ht="15" customHeight="1">
      <c r="B262" s="301" t="s">
        <v>265</v>
      </c>
      <c r="C262" s="302">
        <v>47060</v>
      </c>
      <c r="D262" s="279"/>
      <c r="E262" s="279"/>
      <c r="F262" s="279"/>
      <c r="G262" s="279"/>
      <c r="H262" s="279"/>
      <c r="I262" s="279"/>
      <c r="J262" s="279"/>
      <c r="K262" s="279"/>
      <c r="L262" s="279"/>
      <c r="M262" s="280"/>
      <c r="N262" s="305"/>
      <c r="O262" s="279"/>
      <c r="P262" s="279"/>
      <c r="Q262" s="279"/>
      <c r="R262" s="279"/>
      <c r="S262" s="279"/>
      <c r="T262" s="279"/>
      <c r="U262" s="279"/>
      <c r="V262" s="279"/>
      <c r="W262" s="279"/>
      <c r="X262" s="279"/>
      <c r="Y262" s="279"/>
      <c r="Z262" s="279"/>
      <c r="AA262" s="279"/>
      <c r="AB262" s="279"/>
      <c r="AC262" s="279"/>
      <c r="AD262" s="279"/>
      <c r="AE262" s="279"/>
      <c r="AF262" s="279"/>
      <c r="AG262" s="279"/>
      <c r="AH262" s="279"/>
      <c r="AI262" s="279"/>
      <c r="AJ262" s="279"/>
      <c r="AK262" s="279"/>
      <c r="AL262" s="279"/>
      <c r="AM262" s="279"/>
      <c r="AN262" s="279"/>
      <c r="AO262" s="279"/>
      <c r="AP262" s="279"/>
      <c r="AQ262" s="279"/>
      <c r="AR262" s="279"/>
      <c r="AS262" s="279"/>
      <c r="AT262" s="279"/>
      <c r="AU262" s="279"/>
      <c r="AV262" s="279"/>
      <c r="AW262" s="279"/>
      <c r="AX262" s="279"/>
      <c r="AY262" s="279"/>
      <c r="AZ262" s="279"/>
      <c r="BA262" s="280"/>
      <c r="BB262" s="266"/>
      <c r="BD262" s="352"/>
      <c r="BE262" s="352"/>
      <c r="BF262" s="352"/>
      <c r="BG262" s="352"/>
      <c r="BH262" s="352"/>
      <c r="BI262" s="352"/>
      <c r="BJ262" s="352"/>
      <c r="BK262" s="352"/>
      <c r="BL262" s="352"/>
      <c r="BM262" s="352"/>
      <c r="BN262" s="352"/>
      <c r="BO262" s="352"/>
      <c r="BP262" s="352"/>
      <c r="BQ262" s="352"/>
      <c r="BR262" s="352"/>
      <c r="BS262" s="352"/>
      <c r="BT262" s="352"/>
      <c r="BU262" s="352"/>
      <c r="BV262" s="352"/>
      <c r="BW262" s="352"/>
      <c r="BX262" s="352"/>
      <c r="BY262" s="352"/>
      <c r="BZ262" s="352"/>
      <c r="CA262" s="352"/>
      <c r="CB262" s="352"/>
      <c r="CC262" s="352"/>
      <c r="CD262" s="352"/>
      <c r="CE262" s="352"/>
      <c r="CF262" s="352"/>
      <c r="CG262" s="352"/>
      <c r="CH262" s="352"/>
      <c r="CI262" s="352"/>
      <c r="CJ262" s="352"/>
      <c r="CK262" s="352"/>
      <c r="CL262" s="352"/>
      <c r="CM262" s="352"/>
      <c r="CN262" s="352"/>
      <c r="CO262" s="352"/>
      <c r="CP262" s="352"/>
      <c r="CQ262" s="352"/>
      <c r="CR262" s="352"/>
      <c r="CS262" s="352"/>
      <c r="CT262" s="352"/>
      <c r="CU262" s="352"/>
      <c r="CV262" s="352"/>
      <c r="CW262" s="352"/>
      <c r="CX262" s="352"/>
      <c r="CY262" s="352"/>
      <c r="CZ262" s="352"/>
      <c r="DA262" s="352"/>
      <c r="DC262" s="266">
        <f t="shared" si="24"/>
        <v>0</v>
      </c>
      <c r="DD262" s="302" t="str">
        <f t="shared" si="25"/>
        <v/>
      </c>
      <c r="DE262" s="328" t="str">
        <f>IF(D262&gt; 0,(COUNTIFS(FRACAS!$B$5:$B$9997, D$4, FRACAS!$D$5:$D$9997, "&lt;="&amp;D262)), "" )</f>
        <v/>
      </c>
      <c r="DF262" s="282" t="str">
        <f>IF(E262&gt; 0,(COUNTIFS(FRACAS!$B$5:$B$9997, E$4, FRACAS!$D$5:$D$9997, "&lt;="&amp;E262)), "" )</f>
        <v/>
      </c>
      <c r="DG262" s="282" t="str">
        <f>IF(F262&gt; 0,(COUNTIFS(FRACAS!$B$5:$B$9997, F$4, FRACAS!$D$5:$D$9997, "&lt;="&amp;F262)), "" )</f>
        <v/>
      </c>
      <c r="DH262" s="282" t="str">
        <f>IF(G262&gt; 0,(COUNTIFS(FRACAS!$B$5:$B$9997, G$4, FRACAS!$D$5:$D$9997, "&lt;="&amp;G262)), "" )</f>
        <v/>
      </c>
      <c r="DI262" s="282" t="str">
        <f>IF(H262&gt; 0,(COUNTIFS(FRACAS!$B$5:$B$9997, H$4, FRACAS!$D$5:$D$9997, "&lt;="&amp;H262)), "" )</f>
        <v/>
      </c>
      <c r="DJ262" s="282" t="str">
        <f>IF(I262&gt; 0,(COUNTIFS(FRACAS!$B$5:$B$9997, I$4, FRACAS!$D$5:$D$9997, "&lt;="&amp;I262)), "" )</f>
        <v/>
      </c>
      <c r="DK262" s="282" t="str">
        <f>IF(J262&gt; 0,(COUNTIFS(FRACAS!$B$5:$B$9997, J$4, FRACAS!$D$5:$D$9997, "&lt;="&amp;J262)), "" )</f>
        <v/>
      </c>
      <c r="DL262" s="282" t="str">
        <f>IF(K262&gt; 0,(COUNTIFS(FRACAS!$B$5:$B$9997, K$4, FRACAS!$D$5:$D$9997, "&lt;="&amp;K262)), "" )</f>
        <v/>
      </c>
      <c r="DM262" s="282" t="str">
        <f>IF(L262&gt; 0,(COUNTIFS(FRACAS!$B$5:$B$9997, L$4, FRACAS!$D$5:$D$9997, "&lt;="&amp;L262)), "" )</f>
        <v/>
      </c>
      <c r="DN262" s="282" t="str">
        <f>IF(M262&gt; 0,(COUNTIFS(FRACAS!$B$5:$B$9997, M$4, FRACAS!$D$5:$D$9997, "&lt;="&amp;M262)), "" )</f>
        <v/>
      </c>
      <c r="DO262" s="308"/>
      <c r="DP262" s="276"/>
      <c r="DQ262" s="276"/>
      <c r="DR262" s="276"/>
      <c r="DS262" s="276"/>
      <c r="DT262" s="276"/>
      <c r="DU262" s="276"/>
      <c r="DV262" s="276"/>
      <c r="DW262" s="276"/>
      <c r="DX262" s="276"/>
      <c r="DY262" s="276"/>
      <c r="DZ262" s="276"/>
      <c r="EA262" s="276"/>
      <c r="EB262" s="276"/>
      <c r="EC262" s="276"/>
      <c r="ED262" s="276"/>
      <c r="EE262" s="276"/>
      <c r="EF262" s="276"/>
      <c r="EG262" s="276"/>
      <c r="EH262" s="276"/>
      <c r="EI262" s="276"/>
      <c r="EJ262" s="276"/>
      <c r="EK262" s="276"/>
      <c r="EL262" s="276"/>
      <c r="EM262" s="276"/>
      <c r="EN262" s="276"/>
      <c r="EO262" s="276"/>
      <c r="EP262" s="276"/>
      <c r="EQ262" s="276"/>
      <c r="ER262" s="276"/>
      <c r="ES262" s="276"/>
      <c r="ET262" s="276"/>
      <c r="EU262" s="276"/>
      <c r="EV262" s="276"/>
      <c r="EW262" s="276"/>
      <c r="EX262" s="276"/>
      <c r="EY262" s="276"/>
      <c r="EZ262" s="276"/>
      <c r="FA262" s="276"/>
      <c r="FB262" s="277"/>
      <c r="JN262" s="310"/>
      <c r="JO262" s="309"/>
      <c r="JP262" s="309"/>
      <c r="JQ262" s="309"/>
      <c r="JR262" s="309"/>
      <c r="JS262" s="309"/>
      <c r="JT262" s="309"/>
      <c r="JU262" s="309"/>
      <c r="JV262" s="309"/>
      <c r="JW262" s="309"/>
      <c r="JX262" s="309"/>
      <c r="JY262" s="309"/>
      <c r="JZ262" s="309"/>
      <c r="KA262" s="309"/>
      <c r="KB262" s="309"/>
      <c r="KC262" s="309"/>
      <c r="KD262" s="309"/>
      <c r="KE262" s="309"/>
      <c r="KF262" s="309"/>
      <c r="KG262" s="309"/>
      <c r="KH262" s="309"/>
      <c r="KI262" s="309"/>
      <c r="KJ262" s="309"/>
      <c r="KK262" s="309"/>
      <c r="KL262" s="309"/>
      <c r="KM262" s="309"/>
      <c r="KN262" s="309"/>
      <c r="KO262" s="309"/>
      <c r="KP262" s="309"/>
      <c r="KQ262" s="309"/>
      <c r="KR262" s="309"/>
      <c r="KS262" s="309"/>
      <c r="KT262" s="309"/>
      <c r="KU262" s="309"/>
      <c r="KV262" s="309"/>
      <c r="KW262" s="309"/>
      <c r="KX262" s="309"/>
      <c r="KY262" s="309"/>
      <c r="KZ262" s="309"/>
      <c r="LA262" s="309"/>
      <c r="LC262" s="302" t="str">
        <f t="shared" ref="LC262:LC325" si="27">DD262</f>
        <v/>
      </c>
      <c r="LD262" s="354" t="str" cm="1">
        <f t="array" ref="LD262">IFERROR(
    (((D262/FRACAS!$AY$1)*60))
    /
    (((D262/FRACAS!$AY$1)*60) + SUMPRODUCT((FRACAS!$B$5:$B$9997=D$4)*(FRACAS!$D$5:$D$9997&lt;=D262)*(IFERROR(FRACAS!$AM$5:$AM$9997,0)))
    ),"")</f>
        <v/>
      </c>
      <c r="LE262" s="354" t="str" cm="1">
        <f t="array" ref="LE262">IFERROR(
    (((E262/FRACAS!$AY$1)*60))
    /
    (((E262/FRACAS!$AY$1)*60) + SUMPRODUCT((FRACAS!$B$5:$B$9997=E$4)*(FRACAS!$D$5:$D$9997&lt;=E262)*(IFERROR(FRACAS!$AM$5:$AM$9997,0)))
    ),"")</f>
        <v/>
      </c>
      <c r="LF262" s="354" t="str" cm="1">
        <f t="array" ref="LF262">IFERROR(
    (((F262/FRACAS!$AY$1)*60))
    /
    (((F262/FRACAS!$AY$1)*60) + SUMPRODUCT((FRACAS!$B$5:$B$9997=F$4)*(FRACAS!$D$5:$D$9997&lt;=F262)*(IFERROR(FRACAS!$AM$5:$AM$9997,0)))
    ),"")</f>
        <v/>
      </c>
      <c r="LG262" s="354" t="str" cm="1">
        <f t="array" ref="LG262">IFERROR(
    (((G262/FRACAS!$AY$1)*60))
    /
    (((G262/FRACAS!$AY$1)*60) + SUMPRODUCT((FRACAS!$B$5:$B$9997=G$4)*(FRACAS!$D$5:$D$9997&lt;=G262)*(IFERROR(FRACAS!$AM$5:$AM$9997,0)))
    ),"")</f>
        <v/>
      </c>
      <c r="LH262" s="354" t="str" cm="1">
        <f t="array" ref="LH262">IFERROR(
    (((H262/FRACAS!$AY$1)*60))
    /
    (((H262/FRACAS!$AY$1)*60) + SUMPRODUCT((FRACAS!$B$5:$B$9997=H$4)*(FRACAS!$D$5:$D$9997&lt;=H262)*(IFERROR(FRACAS!$AM$5:$AM$9997,0)))
    ),"")</f>
        <v/>
      </c>
      <c r="LI262" s="354" t="str" cm="1">
        <f t="array" ref="LI262">IFERROR(
    (((I262/FRACAS!$AY$1)*60))
    /
    (((I262/FRACAS!$AY$1)*60) + SUMPRODUCT((FRACAS!$B$5:$B$9997=I$4)*(FRACAS!$D$5:$D$9997&lt;=I262)*(IFERROR(FRACAS!$AM$5:$AM$9997,0)))
    ),"")</f>
        <v/>
      </c>
      <c r="LJ262" s="354" t="str" cm="1">
        <f t="array" ref="LJ262">IFERROR(
    (((J262/FRACAS!$AY$1)*60))
    /
    (((J262/FRACAS!$AY$1)*60) + SUMPRODUCT((FRACAS!$B$5:$B$9997=J$4)*(FRACAS!$D$5:$D$9997&lt;=J262)*(IFERROR(FRACAS!$AM$5:$AM$9997,0)))
    ),"")</f>
        <v/>
      </c>
      <c r="LK262" s="354" t="str" cm="1">
        <f t="array" ref="LK262">IFERROR(
    (((K262/FRACAS!$AY$1)*60))
    /
    (((K262/FRACAS!$AY$1)*60) + SUMPRODUCT((FRACAS!$B$5:$B$9997=K$4)*(FRACAS!$D$5:$D$9997&lt;=K262)*(IFERROR(FRACAS!$AM$5:$AM$9997,0)))
    ),"")</f>
        <v/>
      </c>
      <c r="LL262" s="354" t="str" cm="1">
        <f t="array" ref="LL262">IFERROR(
    (((L262/FRACAS!$AY$1)*60))
    /
    (((L262/FRACAS!$AY$1)*60) + SUMPRODUCT((FRACAS!$B$5:$B$9997=L$4)*(FRACAS!$D$5:$D$9997&lt;=L262)*(IFERROR(FRACAS!$AM$5:$AM$9997,0)))
    ),"")</f>
        <v/>
      </c>
      <c r="LM262" s="354" t="str" cm="1">
        <f t="array" ref="LM262">IFERROR(
    (((M262/FRACAS!$AY$1)*60))
    /
    (((M262/FRACAS!$AY$1)*60) + SUMPRODUCT((FRACAS!$B$5:$B$9997=M$4)*(FRACAS!$D$5:$D$9997&lt;=M262)*(IFERROR(FRACAS!$AM$5:$AM$9997,0)))
    ),"")</f>
        <v/>
      </c>
      <c r="LN262" s="308"/>
      <c r="LO262" s="276"/>
      <c r="LP262" s="276"/>
      <c r="LQ262" s="276"/>
      <c r="LR262" s="276"/>
      <c r="LS262" s="276"/>
      <c r="LT262" s="276"/>
      <c r="LU262" s="276"/>
      <c r="LV262" s="276"/>
      <c r="LW262" s="276"/>
      <c r="LX262" s="276"/>
      <c r="LY262" s="276"/>
      <c r="LZ262" s="276"/>
      <c r="MA262" s="276"/>
      <c r="MB262" s="276"/>
      <c r="MC262" s="276"/>
      <c r="MD262" s="276"/>
      <c r="ME262" s="276"/>
      <c r="MF262" s="276"/>
      <c r="MG262" s="276"/>
      <c r="MH262" s="276"/>
      <c r="MI262" s="276"/>
      <c r="MJ262" s="276"/>
      <c r="MK262" s="276"/>
      <c r="ML262" s="276"/>
      <c r="MM262" s="276"/>
      <c r="MN262" s="276"/>
      <c r="MO262" s="276"/>
      <c r="MP262" s="276"/>
      <c r="MQ262" s="276"/>
      <c r="MR262" s="276"/>
      <c r="MS262" s="276"/>
      <c r="MT262" s="276"/>
      <c r="MU262" s="276"/>
      <c r="MV262" s="276"/>
      <c r="MW262" s="276"/>
      <c r="MX262" s="276"/>
      <c r="MY262" s="276"/>
      <c r="MZ262" s="276"/>
      <c r="NA262" s="277"/>
      <c r="ND262" s="345">
        <f t="shared" ref="ND262:ND325" si="28">SUM(D262:M262)</f>
        <v>0</v>
      </c>
      <c r="NE262" s="346" t="str">
        <f t="shared" si="26"/>
        <v/>
      </c>
      <c r="NF262" s="347" t="str" cm="1">
        <f t="array" ref="NF262">IF($ND262=0,"",(IFERROR( (IFERROR($ND262/FRACAS!$AY$1*60,0) - SUMPRODUCT( (FRACAS!$K$5:$K$9999=NF$2) * IFERROR(FRACAS!$AN$5:$AN$9999,0) ) ) / IFERROR($ND262/FRACAS!$AY$1*60,0), 1 )))</f>
        <v/>
      </c>
      <c r="NG262" s="347" t="str" cm="1">
        <f t="array" ref="NG262">IF($ND262=0,"",(IFERROR( (IFERROR($ND262/FRACAS!$AY$1*60,0) - SUMPRODUCT( (FRACAS!$K$5:$K$9999=NG$2) * IFERROR(FRACAS!$AN$5:$AN$9999,0) ) ) / IFERROR($ND262/FRACAS!$AY$1*60,0), 1 )))</f>
        <v/>
      </c>
      <c r="NH262" s="347" t="str" cm="1">
        <f t="array" ref="NH262">IF($ND262=0,"",(IFERROR( (IFERROR($ND262/FRACAS!$AY$1*60,0) - SUMPRODUCT( (FRACAS!$K$5:$K$9999=NH$2) * IFERROR(FRACAS!$AN$5:$AN$9999,0) ) ) / IFERROR($ND262/FRACAS!$AY$1*60,0), 1 )))</f>
        <v/>
      </c>
      <c r="NI262" s="347" t="str" cm="1">
        <f t="array" ref="NI262">IF($ND262=0,"",(IFERROR( (IFERROR($ND262/FRACAS!$AY$1*60,0) - SUMPRODUCT( (FRACAS!$K$5:$K$9999=NI$2) * IFERROR(FRACAS!$AN$5:$AN$9999,0) ) ) / IFERROR($ND262/FRACAS!$AY$1*60,0), 1 )))</f>
        <v/>
      </c>
      <c r="NJ262" s="347" t="str" cm="1">
        <f t="array" ref="NJ262">IF($ND262=0,"",(IFERROR( (IFERROR($ND262/FRACAS!$AY$1*60,0) - SUMPRODUCT( (FRACAS!$K$5:$K$9999=NJ$2) * IFERROR(FRACAS!$AN$5:$AN$9999,0) ) ) / IFERROR($ND262/FRACAS!$AY$1*60,0), 1 )))</f>
        <v/>
      </c>
      <c r="NK262" s="347" t="str" cm="1">
        <f t="array" ref="NK262">IF($ND262=0,"",(IFERROR( (IFERROR($ND262/FRACAS!$AY$1*60,0) - SUMPRODUCT( (FRACAS!$K$5:$K$9999=NK$2) * IFERROR(FRACAS!$AN$5:$AN$9999,0) ) ) / IFERROR($ND262/FRACAS!$AY$1*60,0), 1 )))</f>
        <v/>
      </c>
      <c r="NL262" s="347" t="str" cm="1">
        <f t="array" ref="NL262">IF($ND262=0,"",(IFERROR( (IFERROR($ND262/FRACAS!$AY$1*60,0) - SUMPRODUCT( (FRACAS!$K$5:$K$9999=NL$2) * IFERROR(FRACAS!$AN$5:$AN$9999,0) ) ) / IFERROR($ND262/FRACAS!$AY$1*60,0), 1 )))</f>
        <v/>
      </c>
      <c r="NM262" s="347" t="str" cm="1">
        <f t="array" ref="NM262">IF($ND262=0,"",(IFERROR( (IFERROR($ND262/FRACAS!$AY$1*60,0) - SUMPRODUCT( (FRACAS!$K$5:$K$9999=NM$2) * IFERROR(FRACAS!$AN$5:$AN$9999,0) ) ) / IFERROR($ND262/FRACAS!$AY$1*60,0), 1 )))</f>
        <v/>
      </c>
      <c r="NN262" s="347" t="str" cm="1">
        <f t="array" ref="NN262">IF($ND262=0,"",(IFERROR( (IFERROR($ND262/FRACAS!$AY$1*60,0) - SUMPRODUCT( (FRACAS!$K$5:$K$9999=NN$2) * IFERROR(FRACAS!$AN$5:$AN$9999,0) ) ) / IFERROR($ND262/FRACAS!$AY$1*60,0), 1 )))</f>
        <v/>
      </c>
      <c r="NO262" s="347" t="str" cm="1">
        <f t="array" ref="NO262">IF($ND262=0,"",(IFERROR( (IFERROR($ND262/FRACAS!$AY$1*60,0) - SUMPRODUCT( (FRACAS!$K$5:$K$9999=NO$2) * IFERROR(FRACAS!$AN$5:$AN$9999,0) ) ) / IFERROR($ND262/FRACAS!$AY$1*60,0), 1 )))</f>
        <v/>
      </c>
      <c r="NP262" s="347" t="str" cm="1">
        <f t="array" ref="NP262">IF($ND262=0,"",(IFERROR( (IFERROR($ND262/FRACAS!$AY$1*60,0) - SUMPRODUCT( (FRACAS!$K$5:$K$9999=NP$2) * IFERROR(FRACAS!$AN$5:$AN$9999,0) ) ) / IFERROR($ND262/FRACAS!$AY$1*60,0), 1 )))</f>
        <v/>
      </c>
      <c r="NQ262" s="347" t="str" cm="1">
        <f t="array" ref="NQ262">IF($ND262=0,"",(IFERROR( (IFERROR($ND262/FRACAS!$AY$1*60,0) - SUMPRODUCT( (FRACAS!$K$5:$K$9999=NQ$2) * IFERROR(FRACAS!$AN$5:$AN$9999,0) ) ) / IFERROR($ND262/FRACAS!$AY$1*60,0), 1 )))</f>
        <v/>
      </c>
      <c r="NR262" s="347" t="str" cm="1">
        <f t="array" ref="NR262">IF($ND262=0,"",(IFERROR( (IFERROR($ND262/FRACAS!$AY$1*60,0) - SUMPRODUCT( (FRACAS!$K$5:$K$9999=NR$2) * IFERROR(FRACAS!$AN$5:$AN$9999,0) ) ) / IFERROR($ND262/FRACAS!$AY$1*60,0), 1 )))</f>
        <v/>
      </c>
      <c r="NS262" s="347" t="str" cm="1">
        <f t="array" ref="NS262">IF($ND262=0,"",(IFERROR( (IFERROR($ND262/FRACAS!$AY$1*60,0) - SUMPRODUCT( (FRACAS!$K$5:$K$9999=NS$2) * IFERROR(FRACAS!$AN$5:$AN$9999,0) ) ) / IFERROR($ND262/FRACAS!$AY$1*60,0), 1 )))</f>
        <v/>
      </c>
      <c r="NT262" s="347" t="str" cm="1">
        <f t="array" ref="NT262">IF($ND262=0,"",(IFERROR( (IFERROR($ND262/FRACAS!$AY$1*60,0) - SUMPRODUCT( (FRACAS!$K$5:$K$9999=NT$2) * IFERROR(FRACAS!$AN$5:$AN$9999,0) ) ) / IFERROR($ND262/FRACAS!$AY$1*60,0), 1 )))</f>
        <v/>
      </c>
      <c r="NU262" s="347" t="str" cm="1">
        <f t="array" ref="NU262">IF($ND262=0,"",(IFERROR( (IFERROR($ND262/FRACAS!$AY$1*60,0) - SUMPRODUCT( (FRACAS!$K$5:$K$9999=NU$2) * IFERROR(FRACAS!$AN$5:$AN$9999,0) ) ) / IFERROR($ND262/FRACAS!$AY$1*60,0), 1 )))</f>
        <v/>
      </c>
      <c r="NV262" s="347" t="str" cm="1">
        <f t="array" ref="NV262">IF($ND262=0,"",(IFERROR( (IFERROR($ND262/FRACAS!$AY$1*60,0) - SUMPRODUCT( (FRACAS!$K$5:$K$9999=NV$2) * IFERROR(FRACAS!$AN$5:$AN$9999,0) ) ) / IFERROR($ND262/FRACAS!$AY$1*60,0), 1 )))</f>
        <v/>
      </c>
      <c r="NW262" s="347" t="str" cm="1">
        <f t="array" ref="NW262">IF($ND262=0,"",(IFERROR( (IFERROR($ND262/FRACAS!$AY$1*60,0) - SUMPRODUCT( (FRACAS!$K$5:$K$9999=NW$2) * IFERROR(FRACAS!$AN$5:$AN$9999,0) ) ) / IFERROR($ND262/FRACAS!$AY$1*60,0), 1 )))</f>
        <v/>
      </c>
      <c r="NX262" s="347" t="str" cm="1">
        <f t="array" ref="NX262">IF($ND262=0,"",(IFERROR( (IFERROR($ND262/FRACAS!$AY$1*60,0) - SUMPRODUCT( (FRACAS!$K$5:$K$9999=NX$2) * IFERROR(FRACAS!$AN$5:$AN$9999,0) ) ) / IFERROR($ND262/FRACAS!$AY$1*60,0), 1 )))</f>
        <v/>
      </c>
      <c r="NY262" s="347" t="str" cm="1">
        <f t="array" ref="NY262">IF($ND262=0,"",(IFERROR( (IFERROR($ND262/FRACAS!$AY$1*60,0) - SUMPRODUCT( (FRACAS!$K$5:$K$9999=NY$2) * IFERROR(FRACAS!$AN$5:$AN$9999,0) ) ) / IFERROR($ND262/FRACAS!$AY$1*60,0), 1 )))</f>
        <v/>
      </c>
      <c r="NZ262" s="347" t="str" cm="1">
        <f t="array" ref="NZ262">IF($ND262=0,"",(IFERROR( (IFERROR($ND262/FRACAS!$AY$1*60,0) - SUMPRODUCT( (FRACAS!$K$5:$K$9999=NZ$2) * IFERROR(FRACAS!$AN$5:$AN$9999,0) ) ) / IFERROR($ND262/FRACAS!$AY$1*60,0), 1 )))</f>
        <v/>
      </c>
      <c r="OA262" s="347" t="str" cm="1">
        <f t="array" ref="OA262">IF($ND262=0,"",(IFERROR( (IFERROR($ND262/FRACAS!$AY$1*60,0) - SUMPRODUCT( (FRACAS!$K$5:$K$9999=OA$2) * IFERROR(FRACAS!$AN$5:$AN$9999,0) ) ) / IFERROR($ND262/FRACAS!$AY$1*60,0), 1 )))</f>
        <v/>
      </c>
      <c r="OB262" s="347" t="str" cm="1">
        <f t="array" ref="OB262">IF($ND262=0,"",(IFERROR( (IFERROR($ND262/FRACAS!$AY$1*60,0) - SUMPRODUCT( (FRACAS!$K$5:$K$9999=OB$2) * IFERROR(FRACAS!$AN$5:$AN$9999,0) ) ) / IFERROR($ND262/FRACAS!$AY$1*60,0), 1 )))</f>
        <v/>
      </c>
      <c r="OC262" s="347" t="str" cm="1">
        <f t="array" ref="OC262">IF($ND262=0,"",(IFERROR( (IFERROR($ND262/FRACAS!$AY$1*60,0) - SUMPRODUCT( (FRACAS!$K$5:$K$9999=OC$2) * IFERROR(FRACAS!$AN$5:$AN$9999,0) ) ) / IFERROR($ND262/FRACAS!$AY$1*60,0), 1 )))</f>
        <v/>
      </c>
      <c r="OD262" s="347" t="str" cm="1">
        <f t="array" ref="OD262">IF($ND262=0,"",(IFERROR( (IFERROR($ND262/FRACAS!$AY$1*60,0) - SUMPRODUCT( (FRACAS!$K$5:$K$9999=OD$2) * IFERROR(FRACAS!$AN$5:$AN$9999,0) ) ) / IFERROR($ND262/FRACAS!$AY$1*60,0), 1 )))</f>
        <v/>
      </c>
      <c r="OE262" s="347" t="str" cm="1">
        <f t="array" ref="OE262">IF($ND262=0,"",(IFERROR( (IFERROR($ND262/FRACAS!$AY$1*60,0) - SUMPRODUCT( (FRACAS!$K$5:$K$9999=OE$2) * IFERROR(FRACAS!$AN$5:$AN$9999,0) ) ) / IFERROR($ND262/FRACAS!$AY$1*60,0), 1 )))</f>
        <v/>
      </c>
      <c r="OF262" s="347" t="str" cm="1">
        <f t="array" ref="OF262">IF($ND262=0,"",(IFERROR( (IFERROR($ND262/FRACAS!$AY$1*60,0) - SUMPRODUCT( (FRACAS!$K$5:$K$9999=OF$2) * IFERROR(FRACAS!$AN$5:$AN$9999,0) ) ) / IFERROR($ND262/FRACAS!$AY$1*60,0), 1 )))</f>
        <v/>
      </c>
      <c r="OG262" s="347" t="str" cm="1">
        <f t="array" ref="OG262">IF($ND262=0,"",(IFERROR( (IFERROR($ND262/FRACAS!$AY$1*60,0) - SUMPRODUCT( (FRACAS!$K$5:$K$9999=OG$2) * IFERROR(FRACAS!$AN$5:$AN$9999,0) ) ) / IFERROR($ND262/FRACAS!$AY$1*60,0), 1 )))</f>
        <v/>
      </c>
      <c r="OH262" s="347" t="str" cm="1">
        <f t="array" ref="OH262">IF($ND262=0,"",(IFERROR( (IFERROR($ND262/FRACAS!$AY$1*60,0) - SUMPRODUCT( (FRACAS!$K$5:$K$9999=OH$2) * IFERROR(FRACAS!$AN$5:$AN$9999,0) ) ) / IFERROR($ND262/FRACAS!$AY$1*60,0), 1 )))</f>
        <v/>
      </c>
      <c r="OI262" s="347" t="str" cm="1">
        <f t="array" ref="OI262">IF($ND262=0,"",(IFERROR( (IFERROR($ND262/FRACAS!$AY$1*60,0) - SUMPRODUCT( (FRACAS!$K$5:$K$9999=OI$2) * IFERROR(FRACAS!$AN$5:$AN$9999,0) ) ) / IFERROR($ND262/FRACAS!$AY$1*60,0), 1 )))</f>
        <v/>
      </c>
      <c r="OJ262" s="347" t="str" cm="1">
        <f t="array" ref="OJ262">IF($ND262=0,"",(IFERROR( (IFERROR($ND262/FRACAS!$AY$1*60,0) - SUMPRODUCT( (FRACAS!$K$5:$K$9999=OJ$2) * IFERROR(FRACAS!$AN$5:$AN$9999,0) ) ) / IFERROR($ND262/FRACAS!$AY$1*60,0), 1 )))</f>
        <v/>
      </c>
      <c r="OK262" s="347" t="str" cm="1">
        <f t="array" ref="OK262">IF($ND262=0,"",(IFERROR( (IFERROR($ND262/FRACAS!$AY$1*60,0) - SUMPRODUCT( (FRACAS!$K$5:$K$9999=OK$2) * IFERROR(FRACAS!$AN$5:$AN$9999,0) ) ) / IFERROR($ND262/FRACAS!$AY$1*60,0), 1 )))</f>
        <v/>
      </c>
      <c r="OL262" s="347" t="str" cm="1">
        <f t="array" ref="OL262">IF($ND262=0,"",(IFERROR( (IFERROR($ND262/FRACAS!$AY$1*60,0) - SUMPRODUCT( (FRACAS!$K$5:$K$9999=OL$2) * IFERROR(FRACAS!$AN$5:$AN$9999,0) ) ) / IFERROR($ND262/FRACAS!$AY$1*60,0), 1 )))</f>
        <v/>
      </c>
      <c r="OM262" s="347" t="str" cm="1">
        <f t="array" ref="OM262">IF($ND262=0,"",(IFERROR( (IFERROR($ND262/FRACAS!$AY$1*60,0) - SUMPRODUCT( (FRACAS!$K$5:$K$9999=OM$2) * IFERROR(FRACAS!$AN$5:$AN$9999,0) ) ) / IFERROR($ND262/FRACAS!$AY$1*60,0), 1 )))</f>
        <v/>
      </c>
      <c r="ON262" s="347" t="str" cm="1">
        <f t="array" ref="ON262">IF($ND262=0,"",(IFERROR( (IFERROR($ND262/FRACAS!$AY$1*60,0) - SUMPRODUCT( (FRACAS!$K$5:$K$9999=ON$2) * IFERROR(FRACAS!$AN$5:$AN$9999,0) ) ) / IFERROR($ND262/FRACAS!$AY$1*60,0), 1 )))</f>
        <v/>
      </c>
    </row>
    <row r="263" spans="2:404" ht="15" customHeight="1">
      <c r="B263" s="301" t="s">
        <v>266</v>
      </c>
      <c r="C263" s="302">
        <v>47067</v>
      </c>
      <c r="D263" s="279"/>
      <c r="E263" s="279"/>
      <c r="F263" s="279"/>
      <c r="G263" s="279"/>
      <c r="H263" s="279"/>
      <c r="I263" s="279"/>
      <c r="J263" s="279"/>
      <c r="K263" s="279"/>
      <c r="L263" s="279"/>
      <c r="M263" s="280"/>
      <c r="N263" s="305"/>
      <c r="O263" s="279"/>
      <c r="P263" s="279"/>
      <c r="Q263" s="279"/>
      <c r="R263" s="279"/>
      <c r="S263" s="279"/>
      <c r="T263" s="279"/>
      <c r="U263" s="279"/>
      <c r="V263" s="279"/>
      <c r="W263" s="279"/>
      <c r="X263" s="279"/>
      <c r="Y263" s="279"/>
      <c r="Z263" s="279"/>
      <c r="AA263" s="279"/>
      <c r="AB263" s="279"/>
      <c r="AC263" s="279"/>
      <c r="AD263" s="279"/>
      <c r="AE263" s="279"/>
      <c r="AF263" s="279"/>
      <c r="AG263" s="279"/>
      <c r="AH263" s="279"/>
      <c r="AI263" s="279"/>
      <c r="AJ263" s="279"/>
      <c r="AK263" s="279"/>
      <c r="AL263" s="279"/>
      <c r="AM263" s="279"/>
      <c r="AN263" s="279"/>
      <c r="AO263" s="279"/>
      <c r="AP263" s="279"/>
      <c r="AQ263" s="279"/>
      <c r="AR263" s="279"/>
      <c r="AS263" s="279"/>
      <c r="AT263" s="279"/>
      <c r="AU263" s="279"/>
      <c r="AV263" s="279"/>
      <c r="AW263" s="279"/>
      <c r="AX263" s="279"/>
      <c r="AY263" s="279"/>
      <c r="AZ263" s="279"/>
      <c r="BA263" s="280"/>
      <c r="BB263" s="266"/>
      <c r="BD263" s="352"/>
      <c r="BE263" s="352"/>
      <c r="BF263" s="352"/>
      <c r="BG263" s="352"/>
      <c r="BH263" s="352"/>
      <c r="BI263" s="352"/>
      <c r="BJ263" s="352"/>
      <c r="BK263" s="352"/>
      <c r="BL263" s="352"/>
      <c r="BM263" s="352"/>
      <c r="BN263" s="352"/>
      <c r="BO263" s="352"/>
      <c r="BP263" s="352"/>
      <c r="BQ263" s="352"/>
      <c r="BR263" s="352"/>
      <c r="BS263" s="352"/>
      <c r="BT263" s="352"/>
      <c r="BU263" s="352"/>
      <c r="BV263" s="352"/>
      <c r="BW263" s="352"/>
      <c r="BX263" s="352"/>
      <c r="BY263" s="352"/>
      <c r="BZ263" s="352"/>
      <c r="CA263" s="352"/>
      <c r="CB263" s="352"/>
      <c r="CC263" s="352"/>
      <c r="CD263" s="352"/>
      <c r="CE263" s="352"/>
      <c r="CF263" s="352"/>
      <c r="CG263" s="352"/>
      <c r="CH263" s="352"/>
      <c r="CI263" s="352"/>
      <c r="CJ263" s="352"/>
      <c r="CK263" s="352"/>
      <c r="CL263" s="352"/>
      <c r="CM263" s="352"/>
      <c r="CN263" s="352"/>
      <c r="CO263" s="352"/>
      <c r="CP263" s="352"/>
      <c r="CQ263" s="352"/>
      <c r="CR263" s="352"/>
      <c r="CS263" s="352"/>
      <c r="CT263" s="352"/>
      <c r="CU263" s="352"/>
      <c r="CV263" s="352"/>
      <c r="CW263" s="352"/>
      <c r="CX263" s="352"/>
      <c r="CY263" s="352"/>
      <c r="CZ263" s="352"/>
      <c r="DA263" s="352"/>
      <c r="DC263" s="266">
        <f t="shared" si="24"/>
        <v>0</v>
      </c>
      <c r="DD263" s="302" t="str">
        <f t="shared" si="25"/>
        <v/>
      </c>
      <c r="DE263" s="328" t="str">
        <f>IF(D263&gt; 0,(COUNTIFS(FRACAS!$B$5:$B$9997, D$4, FRACAS!$D$5:$D$9997, "&lt;="&amp;D263)), "" )</f>
        <v/>
      </c>
      <c r="DF263" s="282" t="str">
        <f>IF(E263&gt; 0,(COUNTIFS(FRACAS!$B$5:$B$9997, E$4, FRACAS!$D$5:$D$9997, "&lt;="&amp;E263)), "" )</f>
        <v/>
      </c>
      <c r="DG263" s="282" t="str">
        <f>IF(F263&gt; 0,(COUNTIFS(FRACAS!$B$5:$B$9997, F$4, FRACAS!$D$5:$D$9997, "&lt;="&amp;F263)), "" )</f>
        <v/>
      </c>
      <c r="DH263" s="282" t="str">
        <f>IF(G263&gt; 0,(COUNTIFS(FRACAS!$B$5:$B$9997, G$4, FRACAS!$D$5:$D$9997, "&lt;="&amp;G263)), "" )</f>
        <v/>
      </c>
      <c r="DI263" s="282" t="str">
        <f>IF(H263&gt; 0,(COUNTIFS(FRACAS!$B$5:$B$9997, H$4, FRACAS!$D$5:$D$9997, "&lt;="&amp;H263)), "" )</f>
        <v/>
      </c>
      <c r="DJ263" s="282" t="str">
        <f>IF(I263&gt; 0,(COUNTIFS(FRACAS!$B$5:$B$9997, I$4, FRACAS!$D$5:$D$9997, "&lt;="&amp;I263)), "" )</f>
        <v/>
      </c>
      <c r="DK263" s="282" t="str">
        <f>IF(J263&gt; 0,(COUNTIFS(FRACAS!$B$5:$B$9997, J$4, FRACAS!$D$5:$D$9997, "&lt;="&amp;J263)), "" )</f>
        <v/>
      </c>
      <c r="DL263" s="282" t="str">
        <f>IF(K263&gt; 0,(COUNTIFS(FRACAS!$B$5:$B$9997, K$4, FRACAS!$D$5:$D$9997, "&lt;="&amp;K263)), "" )</f>
        <v/>
      </c>
      <c r="DM263" s="282" t="str">
        <f>IF(L263&gt; 0,(COUNTIFS(FRACAS!$B$5:$B$9997, L$4, FRACAS!$D$5:$D$9997, "&lt;="&amp;L263)), "" )</f>
        <v/>
      </c>
      <c r="DN263" s="282" t="str">
        <f>IF(M263&gt; 0,(COUNTIFS(FRACAS!$B$5:$B$9997, M$4, FRACAS!$D$5:$D$9997, "&lt;="&amp;M263)), "" )</f>
        <v/>
      </c>
      <c r="DO263" s="308"/>
      <c r="DP263" s="276"/>
      <c r="DQ263" s="276"/>
      <c r="DR263" s="276"/>
      <c r="DS263" s="276"/>
      <c r="DT263" s="276"/>
      <c r="DU263" s="276"/>
      <c r="DV263" s="276"/>
      <c r="DW263" s="276"/>
      <c r="DX263" s="276"/>
      <c r="DY263" s="276"/>
      <c r="DZ263" s="276"/>
      <c r="EA263" s="276"/>
      <c r="EB263" s="276"/>
      <c r="EC263" s="276"/>
      <c r="ED263" s="276"/>
      <c r="EE263" s="276"/>
      <c r="EF263" s="276"/>
      <c r="EG263" s="276"/>
      <c r="EH263" s="276"/>
      <c r="EI263" s="276"/>
      <c r="EJ263" s="276"/>
      <c r="EK263" s="276"/>
      <c r="EL263" s="276"/>
      <c r="EM263" s="276"/>
      <c r="EN263" s="276"/>
      <c r="EO263" s="276"/>
      <c r="EP263" s="276"/>
      <c r="EQ263" s="276"/>
      <c r="ER263" s="276"/>
      <c r="ES263" s="276"/>
      <c r="ET263" s="276"/>
      <c r="EU263" s="276"/>
      <c r="EV263" s="276"/>
      <c r="EW263" s="276"/>
      <c r="EX263" s="276"/>
      <c r="EY263" s="276"/>
      <c r="EZ263" s="276"/>
      <c r="FA263" s="276"/>
      <c r="FB263" s="277"/>
      <c r="JN263" s="310"/>
      <c r="JO263" s="309"/>
      <c r="JP263" s="309"/>
      <c r="JQ263" s="309"/>
      <c r="JR263" s="309"/>
      <c r="JS263" s="309"/>
      <c r="JT263" s="309"/>
      <c r="JU263" s="309"/>
      <c r="JV263" s="309"/>
      <c r="JW263" s="309"/>
      <c r="JX263" s="309"/>
      <c r="JY263" s="309"/>
      <c r="JZ263" s="309"/>
      <c r="KA263" s="309"/>
      <c r="KB263" s="309"/>
      <c r="KC263" s="309"/>
      <c r="KD263" s="309"/>
      <c r="KE263" s="309"/>
      <c r="KF263" s="309"/>
      <c r="KG263" s="309"/>
      <c r="KH263" s="309"/>
      <c r="KI263" s="309"/>
      <c r="KJ263" s="309"/>
      <c r="KK263" s="309"/>
      <c r="KL263" s="309"/>
      <c r="KM263" s="309"/>
      <c r="KN263" s="309"/>
      <c r="KO263" s="309"/>
      <c r="KP263" s="309"/>
      <c r="KQ263" s="309"/>
      <c r="KR263" s="309"/>
      <c r="KS263" s="309"/>
      <c r="KT263" s="309"/>
      <c r="KU263" s="309"/>
      <c r="KV263" s="309"/>
      <c r="KW263" s="309"/>
      <c r="KX263" s="309"/>
      <c r="KY263" s="309"/>
      <c r="KZ263" s="309"/>
      <c r="LA263" s="309"/>
      <c r="LC263" s="302" t="str">
        <f t="shared" si="27"/>
        <v/>
      </c>
      <c r="LD263" s="354" t="str" cm="1">
        <f t="array" ref="LD263">IFERROR(
    (((D263/FRACAS!$AY$1)*60))
    /
    (((D263/FRACAS!$AY$1)*60) + SUMPRODUCT((FRACAS!$B$5:$B$9997=D$4)*(FRACAS!$D$5:$D$9997&lt;=D263)*(IFERROR(FRACAS!$AM$5:$AM$9997,0)))
    ),"")</f>
        <v/>
      </c>
      <c r="LE263" s="354" t="str" cm="1">
        <f t="array" ref="LE263">IFERROR(
    (((E263/FRACAS!$AY$1)*60))
    /
    (((E263/FRACAS!$AY$1)*60) + SUMPRODUCT((FRACAS!$B$5:$B$9997=E$4)*(FRACAS!$D$5:$D$9997&lt;=E263)*(IFERROR(FRACAS!$AM$5:$AM$9997,0)))
    ),"")</f>
        <v/>
      </c>
      <c r="LF263" s="354" t="str" cm="1">
        <f t="array" ref="LF263">IFERROR(
    (((F263/FRACAS!$AY$1)*60))
    /
    (((F263/FRACAS!$AY$1)*60) + SUMPRODUCT((FRACAS!$B$5:$B$9997=F$4)*(FRACAS!$D$5:$D$9997&lt;=F263)*(IFERROR(FRACAS!$AM$5:$AM$9997,0)))
    ),"")</f>
        <v/>
      </c>
      <c r="LG263" s="354" t="str" cm="1">
        <f t="array" ref="LG263">IFERROR(
    (((G263/FRACAS!$AY$1)*60))
    /
    (((G263/FRACAS!$AY$1)*60) + SUMPRODUCT((FRACAS!$B$5:$B$9997=G$4)*(FRACAS!$D$5:$D$9997&lt;=G263)*(IFERROR(FRACAS!$AM$5:$AM$9997,0)))
    ),"")</f>
        <v/>
      </c>
      <c r="LH263" s="354" t="str" cm="1">
        <f t="array" ref="LH263">IFERROR(
    (((H263/FRACAS!$AY$1)*60))
    /
    (((H263/FRACAS!$AY$1)*60) + SUMPRODUCT((FRACAS!$B$5:$B$9997=H$4)*(FRACAS!$D$5:$D$9997&lt;=H263)*(IFERROR(FRACAS!$AM$5:$AM$9997,0)))
    ),"")</f>
        <v/>
      </c>
      <c r="LI263" s="354" t="str" cm="1">
        <f t="array" ref="LI263">IFERROR(
    (((I263/FRACAS!$AY$1)*60))
    /
    (((I263/FRACAS!$AY$1)*60) + SUMPRODUCT((FRACAS!$B$5:$B$9997=I$4)*(FRACAS!$D$5:$D$9997&lt;=I263)*(IFERROR(FRACAS!$AM$5:$AM$9997,0)))
    ),"")</f>
        <v/>
      </c>
      <c r="LJ263" s="354" t="str" cm="1">
        <f t="array" ref="LJ263">IFERROR(
    (((J263/FRACAS!$AY$1)*60))
    /
    (((J263/FRACAS!$AY$1)*60) + SUMPRODUCT((FRACAS!$B$5:$B$9997=J$4)*(FRACAS!$D$5:$D$9997&lt;=J263)*(IFERROR(FRACAS!$AM$5:$AM$9997,0)))
    ),"")</f>
        <v/>
      </c>
      <c r="LK263" s="354" t="str" cm="1">
        <f t="array" ref="LK263">IFERROR(
    (((K263/FRACAS!$AY$1)*60))
    /
    (((K263/FRACAS!$AY$1)*60) + SUMPRODUCT((FRACAS!$B$5:$B$9997=K$4)*(FRACAS!$D$5:$D$9997&lt;=K263)*(IFERROR(FRACAS!$AM$5:$AM$9997,0)))
    ),"")</f>
        <v/>
      </c>
      <c r="LL263" s="354" t="str" cm="1">
        <f t="array" ref="LL263">IFERROR(
    (((L263/FRACAS!$AY$1)*60))
    /
    (((L263/FRACAS!$AY$1)*60) + SUMPRODUCT((FRACAS!$B$5:$B$9997=L$4)*(FRACAS!$D$5:$D$9997&lt;=L263)*(IFERROR(FRACAS!$AM$5:$AM$9997,0)))
    ),"")</f>
        <v/>
      </c>
      <c r="LM263" s="354" t="str" cm="1">
        <f t="array" ref="LM263">IFERROR(
    (((M263/FRACAS!$AY$1)*60))
    /
    (((M263/FRACAS!$AY$1)*60) + SUMPRODUCT((FRACAS!$B$5:$B$9997=M$4)*(FRACAS!$D$5:$D$9997&lt;=M263)*(IFERROR(FRACAS!$AM$5:$AM$9997,0)))
    ),"")</f>
        <v/>
      </c>
      <c r="LN263" s="308"/>
      <c r="LO263" s="276"/>
      <c r="LP263" s="276"/>
      <c r="LQ263" s="276"/>
      <c r="LR263" s="276"/>
      <c r="LS263" s="276"/>
      <c r="LT263" s="276"/>
      <c r="LU263" s="276"/>
      <c r="LV263" s="276"/>
      <c r="LW263" s="276"/>
      <c r="LX263" s="276"/>
      <c r="LY263" s="276"/>
      <c r="LZ263" s="276"/>
      <c r="MA263" s="276"/>
      <c r="MB263" s="276"/>
      <c r="MC263" s="276"/>
      <c r="MD263" s="276"/>
      <c r="ME263" s="276"/>
      <c r="MF263" s="276"/>
      <c r="MG263" s="276"/>
      <c r="MH263" s="276"/>
      <c r="MI263" s="276"/>
      <c r="MJ263" s="276"/>
      <c r="MK263" s="276"/>
      <c r="ML263" s="276"/>
      <c r="MM263" s="276"/>
      <c r="MN263" s="276"/>
      <c r="MO263" s="276"/>
      <c r="MP263" s="276"/>
      <c r="MQ263" s="276"/>
      <c r="MR263" s="276"/>
      <c r="MS263" s="276"/>
      <c r="MT263" s="276"/>
      <c r="MU263" s="276"/>
      <c r="MV263" s="276"/>
      <c r="MW263" s="276"/>
      <c r="MX263" s="276"/>
      <c r="MY263" s="276"/>
      <c r="MZ263" s="276"/>
      <c r="NA263" s="277"/>
      <c r="ND263" s="345">
        <f t="shared" si="28"/>
        <v>0</v>
      </c>
      <c r="NE263" s="346" t="str">
        <f t="shared" si="26"/>
        <v/>
      </c>
      <c r="NF263" s="347" t="str" cm="1">
        <f t="array" ref="NF263">IF($ND263=0,"",(IFERROR( (IFERROR($ND263/FRACAS!$AY$1*60,0) - SUMPRODUCT( (FRACAS!$K$5:$K$9999=NF$2) * IFERROR(FRACAS!$AN$5:$AN$9999,0) ) ) / IFERROR($ND263/FRACAS!$AY$1*60,0), 1 )))</f>
        <v/>
      </c>
      <c r="NG263" s="347" t="str" cm="1">
        <f t="array" ref="NG263">IF($ND263=0,"",(IFERROR( (IFERROR($ND263/FRACAS!$AY$1*60,0) - SUMPRODUCT( (FRACAS!$K$5:$K$9999=NG$2) * IFERROR(FRACAS!$AN$5:$AN$9999,0) ) ) / IFERROR($ND263/FRACAS!$AY$1*60,0), 1 )))</f>
        <v/>
      </c>
      <c r="NH263" s="347" t="str" cm="1">
        <f t="array" ref="NH263">IF($ND263=0,"",(IFERROR( (IFERROR($ND263/FRACAS!$AY$1*60,0) - SUMPRODUCT( (FRACAS!$K$5:$K$9999=NH$2) * IFERROR(FRACAS!$AN$5:$AN$9999,0) ) ) / IFERROR($ND263/FRACAS!$AY$1*60,0), 1 )))</f>
        <v/>
      </c>
      <c r="NI263" s="347" t="str" cm="1">
        <f t="array" ref="NI263">IF($ND263=0,"",(IFERROR( (IFERROR($ND263/FRACAS!$AY$1*60,0) - SUMPRODUCT( (FRACAS!$K$5:$K$9999=NI$2) * IFERROR(FRACAS!$AN$5:$AN$9999,0) ) ) / IFERROR($ND263/FRACAS!$AY$1*60,0), 1 )))</f>
        <v/>
      </c>
      <c r="NJ263" s="347" t="str" cm="1">
        <f t="array" ref="NJ263">IF($ND263=0,"",(IFERROR( (IFERROR($ND263/FRACAS!$AY$1*60,0) - SUMPRODUCT( (FRACAS!$K$5:$K$9999=NJ$2) * IFERROR(FRACAS!$AN$5:$AN$9999,0) ) ) / IFERROR($ND263/FRACAS!$AY$1*60,0), 1 )))</f>
        <v/>
      </c>
      <c r="NK263" s="347" t="str" cm="1">
        <f t="array" ref="NK263">IF($ND263=0,"",(IFERROR( (IFERROR($ND263/FRACAS!$AY$1*60,0) - SUMPRODUCT( (FRACAS!$K$5:$K$9999=NK$2) * IFERROR(FRACAS!$AN$5:$AN$9999,0) ) ) / IFERROR($ND263/FRACAS!$AY$1*60,0), 1 )))</f>
        <v/>
      </c>
      <c r="NL263" s="347" t="str" cm="1">
        <f t="array" ref="NL263">IF($ND263=0,"",(IFERROR( (IFERROR($ND263/FRACAS!$AY$1*60,0) - SUMPRODUCT( (FRACAS!$K$5:$K$9999=NL$2) * IFERROR(FRACAS!$AN$5:$AN$9999,0) ) ) / IFERROR($ND263/FRACAS!$AY$1*60,0), 1 )))</f>
        <v/>
      </c>
      <c r="NM263" s="347" t="str" cm="1">
        <f t="array" ref="NM263">IF($ND263=0,"",(IFERROR( (IFERROR($ND263/FRACAS!$AY$1*60,0) - SUMPRODUCT( (FRACAS!$K$5:$K$9999=NM$2) * IFERROR(FRACAS!$AN$5:$AN$9999,0) ) ) / IFERROR($ND263/FRACAS!$AY$1*60,0), 1 )))</f>
        <v/>
      </c>
      <c r="NN263" s="347" t="str" cm="1">
        <f t="array" ref="NN263">IF($ND263=0,"",(IFERROR( (IFERROR($ND263/FRACAS!$AY$1*60,0) - SUMPRODUCT( (FRACAS!$K$5:$K$9999=NN$2) * IFERROR(FRACAS!$AN$5:$AN$9999,0) ) ) / IFERROR($ND263/FRACAS!$AY$1*60,0), 1 )))</f>
        <v/>
      </c>
      <c r="NO263" s="347" t="str" cm="1">
        <f t="array" ref="NO263">IF($ND263=0,"",(IFERROR( (IFERROR($ND263/FRACAS!$AY$1*60,0) - SUMPRODUCT( (FRACAS!$K$5:$K$9999=NO$2) * IFERROR(FRACAS!$AN$5:$AN$9999,0) ) ) / IFERROR($ND263/FRACAS!$AY$1*60,0), 1 )))</f>
        <v/>
      </c>
      <c r="NP263" s="347" t="str" cm="1">
        <f t="array" ref="NP263">IF($ND263=0,"",(IFERROR( (IFERROR($ND263/FRACAS!$AY$1*60,0) - SUMPRODUCT( (FRACAS!$K$5:$K$9999=NP$2) * IFERROR(FRACAS!$AN$5:$AN$9999,0) ) ) / IFERROR($ND263/FRACAS!$AY$1*60,0), 1 )))</f>
        <v/>
      </c>
      <c r="NQ263" s="347" t="str" cm="1">
        <f t="array" ref="NQ263">IF($ND263=0,"",(IFERROR( (IFERROR($ND263/FRACAS!$AY$1*60,0) - SUMPRODUCT( (FRACAS!$K$5:$K$9999=NQ$2) * IFERROR(FRACAS!$AN$5:$AN$9999,0) ) ) / IFERROR($ND263/FRACAS!$AY$1*60,0), 1 )))</f>
        <v/>
      </c>
      <c r="NR263" s="347" t="str" cm="1">
        <f t="array" ref="NR263">IF($ND263=0,"",(IFERROR( (IFERROR($ND263/FRACAS!$AY$1*60,0) - SUMPRODUCT( (FRACAS!$K$5:$K$9999=NR$2) * IFERROR(FRACAS!$AN$5:$AN$9999,0) ) ) / IFERROR($ND263/FRACAS!$AY$1*60,0), 1 )))</f>
        <v/>
      </c>
      <c r="NS263" s="347" t="str" cm="1">
        <f t="array" ref="NS263">IF($ND263=0,"",(IFERROR( (IFERROR($ND263/FRACAS!$AY$1*60,0) - SUMPRODUCT( (FRACAS!$K$5:$K$9999=NS$2) * IFERROR(FRACAS!$AN$5:$AN$9999,0) ) ) / IFERROR($ND263/FRACAS!$AY$1*60,0), 1 )))</f>
        <v/>
      </c>
      <c r="NT263" s="347" t="str" cm="1">
        <f t="array" ref="NT263">IF($ND263=0,"",(IFERROR( (IFERROR($ND263/FRACAS!$AY$1*60,0) - SUMPRODUCT( (FRACAS!$K$5:$K$9999=NT$2) * IFERROR(FRACAS!$AN$5:$AN$9999,0) ) ) / IFERROR($ND263/FRACAS!$AY$1*60,0), 1 )))</f>
        <v/>
      </c>
      <c r="NU263" s="347" t="str" cm="1">
        <f t="array" ref="NU263">IF($ND263=0,"",(IFERROR( (IFERROR($ND263/FRACAS!$AY$1*60,0) - SUMPRODUCT( (FRACAS!$K$5:$K$9999=NU$2) * IFERROR(FRACAS!$AN$5:$AN$9999,0) ) ) / IFERROR($ND263/FRACAS!$AY$1*60,0), 1 )))</f>
        <v/>
      </c>
      <c r="NV263" s="347" t="str" cm="1">
        <f t="array" ref="NV263">IF($ND263=0,"",(IFERROR( (IFERROR($ND263/FRACAS!$AY$1*60,0) - SUMPRODUCT( (FRACAS!$K$5:$K$9999=NV$2) * IFERROR(FRACAS!$AN$5:$AN$9999,0) ) ) / IFERROR($ND263/FRACAS!$AY$1*60,0), 1 )))</f>
        <v/>
      </c>
      <c r="NW263" s="347" t="str" cm="1">
        <f t="array" ref="NW263">IF($ND263=0,"",(IFERROR( (IFERROR($ND263/FRACAS!$AY$1*60,0) - SUMPRODUCT( (FRACAS!$K$5:$K$9999=NW$2) * IFERROR(FRACAS!$AN$5:$AN$9999,0) ) ) / IFERROR($ND263/FRACAS!$AY$1*60,0), 1 )))</f>
        <v/>
      </c>
      <c r="NX263" s="347" t="str" cm="1">
        <f t="array" ref="NX263">IF($ND263=0,"",(IFERROR( (IFERROR($ND263/FRACAS!$AY$1*60,0) - SUMPRODUCT( (FRACAS!$K$5:$K$9999=NX$2) * IFERROR(FRACAS!$AN$5:$AN$9999,0) ) ) / IFERROR($ND263/FRACAS!$AY$1*60,0), 1 )))</f>
        <v/>
      </c>
      <c r="NY263" s="347" t="str" cm="1">
        <f t="array" ref="NY263">IF($ND263=0,"",(IFERROR( (IFERROR($ND263/FRACAS!$AY$1*60,0) - SUMPRODUCT( (FRACAS!$K$5:$K$9999=NY$2) * IFERROR(FRACAS!$AN$5:$AN$9999,0) ) ) / IFERROR($ND263/FRACAS!$AY$1*60,0), 1 )))</f>
        <v/>
      </c>
      <c r="NZ263" s="347" t="str" cm="1">
        <f t="array" ref="NZ263">IF($ND263=0,"",(IFERROR( (IFERROR($ND263/FRACAS!$AY$1*60,0) - SUMPRODUCT( (FRACAS!$K$5:$K$9999=NZ$2) * IFERROR(FRACAS!$AN$5:$AN$9999,0) ) ) / IFERROR($ND263/FRACAS!$AY$1*60,0), 1 )))</f>
        <v/>
      </c>
      <c r="OA263" s="347" t="str" cm="1">
        <f t="array" ref="OA263">IF($ND263=0,"",(IFERROR( (IFERROR($ND263/FRACAS!$AY$1*60,0) - SUMPRODUCT( (FRACAS!$K$5:$K$9999=OA$2) * IFERROR(FRACAS!$AN$5:$AN$9999,0) ) ) / IFERROR($ND263/FRACAS!$AY$1*60,0), 1 )))</f>
        <v/>
      </c>
      <c r="OB263" s="347" t="str" cm="1">
        <f t="array" ref="OB263">IF($ND263=0,"",(IFERROR( (IFERROR($ND263/FRACAS!$AY$1*60,0) - SUMPRODUCT( (FRACAS!$K$5:$K$9999=OB$2) * IFERROR(FRACAS!$AN$5:$AN$9999,0) ) ) / IFERROR($ND263/FRACAS!$AY$1*60,0), 1 )))</f>
        <v/>
      </c>
      <c r="OC263" s="347" t="str" cm="1">
        <f t="array" ref="OC263">IF($ND263=0,"",(IFERROR( (IFERROR($ND263/FRACAS!$AY$1*60,0) - SUMPRODUCT( (FRACAS!$K$5:$K$9999=OC$2) * IFERROR(FRACAS!$AN$5:$AN$9999,0) ) ) / IFERROR($ND263/FRACAS!$AY$1*60,0), 1 )))</f>
        <v/>
      </c>
      <c r="OD263" s="347" t="str" cm="1">
        <f t="array" ref="OD263">IF($ND263=0,"",(IFERROR( (IFERROR($ND263/FRACAS!$AY$1*60,0) - SUMPRODUCT( (FRACAS!$K$5:$K$9999=OD$2) * IFERROR(FRACAS!$AN$5:$AN$9999,0) ) ) / IFERROR($ND263/FRACAS!$AY$1*60,0), 1 )))</f>
        <v/>
      </c>
      <c r="OE263" s="347" t="str" cm="1">
        <f t="array" ref="OE263">IF($ND263=0,"",(IFERROR( (IFERROR($ND263/FRACAS!$AY$1*60,0) - SUMPRODUCT( (FRACAS!$K$5:$K$9999=OE$2) * IFERROR(FRACAS!$AN$5:$AN$9999,0) ) ) / IFERROR($ND263/FRACAS!$AY$1*60,0), 1 )))</f>
        <v/>
      </c>
      <c r="OF263" s="347" t="str" cm="1">
        <f t="array" ref="OF263">IF($ND263=0,"",(IFERROR( (IFERROR($ND263/FRACAS!$AY$1*60,0) - SUMPRODUCT( (FRACAS!$K$5:$K$9999=OF$2) * IFERROR(FRACAS!$AN$5:$AN$9999,0) ) ) / IFERROR($ND263/FRACAS!$AY$1*60,0), 1 )))</f>
        <v/>
      </c>
      <c r="OG263" s="347" t="str" cm="1">
        <f t="array" ref="OG263">IF($ND263=0,"",(IFERROR( (IFERROR($ND263/FRACAS!$AY$1*60,0) - SUMPRODUCT( (FRACAS!$K$5:$K$9999=OG$2) * IFERROR(FRACAS!$AN$5:$AN$9999,0) ) ) / IFERROR($ND263/FRACAS!$AY$1*60,0), 1 )))</f>
        <v/>
      </c>
      <c r="OH263" s="347" t="str" cm="1">
        <f t="array" ref="OH263">IF($ND263=0,"",(IFERROR( (IFERROR($ND263/FRACAS!$AY$1*60,0) - SUMPRODUCT( (FRACAS!$K$5:$K$9999=OH$2) * IFERROR(FRACAS!$AN$5:$AN$9999,0) ) ) / IFERROR($ND263/FRACAS!$AY$1*60,0), 1 )))</f>
        <v/>
      </c>
      <c r="OI263" s="347" t="str" cm="1">
        <f t="array" ref="OI263">IF($ND263=0,"",(IFERROR( (IFERROR($ND263/FRACAS!$AY$1*60,0) - SUMPRODUCT( (FRACAS!$K$5:$K$9999=OI$2) * IFERROR(FRACAS!$AN$5:$AN$9999,0) ) ) / IFERROR($ND263/FRACAS!$AY$1*60,0), 1 )))</f>
        <v/>
      </c>
      <c r="OJ263" s="347" t="str" cm="1">
        <f t="array" ref="OJ263">IF($ND263=0,"",(IFERROR( (IFERROR($ND263/FRACAS!$AY$1*60,0) - SUMPRODUCT( (FRACAS!$K$5:$K$9999=OJ$2) * IFERROR(FRACAS!$AN$5:$AN$9999,0) ) ) / IFERROR($ND263/FRACAS!$AY$1*60,0), 1 )))</f>
        <v/>
      </c>
      <c r="OK263" s="347" t="str" cm="1">
        <f t="array" ref="OK263">IF($ND263=0,"",(IFERROR( (IFERROR($ND263/FRACAS!$AY$1*60,0) - SUMPRODUCT( (FRACAS!$K$5:$K$9999=OK$2) * IFERROR(FRACAS!$AN$5:$AN$9999,0) ) ) / IFERROR($ND263/FRACAS!$AY$1*60,0), 1 )))</f>
        <v/>
      </c>
      <c r="OL263" s="347" t="str" cm="1">
        <f t="array" ref="OL263">IF($ND263=0,"",(IFERROR( (IFERROR($ND263/FRACAS!$AY$1*60,0) - SUMPRODUCT( (FRACAS!$K$5:$K$9999=OL$2) * IFERROR(FRACAS!$AN$5:$AN$9999,0) ) ) / IFERROR($ND263/FRACAS!$AY$1*60,0), 1 )))</f>
        <v/>
      </c>
      <c r="OM263" s="347" t="str" cm="1">
        <f t="array" ref="OM263">IF($ND263=0,"",(IFERROR( (IFERROR($ND263/FRACAS!$AY$1*60,0) - SUMPRODUCT( (FRACAS!$K$5:$K$9999=OM$2) * IFERROR(FRACAS!$AN$5:$AN$9999,0) ) ) / IFERROR($ND263/FRACAS!$AY$1*60,0), 1 )))</f>
        <v/>
      </c>
      <c r="ON263" s="347" t="str" cm="1">
        <f t="array" ref="ON263">IF($ND263=0,"",(IFERROR( (IFERROR($ND263/FRACAS!$AY$1*60,0) - SUMPRODUCT( (FRACAS!$K$5:$K$9999=ON$2) * IFERROR(FRACAS!$AN$5:$AN$9999,0) ) ) / IFERROR($ND263/FRACAS!$AY$1*60,0), 1 )))</f>
        <v/>
      </c>
    </row>
    <row r="264" spans="2:404" ht="15" customHeight="1">
      <c r="B264" s="301" t="s">
        <v>267</v>
      </c>
      <c r="C264" s="302">
        <v>47074</v>
      </c>
      <c r="D264" s="279"/>
      <c r="E264" s="279"/>
      <c r="F264" s="279"/>
      <c r="G264" s="279"/>
      <c r="H264" s="279"/>
      <c r="I264" s="279"/>
      <c r="J264" s="279"/>
      <c r="K264" s="279"/>
      <c r="L264" s="279"/>
      <c r="M264" s="280"/>
      <c r="N264" s="305"/>
      <c r="O264" s="279"/>
      <c r="P264" s="279"/>
      <c r="Q264" s="279"/>
      <c r="R264" s="279"/>
      <c r="S264" s="279"/>
      <c r="T264" s="279"/>
      <c r="U264" s="279"/>
      <c r="V264" s="279"/>
      <c r="W264" s="279"/>
      <c r="X264" s="279"/>
      <c r="Y264" s="279"/>
      <c r="Z264" s="279"/>
      <c r="AA264" s="279"/>
      <c r="AB264" s="279"/>
      <c r="AC264" s="279"/>
      <c r="AD264" s="279"/>
      <c r="AE264" s="279"/>
      <c r="AF264" s="279"/>
      <c r="AG264" s="279"/>
      <c r="AH264" s="279"/>
      <c r="AI264" s="279"/>
      <c r="AJ264" s="279"/>
      <c r="AK264" s="279"/>
      <c r="AL264" s="279"/>
      <c r="AM264" s="279"/>
      <c r="AN264" s="279"/>
      <c r="AO264" s="279"/>
      <c r="AP264" s="279"/>
      <c r="AQ264" s="279"/>
      <c r="AR264" s="279"/>
      <c r="AS264" s="279"/>
      <c r="AT264" s="279"/>
      <c r="AU264" s="279"/>
      <c r="AV264" s="279"/>
      <c r="AW264" s="279"/>
      <c r="AX264" s="279"/>
      <c r="AY264" s="279"/>
      <c r="AZ264" s="279"/>
      <c r="BA264" s="280"/>
      <c r="BB264" s="266"/>
      <c r="BD264" s="352"/>
      <c r="BE264" s="352"/>
      <c r="BF264" s="352"/>
      <c r="BG264" s="352"/>
      <c r="BH264" s="352"/>
      <c r="BI264" s="352"/>
      <c r="BJ264" s="352"/>
      <c r="BK264" s="352"/>
      <c r="BL264" s="352"/>
      <c r="BM264" s="352"/>
      <c r="BN264" s="352"/>
      <c r="BO264" s="352"/>
      <c r="BP264" s="352"/>
      <c r="BQ264" s="352"/>
      <c r="BR264" s="352"/>
      <c r="BS264" s="352"/>
      <c r="BT264" s="352"/>
      <c r="BU264" s="352"/>
      <c r="BV264" s="352"/>
      <c r="BW264" s="352"/>
      <c r="BX264" s="352"/>
      <c r="BY264" s="352"/>
      <c r="BZ264" s="352"/>
      <c r="CA264" s="352"/>
      <c r="CB264" s="352"/>
      <c r="CC264" s="352"/>
      <c r="CD264" s="352"/>
      <c r="CE264" s="352"/>
      <c r="CF264" s="352"/>
      <c r="CG264" s="352"/>
      <c r="CH264" s="352"/>
      <c r="CI264" s="352"/>
      <c r="CJ264" s="352"/>
      <c r="CK264" s="352"/>
      <c r="CL264" s="352"/>
      <c r="CM264" s="352"/>
      <c r="CN264" s="352"/>
      <c r="CO264" s="352"/>
      <c r="CP264" s="352"/>
      <c r="CQ264" s="352"/>
      <c r="CR264" s="352"/>
      <c r="CS264" s="352"/>
      <c r="CT264" s="352"/>
      <c r="CU264" s="352"/>
      <c r="CV264" s="352"/>
      <c r="CW264" s="352"/>
      <c r="CX264" s="352"/>
      <c r="CY264" s="352"/>
      <c r="CZ264" s="352"/>
      <c r="DA264" s="352"/>
      <c r="DC264" s="266">
        <f t="shared" si="24"/>
        <v>0</v>
      </c>
      <c r="DD264" s="302" t="str">
        <f t="shared" si="25"/>
        <v/>
      </c>
      <c r="DE264" s="328" t="str">
        <f>IF(D264&gt; 0,(COUNTIFS(FRACAS!$B$5:$B$9997, D$4, FRACAS!$D$5:$D$9997, "&lt;="&amp;D264)), "" )</f>
        <v/>
      </c>
      <c r="DF264" s="282" t="str">
        <f>IF(E264&gt; 0,(COUNTIFS(FRACAS!$B$5:$B$9997, E$4, FRACAS!$D$5:$D$9997, "&lt;="&amp;E264)), "" )</f>
        <v/>
      </c>
      <c r="DG264" s="282" t="str">
        <f>IF(F264&gt; 0,(COUNTIFS(FRACAS!$B$5:$B$9997, F$4, FRACAS!$D$5:$D$9997, "&lt;="&amp;F264)), "" )</f>
        <v/>
      </c>
      <c r="DH264" s="282" t="str">
        <f>IF(G264&gt; 0,(COUNTIFS(FRACAS!$B$5:$B$9997, G$4, FRACAS!$D$5:$D$9997, "&lt;="&amp;G264)), "" )</f>
        <v/>
      </c>
      <c r="DI264" s="282" t="str">
        <f>IF(H264&gt; 0,(COUNTIFS(FRACAS!$B$5:$B$9997, H$4, FRACAS!$D$5:$D$9997, "&lt;="&amp;H264)), "" )</f>
        <v/>
      </c>
      <c r="DJ264" s="282" t="str">
        <f>IF(I264&gt; 0,(COUNTIFS(FRACAS!$B$5:$B$9997, I$4, FRACAS!$D$5:$D$9997, "&lt;="&amp;I264)), "" )</f>
        <v/>
      </c>
      <c r="DK264" s="282" t="str">
        <f>IF(J264&gt; 0,(COUNTIFS(FRACAS!$B$5:$B$9997, J$4, FRACAS!$D$5:$D$9997, "&lt;="&amp;J264)), "" )</f>
        <v/>
      </c>
      <c r="DL264" s="282" t="str">
        <f>IF(K264&gt; 0,(COUNTIFS(FRACAS!$B$5:$B$9997, K$4, FRACAS!$D$5:$D$9997, "&lt;="&amp;K264)), "" )</f>
        <v/>
      </c>
      <c r="DM264" s="282" t="str">
        <f>IF(L264&gt; 0,(COUNTIFS(FRACAS!$B$5:$B$9997, L$4, FRACAS!$D$5:$D$9997, "&lt;="&amp;L264)), "" )</f>
        <v/>
      </c>
      <c r="DN264" s="282" t="str">
        <f>IF(M264&gt; 0,(COUNTIFS(FRACAS!$B$5:$B$9997, M$4, FRACAS!$D$5:$D$9997, "&lt;="&amp;M264)), "" )</f>
        <v/>
      </c>
      <c r="DO264" s="308"/>
      <c r="DP264" s="276"/>
      <c r="DQ264" s="276"/>
      <c r="DR264" s="276"/>
      <c r="DS264" s="276"/>
      <c r="DT264" s="276"/>
      <c r="DU264" s="276"/>
      <c r="DV264" s="276"/>
      <c r="DW264" s="276"/>
      <c r="DX264" s="276"/>
      <c r="DY264" s="276"/>
      <c r="DZ264" s="276"/>
      <c r="EA264" s="276"/>
      <c r="EB264" s="276"/>
      <c r="EC264" s="276"/>
      <c r="ED264" s="276"/>
      <c r="EE264" s="276"/>
      <c r="EF264" s="276"/>
      <c r="EG264" s="276"/>
      <c r="EH264" s="276"/>
      <c r="EI264" s="276"/>
      <c r="EJ264" s="276"/>
      <c r="EK264" s="276"/>
      <c r="EL264" s="276"/>
      <c r="EM264" s="276"/>
      <c r="EN264" s="276"/>
      <c r="EO264" s="276"/>
      <c r="EP264" s="276"/>
      <c r="EQ264" s="276"/>
      <c r="ER264" s="276"/>
      <c r="ES264" s="276"/>
      <c r="ET264" s="276"/>
      <c r="EU264" s="276"/>
      <c r="EV264" s="276"/>
      <c r="EW264" s="276"/>
      <c r="EX264" s="276"/>
      <c r="EY264" s="276"/>
      <c r="EZ264" s="276"/>
      <c r="FA264" s="276"/>
      <c r="FB264" s="277"/>
      <c r="JN264" s="310"/>
      <c r="JO264" s="309"/>
      <c r="JP264" s="309"/>
      <c r="JQ264" s="309"/>
      <c r="JR264" s="309"/>
      <c r="JS264" s="309"/>
      <c r="JT264" s="309"/>
      <c r="JU264" s="309"/>
      <c r="JV264" s="309"/>
      <c r="JW264" s="309"/>
      <c r="JX264" s="309"/>
      <c r="JY264" s="309"/>
      <c r="JZ264" s="309"/>
      <c r="KA264" s="309"/>
      <c r="KB264" s="309"/>
      <c r="KC264" s="309"/>
      <c r="KD264" s="309"/>
      <c r="KE264" s="309"/>
      <c r="KF264" s="309"/>
      <c r="KG264" s="309"/>
      <c r="KH264" s="309"/>
      <c r="KI264" s="309"/>
      <c r="KJ264" s="309"/>
      <c r="KK264" s="309"/>
      <c r="KL264" s="309"/>
      <c r="KM264" s="309"/>
      <c r="KN264" s="309"/>
      <c r="KO264" s="309"/>
      <c r="KP264" s="309"/>
      <c r="KQ264" s="309"/>
      <c r="KR264" s="309"/>
      <c r="KS264" s="309"/>
      <c r="KT264" s="309"/>
      <c r="KU264" s="309"/>
      <c r="KV264" s="309"/>
      <c r="KW264" s="309"/>
      <c r="KX264" s="309"/>
      <c r="KY264" s="309"/>
      <c r="KZ264" s="309"/>
      <c r="LA264" s="309"/>
      <c r="LC264" s="302" t="str">
        <f t="shared" si="27"/>
        <v/>
      </c>
      <c r="LD264" s="354" t="str" cm="1">
        <f t="array" ref="LD264">IFERROR(
    (((D264/FRACAS!$AY$1)*60))
    /
    (((D264/FRACAS!$AY$1)*60) + SUMPRODUCT((FRACAS!$B$5:$B$9997=D$4)*(FRACAS!$D$5:$D$9997&lt;=D264)*(IFERROR(FRACAS!$AM$5:$AM$9997,0)))
    ),"")</f>
        <v/>
      </c>
      <c r="LE264" s="354" t="str" cm="1">
        <f t="array" ref="LE264">IFERROR(
    (((E264/FRACAS!$AY$1)*60))
    /
    (((E264/FRACAS!$AY$1)*60) + SUMPRODUCT((FRACAS!$B$5:$B$9997=E$4)*(FRACAS!$D$5:$D$9997&lt;=E264)*(IFERROR(FRACAS!$AM$5:$AM$9997,0)))
    ),"")</f>
        <v/>
      </c>
      <c r="LF264" s="354" t="str" cm="1">
        <f t="array" ref="LF264">IFERROR(
    (((F264/FRACAS!$AY$1)*60))
    /
    (((F264/FRACAS!$AY$1)*60) + SUMPRODUCT((FRACAS!$B$5:$B$9997=F$4)*(FRACAS!$D$5:$D$9997&lt;=F264)*(IFERROR(FRACAS!$AM$5:$AM$9997,0)))
    ),"")</f>
        <v/>
      </c>
      <c r="LG264" s="354" t="str" cm="1">
        <f t="array" ref="LG264">IFERROR(
    (((G264/FRACAS!$AY$1)*60))
    /
    (((G264/FRACAS!$AY$1)*60) + SUMPRODUCT((FRACAS!$B$5:$B$9997=G$4)*(FRACAS!$D$5:$D$9997&lt;=G264)*(IFERROR(FRACAS!$AM$5:$AM$9997,0)))
    ),"")</f>
        <v/>
      </c>
      <c r="LH264" s="354" t="str" cm="1">
        <f t="array" ref="LH264">IFERROR(
    (((H264/FRACAS!$AY$1)*60))
    /
    (((H264/FRACAS!$AY$1)*60) + SUMPRODUCT((FRACAS!$B$5:$B$9997=H$4)*(FRACAS!$D$5:$D$9997&lt;=H264)*(IFERROR(FRACAS!$AM$5:$AM$9997,0)))
    ),"")</f>
        <v/>
      </c>
      <c r="LI264" s="354" t="str" cm="1">
        <f t="array" ref="LI264">IFERROR(
    (((I264/FRACAS!$AY$1)*60))
    /
    (((I264/FRACAS!$AY$1)*60) + SUMPRODUCT((FRACAS!$B$5:$B$9997=I$4)*(FRACAS!$D$5:$D$9997&lt;=I264)*(IFERROR(FRACAS!$AM$5:$AM$9997,0)))
    ),"")</f>
        <v/>
      </c>
      <c r="LJ264" s="354" t="str" cm="1">
        <f t="array" ref="LJ264">IFERROR(
    (((J264/FRACAS!$AY$1)*60))
    /
    (((J264/FRACAS!$AY$1)*60) + SUMPRODUCT((FRACAS!$B$5:$B$9997=J$4)*(FRACAS!$D$5:$D$9997&lt;=J264)*(IFERROR(FRACAS!$AM$5:$AM$9997,0)))
    ),"")</f>
        <v/>
      </c>
      <c r="LK264" s="354" t="str" cm="1">
        <f t="array" ref="LK264">IFERROR(
    (((K264/FRACAS!$AY$1)*60))
    /
    (((K264/FRACAS!$AY$1)*60) + SUMPRODUCT((FRACAS!$B$5:$B$9997=K$4)*(FRACAS!$D$5:$D$9997&lt;=K264)*(IFERROR(FRACAS!$AM$5:$AM$9997,0)))
    ),"")</f>
        <v/>
      </c>
      <c r="LL264" s="354" t="str" cm="1">
        <f t="array" ref="LL264">IFERROR(
    (((L264/FRACAS!$AY$1)*60))
    /
    (((L264/FRACAS!$AY$1)*60) + SUMPRODUCT((FRACAS!$B$5:$B$9997=L$4)*(FRACAS!$D$5:$D$9997&lt;=L264)*(IFERROR(FRACAS!$AM$5:$AM$9997,0)))
    ),"")</f>
        <v/>
      </c>
      <c r="LM264" s="354" t="str" cm="1">
        <f t="array" ref="LM264">IFERROR(
    (((M264/FRACAS!$AY$1)*60))
    /
    (((M264/FRACAS!$AY$1)*60) + SUMPRODUCT((FRACAS!$B$5:$B$9997=M$4)*(FRACAS!$D$5:$D$9997&lt;=M264)*(IFERROR(FRACAS!$AM$5:$AM$9997,0)))
    ),"")</f>
        <v/>
      </c>
      <c r="LN264" s="308"/>
      <c r="LO264" s="276"/>
      <c r="LP264" s="276"/>
      <c r="LQ264" s="276"/>
      <c r="LR264" s="276"/>
      <c r="LS264" s="276"/>
      <c r="LT264" s="276"/>
      <c r="LU264" s="276"/>
      <c r="LV264" s="276"/>
      <c r="LW264" s="276"/>
      <c r="LX264" s="276"/>
      <c r="LY264" s="276"/>
      <c r="LZ264" s="276"/>
      <c r="MA264" s="276"/>
      <c r="MB264" s="276"/>
      <c r="MC264" s="276"/>
      <c r="MD264" s="276"/>
      <c r="ME264" s="276"/>
      <c r="MF264" s="276"/>
      <c r="MG264" s="276"/>
      <c r="MH264" s="276"/>
      <c r="MI264" s="276"/>
      <c r="MJ264" s="276"/>
      <c r="MK264" s="276"/>
      <c r="ML264" s="276"/>
      <c r="MM264" s="276"/>
      <c r="MN264" s="276"/>
      <c r="MO264" s="276"/>
      <c r="MP264" s="276"/>
      <c r="MQ264" s="276"/>
      <c r="MR264" s="276"/>
      <c r="MS264" s="276"/>
      <c r="MT264" s="276"/>
      <c r="MU264" s="276"/>
      <c r="MV264" s="276"/>
      <c r="MW264" s="276"/>
      <c r="MX264" s="276"/>
      <c r="MY264" s="276"/>
      <c r="MZ264" s="276"/>
      <c r="NA264" s="277"/>
      <c r="ND264" s="345">
        <f t="shared" si="28"/>
        <v>0</v>
      </c>
      <c r="NE264" s="346" t="str">
        <f t="shared" si="26"/>
        <v/>
      </c>
      <c r="NF264" s="347" t="str" cm="1">
        <f t="array" ref="NF264">IF($ND264=0,"",(IFERROR( (IFERROR($ND264/FRACAS!$AY$1*60,0) - SUMPRODUCT( (FRACAS!$K$5:$K$9999=NF$2) * IFERROR(FRACAS!$AN$5:$AN$9999,0) ) ) / IFERROR($ND264/FRACAS!$AY$1*60,0), 1 )))</f>
        <v/>
      </c>
      <c r="NG264" s="347" t="str" cm="1">
        <f t="array" ref="NG264">IF($ND264=0,"",(IFERROR( (IFERROR($ND264/FRACAS!$AY$1*60,0) - SUMPRODUCT( (FRACAS!$K$5:$K$9999=NG$2) * IFERROR(FRACAS!$AN$5:$AN$9999,0) ) ) / IFERROR($ND264/FRACAS!$AY$1*60,0), 1 )))</f>
        <v/>
      </c>
      <c r="NH264" s="347" t="str" cm="1">
        <f t="array" ref="NH264">IF($ND264=0,"",(IFERROR( (IFERROR($ND264/FRACAS!$AY$1*60,0) - SUMPRODUCT( (FRACAS!$K$5:$K$9999=NH$2) * IFERROR(FRACAS!$AN$5:$AN$9999,0) ) ) / IFERROR($ND264/FRACAS!$AY$1*60,0), 1 )))</f>
        <v/>
      </c>
      <c r="NI264" s="347" t="str" cm="1">
        <f t="array" ref="NI264">IF($ND264=0,"",(IFERROR( (IFERROR($ND264/FRACAS!$AY$1*60,0) - SUMPRODUCT( (FRACAS!$K$5:$K$9999=NI$2) * IFERROR(FRACAS!$AN$5:$AN$9999,0) ) ) / IFERROR($ND264/FRACAS!$AY$1*60,0), 1 )))</f>
        <v/>
      </c>
      <c r="NJ264" s="347" t="str" cm="1">
        <f t="array" ref="NJ264">IF($ND264=0,"",(IFERROR( (IFERROR($ND264/FRACAS!$AY$1*60,0) - SUMPRODUCT( (FRACAS!$K$5:$K$9999=NJ$2) * IFERROR(FRACAS!$AN$5:$AN$9999,0) ) ) / IFERROR($ND264/FRACAS!$AY$1*60,0), 1 )))</f>
        <v/>
      </c>
      <c r="NK264" s="347" t="str" cm="1">
        <f t="array" ref="NK264">IF($ND264=0,"",(IFERROR( (IFERROR($ND264/FRACAS!$AY$1*60,0) - SUMPRODUCT( (FRACAS!$K$5:$K$9999=NK$2) * IFERROR(FRACAS!$AN$5:$AN$9999,0) ) ) / IFERROR($ND264/FRACAS!$AY$1*60,0), 1 )))</f>
        <v/>
      </c>
      <c r="NL264" s="347" t="str" cm="1">
        <f t="array" ref="NL264">IF($ND264=0,"",(IFERROR( (IFERROR($ND264/FRACAS!$AY$1*60,0) - SUMPRODUCT( (FRACAS!$K$5:$K$9999=NL$2) * IFERROR(FRACAS!$AN$5:$AN$9999,0) ) ) / IFERROR($ND264/FRACAS!$AY$1*60,0), 1 )))</f>
        <v/>
      </c>
      <c r="NM264" s="347" t="str" cm="1">
        <f t="array" ref="NM264">IF($ND264=0,"",(IFERROR( (IFERROR($ND264/FRACAS!$AY$1*60,0) - SUMPRODUCT( (FRACAS!$K$5:$K$9999=NM$2) * IFERROR(FRACAS!$AN$5:$AN$9999,0) ) ) / IFERROR($ND264/FRACAS!$AY$1*60,0), 1 )))</f>
        <v/>
      </c>
      <c r="NN264" s="347" t="str" cm="1">
        <f t="array" ref="NN264">IF($ND264=0,"",(IFERROR( (IFERROR($ND264/FRACAS!$AY$1*60,0) - SUMPRODUCT( (FRACAS!$K$5:$K$9999=NN$2) * IFERROR(FRACAS!$AN$5:$AN$9999,0) ) ) / IFERROR($ND264/FRACAS!$AY$1*60,0), 1 )))</f>
        <v/>
      </c>
      <c r="NO264" s="347" t="str" cm="1">
        <f t="array" ref="NO264">IF($ND264=0,"",(IFERROR( (IFERROR($ND264/FRACAS!$AY$1*60,0) - SUMPRODUCT( (FRACAS!$K$5:$K$9999=NO$2) * IFERROR(FRACAS!$AN$5:$AN$9999,0) ) ) / IFERROR($ND264/FRACAS!$AY$1*60,0), 1 )))</f>
        <v/>
      </c>
      <c r="NP264" s="347" t="str" cm="1">
        <f t="array" ref="NP264">IF($ND264=0,"",(IFERROR( (IFERROR($ND264/FRACAS!$AY$1*60,0) - SUMPRODUCT( (FRACAS!$K$5:$K$9999=NP$2) * IFERROR(FRACAS!$AN$5:$AN$9999,0) ) ) / IFERROR($ND264/FRACAS!$AY$1*60,0), 1 )))</f>
        <v/>
      </c>
      <c r="NQ264" s="347" t="str" cm="1">
        <f t="array" ref="NQ264">IF($ND264=0,"",(IFERROR( (IFERROR($ND264/FRACAS!$AY$1*60,0) - SUMPRODUCT( (FRACAS!$K$5:$K$9999=NQ$2) * IFERROR(FRACAS!$AN$5:$AN$9999,0) ) ) / IFERROR($ND264/FRACAS!$AY$1*60,0), 1 )))</f>
        <v/>
      </c>
      <c r="NR264" s="347" t="str" cm="1">
        <f t="array" ref="NR264">IF($ND264=0,"",(IFERROR( (IFERROR($ND264/FRACAS!$AY$1*60,0) - SUMPRODUCT( (FRACAS!$K$5:$K$9999=NR$2) * IFERROR(FRACAS!$AN$5:$AN$9999,0) ) ) / IFERROR($ND264/FRACAS!$AY$1*60,0), 1 )))</f>
        <v/>
      </c>
      <c r="NS264" s="347" t="str" cm="1">
        <f t="array" ref="NS264">IF($ND264=0,"",(IFERROR( (IFERROR($ND264/FRACAS!$AY$1*60,0) - SUMPRODUCT( (FRACAS!$K$5:$K$9999=NS$2) * IFERROR(FRACAS!$AN$5:$AN$9999,0) ) ) / IFERROR($ND264/FRACAS!$AY$1*60,0), 1 )))</f>
        <v/>
      </c>
      <c r="NT264" s="347" t="str" cm="1">
        <f t="array" ref="NT264">IF($ND264=0,"",(IFERROR( (IFERROR($ND264/FRACAS!$AY$1*60,0) - SUMPRODUCT( (FRACAS!$K$5:$K$9999=NT$2) * IFERROR(FRACAS!$AN$5:$AN$9999,0) ) ) / IFERROR($ND264/FRACAS!$AY$1*60,0), 1 )))</f>
        <v/>
      </c>
      <c r="NU264" s="347" t="str" cm="1">
        <f t="array" ref="NU264">IF($ND264=0,"",(IFERROR( (IFERROR($ND264/FRACAS!$AY$1*60,0) - SUMPRODUCT( (FRACAS!$K$5:$K$9999=NU$2) * IFERROR(FRACAS!$AN$5:$AN$9999,0) ) ) / IFERROR($ND264/FRACAS!$AY$1*60,0), 1 )))</f>
        <v/>
      </c>
      <c r="NV264" s="347" t="str" cm="1">
        <f t="array" ref="NV264">IF($ND264=0,"",(IFERROR( (IFERROR($ND264/FRACAS!$AY$1*60,0) - SUMPRODUCT( (FRACAS!$K$5:$K$9999=NV$2) * IFERROR(FRACAS!$AN$5:$AN$9999,0) ) ) / IFERROR($ND264/FRACAS!$AY$1*60,0), 1 )))</f>
        <v/>
      </c>
      <c r="NW264" s="347" t="str" cm="1">
        <f t="array" ref="NW264">IF($ND264=0,"",(IFERROR( (IFERROR($ND264/FRACAS!$AY$1*60,0) - SUMPRODUCT( (FRACAS!$K$5:$K$9999=NW$2) * IFERROR(FRACAS!$AN$5:$AN$9999,0) ) ) / IFERROR($ND264/FRACAS!$AY$1*60,0), 1 )))</f>
        <v/>
      </c>
      <c r="NX264" s="347" t="str" cm="1">
        <f t="array" ref="NX264">IF($ND264=0,"",(IFERROR( (IFERROR($ND264/FRACAS!$AY$1*60,0) - SUMPRODUCT( (FRACAS!$K$5:$K$9999=NX$2) * IFERROR(FRACAS!$AN$5:$AN$9999,0) ) ) / IFERROR($ND264/FRACAS!$AY$1*60,0), 1 )))</f>
        <v/>
      </c>
      <c r="NY264" s="347" t="str" cm="1">
        <f t="array" ref="NY264">IF($ND264=0,"",(IFERROR( (IFERROR($ND264/FRACAS!$AY$1*60,0) - SUMPRODUCT( (FRACAS!$K$5:$K$9999=NY$2) * IFERROR(FRACAS!$AN$5:$AN$9999,0) ) ) / IFERROR($ND264/FRACAS!$AY$1*60,0), 1 )))</f>
        <v/>
      </c>
      <c r="NZ264" s="347" t="str" cm="1">
        <f t="array" ref="NZ264">IF($ND264=0,"",(IFERROR( (IFERROR($ND264/FRACAS!$AY$1*60,0) - SUMPRODUCT( (FRACAS!$K$5:$K$9999=NZ$2) * IFERROR(FRACAS!$AN$5:$AN$9999,0) ) ) / IFERROR($ND264/FRACAS!$AY$1*60,0), 1 )))</f>
        <v/>
      </c>
      <c r="OA264" s="347" t="str" cm="1">
        <f t="array" ref="OA264">IF($ND264=0,"",(IFERROR( (IFERROR($ND264/FRACAS!$AY$1*60,0) - SUMPRODUCT( (FRACAS!$K$5:$K$9999=OA$2) * IFERROR(FRACAS!$AN$5:$AN$9999,0) ) ) / IFERROR($ND264/FRACAS!$AY$1*60,0), 1 )))</f>
        <v/>
      </c>
      <c r="OB264" s="347" t="str" cm="1">
        <f t="array" ref="OB264">IF($ND264=0,"",(IFERROR( (IFERROR($ND264/FRACAS!$AY$1*60,0) - SUMPRODUCT( (FRACAS!$K$5:$K$9999=OB$2) * IFERROR(FRACAS!$AN$5:$AN$9999,0) ) ) / IFERROR($ND264/FRACAS!$AY$1*60,0), 1 )))</f>
        <v/>
      </c>
      <c r="OC264" s="347" t="str" cm="1">
        <f t="array" ref="OC264">IF($ND264=0,"",(IFERROR( (IFERROR($ND264/FRACAS!$AY$1*60,0) - SUMPRODUCT( (FRACAS!$K$5:$K$9999=OC$2) * IFERROR(FRACAS!$AN$5:$AN$9999,0) ) ) / IFERROR($ND264/FRACAS!$AY$1*60,0), 1 )))</f>
        <v/>
      </c>
      <c r="OD264" s="347" t="str" cm="1">
        <f t="array" ref="OD264">IF($ND264=0,"",(IFERROR( (IFERROR($ND264/FRACAS!$AY$1*60,0) - SUMPRODUCT( (FRACAS!$K$5:$K$9999=OD$2) * IFERROR(FRACAS!$AN$5:$AN$9999,0) ) ) / IFERROR($ND264/FRACAS!$AY$1*60,0), 1 )))</f>
        <v/>
      </c>
      <c r="OE264" s="347" t="str" cm="1">
        <f t="array" ref="OE264">IF($ND264=0,"",(IFERROR( (IFERROR($ND264/FRACAS!$AY$1*60,0) - SUMPRODUCT( (FRACAS!$K$5:$K$9999=OE$2) * IFERROR(FRACAS!$AN$5:$AN$9999,0) ) ) / IFERROR($ND264/FRACAS!$AY$1*60,0), 1 )))</f>
        <v/>
      </c>
      <c r="OF264" s="347" t="str" cm="1">
        <f t="array" ref="OF264">IF($ND264=0,"",(IFERROR( (IFERROR($ND264/FRACAS!$AY$1*60,0) - SUMPRODUCT( (FRACAS!$K$5:$K$9999=OF$2) * IFERROR(FRACAS!$AN$5:$AN$9999,0) ) ) / IFERROR($ND264/FRACAS!$AY$1*60,0), 1 )))</f>
        <v/>
      </c>
      <c r="OG264" s="347" t="str" cm="1">
        <f t="array" ref="OG264">IF($ND264=0,"",(IFERROR( (IFERROR($ND264/FRACAS!$AY$1*60,0) - SUMPRODUCT( (FRACAS!$K$5:$K$9999=OG$2) * IFERROR(FRACAS!$AN$5:$AN$9999,0) ) ) / IFERROR($ND264/FRACAS!$AY$1*60,0), 1 )))</f>
        <v/>
      </c>
      <c r="OH264" s="347" t="str" cm="1">
        <f t="array" ref="OH264">IF($ND264=0,"",(IFERROR( (IFERROR($ND264/FRACAS!$AY$1*60,0) - SUMPRODUCT( (FRACAS!$K$5:$K$9999=OH$2) * IFERROR(FRACAS!$AN$5:$AN$9999,0) ) ) / IFERROR($ND264/FRACAS!$AY$1*60,0), 1 )))</f>
        <v/>
      </c>
      <c r="OI264" s="347" t="str" cm="1">
        <f t="array" ref="OI264">IF($ND264=0,"",(IFERROR( (IFERROR($ND264/FRACAS!$AY$1*60,0) - SUMPRODUCT( (FRACAS!$K$5:$K$9999=OI$2) * IFERROR(FRACAS!$AN$5:$AN$9999,0) ) ) / IFERROR($ND264/FRACAS!$AY$1*60,0), 1 )))</f>
        <v/>
      </c>
      <c r="OJ264" s="347" t="str" cm="1">
        <f t="array" ref="OJ264">IF($ND264=0,"",(IFERROR( (IFERROR($ND264/FRACAS!$AY$1*60,0) - SUMPRODUCT( (FRACAS!$K$5:$K$9999=OJ$2) * IFERROR(FRACAS!$AN$5:$AN$9999,0) ) ) / IFERROR($ND264/FRACAS!$AY$1*60,0), 1 )))</f>
        <v/>
      </c>
      <c r="OK264" s="347" t="str" cm="1">
        <f t="array" ref="OK264">IF($ND264=0,"",(IFERROR( (IFERROR($ND264/FRACAS!$AY$1*60,0) - SUMPRODUCT( (FRACAS!$K$5:$K$9999=OK$2) * IFERROR(FRACAS!$AN$5:$AN$9999,0) ) ) / IFERROR($ND264/FRACAS!$AY$1*60,0), 1 )))</f>
        <v/>
      </c>
      <c r="OL264" s="347" t="str" cm="1">
        <f t="array" ref="OL264">IF($ND264=0,"",(IFERROR( (IFERROR($ND264/FRACAS!$AY$1*60,0) - SUMPRODUCT( (FRACAS!$K$5:$K$9999=OL$2) * IFERROR(FRACAS!$AN$5:$AN$9999,0) ) ) / IFERROR($ND264/FRACAS!$AY$1*60,0), 1 )))</f>
        <v/>
      </c>
      <c r="OM264" s="347" t="str" cm="1">
        <f t="array" ref="OM264">IF($ND264=0,"",(IFERROR( (IFERROR($ND264/FRACAS!$AY$1*60,0) - SUMPRODUCT( (FRACAS!$K$5:$K$9999=OM$2) * IFERROR(FRACAS!$AN$5:$AN$9999,0) ) ) / IFERROR($ND264/FRACAS!$AY$1*60,0), 1 )))</f>
        <v/>
      </c>
      <c r="ON264" s="347" t="str" cm="1">
        <f t="array" ref="ON264">IF($ND264=0,"",(IFERROR( (IFERROR($ND264/FRACAS!$AY$1*60,0) - SUMPRODUCT( (FRACAS!$K$5:$K$9999=ON$2) * IFERROR(FRACAS!$AN$5:$AN$9999,0) ) ) / IFERROR($ND264/FRACAS!$AY$1*60,0), 1 )))</f>
        <v/>
      </c>
    </row>
    <row r="265" spans="2:404" ht="15" customHeight="1">
      <c r="B265" s="301" t="s">
        <v>216</v>
      </c>
      <c r="C265" s="302">
        <v>47081</v>
      </c>
      <c r="D265" s="279"/>
      <c r="E265" s="279"/>
      <c r="F265" s="279"/>
      <c r="G265" s="279"/>
      <c r="H265" s="279"/>
      <c r="I265" s="279"/>
      <c r="J265" s="279"/>
      <c r="K265" s="279"/>
      <c r="L265" s="279"/>
      <c r="M265" s="280"/>
      <c r="N265" s="305"/>
      <c r="O265" s="279"/>
      <c r="P265" s="279"/>
      <c r="Q265" s="279"/>
      <c r="R265" s="279"/>
      <c r="S265" s="279"/>
      <c r="T265" s="279"/>
      <c r="U265" s="279"/>
      <c r="V265" s="279"/>
      <c r="W265" s="279"/>
      <c r="X265" s="279"/>
      <c r="Y265" s="279"/>
      <c r="Z265" s="279"/>
      <c r="AA265" s="279"/>
      <c r="AB265" s="279"/>
      <c r="AC265" s="279"/>
      <c r="AD265" s="279"/>
      <c r="AE265" s="279"/>
      <c r="AF265" s="279"/>
      <c r="AG265" s="279"/>
      <c r="AH265" s="279"/>
      <c r="AI265" s="279"/>
      <c r="AJ265" s="279"/>
      <c r="AK265" s="279"/>
      <c r="AL265" s="279"/>
      <c r="AM265" s="279"/>
      <c r="AN265" s="279"/>
      <c r="AO265" s="279"/>
      <c r="AP265" s="279"/>
      <c r="AQ265" s="279"/>
      <c r="AR265" s="279"/>
      <c r="AS265" s="279"/>
      <c r="AT265" s="279"/>
      <c r="AU265" s="279"/>
      <c r="AV265" s="279"/>
      <c r="AW265" s="279"/>
      <c r="AX265" s="279"/>
      <c r="AY265" s="279"/>
      <c r="AZ265" s="279"/>
      <c r="BA265" s="280"/>
      <c r="BB265" s="266"/>
      <c r="BD265" s="352"/>
      <c r="BE265" s="352"/>
      <c r="BF265" s="352"/>
      <c r="BG265" s="352"/>
      <c r="BH265" s="352"/>
      <c r="BI265" s="352"/>
      <c r="BJ265" s="352"/>
      <c r="BK265" s="352"/>
      <c r="BL265" s="352"/>
      <c r="BM265" s="352"/>
      <c r="BN265" s="352"/>
      <c r="BO265" s="352"/>
      <c r="BP265" s="352"/>
      <c r="BQ265" s="352"/>
      <c r="BR265" s="352"/>
      <c r="BS265" s="352"/>
      <c r="BT265" s="352"/>
      <c r="BU265" s="352"/>
      <c r="BV265" s="352"/>
      <c r="BW265" s="352"/>
      <c r="BX265" s="352"/>
      <c r="BY265" s="352"/>
      <c r="BZ265" s="352"/>
      <c r="CA265" s="352"/>
      <c r="CB265" s="352"/>
      <c r="CC265" s="352"/>
      <c r="CD265" s="352"/>
      <c r="CE265" s="352"/>
      <c r="CF265" s="352"/>
      <c r="CG265" s="352"/>
      <c r="CH265" s="352"/>
      <c r="CI265" s="352"/>
      <c r="CJ265" s="352"/>
      <c r="CK265" s="352"/>
      <c r="CL265" s="352"/>
      <c r="CM265" s="352"/>
      <c r="CN265" s="352"/>
      <c r="CO265" s="352"/>
      <c r="CP265" s="352"/>
      <c r="CQ265" s="352"/>
      <c r="CR265" s="352"/>
      <c r="CS265" s="352"/>
      <c r="CT265" s="352"/>
      <c r="CU265" s="352"/>
      <c r="CV265" s="352"/>
      <c r="CW265" s="352"/>
      <c r="CX265" s="352"/>
      <c r="CY265" s="352"/>
      <c r="CZ265" s="352"/>
      <c r="DA265" s="352"/>
      <c r="DC265" s="266">
        <f t="shared" si="24"/>
        <v>0</v>
      </c>
      <c r="DD265" s="302" t="str">
        <f t="shared" si="25"/>
        <v/>
      </c>
      <c r="DE265" s="328" t="str">
        <f>IF(D265&gt; 0,(COUNTIFS(FRACAS!$B$5:$B$9997, D$4, FRACAS!$D$5:$D$9997, "&lt;="&amp;D265)), "" )</f>
        <v/>
      </c>
      <c r="DF265" s="282" t="str">
        <f>IF(E265&gt; 0,(COUNTIFS(FRACAS!$B$5:$B$9997, E$4, FRACAS!$D$5:$D$9997, "&lt;="&amp;E265)), "" )</f>
        <v/>
      </c>
      <c r="DG265" s="282" t="str">
        <f>IF(F265&gt; 0,(COUNTIFS(FRACAS!$B$5:$B$9997, F$4, FRACAS!$D$5:$D$9997, "&lt;="&amp;F265)), "" )</f>
        <v/>
      </c>
      <c r="DH265" s="282" t="str">
        <f>IF(G265&gt; 0,(COUNTIFS(FRACAS!$B$5:$B$9997, G$4, FRACAS!$D$5:$D$9997, "&lt;="&amp;G265)), "" )</f>
        <v/>
      </c>
      <c r="DI265" s="282" t="str">
        <f>IF(H265&gt; 0,(COUNTIFS(FRACAS!$B$5:$B$9997, H$4, FRACAS!$D$5:$D$9997, "&lt;="&amp;H265)), "" )</f>
        <v/>
      </c>
      <c r="DJ265" s="282" t="str">
        <f>IF(I265&gt; 0,(COUNTIFS(FRACAS!$B$5:$B$9997, I$4, FRACAS!$D$5:$D$9997, "&lt;="&amp;I265)), "" )</f>
        <v/>
      </c>
      <c r="DK265" s="282" t="str">
        <f>IF(J265&gt; 0,(COUNTIFS(FRACAS!$B$5:$B$9997, J$4, FRACAS!$D$5:$D$9997, "&lt;="&amp;J265)), "" )</f>
        <v/>
      </c>
      <c r="DL265" s="282" t="str">
        <f>IF(K265&gt; 0,(COUNTIFS(FRACAS!$B$5:$B$9997, K$4, FRACAS!$D$5:$D$9997, "&lt;="&amp;K265)), "" )</f>
        <v/>
      </c>
      <c r="DM265" s="282" t="str">
        <f>IF(L265&gt; 0,(COUNTIFS(FRACAS!$B$5:$B$9997, L$4, FRACAS!$D$5:$D$9997, "&lt;="&amp;L265)), "" )</f>
        <v/>
      </c>
      <c r="DN265" s="282" t="str">
        <f>IF(M265&gt; 0,(COUNTIFS(FRACAS!$B$5:$B$9997, M$4, FRACAS!$D$5:$D$9997, "&lt;="&amp;M265)), "" )</f>
        <v/>
      </c>
      <c r="DO265" s="308"/>
      <c r="DP265" s="276"/>
      <c r="DQ265" s="276"/>
      <c r="DR265" s="276"/>
      <c r="DS265" s="276"/>
      <c r="DT265" s="276"/>
      <c r="DU265" s="276"/>
      <c r="DV265" s="276"/>
      <c r="DW265" s="276"/>
      <c r="DX265" s="276"/>
      <c r="DY265" s="276"/>
      <c r="DZ265" s="276"/>
      <c r="EA265" s="276"/>
      <c r="EB265" s="276"/>
      <c r="EC265" s="276"/>
      <c r="ED265" s="276"/>
      <c r="EE265" s="276"/>
      <c r="EF265" s="276"/>
      <c r="EG265" s="276"/>
      <c r="EH265" s="276"/>
      <c r="EI265" s="276"/>
      <c r="EJ265" s="276"/>
      <c r="EK265" s="276"/>
      <c r="EL265" s="276"/>
      <c r="EM265" s="276"/>
      <c r="EN265" s="276"/>
      <c r="EO265" s="276"/>
      <c r="EP265" s="276"/>
      <c r="EQ265" s="276"/>
      <c r="ER265" s="276"/>
      <c r="ES265" s="276"/>
      <c r="ET265" s="276"/>
      <c r="EU265" s="276"/>
      <c r="EV265" s="276"/>
      <c r="EW265" s="276"/>
      <c r="EX265" s="276"/>
      <c r="EY265" s="276"/>
      <c r="EZ265" s="276"/>
      <c r="FA265" s="276"/>
      <c r="FB265" s="277"/>
      <c r="JN265" s="310"/>
      <c r="JO265" s="309"/>
      <c r="JP265" s="309"/>
      <c r="JQ265" s="309"/>
      <c r="JR265" s="309"/>
      <c r="JS265" s="309"/>
      <c r="JT265" s="309"/>
      <c r="JU265" s="309"/>
      <c r="JV265" s="309"/>
      <c r="JW265" s="309"/>
      <c r="JX265" s="309"/>
      <c r="JY265" s="309"/>
      <c r="JZ265" s="309"/>
      <c r="KA265" s="309"/>
      <c r="KB265" s="309"/>
      <c r="KC265" s="309"/>
      <c r="KD265" s="309"/>
      <c r="KE265" s="309"/>
      <c r="KF265" s="309"/>
      <c r="KG265" s="309"/>
      <c r="KH265" s="309"/>
      <c r="KI265" s="309"/>
      <c r="KJ265" s="309"/>
      <c r="KK265" s="309"/>
      <c r="KL265" s="309"/>
      <c r="KM265" s="309"/>
      <c r="KN265" s="309"/>
      <c r="KO265" s="309"/>
      <c r="KP265" s="309"/>
      <c r="KQ265" s="309"/>
      <c r="KR265" s="309"/>
      <c r="KS265" s="309"/>
      <c r="KT265" s="309"/>
      <c r="KU265" s="309"/>
      <c r="KV265" s="309"/>
      <c r="KW265" s="309"/>
      <c r="KX265" s="309"/>
      <c r="KY265" s="309"/>
      <c r="KZ265" s="309"/>
      <c r="LA265" s="309"/>
      <c r="LC265" s="302" t="str">
        <f t="shared" si="27"/>
        <v/>
      </c>
      <c r="LD265" s="354" t="str" cm="1">
        <f t="array" ref="LD265">IFERROR(
    (((D265/FRACAS!$AY$1)*60))
    /
    (((D265/FRACAS!$AY$1)*60) + SUMPRODUCT((FRACAS!$B$5:$B$9997=D$4)*(FRACAS!$D$5:$D$9997&lt;=D265)*(IFERROR(FRACAS!$AM$5:$AM$9997,0)))
    ),"")</f>
        <v/>
      </c>
      <c r="LE265" s="354" t="str" cm="1">
        <f t="array" ref="LE265">IFERROR(
    (((E265/FRACAS!$AY$1)*60))
    /
    (((E265/FRACAS!$AY$1)*60) + SUMPRODUCT((FRACAS!$B$5:$B$9997=E$4)*(FRACAS!$D$5:$D$9997&lt;=E265)*(IFERROR(FRACAS!$AM$5:$AM$9997,0)))
    ),"")</f>
        <v/>
      </c>
      <c r="LF265" s="354" t="str" cm="1">
        <f t="array" ref="LF265">IFERROR(
    (((F265/FRACAS!$AY$1)*60))
    /
    (((F265/FRACAS!$AY$1)*60) + SUMPRODUCT((FRACAS!$B$5:$B$9997=F$4)*(FRACAS!$D$5:$D$9997&lt;=F265)*(IFERROR(FRACAS!$AM$5:$AM$9997,0)))
    ),"")</f>
        <v/>
      </c>
      <c r="LG265" s="354" t="str" cm="1">
        <f t="array" ref="LG265">IFERROR(
    (((G265/FRACAS!$AY$1)*60))
    /
    (((G265/FRACAS!$AY$1)*60) + SUMPRODUCT((FRACAS!$B$5:$B$9997=G$4)*(FRACAS!$D$5:$D$9997&lt;=G265)*(IFERROR(FRACAS!$AM$5:$AM$9997,0)))
    ),"")</f>
        <v/>
      </c>
      <c r="LH265" s="354" t="str" cm="1">
        <f t="array" ref="LH265">IFERROR(
    (((H265/FRACAS!$AY$1)*60))
    /
    (((H265/FRACAS!$AY$1)*60) + SUMPRODUCT((FRACAS!$B$5:$B$9997=H$4)*(FRACAS!$D$5:$D$9997&lt;=H265)*(IFERROR(FRACAS!$AM$5:$AM$9997,0)))
    ),"")</f>
        <v/>
      </c>
      <c r="LI265" s="354" t="str" cm="1">
        <f t="array" ref="LI265">IFERROR(
    (((I265/FRACAS!$AY$1)*60))
    /
    (((I265/FRACAS!$AY$1)*60) + SUMPRODUCT((FRACAS!$B$5:$B$9997=I$4)*(FRACAS!$D$5:$D$9997&lt;=I265)*(IFERROR(FRACAS!$AM$5:$AM$9997,0)))
    ),"")</f>
        <v/>
      </c>
      <c r="LJ265" s="354" t="str" cm="1">
        <f t="array" ref="LJ265">IFERROR(
    (((J265/FRACAS!$AY$1)*60))
    /
    (((J265/FRACAS!$AY$1)*60) + SUMPRODUCT((FRACAS!$B$5:$B$9997=J$4)*(FRACAS!$D$5:$D$9997&lt;=J265)*(IFERROR(FRACAS!$AM$5:$AM$9997,0)))
    ),"")</f>
        <v/>
      </c>
      <c r="LK265" s="354" t="str" cm="1">
        <f t="array" ref="LK265">IFERROR(
    (((K265/FRACAS!$AY$1)*60))
    /
    (((K265/FRACAS!$AY$1)*60) + SUMPRODUCT((FRACAS!$B$5:$B$9997=K$4)*(FRACAS!$D$5:$D$9997&lt;=K265)*(IFERROR(FRACAS!$AM$5:$AM$9997,0)))
    ),"")</f>
        <v/>
      </c>
      <c r="LL265" s="354" t="str" cm="1">
        <f t="array" ref="LL265">IFERROR(
    (((L265/FRACAS!$AY$1)*60))
    /
    (((L265/FRACAS!$AY$1)*60) + SUMPRODUCT((FRACAS!$B$5:$B$9997=L$4)*(FRACAS!$D$5:$D$9997&lt;=L265)*(IFERROR(FRACAS!$AM$5:$AM$9997,0)))
    ),"")</f>
        <v/>
      </c>
      <c r="LM265" s="354" t="str" cm="1">
        <f t="array" ref="LM265">IFERROR(
    (((M265/FRACAS!$AY$1)*60))
    /
    (((M265/FRACAS!$AY$1)*60) + SUMPRODUCT((FRACAS!$B$5:$B$9997=M$4)*(FRACAS!$D$5:$D$9997&lt;=M265)*(IFERROR(FRACAS!$AM$5:$AM$9997,0)))
    ),"")</f>
        <v/>
      </c>
      <c r="LN265" s="308"/>
      <c r="LO265" s="276"/>
      <c r="LP265" s="276"/>
      <c r="LQ265" s="276"/>
      <c r="LR265" s="276"/>
      <c r="LS265" s="276"/>
      <c r="LT265" s="276"/>
      <c r="LU265" s="276"/>
      <c r="LV265" s="276"/>
      <c r="LW265" s="276"/>
      <c r="LX265" s="276"/>
      <c r="LY265" s="276"/>
      <c r="LZ265" s="276"/>
      <c r="MA265" s="276"/>
      <c r="MB265" s="276"/>
      <c r="MC265" s="276"/>
      <c r="MD265" s="276"/>
      <c r="ME265" s="276"/>
      <c r="MF265" s="276"/>
      <c r="MG265" s="276"/>
      <c r="MH265" s="276"/>
      <c r="MI265" s="276"/>
      <c r="MJ265" s="276"/>
      <c r="MK265" s="276"/>
      <c r="ML265" s="276"/>
      <c r="MM265" s="276"/>
      <c r="MN265" s="276"/>
      <c r="MO265" s="276"/>
      <c r="MP265" s="276"/>
      <c r="MQ265" s="276"/>
      <c r="MR265" s="276"/>
      <c r="MS265" s="276"/>
      <c r="MT265" s="276"/>
      <c r="MU265" s="276"/>
      <c r="MV265" s="276"/>
      <c r="MW265" s="276"/>
      <c r="MX265" s="276"/>
      <c r="MY265" s="276"/>
      <c r="MZ265" s="276"/>
      <c r="NA265" s="277"/>
      <c r="ND265" s="345">
        <f t="shared" si="28"/>
        <v>0</v>
      </c>
      <c r="NE265" s="346" t="str">
        <f t="shared" si="26"/>
        <v/>
      </c>
      <c r="NF265" s="347" t="str" cm="1">
        <f t="array" ref="NF265">IF($ND265=0,"",(IFERROR( (IFERROR($ND265/FRACAS!$AY$1*60,0) - SUMPRODUCT( (FRACAS!$K$5:$K$9999=NF$2) * IFERROR(FRACAS!$AN$5:$AN$9999,0) ) ) / IFERROR($ND265/FRACAS!$AY$1*60,0), 1 )))</f>
        <v/>
      </c>
      <c r="NG265" s="347" t="str" cm="1">
        <f t="array" ref="NG265">IF($ND265=0,"",(IFERROR( (IFERROR($ND265/FRACAS!$AY$1*60,0) - SUMPRODUCT( (FRACAS!$K$5:$K$9999=NG$2) * IFERROR(FRACAS!$AN$5:$AN$9999,0) ) ) / IFERROR($ND265/FRACAS!$AY$1*60,0), 1 )))</f>
        <v/>
      </c>
      <c r="NH265" s="347" t="str" cm="1">
        <f t="array" ref="NH265">IF($ND265=0,"",(IFERROR( (IFERROR($ND265/FRACAS!$AY$1*60,0) - SUMPRODUCT( (FRACAS!$K$5:$K$9999=NH$2) * IFERROR(FRACAS!$AN$5:$AN$9999,0) ) ) / IFERROR($ND265/FRACAS!$AY$1*60,0), 1 )))</f>
        <v/>
      </c>
      <c r="NI265" s="347" t="str" cm="1">
        <f t="array" ref="NI265">IF($ND265=0,"",(IFERROR( (IFERROR($ND265/FRACAS!$AY$1*60,0) - SUMPRODUCT( (FRACAS!$K$5:$K$9999=NI$2) * IFERROR(FRACAS!$AN$5:$AN$9999,0) ) ) / IFERROR($ND265/FRACAS!$AY$1*60,0), 1 )))</f>
        <v/>
      </c>
      <c r="NJ265" s="347" t="str" cm="1">
        <f t="array" ref="NJ265">IF($ND265=0,"",(IFERROR( (IFERROR($ND265/FRACAS!$AY$1*60,0) - SUMPRODUCT( (FRACAS!$K$5:$K$9999=NJ$2) * IFERROR(FRACAS!$AN$5:$AN$9999,0) ) ) / IFERROR($ND265/FRACAS!$AY$1*60,0), 1 )))</f>
        <v/>
      </c>
      <c r="NK265" s="347" t="str" cm="1">
        <f t="array" ref="NK265">IF($ND265=0,"",(IFERROR( (IFERROR($ND265/FRACAS!$AY$1*60,0) - SUMPRODUCT( (FRACAS!$K$5:$K$9999=NK$2) * IFERROR(FRACAS!$AN$5:$AN$9999,0) ) ) / IFERROR($ND265/FRACAS!$AY$1*60,0), 1 )))</f>
        <v/>
      </c>
      <c r="NL265" s="347" t="str" cm="1">
        <f t="array" ref="NL265">IF($ND265=0,"",(IFERROR( (IFERROR($ND265/FRACAS!$AY$1*60,0) - SUMPRODUCT( (FRACAS!$K$5:$K$9999=NL$2) * IFERROR(FRACAS!$AN$5:$AN$9999,0) ) ) / IFERROR($ND265/FRACAS!$AY$1*60,0), 1 )))</f>
        <v/>
      </c>
      <c r="NM265" s="347" t="str" cm="1">
        <f t="array" ref="NM265">IF($ND265=0,"",(IFERROR( (IFERROR($ND265/FRACAS!$AY$1*60,0) - SUMPRODUCT( (FRACAS!$K$5:$K$9999=NM$2) * IFERROR(FRACAS!$AN$5:$AN$9999,0) ) ) / IFERROR($ND265/FRACAS!$AY$1*60,0), 1 )))</f>
        <v/>
      </c>
      <c r="NN265" s="347" t="str" cm="1">
        <f t="array" ref="NN265">IF($ND265=0,"",(IFERROR( (IFERROR($ND265/FRACAS!$AY$1*60,0) - SUMPRODUCT( (FRACAS!$K$5:$K$9999=NN$2) * IFERROR(FRACAS!$AN$5:$AN$9999,0) ) ) / IFERROR($ND265/FRACAS!$AY$1*60,0), 1 )))</f>
        <v/>
      </c>
      <c r="NO265" s="347" t="str" cm="1">
        <f t="array" ref="NO265">IF($ND265=0,"",(IFERROR( (IFERROR($ND265/FRACAS!$AY$1*60,0) - SUMPRODUCT( (FRACAS!$K$5:$K$9999=NO$2) * IFERROR(FRACAS!$AN$5:$AN$9999,0) ) ) / IFERROR($ND265/FRACAS!$AY$1*60,0), 1 )))</f>
        <v/>
      </c>
      <c r="NP265" s="347" t="str" cm="1">
        <f t="array" ref="NP265">IF($ND265=0,"",(IFERROR( (IFERROR($ND265/FRACAS!$AY$1*60,0) - SUMPRODUCT( (FRACAS!$K$5:$K$9999=NP$2) * IFERROR(FRACAS!$AN$5:$AN$9999,0) ) ) / IFERROR($ND265/FRACAS!$AY$1*60,0), 1 )))</f>
        <v/>
      </c>
      <c r="NQ265" s="347" t="str" cm="1">
        <f t="array" ref="NQ265">IF($ND265=0,"",(IFERROR( (IFERROR($ND265/FRACAS!$AY$1*60,0) - SUMPRODUCT( (FRACAS!$K$5:$K$9999=NQ$2) * IFERROR(FRACAS!$AN$5:$AN$9999,0) ) ) / IFERROR($ND265/FRACAS!$AY$1*60,0), 1 )))</f>
        <v/>
      </c>
      <c r="NR265" s="347" t="str" cm="1">
        <f t="array" ref="NR265">IF($ND265=0,"",(IFERROR( (IFERROR($ND265/FRACAS!$AY$1*60,0) - SUMPRODUCT( (FRACAS!$K$5:$K$9999=NR$2) * IFERROR(FRACAS!$AN$5:$AN$9999,0) ) ) / IFERROR($ND265/FRACAS!$AY$1*60,0), 1 )))</f>
        <v/>
      </c>
      <c r="NS265" s="347" t="str" cm="1">
        <f t="array" ref="NS265">IF($ND265=0,"",(IFERROR( (IFERROR($ND265/FRACAS!$AY$1*60,0) - SUMPRODUCT( (FRACAS!$K$5:$K$9999=NS$2) * IFERROR(FRACAS!$AN$5:$AN$9999,0) ) ) / IFERROR($ND265/FRACAS!$AY$1*60,0), 1 )))</f>
        <v/>
      </c>
      <c r="NT265" s="347" t="str" cm="1">
        <f t="array" ref="NT265">IF($ND265=0,"",(IFERROR( (IFERROR($ND265/FRACAS!$AY$1*60,0) - SUMPRODUCT( (FRACAS!$K$5:$K$9999=NT$2) * IFERROR(FRACAS!$AN$5:$AN$9999,0) ) ) / IFERROR($ND265/FRACAS!$AY$1*60,0), 1 )))</f>
        <v/>
      </c>
      <c r="NU265" s="347" t="str" cm="1">
        <f t="array" ref="NU265">IF($ND265=0,"",(IFERROR( (IFERROR($ND265/FRACAS!$AY$1*60,0) - SUMPRODUCT( (FRACAS!$K$5:$K$9999=NU$2) * IFERROR(FRACAS!$AN$5:$AN$9999,0) ) ) / IFERROR($ND265/FRACAS!$AY$1*60,0), 1 )))</f>
        <v/>
      </c>
      <c r="NV265" s="347" t="str" cm="1">
        <f t="array" ref="NV265">IF($ND265=0,"",(IFERROR( (IFERROR($ND265/FRACAS!$AY$1*60,0) - SUMPRODUCT( (FRACAS!$K$5:$K$9999=NV$2) * IFERROR(FRACAS!$AN$5:$AN$9999,0) ) ) / IFERROR($ND265/FRACAS!$AY$1*60,0), 1 )))</f>
        <v/>
      </c>
      <c r="NW265" s="347" t="str" cm="1">
        <f t="array" ref="NW265">IF($ND265=0,"",(IFERROR( (IFERROR($ND265/FRACAS!$AY$1*60,0) - SUMPRODUCT( (FRACAS!$K$5:$K$9999=NW$2) * IFERROR(FRACAS!$AN$5:$AN$9999,0) ) ) / IFERROR($ND265/FRACAS!$AY$1*60,0), 1 )))</f>
        <v/>
      </c>
      <c r="NX265" s="347" t="str" cm="1">
        <f t="array" ref="NX265">IF($ND265=0,"",(IFERROR( (IFERROR($ND265/FRACAS!$AY$1*60,0) - SUMPRODUCT( (FRACAS!$K$5:$K$9999=NX$2) * IFERROR(FRACAS!$AN$5:$AN$9999,0) ) ) / IFERROR($ND265/FRACAS!$AY$1*60,0), 1 )))</f>
        <v/>
      </c>
      <c r="NY265" s="347" t="str" cm="1">
        <f t="array" ref="NY265">IF($ND265=0,"",(IFERROR( (IFERROR($ND265/FRACAS!$AY$1*60,0) - SUMPRODUCT( (FRACAS!$K$5:$K$9999=NY$2) * IFERROR(FRACAS!$AN$5:$AN$9999,0) ) ) / IFERROR($ND265/FRACAS!$AY$1*60,0), 1 )))</f>
        <v/>
      </c>
      <c r="NZ265" s="347" t="str" cm="1">
        <f t="array" ref="NZ265">IF($ND265=0,"",(IFERROR( (IFERROR($ND265/FRACAS!$AY$1*60,0) - SUMPRODUCT( (FRACAS!$K$5:$K$9999=NZ$2) * IFERROR(FRACAS!$AN$5:$AN$9999,0) ) ) / IFERROR($ND265/FRACAS!$AY$1*60,0), 1 )))</f>
        <v/>
      </c>
      <c r="OA265" s="347" t="str" cm="1">
        <f t="array" ref="OA265">IF($ND265=0,"",(IFERROR( (IFERROR($ND265/FRACAS!$AY$1*60,0) - SUMPRODUCT( (FRACAS!$K$5:$K$9999=OA$2) * IFERROR(FRACAS!$AN$5:$AN$9999,0) ) ) / IFERROR($ND265/FRACAS!$AY$1*60,0), 1 )))</f>
        <v/>
      </c>
      <c r="OB265" s="347" t="str" cm="1">
        <f t="array" ref="OB265">IF($ND265=0,"",(IFERROR( (IFERROR($ND265/FRACAS!$AY$1*60,0) - SUMPRODUCT( (FRACAS!$K$5:$K$9999=OB$2) * IFERROR(FRACAS!$AN$5:$AN$9999,0) ) ) / IFERROR($ND265/FRACAS!$AY$1*60,0), 1 )))</f>
        <v/>
      </c>
      <c r="OC265" s="347" t="str" cm="1">
        <f t="array" ref="OC265">IF($ND265=0,"",(IFERROR( (IFERROR($ND265/FRACAS!$AY$1*60,0) - SUMPRODUCT( (FRACAS!$K$5:$K$9999=OC$2) * IFERROR(FRACAS!$AN$5:$AN$9999,0) ) ) / IFERROR($ND265/FRACAS!$AY$1*60,0), 1 )))</f>
        <v/>
      </c>
      <c r="OD265" s="347" t="str" cm="1">
        <f t="array" ref="OD265">IF($ND265=0,"",(IFERROR( (IFERROR($ND265/FRACAS!$AY$1*60,0) - SUMPRODUCT( (FRACAS!$K$5:$K$9999=OD$2) * IFERROR(FRACAS!$AN$5:$AN$9999,0) ) ) / IFERROR($ND265/FRACAS!$AY$1*60,0), 1 )))</f>
        <v/>
      </c>
      <c r="OE265" s="347" t="str" cm="1">
        <f t="array" ref="OE265">IF($ND265=0,"",(IFERROR( (IFERROR($ND265/FRACAS!$AY$1*60,0) - SUMPRODUCT( (FRACAS!$K$5:$K$9999=OE$2) * IFERROR(FRACAS!$AN$5:$AN$9999,0) ) ) / IFERROR($ND265/FRACAS!$AY$1*60,0), 1 )))</f>
        <v/>
      </c>
      <c r="OF265" s="347" t="str" cm="1">
        <f t="array" ref="OF265">IF($ND265=0,"",(IFERROR( (IFERROR($ND265/FRACAS!$AY$1*60,0) - SUMPRODUCT( (FRACAS!$K$5:$K$9999=OF$2) * IFERROR(FRACAS!$AN$5:$AN$9999,0) ) ) / IFERROR($ND265/FRACAS!$AY$1*60,0), 1 )))</f>
        <v/>
      </c>
      <c r="OG265" s="347" t="str" cm="1">
        <f t="array" ref="OG265">IF($ND265=0,"",(IFERROR( (IFERROR($ND265/FRACAS!$AY$1*60,0) - SUMPRODUCT( (FRACAS!$K$5:$K$9999=OG$2) * IFERROR(FRACAS!$AN$5:$AN$9999,0) ) ) / IFERROR($ND265/FRACAS!$AY$1*60,0), 1 )))</f>
        <v/>
      </c>
      <c r="OH265" s="347" t="str" cm="1">
        <f t="array" ref="OH265">IF($ND265=0,"",(IFERROR( (IFERROR($ND265/FRACAS!$AY$1*60,0) - SUMPRODUCT( (FRACAS!$K$5:$K$9999=OH$2) * IFERROR(FRACAS!$AN$5:$AN$9999,0) ) ) / IFERROR($ND265/FRACAS!$AY$1*60,0), 1 )))</f>
        <v/>
      </c>
      <c r="OI265" s="347" t="str" cm="1">
        <f t="array" ref="OI265">IF($ND265=0,"",(IFERROR( (IFERROR($ND265/FRACAS!$AY$1*60,0) - SUMPRODUCT( (FRACAS!$K$5:$K$9999=OI$2) * IFERROR(FRACAS!$AN$5:$AN$9999,0) ) ) / IFERROR($ND265/FRACAS!$AY$1*60,0), 1 )))</f>
        <v/>
      </c>
      <c r="OJ265" s="347" t="str" cm="1">
        <f t="array" ref="OJ265">IF($ND265=0,"",(IFERROR( (IFERROR($ND265/FRACAS!$AY$1*60,0) - SUMPRODUCT( (FRACAS!$K$5:$K$9999=OJ$2) * IFERROR(FRACAS!$AN$5:$AN$9999,0) ) ) / IFERROR($ND265/FRACAS!$AY$1*60,0), 1 )))</f>
        <v/>
      </c>
      <c r="OK265" s="347" t="str" cm="1">
        <f t="array" ref="OK265">IF($ND265=0,"",(IFERROR( (IFERROR($ND265/FRACAS!$AY$1*60,0) - SUMPRODUCT( (FRACAS!$K$5:$K$9999=OK$2) * IFERROR(FRACAS!$AN$5:$AN$9999,0) ) ) / IFERROR($ND265/FRACAS!$AY$1*60,0), 1 )))</f>
        <v/>
      </c>
      <c r="OL265" s="347" t="str" cm="1">
        <f t="array" ref="OL265">IF($ND265=0,"",(IFERROR( (IFERROR($ND265/FRACAS!$AY$1*60,0) - SUMPRODUCT( (FRACAS!$K$5:$K$9999=OL$2) * IFERROR(FRACAS!$AN$5:$AN$9999,0) ) ) / IFERROR($ND265/FRACAS!$AY$1*60,0), 1 )))</f>
        <v/>
      </c>
      <c r="OM265" s="347" t="str" cm="1">
        <f t="array" ref="OM265">IF($ND265=0,"",(IFERROR( (IFERROR($ND265/FRACAS!$AY$1*60,0) - SUMPRODUCT( (FRACAS!$K$5:$K$9999=OM$2) * IFERROR(FRACAS!$AN$5:$AN$9999,0) ) ) / IFERROR($ND265/FRACAS!$AY$1*60,0), 1 )))</f>
        <v/>
      </c>
      <c r="ON265" s="347" t="str" cm="1">
        <f t="array" ref="ON265">IF($ND265=0,"",(IFERROR( (IFERROR($ND265/FRACAS!$AY$1*60,0) - SUMPRODUCT( (FRACAS!$K$5:$K$9999=ON$2) * IFERROR(FRACAS!$AN$5:$AN$9999,0) ) ) / IFERROR($ND265/FRACAS!$AY$1*60,0), 1 )))</f>
        <v/>
      </c>
    </row>
    <row r="266" spans="2:404" ht="15" customHeight="1">
      <c r="B266" s="301" t="s">
        <v>217</v>
      </c>
      <c r="C266" s="302">
        <v>47088</v>
      </c>
      <c r="D266" s="279"/>
      <c r="E266" s="279"/>
      <c r="F266" s="279"/>
      <c r="G266" s="279"/>
      <c r="H266" s="279"/>
      <c r="I266" s="279"/>
      <c r="J266" s="279"/>
      <c r="K266" s="279"/>
      <c r="L266" s="279"/>
      <c r="M266" s="280"/>
      <c r="N266" s="305"/>
      <c r="O266" s="279"/>
      <c r="P266" s="279"/>
      <c r="Q266" s="279"/>
      <c r="R266" s="279"/>
      <c r="S266" s="279"/>
      <c r="T266" s="279"/>
      <c r="U266" s="279"/>
      <c r="V266" s="279"/>
      <c r="W266" s="279"/>
      <c r="X266" s="279"/>
      <c r="Y266" s="279"/>
      <c r="Z266" s="279"/>
      <c r="AA266" s="279"/>
      <c r="AB266" s="279"/>
      <c r="AC266" s="279"/>
      <c r="AD266" s="279"/>
      <c r="AE266" s="279"/>
      <c r="AF266" s="279"/>
      <c r="AG266" s="279"/>
      <c r="AH266" s="279"/>
      <c r="AI266" s="279"/>
      <c r="AJ266" s="279"/>
      <c r="AK266" s="279"/>
      <c r="AL266" s="279"/>
      <c r="AM266" s="279"/>
      <c r="AN266" s="279"/>
      <c r="AO266" s="279"/>
      <c r="AP266" s="279"/>
      <c r="AQ266" s="279"/>
      <c r="AR266" s="279"/>
      <c r="AS266" s="279"/>
      <c r="AT266" s="279"/>
      <c r="AU266" s="279"/>
      <c r="AV266" s="279"/>
      <c r="AW266" s="279"/>
      <c r="AX266" s="279"/>
      <c r="AY266" s="279"/>
      <c r="AZ266" s="279"/>
      <c r="BA266" s="280"/>
      <c r="BB266" s="266"/>
      <c r="BD266" s="352"/>
      <c r="BE266" s="352"/>
      <c r="BF266" s="352"/>
      <c r="BG266" s="352"/>
      <c r="BH266" s="352"/>
      <c r="BI266" s="352"/>
      <c r="BJ266" s="352"/>
      <c r="BK266" s="352"/>
      <c r="BL266" s="352"/>
      <c r="BM266" s="352"/>
      <c r="BN266" s="352"/>
      <c r="BO266" s="352"/>
      <c r="BP266" s="352"/>
      <c r="BQ266" s="352"/>
      <c r="BR266" s="352"/>
      <c r="BS266" s="352"/>
      <c r="BT266" s="352"/>
      <c r="BU266" s="352"/>
      <c r="BV266" s="352"/>
      <c r="BW266" s="352"/>
      <c r="BX266" s="352"/>
      <c r="BY266" s="352"/>
      <c r="BZ266" s="352"/>
      <c r="CA266" s="352"/>
      <c r="CB266" s="352"/>
      <c r="CC266" s="352"/>
      <c r="CD266" s="352"/>
      <c r="CE266" s="352"/>
      <c r="CF266" s="352"/>
      <c r="CG266" s="352"/>
      <c r="CH266" s="352"/>
      <c r="CI266" s="352"/>
      <c r="CJ266" s="352"/>
      <c r="CK266" s="352"/>
      <c r="CL266" s="352"/>
      <c r="CM266" s="352"/>
      <c r="CN266" s="352"/>
      <c r="CO266" s="352"/>
      <c r="CP266" s="352"/>
      <c r="CQ266" s="352"/>
      <c r="CR266" s="352"/>
      <c r="CS266" s="352"/>
      <c r="CT266" s="352"/>
      <c r="CU266" s="352"/>
      <c r="CV266" s="352"/>
      <c r="CW266" s="352"/>
      <c r="CX266" s="352"/>
      <c r="CY266" s="352"/>
      <c r="CZ266" s="352"/>
      <c r="DA266" s="352"/>
      <c r="DC266" s="266">
        <f t="shared" si="24"/>
        <v>0</v>
      </c>
      <c r="DD266" s="302" t="str">
        <f t="shared" si="25"/>
        <v/>
      </c>
      <c r="DE266" s="328" t="str">
        <f>IF(D266&gt; 0,(COUNTIFS(FRACAS!$B$5:$B$9997, D$4, FRACAS!$D$5:$D$9997, "&lt;="&amp;D266)), "" )</f>
        <v/>
      </c>
      <c r="DF266" s="282" t="str">
        <f>IF(E266&gt; 0,(COUNTIFS(FRACAS!$B$5:$B$9997, E$4, FRACAS!$D$5:$D$9997, "&lt;="&amp;E266)), "" )</f>
        <v/>
      </c>
      <c r="DG266" s="282" t="str">
        <f>IF(F266&gt; 0,(COUNTIFS(FRACAS!$B$5:$B$9997, F$4, FRACAS!$D$5:$D$9997, "&lt;="&amp;F266)), "" )</f>
        <v/>
      </c>
      <c r="DH266" s="282" t="str">
        <f>IF(G266&gt; 0,(COUNTIFS(FRACAS!$B$5:$B$9997, G$4, FRACAS!$D$5:$D$9997, "&lt;="&amp;G266)), "" )</f>
        <v/>
      </c>
      <c r="DI266" s="282" t="str">
        <f>IF(H266&gt; 0,(COUNTIFS(FRACAS!$B$5:$B$9997, H$4, FRACAS!$D$5:$D$9997, "&lt;="&amp;H266)), "" )</f>
        <v/>
      </c>
      <c r="DJ266" s="282" t="str">
        <f>IF(I266&gt; 0,(COUNTIFS(FRACAS!$B$5:$B$9997, I$4, FRACAS!$D$5:$D$9997, "&lt;="&amp;I266)), "" )</f>
        <v/>
      </c>
      <c r="DK266" s="282" t="str">
        <f>IF(J266&gt; 0,(COUNTIFS(FRACAS!$B$5:$B$9997, J$4, FRACAS!$D$5:$D$9997, "&lt;="&amp;J266)), "" )</f>
        <v/>
      </c>
      <c r="DL266" s="282" t="str">
        <f>IF(K266&gt; 0,(COUNTIFS(FRACAS!$B$5:$B$9997, K$4, FRACAS!$D$5:$D$9997, "&lt;="&amp;K266)), "" )</f>
        <v/>
      </c>
      <c r="DM266" s="282" t="str">
        <f>IF(L266&gt; 0,(COUNTIFS(FRACAS!$B$5:$B$9997, L$4, FRACAS!$D$5:$D$9997, "&lt;="&amp;L266)), "" )</f>
        <v/>
      </c>
      <c r="DN266" s="282" t="str">
        <f>IF(M266&gt; 0,(COUNTIFS(FRACAS!$B$5:$B$9997, M$4, FRACAS!$D$5:$D$9997, "&lt;="&amp;M266)), "" )</f>
        <v/>
      </c>
      <c r="DO266" s="308"/>
      <c r="DP266" s="276"/>
      <c r="DQ266" s="276"/>
      <c r="DR266" s="276"/>
      <c r="DS266" s="276"/>
      <c r="DT266" s="276"/>
      <c r="DU266" s="276"/>
      <c r="DV266" s="276"/>
      <c r="DW266" s="276"/>
      <c r="DX266" s="276"/>
      <c r="DY266" s="276"/>
      <c r="DZ266" s="276"/>
      <c r="EA266" s="276"/>
      <c r="EB266" s="276"/>
      <c r="EC266" s="276"/>
      <c r="ED266" s="276"/>
      <c r="EE266" s="276"/>
      <c r="EF266" s="276"/>
      <c r="EG266" s="276"/>
      <c r="EH266" s="276"/>
      <c r="EI266" s="276"/>
      <c r="EJ266" s="276"/>
      <c r="EK266" s="276"/>
      <c r="EL266" s="276"/>
      <c r="EM266" s="276"/>
      <c r="EN266" s="276"/>
      <c r="EO266" s="276"/>
      <c r="EP266" s="276"/>
      <c r="EQ266" s="276"/>
      <c r="ER266" s="276"/>
      <c r="ES266" s="276"/>
      <c r="ET266" s="276"/>
      <c r="EU266" s="276"/>
      <c r="EV266" s="276"/>
      <c r="EW266" s="276"/>
      <c r="EX266" s="276"/>
      <c r="EY266" s="276"/>
      <c r="EZ266" s="276"/>
      <c r="FA266" s="276"/>
      <c r="FB266" s="277"/>
      <c r="JN266" s="310"/>
      <c r="JO266" s="309"/>
      <c r="JP266" s="309"/>
      <c r="JQ266" s="309"/>
      <c r="JR266" s="309"/>
      <c r="JS266" s="309"/>
      <c r="JT266" s="309"/>
      <c r="JU266" s="309"/>
      <c r="JV266" s="309"/>
      <c r="JW266" s="309"/>
      <c r="JX266" s="309"/>
      <c r="JY266" s="309"/>
      <c r="JZ266" s="309"/>
      <c r="KA266" s="309"/>
      <c r="KB266" s="309"/>
      <c r="KC266" s="309"/>
      <c r="KD266" s="309"/>
      <c r="KE266" s="309"/>
      <c r="KF266" s="309"/>
      <c r="KG266" s="309"/>
      <c r="KH266" s="309"/>
      <c r="KI266" s="309"/>
      <c r="KJ266" s="309"/>
      <c r="KK266" s="309"/>
      <c r="KL266" s="309"/>
      <c r="KM266" s="309"/>
      <c r="KN266" s="309"/>
      <c r="KO266" s="309"/>
      <c r="KP266" s="309"/>
      <c r="KQ266" s="309"/>
      <c r="KR266" s="309"/>
      <c r="KS266" s="309"/>
      <c r="KT266" s="309"/>
      <c r="KU266" s="309"/>
      <c r="KV266" s="309"/>
      <c r="KW266" s="309"/>
      <c r="KX266" s="309"/>
      <c r="KY266" s="309"/>
      <c r="KZ266" s="309"/>
      <c r="LA266" s="309"/>
      <c r="LC266" s="302" t="str">
        <f t="shared" si="27"/>
        <v/>
      </c>
      <c r="LD266" s="354" t="str" cm="1">
        <f t="array" ref="LD266">IFERROR(
    (((D266/FRACAS!$AY$1)*60))
    /
    (((D266/FRACAS!$AY$1)*60) + SUMPRODUCT((FRACAS!$B$5:$B$9997=D$4)*(FRACAS!$D$5:$D$9997&lt;=D266)*(IFERROR(FRACAS!$AM$5:$AM$9997,0)))
    ),"")</f>
        <v/>
      </c>
      <c r="LE266" s="354" t="str" cm="1">
        <f t="array" ref="LE266">IFERROR(
    (((E266/FRACAS!$AY$1)*60))
    /
    (((E266/FRACAS!$AY$1)*60) + SUMPRODUCT((FRACAS!$B$5:$B$9997=E$4)*(FRACAS!$D$5:$D$9997&lt;=E266)*(IFERROR(FRACAS!$AM$5:$AM$9997,0)))
    ),"")</f>
        <v/>
      </c>
      <c r="LF266" s="354" t="str" cm="1">
        <f t="array" ref="LF266">IFERROR(
    (((F266/FRACAS!$AY$1)*60))
    /
    (((F266/FRACAS!$AY$1)*60) + SUMPRODUCT((FRACAS!$B$5:$B$9997=F$4)*(FRACAS!$D$5:$D$9997&lt;=F266)*(IFERROR(FRACAS!$AM$5:$AM$9997,0)))
    ),"")</f>
        <v/>
      </c>
      <c r="LG266" s="354" t="str" cm="1">
        <f t="array" ref="LG266">IFERROR(
    (((G266/FRACAS!$AY$1)*60))
    /
    (((G266/FRACAS!$AY$1)*60) + SUMPRODUCT((FRACAS!$B$5:$B$9997=G$4)*(FRACAS!$D$5:$D$9997&lt;=G266)*(IFERROR(FRACAS!$AM$5:$AM$9997,0)))
    ),"")</f>
        <v/>
      </c>
      <c r="LH266" s="354" t="str" cm="1">
        <f t="array" ref="LH266">IFERROR(
    (((H266/FRACAS!$AY$1)*60))
    /
    (((H266/FRACAS!$AY$1)*60) + SUMPRODUCT((FRACAS!$B$5:$B$9997=H$4)*(FRACAS!$D$5:$D$9997&lt;=H266)*(IFERROR(FRACAS!$AM$5:$AM$9997,0)))
    ),"")</f>
        <v/>
      </c>
      <c r="LI266" s="354" t="str" cm="1">
        <f t="array" ref="LI266">IFERROR(
    (((I266/FRACAS!$AY$1)*60))
    /
    (((I266/FRACAS!$AY$1)*60) + SUMPRODUCT((FRACAS!$B$5:$B$9997=I$4)*(FRACAS!$D$5:$D$9997&lt;=I266)*(IFERROR(FRACAS!$AM$5:$AM$9997,0)))
    ),"")</f>
        <v/>
      </c>
      <c r="LJ266" s="354" t="str" cm="1">
        <f t="array" ref="LJ266">IFERROR(
    (((J266/FRACAS!$AY$1)*60))
    /
    (((J266/FRACAS!$AY$1)*60) + SUMPRODUCT((FRACAS!$B$5:$B$9997=J$4)*(FRACAS!$D$5:$D$9997&lt;=J266)*(IFERROR(FRACAS!$AM$5:$AM$9997,0)))
    ),"")</f>
        <v/>
      </c>
      <c r="LK266" s="354" t="str" cm="1">
        <f t="array" ref="LK266">IFERROR(
    (((K266/FRACAS!$AY$1)*60))
    /
    (((K266/FRACAS!$AY$1)*60) + SUMPRODUCT((FRACAS!$B$5:$B$9997=K$4)*(FRACAS!$D$5:$D$9997&lt;=K266)*(IFERROR(FRACAS!$AM$5:$AM$9997,0)))
    ),"")</f>
        <v/>
      </c>
      <c r="LL266" s="354" t="str" cm="1">
        <f t="array" ref="LL266">IFERROR(
    (((L266/FRACAS!$AY$1)*60))
    /
    (((L266/FRACAS!$AY$1)*60) + SUMPRODUCT((FRACAS!$B$5:$B$9997=L$4)*(FRACAS!$D$5:$D$9997&lt;=L266)*(IFERROR(FRACAS!$AM$5:$AM$9997,0)))
    ),"")</f>
        <v/>
      </c>
      <c r="LM266" s="354" t="str" cm="1">
        <f t="array" ref="LM266">IFERROR(
    (((M266/FRACAS!$AY$1)*60))
    /
    (((M266/FRACAS!$AY$1)*60) + SUMPRODUCT((FRACAS!$B$5:$B$9997=M$4)*(FRACAS!$D$5:$D$9997&lt;=M266)*(IFERROR(FRACAS!$AM$5:$AM$9997,0)))
    ),"")</f>
        <v/>
      </c>
      <c r="LN266" s="308"/>
      <c r="LO266" s="276"/>
      <c r="LP266" s="276"/>
      <c r="LQ266" s="276"/>
      <c r="LR266" s="276"/>
      <c r="LS266" s="276"/>
      <c r="LT266" s="276"/>
      <c r="LU266" s="276"/>
      <c r="LV266" s="276"/>
      <c r="LW266" s="276"/>
      <c r="LX266" s="276"/>
      <c r="LY266" s="276"/>
      <c r="LZ266" s="276"/>
      <c r="MA266" s="276"/>
      <c r="MB266" s="276"/>
      <c r="MC266" s="276"/>
      <c r="MD266" s="276"/>
      <c r="ME266" s="276"/>
      <c r="MF266" s="276"/>
      <c r="MG266" s="276"/>
      <c r="MH266" s="276"/>
      <c r="MI266" s="276"/>
      <c r="MJ266" s="276"/>
      <c r="MK266" s="276"/>
      <c r="ML266" s="276"/>
      <c r="MM266" s="276"/>
      <c r="MN266" s="276"/>
      <c r="MO266" s="276"/>
      <c r="MP266" s="276"/>
      <c r="MQ266" s="276"/>
      <c r="MR266" s="276"/>
      <c r="MS266" s="276"/>
      <c r="MT266" s="276"/>
      <c r="MU266" s="276"/>
      <c r="MV266" s="276"/>
      <c r="MW266" s="276"/>
      <c r="MX266" s="276"/>
      <c r="MY266" s="276"/>
      <c r="MZ266" s="276"/>
      <c r="NA266" s="277"/>
      <c r="ND266" s="345">
        <f t="shared" si="28"/>
        <v>0</v>
      </c>
      <c r="NE266" s="346" t="str">
        <f t="shared" si="26"/>
        <v/>
      </c>
      <c r="NF266" s="347" t="str" cm="1">
        <f t="array" ref="NF266">IF($ND266=0,"",(IFERROR( (IFERROR($ND266/FRACAS!$AY$1*60,0) - SUMPRODUCT( (FRACAS!$K$5:$K$9999=NF$2) * IFERROR(FRACAS!$AN$5:$AN$9999,0) ) ) / IFERROR($ND266/FRACAS!$AY$1*60,0), 1 )))</f>
        <v/>
      </c>
      <c r="NG266" s="347" t="str" cm="1">
        <f t="array" ref="NG266">IF($ND266=0,"",(IFERROR( (IFERROR($ND266/FRACAS!$AY$1*60,0) - SUMPRODUCT( (FRACAS!$K$5:$K$9999=NG$2) * IFERROR(FRACAS!$AN$5:$AN$9999,0) ) ) / IFERROR($ND266/FRACAS!$AY$1*60,0), 1 )))</f>
        <v/>
      </c>
      <c r="NH266" s="347" t="str" cm="1">
        <f t="array" ref="NH266">IF($ND266=0,"",(IFERROR( (IFERROR($ND266/FRACAS!$AY$1*60,0) - SUMPRODUCT( (FRACAS!$K$5:$K$9999=NH$2) * IFERROR(FRACAS!$AN$5:$AN$9999,0) ) ) / IFERROR($ND266/FRACAS!$AY$1*60,0), 1 )))</f>
        <v/>
      </c>
      <c r="NI266" s="347" t="str" cm="1">
        <f t="array" ref="NI266">IF($ND266=0,"",(IFERROR( (IFERROR($ND266/FRACAS!$AY$1*60,0) - SUMPRODUCT( (FRACAS!$K$5:$K$9999=NI$2) * IFERROR(FRACAS!$AN$5:$AN$9999,0) ) ) / IFERROR($ND266/FRACAS!$AY$1*60,0), 1 )))</f>
        <v/>
      </c>
      <c r="NJ266" s="347" t="str" cm="1">
        <f t="array" ref="NJ266">IF($ND266=0,"",(IFERROR( (IFERROR($ND266/FRACAS!$AY$1*60,0) - SUMPRODUCT( (FRACAS!$K$5:$K$9999=NJ$2) * IFERROR(FRACAS!$AN$5:$AN$9999,0) ) ) / IFERROR($ND266/FRACAS!$AY$1*60,0), 1 )))</f>
        <v/>
      </c>
      <c r="NK266" s="347" t="str" cm="1">
        <f t="array" ref="NK266">IF($ND266=0,"",(IFERROR( (IFERROR($ND266/FRACAS!$AY$1*60,0) - SUMPRODUCT( (FRACAS!$K$5:$K$9999=NK$2) * IFERROR(FRACAS!$AN$5:$AN$9999,0) ) ) / IFERROR($ND266/FRACAS!$AY$1*60,0), 1 )))</f>
        <v/>
      </c>
      <c r="NL266" s="347" t="str" cm="1">
        <f t="array" ref="NL266">IF($ND266=0,"",(IFERROR( (IFERROR($ND266/FRACAS!$AY$1*60,0) - SUMPRODUCT( (FRACAS!$K$5:$K$9999=NL$2) * IFERROR(FRACAS!$AN$5:$AN$9999,0) ) ) / IFERROR($ND266/FRACAS!$AY$1*60,0), 1 )))</f>
        <v/>
      </c>
      <c r="NM266" s="347" t="str" cm="1">
        <f t="array" ref="NM266">IF($ND266=0,"",(IFERROR( (IFERROR($ND266/FRACAS!$AY$1*60,0) - SUMPRODUCT( (FRACAS!$K$5:$K$9999=NM$2) * IFERROR(FRACAS!$AN$5:$AN$9999,0) ) ) / IFERROR($ND266/FRACAS!$AY$1*60,0), 1 )))</f>
        <v/>
      </c>
      <c r="NN266" s="347" t="str" cm="1">
        <f t="array" ref="NN266">IF($ND266=0,"",(IFERROR( (IFERROR($ND266/FRACAS!$AY$1*60,0) - SUMPRODUCT( (FRACAS!$K$5:$K$9999=NN$2) * IFERROR(FRACAS!$AN$5:$AN$9999,0) ) ) / IFERROR($ND266/FRACAS!$AY$1*60,0), 1 )))</f>
        <v/>
      </c>
      <c r="NO266" s="347" t="str" cm="1">
        <f t="array" ref="NO266">IF($ND266=0,"",(IFERROR( (IFERROR($ND266/FRACAS!$AY$1*60,0) - SUMPRODUCT( (FRACAS!$K$5:$K$9999=NO$2) * IFERROR(FRACAS!$AN$5:$AN$9999,0) ) ) / IFERROR($ND266/FRACAS!$AY$1*60,0), 1 )))</f>
        <v/>
      </c>
      <c r="NP266" s="347" t="str" cm="1">
        <f t="array" ref="NP266">IF($ND266=0,"",(IFERROR( (IFERROR($ND266/FRACAS!$AY$1*60,0) - SUMPRODUCT( (FRACAS!$K$5:$K$9999=NP$2) * IFERROR(FRACAS!$AN$5:$AN$9999,0) ) ) / IFERROR($ND266/FRACAS!$AY$1*60,0), 1 )))</f>
        <v/>
      </c>
      <c r="NQ266" s="347" t="str" cm="1">
        <f t="array" ref="NQ266">IF($ND266=0,"",(IFERROR( (IFERROR($ND266/FRACAS!$AY$1*60,0) - SUMPRODUCT( (FRACAS!$K$5:$K$9999=NQ$2) * IFERROR(FRACAS!$AN$5:$AN$9999,0) ) ) / IFERROR($ND266/FRACAS!$AY$1*60,0), 1 )))</f>
        <v/>
      </c>
      <c r="NR266" s="347" t="str" cm="1">
        <f t="array" ref="NR266">IF($ND266=0,"",(IFERROR( (IFERROR($ND266/FRACAS!$AY$1*60,0) - SUMPRODUCT( (FRACAS!$K$5:$K$9999=NR$2) * IFERROR(FRACAS!$AN$5:$AN$9999,0) ) ) / IFERROR($ND266/FRACAS!$AY$1*60,0), 1 )))</f>
        <v/>
      </c>
      <c r="NS266" s="347" t="str" cm="1">
        <f t="array" ref="NS266">IF($ND266=0,"",(IFERROR( (IFERROR($ND266/FRACAS!$AY$1*60,0) - SUMPRODUCT( (FRACAS!$K$5:$K$9999=NS$2) * IFERROR(FRACAS!$AN$5:$AN$9999,0) ) ) / IFERROR($ND266/FRACAS!$AY$1*60,0), 1 )))</f>
        <v/>
      </c>
      <c r="NT266" s="347" t="str" cm="1">
        <f t="array" ref="NT266">IF($ND266=0,"",(IFERROR( (IFERROR($ND266/FRACAS!$AY$1*60,0) - SUMPRODUCT( (FRACAS!$K$5:$K$9999=NT$2) * IFERROR(FRACAS!$AN$5:$AN$9999,0) ) ) / IFERROR($ND266/FRACAS!$AY$1*60,0), 1 )))</f>
        <v/>
      </c>
      <c r="NU266" s="347" t="str" cm="1">
        <f t="array" ref="NU266">IF($ND266=0,"",(IFERROR( (IFERROR($ND266/FRACAS!$AY$1*60,0) - SUMPRODUCT( (FRACAS!$K$5:$K$9999=NU$2) * IFERROR(FRACAS!$AN$5:$AN$9999,0) ) ) / IFERROR($ND266/FRACAS!$AY$1*60,0), 1 )))</f>
        <v/>
      </c>
      <c r="NV266" s="347" t="str" cm="1">
        <f t="array" ref="NV266">IF($ND266=0,"",(IFERROR( (IFERROR($ND266/FRACAS!$AY$1*60,0) - SUMPRODUCT( (FRACAS!$K$5:$K$9999=NV$2) * IFERROR(FRACAS!$AN$5:$AN$9999,0) ) ) / IFERROR($ND266/FRACAS!$AY$1*60,0), 1 )))</f>
        <v/>
      </c>
      <c r="NW266" s="347" t="str" cm="1">
        <f t="array" ref="NW266">IF($ND266=0,"",(IFERROR( (IFERROR($ND266/FRACAS!$AY$1*60,0) - SUMPRODUCT( (FRACAS!$K$5:$K$9999=NW$2) * IFERROR(FRACAS!$AN$5:$AN$9999,0) ) ) / IFERROR($ND266/FRACAS!$AY$1*60,0), 1 )))</f>
        <v/>
      </c>
      <c r="NX266" s="347" t="str" cm="1">
        <f t="array" ref="NX266">IF($ND266=0,"",(IFERROR( (IFERROR($ND266/FRACAS!$AY$1*60,0) - SUMPRODUCT( (FRACAS!$K$5:$K$9999=NX$2) * IFERROR(FRACAS!$AN$5:$AN$9999,0) ) ) / IFERROR($ND266/FRACAS!$AY$1*60,0), 1 )))</f>
        <v/>
      </c>
      <c r="NY266" s="347" t="str" cm="1">
        <f t="array" ref="NY266">IF($ND266=0,"",(IFERROR( (IFERROR($ND266/FRACAS!$AY$1*60,0) - SUMPRODUCT( (FRACAS!$K$5:$K$9999=NY$2) * IFERROR(FRACAS!$AN$5:$AN$9999,0) ) ) / IFERROR($ND266/FRACAS!$AY$1*60,0), 1 )))</f>
        <v/>
      </c>
      <c r="NZ266" s="347" t="str" cm="1">
        <f t="array" ref="NZ266">IF($ND266=0,"",(IFERROR( (IFERROR($ND266/FRACAS!$AY$1*60,0) - SUMPRODUCT( (FRACAS!$K$5:$K$9999=NZ$2) * IFERROR(FRACAS!$AN$5:$AN$9999,0) ) ) / IFERROR($ND266/FRACAS!$AY$1*60,0), 1 )))</f>
        <v/>
      </c>
      <c r="OA266" s="347" t="str" cm="1">
        <f t="array" ref="OA266">IF($ND266=0,"",(IFERROR( (IFERROR($ND266/FRACAS!$AY$1*60,0) - SUMPRODUCT( (FRACAS!$K$5:$K$9999=OA$2) * IFERROR(FRACAS!$AN$5:$AN$9999,0) ) ) / IFERROR($ND266/FRACAS!$AY$1*60,0), 1 )))</f>
        <v/>
      </c>
      <c r="OB266" s="347" t="str" cm="1">
        <f t="array" ref="OB266">IF($ND266=0,"",(IFERROR( (IFERROR($ND266/FRACAS!$AY$1*60,0) - SUMPRODUCT( (FRACAS!$K$5:$K$9999=OB$2) * IFERROR(FRACAS!$AN$5:$AN$9999,0) ) ) / IFERROR($ND266/FRACAS!$AY$1*60,0), 1 )))</f>
        <v/>
      </c>
      <c r="OC266" s="347" t="str" cm="1">
        <f t="array" ref="OC266">IF($ND266=0,"",(IFERROR( (IFERROR($ND266/FRACAS!$AY$1*60,0) - SUMPRODUCT( (FRACAS!$K$5:$K$9999=OC$2) * IFERROR(FRACAS!$AN$5:$AN$9999,0) ) ) / IFERROR($ND266/FRACAS!$AY$1*60,0), 1 )))</f>
        <v/>
      </c>
      <c r="OD266" s="347" t="str" cm="1">
        <f t="array" ref="OD266">IF($ND266=0,"",(IFERROR( (IFERROR($ND266/FRACAS!$AY$1*60,0) - SUMPRODUCT( (FRACAS!$K$5:$K$9999=OD$2) * IFERROR(FRACAS!$AN$5:$AN$9999,0) ) ) / IFERROR($ND266/FRACAS!$AY$1*60,0), 1 )))</f>
        <v/>
      </c>
      <c r="OE266" s="347" t="str" cm="1">
        <f t="array" ref="OE266">IF($ND266=0,"",(IFERROR( (IFERROR($ND266/FRACAS!$AY$1*60,0) - SUMPRODUCT( (FRACAS!$K$5:$K$9999=OE$2) * IFERROR(FRACAS!$AN$5:$AN$9999,0) ) ) / IFERROR($ND266/FRACAS!$AY$1*60,0), 1 )))</f>
        <v/>
      </c>
      <c r="OF266" s="347" t="str" cm="1">
        <f t="array" ref="OF266">IF($ND266=0,"",(IFERROR( (IFERROR($ND266/FRACAS!$AY$1*60,0) - SUMPRODUCT( (FRACAS!$K$5:$K$9999=OF$2) * IFERROR(FRACAS!$AN$5:$AN$9999,0) ) ) / IFERROR($ND266/FRACAS!$AY$1*60,0), 1 )))</f>
        <v/>
      </c>
      <c r="OG266" s="347" t="str" cm="1">
        <f t="array" ref="OG266">IF($ND266=0,"",(IFERROR( (IFERROR($ND266/FRACAS!$AY$1*60,0) - SUMPRODUCT( (FRACAS!$K$5:$K$9999=OG$2) * IFERROR(FRACAS!$AN$5:$AN$9999,0) ) ) / IFERROR($ND266/FRACAS!$AY$1*60,0), 1 )))</f>
        <v/>
      </c>
      <c r="OH266" s="347" t="str" cm="1">
        <f t="array" ref="OH266">IF($ND266=0,"",(IFERROR( (IFERROR($ND266/FRACAS!$AY$1*60,0) - SUMPRODUCT( (FRACAS!$K$5:$K$9999=OH$2) * IFERROR(FRACAS!$AN$5:$AN$9999,0) ) ) / IFERROR($ND266/FRACAS!$AY$1*60,0), 1 )))</f>
        <v/>
      </c>
      <c r="OI266" s="347" t="str" cm="1">
        <f t="array" ref="OI266">IF($ND266=0,"",(IFERROR( (IFERROR($ND266/FRACAS!$AY$1*60,0) - SUMPRODUCT( (FRACAS!$K$5:$K$9999=OI$2) * IFERROR(FRACAS!$AN$5:$AN$9999,0) ) ) / IFERROR($ND266/FRACAS!$AY$1*60,0), 1 )))</f>
        <v/>
      </c>
      <c r="OJ266" s="347" t="str" cm="1">
        <f t="array" ref="OJ266">IF($ND266=0,"",(IFERROR( (IFERROR($ND266/FRACAS!$AY$1*60,0) - SUMPRODUCT( (FRACAS!$K$5:$K$9999=OJ$2) * IFERROR(FRACAS!$AN$5:$AN$9999,0) ) ) / IFERROR($ND266/FRACAS!$AY$1*60,0), 1 )))</f>
        <v/>
      </c>
      <c r="OK266" s="347" t="str" cm="1">
        <f t="array" ref="OK266">IF($ND266=0,"",(IFERROR( (IFERROR($ND266/FRACAS!$AY$1*60,0) - SUMPRODUCT( (FRACAS!$K$5:$K$9999=OK$2) * IFERROR(FRACAS!$AN$5:$AN$9999,0) ) ) / IFERROR($ND266/FRACAS!$AY$1*60,0), 1 )))</f>
        <v/>
      </c>
      <c r="OL266" s="347" t="str" cm="1">
        <f t="array" ref="OL266">IF($ND266=0,"",(IFERROR( (IFERROR($ND266/FRACAS!$AY$1*60,0) - SUMPRODUCT( (FRACAS!$K$5:$K$9999=OL$2) * IFERROR(FRACAS!$AN$5:$AN$9999,0) ) ) / IFERROR($ND266/FRACAS!$AY$1*60,0), 1 )))</f>
        <v/>
      </c>
      <c r="OM266" s="347" t="str" cm="1">
        <f t="array" ref="OM266">IF($ND266=0,"",(IFERROR( (IFERROR($ND266/FRACAS!$AY$1*60,0) - SUMPRODUCT( (FRACAS!$K$5:$K$9999=OM$2) * IFERROR(FRACAS!$AN$5:$AN$9999,0) ) ) / IFERROR($ND266/FRACAS!$AY$1*60,0), 1 )))</f>
        <v/>
      </c>
      <c r="ON266" s="347" t="str" cm="1">
        <f t="array" ref="ON266">IF($ND266=0,"",(IFERROR( (IFERROR($ND266/FRACAS!$AY$1*60,0) - SUMPRODUCT( (FRACAS!$K$5:$K$9999=ON$2) * IFERROR(FRACAS!$AN$5:$AN$9999,0) ) ) / IFERROR($ND266/FRACAS!$AY$1*60,0), 1 )))</f>
        <v/>
      </c>
    </row>
    <row r="267" spans="2:404" ht="15" customHeight="1">
      <c r="B267" s="301" t="s">
        <v>218</v>
      </c>
      <c r="C267" s="302">
        <v>47095</v>
      </c>
      <c r="D267" s="279"/>
      <c r="E267" s="279"/>
      <c r="F267" s="279"/>
      <c r="G267" s="279"/>
      <c r="H267" s="279"/>
      <c r="I267" s="279"/>
      <c r="J267" s="279"/>
      <c r="K267" s="279"/>
      <c r="L267" s="279"/>
      <c r="M267" s="280"/>
      <c r="N267" s="305"/>
      <c r="O267" s="279"/>
      <c r="P267" s="279"/>
      <c r="Q267" s="279"/>
      <c r="R267" s="279"/>
      <c r="S267" s="279"/>
      <c r="T267" s="279"/>
      <c r="U267" s="279"/>
      <c r="V267" s="279"/>
      <c r="W267" s="279"/>
      <c r="X267" s="279"/>
      <c r="Y267" s="279"/>
      <c r="Z267" s="279"/>
      <c r="AA267" s="279"/>
      <c r="AB267" s="279"/>
      <c r="AC267" s="279"/>
      <c r="AD267" s="279"/>
      <c r="AE267" s="279"/>
      <c r="AF267" s="279"/>
      <c r="AG267" s="279"/>
      <c r="AH267" s="279"/>
      <c r="AI267" s="279"/>
      <c r="AJ267" s="279"/>
      <c r="AK267" s="279"/>
      <c r="AL267" s="279"/>
      <c r="AM267" s="279"/>
      <c r="AN267" s="279"/>
      <c r="AO267" s="279"/>
      <c r="AP267" s="279"/>
      <c r="AQ267" s="279"/>
      <c r="AR267" s="279"/>
      <c r="AS267" s="279"/>
      <c r="AT267" s="279"/>
      <c r="AU267" s="279"/>
      <c r="AV267" s="279"/>
      <c r="AW267" s="279"/>
      <c r="AX267" s="279"/>
      <c r="AY267" s="279"/>
      <c r="AZ267" s="279"/>
      <c r="BA267" s="280"/>
      <c r="BB267" s="266"/>
      <c r="BD267" s="352"/>
      <c r="BE267" s="352"/>
      <c r="BF267" s="352"/>
      <c r="BG267" s="352"/>
      <c r="BH267" s="352"/>
      <c r="BI267" s="352"/>
      <c r="BJ267" s="352"/>
      <c r="BK267" s="352"/>
      <c r="BL267" s="352"/>
      <c r="BM267" s="352"/>
      <c r="BN267" s="352"/>
      <c r="BO267" s="352"/>
      <c r="BP267" s="352"/>
      <c r="BQ267" s="352"/>
      <c r="BR267" s="352"/>
      <c r="BS267" s="352"/>
      <c r="BT267" s="352"/>
      <c r="BU267" s="352"/>
      <c r="BV267" s="352"/>
      <c r="BW267" s="352"/>
      <c r="BX267" s="352"/>
      <c r="BY267" s="352"/>
      <c r="BZ267" s="352"/>
      <c r="CA267" s="352"/>
      <c r="CB267" s="352"/>
      <c r="CC267" s="352"/>
      <c r="CD267" s="352"/>
      <c r="CE267" s="352"/>
      <c r="CF267" s="352"/>
      <c r="CG267" s="352"/>
      <c r="CH267" s="352"/>
      <c r="CI267" s="352"/>
      <c r="CJ267" s="352"/>
      <c r="CK267" s="352"/>
      <c r="CL267" s="352"/>
      <c r="CM267" s="352"/>
      <c r="CN267" s="352"/>
      <c r="CO267" s="352"/>
      <c r="CP267" s="352"/>
      <c r="CQ267" s="352"/>
      <c r="CR267" s="352"/>
      <c r="CS267" s="352"/>
      <c r="CT267" s="352"/>
      <c r="CU267" s="352"/>
      <c r="CV267" s="352"/>
      <c r="CW267" s="352"/>
      <c r="CX267" s="352"/>
      <c r="CY267" s="352"/>
      <c r="CZ267" s="352"/>
      <c r="DA267" s="352"/>
      <c r="DC267" s="266">
        <f t="shared" si="24"/>
        <v>0</v>
      </c>
      <c r="DD267" s="302" t="str">
        <f t="shared" si="25"/>
        <v/>
      </c>
      <c r="DE267" s="328" t="str">
        <f>IF(D267&gt; 0,(COUNTIFS(FRACAS!$B$5:$B$9997, D$4, FRACAS!$D$5:$D$9997, "&lt;="&amp;D267)), "" )</f>
        <v/>
      </c>
      <c r="DF267" s="282" t="str">
        <f>IF(E267&gt; 0,(COUNTIFS(FRACAS!$B$5:$B$9997, E$4, FRACAS!$D$5:$D$9997, "&lt;="&amp;E267)), "" )</f>
        <v/>
      </c>
      <c r="DG267" s="282" t="str">
        <f>IF(F267&gt; 0,(COUNTIFS(FRACAS!$B$5:$B$9997, F$4, FRACAS!$D$5:$D$9997, "&lt;="&amp;F267)), "" )</f>
        <v/>
      </c>
      <c r="DH267" s="282" t="str">
        <f>IF(G267&gt; 0,(COUNTIFS(FRACAS!$B$5:$B$9997, G$4, FRACAS!$D$5:$D$9997, "&lt;="&amp;G267)), "" )</f>
        <v/>
      </c>
      <c r="DI267" s="282" t="str">
        <f>IF(H267&gt; 0,(COUNTIFS(FRACAS!$B$5:$B$9997, H$4, FRACAS!$D$5:$D$9997, "&lt;="&amp;H267)), "" )</f>
        <v/>
      </c>
      <c r="DJ267" s="282" t="str">
        <f>IF(I267&gt; 0,(COUNTIFS(FRACAS!$B$5:$B$9997, I$4, FRACAS!$D$5:$D$9997, "&lt;="&amp;I267)), "" )</f>
        <v/>
      </c>
      <c r="DK267" s="282" t="str">
        <f>IF(J267&gt; 0,(COUNTIFS(FRACAS!$B$5:$B$9997, J$4, FRACAS!$D$5:$D$9997, "&lt;="&amp;J267)), "" )</f>
        <v/>
      </c>
      <c r="DL267" s="282" t="str">
        <f>IF(K267&gt; 0,(COUNTIFS(FRACAS!$B$5:$B$9997, K$4, FRACAS!$D$5:$D$9997, "&lt;="&amp;K267)), "" )</f>
        <v/>
      </c>
      <c r="DM267" s="282" t="str">
        <f>IF(L267&gt; 0,(COUNTIFS(FRACAS!$B$5:$B$9997, L$4, FRACAS!$D$5:$D$9997, "&lt;="&amp;L267)), "" )</f>
        <v/>
      </c>
      <c r="DN267" s="282" t="str">
        <f>IF(M267&gt; 0,(COUNTIFS(FRACAS!$B$5:$B$9997, M$4, FRACAS!$D$5:$D$9997, "&lt;="&amp;M267)), "" )</f>
        <v/>
      </c>
      <c r="DO267" s="308"/>
      <c r="DP267" s="276"/>
      <c r="DQ267" s="276"/>
      <c r="DR267" s="276"/>
      <c r="DS267" s="276"/>
      <c r="DT267" s="276"/>
      <c r="DU267" s="276"/>
      <c r="DV267" s="276"/>
      <c r="DW267" s="276"/>
      <c r="DX267" s="276"/>
      <c r="DY267" s="276"/>
      <c r="DZ267" s="276"/>
      <c r="EA267" s="276"/>
      <c r="EB267" s="276"/>
      <c r="EC267" s="276"/>
      <c r="ED267" s="276"/>
      <c r="EE267" s="276"/>
      <c r="EF267" s="276"/>
      <c r="EG267" s="276"/>
      <c r="EH267" s="276"/>
      <c r="EI267" s="276"/>
      <c r="EJ267" s="276"/>
      <c r="EK267" s="276"/>
      <c r="EL267" s="276"/>
      <c r="EM267" s="276"/>
      <c r="EN267" s="276"/>
      <c r="EO267" s="276"/>
      <c r="EP267" s="276"/>
      <c r="EQ267" s="276"/>
      <c r="ER267" s="276"/>
      <c r="ES267" s="276"/>
      <c r="ET267" s="276"/>
      <c r="EU267" s="276"/>
      <c r="EV267" s="276"/>
      <c r="EW267" s="276"/>
      <c r="EX267" s="276"/>
      <c r="EY267" s="276"/>
      <c r="EZ267" s="276"/>
      <c r="FA267" s="276"/>
      <c r="FB267" s="277"/>
      <c r="JN267" s="310"/>
      <c r="JO267" s="309"/>
      <c r="JP267" s="309"/>
      <c r="JQ267" s="309"/>
      <c r="JR267" s="309"/>
      <c r="JS267" s="309"/>
      <c r="JT267" s="309"/>
      <c r="JU267" s="309"/>
      <c r="JV267" s="309"/>
      <c r="JW267" s="309"/>
      <c r="JX267" s="309"/>
      <c r="JY267" s="309"/>
      <c r="JZ267" s="309"/>
      <c r="KA267" s="309"/>
      <c r="KB267" s="309"/>
      <c r="KC267" s="309"/>
      <c r="KD267" s="309"/>
      <c r="KE267" s="309"/>
      <c r="KF267" s="309"/>
      <c r="KG267" s="309"/>
      <c r="KH267" s="309"/>
      <c r="KI267" s="309"/>
      <c r="KJ267" s="309"/>
      <c r="KK267" s="309"/>
      <c r="KL267" s="309"/>
      <c r="KM267" s="309"/>
      <c r="KN267" s="309"/>
      <c r="KO267" s="309"/>
      <c r="KP267" s="309"/>
      <c r="KQ267" s="309"/>
      <c r="KR267" s="309"/>
      <c r="KS267" s="309"/>
      <c r="KT267" s="309"/>
      <c r="KU267" s="309"/>
      <c r="KV267" s="309"/>
      <c r="KW267" s="309"/>
      <c r="KX267" s="309"/>
      <c r="KY267" s="309"/>
      <c r="KZ267" s="309"/>
      <c r="LA267" s="309"/>
      <c r="LC267" s="302" t="str">
        <f t="shared" si="27"/>
        <v/>
      </c>
      <c r="LD267" s="354" t="str" cm="1">
        <f t="array" ref="LD267">IFERROR(
    (((D267/FRACAS!$AY$1)*60))
    /
    (((D267/FRACAS!$AY$1)*60) + SUMPRODUCT((FRACAS!$B$5:$B$9997=D$4)*(FRACAS!$D$5:$D$9997&lt;=D267)*(IFERROR(FRACAS!$AM$5:$AM$9997,0)))
    ),"")</f>
        <v/>
      </c>
      <c r="LE267" s="354" t="str" cm="1">
        <f t="array" ref="LE267">IFERROR(
    (((E267/FRACAS!$AY$1)*60))
    /
    (((E267/FRACAS!$AY$1)*60) + SUMPRODUCT((FRACAS!$B$5:$B$9997=E$4)*(FRACAS!$D$5:$D$9997&lt;=E267)*(IFERROR(FRACAS!$AM$5:$AM$9997,0)))
    ),"")</f>
        <v/>
      </c>
      <c r="LF267" s="354" t="str" cm="1">
        <f t="array" ref="LF267">IFERROR(
    (((F267/FRACAS!$AY$1)*60))
    /
    (((F267/FRACAS!$AY$1)*60) + SUMPRODUCT((FRACAS!$B$5:$B$9997=F$4)*(FRACAS!$D$5:$D$9997&lt;=F267)*(IFERROR(FRACAS!$AM$5:$AM$9997,0)))
    ),"")</f>
        <v/>
      </c>
      <c r="LG267" s="354" t="str" cm="1">
        <f t="array" ref="LG267">IFERROR(
    (((G267/FRACAS!$AY$1)*60))
    /
    (((G267/FRACAS!$AY$1)*60) + SUMPRODUCT((FRACAS!$B$5:$B$9997=G$4)*(FRACAS!$D$5:$D$9997&lt;=G267)*(IFERROR(FRACAS!$AM$5:$AM$9997,0)))
    ),"")</f>
        <v/>
      </c>
      <c r="LH267" s="354" t="str" cm="1">
        <f t="array" ref="LH267">IFERROR(
    (((H267/FRACAS!$AY$1)*60))
    /
    (((H267/FRACAS!$AY$1)*60) + SUMPRODUCT((FRACAS!$B$5:$B$9997=H$4)*(FRACAS!$D$5:$D$9997&lt;=H267)*(IFERROR(FRACAS!$AM$5:$AM$9997,0)))
    ),"")</f>
        <v/>
      </c>
      <c r="LI267" s="354" t="str" cm="1">
        <f t="array" ref="LI267">IFERROR(
    (((I267/FRACAS!$AY$1)*60))
    /
    (((I267/FRACAS!$AY$1)*60) + SUMPRODUCT((FRACAS!$B$5:$B$9997=I$4)*(FRACAS!$D$5:$D$9997&lt;=I267)*(IFERROR(FRACAS!$AM$5:$AM$9997,0)))
    ),"")</f>
        <v/>
      </c>
      <c r="LJ267" s="354" t="str" cm="1">
        <f t="array" ref="LJ267">IFERROR(
    (((J267/FRACAS!$AY$1)*60))
    /
    (((J267/FRACAS!$AY$1)*60) + SUMPRODUCT((FRACAS!$B$5:$B$9997=J$4)*(FRACAS!$D$5:$D$9997&lt;=J267)*(IFERROR(FRACAS!$AM$5:$AM$9997,0)))
    ),"")</f>
        <v/>
      </c>
      <c r="LK267" s="354" t="str" cm="1">
        <f t="array" ref="LK267">IFERROR(
    (((K267/FRACAS!$AY$1)*60))
    /
    (((K267/FRACAS!$AY$1)*60) + SUMPRODUCT((FRACAS!$B$5:$B$9997=K$4)*(FRACAS!$D$5:$D$9997&lt;=K267)*(IFERROR(FRACAS!$AM$5:$AM$9997,0)))
    ),"")</f>
        <v/>
      </c>
      <c r="LL267" s="354" t="str" cm="1">
        <f t="array" ref="LL267">IFERROR(
    (((L267/FRACAS!$AY$1)*60))
    /
    (((L267/FRACAS!$AY$1)*60) + SUMPRODUCT((FRACAS!$B$5:$B$9997=L$4)*(FRACAS!$D$5:$D$9997&lt;=L267)*(IFERROR(FRACAS!$AM$5:$AM$9997,0)))
    ),"")</f>
        <v/>
      </c>
      <c r="LM267" s="354" t="str" cm="1">
        <f t="array" ref="LM267">IFERROR(
    (((M267/FRACAS!$AY$1)*60))
    /
    (((M267/FRACAS!$AY$1)*60) + SUMPRODUCT((FRACAS!$B$5:$B$9997=M$4)*(FRACAS!$D$5:$D$9997&lt;=M267)*(IFERROR(FRACAS!$AM$5:$AM$9997,0)))
    ),"")</f>
        <v/>
      </c>
      <c r="LN267" s="308"/>
      <c r="LO267" s="276"/>
      <c r="LP267" s="276"/>
      <c r="LQ267" s="276"/>
      <c r="LR267" s="276"/>
      <c r="LS267" s="276"/>
      <c r="LT267" s="276"/>
      <c r="LU267" s="276"/>
      <c r="LV267" s="276"/>
      <c r="LW267" s="276"/>
      <c r="LX267" s="276"/>
      <c r="LY267" s="276"/>
      <c r="LZ267" s="276"/>
      <c r="MA267" s="276"/>
      <c r="MB267" s="276"/>
      <c r="MC267" s="276"/>
      <c r="MD267" s="276"/>
      <c r="ME267" s="276"/>
      <c r="MF267" s="276"/>
      <c r="MG267" s="276"/>
      <c r="MH267" s="276"/>
      <c r="MI267" s="276"/>
      <c r="MJ267" s="276"/>
      <c r="MK267" s="276"/>
      <c r="ML267" s="276"/>
      <c r="MM267" s="276"/>
      <c r="MN267" s="276"/>
      <c r="MO267" s="276"/>
      <c r="MP267" s="276"/>
      <c r="MQ267" s="276"/>
      <c r="MR267" s="276"/>
      <c r="MS267" s="276"/>
      <c r="MT267" s="276"/>
      <c r="MU267" s="276"/>
      <c r="MV267" s="276"/>
      <c r="MW267" s="276"/>
      <c r="MX267" s="276"/>
      <c r="MY267" s="276"/>
      <c r="MZ267" s="276"/>
      <c r="NA267" s="277"/>
      <c r="ND267" s="345">
        <f t="shared" si="28"/>
        <v>0</v>
      </c>
      <c r="NE267" s="346" t="str">
        <f t="shared" si="26"/>
        <v/>
      </c>
      <c r="NF267" s="347" t="str" cm="1">
        <f t="array" ref="NF267">IF($ND267=0,"",(IFERROR( (IFERROR($ND267/FRACAS!$AY$1*60,0) - SUMPRODUCT( (FRACAS!$K$5:$K$9999=NF$2) * IFERROR(FRACAS!$AN$5:$AN$9999,0) ) ) / IFERROR($ND267/FRACAS!$AY$1*60,0), 1 )))</f>
        <v/>
      </c>
      <c r="NG267" s="347" t="str" cm="1">
        <f t="array" ref="NG267">IF($ND267=0,"",(IFERROR( (IFERROR($ND267/FRACAS!$AY$1*60,0) - SUMPRODUCT( (FRACAS!$K$5:$K$9999=NG$2) * IFERROR(FRACAS!$AN$5:$AN$9999,0) ) ) / IFERROR($ND267/FRACAS!$AY$1*60,0), 1 )))</f>
        <v/>
      </c>
      <c r="NH267" s="347" t="str" cm="1">
        <f t="array" ref="NH267">IF($ND267=0,"",(IFERROR( (IFERROR($ND267/FRACAS!$AY$1*60,0) - SUMPRODUCT( (FRACAS!$K$5:$K$9999=NH$2) * IFERROR(FRACAS!$AN$5:$AN$9999,0) ) ) / IFERROR($ND267/FRACAS!$AY$1*60,0), 1 )))</f>
        <v/>
      </c>
      <c r="NI267" s="347" t="str" cm="1">
        <f t="array" ref="NI267">IF($ND267=0,"",(IFERROR( (IFERROR($ND267/FRACAS!$AY$1*60,0) - SUMPRODUCT( (FRACAS!$K$5:$K$9999=NI$2) * IFERROR(FRACAS!$AN$5:$AN$9999,0) ) ) / IFERROR($ND267/FRACAS!$AY$1*60,0), 1 )))</f>
        <v/>
      </c>
      <c r="NJ267" s="347" t="str" cm="1">
        <f t="array" ref="NJ267">IF($ND267=0,"",(IFERROR( (IFERROR($ND267/FRACAS!$AY$1*60,0) - SUMPRODUCT( (FRACAS!$K$5:$K$9999=NJ$2) * IFERROR(FRACAS!$AN$5:$AN$9999,0) ) ) / IFERROR($ND267/FRACAS!$AY$1*60,0), 1 )))</f>
        <v/>
      </c>
      <c r="NK267" s="347" t="str" cm="1">
        <f t="array" ref="NK267">IF($ND267=0,"",(IFERROR( (IFERROR($ND267/FRACAS!$AY$1*60,0) - SUMPRODUCT( (FRACAS!$K$5:$K$9999=NK$2) * IFERROR(FRACAS!$AN$5:$AN$9999,0) ) ) / IFERROR($ND267/FRACAS!$AY$1*60,0), 1 )))</f>
        <v/>
      </c>
      <c r="NL267" s="347" t="str" cm="1">
        <f t="array" ref="NL267">IF($ND267=0,"",(IFERROR( (IFERROR($ND267/FRACAS!$AY$1*60,0) - SUMPRODUCT( (FRACAS!$K$5:$K$9999=NL$2) * IFERROR(FRACAS!$AN$5:$AN$9999,0) ) ) / IFERROR($ND267/FRACAS!$AY$1*60,0), 1 )))</f>
        <v/>
      </c>
      <c r="NM267" s="347" t="str" cm="1">
        <f t="array" ref="NM267">IF($ND267=0,"",(IFERROR( (IFERROR($ND267/FRACAS!$AY$1*60,0) - SUMPRODUCT( (FRACAS!$K$5:$K$9999=NM$2) * IFERROR(FRACAS!$AN$5:$AN$9999,0) ) ) / IFERROR($ND267/FRACAS!$AY$1*60,0), 1 )))</f>
        <v/>
      </c>
      <c r="NN267" s="347" t="str" cm="1">
        <f t="array" ref="NN267">IF($ND267=0,"",(IFERROR( (IFERROR($ND267/FRACAS!$AY$1*60,0) - SUMPRODUCT( (FRACAS!$K$5:$K$9999=NN$2) * IFERROR(FRACAS!$AN$5:$AN$9999,0) ) ) / IFERROR($ND267/FRACAS!$AY$1*60,0), 1 )))</f>
        <v/>
      </c>
      <c r="NO267" s="347" t="str" cm="1">
        <f t="array" ref="NO267">IF($ND267=0,"",(IFERROR( (IFERROR($ND267/FRACAS!$AY$1*60,0) - SUMPRODUCT( (FRACAS!$K$5:$K$9999=NO$2) * IFERROR(FRACAS!$AN$5:$AN$9999,0) ) ) / IFERROR($ND267/FRACAS!$AY$1*60,0), 1 )))</f>
        <v/>
      </c>
      <c r="NP267" s="347" t="str" cm="1">
        <f t="array" ref="NP267">IF($ND267=0,"",(IFERROR( (IFERROR($ND267/FRACAS!$AY$1*60,0) - SUMPRODUCT( (FRACAS!$K$5:$K$9999=NP$2) * IFERROR(FRACAS!$AN$5:$AN$9999,0) ) ) / IFERROR($ND267/FRACAS!$AY$1*60,0), 1 )))</f>
        <v/>
      </c>
      <c r="NQ267" s="347" t="str" cm="1">
        <f t="array" ref="NQ267">IF($ND267=0,"",(IFERROR( (IFERROR($ND267/FRACAS!$AY$1*60,0) - SUMPRODUCT( (FRACAS!$K$5:$K$9999=NQ$2) * IFERROR(FRACAS!$AN$5:$AN$9999,0) ) ) / IFERROR($ND267/FRACAS!$AY$1*60,0), 1 )))</f>
        <v/>
      </c>
      <c r="NR267" s="347" t="str" cm="1">
        <f t="array" ref="NR267">IF($ND267=0,"",(IFERROR( (IFERROR($ND267/FRACAS!$AY$1*60,0) - SUMPRODUCT( (FRACAS!$K$5:$K$9999=NR$2) * IFERROR(FRACAS!$AN$5:$AN$9999,0) ) ) / IFERROR($ND267/FRACAS!$AY$1*60,0), 1 )))</f>
        <v/>
      </c>
      <c r="NS267" s="347" t="str" cm="1">
        <f t="array" ref="NS267">IF($ND267=0,"",(IFERROR( (IFERROR($ND267/FRACAS!$AY$1*60,0) - SUMPRODUCT( (FRACAS!$K$5:$K$9999=NS$2) * IFERROR(FRACAS!$AN$5:$AN$9999,0) ) ) / IFERROR($ND267/FRACAS!$AY$1*60,0), 1 )))</f>
        <v/>
      </c>
      <c r="NT267" s="347" t="str" cm="1">
        <f t="array" ref="NT267">IF($ND267=0,"",(IFERROR( (IFERROR($ND267/FRACAS!$AY$1*60,0) - SUMPRODUCT( (FRACAS!$K$5:$K$9999=NT$2) * IFERROR(FRACAS!$AN$5:$AN$9999,0) ) ) / IFERROR($ND267/FRACAS!$AY$1*60,0), 1 )))</f>
        <v/>
      </c>
      <c r="NU267" s="347" t="str" cm="1">
        <f t="array" ref="NU267">IF($ND267=0,"",(IFERROR( (IFERROR($ND267/FRACAS!$AY$1*60,0) - SUMPRODUCT( (FRACAS!$K$5:$K$9999=NU$2) * IFERROR(FRACAS!$AN$5:$AN$9999,0) ) ) / IFERROR($ND267/FRACAS!$AY$1*60,0), 1 )))</f>
        <v/>
      </c>
      <c r="NV267" s="347" t="str" cm="1">
        <f t="array" ref="NV267">IF($ND267=0,"",(IFERROR( (IFERROR($ND267/FRACAS!$AY$1*60,0) - SUMPRODUCT( (FRACAS!$K$5:$K$9999=NV$2) * IFERROR(FRACAS!$AN$5:$AN$9999,0) ) ) / IFERROR($ND267/FRACAS!$AY$1*60,0), 1 )))</f>
        <v/>
      </c>
      <c r="NW267" s="347" t="str" cm="1">
        <f t="array" ref="NW267">IF($ND267=0,"",(IFERROR( (IFERROR($ND267/FRACAS!$AY$1*60,0) - SUMPRODUCT( (FRACAS!$K$5:$K$9999=NW$2) * IFERROR(FRACAS!$AN$5:$AN$9999,0) ) ) / IFERROR($ND267/FRACAS!$AY$1*60,0), 1 )))</f>
        <v/>
      </c>
      <c r="NX267" s="347" t="str" cm="1">
        <f t="array" ref="NX267">IF($ND267=0,"",(IFERROR( (IFERROR($ND267/FRACAS!$AY$1*60,0) - SUMPRODUCT( (FRACAS!$K$5:$K$9999=NX$2) * IFERROR(FRACAS!$AN$5:$AN$9999,0) ) ) / IFERROR($ND267/FRACAS!$AY$1*60,0), 1 )))</f>
        <v/>
      </c>
      <c r="NY267" s="347" t="str" cm="1">
        <f t="array" ref="NY267">IF($ND267=0,"",(IFERROR( (IFERROR($ND267/FRACAS!$AY$1*60,0) - SUMPRODUCT( (FRACAS!$K$5:$K$9999=NY$2) * IFERROR(FRACAS!$AN$5:$AN$9999,0) ) ) / IFERROR($ND267/FRACAS!$AY$1*60,0), 1 )))</f>
        <v/>
      </c>
      <c r="NZ267" s="347" t="str" cm="1">
        <f t="array" ref="NZ267">IF($ND267=0,"",(IFERROR( (IFERROR($ND267/FRACAS!$AY$1*60,0) - SUMPRODUCT( (FRACAS!$K$5:$K$9999=NZ$2) * IFERROR(FRACAS!$AN$5:$AN$9999,0) ) ) / IFERROR($ND267/FRACAS!$AY$1*60,0), 1 )))</f>
        <v/>
      </c>
      <c r="OA267" s="347" t="str" cm="1">
        <f t="array" ref="OA267">IF($ND267=0,"",(IFERROR( (IFERROR($ND267/FRACAS!$AY$1*60,0) - SUMPRODUCT( (FRACAS!$K$5:$K$9999=OA$2) * IFERROR(FRACAS!$AN$5:$AN$9999,0) ) ) / IFERROR($ND267/FRACAS!$AY$1*60,0), 1 )))</f>
        <v/>
      </c>
      <c r="OB267" s="347" t="str" cm="1">
        <f t="array" ref="OB267">IF($ND267=0,"",(IFERROR( (IFERROR($ND267/FRACAS!$AY$1*60,0) - SUMPRODUCT( (FRACAS!$K$5:$K$9999=OB$2) * IFERROR(FRACAS!$AN$5:$AN$9999,0) ) ) / IFERROR($ND267/FRACAS!$AY$1*60,0), 1 )))</f>
        <v/>
      </c>
      <c r="OC267" s="347" t="str" cm="1">
        <f t="array" ref="OC267">IF($ND267=0,"",(IFERROR( (IFERROR($ND267/FRACAS!$AY$1*60,0) - SUMPRODUCT( (FRACAS!$K$5:$K$9999=OC$2) * IFERROR(FRACAS!$AN$5:$AN$9999,0) ) ) / IFERROR($ND267/FRACAS!$AY$1*60,0), 1 )))</f>
        <v/>
      </c>
      <c r="OD267" s="347" t="str" cm="1">
        <f t="array" ref="OD267">IF($ND267=0,"",(IFERROR( (IFERROR($ND267/FRACAS!$AY$1*60,0) - SUMPRODUCT( (FRACAS!$K$5:$K$9999=OD$2) * IFERROR(FRACAS!$AN$5:$AN$9999,0) ) ) / IFERROR($ND267/FRACAS!$AY$1*60,0), 1 )))</f>
        <v/>
      </c>
      <c r="OE267" s="347" t="str" cm="1">
        <f t="array" ref="OE267">IF($ND267=0,"",(IFERROR( (IFERROR($ND267/FRACAS!$AY$1*60,0) - SUMPRODUCT( (FRACAS!$K$5:$K$9999=OE$2) * IFERROR(FRACAS!$AN$5:$AN$9999,0) ) ) / IFERROR($ND267/FRACAS!$AY$1*60,0), 1 )))</f>
        <v/>
      </c>
      <c r="OF267" s="347" t="str" cm="1">
        <f t="array" ref="OF267">IF($ND267=0,"",(IFERROR( (IFERROR($ND267/FRACAS!$AY$1*60,0) - SUMPRODUCT( (FRACAS!$K$5:$K$9999=OF$2) * IFERROR(FRACAS!$AN$5:$AN$9999,0) ) ) / IFERROR($ND267/FRACAS!$AY$1*60,0), 1 )))</f>
        <v/>
      </c>
      <c r="OG267" s="347" t="str" cm="1">
        <f t="array" ref="OG267">IF($ND267=0,"",(IFERROR( (IFERROR($ND267/FRACAS!$AY$1*60,0) - SUMPRODUCT( (FRACAS!$K$5:$K$9999=OG$2) * IFERROR(FRACAS!$AN$5:$AN$9999,0) ) ) / IFERROR($ND267/FRACAS!$AY$1*60,0), 1 )))</f>
        <v/>
      </c>
      <c r="OH267" s="347" t="str" cm="1">
        <f t="array" ref="OH267">IF($ND267=0,"",(IFERROR( (IFERROR($ND267/FRACAS!$AY$1*60,0) - SUMPRODUCT( (FRACAS!$K$5:$K$9999=OH$2) * IFERROR(FRACAS!$AN$5:$AN$9999,0) ) ) / IFERROR($ND267/FRACAS!$AY$1*60,0), 1 )))</f>
        <v/>
      </c>
      <c r="OI267" s="347" t="str" cm="1">
        <f t="array" ref="OI267">IF($ND267=0,"",(IFERROR( (IFERROR($ND267/FRACAS!$AY$1*60,0) - SUMPRODUCT( (FRACAS!$K$5:$K$9999=OI$2) * IFERROR(FRACAS!$AN$5:$AN$9999,0) ) ) / IFERROR($ND267/FRACAS!$AY$1*60,0), 1 )))</f>
        <v/>
      </c>
      <c r="OJ267" s="347" t="str" cm="1">
        <f t="array" ref="OJ267">IF($ND267=0,"",(IFERROR( (IFERROR($ND267/FRACAS!$AY$1*60,0) - SUMPRODUCT( (FRACAS!$K$5:$K$9999=OJ$2) * IFERROR(FRACAS!$AN$5:$AN$9999,0) ) ) / IFERROR($ND267/FRACAS!$AY$1*60,0), 1 )))</f>
        <v/>
      </c>
      <c r="OK267" s="347" t="str" cm="1">
        <f t="array" ref="OK267">IF($ND267=0,"",(IFERROR( (IFERROR($ND267/FRACAS!$AY$1*60,0) - SUMPRODUCT( (FRACAS!$K$5:$K$9999=OK$2) * IFERROR(FRACAS!$AN$5:$AN$9999,0) ) ) / IFERROR($ND267/FRACAS!$AY$1*60,0), 1 )))</f>
        <v/>
      </c>
      <c r="OL267" s="347" t="str" cm="1">
        <f t="array" ref="OL267">IF($ND267=0,"",(IFERROR( (IFERROR($ND267/FRACAS!$AY$1*60,0) - SUMPRODUCT( (FRACAS!$K$5:$K$9999=OL$2) * IFERROR(FRACAS!$AN$5:$AN$9999,0) ) ) / IFERROR($ND267/FRACAS!$AY$1*60,0), 1 )))</f>
        <v/>
      </c>
      <c r="OM267" s="347" t="str" cm="1">
        <f t="array" ref="OM267">IF($ND267=0,"",(IFERROR( (IFERROR($ND267/FRACAS!$AY$1*60,0) - SUMPRODUCT( (FRACAS!$K$5:$K$9999=OM$2) * IFERROR(FRACAS!$AN$5:$AN$9999,0) ) ) / IFERROR($ND267/FRACAS!$AY$1*60,0), 1 )))</f>
        <v/>
      </c>
      <c r="ON267" s="347" t="str" cm="1">
        <f t="array" ref="ON267">IF($ND267=0,"",(IFERROR( (IFERROR($ND267/FRACAS!$AY$1*60,0) - SUMPRODUCT( (FRACAS!$K$5:$K$9999=ON$2) * IFERROR(FRACAS!$AN$5:$AN$9999,0) ) ) / IFERROR($ND267/FRACAS!$AY$1*60,0), 1 )))</f>
        <v/>
      </c>
    </row>
    <row r="268" spans="2:404" ht="15" customHeight="1">
      <c r="B268" s="301" t="s">
        <v>219</v>
      </c>
      <c r="C268" s="302">
        <v>47102</v>
      </c>
      <c r="D268" s="279"/>
      <c r="E268" s="279"/>
      <c r="F268" s="279"/>
      <c r="G268" s="279"/>
      <c r="H268" s="279"/>
      <c r="I268" s="279"/>
      <c r="J268" s="279"/>
      <c r="K268" s="279"/>
      <c r="L268" s="279"/>
      <c r="M268" s="280"/>
      <c r="N268" s="305"/>
      <c r="O268" s="279"/>
      <c r="P268" s="279"/>
      <c r="Q268" s="279"/>
      <c r="R268" s="279"/>
      <c r="S268" s="279"/>
      <c r="T268" s="279"/>
      <c r="U268" s="279"/>
      <c r="V268" s="279"/>
      <c r="W268" s="279"/>
      <c r="X268" s="279"/>
      <c r="Y268" s="279"/>
      <c r="Z268" s="279"/>
      <c r="AA268" s="279"/>
      <c r="AB268" s="279"/>
      <c r="AC268" s="279"/>
      <c r="AD268" s="279"/>
      <c r="AE268" s="279"/>
      <c r="AF268" s="279"/>
      <c r="AG268" s="279"/>
      <c r="AH268" s="279"/>
      <c r="AI268" s="279"/>
      <c r="AJ268" s="279"/>
      <c r="AK268" s="279"/>
      <c r="AL268" s="279"/>
      <c r="AM268" s="279"/>
      <c r="AN268" s="279"/>
      <c r="AO268" s="279"/>
      <c r="AP268" s="279"/>
      <c r="AQ268" s="279"/>
      <c r="AR268" s="279"/>
      <c r="AS268" s="279"/>
      <c r="AT268" s="279"/>
      <c r="AU268" s="279"/>
      <c r="AV268" s="279"/>
      <c r="AW268" s="279"/>
      <c r="AX268" s="279"/>
      <c r="AY268" s="279"/>
      <c r="AZ268" s="279"/>
      <c r="BA268" s="280"/>
      <c r="BB268" s="266"/>
      <c r="BD268" s="352"/>
      <c r="BE268" s="352"/>
      <c r="BF268" s="352"/>
      <c r="BG268" s="352"/>
      <c r="BH268" s="352"/>
      <c r="BI268" s="352"/>
      <c r="BJ268" s="352"/>
      <c r="BK268" s="352"/>
      <c r="BL268" s="352"/>
      <c r="BM268" s="352"/>
      <c r="BN268" s="352"/>
      <c r="BO268" s="352"/>
      <c r="BP268" s="352"/>
      <c r="BQ268" s="352"/>
      <c r="BR268" s="352"/>
      <c r="BS268" s="352"/>
      <c r="BT268" s="352"/>
      <c r="BU268" s="352"/>
      <c r="BV268" s="352"/>
      <c r="BW268" s="352"/>
      <c r="BX268" s="352"/>
      <c r="BY268" s="352"/>
      <c r="BZ268" s="352"/>
      <c r="CA268" s="352"/>
      <c r="CB268" s="352"/>
      <c r="CC268" s="352"/>
      <c r="CD268" s="352"/>
      <c r="CE268" s="352"/>
      <c r="CF268" s="352"/>
      <c r="CG268" s="352"/>
      <c r="CH268" s="352"/>
      <c r="CI268" s="352"/>
      <c r="CJ268" s="352"/>
      <c r="CK268" s="352"/>
      <c r="CL268" s="352"/>
      <c r="CM268" s="352"/>
      <c r="CN268" s="352"/>
      <c r="CO268" s="352"/>
      <c r="CP268" s="352"/>
      <c r="CQ268" s="352"/>
      <c r="CR268" s="352"/>
      <c r="CS268" s="352"/>
      <c r="CT268" s="352"/>
      <c r="CU268" s="352"/>
      <c r="CV268" s="352"/>
      <c r="CW268" s="352"/>
      <c r="CX268" s="352"/>
      <c r="CY268" s="352"/>
      <c r="CZ268" s="352"/>
      <c r="DA268" s="352"/>
      <c r="DC268" s="266">
        <f t="shared" si="24"/>
        <v>0</v>
      </c>
      <c r="DD268" s="302" t="str">
        <f t="shared" si="25"/>
        <v/>
      </c>
      <c r="DE268" s="328" t="str">
        <f>IF(D268&gt; 0,(COUNTIFS(FRACAS!$B$5:$B$9997, D$4, FRACAS!$D$5:$D$9997, "&lt;="&amp;D268)), "" )</f>
        <v/>
      </c>
      <c r="DF268" s="282" t="str">
        <f>IF(E268&gt; 0,(COUNTIFS(FRACAS!$B$5:$B$9997, E$4, FRACAS!$D$5:$D$9997, "&lt;="&amp;E268)), "" )</f>
        <v/>
      </c>
      <c r="DG268" s="282" t="str">
        <f>IF(F268&gt; 0,(COUNTIFS(FRACAS!$B$5:$B$9997, F$4, FRACAS!$D$5:$D$9997, "&lt;="&amp;F268)), "" )</f>
        <v/>
      </c>
      <c r="DH268" s="282" t="str">
        <f>IF(G268&gt; 0,(COUNTIFS(FRACAS!$B$5:$B$9997, G$4, FRACAS!$D$5:$D$9997, "&lt;="&amp;G268)), "" )</f>
        <v/>
      </c>
      <c r="DI268" s="282" t="str">
        <f>IF(H268&gt; 0,(COUNTIFS(FRACAS!$B$5:$B$9997, H$4, FRACAS!$D$5:$D$9997, "&lt;="&amp;H268)), "" )</f>
        <v/>
      </c>
      <c r="DJ268" s="282" t="str">
        <f>IF(I268&gt; 0,(COUNTIFS(FRACAS!$B$5:$B$9997, I$4, FRACAS!$D$5:$D$9997, "&lt;="&amp;I268)), "" )</f>
        <v/>
      </c>
      <c r="DK268" s="282" t="str">
        <f>IF(J268&gt; 0,(COUNTIFS(FRACAS!$B$5:$B$9997, J$4, FRACAS!$D$5:$D$9997, "&lt;="&amp;J268)), "" )</f>
        <v/>
      </c>
      <c r="DL268" s="282" t="str">
        <f>IF(K268&gt; 0,(COUNTIFS(FRACAS!$B$5:$B$9997, K$4, FRACAS!$D$5:$D$9997, "&lt;="&amp;K268)), "" )</f>
        <v/>
      </c>
      <c r="DM268" s="282" t="str">
        <f>IF(L268&gt; 0,(COUNTIFS(FRACAS!$B$5:$B$9997, L$4, FRACAS!$D$5:$D$9997, "&lt;="&amp;L268)), "" )</f>
        <v/>
      </c>
      <c r="DN268" s="282" t="str">
        <f>IF(M268&gt; 0,(COUNTIFS(FRACAS!$B$5:$B$9997, M$4, FRACAS!$D$5:$D$9997, "&lt;="&amp;M268)), "" )</f>
        <v/>
      </c>
      <c r="DO268" s="308"/>
      <c r="DP268" s="276"/>
      <c r="DQ268" s="276"/>
      <c r="DR268" s="276"/>
      <c r="DS268" s="276"/>
      <c r="DT268" s="276"/>
      <c r="DU268" s="276"/>
      <c r="DV268" s="276"/>
      <c r="DW268" s="276"/>
      <c r="DX268" s="276"/>
      <c r="DY268" s="276"/>
      <c r="DZ268" s="276"/>
      <c r="EA268" s="276"/>
      <c r="EB268" s="276"/>
      <c r="EC268" s="276"/>
      <c r="ED268" s="276"/>
      <c r="EE268" s="276"/>
      <c r="EF268" s="276"/>
      <c r="EG268" s="276"/>
      <c r="EH268" s="276"/>
      <c r="EI268" s="276"/>
      <c r="EJ268" s="276"/>
      <c r="EK268" s="276"/>
      <c r="EL268" s="276"/>
      <c r="EM268" s="276"/>
      <c r="EN268" s="276"/>
      <c r="EO268" s="276"/>
      <c r="EP268" s="276"/>
      <c r="EQ268" s="276"/>
      <c r="ER268" s="276"/>
      <c r="ES268" s="276"/>
      <c r="ET268" s="276"/>
      <c r="EU268" s="276"/>
      <c r="EV268" s="276"/>
      <c r="EW268" s="276"/>
      <c r="EX268" s="276"/>
      <c r="EY268" s="276"/>
      <c r="EZ268" s="276"/>
      <c r="FA268" s="276"/>
      <c r="FB268" s="277"/>
      <c r="JN268" s="310"/>
      <c r="JO268" s="309"/>
      <c r="JP268" s="309"/>
      <c r="JQ268" s="309"/>
      <c r="JR268" s="309"/>
      <c r="JS268" s="309"/>
      <c r="JT268" s="309"/>
      <c r="JU268" s="309"/>
      <c r="JV268" s="309"/>
      <c r="JW268" s="309"/>
      <c r="JX268" s="309"/>
      <c r="JY268" s="309"/>
      <c r="JZ268" s="309"/>
      <c r="KA268" s="309"/>
      <c r="KB268" s="309"/>
      <c r="KC268" s="309"/>
      <c r="KD268" s="309"/>
      <c r="KE268" s="309"/>
      <c r="KF268" s="309"/>
      <c r="KG268" s="309"/>
      <c r="KH268" s="309"/>
      <c r="KI268" s="309"/>
      <c r="KJ268" s="309"/>
      <c r="KK268" s="309"/>
      <c r="KL268" s="309"/>
      <c r="KM268" s="309"/>
      <c r="KN268" s="309"/>
      <c r="KO268" s="309"/>
      <c r="KP268" s="309"/>
      <c r="KQ268" s="309"/>
      <c r="KR268" s="309"/>
      <c r="KS268" s="309"/>
      <c r="KT268" s="309"/>
      <c r="KU268" s="309"/>
      <c r="KV268" s="309"/>
      <c r="KW268" s="309"/>
      <c r="KX268" s="309"/>
      <c r="KY268" s="309"/>
      <c r="KZ268" s="309"/>
      <c r="LA268" s="309"/>
      <c r="LC268" s="302" t="str">
        <f t="shared" si="27"/>
        <v/>
      </c>
      <c r="LD268" s="354" t="str" cm="1">
        <f t="array" ref="LD268">IFERROR(
    (((D268/FRACAS!$AY$1)*60))
    /
    (((D268/FRACAS!$AY$1)*60) + SUMPRODUCT((FRACAS!$B$5:$B$9997=D$4)*(FRACAS!$D$5:$D$9997&lt;=D268)*(IFERROR(FRACAS!$AM$5:$AM$9997,0)))
    ),"")</f>
        <v/>
      </c>
      <c r="LE268" s="354" t="str" cm="1">
        <f t="array" ref="LE268">IFERROR(
    (((E268/FRACAS!$AY$1)*60))
    /
    (((E268/FRACAS!$AY$1)*60) + SUMPRODUCT((FRACAS!$B$5:$B$9997=E$4)*(FRACAS!$D$5:$D$9997&lt;=E268)*(IFERROR(FRACAS!$AM$5:$AM$9997,0)))
    ),"")</f>
        <v/>
      </c>
      <c r="LF268" s="354" t="str" cm="1">
        <f t="array" ref="LF268">IFERROR(
    (((F268/FRACAS!$AY$1)*60))
    /
    (((F268/FRACAS!$AY$1)*60) + SUMPRODUCT((FRACAS!$B$5:$B$9997=F$4)*(FRACAS!$D$5:$D$9997&lt;=F268)*(IFERROR(FRACAS!$AM$5:$AM$9997,0)))
    ),"")</f>
        <v/>
      </c>
      <c r="LG268" s="354" t="str" cm="1">
        <f t="array" ref="LG268">IFERROR(
    (((G268/FRACAS!$AY$1)*60))
    /
    (((G268/FRACAS!$AY$1)*60) + SUMPRODUCT((FRACAS!$B$5:$B$9997=G$4)*(FRACAS!$D$5:$D$9997&lt;=G268)*(IFERROR(FRACAS!$AM$5:$AM$9997,0)))
    ),"")</f>
        <v/>
      </c>
      <c r="LH268" s="354" t="str" cm="1">
        <f t="array" ref="LH268">IFERROR(
    (((H268/FRACAS!$AY$1)*60))
    /
    (((H268/FRACAS!$AY$1)*60) + SUMPRODUCT((FRACAS!$B$5:$B$9997=H$4)*(FRACAS!$D$5:$D$9997&lt;=H268)*(IFERROR(FRACAS!$AM$5:$AM$9997,0)))
    ),"")</f>
        <v/>
      </c>
      <c r="LI268" s="354" t="str" cm="1">
        <f t="array" ref="LI268">IFERROR(
    (((I268/FRACAS!$AY$1)*60))
    /
    (((I268/FRACAS!$AY$1)*60) + SUMPRODUCT((FRACAS!$B$5:$B$9997=I$4)*(FRACAS!$D$5:$D$9997&lt;=I268)*(IFERROR(FRACAS!$AM$5:$AM$9997,0)))
    ),"")</f>
        <v/>
      </c>
      <c r="LJ268" s="354" t="str" cm="1">
        <f t="array" ref="LJ268">IFERROR(
    (((J268/FRACAS!$AY$1)*60))
    /
    (((J268/FRACAS!$AY$1)*60) + SUMPRODUCT((FRACAS!$B$5:$B$9997=J$4)*(FRACAS!$D$5:$D$9997&lt;=J268)*(IFERROR(FRACAS!$AM$5:$AM$9997,0)))
    ),"")</f>
        <v/>
      </c>
      <c r="LK268" s="354" t="str" cm="1">
        <f t="array" ref="LK268">IFERROR(
    (((K268/FRACAS!$AY$1)*60))
    /
    (((K268/FRACAS!$AY$1)*60) + SUMPRODUCT((FRACAS!$B$5:$B$9997=K$4)*(FRACAS!$D$5:$D$9997&lt;=K268)*(IFERROR(FRACAS!$AM$5:$AM$9997,0)))
    ),"")</f>
        <v/>
      </c>
      <c r="LL268" s="354" t="str" cm="1">
        <f t="array" ref="LL268">IFERROR(
    (((L268/FRACAS!$AY$1)*60))
    /
    (((L268/FRACAS!$AY$1)*60) + SUMPRODUCT((FRACAS!$B$5:$B$9997=L$4)*(FRACAS!$D$5:$D$9997&lt;=L268)*(IFERROR(FRACAS!$AM$5:$AM$9997,0)))
    ),"")</f>
        <v/>
      </c>
      <c r="LM268" s="354" t="str" cm="1">
        <f t="array" ref="LM268">IFERROR(
    (((M268/FRACAS!$AY$1)*60))
    /
    (((M268/FRACAS!$AY$1)*60) + SUMPRODUCT((FRACAS!$B$5:$B$9997=M$4)*(FRACAS!$D$5:$D$9997&lt;=M268)*(IFERROR(FRACAS!$AM$5:$AM$9997,0)))
    ),"")</f>
        <v/>
      </c>
      <c r="LN268" s="308"/>
      <c r="LO268" s="276"/>
      <c r="LP268" s="276"/>
      <c r="LQ268" s="276"/>
      <c r="LR268" s="276"/>
      <c r="LS268" s="276"/>
      <c r="LT268" s="276"/>
      <c r="LU268" s="276"/>
      <c r="LV268" s="276"/>
      <c r="LW268" s="276"/>
      <c r="LX268" s="276"/>
      <c r="LY268" s="276"/>
      <c r="LZ268" s="276"/>
      <c r="MA268" s="276"/>
      <c r="MB268" s="276"/>
      <c r="MC268" s="276"/>
      <c r="MD268" s="276"/>
      <c r="ME268" s="276"/>
      <c r="MF268" s="276"/>
      <c r="MG268" s="276"/>
      <c r="MH268" s="276"/>
      <c r="MI268" s="276"/>
      <c r="MJ268" s="276"/>
      <c r="MK268" s="276"/>
      <c r="ML268" s="276"/>
      <c r="MM268" s="276"/>
      <c r="MN268" s="276"/>
      <c r="MO268" s="276"/>
      <c r="MP268" s="276"/>
      <c r="MQ268" s="276"/>
      <c r="MR268" s="276"/>
      <c r="MS268" s="276"/>
      <c r="MT268" s="276"/>
      <c r="MU268" s="276"/>
      <c r="MV268" s="276"/>
      <c r="MW268" s="276"/>
      <c r="MX268" s="276"/>
      <c r="MY268" s="276"/>
      <c r="MZ268" s="276"/>
      <c r="NA268" s="277"/>
      <c r="ND268" s="345">
        <f t="shared" si="28"/>
        <v>0</v>
      </c>
      <c r="NE268" s="346" t="str">
        <f t="shared" si="26"/>
        <v/>
      </c>
      <c r="NF268" s="347" t="str" cm="1">
        <f t="array" ref="NF268">IF($ND268=0,"",(IFERROR( (IFERROR($ND268/FRACAS!$AY$1*60,0) - SUMPRODUCT( (FRACAS!$K$5:$K$9999=NF$2) * IFERROR(FRACAS!$AN$5:$AN$9999,0) ) ) / IFERROR($ND268/FRACAS!$AY$1*60,0), 1 )))</f>
        <v/>
      </c>
      <c r="NG268" s="347" t="str" cm="1">
        <f t="array" ref="NG268">IF($ND268=0,"",(IFERROR( (IFERROR($ND268/FRACAS!$AY$1*60,0) - SUMPRODUCT( (FRACAS!$K$5:$K$9999=NG$2) * IFERROR(FRACAS!$AN$5:$AN$9999,0) ) ) / IFERROR($ND268/FRACAS!$AY$1*60,0), 1 )))</f>
        <v/>
      </c>
      <c r="NH268" s="347" t="str" cm="1">
        <f t="array" ref="NH268">IF($ND268=0,"",(IFERROR( (IFERROR($ND268/FRACAS!$AY$1*60,0) - SUMPRODUCT( (FRACAS!$K$5:$K$9999=NH$2) * IFERROR(FRACAS!$AN$5:$AN$9999,0) ) ) / IFERROR($ND268/FRACAS!$AY$1*60,0), 1 )))</f>
        <v/>
      </c>
      <c r="NI268" s="347" t="str" cm="1">
        <f t="array" ref="NI268">IF($ND268=0,"",(IFERROR( (IFERROR($ND268/FRACAS!$AY$1*60,0) - SUMPRODUCT( (FRACAS!$K$5:$K$9999=NI$2) * IFERROR(FRACAS!$AN$5:$AN$9999,0) ) ) / IFERROR($ND268/FRACAS!$AY$1*60,0), 1 )))</f>
        <v/>
      </c>
      <c r="NJ268" s="347" t="str" cm="1">
        <f t="array" ref="NJ268">IF($ND268=0,"",(IFERROR( (IFERROR($ND268/FRACAS!$AY$1*60,0) - SUMPRODUCT( (FRACAS!$K$5:$K$9999=NJ$2) * IFERROR(FRACAS!$AN$5:$AN$9999,0) ) ) / IFERROR($ND268/FRACAS!$AY$1*60,0), 1 )))</f>
        <v/>
      </c>
      <c r="NK268" s="347" t="str" cm="1">
        <f t="array" ref="NK268">IF($ND268=0,"",(IFERROR( (IFERROR($ND268/FRACAS!$AY$1*60,0) - SUMPRODUCT( (FRACAS!$K$5:$K$9999=NK$2) * IFERROR(FRACAS!$AN$5:$AN$9999,0) ) ) / IFERROR($ND268/FRACAS!$AY$1*60,0), 1 )))</f>
        <v/>
      </c>
      <c r="NL268" s="347" t="str" cm="1">
        <f t="array" ref="NL268">IF($ND268=0,"",(IFERROR( (IFERROR($ND268/FRACAS!$AY$1*60,0) - SUMPRODUCT( (FRACAS!$K$5:$K$9999=NL$2) * IFERROR(FRACAS!$AN$5:$AN$9999,0) ) ) / IFERROR($ND268/FRACAS!$AY$1*60,0), 1 )))</f>
        <v/>
      </c>
      <c r="NM268" s="347" t="str" cm="1">
        <f t="array" ref="NM268">IF($ND268=0,"",(IFERROR( (IFERROR($ND268/FRACAS!$AY$1*60,0) - SUMPRODUCT( (FRACAS!$K$5:$K$9999=NM$2) * IFERROR(FRACAS!$AN$5:$AN$9999,0) ) ) / IFERROR($ND268/FRACAS!$AY$1*60,0), 1 )))</f>
        <v/>
      </c>
      <c r="NN268" s="347" t="str" cm="1">
        <f t="array" ref="NN268">IF($ND268=0,"",(IFERROR( (IFERROR($ND268/FRACAS!$AY$1*60,0) - SUMPRODUCT( (FRACAS!$K$5:$K$9999=NN$2) * IFERROR(FRACAS!$AN$5:$AN$9999,0) ) ) / IFERROR($ND268/FRACAS!$AY$1*60,0), 1 )))</f>
        <v/>
      </c>
      <c r="NO268" s="347" t="str" cm="1">
        <f t="array" ref="NO268">IF($ND268=0,"",(IFERROR( (IFERROR($ND268/FRACAS!$AY$1*60,0) - SUMPRODUCT( (FRACAS!$K$5:$K$9999=NO$2) * IFERROR(FRACAS!$AN$5:$AN$9999,0) ) ) / IFERROR($ND268/FRACAS!$AY$1*60,0), 1 )))</f>
        <v/>
      </c>
      <c r="NP268" s="347" t="str" cm="1">
        <f t="array" ref="NP268">IF($ND268=0,"",(IFERROR( (IFERROR($ND268/FRACAS!$AY$1*60,0) - SUMPRODUCT( (FRACAS!$K$5:$K$9999=NP$2) * IFERROR(FRACAS!$AN$5:$AN$9999,0) ) ) / IFERROR($ND268/FRACAS!$AY$1*60,0), 1 )))</f>
        <v/>
      </c>
      <c r="NQ268" s="347" t="str" cm="1">
        <f t="array" ref="NQ268">IF($ND268=0,"",(IFERROR( (IFERROR($ND268/FRACAS!$AY$1*60,0) - SUMPRODUCT( (FRACAS!$K$5:$K$9999=NQ$2) * IFERROR(FRACAS!$AN$5:$AN$9999,0) ) ) / IFERROR($ND268/FRACAS!$AY$1*60,0), 1 )))</f>
        <v/>
      </c>
      <c r="NR268" s="347" t="str" cm="1">
        <f t="array" ref="NR268">IF($ND268=0,"",(IFERROR( (IFERROR($ND268/FRACAS!$AY$1*60,0) - SUMPRODUCT( (FRACAS!$K$5:$K$9999=NR$2) * IFERROR(FRACAS!$AN$5:$AN$9999,0) ) ) / IFERROR($ND268/FRACAS!$AY$1*60,0), 1 )))</f>
        <v/>
      </c>
      <c r="NS268" s="347" t="str" cm="1">
        <f t="array" ref="NS268">IF($ND268=0,"",(IFERROR( (IFERROR($ND268/FRACAS!$AY$1*60,0) - SUMPRODUCT( (FRACAS!$K$5:$K$9999=NS$2) * IFERROR(FRACAS!$AN$5:$AN$9999,0) ) ) / IFERROR($ND268/FRACAS!$AY$1*60,0), 1 )))</f>
        <v/>
      </c>
      <c r="NT268" s="347" t="str" cm="1">
        <f t="array" ref="NT268">IF($ND268=0,"",(IFERROR( (IFERROR($ND268/FRACAS!$AY$1*60,0) - SUMPRODUCT( (FRACAS!$K$5:$K$9999=NT$2) * IFERROR(FRACAS!$AN$5:$AN$9999,0) ) ) / IFERROR($ND268/FRACAS!$AY$1*60,0), 1 )))</f>
        <v/>
      </c>
      <c r="NU268" s="347" t="str" cm="1">
        <f t="array" ref="NU268">IF($ND268=0,"",(IFERROR( (IFERROR($ND268/FRACAS!$AY$1*60,0) - SUMPRODUCT( (FRACAS!$K$5:$K$9999=NU$2) * IFERROR(FRACAS!$AN$5:$AN$9999,0) ) ) / IFERROR($ND268/FRACAS!$AY$1*60,0), 1 )))</f>
        <v/>
      </c>
      <c r="NV268" s="347" t="str" cm="1">
        <f t="array" ref="NV268">IF($ND268=0,"",(IFERROR( (IFERROR($ND268/FRACAS!$AY$1*60,0) - SUMPRODUCT( (FRACAS!$K$5:$K$9999=NV$2) * IFERROR(FRACAS!$AN$5:$AN$9999,0) ) ) / IFERROR($ND268/FRACAS!$AY$1*60,0), 1 )))</f>
        <v/>
      </c>
      <c r="NW268" s="347" t="str" cm="1">
        <f t="array" ref="NW268">IF($ND268=0,"",(IFERROR( (IFERROR($ND268/FRACAS!$AY$1*60,0) - SUMPRODUCT( (FRACAS!$K$5:$K$9999=NW$2) * IFERROR(FRACAS!$AN$5:$AN$9999,0) ) ) / IFERROR($ND268/FRACAS!$AY$1*60,0), 1 )))</f>
        <v/>
      </c>
      <c r="NX268" s="347" t="str" cm="1">
        <f t="array" ref="NX268">IF($ND268=0,"",(IFERROR( (IFERROR($ND268/FRACAS!$AY$1*60,0) - SUMPRODUCT( (FRACAS!$K$5:$K$9999=NX$2) * IFERROR(FRACAS!$AN$5:$AN$9999,0) ) ) / IFERROR($ND268/FRACAS!$AY$1*60,0), 1 )))</f>
        <v/>
      </c>
      <c r="NY268" s="347" t="str" cm="1">
        <f t="array" ref="NY268">IF($ND268=0,"",(IFERROR( (IFERROR($ND268/FRACAS!$AY$1*60,0) - SUMPRODUCT( (FRACAS!$K$5:$K$9999=NY$2) * IFERROR(FRACAS!$AN$5:$AN$9999,0) ) ) / IFERROR($ND268/FRACAS!$AY$1*60,0), 1 )))</f>
        <v/>
      </c>
      <c r="NZ268" s="347" t="str" cm="1">
        <f t="array" ref="NZ268">IF($ND268=0,"",(IFERROR( (IFERROR($ND268/FRACAS!$AY$1*60,0) - SUMPRODUCT( (FRACAS!$K$5:$K$9999=NZ$2) * IFERROR(FRACAS!$AN$5:$AN$9999,0) ) ) / IFERROR($ND268/FRACAS!$AY$1*60,0), 1 )))</f>
        <v/>
      </c>
      <c r="OA268" s="347" t="str" cm="1">
        <f t="array" ref="OA268">IF($ND268=0,"",(IFERROR( (IFERROR($ND268/FRACAS!$AY$1*60,0) - SUMPRODUCT( (FRACAS!$K$5:$K$9999=OA$2) * IFERROR(FRACAS!$AN$5:$AN$9999,0) ) ) / IFERROR($ND268/FRACAS!$AY$1*60,0), 1 )))</f>
        <v/>
      </c>
      <c r="OB268" s="347" t="str" cm="1">
        <f t="array" ref="OB268">IF($ND268=0,"",(IFERROR( (IFERROR($ND268/FRACAS!$AY$1*60,0) - SUMPRODUCT( (FRACAS!$K$5:$K$9999=OB$2) * IFERROR(FRACAS!$AN$5:$AN$9999,0) ) ) / IFERROR($ND268/FRACAS!$AY$1*60,0), 1 )))</f>
        <v/>
      </c>
      <c r="OC268" s="347" t="str" cm="1">
        <f t="array" ref="OC268">IF($ND268=0,"",(IFERROR( (IFERROR($ND268/FRACAS!$AY$1*60,0) - SUMPRODUCT( (FRACAS!$K$5:$K$9999=OC$2) * IFERROR(FRACAS!$AN$5:$AN$9999,0) ) ) / IFERROR($ND268/FRACAS!$AY$1*60,0), 1 )))</f>
        <v/>
      </c>
      <c r="OD268" s="347" t="str" cm="1">
        <f t="array" ref="OD268">IF($ND268=0,"",(IFERROR( (IFERROR($ND268/FRACAS!$AY$1*60,0) - SUMPRODUCT( (FRACAS!$K$5:$K$9999=OD$2) * IFERROR(FRACAS!$AN$5:$AN$9999,0) ) ) / IFERROR($ND268/FRACAS!$AY$1*60,0), 1 )))</f>
        <v/>
      </c>
      <c r="OE268" s="347" t="str" cm="1">
        <f t="array" ref="OE268">IF($ND268=0,"",(IFERROR( (IFERROR($ND268/FRACAS!$AY$1*60,0) - SUMPRODUCT( (FRACAS!$K$5:$K$9999=OE$2) * IFERROR(FRACAS!$AN$5:$AN$9999,0) ) ) / IFERROR($ND268/FRACAS!$AY$1*60,0), 1 )))</f>
        <v/>
      </c>
      <c r="OF268" s="347" t="str" cm="1">
        <f t="array" ref="OF268">IF($ND268=0,"",(IFERROR( (IFERROR($ND268/FRACAS!$AY$1*60,0) - SUMPRODUCT( (FRACAS!$K$5:$K$9999=OF$2) * IFERROR(FRACAS!$AN$5:$AN$9999,0) ) ) / IFERROR($ND268/FRACAS!$AY$1*60,0), 1 )))</f>
        <v/>
      </c>
      <c r="OG268" s="347" t="str" cm="1">
        <f t="array" ref="OG268">IF($ND268=0,"",(IFERROR( (IFERROR($ND268/FRACAS!$AY$1*60,0) - SUMPRODUCT( (FRACAS!$K$5:$K$9999=OG$2) * IFERROR(FRACAS!$AN$5:$AN$9999,0) ) ) / IFERROR($ND268/FRACAS!$AY$1*60,0), 1 )))</f>
        <v/>
      </c>
      <c r="OH268" s="347" t="str" cm="1">
        <f t="array" ref="OH268">IF($ND268=0,"",(IFERROR( (IFERROR($ND268/FRACAS!$AY$1*60,0) - SUMPRODUCT( (FRACAS!$K$5:$K$9999=OH$2) * IFERROR(FRACAS!$AN$5:$AN$9999,0) ) ) / IFERROR($ND268/FRACAS!$AY$1*60,0), 1 )))</f>
        <v/>
      </c>
      <c r="OI268" s="347" t="str" cm="1">
        <f t="array" ref="OI268">IF($ND268=0,"",(IFERROR( (IFERROR($ND268/FRACAS!$AY$1*60,0) - SUMPRODUCT( (FRACAS!$K$5:$K$9999=OI$2) * IFERROR(FRACAS!$AN$5:$AN$9999,0) ) ) / IFERROR($ND268/FRACAS!$AY$1*60,0), 1 )))</f>
        <v/>
      </c>
      <c r="OJ268" s="347" t="str" cm="1">
        <f t="array" ref="OJ268">IF($ND268=0,"",(IFERROR( (IFERROR($ND268/FRACAS!$AY$1*60,0) - SUMPRODUCT( (FRACAS!$K$5:$K$9999=OJ$2) * IFERROR(FRACAS!$AN$5:$AN$9999,0) ) ) / IFERROR($ND268/FRACAS!$AY$1*60,0), 1 )))</f>
        <v/>
      </c>
      <c r="OK268" s="347" t="str" cm="1">
        <f t="array" ref="OK268">IF($ND268=0,"",(IFERROR( (IFERROR($ND268/FRACAS!$AY$1*60,0) - SUMPRODUCT( (FRACAS!$K$5:$K$9999=OK$2) * IFERROR(FRACAS!$AN$5:$AN$9999,0) ) ) / IFERROR($ND268/FRACAS!$AY$1*60,0), 1 )))</f>
        <v/>
      </c>
      <c r="OL268" s="347" t="str" cm="1">
        <f t="array" ref="OL268">IF($ND268=0,"",(IFERROR( (IFERROR($ND268/FRACAS!$AY$1*60,0) - SUMPRODUCT( (FRACAS!$K$5:$K$9999=OL$2) * IFERROR(FRACAS!$AN$5:$AN$9999,0) ) ) / IFERROR($ND268/FRACAS!$AY$1*60,0), 1 )))</f>
        <v/>
      </c>
      <c r="OM268" s="347" t="str" cm="1">
        <f t="array" ref="OM268">IF($ND268=0,"",(IFERROR( (IFERROR($ND268/FRACAS!$AY$1*60,0) - SUMPRODUCT( (FRACAS!$K$5:$K$9999=OM$2) * IFERROR(FRACAS!$AN$5:$AN$9999,0) ) ) / IFERROR($ND268/FRACAS!$AY$1*60,0), 1 )))</f>
        <v/>
      </c>
      <c r="ON268" s="347" t="str" cm="1">
        <f t="array" ref="ON268">IF($ND268=0,"",(IFERROR( (IFERROR($ND268/FRACAS!$AY$1*60,0) - SUMPRODUCT( (FRACAS!$K$5:$K$9999=ON$2) * IFERROR(FRACAS!$AN$5:$AN$9999,0) ) ) / IFERROR($ND268/FRACAS!$AY$1*60,0), 1 )))</f>
        <v/>
      </c>
    </row>
    <row r="269" spans="2:404" ht="15" customHeight="1">
      <c r="B269" s="301" t="s">
        <v>220</v>
      </c>
      <c r="C269" s="302">
        <v>47109</v>
      </c>
      <c r="D269" s="279"/>
      <c r="E269" s="279"/>
      <c r="F269" s="279"/>
      <c r="G269" s="279"/>
      <c r="H269" s="279"/>
      <c r="I269" s="279"/>
      <c r="J269" s="279"/>
      <c r="K269" s="279"/>
      <c r="L269" s="279"/>
      <c r="M269" s="280"/>
      <c r="N269" s="305"/>
      <c r="O269" s="279"/>
      <c r="P269" s="279"/>
      <c r="Q269" s="279"/>
      <c r="R269" s="279"/>
      <c r="S269" s="279"/>
      <c r="T269" s="279"/>
      <c r="U269" s="279"/>
      <c r="V269" s="279"/>
      <c r="W269" s="279"/>
      <c r="X269" s="279"/>
      <c r="Y269" s="279"/>
      <c r="Z269" s="279"/>
      <c r="AA269" s="279"/>
      <c r="AB269" s="279"/>
      <c r="AC269" s="279"/>
      <c r="AD269" s="279"/>
      <c r="AE269" s="279"/>
      <c r="AF269" s="279"/>
      <c r="AG269" s="279"/>
      <c r="AH269" s="279"/>
      <c r="AI269" s="279"/>
      <c r="AJ269" s="279"/>
      <c r="AK269" s="279"/>
      <c r="AL269" s="279"/>
      <c r="AM269" s="279"/>
      <c r="AN269" s="279"/>
      <c r="AO269" s="279"/>
      <c r="AP269" s="279"/>
      <c r="AQ269" s="279"/>
      <c r="AR269" s="279"/>
      <c r="AS269" s="279"/>
      <c r="AT269" s="279"/>
      <c r="AU269" s="279"/>
      <c r="AV269" s="279"/>
      <c r="AW269" s="279"/>
      <c r="AX269" s="279"/>
      <c r="AY269" s="279"/>
      <c r="AZ269" s="279"/>
      <c r="BA269" s="280"/>
      <c r="BB269" s="266"/>
      <c r="BD269" s="352"/>
      <c r="BE269" s="352"/>
      <c r="BF269" s="352"/>
      <c r="BG269" s="352"/>
      <c r="BH269" s="352"/>
      <c r="BI269" s="352"/>
      <c r="BJ269" s="352"/>
      <c r="BK269" s="352"/>
      <c r="BL269" s="352"/>
      <c r="BM269" s="352"/>
      <c r="BN269" s="352"/>
      <c r="BO269" s="352"/>
      <c r="BP269" s="352"/>
      <c r="BQ269" s="352"/>
      <c r="BR269" s="352"/>
      <c r="BS269" s="352"/>
      <c r="BT269" s="352"/>
      <c r="BU269" s="352"/>
      <c r="BV269" s="352"/>
      <c r="BW269" s="352"/>
      <c r="BX269" s="352"/>
      <c r="BY269" s="352"/>
      <c r="BZ269" s="352"/>
      <c r="CA269" s="352"/>
      <c r="CB269" s="352"/>
      <c r="CC269" s="352"/>
      <c r="CD269" s="352"/>
      <c r="CE269" s="352"/>
      <c r="CF269" s="352"/>
      <c r="CG269" s="352"/>
      <c r="CH269" s="352"/>
      <c r="CI269" s="352"/>
      <c r="CJ269" s="352"/>
      <c r="CK269" s="352"/>
      <c r="CL269" s="352"/>
      <c r="CM269" s="352"/>
      <c r="CN269" s="352"/>
      <c r="CO269" s="352"/>
      <c r="CP269" s="352"/>
      <c r="CQ269" s="352"/>
      <c r="CR269" s="352"/>
      <c r="CS269" s="352"/>
      <c r="CT269" s="352"/>
      <c r="CU269" s="352"/>
      <c r="CV269" s="352"/>
      <c r="CW269" s="352"/>
      <c r="CX269" s="352"/>
      <c r="CY269" s="352"/>
      <c r="CZ269" s="352"/>
      <c r="DA269" s="352"/>
      <c r="DC269" s="266">
        <f t="shared" si="24"/>
        <v>0</v>
      </c>
      <c r="DD269" s="302" t="str">
        <f t="shared" si="25"/>
        <v/>
      </c>
      <c r="DE269" s="328" t="str">
        <f>IF(D269&gt; 0,(COUNTIFS(FRACAS!$B$5:$B$9997, D$4, FRACAS!$D$5:$D$9997, "&lt;="&amp;D269)), "" )</f>
        <v/>
      </c>
      <c r="DF269" s="282" t="str">
        <f>IF(E269&gt; 0,(COUNTIFS(FRACAS!$B$5:$B$9997, E$4, FRACAS!$D$5:$D$9997, "&lt;="&amp;E269)), "" )</f>
        <v/>
      </c>
      <c r="DG269" s="282" t="str">
        <f>IF(F269&gt; 0,(COUNTIFS(FRACAS!$B$5:$B$9997, F$4, FRACAS!$D$5:$D$9997, "&lt;="&amp;F269)), "" )</f>
        <v/>
      </c>
      <c r="DH269" s="282" t="str">
        <f>IF(G269&gt; 0,(COUNTIFS(FRACAS!$B$5:$B$9997, G$4, FRACAS!$D$5:$D$9997, "&lt;="&amp;G269)), "" )</f>
        <v/>
      </c>
      <c r="DI269" s="282" t="str">
        <f>IF(H269&gt; 0,(COUNTIFS(FRACAS!$B$5:$B$9997, H$4, FRACAS!$D$5:$D$9997, "&lt;="&amp;H269)), "" )</f>
        <v/>
      </c>
      <c r="DJ269" s="282" t="str">
        <f>IF(I269&gt; 0,(COUNTIFS(FRACAS!$B$5:$B$9997, I$4, FRACAS!$D$5:$D$9997, "&lt;="&amp;I269)), "" )</f>
        <v/>
      </c>
      <c r="DK269" s="282" t="str">
        <f>IF(J269&gt; 0,(COUNTIFS(FRACAS!$B$5:$B$9997, J$4, FRACAS!$D$5:$D$9997, "&lt;="&amp;J269)), "" )</f>
        <v/>
      </c>
      <c r="DL269" s="282" t="str">
        <f>IF(K269&gt; 0,(COUNTIFS(FRACAS!$B$5:$B$9997, K$4, FRACAS!$D$5:$D$9997, "&lt;="&amp;K269)), "" )</f>
        <v/>
      </c>
      <c r="DM269" s="282" t="str">
        <f>IF(L269&gt; 0,(COUNTIFS(FRACAS!$B$5:$B$9997, L$4, FRACAS!$D$5:$D$9997, "&lt;="&amp;L269)), "" )</f>
        <v/>
      </c>
      <c r="DN269" s="282" t="str">
        <f>IF(M269&gt; 0,(COUNTIFS(FRACAS!$B$5:$B$9997, M$4, FRACAS!$D$5:$D$9997, "&lt;="&amp;M269)), "" )</f>
        <v/>
      </c>
      <c r="DO269" s="308"/>
      <c r="DP269" s="276"/>
      <c r="DQ269" s="276"/>
      <c r="DR269" s="276"/>
      <c r="DS269" s="276"/>
      <c r="DT269" s="276"/>
      <c r="DU269" s="276"/>
      <c r="DV269" s="276"/>
      <c r="DW269" s="276"/>
      <c r="DX269" s="276"/>
      <c r="DY269" s="276"/>
      <c r="DZ269" s="276"/>
      <c r="EA269" s="276"/>
      <c r="EB269" s="276"/>
      <c r="EC269" s="276"/>
      <c r="ED269" s="276"/>
      <c r="EE269" s="276"/>
      <c r="EF269" s="276"/>
      <c r="EG269" s="276"/>
      <c r="EH269" s="276"/>
      <c r="EI269" s="276"/>
      <c r="EJ269" s="276"/>
      <c r="EK269" s="276"/>
      <c r="EL269" s="276"/>
      <c r="EM269" s="276"/>
      <c r="EN269" s="276"/>
      <c r="EO269" s="276"/>
      <c r="EP269" s="276"/>
      <c r="EQ269" s="276"/>
      <c r="ER269" s="276"/>
      <c r="ES269" s="276"/>
      <c r="ET269" s="276"/>
      <c r="EU269" s="276"/>
      <c r="EV269" s="276"/>
      <c r="EW269" s="276"/>
      <c r="EX269" s="276"/>
      <c r="EY269" s="276"/>
      <c r="EZ269" s="276"/>
      <c r="FA269" s="276"/>
      <c r="FB269" s="277"/>
      <c r="JN269" s="310"/>
      <c r="JO269" s="309"/>
      <c r="JP269" s="309"/>
      <c r="JQ269" s="309"/>
      <c r="JR269" s="309"/>
      <c r="JS269" s="309"/>
      <c r="JT269" s="309"/>
      <c r="JU269" s="309"/>
      <c r="JV269" s="309"/>
      <c r="JW269" s="309"/>
      <c r="JX269" s="309"/>
      <c r="JY269" s="309"/>
      <c r="JZ269" s="309"/>
      <c r="KA269" s="309"/>
      <c r="KB269" s="309"/>
      <c r="KC269" s="309"/>
      <c r="KD269" s="309"/>
      <c r="KE269" s="309"/>
      <c r="KF269" s="309"/>
      <c r="KG269" s="309"/>
      <c r="KH269" s="309"/>
      <c r="KI269" s="309"/>
      <c r="KJ269" s="309"/>
      <c r="KK269" s="309"/>
      <c r="KL269" s="309"/>
      <c r="KM269" s="309"/>
      <c r="KN269" s="309"/>
      <c r="KO269" s="309"/>
      <c r="KP269" s="309"/>
      <c r="KQ269" s="309"/>
      <c r="KR269" s="309"/>
      <c r="KS269" s="309"/>
      <c r="KT269" s="309"/>
      <c r="KU269" s="309"/>
      <c r="KV269" s="309"/>
      <c r="KW269" s="309"/>
      <c r="KX269" s="309"/>
      <c r="KY269" s="309"/>
      <c r="KZ269" s="309"/>
      <c r="LA269" s="309"/>
      <c r="LC269" s="302" t="str">
        <f t="shared" si="27"/>
        <v/>
      </c>
      <c r="LD269" s="354" t="str" cm="1">
        <f t="array" ref="LD269">IFERROR(
    (((D269/FRACAS!$AY$1)*60))
    /
    (((D269/FRACAS!$AY$1)*60) + SUMPRODUCT((FRACAS!$B$5:$B$9997=D$4)*(FRACAS!$D$5:$D$9997&lt;=D269)*(IFERROR(FRACAS!$AM$5:$AM$9997,0)))
    ),"")</f>
        <v/>
      </c>
      <c r="LE269" s="354" t="str" cm="1">
        <f t="array" ref="LE269">IFERROR(
    (((E269/FRACAS!$AY$1)*60))
    /
    (((E269/FRACAS!$AY$1)*60) + SUMPRODUCT((FRACAS!$B$5:$B$9997=E$4)*(FRACAS!$D$5:$D$9997&lt;=E269)*(IFERROR(FRACAS!$AM$5:$AM$9997,0)))
    ),"")</f>
        <v/>
      </c>
      <c r="LF269" s="354" t="str" cm="1">
        <f t="array" ref="LF269">IFERROR(
    (((F269/FRACAS!$AY$1)*60))
    /
    (((F269/FRACAS!$AY$1)*60) + SUMPRODUCT((FRACAS!$B$5:$B$9997=F$4)*(FRACAS!$D$5:$D$9997&lt;=F269)*(IFERROR(FRACAS!$AM$5:$AM$9997,0)))
    ),"")</f>
        <v/>
      </c>
      <c r="LG269" s="354" t="str" cm="1">
        <f t="array" ref="LG269">IFERROR(
    (((G269/FRACAS!$AY$1)*60))
    /
    (((G269/FRACAS!$AY$1)*60) + SUMPRODUCT((FRACAS!$B$5:$B$9997=G$4)*(FRACAS!$D$5:$D$9997&lt;=G269)*(IFERROR(FRACAS!$AM$5:$AM$9997,0)))
    ),"")</f>
        <v/>
      </c>
      <c r="LH269" s="354" t="str" cm="1">
        <f t="array" ref="LH269">IFERROR(
    (((H269/FRACAS!$AY$1)*60))
    /
    (((H269/FRACAS!$AY$1)*60) + SUMPRODUCT((FRACAS!$B$5:$B$9997=H$4)*(FRACAS!$D$5:$D$9997&lt;=H269)*(IFERROR(FRACAS!$AM$5:$AM$9997,0)))
    ),"")</f>
        <v/>
      </c>
      <c r="LI269" s="354" t="str" cm="1">
        <f t="array" ref="LI269">IFERROR(
    (((I269/FRACAS!$AY$1)*60))
    /
    (((I269/FRACAS!$AY$1)*60) + SUMPRODUCT((FRACAS!$B$5:$B$9997=I$4)*(FRACAS!$D$5:$D$9997&lt;=I269)*(IFERROR(FRACAS!$AM$5:$AM$9997,0)))
    ),"")</f>
        <v/>
      </c>
      <c r="LJ269" s="354" t="str" cm="1">
        <f t="array" ref="LJ269">IFERROR(
    (((J269/FRACAS!$AY$1)*60))
    /
    (((J269/FRACAS!$AY$1)*60) + SUMPRODUCT((FRACAS!$B$5:$B$9997=J$4)*(FRACAS!$D$5:$D$9997&lt;=J269)*(IFERROR(FRACAS!$AM$5:$AM$9997,0)))
    ),"")</f>
        <v/>
      </c>
      <c r="LK269" s="354" t="str" cm="1">
        <f t="array" ref="LK269">IFERROR(
    (((K269/FRACAS!$AY$1)*60))
    /
    (((K269/FRACAS!$AY$1)*60) + SUMPRODUCT((FRACAS!$B$5:$B$9997=K$4)*(FRACAS!$D$5:$D$9997&lt;=K269)*(IFERROR(FRACAS!$AM$5:$AM$9997,0)))
    ),"")</f>
        <v/>
      </c>
      <c r="LL269" s="354" t="str" cm="1">
        <f t="array" ref="LL269">IFERROR(
    (((L269/FRACAS!$AY$1)*60))
    /
    (((L269/FRACAS!$AY$1)*60) + SUMPRODUCT((FRACAS!$B$5:$B$9997=L$4)*(FRACAS!$D$5:$D$9997&lt;=L269)*(IFERROR(FRACAS!$AM$5:$AM$9997,0)))
    ),"")</f>
        <v/>
      </c>
      <c r="LM269" s="354" t="str" cm="1">
        <f t="array" ref="LM269">IFERROR(
    (((M269/FRACAS!$AY$1)*60))
    /
    (((M269/FRACAS!$AY$1)*60) + SUMPRODUCT((FRACAS!$B$5:$B$9997=M$4)*(FRACAS!$D$5:$D$9997&lt;=M269)*(IFERROR(FRACAS!$AM$5:$AM$9997,0)))
    ),"")</f>
        <v/>
      </c>
      <c r="LN269" s="308"/>
      <c r="LO269" s="276"/>
      <c r="LP269" s="276"/>
      <c r="LQ269" s="276"/>
      <c r="LR269" s="276"/>
      <c r="LS269" s="276"/>
      <c r="LT269" s="276"/>
      <c r="LU269" s="276"/>
      <c r="LV269" s="276"/>
      <c r="LW269" s="276"/>
      <c r="LX269" s="276"/>
      <c r="LY269" s="276"/>
      <c r="LZ269" s="276"/>
      <c r="MA269" s="276"/>
      <c r="MB269" s="276"/>
      <c r="MC269" s="276"/>
      <c r="MD269" s="276"/>
      <c r="ME269" s="276"/>
      <c r="MF269" s="276"/>
      <c r="MG269" s="276"/>
      <c r="MH269" s="276"/>
      <c r="MI269" s="276"/>
      <c r="MJ269" s="276"/>
      <c r="MK269" s="276"/>
      <c r="ML269" s="276"/>
      <c r="MM269" s="276"/>
      <c r="MN269" s="276"/>
      <c r="MO269" s="276"/>
      <c r="MP269" s="276"/>
      <c r="MQ269" s="276"/>
      <c r="MR269" s="276"/>
      <c r="MS269" s="276"/>
      <c r="MT269" s="276"/>
      <c r="MU269" s="276"/>
      <c r="MV269" s="276"/>
      <c r="MW269" s="276"/>
      <c r="MX269" s="276"/>
      <c r="MY269" s="276"/>
      <c r="MZ269" s="276"/>
      <c r="NA269" s="277"/>
      <c r="ND269" s="345">
        <f t="shared" si="28"/>
        <v>0</v>
      </c>
      <c r="NE269" s="346" t="str">
        <f t="shared" si="26"/>
        <v/>
      </c>
      <c r="NF269" s="347" t="str" cm="1">
        <f t="array" ref="NF269">IF($ND269=0,"",(IFERROR( (IFERROR($ND269/FRACAS!$AY$1*60,0) - SUMPRODUCT( (FRACAS!$K$5:$K$9999=NF$2) * IFERROR(FRACAS!$AN$5:$AN$9999,0) ) ) / IFERROR($ND269/FRACAS!$AY$1*60,0), 1 )))</f>
        <v/>
      </c>
      <c r="NG269" s="347" t="str" cm="1">
        <f t="array" ref="NG269">IF($ND269=0,"",(IFERROR( (IFERROR($ND269/FRACAS!$AY$1*60,0) - SUMPRODUCT( (FRACAS!$K$5:$K$9999=NG$2) * IFERROR(FRACAS!$AN$5:$AN$9999,0) ) ) / IFERROR($ND269/FRACAS!$AY$1*60,0), 1 )))</f>
        <v/>
      </c>
      <c r="NH269" s="347" t="str" cm="1">
        <f t="array" ref="NH269">IF($ND269=0,"",(IFERROR( (IFERROR($ND269/FRACAS!$AY$1*60,0) - SUMPRODUCT( (FRACAS!$K$5:$K$9999=NH$2) * IFERROR(FRACAS!$AN$5:$AN$9999,0) ) ) / IFERROR($ND269/FRACAS!$AY$1*60,0), 1 )))</f>
        <v/>
      </c>
      <c r="NI269" s="347" t="str" cm="1">
        <f t="array" ref="NI269">IF($ND269=0,"",(IFERROR( (IFERROR($ND269/FRACAS!$AY$1*60,0) - SUMPRODUCT( (FRACAS!$K$5:$K$9999=NI$2) * IFERROR(FRACAS!$AN$5:$AN$9999,0) ) ) / IFERROR($ND269/FRACAS!$AY$1*60,0), 1 )))</f>
        <v/>
      </c>
      <c r="NJ269" s="347" t="str" cm="1">
        <f t="array" ref="NJ269">IF($ND269=0,"",(IFERROR( (IFERROR($ND269/FRACAS!$AY$1*60,0) - SUMPRODUCT( (FRACAS!$K$5:$K$9999=NJ$2) * IFERROR(FRACAS!$AN$5:$AN$9999,0) ) ) / IFERROR($ND269/FRACAS!$AY$1*60,0), 1 )))</f>
        <v/>
      </c>
      <c r="NK269" s="347" t="str" cm="1">
        <f t="array" ref="NK269">IF($ND269=0,"",(IFERROR( (IFERROR($ND269/FRACAS!$AY$1*60,0) - SUMPRODUCT( (FRACAS!$K$5:$K$9999=NK$2) * IFERROR(FRACAS!$AN$5:$AN$9999,0) ) ) / IFERROR($ND269/FRACAS!$AY$1*60,0), 1 )))</f>
        <v/>
      </c>
      <c r="NL269" s="347" t="str" cm="1">
        <f t="array" ref="NL269">IF($ND269=0,"",(IFERROR( (IFERROR($ND269/FRACAS!$AY$1*60,0) - SUMPRODUCT( (FRACAS!$K$5:$K$9999=NL$2) * IFERROR(FRACAS!$AN$5:$AN$9999,0) ) ) / IFERROR($ND269/FRACAS!$AY$1*60,0), 1 )))</f>
        <v/>
      </c>
      <c r="NM269" s="347" t="str" cm="1">
        <f t="array" ref="NM269">IF($ND269=0,"",(IFERROR( (IFERROR($ND269/FRACAS!$AY$1*60,0) - SUMPRODUCT( (FRACAS!$K$5:$K$9999=NM$2) * IFERROR(FRACAS!$AN$5:$AN$9999,0) ) ) / IFERROR($ND269/FRACAS!$AY$1*60,0), 1 )))</f>
        <v/>
      </c>
      <c r="NN269" s="347" t="str" cm="1">
        <f t="array" ref="NN269">IF($ND269=0,"",(IFERROR( (IFERROR($ND269/FRACAS!$AY$1*60,0) - SUMPRODUCT( (FRACAS!$K$5:$K$9999=NN$2) * IFERROR(FRACAS!$AN$5:$AN$9999,0) ) ) / IFERROR($ND269/FRACAS!$AY$1*60,0), 1 )))</f>
        <v/>
      </c>
      <c r="NO269" s="347" t="str" cm="1">
        <f t="array" ref="NO269">IF($ND269=0,"",(IFERROR( (IFERROR($ND269/FRACAS!$AY$1*60,0) - SUMPRODUCT( (FRACAS!$K$5:$K$9999=NO$2) * IFERROR(FRACAS!$AN$5:$AN$9999,0) ) ) / IFERROR($ND269/FRACAS!$AY$1*60,0), 1 )))</f>
        <v/>
      </c>
      <c r="NP269" s="347" t="str" cm="1">
        <f t="array" ref="NP269">IF($ND269=0,"",(IFERROR( (IFERROR($ND269/FRACAS!$AY$1*60,0) - SUMPRODUCT( (FRACAS!$K$5:$K$9999=NP$2) * IFERROR(FRACAS!$AN$5:$AN$9999,0) ) ) / IFERROR($ND269/FRACAS!$AY$1*60,0), 1 )))</f>
        <v/>
      </c>
      <c r="NQ269" s="347" t="str" cm="1">
        <f t="array" ref="NQ269">IF($ND269=0,"",(IFERROR( (IFERROR($ND269/FRACAS!$AY$1*60,0) - SUMPRODUCT( (FRACAS!$K$5:$K$9999=NQ$2) * IFERROR(FRACAS!$AN$5:$AN$9999,0) ) ) / IFERROR($ND269/FRACAS!$AY$1*60,0), 1 )))</f>
        <v/>
      </c>
      <c r="NR269" s="347" t="str" cm="1">
        <f t="array" ref="NR269">IF($ND269=0,"",(IFERROR( (IFERROR($ND269/FRACAS!$AY$1*60,0) - SUMPRODUCT( (FRACAS!$K$5:$K$9999=NR$2) * IFERROR(FRACAS!$AN$5:$AN$9999,0) ) ) / IFERROR($ND269/FRACAS!$AY$1*60,0), 1 )))</f>
        <v/>
      </c>
      <c r="NS269" s="347" t="str" cm="1">
        <f t="array" ref="NS269">IF($ND269=0,"",(IFERROR( (IFERROR($ND269/FRACAS!$AY$1*60,0) - SUMPRODUCT( (FRACAS!$K$5:$K$9999=NS$2) * IFERROR(FRACAS!$AN$5:$AN$9999,0) ) ) / IFERROR($ND269/FRACAS!$AY$1*60,0), 1 )))</f>
        <v/>
      </c>
      <c r="NT269" s="347" t="str" cm="1">
        <f t="array" ref="NT269">IF($ND269=0,"",(IFERROR( (IFERROR($ND269/FRACAS!$AY$1*60,0) - SUMPRODUCT( (FRACAS!$K$5:$K$9999=NT$2) * IFERROR(FRACAS!$AN$5:$AN$9999,0) ) ) / IFERROR($ND269/FRACAS!$AY$1*60,0), 1 )))</f>
        <v/>
      </c>
      <c r="NU269" s="347" t="str" cm="1">
        <f t="array" ref="NU269">IF($ND269=0,"",(IFERROR( (IFERROR($ND269/FRACAS!$AY$1*60,0) - SUMPRODUCT( (FRACAS!$K$5:$K$9999=NU$2) * IFERROR(FRACAS!$AN$5:$AN$9999,0) ) ) / IFERROR($ND269/FRACAS!$AY$1*60,0), 1 )))</f>
        <v/>
      </c>
      <c r="NV269" s="347" t="str" cm="1">
        <f t="array" ref="NV269">IF($ND269=0,"",(IFERROR( (IFERROR($ND269/FRACAS!$AY$1*60,0) - SUMPRODUCT( (FRACAS!$K$5:$K$9999=NV$2) * IFERROR(FRACAS!$AN$5:$AN$9999,0) ) ) / IFERROR($ND269/FRACAS!$AY$1*60,0), 1 )))</f>
        <v/>
      </c>
      <c r="NW269" s="347" t="str" cm="1">
        <f t="array" ref="NW269">IF($ND269=0,"",(IFERROR( (IFERROR($ND269/FRACAS!$AY$1*60,0) - SUMPRODUCT( (FRACAS!$K$5:$K$9999=NW$2) * IFERROR(FRACAS!$AN$5:$AN$9999,0) ) ) / IFERROR($ND269/FRACAS!$AY$1*60,0), 1 )))</f>
        <v/>
      </c>
      <c r="NX269" s="347" t="str" cm="1">
        <f t="array" ref="NX269">IF($ND269=0,"",(IFERROR( (IFERROR($ND269/FRACAS!$AY$1*60,0) - SUMPRODUCT( (FRACAS!$K$5:$K$9999=NX$2) * IFERROR(FRACAS!$AN$5:$AN$9999,0) ) ) / IFERROR($ND269/FRACAS!$AY$1*60,0), 1 )))</f>
        <v/>
      </c>
      <c r="NY269" s="347" t="str" cm="1">
        <f t="array" ref="NY269">IF($ND269=0,"",(IFERROR( (IFERROR($ND269/FRACAS!$AY$1*60,0) - SUMPRODUCT( (FRACAS!$K$5:$K$9999=NY$2) * IFERROR(FRACAS!$AN$5:$AN$9999,0) ) ) / IFERROR($ND269/FRACAS!$AY$1*60,0), 1 )))</f>
        <v/>
      </c>
      <c r="NZ269" s="347" t="str" cm="1">
        <f t="array" ref="NZ269">IF($ND269=0,"",(IFERROR( (IFERROR($ND269/FRACAS!$AY$1*60,0) - SUMPRODUCT( (FRACAS!$K$5:$K$9999=NZ$2) * IFERROR(FRACAS!$AN$5:$AN$9999,0) ) ) / IFERROR($ND269/FRACAS!$AY$1*60,0), 1 )))</f>
        <v/>
      </c>
      <c r="OA269" s="347" t="str" cm="1">
        <f t="array" ref="OA269">IF($ND269=0,"",(IFERROR( (IFERROR($ND269/FRACAS!$AY$1*60,0) - SUMPRODUCT( (FRACAS!$K$5:$K$9999=OA$2) * IFERROR(FRACAS!$AN$5:$AN$9999,0) ) ) / IFERROR($ND269/FRACAS!$AY$1*60,0), 1 )))</f>
        <v/>
      </c>
      <c r="OB269" s="347" t="str" cm="1">
        <f t="array" ref="OB269">IF($ND269=0,"",(IFERROR( (IFERROR($ND269/FRACAS!$AY$1*60,0) - SUMPRODUCT( (FRACAS!$K$5:$K$9999=OB$2) * IFERROR(FRACAS!$AN$5:$AN$9999,0) ) ) / IFERROR($ND269/FRACAS!$AY$1*60,0), 1 )))</f>
        <v/>
      </c>
      <c r="OC269" s="347" t="str" cm="1">
        <f t="array" ref="OC269">IF($ND269=0,"",(IFERROR( (IFERROR($ND269/FRACAS!$AY$1*60,0) - SUMPRODUCT( (FRACAS!$K$5:$K$9999=OC$2) * IFERROR(FRACAS!$AN$5:$AN$9999,0) ) ) / IFERROR($ND269/FRACAS!$AY$1*60,0), 1 )))</f>
        <v/>
      </c>
      <c r="OD269" s="347" t="str" cm="1">
        <f t="array" ref="OD269">IF($ND269=0,"",(IFERROR( (IFERROR($ND269/FRACAS!$AY$1*60,0) - SUMPRODUCT( (FRACAS!$K$5:$K$9999=OD$2) * IFERROR(FRACAS!$AN$5:$AN$9999,0) ) ) / IFERROR($ND269/FRACAS!$AY$1*60,0), 1 )))</f>
        <v/>
      </c>
      <c r="OE269" s="347" t="str" cm="1">
        <f t="array" ref="OE269">IF($ND269=0,"",(IFERROR( (IFERROR($ND269/FRACAS!$AY$1*60,0) - SUMPRODUCT( (FRACAS!$K$5:$K$9999=OE$2) * IFERROR(FRACAS!$AN$5:$AN$9999,0) ) ) / IFERROR($ND269/FRACAS!$AY$1*60,0), 1 )))</f>
        <v/>
      </c>
      <c r="OF269" s="347" t="str" cm="1">
        <f t="array" ref="OF269">IF($ND269=0,"",(IFERROR( (IFERROR($ND269/FRACAS!$AY$1*60,0) - SUMPRODUCT( (FRACAS!$K$5:$K$9999=OF$2) * IFERROR(FRACAS!$AN$5:$AN$9999,0) ) ) / IFERROR($ND269/FRACAS!$AY$1*60,0), 1 )))</f>
        <v/>
      </c>
      <c r="OG269" s="347" t="str" cm="1">
        <f t="array" ref="OG269">IF($ND269=0,"",(IFERROR( (IFERROR($ND269/FRACAS!$AY$1*60,0) - SUMPRODUCT( (FRACAS!$K$5:$K$9999=OG$2) * IFERROR(FRACAS!$AN$5:$AN$9999,0) ) ) / IFERROR($ND269/FRACAS!$AY$1*60,0), 1 )))</f>
        <v/>
      </c>
      <c r="OH269" s="347" t="str" cm="1">
        <f t="array" ref="OH269">IF($ND269=0,"",(IFERROR( (IFERROR($ND269/FRACAS!$AY$1*60,0) - SUMPRODUCT( (FRACAS!$K$5:$K$9999=OH$2) * IFERROR(FRACAS!$AN$5:$AN$9999,0) ) ) / IFERROR($ND269/FRACAS!$AY$1*60,0), 1 )))</f>
        <v/>
      </c>
      <c r="OI269" s="347" t="str" cm="1">
        <f t="array" ref="OI269">IF($ND269=0,"",(IFERROR( (IFERROR($ND269/FRACAS!$AY$1*60,0) - SUMPRODUCT( (FRACAS!$K$5:$K$9999=OI$2) * IFERROR(FRACAS!$AN$5:$AN$9999,0) ) ) / IFERROR($ND269/FRACAS!$AY$1*60,0), 1 )))</f>
        <v/>
      </c>
      <c r="OJ269" s="347" t="str" cm="1">
        <f t="array" ref="OJ269">IF($ND269=0,"",(IFERROR( (IFERROR($ND269/FRACAS!$AY$1*60,0) - SUMPRODUCT( (FRACAS!$K$5:$K$9999=OJ$2) * IFERROR(FRACAS!$AN$5:$AN$9999,0) ) ) / IFERROR($ND269/FRACAS!$AY$1*60,0), 1 )))</f>
        <v/>
      </c>
      <c r="OK269" s="347" t="str" cm="1">
        <f t="array" ref="OK269">IF($ND269=0,"",(IFERROR( (IFERROR($ND269/FRACAS!$AY$1*60,0) - SUMPRODUCT( (FRACAS!$K$5:$K$9999=OK$2) * IFERROR(FRACAS!$AN$5:$AN$9999,0) ) ) / IFERROR($ND269/FRACAS!$AY$1*60,0), 1 )))</f>
        <v/>
      </c>
      <c r="OL269" s="347" t="str" cm="1">
        <f t="array" ref="OL269">IF($ND269=0,"",(IFERROR( (IFERROR($ND269/FRACAS!$AY$1*60,0) - SUMPRODUCT( (FRACAS!$K$5:$K$9999=OL$2) * IFERROR(FRACAS!$AN$5:$AN$9999,0) ) ) / IFERROR($ND269/FRACAS!$AY$1*60,0), 1 )))</f>
        <v/>
      </c>
      <c r="OM269" s="347" t="str" cm="1">
        <f t="array" ref="OM269">IF($ND269=0,"",(IFERROR( (IFERROR($ND269/FRACAS!$AY$1*60,0) - SUMPRODUCT( (FRACAS!$K$5:$K$9999=OM$2) * IFERROR(FRACAS!$AN$5:$AN$9999,0) ) ) / IFERROR($ND269/FRACAS!$AY$1*60,0), 1 )))</f>
        <v/>
      </c>
      <c r="ON269" s="347" t="str" cm="1">
        <f t="array" ref="ON269">IF($ND269=0,"",(IFERROR( (IFERROR($ND269/FRACAS!$AY$1*60,0) - SUMPRODUCT( (FRACAS!$K$5:$K$9999=ON$2) * IFERROR(FRACAS!$AN$5:$AN$9999,0) ) ) / IFERROR($ND269/FRACAS!$AY$1*60,0), 1 )))</f>
        <v/>
      </c>
    </row>
    <row r="270" spans="2:404" ht="15" customHeight="1">
      <c r="B270" s="301" t="s">
        <v>268</v>
      </c>
      <c r="C270" s="302">
        <v>47116</v>
      </c>
      <c r="D270" s="279"/>
      <c r="E270" s="279"/>
      <c r="F270" s="279"/>
      <c r="G270" s="279"/>
      <c r="H270" s="279"/>
      <c r="I270" s="279"/>
      <c r="J270" s="279"/>
      <c r="K270" s="279"/>
      <c r="L270" s="279"/>
      <c r="M270" s="280"/>
      <c r="N270" s="305"/>
      <c r="O270" s="279"/>
      <c r="P270" s="279"/>
      <c r="Q270" s="279"/>
      <c r="R270" s="279"/>
      <c r="S270" s="279"/>
      <c r="T270" s="279"/>
      <c r="U270" s="279"/>
      <c r="V270" s="279"/>
      <c r="W270" s="279"/>
      <c r="X270" s="279"/>
      <c r="Y270" s="279"/>
      <c r="Z270" s="279"/>
      <c r="AA270" s="279"/>
      <c r="AB270" s="279"/>
      <c r="AC270" s="279"/>
      <c r="AD270" s="279"/>
      <c r="AE270" s="279"/>
      <c r="AF270" s="279"/>
      <c r="AG270" s="279"/>
      <c r="AH270" s="279"/>
      <c r="AI270" s="279"/>
      <c r="AJ270" s="279"/>
      <c r="AK270" s="279"/>
      <c r="AL270" s="279"/>
      <c r="AM270" s="279"/>
      <c r="AN270" s="279"/>
      <c r="AO270" s="279"/>
      <c r="AP270" s="279"/>
      <c r="AQ270" s="279"/>
      <c r="AR270" s="279"/>
      <c r="AS270" s="279"/>
      <c r="AT270" s="279"/>
      <c r="AU270" s="279"/>
      <c r="AV270" s="279"/>
      <c r="AW270" s="279"/>
      <c r="AX270" s="279"/>
      <c r="AY270" s="279"/>
      <c r="AZ270" s="279"/>
      <c r="BA270" s="280"/>
      <c r="BB270" s="266"/>
      <c r="BD270" s="352"/>
      <c r="BE270" s="352"/>
      <c r="BF270" s="352"/>
      <c r="BG270" s="352"/>
      <c r="BH270" s="352"/>
      <c r="BI270" s="352"/>
      <c r="BJ270" s="352"/>
      <c r="BK270" s="352"/>
      <c r="BL270" s="352"/>
      <c r="BM270" s="352"/>
      <c r="BN270" s="352"/>
      <c r="BO270" s="352"/>
      <c r="BP270" s="352"/>
      <c r="BQ270" s="352"/>
      <c r="BR270" s="352"/>
      <c r="BS270" s="352"/>
      <c r="BT270" s="352"/>
      <c r="BU270" s="352"/>
      <c r="BV270" s="352"/>
      <c r="BW270" s="352"/>
      <c r="BX270" s="352"/>
      <c r="BY270" s="352"/>
      <c r="BZ270" s="352"/>
      <c r="CA270" s="352"/>
      <c r="CB270" s="352"/>
      <c r="CC270" s="352"/>
      <c r="CD270" s="352"/>
      <c r="CE270" s="352"/>
      <c r="CF270" s="352"/>
      <c r="CG270" s="352"/>
      <c r="CH270" s="352"/>
      <c r="CI270" s="352"/>
      <c r="CJ270" s="352"/>
      <c r="CK270" s="352"/>
      <c r="CL270" s="352"/>
      <c r="CM270" s="352"/>
      <c r="CN270" s="352"/>
      <c r="CO270" s="352"/>
      <c r="CP270" s="352"/>
      <c r="CQ270" s="352"/>
      <c r="CR270" s="352"/>
      <c r="CS270" s="352"/>
      <c r="CT270" s="352"/>
      <c r="CU270" s="352"/>
      <c r="CV270" s="352"/>
      <c r="CW270" s="352"/>
      <c r="CX270" s="352"/>
      <c r="CY270" s="352"/>
      <c r="CZ270" s="352"/>
      <c r="DA270" s="352"/>
      <c r="DC270" s="266">
        <f t="shared" si="24"/>
        <v>0</v>
      </c>
      <c r="DD270" s="302" t="str">
        <f t="shared" si="25"/>
        <v/>
      </c>
      <c r="DE270" s="328" t="str">
        <f>IF(D270&gt; 0,(COUNTIFS(FRACAS!$B$5:$B$9997, D$4, FRACAS!$D$5:$D$9997, "&lt;="&amp;D270)), "" )</f>
        <v/>
      </c>
      <c r="DF270" s="282" t="str">
        <f>IF(E270&gt; 0,(COUNTIFS(FRACAS!$B$5:$B$9997, E$4, FRACAS!$D$5:$D$9997, "&lt;="&amp;E270)), "" )</f>
        <v/>
      </c>
      <c r="DG270" s="282" t="str">
        <f>IF(F270&gt; 0,(COUNTIFS(FRACAS!$B$5:$B$9997, F$4, FRACAS!$D$5:$D$9997, "&lt;="&amp;F270)), "" )</f>
        <v/>
      </c>
      <c r="DH270" s="282" t="str">
        <f>IF(G270&gt; 0,(COUNTIFS(FRACAS!$B$5:$B$9997, G$4, FRACAS!$D$5:$D$9997, "&lt;="&amp;G270)), "" )</f>
        <v/>
      </c>
      <c r="DI270" s="282" t="str">
        <f>IF(H270&gt; 0,(COUNTIFS(FRACAS!$B$5:$B$9997, H$4, FRACAS!$D$5:$D$9997, "&lt;="&amp;H270)), "" )</f>
        <v/>
      </c>
      <c r="DJ270" s="282" t="str">
        <f>IF(I270&gt; 0,(COUNTIFS(FRACAS!$B$5:$B$9997, I$4, FRACAS!$D$5:$D$9997, "&lt;="&amp;I270)), "" )</f>
        <v/>
      </c>
      <c r="DK270" s="282" t="str">
        <f>IF(J270&gt; 0,(COUNTIFS(FRACAS!$B$5:$B$9997, J$4, FRACAS!$D$5:$D$9997, "&lt;="&amp;J270)), "" )</f>
        <v/>
      </c>
      <c r="DL270" s="282" t="str">
        <f>IF(K270&gt; 0,(COUNTIFS(FRACAS!$B$5:$B$9997, K$4, FRACAS!$D$5:$D$9997, "&lt;="&amp;K270)), "" )</f>
        <v/>
      </c>
      <c r="DM270" s="282" t="str">
        <f>IF(L270&gt; 0,(COUNTIFS(FRACAS!$B$5:$B$9997, L$4, FRACAS!$D$5:$D$9997, "&lt;="&amp;L270)), "" )</f>
        <v/>
      </c>
      <c r="DN270" s="282" t="str">
        <f>IF(M270&gt; 0,(COUNTIFS(FRACAS!$B$5:$B$9997, M$4, FRACAS!$D$5:$D$9997, "&lt;="&amp;M270)), "" )</f>
        <v/>
      </c>
      <c r="DO270" s="308"/>
      <c r="DP270" s="276"/>
      <c r="DQ270" s="276"/>
      <c r="DR270" s="276"/>
      <c r="DS270" s="276"/>
      <c r="DT270" s="276"/>
      <c r="DU270" s="276"/>
      <c r="DV270" s="276"/>
      <c r="DW270" s="276"/>
      <c r="DX270" s="276"/>
      <c r="DY270" s="276"/>
      <c r="DZ270" s="276"/>
      <c r="EA270" s="276"/>
      <c r="EB270" s="276"/>
      <c r="EC270" s="276"/>
      <c r="ED270" s="276"/>
      <c r="EE270" s="276"/>
      <c r="EF270" s="276"/>
      <c r="EG270" s="276"/>
      <c r="EH270" s="276"/>
      <c r="EI270" s="276"/>
      <c r="EJ270" s="276"/>
      <c r="EK270" s="276"/>
      <c r="EL270" s="276"/>
      <c r="EM270" s="276"/>
      <c r="EN270" s="276"/>
      <c r="EO270" s="276"/>
      <c r="EP270" s="276"/>
      <c r="EQ270" s="276"/>
      <c r="ER270" s="276"/>
      <c r="ES270" s="276"/>
      <c r="ET270" s="276"/>
      <c r="EU270" s="276"/>
      <c r="EV270" s="276"/>
      <c r="EW270" s="276"/>
      <c r="EX270" s="276"/>
      <c r="EY270" s="276"/>
      <c r="EZ270" s="276"/>
      <c r="FA270" s="276"/>
      <c r="FB270" s="277"/>
      <c r="JN270" s="310"/>
      <c r="JO270" s="309"/>
      <c r="JP270" s="309"/>
      <c r="JQ270" s="309"/>
      <c r="JR270" s="309"/>
      <c r="JS270" s="309"/>
      <c r="JT270" s="309"/>
      <c r="JU270" s="309"/>
      <c r="JV270" s="309"/>
      <c r="JW270" s="309"/>
      <c r="JX270" s="309"/>
      <c r="JY270" s="309"/>
      <c r="JZ270" s="309"/>
      <c r="KA270" s="309"/>
      <c r="KB270" s="309"/>
      <c r="KC270" s="309"/>
      <c r="KD270" s="309"/>
      <c r="KE270" s="309"/>
      <c r="KF270" s="309"/>
      <c r="KG270" s="309"/>
      <c r="KH270" s="309"/>
      <c r="KI270" s="309"/>
      <c r="KJ270" s="309"/>
      <c r="KK270" s="309"/>
      <c r="KL270" s="309"/>
      <c r="KM270" s="309"/>
      <c r="KN270" s="309"/>
      <c r="KO270" s="309"/>
      <c r="KP270" s="309"/>
      <c r="KQ270" s="309"/>
      <c r="KR270" s="309"/>
      <c r="KS270" s="309"/>
      <c r="KT270" s="309"/>
      <c r="KU270" s="309"/>
      <c r="KV270" s="309"/>
      <c r="KW270" s="309"/>
      <c r="KX270" s="309"/>
      <c r="KY270" s="309"/>
      <c r="KZ270" s="309"/>
      <c r="LA270" s="309"/>
      <c r="LC270" s="302" t="str">
        <f t="shared" si="27"/>
        <v/>
      </c>
      <c r="LD270" s="354" t="str" cm="1">
        <f t="array" ref="LD270">IFERROR(
    (((D270/FRACAS!$AY$1)*60))
    /
    (((D270/FRACAS!$AY$1)*60) + SUMPRODUCT((FRACAS!$B$5:$B$9997=D$4)*(FRACAS!$D$5:$D$9997&lt;=D270)*(IFERROR(FRACAS!$AM$5:$AM$9997,0)))
    ),"")</f>
        <v/>
      </c>
      <c r="LE270" s="354" t="str" cm="1">
        <f t="array" ref="LE270">IFERROR(
    (((E270/FRACAS!$AY$1)*60))
    /
    (((E270/FRACAS!$AY$1)*60) + SUMPRODUCT((FRACAS!$B$5:$B$9997=E$4)*(FRACAS!$D$5:$D$9997&lt;=E270)*(IFERROR(FRACAS!$AM$5:$AM$9997,0)))
    ),"")</f>
        <v/>
      </c>
      <c r="LF270" s="354" t="str" cm="1">
        <f t="array" ref="LF270">IFERROR(
    (((F270/FRACAS!$AY$1)*60))
    /
    (((F270/FRACAS!$AY$1)*60) + SUMPRODUCT((FRACAS!$B$5:$B$9997=F$4)*(FRACAS!$D$5:$D$9997&lt;=F270)*(IFERROR(FRACAS!$AM$5:$AM$9997,0)))
    ),"")</f>
        <v/>
      </c>
      <c r="LG270" s="354" t="str" cm="1">
        <f t="array" ref="LG270">IFERROR(
    (((G270/FRACAS!$AY$1)*60))
    /
    (((G270/FRACAS!$AY$1)*60) + SUMPRODUCT((FRACAS!$B$5:$B$9997=G$4)*(FRACAS!$D$5:$D$9997&lt;=G270)*(IFERROR(FRACAS!$AM$5:$AM$9997,0)))
    ),"")</f>
        <v/>
      </c>
      <c r="LH270" s="354" t="str" cm="1">
        <f t="array" ref="LH270">IFERROR(
    (((H270/FRACAS!$AY$1)*60))
    /
    (((H270/FRACAS!$AY$1)*60) + SUMPRODUCT((FRACAS!$B$5:$B$9997=H$4)*(FRACAS!$D$5:$D$9997&lt;=H270)*(IFERROR(FRACAS!$AM$5:$AM$9997,0)))
    ),"")</f>
        <v/>
      </c>
      <c r="LI270" s="354" t="str" cm="1">
        <f t="array" ref="LI270">IFERROR(
    (((I270/FRACAS!$AY$1)*60))
    /
    (((I270/FRACAS!$AY$1)*60) + SUMPRODUCT((FRACAS!$B$5:$B$9997=I$4)*(FRACAS!$D$5:$D$9997&lt;=I270)*(IFERROR(FRACAS!$AM$5:$AM$9997,0)))
    ),"")</f>
        <v/>
      </c>
      <c r="LJ270" s="354" t="str" cm="1">
        <f t="array" ref="LJ270">IFERROR(
    (((J270/FRACAS!$AY$1)*60))
    /
    (((J270/FRACAS!$AY$1)*60) + SUMPRODUCT((FRACAS!$B$5:$B$9997=J$4)*(FRACAS!$D$5:$D$9997&lt;=J270)*(IFERROR(FRACAS!$AM$5:$AM$9997,0)))
    ),"")</f>
        <v/>
      </c>
      <c r="LK270" s="354" t="str" cm="1">
        <f t="array" ref="LK270">IFERROR(
    (((K270/FRACAS!$AY$1)*60))
    /
    (((K270/FRACAS!$AY$1)*60) + SUMPRODUCT((FRACAS!$B$5:$B$9997=K$4)*(FRACAS!$D$5:$D$9997&lt;=K270)*(IFERROR(FRACAS!$AM$5:$AM$9997,0)))
    ),"")</f>
        <v/>
      </c>
      <c r="LL270" s="354" t="str" cm="1">
        <f t="array" ref="LL270">IFERROR(
    (((L270/FRACAS!$AY$1)*60))
    /
    (((L270/FRACAS!$AY$1)*60) + SUMPRODUCT((FRACAS!$B$5:$B$9997=L$4)*(FRACAS!$D$5:$D$9997&lt;=L270)*(IFERROR(FRACAS!$AM$5:$AM$9997,0)))
    ),"")</f>
        <v/>
      </c>
      <c r="LM270" s="354" t="str" cm="1">
        <f t="array" ref="LM270">IFERROR(
    (((M270/FRACAS!$AY$1)*60))
    /
    (((M270/FRACAS!$AY$1)*60) + SUMPRODUCT((FRACAS!$B$5:$B$9997=M$4)*(FRACAS!$D$5:$D$9997&lt;=M270)*(IFERROR(FRACAS!$AM$5:$AM$9997,0)))
    ),"")</f>
        <v/>
      </c>
      <c r="LN270" s="308"/>
      <c r="LO270" s="276"/>
      <c r="LP270" s="276"/>
      <c r="LQ270" s="276"/>
      <c r="LR270" s="276"/>
      <c r="LS270" s="276"/>
      <c r="LT270" s="276"/>
      <c r="LU270" s="276"/>
      <c r="LV270" s="276"/>
      <c r="LW270" s="276"/>
      <c r="LX270" s="276"/>
      <c r="LY270" s="276"/>
      <c r="LZ270" s="276"/>
      <c r="MA270" s="276"/>
      <c r="MB270" s="276"/>
      <c r="MC270" s="276"/>
      <c r="MD270" s="276"/>
      <c r="ME270" s="276"/>
      <c r="MF270" s="276"/>
      <c r="MG270" s="276"/>
      <c r="MH270" s="276"/>
      <c r="MI270" s="276"/>
      <c r="MJ270" s="276"/>
      <c r="MK270" s="276"/>
      <c r="ML270" s="276"/>
      <c r="MM270" s="276"/>
      <c r="MN270" s="276"/>
      <c r="MO270" s="276"/>
      <c r="MP270" s="276"/>
      <c r="MQ270" s="276"/>
      <c r="MR270" s="276"/>
      <c r="MS270" s="276"/>
      <c r="MT270" s="276"/>
      <c r="MU270" s="276"/>
      <c r="MV270" s="276"/>
      <c r="MW270" s="276"/>
      <c r="MX270" s="276"/>
      <c r="MY270" s="276"/>
      <c r="MZ270" s="276"/>
      <c r="NA270" s="277"/>
      <c r="ND270" s="345">
        <f t="shared" si="28"/>
        <v>0</v>
      </c>
      <c r="NE270" s="346" t="str">
        <f t="shared" si="26"/>
        <v/>
      </c>
      <c r="NF270" s="347" t="str" cm="1">
        <f t="array" ref="NF270">IF($ND270=0,"",(IFERROR( (IFERROR($ND270/FRACAS!$AY$1*60,0) - SUMPRODUCT( (FRACAS!$K$5:$K$9999=NF$2) * IFERROR(FRACAS!$AN$5:$AN$9999,0) ) ) / IFERROR($ND270/FRACAS!$AY$1*60,0), 1 )))</f>
        <v/>
      </c>
      <c r="NG270" s="347" t="str" cm="1">
        <f t="array" ref="NG270">IF($ND270=0,"",(IFERROR( (IFERROR($ND270/FRACAS!$AY$1*60,0) - SUMPRODUCT( (FRACAS!$K$5:$K$9999=NG$2) * IFERROR(FRACAS!$AN$5:$AN$9999,0) ) ) / IFERROR($ND270/FRACAS!$AY$1*60,0), 1 )))</f>
        <v/>
      </c>
      <c r="NH270" s="347" t="str" cm="1">
        <f t="array" ref="NH270">IF($ND270=0,"",(IFERROR( (IFERROR($ND270/FRACAS!$AY$1*60,0) - SUMPRODUCT( (FRACAS!$K$5:$K$9999=NH$2) * IFERROR(FRACAS!$AN$5:$AN$9999,0) ) ) / IFERROR($ND270/FRACAS!$AY$1*60,0), 1 )))</f>
        <v/>
      </c>
      <c r="NI270" s="347" t="str" cm="1">
        <f t="array" ref="NI270">IF($ND270=0,"",(IFERROR( (IFERROR($ND270/FRACAS!$AY$1*60,0) - SUMPRODUCT( (FRACAS!$K$5:$K$9999=NI$2) * IFERROR(FRACAS!$AN$5:$AN$9999,0) ) ) / IFERROR($ND270/FRACAS!$AY$1*60,0), 1 )))</f>
        <v/>
      </c>
      <c r="NJ270" s="347" t="str" cm="1">
        <f t="array" ref="NJ270">IF($ND270=0,"",(IFERROR( (IFERROR($ND270/FRACAS!$AY$1*60,0) - SUMPRODUCT( (FRACAS!$K$5:$K$9999=NJ$2) * IFERROR(FRACAS!$AN$5:$AN$9999,0) ) ) / IFERROR($ND270/FRACAS!$AY$1*60,0), 1 )))</f>
        <v/>
      </c>
      <c r="NK270" s="347" t="str" cm="1">
        <f t="array" ref="NK270">IF($ND270=0,"",(IFERROR( (IFERROR($ND270/FRACAS!$AY$1*60,0) - SUMPRODUCT( (FRACAS!$K$5:$K$9999=NK$2) * IFERROR(FRACAS!$AN$5:$AN$9999,0) ) ) / IFERROR($ND270/FRACAS!$AY$1*60,0), 1 )))</f>
        <v/>
      </c>
      <c r="NL270" s="347" t="str" cm="1">
        <f t="array" ref="NL270">IF($ND270=0,"",(IFERROR( (IFERROR($ND270/FRACAS!$AY$1*60,0) - SUMPRODUCT( (FRACAS!$K$5:$K$9999=NL$2) * IFERROR(FRACAS!$AN$5:$AN$9999,0) ) ) / IFERROR($ND270/FRACAS!$AY$1*60,0), 1 )))</f>
        <v/>
      </c>
      <c r="NM270" s="347" t="str" cm="1">
        <f t="array" ref="NM270">IF($ND270=0,"",(IFERROR( (IFERROR($ND270/FRACAS!$AY$1*60,0) - SUMPRODUCT( (FRACAS!$K$5:$K$9999=NM$2) * IFERROR(FRACAS!$AN$5:$AN$9999,0) ) ) / IFERROR($ND270/FRACAS!$AY$1*60,0), 1 )))</f>
        <v/>
      </c>
      <c r="NN270" s="347" t="str" cm="1">
        <f t="array" ref="NN270">IF($ND270=0,"",(IFERROR( (IFERROR($ND270/FRACAS!$AY$1*60,0) - SUMPRODUCT( (FRACAS!$K$5:$K$9999=NN$2) * IFERROR(FRACAS!$AN$5:$AN$9999,0) ) ) / IFERROR($ND270/FRACAS!$AY$1*60,0), 1 )))</f>
        <v/>
      </c>
      <c r="NO270" s="347" t="str" cm="1">
        <f t="array" ref="NO270">IF($ND270=0,"",(IFERROR( (IFERROR($ND270/FRACAS!$AY$1*60,0) - SUMPRODUCT( (FRACAS!$K$5:$K$9999=NO$2) * IFERROR(FRACAS!$AN$5:$AN$9999,0) ) ) / IFERROR($ND270/FRACAS!$AY$1*60,0), 1 )))</f>
        <v/>
      </c>
      <c r="NP270" s="347" t="str" cm="1">
        <f t="array" ref="NP270">IF($ND270=0,"",(IFERROR( (IFERROR($ND270/FRACAS!$AY$1*60,0) - SUMPRODUCT( (FRACAS!$K$5:$K$9999=NP$2) * IFERROR(FRACAS!$AN$5:$AN$9999,0) ) ) / IFERROR($ND270/FRACAS!$AY$1*60,0), 1 )))</f>
        <v/>
      </c>
      <c r="NQ270" s="347" t="str" cm="1">
        <f t="array" ref="NQ270">IF($ND270=0,"",(IFERROR( (IFERROR($ND270/FRACAS!$AY$1*60,0) - SUMPRODUCT( (FRACAS!$K$5:$K$9999=NQ$2) * IFERROR(FRACAS!$AN$5:$AN$9999,0) ) ) / IFERROR($ND270/FRACAS!$AY$1*60,0), 1 )))</f>
        <v/>
      </c>
      <c r="NR270" s="347" t="str" cm="1">
        <f t="array" ref="NR270">IF($ND270=0,"",(IFERROR( (IFERROR($ND270/FRACAS!$AY$1*60,0) - SUMPRODUCT( (FRACAS!$K$5:$K$9999=NR$2) * IFERROR(FRACAS!$AN$5:$AN$9999,0) ) ) / IFERROR($ND270/FRACAS!$AY$1*60,0), 1 )))</f>
        <v/>
      </c>
      <c r="NS270" s="347" t="str" cm="1">
        <f t="array" ref="NS270">IF($ND270=0,"",(IFERROR( (IFERROR($ND270/FRACAS!$AY$1*60,0) - SUMPRODUCT( (FRACAS!$K$5:$K$9999=NS$2) * IFERROR(FRACAS!$AN$5:$AN$9999,0) ) ) / IFERROR($ND270/FRACAS!$AY$1*60,0), 1 )))</f>
        <v/>
      </c>
      <c r="NT270" s="347" t="str" cm="1">
        <f t="array" ref="NT270">IF($ND270=0,"",(IFERROR( (IFERROR($ND270/FRACAS!$AY$1*60,0) - SUMPRODUCT( (FRACAS!$K$5:$K$9999=NT$2) * IFERROR(FRACAS!$AN$5:$AN$9999,0) ) ) / IFERROR($ND270/FRACAS!$AY$1*60,0), 1 )))</f>
        <v/>
      </c>
      <c r="NU270" s="347" t="str" cm="1">
        <f t="array" ref="NU270">IF($ND270=0,"",(IFERROR( (IFERROR($ND270/FRACAS!$AY$1*60,0) - SUMPRODUCT( (FRACAS!$K$5:$K$9999=NU$2) * IFERROR(FRACAS!$AN$5:$AN$9999,0) ) ) / IFERROR($ND270/FRACAS!$AY$1*60,0), 1 )))</f>
        <v/>
      </c>
      <c r="NV270" s="347" t="str" cm="1">
        <f t="array" ref="NV270">IF($ND270=0,"",(IFERROR( (IFERROR($ND270/FRACAS!$AY$1*60,0) - SUMPRODUCT( (FRACAS!$K$5:$K$9999=NV$2) * IFERROR(FRACAS!$AN$5:$AN$9999,0) ) ) / IFERROR($ND270/FRACAS!$AY$1*60,0), 1 )))</f>
        <v/>
      </c>
      <c r="NW270" s="347" t="str" cm="1">
        <f t="array" ref="NW270">IF($ND270=0,"",(IFERROR( (IFERROR($ND270/FRACAS!$AY$1*60,0) - SUMPRODUCT( (FRACAS!$K$5:$K$9999=NW$2) * IFERROR(FRACAS!$AN$5:$AN$9999,0) ) ) / IFERROR($ND270/FRACAS!$AY$1*60,0), 1 )))</f>
        <v/>
      </c>
      <c r="NX270" s="347" t="str" cm="1">
        <f t="array" ref="NX270">IF($ND270=0,"",(IFERROR( (IFERROR($ND270/FRACAS!$AY$1*60,0) - SUMPRODUCT( (FRACAS!$K$5:$K$9999=NX$2) * IFERROR(FRACAS!$AN$5:$AN$9999,0) ) ) / IFERROR($ND270/FRACAS!$AY$1*60,0), 1 )))</f>
        <v/>
      </c>
      <c r="NY270" s="347" t="str" cm="1">
        <f t="array" ref="NY270">IF($ND270=0,"",(IFERROR( (IFERROR($ND270/FRACAS!$AY$1*60,0) - SUMPRODUCT( (FRACAS!$K$5:$K$9999=NY$2) * IFERROR(FRACAS!$AN$5:$AN$9999,0) ) ) / IFERROR($ND270/FRACAS!$AY$1*60,0), 1 )))</f>
        <v/>
      </c>
      <c r="NZ270" s="347" t="str" cm="1">
        <f t="array" ref="NZ270">IF($ND270=0,"",(IFERROR( (IFERROR($ND270/FRACAS!$AY$1*60,0) - SUMPRODUCT( (FRACAS!$K$5:$K$9999=NZ$2) * IFERROR(FRACAS!$AN$5:$AN$9999,0) ) ) / IFERROR($ND270/FRACAS!$AY$1*60,0), 1 )))</f>
        <v/>
      </c>
      <c r="OA270" s="347" t="str" cm="1">
        <f t="array" ref="OA270">IF($ND270=0,"",(IFERROR( (IFERROR($ND270/FRACAS!$AY$1*60,0) - SUMPRODUCT( (FRACAS!$K$5:$K$9999=OA$2) * IFERROR(FRACAS!$AN$5:$AN$9999,0) ) ) / IFERROR($ND270/FRACAS!$AY$1*60,0), 1 )))</f>
        <v/>
      </c>
      <c r="OB270" s="347" t="str" cm="1">
        <f t="array" ref="OB270">IF($ND270=0,"",(IFERROR( (IFERROR($ND270/FRACAS!$AY$1*60,0) - SUMPRODUCT( (FRACAS!$K$5:$K$9999=OB$2) * IFERROR(FRACAS!$AN$5:$AN$9999,0) ) ) / IFERROR($ND270/FRACAS!$AY$1*60,0), 1 )))</f>
        <v/>
      </c>
      <c r="OC270" s="347" t="str" cm="1">
        <f t="array" ref="OC270">IF($ND270=0,"",(IFERROR( (IFERROR($ND270/FRACAS!$AY$1*60,0) - SUMPRODUCT( (FRACAS!$K$5:$K$9999=OC$2) * IFERROR(FRACAS!$AN$5:$AN$9999,0) ) ) / IFERROR($ND270/FRACAS!$AY$1*60,0), 1 )))</f>
        <v/>
      </c>
      <c r="OD270" s="347" t="str" cm="1">
        <f t="array" ref="OD270">IF($ND270=0,"",(IFERROR( (IFERROR($ND270/FRACAS!$AY$1*60,0) - SUMPRODUCT( (FRACAS!$K$5:$K$9999=OD$2) * IFERROR(FRACAS!$AN$5:$AN$9999,0) ) ) / IFERROR($ND270/FRACAS!$AY$1*60,0), 1 )))</f>
        <v/>
      </c>
      <c r="OE270" s="347" t="str" cm="1">
        <f t="array" ref="OE270">IF($ND270=0,"",(IFERROR( (IFERROR($ND270/FRACAS!$AY$1*60,0) - SUMPRODUCT( (FRACAS!$K$5:$K$9999=OE$2) * IFERROR(FRACAS!$AN$5:$AN$9999,0) ) ) / IFERROR($ND270/FRACAS!$AY$1*60,0), 1 )))</f>
        <v/>
      </c>
      <c r="OF270" s="347" t="str" cm="1">
        <f t="array" ref="OF270">IF($ND270=0,"",(IFERROR( (IFERROR($ND270/FRACAS!$AY$1*60,0) - SUMPRODUCT( (FRACAS!$K$5:$K$9999=OF$2) * IFERROR(FRACAS!$AN$5:$AN$9999,0) ) ) / IFERROR($ND270/FRACAS!$AY$1*60,0), 1 )))</f>
        <v/>
      </c>
      <c r="OG270" s="347" t="str" cm="1">
        <f t="array" ref="OG270">IF($ND270=0,"",(IFERROR( (IFERROR($ND270/FRACAS!$AY$1*60,0) - SUMPRODUCT( (FRACAS!$K$5:$K$9999=OG$2) * IFERROR(FRACAS!$AN$5:$AN$9999,0) ) ) / IFERROR($ND270/FRACAS!$AY$1*60,0), 1 )))</f>
        <v/>
      </c>
      <c r="OH270" s="347" t="str" cm="1">
        <f t="array" ref="OH270">IF($ND270=0,"",(IFERROR( (IFERROR($ND270/FRACAS!$AY$1*60,0) - SUMPRODUCT( (FRACAS!$K$5:$K$9999=OH$2) * IFERROR(FRACAS!$AN$5:$AN$9999,0) ) ) / IFERROR($ND270/FRACAS!$AY$1*60,0), 1 )))</f>
        <v/>
      </c>
      <c r="OI270" s="347" t="str" cm="1">
        <f t="array" ref="OI270">IF($ND270=0,"",(IFERROR( (IFERROR($ND270/FRACAS!$AY$1*60,0) - SUMPRODUCT( (FRACAS!$K$5:$K$9999=OI$2) * IFERROR(FRACAS!$AN$5:$AN$9999,0) ) ) / IFERROR($ND270/FRACAS!$AY$1*60,0), 1 )))</f>
        <v/>
      </c>
      <c r="OJ270" s="347" t="str" cm="1">
        <f t="array" ref="OJ270">IF($ND270=0,"",(IFERROR( (IFERROR($ND270/FRACAS!$AY$1*60,0) - SUMPRODUCT( (FRACAS!$K$5:$K$9999=OJ$2) * IFERROR(FRACAS!$AN$5:$AN$9999,0) ) ) / IFERROR($ND270/FRACAS!$AY$1*60,0), 1 )))</f>
        <v/>
      </c>
      <c r="OK270" s="347" t="str" cm="1">
        <f t="array" ref="OK270">IF($ND270=0,"",(IFERROR( (IFERROR($ND270/FRACAS!$AY$1*60,0) - SUMPRODUCT( (FRACAS!$K$5:$K$9999=OK$2) * IFERROR(FRACAS!$AN$5:$AN$9999,0) ) ) / IFERROR($ND270/FRACAS!$AY$1*60,0), 1 )))</f>
        <v/>
      </c>
      <c r="OL270" s="347" t="str" cm="1">
        <f t="array" ref="OL270">IF($ND270=0,"",(IFERROR( (IFERROR($ND270/FRACAS!$AY$1*60,0) - SUMPRODUCT( (FRACAS!$K$5:$K$9999=OL$2) * IFERROR(FRACAS!$AN$5:$AN$9999,0) ) ) / IFERROR($ND270/FRACAS!$AY$1*60,0), 1 )))</f>
        <v/>
      </c>
      <c r="OM270" s="347" t="str" cm="1">
        <f t="array" ref="OM270">IF($ND270=0,"",(IFERROR( (IFERROR($ND270/FRACAS!$AY$1*60,0) - SUMPRODUCT( (FRACAS!$K$5:$K$9999=OM$2) * IFERROR(FRACAS!$AN$5:$AN$9999,0) ) ) / IFERROR($ND270/FRACAS!$AY$1*60,0), 1 )))</f>
        <v/>
      </c>
      <c r="ON270" s="347" t="str" cm="1">
        <f t="array" ref="ON270">IF($ND270=0,"",(IFERROR( (IFERROR($ND270/FRACAS!$AY$1*60,0) - SUMPRODUCT( (FRACAS!$K$5:$K$9999=ON$2) * IFERROR(FRACAS!$AN$5:$AN$9999,0) ) ) / IFERROR($ND270/FRACAS!$AY$1*60,0), 1 )))</f>
        <v/>
      </c>
    </row>
    <row r="271" spans="2:404" ht="15" customHeight="1">
      <c r="B271" s="301" t="s">
        <v>221</v>
      </c>
      <c r="C271" s="302">
        <v>47123</v>
      </c>
      <c r="D271" s="279"/>
      <c r="E271" s="279"/>
      <c r="F271" s="279"/>
      <c r="G271" s="279"/>
      <c r="H271" s="279"/>
      <c r="I271" s="279"/>
      <c r="J271" s="279"/>
      <c r="K271" s="279"/>
      <c r="L271" s="279"/>
      <c r="M271" s="280"/>
      <c r="N271" s="305"/>
      <c r="O271" s="279"/>
      <c r="P271" s="279"/>
      <c r="Q271" s="279"/>
      <c r="R271" s="279"/>
      <c r="S271" s="279"/>
      <c r="T271" s="279"/>
      <c r="U271" s="279"/>
      <c r="V271" s="279"/>
      <c r="W271" s="279"/>
      <c r="X271" s="279"/>
      <c r="Y271" s="279"/>
      <c r="Z271" s="279"/>
      <c r="AA271" s="279"/>
      <c r="AB271" s="279"/>
      <c r="AC271" s="279"/>
      <c r="AD271" s="279"/>
      <c r="AE271" s="279"/>
      <c r="AF271" s="279"/>
      <c r="AG271" s="279"/>
      <c r="AH271" s="279"/>
      <c r="AI271" s="279"/>
      <c r="AJ271" s="279"/>
      <c r="AK271" s="279"/>
      <c r="AL271" s="279"/>
      <c r="AM271" s="279"/>
      <c r="AN271" s="279"/>
      <c r="AO271" s="279"/>
      <c r="AP271" s="279"/>
      <c r="AQ271" s="279"/>
      <c r="AR271" s="279"/>
      <c r="AS271" s="279"/>
      <c r="AT271" s="279"/>
      <c r="AU271" s="279"/>
      <c r="AV271" s="279"/>
      <c r="AW271" s="279"/>
      <c r="AX271" s="279"/>
      <c r="AY271" s="279"/>
      <c r="AZ271" s="279"/>
      <c r="BA271" s="280"/>
      <c r="BB271" s="266"/>
      <c r="BD271" s="352"/>
      <c r="BE271" s="352"/>
      <c r="BF271" s="352"/>
      <c r="BG271" s="352"/>
      <c r="BH271" s="352"/>
      <c r="BI271" s="352"/>
      <c r="BJ271" s="352"/>
      <c r="BK271" s="352"/>
      <c r="BL271" s="352"/>
      <c r="BM271" s="352"/>
      <c r="BN271" s="352"/>
      <c r="BO271" s="352"/>
      <c r="BP271" s="352"/>
      <c r="BQ271" s="352"/>
      <c r="BR271" s="352"/>
      <c r="BS271" s="352"/>
      <c r="BT271" s="352"/>
      <c r="BU271" s="352"/>
      <c r="BV271" s="352"/>
      <c r="BW271" s="352"/>
      <c r="BX271" s="352"/>
      <c r="BY271" s="352"/>
      <c r="BZ271" s="352"/>
      <c r="CA271" s="352"/>
      <c r="CB271" s="352"/>
      <c r="CC271" s="352"/>
      <c r="CD271" s="352"/>
      <c r="CE271" s="352"/>
      <c r="CF271" s="352"/>
      <c r="CG271" s="352"/>
      <c r="CH271" s="352"/>
      <c r="CI271" s="352"/>
      <c r="CJ271" s="352"/>
      <c r="CK271" s="352"/>
      <c r="CL271" s="352"/>
      <c r="CM271" s="352"/>
      <c r="CN271" s="352"/>
      <c r="CO271" s="352"/>
      <c r="CP271" s="352"/>
      <c r="CQ271" s="352"/>
      <c r="CR271" s="352"/>
      <c r="CS271" s="352"/>
      <c r="CT271" s="352"/>
      <c r="CU271" s="352"/>
      <c r="CV271" s="352"/>
      <c r="CW271" s="352"/>
      <c r="CX271" s="352"/>
      <c r="CY271" s="352"/>
      <c r="CZ271" s="352"/>
      <c r="DA271" s="352"/>
      <c r="DC271" s="266">
        <f t="shared" si="24"/>
        <v>0</v>
      </c>
      <c r="DD271" s="302" t="str">
        <f t="shared" si="25"/>
        <v/>
      </c>
      <c r="DE271" s="328" t="str">
        <f>IF(D271&gt; 0,(COUNTIFS(FRACAS!$B$5:$B$9997, D$4, FRACAS!$D$5:$D$9997, "&lt;="&amp;D271)), "" )</f>
        <v/>
      </c>
      <c r="DF271" s="282" t="str">
        <f>IF(E271&gt; 0,(COUNTIFS(FRACAS!$B$5:$B$9997, E$4, FRACAS!$D$5:$D$9997, "&lt;="&amp;E271)), "" )</f>
        <v/>
      </c>
      <c r="DG271" s="282" t="str">
        <f>IF(F271&gt; 0,(COUNTIFS(FRACAS!$B$5:$B$9997, F$4, FRACAS!$D$5:$D$9997, "&lt;="&amp;F271)), "" )</f>
        <v/>
      </c>
      <c r="DH271" s="282" t="str">
        <f>IF(G271&gt; 0,(COUNTIFS(FRACAS!$B$5:$B$9997, G$4, FRACAS!$D$5:$D$9997, "&lt;="&amp;G271)), "" )</f>
        <v/>
      </c>
      <c r="DI271" s="282" t="str">
        <f>IF(H271&gt; 0,(COUNTIFS(FRACAS!$B$5:$B$9997, H$4, FRACAS!$D$5:$D$9997, "&lt;="&amp;H271)), "" )</f>
        <v/>
      </c>
      <c r="DJ271" s="282" t="str">
        <f>IF(I271&gt; 0,(COUNTIFS(FRACAS!$B$5:$B$9997, I$4, FRACAS!$D$5:$D$9997, "&lt;="&amp;I271)), "" )</f>
        <v/>
      </c>
      <c r="DK271" s="282" t="str">
        <f>IF(J271&gt; 0,(COUNTIFS(FRACAS!$B$5:$B$9997, J$4, FRACAS!$D$5:$D$9997, "&lt;="&amp;J271)), "" )</f>
        <v/>
      </c>
      <c r="DL271" s="282" t="str">
        <f>IF(K271&gt; 0,(COUNTIFS(FRACAS!$B$5:$B$9997, K$4, FRACAS!$D$5:$D$9997, "&lt;="&amp;K271)), "" )</f>
        <v/>
      </c>
      <c r="DM271" s="282" t="str">
        <f>IF(L271&gt; 0,(COUNTIFS(FRACAS!$B$5:$B$9997, L$4, FRACAS!$D$5:$D$9997, "&lt;="&amp;L271)), "" )</f>
        <v/>
      </c>
      <c r="DN271" s="282" t="str">
        <f>IF(M271&gt; 0,(COUNTIFS(FRACAS!$B$5:$B$9997, M$4, FRACAS!$D$5:$D$9997, "&lt;="&amp;M271)), "" )</f>
        <v/>
      </c>
      <c r="DO271" s="308"/>
      <c r="DP271" s="276"/>
      <c r="DQ271" s="276"/>
      <c r="DR271" s="276"/>
      <c r="DS271" s="276"/>
      <c r="DT271" s="276"/>
      <c r="DU271" s="276"/>
      <c r="DV271" s="276"/>
      <c r="DW271" s="276"/>
      <c r="DX271" s="276"/>
      <c r="DY271" s="276"/>
      <c r="DZ271" s="276"/>
      <c r="EA271" s="276"/>
      <c r="EB271" s="276"/>
      <c r="EC271" s="276"/>
      <c r="ED271" s="276"/>
      <c r="EE271" s="276"/>
      <c r="EF271" s="276"/>
      <c r="EG271" s="276"/>
      <c r="EH271" s="276"/>
      <c r="EI271" s="276"/>
      <c r="EJ271" s="276"/>
      <c r="EK271" s="276"/>
      <c r="EL271" s="276"/>
      <c r="EM271" s="276"/>
      <c r="EN271" s="276"/>
      <c r="EO271" s="276"/>
      <c r="EP271" s="276"/>
      <c r="EQ271" s="276"/>
      <c r="ER271" s="276"/>
      <c r="ES271" s="276"/>
      <c r="ET271" s="276"/>
      <c r="EU271" s="276"/>
      <c r="EV271" s="276"/>
      <c r="EW271" s="276"/>
      <c r="EX271" s="276"/>
      <c r="EY271" s="276"/>
      <c r="EZ271" s="276"/>
      <c r="FA271" s="276"/>
      <c r="FB271" s="277"/>
      <c r="JN271" s="310"/>
      <c r="JO271" s="309"/>
      <c r="JP271" s="309"/>
      <c r="JQ271" s="309"/>
      <c r="JR271" s="309"/>
      <c r="JS271" s="309"/>
      <c r="JT271" s="309"/>
      <c r="JU271" s="309"/>
      <c r="JV271" s="309"/>
      <c r="JW271" s="309"/>
      <c r="JX271" s="309"/>
      <c r="JY271" s="309"/>
      <c r="JZ271" s="309"/>
      <c r="KA271" s="309"/>
      <c r="KB271" s="309"/>
      <c r="KC271" s="309"/>
      <c r="KD271" s="309"/>
      <c r="KE271" s="309"/>
      <c r="KF271" s="309"/>
      <c r="KG271" s="309"/>
      <c r="KH271" s="309"/>
      <c r="KI271" s="309"/>
      <c r="KJ271" s="309"/>
      <c r="KK271" s="309"/>
      <c r="KL271" s="309"/>
      <c r="KM271" s="309"/>
      <c r="KN271" s="309"/>
      <c r="KO271" s="309"/>
      <c r="KP271" s="309"/>
      <c r="KQ271" s="309"/>
      <c r="KR271" s="309"/>
      <c r="KS271" s="309"/>
      <c r="KT271" s="309"/>
      <c r="KU271" s="309"/>
      <c r="KV271" s="309"/>
      <c r="KW271" s="309"/>
      <c r="KX271" s="309"/>
      <c r="KY271" s="309"/>
      <c r="KZ271" s="309"/>
      <c r="LA271" s="309"/>
      <c r="LC271" s="302" t="str">
        <f t="shared" si="27"/>
        <v/>
      </c>
      <c r="LD271" s="354" t="str" cm="1">
        <f t="array" ref="LD271">IFERROR(
    (((D271/FRACAS!$AY$1)*60))
    /
    (((D271/FRACAS!$AY$1)*60) + SUMPRODUCT((FRACAS!$B$5:$B$9997=D$4)*(FRACAS!$D$5:$D$9997&lt;=D271)*(IFERROR(FRACAS!$AM$5:$AM$9997,0)))
    ),"")</f>
        <v/>
      </c>
      <c r="LE271" s="354" t="str" cm="1">
        <f t="array" ref="LE271">IFERROR(
    (((E271/FRACAS!$AY$1)*60))
    /
    (((E271/FRACAS!$AY$1)*60) + SUMPRODUCT((FRACAS!$B$5:$B$9997=E$4)*(FRACAS!$D$5:$D$9997&lt;=E271)*(IFERROR(FRACAS!$AM$5:$AM$9997,0)))
    ),"")</f>
        <v/>
      </c>
      <c r="LF271" s="354" t="str" cm="1">
        <f t="array" ref="LF271">IFERROR(
    (((F271/FRACAS!$AY$1)*60))
    /
    (((F271/FRACAS!$AY$1)*60) + SUMPRODUCT((FRACAS!$B$5:$B$9997=F$4)*(FRACAS!$D$5:$D$9997&lt;=F271)*(IFERROR(FRACAS!$AM$5:$AM$9997,0)))
    ),"")</f>
        <v/>
      </c>
      <c r="LG271" s="354" t="str" cm="1">
        <f t="array" ref="LG271">IFERROR(
    (((G271/FRACAS!$AY$1)*60))
    /
    (((G271/FRACAS!$AY$1)*60) + SUMPRODUCT((FRACAS!$B$5:$B$9997=G$4)*(FRACAS!$D$5:$D$9997&lt;=G271)*(IFERROR(FRACAS!$AM$5:$AM$9997,0)))
    ),"")</f>
        <v/>
      </c>
      <c r="LH271" s="354" t="str" cm="1">
        <f t="array" ref="LH271">IFERROR(
    (((H271/FRACAS!$AY$1)*60))
    /
    (((H271/FRACAS!$AY$1)*60) + SUMPRODUCT((FRACAS!$B$5:$B$9997=H$4)*(FRACAS!$D$5:$D$9997&lt;=H271)*(IFERROR(FRACAS!$AM$5:$AM$9997,0)))
    ),"")</f>
        <v/>
      </c>
      <c r="LI271" s="354" t="str" cm="1">
        <f t="array" ref="LI271">IFERROR(
    (((I271/FRACAS!$AY$1)*60))
    /
    (((I271/FRACAS!$AY$1)*60) + SUMPRODUCT((FRACAS!$B$5:$B$9997=I$4)*(FRACAS!$D$5:$D$9997&lt;=I271)*(IFERROR(FRACAS!$AM$5:$AM$9997,0)))
    ),"")</f>
        <v/>
      </c>
      <c r="LJ271" s="354" t="str" cm="1">
        <f t="array" ref="LJ271">IFERROR(
    (((J271/FRACAS!$AY$1)*60))
    /
    (((J271/FRACAS!$AY$1)*60) + SUMPRODUCT((FRACAS!$B$5:$B$9997=J$4)*(FRACAS!$D$5:$D$9997&lt;=J271)*(IFERROR(FRACAS!$AM$5:$AM$9997,0)))
    ),"")</f>
        <v/>
      </c>
      <c r="LK271" s="354" t="str" cm="1">
        <f t="array" ref="LK271">IFERROR(
    (((K271/FRACAS!$AY$1)*60))
    /
    (((K271/FRACAS!$AY$1)*60) + SUMPRODUCT((FRACAS!$B$5:$B$9997=K$4)*(FRACAS!$D$5:$D$9997&lt;=K271)*(IFERROR(FRACAS!$AM$5:$AM$9997,0)))
    ),"")</f>
        <v/>
      </c>
      <c r="LL271" s="354" t="str" cm="1">
        <f t="array" ref="LL271">IFERROR(
    (((L271/FRACAS!$AY$1)*60))
    /
    (((L271/FRACAS!$AY$1)*60) + SUMPRODUCT((FRACAS!$B$5:$B$9997=L$4)*(FRACAS!$D$5:$D$9997&lt;=L271)*(IFERROR(FRACAS!$AM$5:$AM$9997,0)))
    ),"")</f>
        <v/>
      </c>
      <c r="LM271" s="354" t="str" cm="1">
        <f t="array" ref="LM271">IFERROR(
    (((M271/FRACAS!$AY$1)*60))
    /
    (((M271/FRACAS!$AY$1)*60) + SUMPRODUCT((FRACAS!$B$5:$B$9997=M$4)*(FRACAS!$D$5:$D$9997&lt;=M271)*(IFERROR(FRACAS!$AM$5:$AM$9997,0)))
    ),"")</f>
        <v/>
      </c>
      <c r="LN271" s="308"/>
      <c r="LO271" s="276"/>
      <c r="LP271" s="276"/>
      <c r="LQ271" s="276"/>
      <c r="LR271" s="276"/>
      <c r="LS271" s="276"/>
      <c r="LT271" s="276"/>
      <c r="LU271" s="276"/>
      <c r="LV271" s="276"/>
      <c r="LW271" s="276"/>
      <c r="LX271" s="276"/>
      <c r="LY271" s="276"/>
      <c r="LZ271" s="276"/>
      <c r="MA271" s="276"/>
      <c r="MB271" s="276"/>
      <c r="MC271" s="276"/>
      <c r="MD271" s="276"/>
      <c r="ME271" s="276"/>
      <c r="MF271" s="276"/>
      <c r="MG271" s="276"/>
      <c r="MH271" s="276"/>
      <c r="MI271" s="276"/>
      <c r="MJ271" s="276"/>
      <c r="MK271" s="276"/>
      <c r="ML271" s="276"/>
      <c r="MM271" s="276"/>
      <c r="MN271" s="276"/>
      <c r="MO271" s="276"/>
      <c r="MP271" s="276"/>
      <c r="MQ271" s="276"/>
      <c r="MR271" s="276"/>
      <c r="MS271" s="276"/>
      <c r="MT271" s="276"/>
      <c r="MU271" s="276"/>
      <c r="MV271" s="276"/>
      <c r="MW271" s="276"/>
      <c r="MX271" s="276"/>
      <c r="MY271" s="276"/>
      <c r="MZ271" s="276"/>
      <c r="NA271" s="277"/>
      <c r="ND271" s="345">
        <f t="shared" si="28"/>
        <v>0</v>
      </c>
      <c r="NE271" s="346" t="str">
        <f t="shared" si="26"/>
        <v/>
      </c>
      <c r="NF271" s="347" t="str" cm="1">
        <f t="array" ref="NF271">IF($ND271=0,"",(IFERROR( (IFERROR($ND271/FRACAS!$AY$1*60,0) - SUMPRODUCT( (FRACAS!$K$5:$K$9999=NF$2) * IFERROR(FRACAS!$AN$5:$AN$9999,0) ) ) / IFERROR($ND271/FRACAS!$AY$1*60,0), 1 )))</f>
        <v/>
      </c>
      <c r="NG271" s="347" t="str" cm="1">
        <f t="array" ref="NG271">IF($ND271=0,"",(IFERROR( (IFERROR($ND271/FRACAS!$AY$1*60,0) - SUMPRODUCT( (FRACAS!$K$5:$K$9999=NG$2) * IFERROR(FRACAS!$AN$5:$AN$9999,0) ) ) / IFERROR($ND271/FRACAS!$AY$1*60,0), 1 )))</f>
        <v/>
      </c>
      <c r="NH271" s="347" t="str" cm="1">
        <f t="array" ref="NH271">IF($ND271=0,"",(IFERROR( (IFERROR($ND271/FRACAS!$AY$1*60,0) - SUMPRODUCT( (FRACAS!$K$5:$K$9999=NH$2) * IFERROR(FRACAS!$AN$5:$AN$9999,0) ) ) / IFERROR($ND271/FRACAS!$AY$1*60,0), 1 )))</f>
        <v/>
      </c>
      <c r="NI271" s="347" t="str" cm="1">
        <f t="array" ref="NI271">IF($ND271=0,"",(IFERROR( (IFERROR($ND271/FRACAS!$AY$1*60,0) - SUMPRODUCT( (FRACAS!$K$5:$K$9999=NI$2) * IFERROR(FRACAS!$AN$5:$AN$9999,0) ) ) / IFERROR($ND271/FRACAS!$AY$1*60,0), 1 )))</f>
        <v/>
      </c>
      <c r="NJ271" s="347" t="str" cm="1">
        <f t="array" ref="NJ271">IF($ND271=0,"",(IFERROR( (IFERROR($ND271/FRACAS!$AY$1*60,0) - SUMPRODUCT( (FRACAS!$K$5:$K$9999=NJ$2) * IFERROR(FRACAS!$AN$5:$AN$9999,0) ) ) / IFERROR($ND271/FRACAS!$AY$1*60,0), 1 )))</f>
        <v/>
      </c>
      <c r="NK271" s="347" t="str" cm="1">
        <f t="array" ref="NK271">IF($ND271=0,"",(IFERROR( (IFERROR($ND271/FRACAS!$AY$1*60,0) - SUMPRODUCT( (FRACAS!$K$5:$K$9999=NK$2) * IFERROR(FRACAS!$AN$5:$AN$9999,0) ) ) / IFERROR($ND271/FRACAS!$AY$1*60,0), 1 )))</f>
        <v/>
      </c>
      <c r="NL271" s="347" t="str" cm="1">
        <f t="array" ref="NL271">IF($ND271=0,"",(IFERROR( (IFERROR($ND271/FRACAS!$AY$1*60,0) - SUMPRODUCT( (FRACAS!$K$5:$K$9999=NL$2) * IFERROR(FRACAS!$AN$5:$AN$9999,0) ) ) / IFERROR($ND271/FRACAS!$AY$1*60,0), 1 )))</f>
        <v/>
      </c>
      <c r="NM271" s="347" t="str" cm="1">
        <f t="array" ref="NM271">IF($ND271=0,"",(IFERROR( (IFERROR($ND271/FRACAS!$AY$1*60,0) - SUMPRODUCT( (FRACAS!$K$5:$K$9999=NM$2) * IFERROR(FRACAS!$AN$5:$AN$9999,0) ) ) / IFERROR($ND271/FRACAS!$AY$1*60,0), 1 )))</f>
        <v/>
      </c>
      <c r="NN271" s="347" t="str" cm="1">
        <f t="array" ref="NN271">IF($ND271=0,"",(IFERROR( (IFERROR($ND271/FRACAS!$AY$1*60,0) - SUMPRODUCT( (FRACAS!$K$5:$K$9999=NN$2) * IFERROR(FRACAS!$AN$5:$AN$9999,0) ) ) / IFERROR($ND271/FRACAS!$AY$1*60,0), 1 )))</f>
        <v/>
      </c>
      <c r="NO271" s="347" t="str" cm="1">
        <f t="array" ref="NO271">IF($ND271=0,"",(IFERROR( (IFERROR($ND271/FRACAS!$AY$1*60,0) - SUMPRODUCT( (FRACAS!$K$5:$K$9999=NO$2) * IFERROR(FRACAS!$AN$5:$AN$9999,0) ) ) / IFERROR($ND271/FRACAS!$AY$1*60,0), 1 )))</f>
        <v/>
      </c>
      <c r="NP271" s="347" t="str" cm="1">
        <f t="array" ref="NP271">IF($ND271=0,"",(IFERROR( (IFERROR($ND271/FRACAS!$AY$1*60,0) - SUMPRODUCT( (FRACAS!$K$5:$K$9999=NP$2) * IFERROR(FRACAS!$AN$5:$AN$9999,0) ) ) / IFERROR($ND271/FRACAS!$AY$1*60,0), 1 )))</f>
        <v/>
      </c>
      <c r="NQ271" s="347" t="str" cm="1">
        <f t="array" ref="NQ271">IF($ND271=0,"",(IFERROR( (IFERROR($ND271/FRACAS!$AY$1*60,0) - SUMPRODUCT( (FRACAS!$K$5:$K$9999=NQ$2) * IFERROR(FRACAS!$AN$5:$AN$9999,0) ) ) / IFERROR($ND271/FRACAS!$AY$1*60,0), 1 )))</f>
        <v/>
      </c>
      <c r="NR271" s="347" t="str" cm="1">
        <f t="array" ref="NR271">IF($ND271=0,"",(IFERROR( (IFERROR($ND271/FRACAS!$AY$1*60,0) - SUMPRODUCT( (FRACAS!$K$5:$K$9999=NR$2) * IFERROR(FRACAS!$AN$5:$AN$9999,0) ) ) / IFERROR($ND271/FRACAS!$AY$1*60,0), 1 )))</f>
        <v/>
      </c>
      <c r="NS271" s="347" t="str" cm="1">
        <f t="array" ref="NS271">IF($ND271=0,"",(IFERROR( (IFERROR($ND271/FRACAS!$AY$1*60,0) - SUMPRODUCT( (FRACAS!$K$5:$K$9999=NS$2) * IFERROR(FRACAS!$AN$5:$AN$9999,0) ) ) / IFERROR($ND271/FRACAS!$AY$1*60,0), 1 )))</f>
        <v/>
      </c>
      <c r="NT271" s="347" t="str" cm="1">
        <f t="array" ref="NT271">IF($ND271=0,"",(IFERROR( (IFERROR($ND271/FRACAS!$AY$1*60,0) - SUMPRODUCT( (FRACAS!$K$5:$K$9999=NT$2) * IFERROR(FRACAS!$AN$5:$AN$9999,0) ) ) / IFERROR($ND271/FRACAS!$AY$1*60,0), 1 )))</f>
        <v/>
      </c>
      <c r="NU271" s="347" t="str" cm="1">
        <f t="array" ref="NU271">IF($ND271=0,"",(IFERROR( (IFERROR($ND271/FRACAS!$AY$1*60,0) - SUMPRODUCT( (FRACAS!$K$5:$K$9999=NU$2) * IFERROR(FRACAS!$AN$5:$AN$9999,0) ) ) / IFERROR($ND271/FRACAS!$AY$1*60,0), 1 )))</f>
        <v/>
      </c>
      <c r="NV271" s="347" t="str" cm="1">
        <f t="array" ref="NV271">IF($ND271=0,"",(IFERROR( (IFERROR($ND271/FRACAS!$AY$1*60,0) - SUMPRODUCT( (FRACAS!$K$5:$K$9999=NV$2) * IFERROR(FRACAS!$AN$5:$AN$9999,0) ) ) / IFERROR($ND271/FRACAS!$AY$1*60,0), 1 )))</f>
        <v/>
      </c>
      <c r="NW271" s="347" t="str" cm="1">
        <f t="array" ref="NW271">IF($ND271=0,"",(IFERROR( (IFERROR($ND271/FRACAS!$AY$1*60,0) - SUMPRODUCT( (FRACAS!$K$5:$K$9999=NW$2) * IFERROR(FRACAS!$AN$5:$AN$9999,0) ) ) / IFERROR($ND271/FRACAS!$AY$1*60,0), 1 )))</f>
        <v/>
      </c>
      <c r="NX271" s="347" t="str" cm="1">
        <f t="array" ref="NX271">IF($ND271=0,"",(IFERROR( (IFERROR($ND271/FRACAS!$AY$1*60,0) - SUMPRODUCT( (FRACAS!$K$5:$K$9999=NX$2) * IFERROR(FRACAS!$AN$5:$AN$9999,0) ) ) / IFERROR($ND271/FRACAS!$AY$1*60,0), 1 )))</f>
        <v/>
      </c>
      <c r="NY271" s="347" t="str" cm="1">
        <f t="array" ref="NY271">IF($ND271=0,"",(IFERROR( (IFERROR($ND271/FRACAS!$AY$1*60,0) - SUMPRODUCT( (FRACAS!$K$5:$K$9999=NY$2) * IFERROR(FRACAS!$AN$5:$AN$9999,0) ) ) / IFERROR($ND271/FRACAS!$AY$1*60,0), 1 )))</f>
        <v/>
      </c>
      <c r="NZ271" s="347" t="str" cm="1">
        <f t="array" ref="NZ271">IF($ND271=0,"",(IFERROR( (IFERROR($ND271/FRACAS!$AY$1*60,0) - SUMPRODUCT( (FRACAS!$K$5:$K$9999=NZ$2) * IFERROR(FRACAS!$AN$5:$AN$9999,0) ) ) / IFERROR($ND271/FRACAS!$AY$1*60,0), 1 )))</f>
        <v/>
      </c>
      <c r="OA271" s="347" t="str" cm="1">
        <f t="array" ref="OA271">IF($ND271=0,"",(IFERROR( (IFERROR($ND271/FRACAS!$AY$1*60,0) - SUMPRODUCT( (FRACAS!$K$5:$K$9999=OA$2) * IFERROR(FRACAS!$AN$5:$AN$9999,0) ) ) / IFERROR($ND271/FRACAS!$AY$1*60,0), 1 )))</f>
        <v/>
      </c>
      <c r="OB271" s="347" t="str" cm="1">
        <f t="array" ref="OB271">IF($ND271=0,"",(IFERROR( (IFERROR($ND271/FRACAS!$AY$1*60,0) - SUMPRODUCT( (FRACAS!$K$5:$K$9999=OB$2) * IFERROR(FRACAS!$AN$5:$AN$9999,0) ) ) / IFERROR($ND271/FRACAS!$AY$1*60,0), 1 )))</f>
        <v/>
      </c>
      <c r="OC271" s="347" t="str" cm="1">
        <f t="array" ref="OC271">IF($ND271=0,"",(IFERROR( (IFERROR($ND271/FRACAS!$AY$1*60,0) - SUMPRODUCT( (FRACAS!$K$5:$K$9999=OC$2) * IFERROR(FRACAS!$AN$5:$AN$9999,0) ) ) / IFERROR($ND271/FRACAS!$AY$1*60,0), 1 )))</f>
        <v/>
      </c>
      <c r="OD271" s="347" t="str" cm="1">
        <f t="array" ref="OD271">IF($ND271=0,"",(IFERROR( (IFERROR($ND271/FRACAS!$AY$1*60,0) - SUMPRODUCT( (FRACAS!$K$5:$K$9999=OD$2) * IFERROR(FRACAS!$AN$5:$AN$9999,0) ) ) / IFERROR($ND271/FRACAS!$AY$1*60,0), 1 )))</f>
        <v/>
      </c>
      <c r="OE271" s="347" t="str" cm="1">
        <f t="array" ref="OE271">IF($ND271=0,"",(IFERROR( (IFERROR($ND271/FRACAS!$AY$1*60,0) - SUMPRODUCT( (FRACAS!$K$5:$K$9999=OE$2) * IFERROR(FRACAS!$AN$5:$AN$9999,0) ) ) / IFERROR($ND271/FRACAS!$AY$1*60,0), 1 )))</f>
        <v/>
      </c>
      <c r="OF271" s="347" t="str" cm="1">
        <f t="array" ref="OF271">IF($ND271=0,"",(IFERROR( (IFERROR($ND271/FRACAS!$AY$1*60,0) - SUMPRODUCT( (FRACAS!$K$5:$K$9999=OF$2) * IFERROR(FRACAS!$AN$5:$AN$9999,0) ) ) / IFERROR($ND271/FRACAS!$AY$1*60,0), 1 )))</f>
        <v/>
      </c>
      <c r="OG271" s="347" t="str" cm="1">
        <f t="array" ref="OG271">IF($ND271=0,"",(IFERROR( (IFERROR($ND271/FRACAS!$AY$1*60,0) - SUMPRODUCT( (FRACAS!$K$5:$K$9999=OG$2) * IFERROR(FRACAS!$AN$5:$AN$9999,0) ) ) / IFERROR($ND271/FRACAS!$AY$1*60,0), 1 )))</f>
        <v/>
      </c>
      <c r="OH271" s="347" t="str" cm="1">
        <f t="array" ref="OH271">IF($ND271=0,"",(IFERROR( (IFERROR($ND271/FRACAS!$AY$1*60,0) - SUMPRODUCT( (FRACAS!$K$5:$K$9999=OH$2) * IFERROR(FRACAS!$AN$5:$AN$9999,0) ) ) / IFERROR($ND271/FRACAS!$AY$1*60,0), 1 )))</f>
        <v/>
      </c>
      <c r="OI271" s="347" t="str" cm="1">
        <f t="array" ref="OI271">IF($ND271=0,"",(IFERROR( (IFERROR($ND271/FRACAS!$AY$1*60,0) - SUMPRODUCT( (FRACAS!$K$5:$K$9999=OI$2) * IFERROR(FRACAS!$AN$5:$AN$9999,0) ) ) / IFERROR($ND271/FRACAS!$AY$1*60,0), 1 )))</f>
        <v/>
      </c>
      <c r="OJ271" s="347" t="str" cm="1">
        <f t="array" ref="OJ271">IF($ND271=0,"",(IFERROR( (IFERROR($ND271/FRACAS!$AY$1*60,0) - SUMPRODUCT( (FRACAS!$K$5:$K$9999=OJ$2) * IFERROR(FRACAS!$AN$5:$AN$9999,0) ) ) / IFERROR($ND271/FRACAS!$AY$1*60,0), 1 )))</f>
        <v/>
      </c>
      <c r="OK271" s="347" t="str" cm="1">
        <f t="array" ref="OK271">IF($ND271=0,"",(IFERROR( (IFERROR($ND271/FRACAS!$AY$1*60,0) - SUMPRODUCT( (FRACAS!$K$5:$K$9999=OK$2) * IFERROR(FRACAS!$AN$5:$AN$9999,0) ) ) / IFERROR($ND271/FRACAS!$AY$1*60,0), 1 )))</f>
        <v/>
      </c>
      <c r="OL271" s="347" t="str" cm="1">
        <f t="array" ref="OL271">IF($ND271=0,"",(IFERROR( (IFERROR($ND271/FRACAS!$AY$1*60,0) - SUMPRODUCT( (FRACAS!$K$5:$K$9999=OL$2) * IFERROR(FRACAS!$AN$5:$AN$9999,0) ) ) / IFERROR($ND271/FRACAS!$AY$1*60,0), 1 )))</f>
        <v/>
      </c>
      <c r="OM271" s="347" t="str" cm="1">
        <f t="array" ref="OM271">IF($ND271=0,"",(IFERROR( (IFERROR($ND271/FRACAS!$AY$1*60,0) - SUMPRODUCT( (FRACAS!$K$5:$K$9999=OM$2) * IFERROR(FRACAS!$AN$5:$AN$9999,0) ) ) / IFERROR($ND271/FRACAS!$AY$1*60,0), 1 )))</f>
        <v/>
      </c>
      <c r="ON271" s="347" t="str" cm="1">
        <f t="array" ref="ON271">IF($ND271=0,"",(IFERROR( (IFERROR($ND271/FRACAS!$AY$1*60,0) - SUMPRODUCT( (FRACAS!$K$5:$K$9999=ON$2) * IFERROR(FRACAS!$AN$5:$AN$9999,0) ) ) / IFERROR($ND271/FRACAS!$AY$1*60,0), 1 )))</f>
        <v/>
      </c>
    </row>
    <row r="272" spans="2:404" ht="15" customHeight="1">
      <c r="B272" s="301" t="s">
        <v>222</v>
      </c>
      <c r="C272" s="302">
        <v>47130</v>
      </c>
      <c r="D272" s="279"/>
      <c r="E272" s="279"/>
      <c r="F272" s="279"/>
      <c r="G272" s="279"/>
      <c r="H272" s="279"/>
      <c r="I272" s="279"/>
      <c r="J272" s="279"/>
      <c r="K272" s="279"/>
      <c r="L272" s="279"/>
      <c r="M272" s="280"/>
      <c r="N272" s="305"/>
      <c r="O272" s="279"/>
      <c r="P272" s="279"/>
      <c r="Q272" s="279"/>
      <c r="R272" s="279"/>
      <c r="S272" s="279"/>
      <c r="T272" s="279"/>
      <c r="U272" s="279"/>
      <c r="V272" s="279"/>
      <c r="W272" s="279"/>
      <c r="X272" s="279"/>
      <c r="Y272" s="279"/>
      <c r="Z272" s="279"/>
      <c r="AA272" s="279"/>
      <c r="AB272" s="279"/>
      <c r="AC272" s="279"/>
      <c r="AD272" s="279"/>
      <c r="AE272" s="279"/>
      <c r="AF272" s="279"/>
      <c r="AG272" s="279"/>
      <c r="AH272" s="279"/>
      <c r="AI272" s="279"/>
      <c r="AJ272" s="279"/>
      <c r="AK272" s="279"/>
      <c r="AL272" s="279"/>
      <c r="AM272" s="279"/>
      <c r="AN272" s="279"/>
      <c r="AO272" s="279"/>
      <c r="AP272" s="279"/>
      <c r="AQ272" s="279"/>
      <c r="AR272" s="279"/>
      <c r="AS272" s="279"/>
      <c r="AT272" s="279"/>
      <c r="AU272" s="279"/>
      <c r="AV272" s="279"/>
      <c r="AW272" s="279"/>
      <c r="AX272" s="279"/>
      <c r="AY272" s="279"/>
      <c r="AZ272" s="279"/>
      <c r="BA272" s="280"/>
      <c r="BB272" s="266"/>
      <c r="BD272" s="352"/>
      <c r="BE272" s="352"/>
      <c r="BF272" s="352"/>
      <c r="BG272" s="352"/>
      <c r="BH272" s="352"/>
      <c r="BI272" s="352"/>
      <c r="BJ272" s="352"/>
      <c r="BK272" s="352"/>
      <c r="BL272" s="352"/>
      <c r="BM272" s="352"/>
      <c r="BN272" s="352"/>
      <c r="BO272" s="352"/>
      <c r="BP272" s="352"/>
      <c r="BQ272" s="352"/>
      <c r="BR272" s="352"/>
      <c r="BS272" s="352"/>
      <c r="BT272" s="352"/>
      <c r="BU272" s="352"/>
      <c r="BV272" s="352"/>
      <c r="BW272" s="352"/>
      <c r="BX272" s="352"/>
      <c r="BY272" s="352"/>
      <c r="BZ272" s="352"/>
      <c r="CA272" s="352"/>
      <c r="CB272" s="352"/>
      <c r="CC272" s="352"/>
      <c r="CD272" s="352"/>
      <c r="CE272" s="352"/>
      <c r="CF272" s="352"/>
      <c r="CG272" s="352"/>
      <c r="CH272" s="352"/>
      <c r="CI272" s="352"/>
      <c r="CJ272" s="352"/>
      <c r="CK272" s="352"/>
      <c r="CL272" s="352"/>
      <c r="CM272" s="352"/>
      <c r="CN272" s="352"/>
      <c r="CO272" s="352"/>
      <c r="CP272" s="352"/>
      <c r="CQ272" s="352"/>
      <c r="CR272" s="352"/>
      <c r="CS272" s="352"/>
      <c r="CT272" s="352"/>
      <c r="CU272" s="352"/>
      <c r="CV272" s="352"/>
      <c r="CW272" s="352"/>
      <c r="CX272" s="352"/>
      <c r="CY272" s="352"/>
      <c r="CZ272" s="352"/>
      <c r="DA272" s="352"/>
      <c r="DC272" s="266">
        <f t="shared" si="24"/>
        <v>0</v>
      </c>
      <c r="DD272" s="302" t="str">
        <f t="shared" si="25"/>
        <v/>
      </c>
      <c r="DE272" s="328" t="str">
        <f>IF(D272&gt; 0,(COUNTIFS(FRACAS!$B$5:$B$9997, D$4, FRACAS!$D$5:$D$9997, "&lt;="&amp;D272)), "" )</f>
        <v/>
      </c>
      <c r="DF272" s="282" t="str">
        <f>IF(E272&gt; 0,(COUNTIFS(FRACAS!$B$5:$B$9997, E$4, FRACAS!$D$5:$D$9997, "&lt;="&amp;E272)), "" )</f>
        <v/>
      </c>
      <c r="DG272" s="282" t="str">
        <f>IF(F272&gt; 0,(COUNTIFS(FRACAS!$B$5:$B$9997, F$4, FRACAS!$D$5:$D$9997, "&lt;="&amp;F272)), "" )</f>
        <v/>
      </c>
      <c r="DH272" s="282" t="str">
        <f>IF(G272&gt; 0,(COUNTIFS(FRACAS!$B$5:$B$9997, G$4, FRACAS!$D$5:$D$9997, "&lt;="&amp;G272)), "" )</f>
        <v/>
      </c>
      <c r="DI272" s="282" t="str">
        <f>IF(H272&gt; 0,(COUNTIFS(FRACAS!$B$5:$B$9997, H$4, FRACAS!$D$5:$D$9997, "&lt;="&amp;H272)), "" )</f>
        <v/>
      </c>
      <c r="DJ272" s="282" t="str">
        <f>IF(I272&gt; 0,(COUNTIFS(FRACAS!$B$5:$B$9997, I$4, FRACAS!$D$5:$D$9997, "&lt;="&amp;I272)), "" )</f>
        <v/>
      </c>
      <c r="DK272" s="282" t="str">
        <f>IF(J272&gt; 0,(COUNTIFS(FRACAS!$B$5:$B$9997, J$4, FRACAS!$D$5:$D$9997, "&lt;="&amp;J272)), "" )</f>
        <v/>
      </c>
      <c r="DL272" s="282" t="str">
        <f>IF(K272&gt; 0,(COUNTIFS(FRACAS!$B$5:$B$9997, K$4, FRACAS!$D$5:$D$9997, "&lt;="&amp;K272)), "" )</f>
        <v/>
      </c>
      <c r="DM272" s="282" t="str">
        <f>IF(L272&gt; 0,(COUNTIFS(FRACAS!$B$5:$B$9997, L$4, FRACAS!$D$5:$D$9997, "&lt;="&amp;L272)), "" )</f>
        <v/>
      </c>
      <c r="DN272" s="282" t="str">
        <f>IF(M272&gt; 0,(COUNTIFS(FRACAS!$B$5:$B$9997, M$4, FRACAS!$D$5:$D$9997, "&lt;="&amp;M272)), "" )</f>
        <v/>
      </c>
      <c r="DO272" s="308"/>
      <c r="DP272" s="276"/>
      <c r="DQ272" s="276"/>
      <c r="DR272" s="276"/>
      <c r="DS272" s="276"/>
      <c r="DT272" s="276"/>
      <c r="DU272" s="276"/>
      <c r="DV272" s="276"/>
      <c r="DW272" s="276"/>
      <c r="DX272" s="276"/>
      <c r="DY272" s="276"/>
      <c r="DZ272" s="276"/>
      <c r="EA272" s="276"/>
      <c r="EB272" s="276"/>
      <c r="EC272" s="276"/>
      <c r="ED272" s="276"/>
      <c r="EE272" s="276"/>
      <c r="EF272" s="276"/>
      <c r="EG272" s="276"/>
      <c r="EH272" s="276"/>
      <c r="EI272" s="276"/>
      <c r="EJ272" s="276"/>
      <c r="EK272" s="276"/>
      <c r="EL272" s="276"/>
      <c r="EM272" s="276"/>
      <c r="EN272" s="276"/>
      <c r="EO272" s="276"/>
      <c r="EP272" s="276"/>
      <c r="EQ272" s="276"/>
      <c r="ER272" s="276"/>
      <c r="ES272" s="276"/>
      <c r="ET272" s="276"/>
      <c r="EU272" s="276"/>
      <c r="EV272" s="276"/>
      <c r="EW272" s="276"/>
      <c r="EX272" s="276"/>
      <c r="EY272" s="276"/>
      <c r="EZ272" s="276"/>
      <c r="FA272" s="276"/>
      <c r="FB272" s="277"/>
      <c r="JN272" s="310"/>
      <c r="JO272" s="309"/>
      <c r="JP272" s="309"/>
      <c r="JQ272" s="309"/>
      <c r="JR272" s="309"/>
      <c r="JS272" s="309"/>
      <c r="JT272" s="309"/>
      <c r="JU272" s="309"/>
      <c r="JV272" s="309"/>
      <c r="JW272" s="309"/>
      <c r="JX272" s="309"/>
      <c r="JY272" s="309"/>
      <c r="JZ272" s="309"/>
      <c r="KA272" s="309"/>
      <c r="KB272" s="309"/>
      <c r="KC272" s="309"/>
      <c r="KD272" s="309"/>
      <c r="KE272" s="309"/>
      <c r="KF272" s="309"/>
      <c r="KG272" s="309"/>
      <c r="KH272" s="309"/>
      <c r="KI272" s="309"/>
      <c r="KJ272" s="309"/>
      <c r="KK272" s="309"/>
      <c r="KL272" s="309"/>
      <c r="KM272" s="309"/>
      <c r="KN272" s="309"/>
      <c r="KO272" s="309"/>
      <c r="KP272" s="309"/>
      <c r="KQ272" s="309"/>
      <c r="KR272" s="309"/>
      <c r="KS272" s="309"/>
      <c r="KT272" s="309"/>
      <c r="KU272" s="309"/>
      <c r="KV272" s="309"/>
      <c r="KW272" s="309"/>
      <c r="KX272" s="309"/>
      <c r="KY272" s="309"/>
      <c r="KZ272" s="309"/>
      <c r="LA272" s="309"/>
      <c r="LC272" s="302" t="str">
        <f t="shared" si="27"/>
        <v/>
      </c>
      <c r="LD272" s="354" t="str" cm="1">
        <f t="array" ref="LD272">IFERROR(
    (((D272/FRACAS!$AY$1)*60))
    /
    (((D272/FRACAS!$AY$1)*60) + SUMPRODUCT((FRACAS!$B$5:$B$9997=D$4)*(FRACAS!$D$5:$D$9997&lt;=D272)*(IFERROR(FRACAS!$AM$5:$AM$9997,0)))
    ),"")</f>
        <v/>
      </c>
      <c r="LE272" s="354" t="str" cm="1">
        <f t="array" ref="LE272">IFERROR(
    (((E272/FRACAS!$AY$1)*60))
    /
    (((E272/FRACAS!$AY$1)*60) + SUMPRODUCT((FRACAS!$B$5:$B$9997=E$4)*(FRACAS!$D$5:$D$9997&lt;=E272)*(IFERROR(FRACAS!$AM$5:$AM$9997,0)))
    ),"")</f>
        <v/>
      </c>
      <c r="LF272" s="354" t="str" cm="1">
        <f t="array" ref="LF272">IFERROR(
    (((F272/FRACAS!$AY$1)*60))
    /
    (((F272/FRACAS!$AY$1)*60) + SUMPRODUCT((FRACAS!$B$5:$B$9997=F$4)*(FRACAS!$D$5:$D$9997&lt;=F272)*(IFERROR(FRACAS!$AM$5:$AM$9997,0)))
    ),"")</f>
        <v/>
      </c>
      <c r="LG272" s="354" t="str" cm="1">
        <f t="array" ref="LG272">IFERROR(
    (((G272/FRACAS!$AY$1)*60))
    /
    (((G272/FRACAS!$AY$1)*60) + SUMPRODUCT((FRACAS!$B$5:$B$9997=G$4)*(FRACAS!$D$5:$D$9997&lt;=G272)*(IFERROR(FRACAS!$AM$5:$AM$9997,0)))
    ),"")</f>
        <v/>
      </c>
      <c r="LH272" s="354" t="str" cm="1">
        <f t="array" ref="LH272">IFERROR(
    (((H272/FRACAS!$AY$1)*60))
    /
    (((H272/FRACAS!$AY$1)*60) + SUMPRODUCT((FRACAS!$B$5:$B$9997=H$4)*(FRACAS!$D$5:$D$9997&lt;=H272)*(IFERROR(FRACAS!$AM$5:$AM$9997,0)))
    ),"")</f>
        <v/>
      </c>
      <c r="LI272" s="354" t="str" cm="1">
        <f t="array" ref="LI272">IFERROR(
    (((I272/FRACAS!$AY$1)*60))
    /
    (((I272/FRACAS!$AY$1)*60) + SUMPRODUCT((FRACAS!$B$5:$B$9997=I$4)*(FRACAS!$D$5:$D$9997&lt;=I272)*(IFERROR(FRACAS!$AM$5:$AM$9997,0)))
    ),"")</f>
        <v/>
      </c>
      <c r="LJ272" s="354" t="str" cm="1">
        <f t="array" ref="LJ272">IFERROR(
    (((J272/FRACAS!$AY$1)*60))
    /
    (((J272/FRACAS!$AY$1)*60) + SUMPRODUCT((FRACAS!$B$5:$B$9997=J$4)*(FRACAS!$D$5:$D$9997&lt;=J272)*(IFERROR(FRACAS!$AM$5:$AM$9997,0)))
    ),"")</f>
        <v/>
      </c>
      <c r="LK272" s="354" t="str" cm="1">
        <f t="array" ref="LK272">IFERROR(
    (((K272/FRACAS!$AY$1)*60))
    /
    (((K272/FRACAS!$AY$1)*60) + SUMPRODUCT((FRACAS!$B$5:$B$9997=K$4)*(FRACAS!$D$5:$D$9997&lt;=K272)*(IFERROR(FRACAS!$AM$5:$AM$9997,0)))
    ),"")</f>
        <v/>
      </c>
      <c r="LL272" s="354" t="str" cm="1">
        <f t="array" ref="LL272">IFERROR(
    (((L272/FRACAS!$AY$1)*60))
    /
    (((L272/FRACAS!$AY$1)*60) + SUMPRODUCT((FRACAS!$B$5:$B$9997=L$4)*(FRACAS!$D$5:$D$9997&lt;=L272)*(IFERROR(FRACAS!$AM$5:$AM$9997,0)))
    ),"")</f>
        <v/>
      </c>
      <c r="LM272" s="354" t="str" cm="1">
        <f t="array" ref="LM272">IFERROR(
    (((M272/FRACAS!$AY$1)*60))
    /
    (((M272/FRACAS!$AY$1)*60) + SUMPRODUCT((FRACAS!$B$5:$B$9997=M$4)*(FRACAS!$D$5:$D$9997&lt;=M272)*(IFERROR(FRACAS!$AM$5:$AM$9997,0)))
    ),"")</f>
        <v/>
      </c>
      <c r="LN272" s="308"/>
      <c r="LO272" s="276"/>
      <c r="LP272" s="276"/>
      <c r="LQ272" s="276"/>
      <c r="LR272" s="276"/>
      <c r="LS272" s="276"/>
      <c r="LT272" s="276"/>
      <c r="LU272" s="276"/>
      <c r="LV272" s="276"/>
      <c r="LW272" s="276"/>
      <c r="LX272" s="276"/>
      <c r="LY272" s="276"/>
      <c r="LZ272" s="276"/>
      <c r="MA272" s="276"/>
      <c r="MB272" s="276"/>
      <c r="MC272" s="276"/>
      <c r="MD272" s="276"/>
      <c r="ME272" s="276"/>
      <c r="MF272" s="276"/>
      <c r="MG272" s="276"/>
      <c r="MH272" s="276"/>
      <c r="MI272" s="276"/>
      <c r="MJ272" s="276"/>
      <c r="MK272" s="276"/>
      <c r="ML272" s="276"/>
      <c r="MM272" s="276"/>
      <c r="MN272" s="276"/>
      <c r="MO272" s="276"/>
      <c r="MP272" s="276"/>
      <c r="MQ272" s="276"/>
      <c r="MR272" s="276"/>
      <c r="MS272" s="276"/>
      <c r="MT272" s="276"/>
      <c r="MU272" s="276"/>
      <c r="MV272" s="276"/>
      <c r="MW272" s="276"/>
      <c r="MX272" s="276"/>
      <c r="MY272" s="276"/>
      <c r="MZ272" s="276"/>
      <c r="NA272" s="277"/>
      <c r="ND272" s="345">
        <f t="shared" si="28"/>
        <v>0</v>
      </c>
      <c r="NE272" s="346" t="str">
        <f t="shared" si="26"/>
        <v/>
      </c>
      <c r="NF272" s="347" t="str" cm="1">
        <f t="array" ref="NF272">IF($ND272=0,"",(IFERROR( (IFERROR($ND272/FRACAS!$AY$1*60,0) - SUMPRODUCT( (FRACAS!$K$5:$K$9999=NF$2) * IFERROR(FRACAS!$AN$5:$AN$9999,0) ) ) / IFERROR($ND272/FRACAS!$AY$1*60,0), 1 )))</f>
        <v/>
      </c>
      <c r="NG272" s="347" t="str" cm="1">
        <f t="array" ref="NG272">IF($ND272=0,"",(IFERROR( (IFERROR($ND272/FRACAS!$AY$1*60,0) - SUMPRODUCT( (FRACAS!$K$5:$K$9999=NG$2) * IFERROR(FRACAS!$AN$5:$AN$9999,0) ) ) / IFERROR($ND272/FRACAS!$AY$1*60,0), 1 )))</f>
        <v/>
      </c>
      <c r="NH272" s="347" t="str" cm="1">
        <f t="array" ref="NH272">IF($ND272=0,"",(IFERROR( (IFERROR($ND272/FRACAS!$AY$1*60,0) - SUMPRODUCT( (FRACAS!$K$5:$K$9999=NH$2) * IFERROR(FRACAS!$AN$5:$AN$9999,0) ) ) / IFERROR($ND272/FRACAS!$AY$1*60,0), 1 )))</f>
        <v/>
      </c>
      <c r="NI272" s="347" t="str" cm="1">
        <f t="array" ref="NI272">IF($ND272=0,"",(IFERROR( (IFERROR($ND272/FRACAS!$AY$1*60,0) - SUMPRODUCT( (FRACAS!$K$5:$K$9999=NI$2) * IFERROR(FRACAS!$AN$5:$AN$9999,0) ) ) / IFERROR($ND272/FRACAS!$AY$1*60,0), 1 )))</f>
        <v/>
      </c>
      <c r="NJ272" s="347" t="str" cm="1">
        <f t="array" ref="NJ272">IF($ND272=0,"",(IFERROR( (IFERROR($ND272/FRACAS!$AY$1*60,0) - SUMPRODUCT( (FRACAS!$K$5:$K$9999=NJ$2) * IFERROR(FRACAS!$AN$5:$AN$9999,0) ) ) / IFERROR($ND272/FRACAS!$AY$1*60,0), 1 )))</f>
        <v/>
      </c>
      <c r="NK272" s="347" t="str" cm="1">
        <f t="array" ref="NK272">IF($ND272=0,"",(IFERROR( (IFERROR($ND272/FRACAS!$AY$1*60,0) - SUMPRODUCT( (FRACAS!$K$5:$K$9999=NK$2) * IFERROR(FRACAS!$AN$5:$AN$9999,0) ) ) / IFERROR($ND272/FRACAS!$AY$1*60,0), 1 )))</f>
        <v/>
      </c>
      <c r="NL272" s="347" t="str" cm="1">
        <f t="array" ref="NL272">IF($ND272=0,"",(IFERROR( (IFERROR($ND272/FRACAS!$AY$1*60,0) - SUMPRODUCT( (FRACAS!$K$5:$K$9999=NL$2) * IFERROR(FRACAS!$AN$5:$AN$9999,0) ) ) / IFERROR($ND272/FRACAS!$AY$1*60,0), 1 )))</f>
        <v/>
      </c>
      <c r="NM272" s="347" t="str" cm="1">
        <f t="array" ref="NM272">IF($ND272=0,"",(IFERROR( (IFERROR($ND272/FRACAS!$AY$1*60,0) - SUMPRODUCT( (FRACAS!$K$5:$K$9999=NM$2) * IFERROR(FRACAS!$AN$5:$AN$9999,0) ) ) / IFERROR($ND272/FRACAS!$AY$1*60,0), 1 )))</f>
        <v/>
      </c>
      <c r="NN272" s="347" t="str" cm="1">
        <f t="array" ref="NN272">IF($ND272=0,"",(IFERROR( (IFERROR($ND272/FRACAS!$AY$1*60,0) - SUMPRODUCT( (FRACAS!$K$5:$K$9999=NN$2) * IFERROR(FRACAS!$AN$5:$AN$9999,0) ) ) / IFERROR($ND272/FRACAS!$AY$1*60,0), 1 )))</f>
        <v/>
      </c>
      <c r="NO272" s="347" t="str" cm="1">
        <f t="array" ref="NO272">IF($ND272=0,"",(IFERROR( (IFERROR($ND272/FRACAS!$AY$1*60,0) - SUMPRODUCT( (FRACAS!$K$5:$K$9999=NO$2) * IFERROR(FRACAS!$AN$5:$AN$9999,0) ) ) / IFERROR($ND272/FRACAS!$AY$1*60,0), 1 )))</f>
        <v/>
      </c>
      <c r="NP272" s="347" t="str" cm="1">
        <f t="array" ref="NP272">IF($ND272=0,"",(IFERROR( (IFERROR($ND272/FRACAS!$AY$1*60,0) - SUMPRODUCT( (FRACAS!$K$5:$K$9999=NP$2) * IFERROR(FRACAS!$AN$5:$AN$9999,0) ) ) / IFERROR($ND272/FRACAS!$AY$1*60,0), 1 )))</f>
        <v/>
      </c>
      <c r="NQ272" s="347" t="str" cm="1">
        <f t="array" ref="NQ272">IF($ND272=0,"",(IFERROR( (IFERROR($ND272/FRACAS!$AY$1*60,0) - SUMPRODUCT( (FRACAS!$K$5:$K$9999=NQ$2) * IFERROR(FRACAS!$AN$5:$AN$9999,0) ) ) / IFERROR($ND272/FRACAS!$AY$1*60,0), 1 )))</f>
        <v/>
      </c>
      <c r="NR272" s="347" t="str" cm="1">
        <f t="array" ref="NR272">IF($ND272=0,"",(IFERROR( (IFERROR($ND272/FRACAS!$AY$1*60,0) - SUMPRODUCT( (FRACAS!$K$5:$K$9999=NR$2) * IFERROR(FRACAS!$AN$5:$AN$9999,0) ) ) / IFERROR($ND272/FRACAS!$AY$1*60,0), 1 )))</f>
        <v/>
      </c>
      <c r="NS272" s="347" t="str" cm="1">
        <f t="array" ref="NS272">IF($ND272=0,"",(IFERROR( (IFERROR($ND272/FRACAS!$AY$1*60,0) - SUMPRODUCT( (FRACAS!$K$5:$K$9999=NS$2) * IFERROR(FRACAS!$AN$5:$AN$9999,0) ) ) / IFERROR($ND272/FRACAS!$AY$1*60,0), 1 )))</f>
        <v/>
      </c>
      <c r="NT272" s="347" t="str" cm="1">
        <f t="array" ref="NT272">IF($ND272=0,"",(IFERROR( (IFERROR($ND272/FRACAS!$AY$1*60,0) - SUMPRODUCT( (FRACAS!$K$5:$K$9999=NT$2) * IFERROR(FRACAS!$AN$5:$AN$9999,0) ) ) / IFERROR($ND272/FRACAS!$AY$1*60,0), 1 )))</f>
        <v/>
      </c>
      <c r="NU272" s="347" t="str" cm="1">
        <f t="array" ref="NU272">IF($ND272=0,"",(IFERROR( (IFERROR($ND272/FRACAS!$AY$1*60,0) - SUMPRODUCT( (FRACAS!$K$5:$K$9999=NU$2) * IFERROR(FRACAS!$AN$5:$AN$9999,0) ) ) / IFERROR($ND272/FRACAS!$AY$1*60,0), 1 )))</f>
        <v/>
      </c>
      <c r="NV272" s="347" t="str" cm="1">
        <f t="array" ref="NV272">IF($ND272=0,"",(IFERROR( (IFERROR($ND272/FRACAS!$AY$1*60,0) - SUMPRODUCT( (FRACAS!$K$5:$K$9999=NV$2) * IFERROR(FRACAS!$AN$5:$AN$9999,0) ) ) / IFERROR($ND272/FRACAS!$AY$1*60,0), 1 )))</f>
        <v/>
      </c>
      <c r="NW272" s="347" t="str" cm="1">
        <f t="array" ref="NW272">IF($ND272=0,"",(IFERROR( (IFERROR($ND272/FRACAS!$AY$1*60,0) - SUMPRODUCT( (FRACAS!$K$5:$K$9999=NW$2) * IFERROR(FRACAS!$AN$5:$AN$9999,0) ) ) / IFERROR($ND272/FRACAS!$AY$1*60,0), 1 )))</f>
        <v/>
      </c>
      <c r="NX272" s="347" t="str" cm="1">
        <f t="array" ref="NX272">IF($ND272=0,"",(IFERROR( (IFERROR($ND272/FRACAS!$AY$1*60,0) - SUMPRODUCT( (FRACAS!$K$5:$K$9999=NX$2) * IFERROR(FRACAS!$AN$5:$AN$9999,0) ) ) / IFERROR($ND272/FRACAS!$AY$1*60,0), 1 )))</f>
        <v/>
      </c>
      <c r="NY272" s="347" t="str" cm="1">
        <f t="array" ref="NY272">IF($ND272=0,"",(IFERROR( (IFERROR($ND272/FRACAS!$AY$1*60,0) - SUMPRODUCT( (FRACAS!$K$5:$K$9999=NY$2) * IFERROR(FRACAS!$AN$5:$AN$9999,0) ) ) / IFERROR($ND272/FRACAS!$AY$1*60,0), 1 )))</f>
        <v/>
      </c>
      <c r="NZ272" s="347" t="str" cm="1">
        <f t="array" ref="NZ272">IF($ND272=0,"",(IFERROR( (IFERROR($ND272/FRACAS!$AY$1*60,0) - SUMPRODUCT( (FRACAS!$K$5:$K$9999=NZ$2) * IFERROR(FRACAS!$AN$5:$AN$9999,0) ) ) / IFERROR($ND272/FRACAS!$AY$1*60,0), 1 )))</f>
        <v/>
      </c>
      <c r="OA272" s="347" t="str" cm="1">
        <f t="array" ref="OA272">IF($ND272=0,"",(IFERROR( (IFERROR($ND272/FRACAS!$AY$1*60,0) - SUMPRODUCT( (FRACAS!$K$5:$K$9999=OA$2) * IFERROR(FRACAS!$AN$5:$AN$9999,0) ) ) / IFERROR($ND272/FRACAS!$AY$1*60,0), 1 )))</f>
        <v/>
      </c>
      <c r="OB272" s="347" t="str" cm="1">
        <f t="array" ref="OB272">IF($ND272=0,"",(IFERROR( (IFERROR($ND272/FRACAS!$AY$1*60,0) - SUMPRODUCT( (FRACAS!$K$5:$K$9999=OB$2) * IFERROR(FRACAS!$AN$5:$AN$9999,0) ) ) / IFERROR($ND272/FRACAS!$AY$1*60,0), 1 )))</f>
        <v/>
      </c>
      <c r="OC272" s="347" t="str" cm="1">
        <f t="array" ref="OC272">IF($ND272=0,"",(IFERROR( (IFERROR($ND272/FRACAS!$AY$1*60,0) - SUMPRODUCT( (FRACAS!$K$5:$K$9999=OC$2) * IFERROR(FRACAS!$AN$5:$AN$9999,0) ) ) / IFERROR($ND272/FRACAS!$AY$1*60,0), 1 )))</f>
        <v/>
      </c>
      <c r="OD272" s="347" t="str" cm="1">
        <f t="array" ref="OD272">IF($ND272=0,"",(IFERROR( (IFERROR($ND272/FRACAS!$AY$1*60,0) - SUMPRODUCT( (FRACAS!$K$5:$K$9999=OD$2) * IFERROR(FRACAS!$AN$5:$AN$9999,0) ) ) / IFERROR($ND272/FRACAS!$AY$1*60,0), 1 )))</f>
        <v/>
      </c>
      <c r="OE272" s="347" t="str" cm="1">
        <f t="array" ref="OE272">IF($ND272=0,"",(IFERROR( (IFERROR($ND272/FRACAS!$AY$1*60,0) - SUMPRODUCT( (FRACAS!$K$5:$K$9999=OE$2) * IFERROR(FRACAS!$AN$5:$AN$9999,0) ) ) / IFERROR($ND272/FRACAS!$AY$1*60,0), 1 )))</f>
        <v/>
      </c>
      <c r="OF272" s="347" t="str" cm="1">
        <f t="array" ref="OF272">IF($ND272=0,"",(IFERROR( (IFERROR($ND272/FRACAS!$AY$1*60,0) - SUMPRODUCT( (FRACAS!$K$5:$K$9999=OF$2) * IFERROR(FRACAS!$AN$5:$AN$9999,0) ) ) / IFERROR($ND272/FRACAS!$AY$1*60,0), 1 )))</f>
        <v/>
      </c>
      <c r="OG272" s="347" t="str" cm="1">
        <f t="array" ref="OG272">IF($ND272=0,"",(IFERROR( (IFERROR($ND272/FRACAS!$AY$1*60,0) - SUMPRODUCT( (FRACAS!$K$5:$K$9999=OG$2) * IFERROR(FRACAS!$AN$5:$AN$9999,0) ) ) / IFERROR($ND272/FRACAS!$AY$1*60,0), 1 )))</f>
        <v/>
      </c>
      <c r="OH272" s="347" t="str" cm="1">
        <f t="array" ref="OH272">IF($ND272=0,"",(IFERROR( (IFERROR($ND272/FRACAS!$AY$1*60,0) - SUMPRODUCT( (FRACAS!$K$5:$K$9999=OH$2) * IFERROR(FRACAS!$AN$5:$AN$9999,0) ) ) / IFERROR($ND272/FRACAS!$AY$1*60,0), 1 )))</f>
        <v/>
      </c>
      <c r="OI272" s="347" t="str" cm="1">
        <f t="array" ref="OI272">IF($ND272=0,"",(IFERROR( (IFERROR($ND272/FRACAS!$AY$1*60,0) - SUMPRODUCT( (FRACAS!$K$5:$K$9999=OI$2) * IFERROR(FRACAS!$AN$5:$AN$9999,0) ) ) / IFERROR($ND272/FRACAS!$AY$1*60,0), 1 )))</f>
        <v/>
      </c>
      <c r="OJ272" s="347" t="str" cm="1">
        <f t="array" ref="OJ272">IF($ND272=0,"",(IFERROR( (IFERROR($ND272/FRACAS!$AY$1*60,0) - SUMPRODUCT( (FRACAS!$K$5:$K$9999=OJ$2) * IFERROR(FRACAS!$AN$5:$AN$9999,0) ) ) / IFERROR($ND272/FRACAS!$AY$1*60,0), 1 )))</f>
        <v/>
      </c>
      <c r="OK272" s="347" t="str" cm="1">
        <f t="array" ref="OK272">IF($ND272=0,"",(IFERROR( (IFERROR($ND272/FRACAS!$AY$1*60,0) - SUMPRODUCT( (FRACAS!$K$5:$K$9999=OK$2) * IFERROR(FRACAS!$AN$5:$AN$9999,0) ) ) / IFERROR($ND272/FRACAS!$AY$1*60,0), 1 )))</f>
        <v/>
      </c>
      <c r="OL272" s="347" t="str" cm="1">
        <f t="array" ref="OL272">IF($ND272=0,"",(IFERROR( (IFERROR($ND272/FRACAS!$AY$1*60,0) - SUMPRODUCT( (FRACAS!$K$5:$K$9999=OL$2) * IFERROR(FRACAS!$AN$5:$AN$9999,0) ) ) / IFERROR($ND272/FRACAS!$AY$1*60,0), 1 )))</f>
        <v/>
      </c>
      <c r="OM272" s="347" t="str" cm="1">
        <f t="array" ref="OM272">IF($ND272=0,"",(IFERROR( (IFERROR($ND272/FRACAS!$AY$1*60,0) - SUMPRODUCT( (FRACAS!$K$5:$K$9999=OM$2) * IFERROR(FRACAS!$AN$5:$AN$9999,0) ) ) / IFERROR($ND272/FRACAS!$AY$1*60,0), 1 )))</f>
        <v/>
      </c>
      <c r="ON272" s="347" t="str" cm="1">
        <f t="array" ref="ON272">IF($ND272=0,"",(IFERROR( (IFERROR($ND272/FRACAS!$AY$1*60,0) - SUMPRODUCT( (FRACAS!$K$5:$K$9999=ON$2) * IFERROR(FRACAS!$AN$5:$AN$9999,0) ) ) / IFERROR($ND272/FRACAS!$AY$1*60,0), 1 )))</f>
        <v/>
      </c>
    </row>
    <row r="273" spans="2:404" ht="15" customHeight="1">
      <c r="B273" s="301" t="s">
        <v>223</v>
      </c>
      <c r="C273" s="302">
        <v>47137</v>
      </c>
      <c r="D273" s="279"/>
      <c r="E273" s="279"/>
      <c r="F273" s="279"/>
      <c r="G273" s="279"/>
      <c r="H273" s="279"/>
      <c r="I273" s="279"/>
      <c r="J273" s="279"/>
      <c r="K273" s="279"/>
      <c r="L273" s="279"/>
      <c r="M273" s="280"/>
      <c r="N273" s="305"/>
      <c r="O273" s="279"/>
      <c r="P273" s="279"/>
      <c r="Q273" s="279"/>
      <c r="R273" s="279"/>
      <c r="S273" s="279"/>
      <c r="T273" s="279"/>
      <c r="U273" s="279"/>
      <c r="V273" s="279"/>
      <c r="W273" s="279"/>
      <c r="X273" s="279"/>
      <c r="Y273" s="279"/>
      <c r="Z273" s="279"/>
      <c r="AA273" s="279"/>
      <c r="AB273" s="279"/>
      <c r="AC273" s="279"/>
      <c r="AD273" s="279"/>
      <c r="AE273" s="279"/>
      <c r="AF273" s="279"/>
      <c r="AG273" s="279"/>
      <c r="AH273" s="279"/>
      <c r="AI273" s="279"/>
      <c r="AJ273" s="279"/>
      <c r="AK273" s="279"/>
      <c r="AL273" s="279"/>
      <c r="AM273" s="279"/>
      <c r="AN273" s="279"/>
      <c r="AO273" s="279"/>
      <c r="AP273" s="279"/>
      <c r="AQ273" s="279"/>
      <c r="AR273" s="279"/>
      <c r="AS273" s="279"/>
      <c r="AT273" s="279"/>
      <c r="AU273" s="279"/>
      <c r="AV273" s="279"/>
      <c r="AW273" s="279"/>
      <c r="AX273" s="279"/>
      <c r="AY273" s="279"/>
      <c r="AZ273" s="279"/>
      <c r="BA273" s="280"/>
      <c r="BB273" s="266"/>
      <c r="BD273" s="352"/>
      <c r="BE273" s="352"/>
      <c r="BF273" s="352"/>
      <c r="BG273" s="352"/>
      <c r="BH273" s="352"/>
      <c r="BI273" s="352"/>
      <c r="BJ273" s="352"/>
      <c r="BK273" s="352"/>
      <c r="BL273" s="352"/>
      <c r="BM273" s="352"/>
      <c r="BN273" s="352"/>
      <c r="BO273" s="352"/>
      <c r="BP273" s="352"/>
      <c r="BQ273" s="352"/>
      <c r="BR273" s="352"/>
      <c r="BS273" s="352"/>
      <c r="BT273" s="352"/>
      <c r="BU273" s="352"/>
      <c r="BV273" s="352"/>
      <c r="BW273" s="352"/>
      <c r="BX273" s="352"/>
      <c r="BY273" s="352"/>
      <c r="BZ273" s="352"/>
      <c r="CA273" s="352"/>
      <c r="CB273" s="352"/>
      <c r="CC273" s="352"/>
      <c r="CD273" s="352"/>
      <c r="CE273" s="352"/>
      <c r="CF273" s="352"/>
      <c r="CG273" s="352"/>
      <c r="CH273" s="352"/>
      <c r="CI273" s="352"/>
      <c r="CJ273" s="352"/>
      <c r="CK273" s="352"/>
      <c r="CL273" s="352"/>
      <c r="CM273" s="352"/>
      <c r="CN273" s="352"/>
      <c r="CO273" s="352"/>
      <c r="CP273" s="352"/>
      <c r="CQ273" s="352"/>
      <c r="CR273" s="352"/>
      <c r="CS273" s="352"/>
      <c r="CT273" s="352"/>
      <c r="CU273" s="352"/>
      <c r="CV273" s="352"/>
      <c r="CW273" s="352"/>
      <c r="CX273" s="352"/>
      <c r="CY273" s="352"/>
      <c r="CZ273" s="352"/>
      <c r="DA273" s="352"/>
      <c r="DC273" s="266">
        <f t="shared" si="24"/>
        <v>0</v>
      </c>
      <c r="DD273" s="302" t="str">
        <f t="shared" si="25"/>
        <v/>
      </c>
      <c r="DE273" s="328" t="str">
        <f>IF(D273&gt; 0,(COUNTIFS(FRACAS!$B$5:$B$9997, D$4, FRACAS!$D$5:$D$9997, "&lt;="&amp;D273)), "" )</f>
        <v/>
      </c>
      <c r="DF273" s="282" t="str">
        <f>IF(E273&gt; 0,(COUNTIFS(FRACAS!$B$5:$B$9997, E$4, FRACAS!$D$5:$D$9997, "&lt;="&amp;E273)), "" )</f>
        <v/>
      </c>
      <c r="DG273" s="282" t="str">
        <f>IF(F273&gt; 0,(COUNTIFS(FRACAS!$B$5:$B$9997, F$4, FRACAS!$D$5:$D$9997, "&lt;="&amp;F273)), "" )</f>
        <v/>
      </c>
      <c r="DH273" s="282" t="str">
        <f>IF(G273&gt; 0,(COUNTIFS(FRACAS!$B$5:$B$9997, G$4, FRACAS!$D$5:$D$9997, "&lt;="&amp;G273)), "" )</f>
        <v/>
      </c>
      <c r="DI273" s="282" t="str">
        <f>IF(H273&gt; 0,(COUNTIFS(FRACAS!$B$5:$B$9997, H$4, FRACAS!$D$5:$D$9997, "&lt;="&amp;H273)), "" )</f>
        <v/>
      </c>
      <c r="DJ273" s="282" t="str">
        <f>IF(I273&gt; 0,(COUNTIFS(FRACAS!$B$5:$B$9997, I$4, FRACAS!$D$5:$D$9997, "&lt;="&amp;I273)), "" )</f>
        <v/>
      </c>
      <c r="DK273" s="282" t="str">
        <f>IF(J273&gt; 0,(COUNTIFS(FRACAS!$B$5:$B$9997, J$4, FRACAS!$D$5:$D$9997, "&lt;="&amp;J273)), "" )</f>
        <v/>
      </c>
      <c r="DL273" s="282" t="str">
        <f>IF(K273&gt; 0,(COUNTIFS(FRACAS!$B$5:$B$9997, K$4, FRACAS!$D$5:$D$9997, "&lt;="&amp;K273)), "" )</f>
        <v/>
      </c>
      <c r="DM273" s="282" t="str">
        <f>IF(L273&gt; 0,(COUNTIFS(FRACAS!$B$5:$B$9997, L$4, FRACAS!$D$5:$D$9997, "&lt;="&amp;L273)), "" )</f>
        <v/>
      </c>
      <c r="DN273" s="282" t="str">
        <f>IF(M273&gt; 0,(COUNTIFS(FRACAS!$B$5:$B$9997, M$4, FRACAS!$D$5:$D$9997, "&lt;="&amp;M273)), "" )</f>
        <v/>
      </c>
      <c r="DO273" s="308"/>
      <c r="DP273" s="276"/>
      <c r="DQ273" s="276"/>
      <c r="DR273" s="276"/>
      <c r="DS273" s="276"/>
      <c r="DT273" s="276"/>
      <c r="DU273" s="276"/>
      <c r="DV273" s="276"/>
      <c r="DW273" s="276"/>
      <c r="DX273" s="276"/>
      <c r="DY273" s="276"/>
      <c r="DZ273" s="276"/>
      <c r="EA273" s="276"/>
      <c r="EB273" s="276"/>
      <c r="EC273" s="276"/>
      <c r="ED273" s="276"/>
      <c r="EE273" s="276"/>
      <c r="EF273" s="276"/>
      <c r="EG273" s="276"/>
      <c r="EH273" s="276"/>
      <c r="EI273" s="276"/>
      <c r="EJ273" s="276"/>
      <c r="EK273" s="276"/>
      <c r="EL273" s="276"/>
      <c r="EM273" s="276"/>
      <c r="EN273" s="276"/>
      <c r="EO273" s="276"/>
      <c r="EP273" s="276"/>
      <c r="EQ273" s="276"/>
      <c r="ER273" s="276"/>
      <c r="ES273" s="276"/>
      <c r="ET273" s="276"/>
      <c r="EU273" s="276"/>
      <c r="EV273" s="276"/>
      <c r="EW273" s="276"/>
      <c r="EX273" s="276"/>
      <c r="EY273" s="276"/>
      <c r="EZ273" s="276"/>
      <c r="FA273" s="276"/>
      <c r="FB273" s="277"/>
      <c r="JN273" s="310"/>
      <c r="JO273" s="309"/>
      <c r="JP273" s="309"/>
      <c r="JQ273" s="309"/>
      <c r="JR273" s="309"/>
      <c r="JS273" s="309"/>
      <c r="JT273" s="309"/>
      <c r="JU273" s="309"/>
      <c r="JV273" s="309"/>
      <c r="JW273" s="309"/>
      <c r="JX273" s="309"/>
      <c r="JY273" s="309"/>
      <c r="JZ273" s="309"/>
      <c r="KA273" s="309"/>
      <c r="KB273" s="309"/>
      <c r="KC273" s="309"/>
      <c r="KD273" s="309"/>
      <c r="KE273" s="309"/>
      <c r="KF273" s="309"/>
      <c r="KG273" s="309"/>
      <c r="KH273" s="309"/>
      <c r="KI273" s="309"/>
      <c r="KJ273" s="309"/>
      <c r="KK273" s="309"/>
      <c r="KL273" s="309"/>
      <c r="KM273" s="309"/>
      <c r="KN273" s="309"/>
      <c r="KO273" s="309"/>
      <c r="KP273" s="309"/>
      <c r="KQ273" s="309"/>
      <c r="KR273" s="309"/>
      <c r="KS273" s="309"/>
      <c r="KT273" s="309"/>
      <c r="KU273" s="309"/>
      <c r="KV273" s="309"/>
      <c r="KW273" s="309"/>
      <c r="KX273" s="309"/>
      <c r="KY273" s="309"/>
      <c r="KZ273" s="309"/>
      <c r="LA273" s="309"/>
      <c r="LC273" s="302" t="str">
        <f t="shared" si="27"/>
        <v/>
      </c>
      <c r="LD273" s="354" t="str" cm="1">
        <f t="array" ref="LD273">IFERROR(
    (((D273/FRACAS!$AY$1)*60))
    /
    (((D273/FRACAS!$AY$1)*60) + SUMPRODUCT((FRACAS!$B$5:$B$9997=D$4)*(FRACAS!$D$5:$D$9997&lt;=D273)*(IFERROR(FRACAS!$AM$5:$AM$9997,0)))
    ),"")</f>
        <v/>
      </c>
      <c r="LE273" s="354" t="str" cm="1">
        <f t="array" ref="LE273">IFERROR(
    (((E273/FRACAS!$AY$1)*60))
    /
    (((E273/FRACAS!$AY$1)*60) + SUMPRODUCT((FRACAS!$B$5:$B$9997=E$4)*(FRACAS!$D$5:$D$9997&lt;=E273)*(IFERROR(FRACAS!$AM$5:$AM$9997,0)))
    ),"")</f>
        <v/>
      </c>
      <c r="LF273" s="354" t="str" cm="1">
        <f t="array" ref="LF273">IFERROR(
    (((F273/FRACAS!$AY$1)*60))
    /
    (((F273/FRACAS!$AY$1)*60) + SUMPRODUCT((FRACAS!$B$5:$B$9997=F$4)*(FRACAS!$D$5:$D$9997&lt;=F273)*(IFERROR(FRACAS!$AM$5:$AM$9997,0)))
    ),"")</f>
        <v/>
      </c>
      <c r="LG273" s="354" t="str" cm="1">
        <f t="array" ref="LG273">IFERROR(
    (((G273/FRACAS!$AY$1)*60))
    /
    (((G273/FRACAS!$AY$1)*60) + SUMPRODUCT((FRACAS!$B$5:$B$9997=G$4)*(FRACAS!$D$5:$D$9997&lt;=G273)*(IFERROR(FRACAS!$AM$5:$AM$9997,0)))
    ),"")</f>
        <v/>
      </c>
      <c r="LH273" s="354" t="str" cm="1">
        <f t="array" ref="LH273">IFERROR(
    (((H273/FRACAS!$AY$1)*60))
    /
    (((H273/FRACAS!$AY$1)*60) + SUMPRODUCT((FRACAS!$B$5:$B$9997=H$4)*(FRACAS!$D$5:$D$9997&lt;=H273)*(IFERROR(FRACAS!$AM$5:$AM$9997,0)))
    ),"")</f>
        <v/>
      </c>
      <c r="LI273" s="354" t="str" cm="1">
        <f t="array" ref="LI273">IFERROR(
    (((I273/FRACAS!$AY$1)*60))
    /
    (((I273/FRACAS!$AY$1)*60) + SUMPRODUCT((FRACAS!$B$5:$B$9997=I$4)*(FRACAS!$D$5:$D$9997&lt;=I273)*(IFERROR(FRACAS!$AM$5:$AM$9997,0)))
    ),"")</f>
        <v/>
      </c>
      <c r="LJ273" s="354" t="str" cm="1">
        <f t="array" ref="LJ273">IFERROR(
    (((J273/FRACAS!$AY$1)*60))
    /
    (((J273/FRACAS!$AY$1)*60) + SUMPRODUCT((FRACAS!$B$5:$B$9997=J$4)*(FRACAS!$D$5:$D$9997&lt;=J273)*(IFERROR(FRACAS!$AM$5:$AM$9997,0)))
    ),"")</f>
        <v/>
      </c>
      <c r="LK273" s="354" t="str" cm="1">
        <f t="array" ref="LK273">IFERROR(
    (((K273/FRACAS!$AY$1)*60))
    /
    (((K273/FRACAS!$AY$1)*60) + SUMPRODUCT((FRACAS!$B$5:$B$9997=K$4)*(FRACAS!$D$5:$D$9997&lt;=K273)*(IFERROR(FRACAS!$AM$5:$AM$9997,0)))
    ),"")</f>
        <v/>
      </c>
      <c r="LL273" s="354" t="str" cm="1">
        <f t="array" ref="LL273">IFERROR(
    (((L273/FRACAS!$AY$1)*60))
    /
    (((L273/FRACAS!$AY$1)*60) + SUMPRODUCT((FRACAS!$B$5:$B$9997=L$4)*(FRACAS!$D$5:$D$9997&lt;=L273)*(IFERROR(FRACAS!$AM$5:$AM$9997,0)))
    ),"")</f>
        <v/>
      </c>
      <c r="LM273" s="354" t="str" cm="1">
        <f t="array" ref="LM273">IFERROR(
    (((M273/FRACAS!$AY$1)*60))
    /
    (((M273/FRACAS!$AY$1)*60) + SUMPRODUCT((FRACAS!$B$5:$B$9997=M$4)*(FRACAS!$D$5:$D$9997&lt;=M273)*(IFERROR(FRACAS!$AM$5:$AM$9997,0)))
    ),"")</f>
        <v/>
      </c>
      <c r="LN273" s="308"/>
      <c r="LO273" s="276"/>
      <c r="LP273" s="276"/>
      <c r="LQ273" s="276"/>
      <c r="LR273" s="276"/>
      <c r="LS273" s="276"/>
      <c r="LT273" s="276"/>
      <c r="LU273" s="276"/>
      <c r="LV273" s="276"/>
      <c r="LW273" s="276"/>
      <c r="LX273" s="276"/>
      <c r="LY273" s="276"/>
      <c r="LZ273" s="276"/>
      <c r="MA273" s="276"/>
      <c r="MB273" s="276"/>
      <c r="MC273" s="276"/>
      <c r="MD273" s="276"/>
      <c r="ME273" s="276"/>
      <c r="MF273" s="276"/>
      <c r="MG273" s="276"/>
      <c r="MH273" s="276"/>
      <c r="MI273" s="276"/>
      <c r="MJ273" s="276"/>
      <c r="MK273" s="276"/>
      <c r="ML273" s="276"/>
      <c r="MM273" s="276"/>
      <c r="MN273" s="276"/>
      <c r="MO273" s="276"/>
      <c r="MP273" s="276"/>
      <c r="MQ273" s="276"/>
      <c r="MR273" s="276"/>
      <c r="MS273" s="276"/>
      <c r="MT273" s="276"/>
      <c r="MU273" s="276"/>
      <c r="MV273" s="276"/>
      <c r="MW273" s="276"/>
      <c r="MX273" s="276"/>
      <c r="MY273" s="276"/>
      <c r="MZ273" s="276"/>
      <c r="NA273" s="277"/>
      <c r="ND273" s="345">
        <f t="shared" si="28"/>
        <v>0</v>
      </c>
      <c r="NE273" s="346" t="str">
        <f t="shared" si="26"/>
        <v/>
      </c>
      <c r="NF273" s="347" t="str" cm="1">
        <f t="array" ref="NF273">IF($ND273=0,"",(IFERROR( (IFERROR($ND273/FRACAS!$AY$1*60,0) - SUMPRODUCT( (FRACAS!$K$5:$K$9999=NF$2) * IFERROR(FRACAS!$AN$5:$AN$9999,0) ) ) / IFERROR($ND273/FRACAS!$AY$1*60,0), 1 )))</f>
        <v/>
      </c>
      <c r="NG273" s="347" t="str" cm="1">
        <f t="array" ref="NG273">IF($ND273=0,"",(IFERROR( (IFERROR($ND273/FRACAS!$AY$1*60,0) - SUMPRODUCT( (FRACAS!$K$5:$K$9999=NG$2) * IFERROR(FRACAS!$AN$5:$AN$9999,0) ) ) / IFERROR($ND273/FRACAS!$AY$1*60,0), 1 )))</f>
        <v/>
      </c>
      <c r="NH273" s="347" t="str" cm="1">
        <f t="array" ref="NH273">IF($ND273=0,"",(IFERROR( (IFERROR($ND273/FRACAS!$AY$1*60,0) - SUMPRODUCT( (FRACAS!$K$5:$K$9999=NH$2) * IFERROR(FRACAS!$AN$5:$AN$9999,0) ) ) / IFERROR($ND273/FRACAS!$AY$1*60,0), 1 )))</f>
        <v/>
      </c>
      <c r="NI273" s="347" t="str" cm="1">
        <f t="array" ref="NI273">IF($ND273=0,"",(IFERROR( (IFERROR($ND273/FRACAS!$AY$1*60,0) - SUMPRODUCT( (FRACAS!$K$5:$K$9999=NI$2) * IFERROR(FRACAS!$AN$5:$AN$9999,0) ) ) / IFERROR($ND273/FRACAS!$AY$1*60,0), 1 )))</f>
        <v/>
      </c>
      <c r="NJ273" s="347" t="str" cm="1">
        <f t="array" ref="NJ273">IF($ND273=0,"",(IFERROR( (IFERROR($ND273/FRACAS!$AY$1*60,0) - SUMPRODUCT( (FRACAS!$K$5:$K$9999=NJ$2) * IFERROR(FRACAS!$AN$5:$AN$9999,0) ) ) / IFERROR($ND273/FRACAS!$AY$1*60,0), 1 )))</f>
        <v/>
      </c>
      <c r="NK273" s="347" t="str" cm="1">
        <f t="array" ref="NK273">IF($ND273=0,"",(IFERROR( (IFERROR($ND273/FRACAS!$AY$1*60,0) - SUMPRODUCT( (FRACAS!$K$5:$K$9999=NK$2) * IFERROR(FRACAS!$AN$5:$AN$9999,0) ) ) / IFERROR($ND273/FRACAS!$AY$1*60,0), 1 )))</f>
        <v/>
      </c>
      <c r="NL273" s="347" t="str" cm="1">
        <f t="array" ref="NL273">IF($ND273=0,"",(IFERROR( (IFERROR($ND273/FRACAS!$AY$1*60,0) - SUMPRODUCT( (FRACAS!$K$5:$K$9999=NL$2) * IFERROR(FRACAS!$AN$5:$AN$9999,0) ) ) / IFERROR($ND273/FRACAS!$AY$1*60,0), 1 )))</f>
        <v/>
      </c>
      <c r="NM273" s="347" t="str" cm="1">
        <f t="array" ref="NM273">IF($ND273=0,"",(IFERROR( (IFERROR($ND273/FRACAS!$AY$1*60,0) - SUMPRODUCT( (FRACAS!$K$5:$K$9999=NM$2) * IFERROR(FRACAS!$AN$5:$AN$9999,0) ) ) / IFERROR($ND273/FRACAS!$AY$1*60,0), 1 )))</f>
        <v/>
      </c>
      <c r="NN273" s="347" t="str" cm="1">
        <f t="array" ref="NN273">IF($ND273=0,"",(IFERROR( (IFERROR($ND273/FRACAS!$AY$1*60,0) - SUMPRODUCT( (FRACAS!$K$5:$K$9999=NN$2) * IFERROR(FRACAS!$AN$5:$AN$9999,0) ) ) / IFERROR($ND273/FRACAS!$AY$1*60,0), 1 )))</f>
        <v/>
      </c>
      <c r="NO273" s="347" t="str" cm="1">
        <f t="array" ref="NO273">IF($ND273=0,"",(IFERROR( (IFERROR($ND273/FRACAS!$AY$1*60,0) - SUMPRODUCT( (FRACAS!$K$5:$K$9999=NO$2) * IFERROR(FRACAS!$AN$5:$AN$9999,0) ) ) / IFERROR($ND273/FRACAS!$AY$1*60,0), 1 )))</f>
        <v/>
      </c>
      <c r="NP273" s="347" t="str" cm="1">
        <f t="array" ref="NP273">IF($ND273=0,"",(IFERROR( (IFERROR($ND273/FRACAS!$AY$1*60,0) - SUMPRODUCT( (FRACAS!$K$5:$K$9999=NP$2) * IFERROR(FRACAS!$AN$5:$AN$9999,0) ) ) / IFERROR($ND273/FRACAS!$AY$1*60,0), 1 )))</f>
        <v/>
      </c>
      <c r="NQ273" s="347" t="str" cm="1">
        <f t="array" ref="NQ273">IF($ND273=0,"",(IFERROR( (IFERROR($ND273/FRACAS!$AY$1*60,0) - SUMPRODUCT( (FRACAS!$K$5:$K$9999=NQ$2) * IFERROR(FRACAS!$AN$5:$AN$9999,0) ) ) / IFERROR($ND273/FRACAS!$AY$1*60,0), 1 )))</f>
        <v/>
      </c>
      <c r="NR273" s="347" t="str" cm="1">
        <f t="array" ref="NR273">IF($ND273=0,"",(IFERROR( (IFERROR($ND273/FRACAS!$AY$1*60,0) - SUMPRODUCT( (FRACAS!$K$5:$K$9999=NR$2) * IFERROR(FRACAS!$AN$5:$AN$9999,0) ) ) / IFERROR($ND273/FRACAS!$AY$1*60,0), 1 )))</f>
        <v/>
      </c>
      <c r="NS273" s="347" t="str" cm="1">
        <f t="array" ref="NS273">IF($ND273=0,"",(IFERROR( (IFERROR($ND273/FRACAS!$AY$1*60,0) - SUMPRODUCT( (FRACAS!$K$5:$K$9999=NS$2) * IFERROR(FRACAS!$AN$5:$AN$9999,0) ) ) / IFERROR($ND273/FRACAS!$AY$1*60,0), 1 )))</f>
        <v/>
      </c>
      <c r="NT273" s="347" t="str" cm="1">
        <f t="array" ref="NT273">IF($ND273=0,"",(IFERROR( (IFERROR($ND273/FRACAS!$AY$1*60,0) - SUMPRODUCT( (FRACAS!$K$5:$K$9999=NT$2) * IFERROR(FRACAS!$AN$5:$AN$9999,0) ) ) / IFERROR($ND273/FRACAS!$AY$1*60,0), 1 )))</f>
        <v/>
      </c>
      <c r="NU273" s="347" t="str" cm="1">
        <f t="array" ref="NU273">IF($ND273=0,"",(IFERROR( (IFERROR($ND273/FRACAS!$AY$1*60,0) - SUMPRODUCT( (FRACAS!$K$5:$K$9999=NU$2) * IFERROR(FRACAS!$AN$5:$AN$9999,0) ) ) / IFERROR($ND273/FRACAS!$AY$1*60,0), 1 )))</f>
        <v/>
      </c>
      <c r="NV273" s="347" t="str" cm="1">
        <f t="array" ref="NV273">IF($ND273=0,"",(IFERROR( (IFERROR($ND273/FRACAS!$AY$1*60,0) - SUMPRODUCT( (FRACAS!$K$5:$K$9999=NV$2) * IFERROR(FRACAS!$AN$5:$AN$9999,0) ) ) / IFERROR($ND273/FRACAS!$AY$1*60,0), 1 )))</f>
        <v/>
      </c>
      <c r="NW273" s="347" t="str" cm="1">
        <f t="array" ref="NW273">IF($ND273=0,"",(IFERROR( (IFERROR($ND273/FRACAS!$AY$1*60,0) - SUMPRODUCT( (FRACAS!$K$5:$K$9999=NW$2) * IFERROR(FRACAS!$AN$5:$AN$9999,0) ) ) / IFERROR($ND273/FRACAS!$AY$1*60,0), 1 )))</f>
        <v/>
      </c>
      <c r="NX273" s="347" t="str" cm="1">
        <f t="array" ref="NX273">IF($ND273=0,"",(IFERROR( (IFERROR($ND273/FRACAS!$AY$1*60,0) - SUMPRODUCT( (FRACAS!$K$5:$K$9999=NX$2) * IFERROR(FRACAS!$AN$5:$AN$9999,0) ) ) / IFERROR($ND273/FRACAS!$AY$1*60,0), 1 )))</f>
        <v/>
      </c>
      <c r="NY273" s="347" t="str" cm="1">
        <f t="array" ref="NY273">IF($ND273=0,"",(IFERROR( (IFERROR($ND273/FRACAS!$AY$1*60,0) - SUMPRODUCT( (FRACAS!$K$5:$K$9999=NY$2) * IFERROR(FRACAS!$AN$5:$AN$9999,0) ) ) / IFERROR($ND273/FRACAS!$AY$1*60,0), 1 )))</f>
        <v/>
      </c>
      <c r="NZ273" s="347" t="str" cm="1">
        <f t="array" ref="NZ273">IF($ND273=0,"",(IFERROR( (IFERROR($ND273/FRACAS!$AY$1*60,0) - SUMPRODUCT( (FRACAS!$K$5:$K$9999=NZ$2) * IFERROR(FRACAS!$AN$5:$AN$9999,0) ) ) / IFERROR($ND273/FRACAS!$AY$1*60,0), 1 )))</f>
        <v/>
      </c>
      <c r="OA273" s="347" t="str" cm="1">
        <f t="array" ref="OA273">IF($ND273=0,"",(IFERROR( (IFERROR($ND273/FRACAS!$AY$1*60,0) - SUMPRODUCT( (FRACAS!$K$5:$K$9999=OA$2) * IFERROR(FRACAS!$AN$5:$AN$9999,0) ) ) / IFERROR($ND273/FRACAS!$AY$1*60,0), 1 )))</f>
        <v/>
      </c>
      <c r="OB273" s="347" t="str" cm="1">
        <f t="array" ref="OB273">IF($ND273=0,"",(IFERROR( (IFERROR($ND273/FRACAS!$AY$1*60,0) - SUMPRODUCT( (FRACAS!$K$5:$K$9999=OB$2) * IFERROR(FRACAS!$AN$5:$AN$9999,0) ) ) / IFERROR($ND273/FRACAS!$AY$1*60,0), 1 )))</f>
        <v/>
      </c>
      <c r="OC273" s="347" t="str" cm="1">
        <f t="array" ref="OC273">IF($ND273=0,"",(IFERROR( (IFERROR($ND273/FRACAS!$AY$1*60,0) - SUMPRODUCT( (FRACAS!$K$5:$K$9999=OC$2) * IFERROR(FRACAS!$AN$5:$AN$9999,0) ) ) / IFERROR($ND273/FRACAS!$AY$1*60,0), 1 )))</f>
        <v/>
      </c>
      <c r="OD273" s="347" t="str" cm="1">
        <f t="array" ref="OD273">IF($ND273=0,"",(IFERROR( (IFERROR($ND273/FRACAS!$AY$1*60,0) - SUMPRODUCT( (FRACAS!$K$5:$K$9999=OD$2) * IFERROR(FRACAS!$AN$5:$AN$9999,0) ) ) / IFERROR($ND273/FRACAS!$AY$1*60,0), 1 )))</f>
        <v/>
      </c>
      <c r="OE273" s="347" t="str" cm="1">
        <f t="array" ref="OE273">IF($ND273=0,"",(IFERROR( (IFERROR($ND273/FRACAS!$AY$1*60,0) - SUMPRODUCT( (FRACAS!$K$5:$K$9999=OE$2) * IFERROR(FRACAS!$AN$5:$AN$9999,0) ) ) / IFERROR($ND273/FRACAS!$AY$1*60,0), 1 )))</f>
        <v/>
      </c>
      <c r="OF273" s="347" t="str" cm="1">
        <f t="array" ref="OF273">IF($ND273=0,"",(IFERROR( (IFERROR($ND273/FRACAS!$AY$1*60,0) - SUMPRODUCT( (FRACAS!$K$5:$K$9999=OF$2) * IFERROR(FRACAS!$AN$5:$AN$9999,0) ) ) / IFERROR($ND273/FRACAS!$AY$1*60,0), 1 )))</f>
        <v/>
      </c>
      <c r="OG273" s="347" t="str" cm="1">
        <f t="array" ref="OG273">IF($ND273=0,"",(IFERROR( (IFERROR($ND273/FRACAS!$AY$1*60,0) - SUMPRODUCT( (FRACAS!$K$5:$K$9999=OG$2) * IFERROR(FRACAS!$AN$5:$AN$9999,0) ) ) / IFERROR($ND273/FRACAS!$AY$1*60,0), 1 )))</f>
        <v/>
      </c>
      <c r="OH273" s="347" t="str" cm="1">
        <f t="array" ref="OH273">IF($ND273=0,"",(IFERROR( (IFERROR($ND273/FRACAS!$AY$1*60,0) - SUMPRODUCT( (FRACAS!$K$5:$K$9999=OH$2) * IFERROR(FRACAS!$AN$5:$AN$9999,0) ) ) / IFERROR($ND273/FRACAS!$AY$1*60,0), 1 )))</f>
        <v/>
      </c>
      <c r="OI273" s="347" t="str" cm="1">
        <f t="array" ref="OI273">IF($ND273=0,"",(IFERROR( (IFERROR($ND273/FRACAS!$AY$1*60,0) - SUMPRODUCT( (FRACAS!$K$5:$K$9999=OI$2) * IFERROR(FRACAS!$AN$5:$AN$9999,0) ) ) / IFERROR($ND273/FRACAS!$AY$1*60,0), 1 )))</f>
        <v/>
      </c>
      <c r="OJ273" s="347" t="str" cm="1">
        <f t="array" ref="OJ273">IF($ND273=0,"",(IFERROR( (IFERROR($ND273/FRACAS!$AY$1*60,0) - SUMPRODUCT( (FRACAS!$K$5:$K$9999=OJ$2) * IFERROR(FRACAS!$AN$5:$AN$9999,0) ) ) / IFERROR($ND273/FRACAS!$AY$1*60,0), 1 )))</f>
        <v/>
      </c>
      <c r="OK273" s="347" t="str" cm="1">
        <f t="array" ref="OK273">IF($ND273=0,"",(IFERROR( (IFERROR($ND273/FRACAS!$AY$1*60,0) - SUMPRODUCT( (FRACAS!$K$5:$K$9999=OK$2) * IFERROR(FRACAS!$AN$5:$AN$9999,0) ) ) / IFERROR($ND273/FRACAS!$AY$1*60,0), 1 )))</f>
        <v/>
      </c>
      <c r="OL273" s="347" t="str" cm="1">
        <f t="array" ref="OL273">IF($ND273=0,"",(IFERROR( (IFERROR($ND273/FRACAS!$AY$1*60,0) - SUMPRODUCT( (FRACAS!$K$5:$K$9999=OL$2) * IFERROR(FRACAS!$AN$5:$AN$9999,0) ) ) / IFERROR($ND273/FRACAS!$AY$1*60,0), 1 )))</f>
        <v/>
      </c>
      <c r="OM273" s="347" t="str" cm="1">
        <f t="array" ref="OM273">IF($ND273=0,"",(IFERROR( (IFERROR($ND273/FRACAS!$AY$1*60,0) - SUMPRODUCT( (FRACAS!$K$5:$K$9999=OM$2) * IFERROR(FRACAS!$AN$5:$AN$9999,0) ) ) / IFERROR($ND273/FRACAS!$AY$1*60,0), 1 )))</f>
        <v/>
      </c>
      <c r="ON273" s="347" t="str" cm="1">
        <f t="array" ref="ON273">IF($ND273=0,"",(IFERROR( (IFERROR($ND273/FRACAS!$AY$1*60,0) - SUMPRODUCT( (FRACAS!$K$5:$K$9999=ON$2) * IFERROR(FRACAS!$AN$5:$AN$9999,0) ) ) / IFERROR($ND273/FRACAS!$AY$1*60,0), 1 )))</f>
        <v/>
      </c>
    </row>
    <row r="274" spans="2:404" ht="15" customHeight="1">
      <c r="B274" s="301" t="s">
        <v>224</v>
      </c>
      <c r="C274" s="302">
        <v>47144</v>
      </c>
      <c r="D274" s="279"/>
      <c r="E274" s="279"/>
      <c r="F274" s="279"/>
      <c r="G274" s="279"/>
      <c r="H274" s="279"/>
      <c r="I274" s="279"/>
      <c r="J274" s="279"/>
      <c r="K274" s="279"/>
      <c r="L274" s="279"/>
      <c r="M274" s="280"/>
      <c r="N274" s="305"/>
      <c r="O274" s="279"/>
      <c r="P274" s="279"/>
      <c r="Q274" s="279"/>
      <c r="R274" s="279"/>
      <c r="S274" s="279"/>
      <c r="T274" s="279"/>
      <c r="U274" s="279"/>
      <c r="V274" s="279"/>
      <c r="W274" s="279"/>
      <c r="X274" s="279"/>
      <c r="Y274" s="279"/>
      <c r="Z274" s="279"/>
      <c r="AA274" s="279"/>
      <c r="AB274" s="279"/>
      <c r="AC274" s="279"/>
      <c r="AD274" s="279"/>
      <c r="AE274" s="279"/>
      <c r="AF274" s="279"/>
      <c r="AG274" s="279"/>
      <c r="AH274" s="279"/>
      <c r="AI274" s="279"/>
      <c r="AJ274" s="279"/>
      <c r="AK274" s="279"/>
      <c r="AL274" s="279"/>
      <c r="AM274" s="279"/>
      <c r="AN274" s="279"/>
      <c r="AO274" s="279"/>
      <c r="AP274" s="279"/>
      <c r="AQ274" s="279"/>
      <c r="AR274" s="279"/>
      <c r="AS274" s="279"/>
      <c r="AT274" s="279"/>
      <c r="AU274" s="279"/>
      <c r="AV274" s="279"/>
      <c r="AW274" s="279"/>
      <c r="AX274" s="279"/>
      <c r="AY274" s="279"/>
      <c r="AZ274" s="279"/>
      <c r="BA274" s="280"/>
      <c r="BB274" s="266"/>
      <c r="BD274" s="352"/>
      <c r="BE274" s="352"/>
      <c r="BF274" s="352"/>
      <c r="BG274" s="352"/>
      <c r="BH274" s="352"/>
      <c r="BI274" s="352"/>
      <c r="BJ274" s="352"/>
      <c r="BK274" s="352"/>
      <c r="BL274" s="352"/>
      <c r="BM274" s="352"/>
      <c r="BN274" s="352"/>
      <c r="BO274" s="352"/>
      <c r="BP274" s="352"/>
      <c r="BQ274" s="352"/>
      <c r="BR274" s="352"/>
      <c r="BS274" s="352"/>
      <c r="BT274" s="352"/>
      <c r="BU274" s="352"/>
      <c r="BV274" s="352"/>
      <c r="BW274" s="352"/>
      <c r="BX274" s="352"/>
      <c r="BY274" s="352"/>
      <c r="BZ274" s="352"/>
      <c r="CA274" s="352"/>
      <c r="CB274" s="352"/>
      <c r="CC274" s="352"/>
      <c r="CD274" s="352"/>
      <c r="CE274" s="352"/>
      <c r="CF274" s="352"/>
      <c r="CG274" s="352"/>
      <c r="CH274" s="352"/>
      <c r="CI274" s="352"/>
      <c r="CJ274" s="352"/>
      <c r="CK274" s="352"/>
      <c r="CL274" s="352"/>
      <c r="CM274" s="352"/>
      <c r="CN274" s="352"/>
      <c r="CO274" s="352"/>
      <c r="CP274" s="352"/>
      <c r="CQ274" s="352"/>
      <c r="CR274" s="352"/>
      <c r="CS274" s="352"/>
      <c r="CT274" s="352"/>
      <c r="CU274" s="352"/>
      <c r="CV274" s="352"/>
      <c r="CW274" s="352"/>
      <c r="CX274" s="352"/>
      <c r="CY274" s="352"/>
      <c r="CZ274" s="352"/>
      <c r="DA274" s="352"/>
      <c r="DC274" s="266">
        <f t="shared" si="24"/>
        <v>0</v>
      </c>
      <c r="DD274" s="302" t="str">
        <f t="shared" si="25"/>
        <v/>
      </c>
      <c r="DE274" s="328" t="str">
        <f>IF(D274&gt; 0,(COUNTIFS(FRACAS!$B$5:$B$9997, D$4, FRACAS!$D$5:$D$9997, "&lt;="&amp;D274)), "" )</f>
        <v/>
      </c>
      <c r="DF274" s="282" t="str">
        <f>IF(E274&gt; 0,(COUNTIFS(FRACAS!$B$5:$B$9997, E$4, FRACAS!$D$5:$D$9997, "&lt;="&amp;E274)), "" )</f>
        <v/>
      </c>
      <c r="DG274" s="282" t="str">
        <f>IF(F274&gt; 0,(COUNTIFS(FRACAS!$B$5:$B$9997, F$4, FRACAS!$D$5:$D$9997, "&lt;="&amp;F274)), "" )</f>
        <v/>
      </c>
      <c r="DH274" s="282" t="str">
        <f>IF(G274&gt; 0,(COUNTIFS(FRACAS!$B$5:$B$9997, G$4, FRACAS!$D$5:$D$9997, "&lt;="&amp;G274)), "" )</f>
        <v/>
      </c>
      <c r="DI274" s="282" t="str">
        <f>IF(H274&gt; 0,(COUNTIFS(FRACAS!$B$5:$B$9997, H$4, FRACAS!$D$5:$D$9997, "&lt;="&amp;H274)), "" )</f>
        <v/>
      </c>
      <c r="DJ274" s="282" t="str">
        <f>IF(I274&gt; 0,(COUNTIFS(FRACAS!$B$5:$B$9997, I$4, FRACAS!$D$5:$D$9997, "&lt;="&amp;I274)), "" )</f>
        <v/>
      </c>
      <c r="DK274" s="282" t="str">
        <f>IF(J274&gt; 0,(COUNTIFS(FRACAS!$B$5:$B$9997, J$4, FRACAS!$D$5:$D$9997, "&lt;="&amp;J274)), "" )</f>
        <v/>
      </c>
      <c r="DL274" s="282" t="str">
        <f>IF(K274&gt; 0,(COUNTIFS(FRACAS!$B$5:$B$9997, K$4, FRACAS!$D$5:$D$9997, "&lt;="&amp;K274)), "" )</f>
        <v/>
      </c>
      <c r="DM274" s="282" t="str">
        <f>IF(L274&gt; 0,(COUNTIFS(FRACAS!$B$5:$B$9997, L$4, FRACAS!$D$5:$D$9997, "&lt;="&amp;L274)), "" )</f>
        <v/>
      </c>
      <c r="DN274" s="282" t="str">
        <f>IF(M274&gt; 0,(COUNTIFS(FRACAS!$B$5:$B$9997, M$4, FRACAS!$D$5:$D$9997, "&lt;="&amp;M274)), "" )</f>
        <v/>
      </c>
      <c r="DO274" s="308"/>
      <c r="DP274" s="276"/>
      <c r="DQ274" s="276"/>
      <c r="DR274" s="276"/>
      <c r="DS274" s="276"/>
      <c r="DT274" s="276"/>
      <c r="DU274" s="276"/>
      <c r="DV274" s="276"/>
      <c r="DW274" s="276"/>
      <c r="DX274" s="276"/>
      <c r="DY274" s="276"/>
      <c r="DZ274" s="276"/>
      <c r="EA274" s="276"/>
      <c r="EB274" s="276"/>
      <c r="EC274" s="276"/>
      <c r="ED274" s="276"/>
      <c r="EE274" s="276"/>
      <c r="EF274" s="276"/>
      <c r="EG274" s="276"/>
      <c r="EH274" s="276"/>
      <c r="EI274" s="276"/>
      <c r="EJ274" s="276"/>
      <c r="EK274" s="276"/>
      <c r="EL274" s="276"/>
      <c r="EM274" s="276"/>
      <c r="EN274" s="276"/>
      <c r="EO274" s="276"/>
      <c r="EP274" s="276"/>
      <c r="EQ274" s="276"/>
      <c r="ER274" s="276"/>
      <c r="ES274" s="276"/>
      <c r="ET274" s="276"/>
      <c r="EU274" s="276"/>
      <c r="EV274" s="276"/>
      <c r="EW274" s="276"/>
      <c r="EX274" s="276"/>
      <c r="EY274" s="276"/>
      <c r="EZ274" s="276"/>
      <c r="FA274" s="276"/>
      <c r="FB274" s="277"/>
      <c r="JN274" s="310"/>
      <c r="JO274" s="309"/>
      <c r="JP274" s="309"/>
      <c r="JQ274" s="309"/>
      <c r="JR274" s="309"/>
      <c r="JS274" s="309"/>
      <c r="JT274" s="309"/>
      <c r="JU274" s="309"/>
      <c r="JV274" s="309"/>
      <c r="JW274" s="309"/>
      <c r="JX274" s="309"/>
      <c r="JY274" s="309"/>
      <c r="JZ274" s="309"/>
      <c r="KA274" s="309"/>
      <c r="KB274" s="309"/>
      <c r="KC274" s="309"/>
      <c r="KD274" s="309"/>
      <c r="KE274" s="309"/>
      <c r="KF274" s="309"/>
      <c r="KG274" s="309"/>
      <c r="KH274" s="309"/>
      <c r="KI274" s="309"/>
      <c r="KJ274" s="309"/>
      <c r="KK274" s="309"/>
      <c r="KL274" s="309"/>
      <c r="KM274" s="309"/>
      <c r="KN274" s="309"/>
      <c r="KO274" s="309"/>
      <c r="KP274" s="309"/>
      <c r="KQ274" s="309"/>
      <c r="KR274" s="309"/>
      <c r="KS274" s="309"/>
      <c r="KT274" s="309"/>
      <c r="KU274" s="309"/>
      <c r="KV274" s="309"/>
      <c r="KW274" s="309"/>
      <c r="KX274" s="309"/>
      <c r="KY274" s="309"/>
      <c r="KZ274" s="309"/>
      <c r="LA274" s="309"/>
      <c r="LC274" s="302" t="str">
        <f t="shared" si="27"/>
        <v/>
      </c>
      <c r="LD274" s="354" t="str" cm="1">
        <f t="array" ref="LD274">IFERROR(
    (((D274/FRACAS!$AY$1)*60))
    /
    (((D274/FRACAS!$AY$1)*60) + SUMPRODUCT((FRACAS!$B$5:$B$9997=D$4)*(FRACAS!$D$5:$D$9997&lt;=D274)*(IFERROR(FRACAS!$AM$5:$AM$9997,0)))
    ),"")</f>
        <v/>
      </c>
      <c r="LE274" s="354" t="str" cm="1">
        <f t="array" ref="LE274">IFERROR(
    (((E274/FRACAS!$AY$1)*60))
    /
    (((E274/FRACAS!$AY$1)*60) + SUMPRODUCT((FRACAS!$B$5:$B$9997=E$4)*(FRACAS!$D$5:$D$9997&lt;=E274)*(IFERROR(FRACAS!$AM$5:$AM$9997,0)))
    ),"")</f>
        <v/>
      </c>
      <c r="LF274" s="354" t="str" cm="1">
        <f t="array" ref="LF274">IFERROR(
    (((F274/FRACAS!$AY$1)*60))
    /
    (((F274/FRACAS!$AY$1)*60) + SUMPRODUCT((FRACAS!$B$5:$B$9997=F$4)*(FRACAS!$D$5:$D$9997&lt;=F274)*(IFERROR(FRACAS!$AM$5:$AM$9997,0)))
    ),"")</f>
        <v/>
      </c>
      <c r="LG274" s="354" t="str" cm="1">
        <f t="array" ref="LG274">IFERROR(
    (((G274/FRACAS!$AY$1)*60))
    /
    (((G274/FRACAS!$AY$1)*60) + SUMPRODUCT((FRACAS!$B$5:$B$9997=G$4)*(FRACAS!$D$5:$D$9997&lt;=G274)*(IFERROR(FRACAS!$AM$5:$AM$9997,0)))
    ),"")</f>
        <v/>
      </c>
      <c r="LH274" s="354" t="str" cm="1">
        <f t="array" ref="LH274">IFERROR(
    (((H274/FRACAS!$AY$1)*60))
    /
    (((H274/FRACAS!$AY$1)*60) + SUMPRODUCT((FRACAS!$B$5:$B$9997=H$4)*(FRACAS!$D$5:$D$9997&lt;=H274)*(IFERROR(FRACAS!$AM$5:$AM$9997,0)))
    ),"")</f>
        <v/>
      </c>
      <c r="LI274" s="354" t="str" cm="1">
        <f t="array" ref="LI274">IFERROR(
    (((I274/FRACAS!$AY$1)*60))
    /
    (((I274/FRACAS!$AY$1)*60) + SUMPRODUCT((FRACAS!$B$5:$B$9997=I$4)*(FRACAS!$D$5:$D$9997&lt;=I274)*(IFERROR(FRACAS!$AM$5:$AM$9997,0)))
    ),"")</f>
        <v/>
      </c>
      <c r="LJ274" s="354" t="str" cm="1">
        <f t="array" ref="LJ274">IFERROR(
    (((J274/FRACAS!$AY$1)*60))
    /
    (((J274/FRACAS!$AY$1)*60) + SUMPRODUCT((FRACAS!$B$5:$B$9997=J$4)*(FRACAS!$D$5:$D$9997&lt;=J274)*(IFERROR(FRACAS!$AM$5:$AM$9997,0)))
    ),"")</f>
        <v/>
      </c>
      <c r="LK274" s="354" t="str" cm="1">
        <f t="array" ref="LK274">IFERROR(
    (((K274/FRACAS!$AY$1)*60))
    /
    (((K274/FRACAS!$AY$1)*60) + SUMPRODUCT((FRACAS!$B$5:$B$9997=K$4)*(FRACAS!$D$5:$D$9997&lt;=K274)*(IFERROR(FRACAS!$AM$5:$AM$9997,0)))
    ),"")</f>
        <v/>
      </c>
      <c r="LL274" s="354" t="str" cm="1">
        <f t="array" ref="LL274">IFERROR(
    (((L274/FRACAS!$AY$1)*60))
    /
    (((L274/FRACAS!$AY$1)*60) + SUMPRODUCT((FRACAS!$B$5:$B$9997=L$4)*(FRACAS!$D$5:$D$9997&lt;=L274)*(IFERROR(FRACAS!$AM$5:$AM$9997,0)))
    ),"")</f>
        <v/>
      </c>
      <c r="LM274" s="354" t="str" cm="1">
        <f t="array" ref="LM274">IFERROR(
    (((M274/FRACAS!$AY$1)*60))
    /
    (((M274/FRACAS!$AY$1)*60) + SUMPRODUCT((FRACAS!$B$5:$B$9997=M$4)*(FRACAS!$D$5:$D$9997&lt;=M274)*(IFERROR(FRACAS!$AM$5:$AM$9997,0)))
    ),"")</f>
        <v/>
      </c>
      <c r="LN274" s="308"/>
      <c r="LO274" s="276"/>
      <c r="LP274" s="276"/>
      <c r="LQ274" s="276"/>
      <c r="LR274" s="276"/>
      <c r="LS274" s="276"/>
      <c r="LT274" s="276"/>
      <c r="LU274" s="276"/>
      <c r="LV274" s="276"/>
      <c r="LW274" s="276"/>
      <c r="LX274" s="276"/>
      <c r="LY274" s="276"/>
      <c r="LZ274" s="276"/>
      <c r="MA274" s="276"/>
      <c r="MB274" s="276"/>
      <c r="MC274" s="276"/>
      <c r="MD274" s="276"/>
      <c r="ME274" s="276"/>
      <c r="MF274" s="276"/>
      <c r="MG274" s="276"/>
      <c r="MH274" s="276"/>
      <c r="MI274" s="276"/>
      <c r="MJ274" s="276"/>
      <c r="MK274" s="276"/>
      <c r="ML274" s="276"/>
      <c r="MM274" s="276"/>
      <c r="MN274" s="276"/>
      <c r="MO274" s="276"/>
      <c r="MP274" s="276"/>
      <c r="MQ274" s="276"/>
      <c r="MR274" s="276"/>
      <c r="MS274" s="276"/>
      <c r="MT274" s="276"/>
      <c r="MU274" s="276"/>
      <c r="MV274" s="276"/>
      <c r="MW274" s="276"/>
      <c r="MX274" s="276"/>
      <c r="MY274" s="276"/>
      <c r="MZ274" s="276"/>
      <c r="NA274" s="277"/>
      <c r="ND274" s="345">
        <f t="shared" si="28"/>
        <v>0</v>
      </c>
      <c r="NE274" s="346" t="str">
        <f t="shared" si="26"/>
        <v/>
      </c>
      <c r="NF274" s="347" t="str" cm="1">
        <f t="array" ref="NF274">IF($ND274=0,"",(IFERROR( (IFERROR($ND274/FRACAS!$AY$1*60,0) - SUMPRODUCT( (FRACAS!$K$5:$K$9999=NF$2) * IFERROR(FRACAS!$AN$5:$AN$9999,0) ) ) / IFERROR($ND274/FRACAS!$AY$1*60,0), 1 )))</f>
        <v/>
      </c>
      <c r="NG274" s="347" t="str" cm="1">
        <f t="array" ref="NG274">IF($ND274=0,"",(IFERROR( (IFERROR($ND274/FRACAS!$AY$1*60,0) - SUMPRODUCT( (FRACAS!$K$5:$K$9999=NG$2) * IFERROR(FRACAS!$AN$5:$AN$9999,0) ) ) / IFERROR($ND274/FRACAS!$AY$1*60,0), 1 )))</f>
        <v/>
      </c>
      <c r="NH274" s="347" t="str" cm="1">
        <f t="array" ref="NH274">IF($ND274=0,"",(IFERROR( (IFERROR($ND274/FRACAS!$AY$1*60,0) - SUMPRODUCT( (FRACAS!$K$5:$K$9999=NH$2) * IFERROR(FRACAS!$AN$5:$AN$9999,0) ) ) / IFERROR($ND274/FRACAS!$AY$1*60,0), 1 )))</f>
        <v/>
      </c>
      <c r="NI274" s="347" t="str" cm="1">
        <f t="array" ref="NI274">IF($ND274=0,"",(IFERROR( (IFERROR($ND274/FRACAS!$AY$1*60,0) - SUMPRODUCT( (FRACAS!$K$5:$K$9999=NI$2) * IFERROR(FRACAS!$AN$5:$AN$9999,0) ) ) / IFERROR($ND274/FRACAS!$AY$1*60,0), 1 )))</f>
        <v/>
      </c>
      <c r="NJ274" s="347" t="str" cm="1">
        <f t="array" ref="NJ274">IF($ND274=0,"",(IFERROR( (IFERROR($ND274/FRACAS!$AY$1*60,0) - SUMPRODUCT( (FRACAS!$K$5:$K$9999=NJ$2) * IFERROR(FRACAS!$AN$5:$AN$9999,0) ) ) / IFERROR($ND274/FRACAS!$AY$1*60,0), 1 )))</f>
        <v/>
      </c>
      <c r="NK274" s="347" t="str" cm="1">
        <f t="array" ref="NK274">IF($ND274=0,"",(IFERROR( (IFERROR($ND274/FRACAS!$AY$1*60,0) - SUMPRODUCT( (FRACAS!$K$5:$K$9999=NK$2) * IFERROR(FRACAS!$AN$5:$AN$9999,0) ) ) / IFERROR($ND274/FRACAS!$AY$1*60,0), 1 )))</f>
        <v/>
      </c>
      <c r="NL274" s="347" t="str" cm="1">
        <f t="array" ref="NL274">IF($ND274=0,"",(IFERROR( (IFERROR($ND274/FRACAS!$AY$1*60,0) - SUMPRODUCT( (FRACAS!$K$5:$K$9999=NL$2) * IFERROR(FRACAS!$AN$5:$AN$9999,0) ) ) / IFERROR($ND274/FRACAS!$AY$1*60,0), 1 )))</f>
        <v/>
      </c>
      <c r="NM274" s="347" t="str" cm="1">
        <f t="array" ref="NM274">IF($ND274=0,"",(IFERROR( (IFERROR($ND274/FRACAS!$AY$1*60,0) - SUMPRODUCT( (FRACAS!$K$5:$K$9999=NM$2) * IFERROR(FRACAS!$AN$5:$AN$9999,0) ) ) / IFERROR($ND274/FRACAS!$AY$1*60,0), 1 )))</f>
        <v/>
      </c>
      <c r="NN274" s="347" t="str" cm="1">
        <f t="array" ref="NN274">IF($ND274=0,"",(IFERROR( (IFERROR($ND274/FRACAS!$AY$1*60,0) - SUMPRODUCT( (FRACAS!$K$5:$K$9999=NN$2) * IFERROR(FRACAS!$AN$5:$AN$9999,0) ) ) / IFERROR($ND274/FRACAS!$AY$1*60,0), 1 )))</f>
        <v/>
      </c>
      <c r="NO274" s="347" t="str" cm="1">
        <f t="array" ref="NO274">IF($ND274=0,"",(IFERROR( (IFERROR($ND274/FRACAS!$AY$1*60,0) - SUMPRODUCT( (FRACAS!$K$5:$K$9999=NO$2) * IFERROR(FRACAS!$AN$5:$AN$9999,0) ) ) / IFERROR($ND274/FRACAS!$AY$1*60,0), 1 )))</f>
        <v/>
      </c>
      <c r="NP274" s="347" t="str" cm="1">
        <f t="array" ref="NP274">IF($ND274=0,"",(IFERROR( (IFERROR($ND274/FRACAS!$AY$1*60,0) - SUMPRODUCT( (FRACAS!$K$5:$K$9999=NP$2) * IFERROR(FRACAS!$AN$5:$AN$9999,0) ) ) / IFERROR($ND274/FRACAS!$AY$1*60,0), 1 )))</f>
        <v/>
      </c>
      <c r="NQ274" s="347" t="str" cm="1">
        <f t="array" ref="NQ274">IF($ND274=0,"",(IFERROR( (IFERROR($ND274/FRACAS!$AY$1*60,0) - SUMPRODUCT( (FRACAS!$K$5:$K$9999=NQ$2) * IFERROR(FRACAS!$AN$5:$AN$9999,0) ) ) / IFERROR($ND274/FRACAS!$AY$1*60,0), 1 )))</f>
        <v/>
      </c>
      <c r="NR274" s="347" t="str" cm="1">
        <f t="array" ref="NR274">IF($ND274=0,"",(IFERROR( (IFERROR($ND274/FRACAS!$AY$1*60,0) - SUMPRODUCT( (FRACAS!$K$5:$K$9999=NR$2) * IFERROR(FRACAS!$AN$5:$AN$9999,0) ) ) / IFERROR($ND274/FRACAS!$AY$1*60,0), 1 )))</f>
        <v/>
      </c>
      <c r="NS274" s="347" t="str" cm="1">
        <f t="array" ref="NS274">IF($ND274=0,"",(IFERROR( (IFERROR($ND274/FRACAS!$AY$1*60,0) - SUMPRODUCT( (FRACAS!$K$5:$K$9999=NS$2) * IFERROR(FRACAS!$AN$5:$AN$9999,0) ) ) / IFERROR($ND274/FRACAS!$AY$1*60,0), 1 )))</f>
        <v/>
      </c>
      <c r="NT274" s="347" t="str" cm="1">
        <f t="array" ref="NT274">IF($ND274=0,"",(IFERROR( (IFERROR($ND274/FRACAS!$AY$1*60,0) - SUMPRODUCT( (FRACAS!$K$5:$K$9999=NT$2) * IFERROR(FRACAS!$AN$5:$AN$9999,0) ) ) / IFERROR($ND274/FRACAS!$AY$1*60,0), 1 )))</f>
        <v/>
      </c>
      <c r="NU274" s="347" t="str" cm="1">
        <f t="array" ref="NU274">IF($ND274=0,"",(IFERROR( (IFERROR($ND274/FRACAS!$AY$1*60,0) - SUMPRODUCT( (FRACAS!$K$5:$K$9999=NU$2) * IFERROR(FRACAS!$AN$5:$AN$9999,0) ) ) / IFERROR($ND274/FRACAS!$AY$1*60,0), 1 )))</f>
        <v/>
      </c>
      <c r="NV274" s="347" t="str" cm="1">
        <f t="array" ref="NV274">IF($ND274=0,"",(IFERROR( (IFERROR($ND274/FRACAS!$AY$1*60,0) - SUMPRODUCT( (FRACAS!$K$5:$K$9999=NV$2) * IFERROR(FRACAS!$AN$5:$AN$9999,0) ) ) / IFERROR($ND274/FRACAS!$AY$1*60,0), 1 )))</f>
        <v/>
      </c>
      <c r="NW274" s="347" t="str" cm="1">
        <f t="array" ref="NW274">IF($ND274=0,"",(IFERROR( (IFERROR($ND274/FRACAS!$AY$1*60,0) - SUMPRODUCT( (FRACAS!$K$5:$K$9999=NW$2) * IFERROR(FRACAS!$AN$5:$AN$9999,0) ) ) / IFERROR($ND274/FRACAS!$AY$1*60,0), 1 )))</f>
        <v/>
      </c>
      <c r="NX274" s="347" t="str" cm="1">
        <f t="array" ref="NX274">IF($ND274=0,"",(IFERROR( (IFERROR($ND274/FRACAS!$AY$1*60,0) - SUMPRODUCT( (FRACAS!$K$5:$K$9999=NX$2) * IFERROR(FRACAS!$AN$5:$AN$9999,0) ) ) / IFERROR($ND274/FRACAS!$AY$1*60,0), 1 )))</f>
        <v/>
      </c>
      <c r="NY274" s="347" t="str" cm="1">
        <f t="array" ref="NY274">IF($ND274=0,"",(IFERROR( (IFERROR($ND274/FRACAS!$AY$1*60,0) - SUMPRODUCT( (FRACAS!$K$5:$K$9999=NY$2) * IFERROR(FRACAS!$AN$5:$AN$9999,0) ) ) / IFERROR($ND274/FRACAS!$AY$1*60,0), 1 )))</f>
        <v/>
      </c>
      <c r="NZ274" s="347" t="str" cm="1">
        <f t="array" ref="NZ274">IF($ND274=0,"",(IFERROR( (IFERROR($ND274/FRACAS!$AY$1*60,0) - SUMPRODUCT( (FRACAS!$K$5:$K$9999=NZ$2) * IFERROR(FRACAS!$AN$5:$AN$9999,0) ) ) / IFERROR($ND274/FRACAS!$AY$1*60,0), 1 )))</f>
        <v/>
      </c>
      <c r="OA274" s="347" t="str" cm="1">
        <f t="array" ref="OA274">IF($ND274=0,"",(IFERROR( (IFERROR($ND274/FRACAS!$AY$1*60,0) - SUMPRODUCT( (FRACAS!$K$5:$K$9999=OA$2) * IFERROR(FRACAS!$AN$5:$AN$9999,0) ) ) / IFERROR($ND274/FRACAS!$AY$1*60,0), 1 )))</f>
        <v/>
      </c>
      <c r="OB274" s="347" t="str" cm="1">
        <f t="array" ref="OB274">IF($ND274=0,"",(IFERROR( (IFERROR($ND274/FRACAS!$AY$1*60,0) - SUMPRODUCT( (FRACAS!$K$5:$K$9999=OB$2) * IFERROR(FRACAS!$AN$5:$AN$9999,0) ) ) / IFERROR($ND274/FRACAS!$AY$1*60,0), 1 )))</f>
        <v/>
      </c>
      <c r="OC274" s="347" t="str" cm="1">
        <f t="array" ref="OC274">IF($ND274=0,"",(IFERROR( (IFERROR($ND274/FRACAS!$AY$1*60,0) - SUMPRODUCT( (FRACAS!$K$5:$K$9999=OC$2) * IFERROR(FRACAS!$AN$5:$AN$9999,0) ) ) / IFERROR($ND274/FRACAS!$AY$1*60,0), 1 )))</f>
        <v/>
      </c>
      <c r="OD274" s="347" t="str" cm="1">
        <f t="array" ref="OD274">IF($ND274=0,"",(IFERROR( (IFERROR($ND274/FRACAS!$AY$1*60,0) - SUMPRODUCT( (FRACAS!$K$5:$K$9999=OD$2) * IFERROR(FRACAS!$AN$5:$AN$9999,0) ) ) / IFERROR($ND274/FRACAS!$AY$1*60,0), 1 )))</f>
        <v/>
      </c>
      <c r="OE274" s="347" t="str" cm="1">
        <f t="array" ref="OE274">IF($ND274=0,"",(IFERROR( (IFERROR($ND274/FRACAS!$AY$1*60,0) - SUMPRODUCT( (FRACAS!$K$5:$K$9999=OE$2) * IFERROR(FRACAS!$AN$5:$AN$9999,0) ) ) / IFERROR($ND274/FRACAS!$AY$1*60,0), 1 )))</f>
        <v/>
      </c>
      <c r="OF274" s="347" t="str" cm="1">
        <f t="array" ref="OF274">IF($ND274=0,"",(IFERROR( (IFERROR($ND274/FRACAS!$AY$1*60,0) - SUMPRODUCT( (FRACAS!$K$5:$K$9999=OF$2) * IFERROR(FRACAS!$AN$5:$AN$9999,0) ) ) / IFERROR($ND274/FRACAS!$AY$1*60,0), 1 )))</f>
        <v/>
      </c>
      <c r="OG274" s="347" t="str" cm="1">
        <f t="array" ref="OG274">IF($ND274=0,"",(IFERROR( (IFERROR($ND274/FRACAS!$AY$1*60,0) - SUMPRODUCT( (FRACAS!$K$5:$K$9999=OG$2) * IFERROR(FRACAS!$AN$5:$AN$9999,0) ) ) / IFERROR($ND274/FRACAS!$AY$1*60,0), 1 )))</f>
        <v/>
      </c>
      <c r="OH274" s="347" t="str" cm="1">
        <f t="array" ref="OH274">IF($ND274=0,"",(IFERROR( (IFERROR($ND274/FRACAS!$AY$1*60,0) - SUMPRODUCT( (FRACAS!$K$5:$K$9999=OH$2) * IFERROR(FRACAS!$AN$5:$AN$9999,0) ) ) / IFERROR($ND274/FRACAS!$AY$1*60,0), 1 )))</f>
        <v/>
      </c>
      <c r="OI274" s="347" t="str" cm="1">
        <f t="array" ref="OI274">IF($ND274=0,"",(IFERROR( (IFERROR($ND274/FRACAS!$AY$1*60,0) - SUMPRODUCT( (FRACAS!$K$5:$K$9999=OI$2) * IFERROR(FRACAS!$AN$5:$AN$9999,0) ) ) / IFERROR($ND274/FRACAS!$AY$1*60,0), 1 )))</f>
        <v/>
      </c>
      <c r="OJ274" s="347" t="str" cm="1">
        <f t="array" ref="OJ274">IF($ND274=0,"",(IFERROR( (IFERROR($ND274/FRACAS!$AY$1*60,0) - SUMPRODUCT( (FRACAS!$K$5:$K$9999=OJ$2) * IFERROR(FRACAS!$AN$5:$AN$9999,0) ) ) / IFERROR($ND274/FRACAS!$AY$1*60,0), 1 )))</f>
        <v/>
      </c>
      <c r="OK274" s="347" t="str" cm="1">
        <f t="array" ref="OK274">IF($ND274=0,"",(IFERROR( (IFERROR($ND274/FRACAS!$AY$1*60,0) - SUMPRODUCT( (FRACAS!$K$5:$K$9999=OK$2) * IFERROR(FRACAS!$AN$5:$AN$9999,0) ) ) / IFERROR($ND274/FRACAS!$AY$1*60,0), 1 )))</f>
        <v/>
      </c>
      <c r="OL274" s="347" t="str" cm="1">
        <f t="array" ref="OL274">IF($ND274=0,"",(IFERROR( (IFERROR($ND274/FRACAS!$AY$1*60,0) - SUMPRODUCT( (FRACAS!$K$5:$K$9999=OL$2) * IFERROR(FRACAS!$AN$5:$AN$9999,0) ) ) / IFERROR($ND274/FRACAS!$AY$1*60,0), 1 )))</f>
        <v/>
      </c>
      <c r="OM274" s="347" t="str" cm="1">
        <f t="array" ref="OM274">IF($ND274=0,"",(IFERROR( (IFERROR($ND274/FRACAS!$AY$1*60,0) - SUMPRODUCT( (FRACAS!$K$5:$K$9999=OM$2) * IFERROR(FRACAS!$AN$5:$AN$9999,0) ) ) / IFERROR($ND274/FRACAS!$AY$1*60,0), 1 )))</f>
        <v/>
      </c>
      <c r="ON274" s="347" t="str" cm="1">
        <f t="array" ref="ON274">IF($ND274=0,"",(IFERROR( (IFERROR($ND274/FRACAS!$AY$1*60,0) - SUMPRODUCT( (FRACAS!$K$5:$K$9999=ON$2) * IFERROR(FRACAS!$AN$5:$AN$9999,0) ) ) / IFERROR($ND274/FRACAS!$AY$1*60,0), 1 )))</f>
        <v/>
      </c>
    </row>
    <row r="275" spans="2:404" ht="15" customHeight="1">
      <c r="B275" s="301" t="s">
        <v>225</v>
      </c>
      <c r="C275" s="302">
        <v>47151</v>
      </c>
      <c r="D275" s="279"/>
      <c r="E275" s="279"/>
      <c r="F275" s="279"/>
      <c r="G275" s="279"/>
      <c r="H275" s="279"/>
      <c r="I275" s="279"/>
      <c r="J275" s="279"/>
      <c r="K275" s="279"/>
      <c r="L275" s="279"/>
      <c r="M275" s="280"/>
      <c r="N275" s="305"/>
      <c r="O275" s="279"/>
      <c r="P275" s="279"/>
      <c r="Q275" s="279"/>
      <c r="R275" s="279"/>
      <c r="S275" s="279"/>
      <c r="T275" s="279"/>
      <c r="U275" s="279"/>
      <c r="V275" s="279"/>
      <c r="W275" s="279"/>
      <c r="X275" s="279"/>
      <c r="Y275" s="279"/>
      <c r="Z275" s="279"/>
      <c r="AA275" s="279"/>
      <c r="AB275" s="279"/>
      <c r="AC275" s="279"/>
      <c r="AD275" s="279"/>
      <c r="AE275" s="279"/>
      <c r="AF275" s="279"/>
      <c r="AG275" s="279"/>
      <c r="AH275" s="279"/>
      <c r="AI275" s="279"/>
      <c r="AJ275" s="279"/>
      <c r="AK275" s="279"/>
      <c r="AL275" s="279"/>
      <c r="AM275" s="279"/>
      <c r="AN275" s="279"/>
      <c r="AO275" s="279"/>
      <c r="AP275" s="279"/>
      <c r="AQ275" s="279"/>
      <c r="AR275" s="279"/>
      <c r="AS275" s="279"/>
      <c r="AT275" s="279"/>
      <c r="AU275" s="279"/>
      <c r="AV275" s="279"/>
      <c r="AW275" s="279"/>
      <c r="AX275" s="279"/>
      <c r="AY275" s="279"/>
      <c r="AZ275" s="279"/>
      <c r="BA275" s="280"/>
      <c r="BB275" s="266"/>
      <c r="BD275" s="352"/>
      <c r="BE275" s="352"/>
      <c r="BF275" s="352"/>
      <c r="BG275" s="352"/>
      <c r="BH275" s="352"/>
      <c r="BI275" s="352"/>
      <c r="BJ275" s="352"/>
      <c r="BK275" s="352"/>
      <c r="BL275" s="352"/>
      <c r="BM275" s="352"/>
      <c r="BN275" s="352"/>
      <c r="BO275" s="352"/>
      <c r="BP275" s="352"/>
      <c r="BQ275" s="352"/>
      <c r="BR275" s="352"/>
      <c r="BS275" s="352"/>
      <c r="BT275" s="352"/>
      <c r="BU275" s="352"/>
      <c r="BV275" s="352"/>
      <c r="BW275" s="352"/>
      <c r="BX275" s="352"/>
      <c r="BY275" s="352"/>
      <c r="BZ275" s="352"/>
      <c r="CA275" s="352"/>
      <c r="CB275" s="352"/>
      <c r="CC275" s="352"/>
      <c r="CD275" s="352"/>
      <c r="CE275" s="352"/>
      <c r="CF275" s="352"/>
      <c r="CG275" s="352"/>
      <c r="CH275" s="352"/>
      <c r="CI275" s="352"/>
      <c r="CJ275" s="352"/>
      <c r="CK275" s="352"/>
      <c r="CL275" s="352"/>
      <c r="CM275" s="352"/>
      <c r="CN275" s="352"/>
      <c r="CO275" s="352"/>
      <c r="CP275" s="352"/>
      <c r="CQ275" s="352"/>
      <c r="CR275" s="352"/>
      <c r="CS275" s="352"/>
      <c r="CT275" s="352"/>
      <c r="CU275" s="352"/>
      <c r="CV275" s="352"/>
      <c r="CW275" s="352"/>
      <c r="CX275" s="352"/>
      <c r="CY275" s="352"/>
      <c r="CZ275" s="352"/>
      <c r="DA275" s="352"/>
      <c r="DC275" s="266">
        <f t="shared" si="24"/>
        <v>0</v>
      </c>
      <c r="DD275" s="302" t="str">
        <f t="shared" si="25"/>
        <v/>
      </c>
      <c r="DE275" s="328" t="str">
        <f>IF(D275&gt; 0,(COUNTIFS(FRACAS!$B$5:$B$9997, D$4, FRACAS!$D$5:$D$9997, "&lt;="&amp;D275)), "" )</f>
        <v/>
      </c>
      <c r="DF275" s="282" t="str">
        <f>IF(E275&gt; 0,(COUNTIFS(FRACAS!$B$5:$B$9997, E$4, FRACAS!$D$5:$D$9997, "&lt;="&amp;E275)), "" )</f>
        <v/>
      </c>
      <c r="DG275" s="282" t="str">
        <f>IF(F275&gt; 0,(COUNTIFS(FRACAS!$B$5:$B$9997, F$4, FRACAS!$D$5:$D$9997, "&lt;="&amp;F275)), "" )</f>
        <v/>
      </c>
      <c r="DH275" s="282" t="str">
        <f>IF(G275&gt; 0,(COUNTIFS(FRACAS!$B$5:$B$9997, G$4, FRACAS!$D$5:$D$9997, "&lt;="&amp;G275)), "" )</f>
        <v/>
      </c>
      <c r="DI275" s="282" t="str">
        <f>IF(H275&gt; 0,(COUNTIFS(FRACAS!$B$5:$B$9997, H$4, FRACAS!$D$5:$D$9997, "&lt;="&amp;H275)), "" )</f>
        <v/>
      </c>
      <c r="DJ275" s="282" t="str">
        <f>IF(I275&gt; 0,(COUNTIFS(FRACAS!$B$5:$B$9997, I$4, FRACAS!$D$5:$D$9997, "&lt;="&amp;I275)), "" )</f>
        <v/>
      </c>
      <c r="DK275" s="282" t="str">
        <f>IF(J275&gt; 0,(COUNTIFS(FRACAS!$B$5:$B$9997, J$4, FRACAS!$D$5:$D$9997, "&lt;="&amp;J275)), "" )</f>
        <v/>
      </c>
      <c r="DL275" s="282" t="str">
        <f>IF(K275&gt; 0,(COUNTIFS(FRACAS!$B$5:$B$9997, K$4, FRACAS!$D$5:$D$9997, "&lt;="&amp;K275)), "" )</f>
        <v/>
      </c>
      <c r="DM275" s="282" t="str">
        <f>IF(L275&gt; 0,(COUNTIFS(FRACAS!$B$5:$B$9997, L$4, FRACAS!$D$5:$D$9997, "&lt;="&amp;L275)), "" )</f>
        <v/>
      </c>
      <c r="DN275" s="282" t="str">
        <f>IF(M275&gt; 0,(COUNTIFS(FRACAS!$B$5:$B$9997, M$4, FRACAS!$D$5:$D$9997, "&lt;="&amp;M275)), "" )</f>
        <v/>
      </c>
      <c r="DO275" s="308"/>
      <c r="DP275" s="276"/>
      <c r="DQ275" s="276"/>
      <c r="DR275" s="276"/>
      <c r="DS275" s="276"/>
      <c r="DT275" s="276"/>
      <c r="DU275" s="276"/>
      <c r="DV275" s="276"/>
      <c r="DW275" s="276"/>
      <c r="DX275" s="276"/>
      <c r="DY275" s="276"/>
      <c r="DZ275" s="276"/>
      <c r="EA275" s="276"/>
      <c r="EB275" s="276"/>
      <c r="EC275" s="276"/>
      <c r="ED275" s="276"/>
      <c r="EE275" s="276"/>
      <c r="EF275" s="276"/>
      <c r="EG275" s="276"/>
      <c r="EH275" s="276"/>
      <c r="EI275" s="276"/>
      <c r="EJ275" s="276"/>
      <c r="EK275" s="276"/>
      <c r="EL275" s="276"/>
      <c r="EM275" s="276"/>
      <c r="EN275" s="276"/>
      <c r="EO275" s="276"/>
      <c r="EP275" s="276"/>
      <c r="EQ275" s="276"/>
      <c r="ER275" s="276"/>
      <c r="ES275" s="276"/>
      <c r="ET275" s="276"/>
      <c r="EU275" s="276"/>
      <c r="EV275" s="276"/>
      <c r="EW275" s="276"/>
      <c r="EX275" s="276"/>
      <c r="EY275" s="276"/>
      <c r="EZ275" s="276"/>
      <c r="FA275" s="276"/>
      <c r="FB275" s="277"/>
      <c r="JN275" s="310"/>
      <c r="JO275" s="309"/>
      <c r="JP275" s="309"/>
      <c r="JQ275" s="309"/>
      <c r="JR275" s="309"/>
      <c r="JS275" s="309"/>
      <c r="JT275" s="309"/>
      <c r="JU275" s="309"/>
      <c r="JV275" s="309"/>
      <c r="JW275" s="309"/>
      <c r="JX275" s="309"/>
      <c r="JY275" s="309"/>
      <c r="JZ275" s="309"/>
      <c r="KA275" s="309"/>
      <c r="KB275" s="309"/>
      <c r="KC275" s="309"/>
      <c r="KD275" s="309"/>
      <c r="KE275" s="309"/>
      <c r="KF275" s="309"/>
      <c r="KG275" s="309"/>
      <c r="KH275" s="309"/>
      <c r="KI275" s="309"/>
      <c r="KJ275" s="309"/>
      <c r="KK275" s="309"/>
      <c r="KL275" s="309"/>
      <c r="KM275" s="309"/>
      <c r="KN275" s="309"/>
      <c r="KO275" s="309"/>
      <c r="KP275" s="309"/>
      <c r="KQ275" s="309"/>
      <c r="KR275" s="309"/>
      <c r="KS275" s="309"/>
      <c r="KT275" s="309"/>
      <c r="KU275" s="309"/>
      <c r="KV275" s="309"/>
      <c r="KW275" s="309"/>
      <c r="KX275" s="309"/>
      <c r="KY275" s="309"/>
      <c r="KZ275" s="309"/>
      <c r="LA275" s="309"/>
      <c r="LC275" s="302" t="str">
        <f t="shared" si="27"/>
        <v/>
      </c>
      <c r="LD275" s="354" t="str" cm="1">
        <f t="array" ref="LD275">IFERROR(
    (((D275/FRACAS!$AY$1)*60))
    /
    (((D275/FRACAS!$AY$1)*60) + SUMPRODUCT((FRACAS!$B$5:$B$9997=D$4)*(FRACAS!$D$5:$D$9997&lt;=D275)*(IFERROR(FRACAS!$AM$5:$AM$9997,0)))
    ),"")</f>
        <v/>
      </c>
      <c r="LE275" s="354" t="str" cm="1">
        <f t="array" ref="LE275">IFERROR(
    (((E275/FRACAS!$AY$1)*60))
    /
    (((E275/FRACAS!$AY$1)*60) + SUMPRODUCT((FRACAS!$B$5:$B$9997=E$4)*(FRACAS!$D$5:$D$9997&lt;=E275)*(IFERROR(FRACAS!$AM$5:$AM$9997,0)))
    ),"")</f>
        <v/>
      </c>
      <c r="LF275" s="354" t="str" cm="1">
        <f t="array" ref="LF275">IFERROR(
    (((F275/FRACAS!$AY$1)*60))
    /
    (((F275/FRACAS!$AY$1)*60) + SUMPRODUCT((FRACAS!$B$5:$B$9997=F$4)*(FRACAS!$D$5:$D$9997&lt;=F275)*(IFERROR(FRACAS!$AM$5:$AM$9997,0)))
    ),"")</f>
        <v/>
      </c>
      <c r="LG275" s="354" t="str" cm="1">
        <f t="array" ref="LG275">IFERROR(
    (((G275/FRACAS!$AY$1)*60))
    /
    (((G275/FRACAS!$AY$1)*60) + SUMPRODUCT((FRACAS!$B$5:$B$9997=G$4)*(FRACAS!$D$5:$D$9997&lt;=G275)*(IFERROR(FRACAS!$AM$5:$AM$9997,0)))
    ),"")</f>
        <v/>
      </c>
      <c r="LH275" s="354" t="str" cm="1">
        <f t="array" ref="LH275">IFERROR(
    (((H275/FRACAS!$AY$1)*60))
    /
    (((H275/FRACAS!$AY$1)*60) + SUMPRODUCT((FRACAS!$B$5:$B$9997=H$4)*(FRACAS!$D$5:$D$9997&lt;=H275)*(IFERROR(FRACAS!$AM$5:$AM$9997,0)))
    ),"")</f>
        <v/>
      </c>
      <c r="LI275" s="354" t="str" cm="1">
        <f t="array" ref="LI275">IFERROR(
    (((I275/FRACAS!$AY$1)*60))
    /
    (((I275/FRACAS!$AY$1)*60) + SUMPRODUCT((FRACAS!$B$5:$B$9997=I$4)*(FRACAS!$D$5:$D$9997&lt;=I275)*(IFERROR(FRACAS!$AM$5:$AM$9997,0)))
    ),"")</f>
        <v/>
      </c>
      <c r="LJ275" s="354" t="str" cm="1">
        <f t="array" ref="LJ275">IFERROR(
    (((J275/FRACAS!$AY$1)*60))
    /
    (((J275/FRACAS!$AY$1)*60) + SUMPRODUCT((FRACAS!$B$5:$B$9997=J$4)*(FRACAS!$D$5:$D$9997&lt;=J275)*(IFERROR(FRACAS!$AM$5:$AM$9997,0)))
    ),"")</f>
        <v/>
      </c>
      <c r="LK275" s="354" t="str" cm="1">
        <f t="array" ref="LK275">IFERROR(
    (((K275/FRACAS!$AY$1)*60))
    /
    (((K275/FRACAS!$AY$1)*60) + SUMPRODUCT((FRACAS!$B$5:$B$9997=K$4)*(FRACAS!$D$5:$D$9997&lt;=K275)*(IFERROR(FRACAS!$AM$5:$AM$9997,0)))
    ),"")</f>
        <v/>
      </c>
      <c r="LL275" s="354" t="str" cm="1">
        <f t="array" ref="LL275">IFERROR(
    (((L275/FRACAS!$AY$1)*60))
    /
    (((L275/FRACAS!$AY$1)*60) + SUMPRODUCT((FRACAS!$B$5:$B$9997=L$4)*(FRACAS!$D$5:$D$9997&lt;=L275)*(IFERROR(FRACAS!$AM$5:$AM$9997,0)))
    ),"")</f>
        <v/>
      </c>
      <c r="LM275" s="354" t="str" cm="1">
        <f t="array" ref="LM275">IFERROR(
    (((M275/FRACAS!$AY$1)*60))
    /
    (((M275/FRACAS!$AY$1)*60) + SUMPRODUCT((FRACAS!$B$5:$B$9997=M$4)*(FRACAS!$D$5:$D$9997&lt;=M275)*(IFERROR(FRACAS!$AM$5:$AM$9997,0)))
    ),"")</f>
        <v/>
      </c>
      <c r="LN275" s="308"/>
      <c r="LO275" s="276"/>
      <c r="LP275" s="276"/>
      <c r="LQ275" s="276"/>
      <c r="LR275" s="276"/>
      <c r="LS275" s="276"/>
      <c r="LT275" s="276"/>
      <c r="LU275" s="276"/>
      <c r="LV275" s="276"/>
      <c r="LW275" s="276"/>
      <c r="LX275" s="276"/>
      <c r="LY275" s="276"/>
      <c r="LZ275" s="276"/>
      <c r="MA275" s="276"/>
      <c r="MB275" s="276"/>
      <c r="MC275" s="276"/>
      <c r="MD275" s="276"/>
      <c r="ME275" s="276"/>
      <c r="MF275" s="276"/>
      <c r="MG275" s="276"/>
      <c r="MH275" s="276"/>
      <c r="MI275" s="276"/>
      <c r="MJ275" s="276"/>
      <c r="MK275" s="276"/>
      <c r="ML275" s="276"/>
      <c r="MM275" s="276"/>
      <c r="MN275" s="276"/>
      <c r="MO275" s="276"/>
      <c r="MP275" s="276"/>
      <c r="MQ275" s="276"/>
      <c r="MR275" s="276"/>
      <c r="MS275" s="276"/>
      <c r="MT275" s="276"/>
      <c r="MU275" s="276"/>
      <c r="MV275" s="276"/>
      <c r="MW275" s="276"/>
      <c r="MX275" s="276"/>
      <c r="MY275" s="276"/>
      <c r="MZ275" s="276"/>
      <c r="NA275" s="277"/>
      <c r="ND275" s="345">
        <f t="shared" si="28"/>
        <v>0</v>
      </c>
      <c r="NE275" s="346" t="str">
        <f t="shared" si="26"/>
        <v/>
      </c>
      <c r="NF275" s="347" t="str" cm="1">
        <f t="array" ref="NF275">IF($ND275=0,"",(IFERROR( (IFERROR($ND275/FRACAS!$AY$1*60,0) - SUMPRODUCT( (FRACAS!$K$5:$K$9999=NF$2) * IFERROR(FRACAS!$AN$5:$AN$9999,0) ) ) / IFERROR($ND275/FRACAS!$AY$1*60,0), 1 )))</f>
        <v/>
      </c>
      <c r="NG275" s="347" t="str" cm="1">
        <f t="array" ref="NG275">IF($ND275=0,"",(IFERROR( (IFERROR($ND275/FRACAS!$AY$1*60,0) - SUMPRODUCT( (FRACAS!$K$5:$K$9999=NG$2) * IFERROR(FRACAS!$AN$5:$AN$9999,0) ) ) / IFERROR($ND275/FRACAS!$AY$1*60,0), 1 )))</f>
        <v/>
      </c>
      <c r="NH275" s="347" t="str" cm="1">
        <f t="array" ref="NH275">IF($ND275=0,"",(IFERROR( (IFERROR($ND275/FRACAS!$AY$1*60,0) - SUMPRODUCT( (FRACAS!$K$5:$K$9999=NH$2) * IFERROR(FRACAS!$AN$5:$AN$9999,0) ) ) / IFERROR($ND275/FRACAS!$AY$1*60,0), 1 )))</f>
        <v/>
      </c>
      <c r="NI275" s="347" t="str" cm="1">
        <f t="array" ref="NI275">IF($ND275=0,"",(IFERROR( (IFERROR($ND275/FRACAS!$AY$1*60,0) - SUMPRODUCT( (FRACAS!$K$5:$K$9999=NI$2) * IFERROR(FRACAS!$AN$5:$AN$9999,0) ) ) / IFERROR($ND275/FRACAS!$AY$1*60,0), 1 )))</f>
        <v/>
      </c>
      <c r="NJ275" s="347" t="str" cm="1">
        <f t="array" ref="NJ275">IF($ND275=0,"",(IFERROR( (IFERROR($ND275/FRACAS!$AY$1*60,0) - SUMPRODUCT( (FRACAS!$K$5:$K$9999=NJ$2) * IFERROR(FRACAS!$AN$5:$AN$9999,0) ) ) / IFERROR($ND275/FRACAS!$AY$1*60,0), 1 )))</f>
        <v/>
      </c>
      <c r="NK275" s="347" t="str" cm="1">
        <f t="array" ref="NK275">IF($ND275=0,"",(IFERROR( (IFERROR($ND275/FRACAS!$AY$1*60,0) - SUMPRODUCT( (FRACAS!$K$5:$K$9999=NK$2) * IFERROR(FRACAS!$AN$5:$AN$9999,0) ) ) / IFERROR($ND275/FRACAS!$AY$1*60,0), 1 )))</f>
        <v/>
      </c>
      <c r="NL275" s="347" t="str" cm="1">
        <f t="array" ref="NL275">IF($ND275=0,"",(IFERROR( (IFERROR($ND275/FRACAS!$AY$1*60,0) - SUMPRODUCT( (FRACAS!$K$5:$K$9999=NL$2) * IFERROR(FRACAS!$AN$5:$AN$9999,0) ) ) / IFERROR($ND275/FRACAS!$AY$1*60,0), 1 )))</f>
        <v/>
      </c>
      <c r="NM275" s="347" t="str" cm="1">
        <f t="array" ref="NM275">IF($ND275=0,"",(IFERROR( (IFERROR($ND275/FRACAS!$AY$1*60,0) - SUMPRODUCT( (FRACAS!$K$5:$K$9999=NM$2) * IFERROR(FRACAS!$AN$5:$AN$9999,0) ) ) / IFERROR($ND275/FRACAS!$AY$1*60,0), 1 )))</f>
        <v/>
      </c>
      <c r="NN275" s="347" t="str" cm="1">
        <f t="array" ref="NN275">IF($ND275=0,"",(IFERROR( (IFERROR($ND275/FRACAS!$AY$1*60,0) - SUMPRODUCT( (FRACAS!$K$5:$K$9999=NN$2) * IFERROR(FRACAS!$AN$5:$AN$9999,0) ) ) / IFERROR($ND275/FRACAS!$AY$1*60,0), 1 )))</f>
        <v/>
      </c>
      <c r="NO275" s="347" t="str" cm="1">
        <f t="array" ref="NO275">IF($ND275=0,"",(IFERROR( (IFERROR($ND275/FRACAS!$AY$1*60,0) - SUMPRODUCT( (FRACAS!$K$5:$K$9999=NO$2) * IFERROR(FRACAS!$AN$5:$AN$9999,0) ) ) / IFERROR($ND275/FRACAS!$AY$1*60,0), 1 )))</f>
        <v/>
      </c>
      <c r="NP275" s="347" t="str" cm="1">
        <f t="array" ref="NP275">IF($ND275=0,"",(IFERROR( (IFERROR($ND275/FRACAS!$AY$1*60,0) - SUMPRODUCT( (FRACAS!$K$5:$K$9999=NP$2) * IFERROR(FRACAS!$AN$5:$AN$9999,0) ) ) / IFERROR($ND275/FRACAS!$AY$1*60,0), 1 )))</f>
        <v/>
      </c>
      <c r="NQ275" s="347" t="str" cm="1">
        <f t="array" ref="NQ275">IF($ND275=0,"",(IFERROR( (IFERROR($ND275/FRACAS!$AY$1*60,0) - SUMPRODUCT( (FRACAS!$K$5:$K$9999=NQ$2) * IFERROR(FRACAS!$AN$5:$AN$9999,0) ) ) / IFERROR($ND275/FRACAS!$AY$1*60,0), 1 )))</f>
        <v/>
      </c>
      <c r="NR275" s="347" t="str" cm="1">
        <f t="array" ref="NR275">IF($ND275=0,"",(IFERROR( (IFERROR($ND275/FRACAS!$AY$1*60,0) - SUMPRODUCT( (FRACAS!$K$5:$K$9999=NR$2) * IFERROR(FRACAS!$AN$5:$AN$9999,0) ) ) / IFERROR($ND275/FRACAS!$AY$1*60,0), 1 )))</f>
        <v/>
      </c>
      <c r="NS275" s="347" t="str" cm="1">
        <f t="array" ref="NS275">IF($ND275=0,"",(IFERROR( (IFERROR($ND275/FRACAS!$AY$1*60,0) - SUMPRODUCT( (FRACAS!$K$5:$K$9999=NS$2) * IFERROR(FRACAS!$AN$5:$AN$9999,0) ) ) / IFERROR($ND275/FRACAS!$AY$1*60,0), 1 )))</f>
        <v/>
      </c>
      <c r="NT275" s="347" t="str" cm="1">
        <f t="array" ref="NT275">IF($ND275=0,"",(IFERROR( (IFERROR($ND275/FRACAS!$AY$1*60,0) - SUMPRODUCT( (FRACAS!$K$5:$K$9999=NT$2) * IFERROR(FRACAS!$AN$5:$AN$9999,0) ) ) / IFERROR($ND275/FRACAS!$AY$1*60,0), 1 )))</f>
        <v/>
      </c>
      <c r="NU275" s="347" t="str" cm="1">
        <f t="array" ref="NU275">IF($ND275=0,"",(IFERROR( (IFERROR($ND275/FRACAS!$AY$1*60,0) - SUMPRODUCT( (FRACAS!$K$5:$K$9999=NU$2) * IFERROR(FRACAS!$AN$5:$AN$9999,0) ) ) / IFERROR($ND275/FRACAS!$AY$1*60,0), 1 )))</f>
        <v/>
      </c>
      <c r="NV275" s="347" t="str" cm="1">
        <f t="array" ref="NV275">IF($ND275=0,"",(IFERROR( (IFERROR($ND275/FRACAS!$AY$1*60,0) - SUMPRODUCT( (FRACAS!$K$5:$K$9999=NV$2) * IFERROR(FRACAS!$AN$5:$AN$9999,0) ) ) / IFERROR($ND275/FRACAS!$AY$1*60,0), 1 )))</f>
        <v/>
      </c>
      <c r="NW275" s="347" t="str" cm="1">
        <f t="array" ref="NW275">IF($ND275=0,"",(IFERROR( (IFERROR($ND275/FRACAS!$AY$1*60,0) - SUMPRODUCT( (FRACAS!$K$5:$K$9999=NW$2) * IFERROR(FRACAS!$AN$5:$AN$9999,0) ) ) / IFERROR($ND275/FRACAS!$AY$1*60,0), 1 )))</f>
        <v/>
      </c>
      <c r="NX275" s="347" t="str" cm="1">
        <f t="array" ref="NX275">IF($ND275=0,"",(IFERROR( (IFERROR($ND275/FRACAS!$AY$1*60,0) - SUMPRODUCT( (FRACAS!$K$5:$K$9999=NX$2) * IFERROR(FRACAS!$AN$5:$AN$9999,0) ) ) / IFERROR($ND275/FRACAS!$AY$1*60,0), 1 )))</f>
        <v/>
      </c>
      <c r="NY275" s="347" t="str" cm="1">
        <f t="array" ref="NY275">IF($ND275=0,"",(IFERROR( (IFERROR($ND275/FRACAS!$AY$1*60,0) - SUMPRODUCT( (FRACAS!$K$5:$K$9999=NY$2) * IFERROR(FRACAS!$AN$5:$AN$9999,0) ) ) / IFERROR($ND275/FRACAS!$AY$1*60,0), 1 )))</f>
        <v/>
      </c>
      <c r="NZ275" s="347" t="str" cm="1">
        <f t="array" ref="NZ275">IF($ND275=0,"",(IFERROR( (IFERROR($ND275/FRACAS!$AY$1*60,0) - SUMPRODUCT( (FRACAS!$K$5:$K$9999=NZ$2) * IFERROR(FRACAS!$AN$5:$AN$9999,0) ) ) / IFERROR($ND275/FRACAS!$AY$1*60,0), 1 )))</f>
        <v/>
      </c>
      <c r="OA275" s="347" t="str" cm="1">
        <f t="array" ref="OA275">IF($ND275=0,"",(IFERROR( (IFERROR($ND275/FRACAS!$AY$1*60,0) - SUMPRODUCT( (FRACAS!$K$5:$K$9999=OA$2) * IFERROR(FRACAS!$AN$5:$AN$9999,0) ) ) / IFERROR($ND275/FRACAS!$AY$1*60,0), 1 )))</f>
        <v/>
      </c>
      <c r="OB275" s="347" t="str" cm="1">
        <f t="array" ref="OB275">IF($ND275=0,"",(IFERROR( (IFERROR($ND275/FRACAS!$AY$1*60,0) - SUMPRODUCT( (FRACAS!$K$5:$K$9999=OB$2) * IFERROR(FRACAS!$AN$5:$AN$9999,0) ) ) / IFERROR($ND275/FRACAS!$AY$1*60,0), 1 )))</f>
        <v/>
      </c>
      <c r="OC275" s="347" t="str" cm="1">
        <f t="array" ref="OC275">IF($ND275=0,"",(IFERROR( (IFERROR($ND275/FRACAS!$AY$1*60,0) - SUMPRODUCT( (FRACAS!$K$5:$K$9999=OC$2) * IFERROR(FRACAS!$AN$5:$AN$9999,0) ) ) / IFERROR($ND275/FRACAS!$AY$1*60,0), 1 )))</f>
        <v/>
      </c>
      <c r="OD275" s="347" t="str" cm="1">
        <f t="array" ref="OD275">IF($ND275=0,"",(IFERROR( (IFERROR($ND275/FRACAS!$AY$1*60,0) - SUMPRODUCT( (FRACAS!$K$5:$K$9999=OD$2) * IFERROR(FRACAS!$AN$5:$AN$9999,0) ) ) / IFERROR($ND275/FRACAS!$AY$1*60,0), 1 )))</f>
        <v/>
      </c>
      <c r="OE275" s="347" t="str" cm="1">
        <f t="array" ref="OE275">IF($ND275=0,"",(IFERROR( (IFERROR($ND275/FRACAS!$AY$1*60,0) - SUMPRODUCT( (FRACAS!$K$5:$K$9999=OE$2) * IFERROR(FRACAS!$AN$5:$AN$9999,0) ) ) / IFERROR($ND275/FRACAS!$AY$1*60,0), 1 )))</f>
        <v/>
      </c>
      <c r="OF275" s="347" t="str" cm="1">
        <f t="array" ref="OF275">IF($ND275=0,"",(IFERROR( (IFERROR($ND275/FRACAS!$AY$1*60,0) - SUMPRODUCT( (FRACAS!$K$5:$K$9999=OF$2) * IFERROR(FRACAS!$AN$5:$AN$9999,0) ) ) / IFERROR($ND275/FRACAS!$AY$1*60,0), 1 )))</f>
        <v/>
      </c>
      <c r="OG275" s="347" t="str" cm="1">
        <f t="array" ref="OG275">IF($ND275=0,"",(IFERROR( (IFERROR($ND275/FRACAS!$AY$1*60,0) - SUMPRODUCT( (FRACAS!$K$5:$K$9999=OG$2) * IFERROR(FRACAS!$AN$5:$AN$9999,0) ) ) / IFERROR($ND275/FRACAS!$AY$1*60,0), 1 )))</f>
        <v/>
      </c>
      <c r="OH275" s="347" t="str" cm="1">
        <f t="array" ref="OH275">IF($ND275=0,"",(IFERROR( (IFERROR($ND275/FRACAS!$AY$1*60,0) - SUMPRODUCT( (FRACAS!$K$5:$K$9999=OH$2) * IFERROR(FRACAS!$AN$5:$AN$9999,0) ) ) / IFERROR($ND275/FRACAS!$AY$1*60,0), 1 )))</f>
        <v/>
      </c>
      <c r="OI275" s="347" t="str" cm="1">
        <f t="array" ref="OI275">IF($ND275=0,"",(IFERROR( (IFERROR($ND275/FRACAS!$AY$1*60,0) - SUMPRODUCT( (FRACAS!$K$5:$K$9999=OI$2) * IFERROR(FRACAS!$AN$5:$AN$9999,0) ) ) / IFERROR($ND275/FRACAS!$AY$1*60,0), 1 )))</f>
        <v/>
      </c>
      <c r="OJ275" s="347" t="str" cm="1">
        <f t="array" ref="OJ275">IF($ND275=0,"",(IFERROR( (IFERROR($ND275/FRACAS!$AY$1*60,0) - SUMPRODUCT( (FRACAS!$K$5:$K$9999=OJ$2) * IFERROR(FRACAS!$AN$5:$AN$9999,0) ) ) / IFERROR($ND275/FRACAS!$AY$1*60,0), 1 )))</f>
        <v/>
      </c>
      <c r="OK275" s="347" t="str" cm="1">
        <f t="array" ref="OK275">IF($ND275=0,"",(IFERROR( (IFERROR($ND275/FRACAS!$AY$1*60,0) - SUMPRODUCT( (FRACAS!$K$5:$K$9999=OK$2) * IFERROR(FRACAS!$AN$5:$AN$9999,0) ) ) / IFERROR($ND275/FRACAS!$AY$1*60,0), 1 )))</f>
        <v/>
      </c>
      <c r="OL275" s="347" t="str" cm="1">
        <f t="array" ref="OL275">IF($ND275=0,"",(IFERROR( (IFERROR($ND275/FRACAS!$AY$1*60,0) - SUMPRODUCT( (FRACAS!$K$5:$K$9999=OL$2) * IFERROR(FRACAS!$AN$5:$AN$9999,0) ) ) / IFERROR($ND275/FRACAS!$AY$1*60,0), 1 )))</f>
        <v/>
      </c>
      <c r="OM275" s="347" t="str" cm="1">
        <f t="array" ref="OM275">IF($ND275=0,"",(IFERROR( (IFERROR($ND275/FRACAS!$AY$1*60,0) - SUMPRODUCT( (FRACAS!$K$5:$K$9999=OM$2) * IFERROR(FRACAS!$AN$5:$AN$9999,0) ) ) / IFERROR($ND275/FRACAS!$AY$1*60,0), 1 )))</f>
        <v/>
      </c>
      <c r="ON275" s="347" t="str" cm="1">
        <f t="array" ref="ON275">IF($ND275=0,"",(IFERROR( (IFERROR($ND275/FRACAS!$AY$1*60,0) - SUMPRODUCT( (FRACAS!$K$5:$K$9999=ON$2) * IFERROR(FRACAS!$AN$5:$AN$9999,0) ) ) / IFERROR($ND275/FRACAS!$AY$1*60,0), 1 )))</f>
        <v/>
      </c>
    </row>
    <row r="276" spans="2:404" ht="15" customHeight="1">
      <c r="B276" s="301" t="s">
        <v>226</v>
      </c>
      <c r="C276" s="302">
        <v>47158</v>
      </c>
      <c r="D276" s="279"/>
      <c r="E276" s="279"/>
      <c r="F276" s="279"/>
      <c r="G276" s="279"/>
      <c r="H276" s="279"/>
      <c r="I276" s="279"/>
      <c r="J276" s="279"/>
      <c r="K276" s="279"/>
      <c r="L276" s="279"/>
      <c r="M276" s="280"/>
      <c r="N276" s="305"/>
      <c r="O276" s="279"/>
      <c r="P276" s="279"/>
      <c r="Q276" s="279"/>
      <c r="R276" s="279"/>
      <c r="S276" s="279"/>
      <c r="T276" s="279"/>
      <c r="U276" s="279"/>
      <c r="V276" s="279"/>
      <c r="W276" s="279"/>
      <c r="X276" s="279"/>
      <c r="Y276" s="279"/>
      <c r="Z276" s="279"/>
      <c r="AA276" s="279"/>
      <c r="AB276" s="279"/>
      <c r="AC276" s="279"/>
      <c r="AD276" s="279"/>
      <c r="AE276" s="279"/>
      <c r="AF276" s="279"/>
      <c r="AG276" s="279"/>
      <c r="AH276" s="279"/>
      <c r="AI276" s="279"/>
      <c r="AJ276" s="279"/>
      <c r="AK276" s="279"/>
      <c r="AL276" s="279"/>
      <c r="AM276" s="279"/>
      <c r="AN276" s="279"/>
      <c r="AO276" s="279"/>
      <c r="AP276" s="279"/>
      <c r="AQ276" s="279"/>
      <c r="AR276" s="279"/>
      <c r="AS276" s="279"/>
      <c r="AT276" s="279"/>
      <c r="AU276" s="279"/>
      <c r="AV276" s="279"/>
      <c r="AW276" s="279"/>
      <c r="AX276" s="279"/>
      <c r="AY276" s="279"/>
      <c r="AZ276" s="279"/>
      <c r="BA276" s="280"/>
      <c r="BB276" s="266"/>
      <c r="BD276" s="352"/>
      <c r="BE276" s="352"/>
      <c r="BF276" s="352"/>
      <c r="BG276" s="352"/>
      <c r="BH276" s="352"/>
      <c r="BI276" s="352"/>
      <c r="BJ276" s="352"/>
      <c r="BK276" s="352"/>
      <c r="BL276" s="352"/>
      <c r="BM276" s="352"/>
      <c r="BN276" s="352"/>
      <c r="BO276" s="352"/>
      <c r="BP276" s="352"/>
      <c r="BQ276" s="352"/>
      <c r="BR276" s="352"/>
      <c r="BS276" s="352"/>
      <c r="BT276" s="352"/>
      <c r="BU276" s="352"/>
      <c r="BV276" s="352"/>
      <c r="BW276" s="352"/>
      <c r="BX276" s="352"/>
      <c r="BY276" s="352"/>
      <c r="BZ276" s="352"/>
      <c r="CA276" s="352"/>
      <c r="CB276" s="352"/>
      <c r="CC276" s="352"/>
      <c r="CD276" s="352"/>
      <c r="CE276" s="352"/>
      <c r="CF276" s="352"/>
      <c r="CG276" s="352"/>
      <c r="CH276" s="352"/>
      <c r="CI276" s="352"/>
      <c r="CJ276" s="352"/>
      <c r="CK276" s="352"/>
      <c r="CL276" s="352"/>
      <c r="CM276" s="352"/>
      <c r="CN276" s="352"/>
      <c r="CO276" s="352"/>
      <c r="CP276" s="352"/>
      <c r="CQ276" s="352"/>
      <c r="CR276" s="352"/>
      <c r="CS276" s="352"/>
      <c r="CT276" s="352"/>
      <c r="CU276" s="352"/>
      <c r="CV276" s="352"/>
      <c r="CW276" s="352"/>
      <c r="CX276" s="352"/>
      <c r="CY276" s="352"/>
      <c r="CZ276" s="352"/>
      <c r="DA276" s="352"/>
      <c r="DC276" s="266">
        <f t="shared" si="24"/>
        <v>0</v>
      </c>
      <c r="DD276" s="302" t="str">
        <f t="shared" si="25"/>
        <v/>
      </c>
      <c r="DE276" s="328" t="str">
        <f>IF(D276&gt; 0,(COUNTIFS(FRACAS!$B$5:$B$9997, D$4, FRACAS!$D$5:$D$9997, "&lt;="&amp;D276)), "" )</f>
        <v/>
      </c>
      <c r="DF276" s="282" t="str">
        <f>IF(E276&gt; 0,(COUNTIFS(FRACAS!$B$5:$B$9997, E$4, FRACAS!$D$5:$D$9997, "&lt;="&amp;E276)), "" )</f>
        <v/>
      </c>
      <c r="DG276" s="282" t="str">
        <f>IF(F276&gt; 0,(COUNTIFS(FRACAS!$B$5:$B$9997, F$4, FRACAS!$D$5:$D$9997, "&lt;="&amp;F276)), "" )</f>
        <v/>
      </c>
      <c r="DH276" s="282" t="str">
        <f>IF(G276&gt; 0,(COUNTIFS(FRACAS!$B$5:$B$9997, G$4, FRACAS!$D$5:$D$9997, "&lt;="&amp;G276)), "" )</f>
        <v/>
      </c>
      <c r="DI276" s="282" t="str">
        <f>IF(H276&gt; 0,(COUNTIFS(FRACAS!$B$5:$B$9997, H$4, FRACAS!$D$5:$D$9997, "&lt;="&amp;H276)), "" )</f>
        <v/>
      </c>
      <c r="DJ276" s="282" t="str">
        <f>IF(I276&gt; 0,(COUNTIFS(FRACAS!$B$5:$B$9997, I$4, FRACAS!$D$5:$D$9997, "&lt;="&amp;I276)), "" )</f>
        <v/>
      </c>
      <c r="DK276" s="282" t="str">
        <f>IF(J276&gt; 0,(COUNTIFS(FRACAS!$B$5:$B$9997, J$4, FRACAS!$D$5:$D$9997, "&lt;="&amp;J276)), "" )</f>
        <v/>
      </c>
      <c r="DL276" s="282" t="str">
        <f>IF(K276&gt; 0,(COUNTIFS(FRACAS!$B$5:$B$9997, K$4, FRACAS!$D$5:$D$9997, "&lt;="&amp;K276)), "" )</f>
        <v/>
      </c>
      <c r="DM276" s="282" t="str">
        <f>IF(L276&gt; 0,(COUNTIFS(FRACAS!$B$5:$B$9997, L$4, FRACAS!$D$5:$D$9997, "&lt;="&amp;L276)), "" )</f>
        <v/>
      </c>
      <c r="DN276" s="282" t="str">
        <f>IF(M276&gt; 0,(COUNTIFS(FRACAS!$B$5:$B$9997, M$4, FRACAS!$D$5:$D$9997, "&lt;="&amp;M276)), "" )</f>
        <v/>
      </c>
      <c r="DO276" s="308"/>
      <c r="DP276" s="276"/>
      <c r="DQ276" s="276"/>
      <c r="DR276" s="276"/>
      <c r="DS276" s="276"/>
      <c r="DT276" s="276"/>
      <c r="DU276" s="276"/>
      <c r="DV276" s="276"/>
      <c r="DW276" s="276"/>
      <c r="DX276" s="276"/>
      <c r="DY276" s="276"/>
      <c r="DZ276" s="276"/>
      <c r="EA276" s="276"/>
      <c r="EB276" s="276"/>
      <c r="EC276" s="276"/>
      <c r="ED276" s="276"/>
      <c r="EE276" s="276"/>
      <c r="EF276" s="276"/>
      <c r="EG276" s="276"/>
      <c r="EH276" s="276"/>
      <c r="EI276" s="276"/>
      <c r="EJ276" s="276"/>
      <c r="EK276" s="276"/>
      <c r="EL276" s="276"/>
      <c r="EM276" s="276"/>
      <c r="EN276" s="276"/>
      <c r="EO276" s="276"/>
      <c r="EP276" s="276"/>
      <c r="EQ276" s="276"/>
      <c r="ER276" s="276"/>
      <c r="ES276" s="276"/>
      <c r="ET276" s="276"/>
      <c r="EU276" s="276"/>
      <c r="EV276" s="276"/>
      <c r="EW276" s="276"/>
      <c r="EX276" s="276"/>
      <c r="EY276" s="276"/>
      <c r="EZ276" s="276"/>
      <c r="FA276" s="276"/>
      <c r="FB276" s="277"/>
      <c r="JN276" s="310"/>
      <c r="JO276" s="309"/>
      <c r="JP276" s="309"/>
      <c r="JQ276" s="309"/>
      <c r="JR276" s="309"/>
      <c r="JS276" s="309"/>
      <c r="JT276" s="309"/>
      <c r="JU276" s="309"/>
      <c r="JV276" s="309"/>
      <c r="JW276" s="309"/>
      <c r="JX276" s="309"/>
      <c r="JY276" s="309"/>
      <c r="JZ276" s="309"/>
      <c r="KA276" s="309"/>
      <c r="KB276" s="309"/>
      <c r="KC276" s="309"/>
      <c r="KD276" s="309"/>
      <c r="KE276" s="309"/>
      <c r="KF276" s="309"/>
      <c r="KG276" s="309"/>
      <c r="KH276" s="309"/>
      <c r="KI276" s="309"/>
      <c r="KJ276" s="309"/>
      <c r="KK276" s="309"/>
      <c r="KL276" s="309"/>
      <c r="KM276" s="309"/>
      <c r="KN276" s="309"/>
      <c r="KO276" s="309"/>
      <c r="KP276" s="309"/>
      <c r="KQ276" s="309"/>
      <c r="KR276" s="309"/>
      <c r="KS276" s="309"/>
      <c r="KT276" s="309"/>
      <c r="KU276" s="309"/>
      <c r="KV276" s="309"/>
      <c r="KW276" s="309"/>
      <c r="KX276" s="309"/>
      <c r="KY276" s="309"/>
      <c r="KZ276" s="309"/>
      <c r="LA276" s="309"/>
      <c r="LC276" s="302" t="str">
        <f t="shared" si="27"/>
        <v/>
      </c>
      <c r="LD276" s="354" t="str" cm="1">
        <f t="array" ref="LD276">IFERROR(
    (((D276/FRACAS!$AY$1)*60))
    /
    (((D276/FRACAS!$AY$1)*60) + SUMPRODUCT((FRACAS!$B$5:$B$9997=D$4)*(FRACAS!$D$5:$D$9997&lt;=D276)*(IFERROR(FRACAS!$AM$5:$AM$9997,0)))
    ),"")</f>
        <v/>
      </c>
      <c r="LE276" s="354" t="str" cm="1">
        <f t="array" ref="LE276">IFERROR(
    (((E276/FRACAS!$AY$1)*60))
    /
    (((E276/FRACAS!$AY$1)*60) + SUMPRODUCT((FRACAS!$B$5:$B$9997=E$4)*(FRACAS!$D$5:$D$9997&lt;=E276)*(IFERROR(FRACAS!$AM$5:$AM$9997,0)))
    ),"")</f>
        <v/>
      </c>
      <c r="LF276" s="354" t="str" cm="1">
        <f t="array" ref="LF276">IFERROR(
    (((F276/FRACAS!$AY$1)*60))
    /
    (((F276/FRACAS!$AY$1)*60) + SUMPRODUCT((FRACAS!$B$5:$B$9997=F$4)*(FRACAS!$D$5:$D$9997&lt;=F276)*(IFERROR(FRACAS!$AM$5:$AM$9997,0)))
    ),"")</f>
        <v/>
      </c>
      <c r="LG276" s="354" t="str" cm="1">
        <f t="array" ref="LG276">IFERROR(
    (((G276/FRACAS!$AY$1)*60))
    /
    (((G276/FRACAS!$AY$1)*60) + SUMPRODUCT((FRACAS!$B$5:$B$9997=G$4)*(FRACAS!$D$5:$D$9997&lt;=G276)*(IFERROR(FRACAS!$AM$5:$AM$9997,0)))
    ),"")</f>
        <v/>
      </c>
      <c r="LH276" s="354" t="str" cm="1">
        <f t="array" ref="LH276">IFERROR(
    (((H276/FRACAS!$AY$1)*60))
    /
    (((H276/FRACAS!$AY$1)*60) + SUMPRODUCT((FRACAS!$B$5:$B$9997=H$4)*(FRACAS!$D$5:$D$9997&lt;=H276)*(IFERROR(FRACAS!$AM$5:$AM$9997,0)))
    ),"")</f>
        <v/>
      </c>
      <c r="LI276" s="354" t="str" cm="1">
        <f t="array" ref="LI276">IFERROR(
    (((I276/FRACAS!$AY$1)*60))
    /
    (((I276/FRACAS!$AY$1)*60) + SUMPRODUCT((FRACAS!$B$5:$B$9997=I$4)*(FRACAS!$D$5:$D$9997&lt;=I276)*(IFERROR(FRACAS!$AM$5:$AM$9997,0)))
    ),"")</f>
        <v/>
      </c>
      <c r="LJ276" s="354" t="str" cm="1">
        <f t="array" ref="LJ276">IFERROR(
    (((J276/FRACAS!$AY$1)*60))
    /
    (((J276/FRACAS!$AY$1)*60) + SUMPRODUCT((FRACAS!$B$5:$B$9997=J$4)*(FRACAS!$D$5:$D$9997&lt;=J276)*(IFERROR(FRACAS!$AM$5:$AM$9997,0)))
    ),"")</f>
        <v/>
      </c>
      <c r="LK276" s="354" t="str" cm="1">
        <f t="array" ref="LK276">IFERROR(
    (((K276/FRACAS!$AY$1)*60))
    /
    (((K276/FRACAS!$AY$1)*60) + SUMPRODUCT((FRACAS!$B$5:$B$9997=K$4)*(FRACAS!$D$5:$D$9997&lt;=K276)*(IFERROR(FRACAS!$AM$5:$AM$9997,0)))
    ),"")</f>
        <v/>
      </c>
      <c r="LL276" s="354" t="str" cm="1">
        <f t="array" ref="LL276">IFERROR(
    (((L276/FRACAS!$AY$1)*60))
    /
    (((L276/FRACAS!$AY$1)*60) + SUMPRODUCT((FRACAS!$B$5:$B$9997=L$4)*(FRACAS!$D$5:$D$9997&lt;=L276)*(IFERROR(FRACAS!$AM$5:$AM$9997,0)))
    ),"")</f>
        <v/>
      </c>
      <c r="LM276" s="354" t="str" cm="1">
        <f t="array" ref="LM276">IFERROR(
    (((M276/FRACAS!$AY$1)*60))
    /
    (((M276/FRACAS!$AY$1)*60) + SUMPRODUCT((FRACAS!$B$5:$B$9997=M$4)*(FRACAS!$D$5:$D$9997&lt;=M276)*(IFERROR(FRACAS!$AM$5:$AM$9997,0)))
    ),"")</f>
        <v/>
      </c>
      <c r="LN276" s="308"/>
      <c r="LO276" s="276"/>
      <c r="LP276" s="276"/>
      <c r="LQ276" s="276"/>
      <c r="LR276" s="276"/>
      <c r="LS276" s="276"/>
      <c r="LT276" s="276"/>
      <c r="LU276" s="276"/>
      <c r="LV276" s="276"/>
      <c r="LW276" s="276"/>
      <c r="LX276" s="276"/>
      <c r="LY276" s="276"/>
      <c r="LZ276" s="276"/>
      <c r="MA276" s="276"/>
      <c r="MB276" s="276"/>
      <c r="MC276" s="276"/>
      <c r="MD276" s="276"/>
      <c r="ME276" s="276"/>
      <c r="MF276" s="276"/>
      <c r="MG276" s="276"/>
      <c r="MH276" s="276"/>
      <c r="MI276" s="276"/>
      <c r="MJ276" s="276"/>
      <c r="MK276" s="276"/>
      <c r="ML276" s="276"/>
      <c r="MM276" s="276"/>
      <c r="MN276" s="276"/>
      <c r="MO276" s="276"/>
      <c r="MP276" s="276"/>
      <c r="MQ276" s="276"/>
      <c r="MR276" s="276"/>
      <c r="MS276" s="276"/>
      <c r="MT276" s="276"/>
      <c r="MU276" s="276"/>
      <c r="MV276" s="276"/>
      <c r="MW276" s="276"/>
      <c r="MX276" s="276"/>
      <c r="MY276" s="276"/>
      <c r="MZ276" s="276"/>
      <c r="NA276" s="277"/>
      <c r="ND276" s="345">
        <f t="shared" si="28"/>
        <v>0</v>
      </c>
      <c r="NE276" s="346" t="str">
        <f t="shared" si="26"/>
        <v/>
      </c>
      <c r="NF276" s="347" t="str" cm="1">
        <f t="array" ref="NF276">IF($ND276=0,"",(IFERROR( (IFERROR($ND276/FRACAS!$AY$1*60,0) - SUMPRODUCT( (FRACAS!$K$5:$K$9999=NF$2) * IFERROR(FRACAS!$AN$5:$AN$9999,0) ) ) / IFERROR($ND276/FRACAS!$AY$1*60,0), 1 )))</f>
        <v/>
      </c>
      <c r="NG276" s="347" t="str" cm="1">
        <f t="array" ref="NG276">IF($ND276=0,"",(IFERROR( (IFERROR($ND276/FRACAS!$AY$1*60,0) - SUMPRODUCT( (FRACAS!$K$5:$K$9999=NG$2) * IFERROR(FRACAS!$AN$5:$AN$9999,0) ) ) / IFERROR($ND276/FRACAS!$AY$1*60,0), 1 )))</f>
        <v/>
      </c>
      <c r="NH276" s="347" t="str" cm="1">
        <f t="array" ref="NH276">IF($ND276=0,"",(IFERROR( (IFERROR($ND276/FRACAS!$AY$1*60,0) - SUMPRODUCT( (FRACAS!$K$5:$K$9999=NH$2) * IFERROR(FRACAS!$AN$5:$AN$9999,0) ) ) / IFERROR($ND276/FRACAS!$AY$1*60,0), 1 )))</f>
        <v/>
      </c>
      <c r="NI276" s="347" t="str" cm="1">
        <f t="array" ref="NI276">IF($ND276=0,"",(IFERROR( (IFERROR($ND276/FRACAS!$AY$1*60,0) - SUMPRODUCT( (FRACAS!$K$5:$K$9999=NI$2) * IFERROR(FRACAS!$AN$5:$AN$9999,0) ) ) / IFERROR($ND276/FRACAS!$AY$1*60,0), 1 )))</f>
        <v/>
      </c>
      <c r="NJ276" s="347" t="str" cm="1">
        <f t="array" ref="NJ276">IF($ND276=0,"",(IFERROR( (IFERROR($ND276/FRACAS!$AY$1*60,0) - SUMPRODUCT( (FRACAS!$K$5:$K$9999=NJ$2) * IFERROR(FRACAS!$AN$5:$AN$9999,0) ) ) / IFERROR($ND276/FRACAS!$AY$1*60,0), 1 )))</f>
        <v/>
      </c>
      <c r="NK276" s="347" t="str" cm="1">
        <f t="array" ref="NK276">IF($ND276=0,"",(IFERROR( (IFERROR($ND276/FRACAS!$AY$1*60,0) - SUMPRODUCT( (FRACAS!$K$5:$K$9999=NK$2) * IFERROR(FRACAS!$AN$5:$AN$9999,0) ) ) / IFERROR($ND276/FRACAS!$AY$1*60,0), 1 )))</f>
        <v/>
      </c>
      <c r="NL276" s="347" t="str" cm="1">
        <f t="array" ref="NL276">IF($ND276=0,"",(IFERROR( (IFERROR($ND276/FRACAS!$AY$1*60,0) - SUMPRODUCT( (FRACAS!$K$5:$K$9999=NL$2) * IFERROR(FRACAS!$AN$5:$AN$9999,0) ) ) / IFERROR($ND276/FRACAS!$AY$1*60,0), 1 )))</f>
        <v/>
      </c>
      <c r="NM276" s="347" t="str" cm="1">
        <f t="array" ref="NM276">IF($ND276=0,"",(IFERROR( (IFERROR($ND276/FRACAS!$AY$1*60,0) - SUMPRODUCT( (FRACAS!$K$5:$K$9999=NM$2) * IFERROR(FRACAS!$AN$5:$AN$9999,0) ) ) / IFERROR($ND276/FRACAS!$AY$1*60,0), 1 )))</f>
        <v/>
      </c>
      <c r="NN276" s="347" t="str" cm="1">
        <f t="array" ref="NN276">IF($ND276=0,"",(IFERROR( (IFERROR($ND276/FRACAS!$AY$1*60,0) - SUMPRODUCT( (FRACAS!$K$5:$K$9999=NN$2) * IFERROR(FRACAS!$AN$5:$AN$9999,0) ) ) / IFERROR($ND276/FRACAS!$AY$1*60,0), 1 )))</f>
        <v/>
      </c>
      <c r="NO276" s="347" t="str" cm="1">
        <f t="array" ref="NO276">IF($ND276=0,"",(IFERROR( (IFERROR($ND276/FRACAS!$AY$1*60,0) - SUMPRODUCT( (FRACAS!$K$5:$K$9999=NO$2) * IFERROR(FRACAS!$AN$5:$AN$9999,0) ) ) / IFERROR($ND276/FRACAS!$AY$1*60,0), 1 )))</f>
        <v/>
      </c>
      <c r="NP276" s="347" t="str" cm="1">
        <f t="array" ref="NP276">IF($ND276=0,"",(IFERROR( (IFERROR($ND276/FRACAS!$AY$1*60,0) - SUMPRODUCT( (FRACAS!$K$5:$K$9999=NP$2) * IFERROR(FRACAS!$AN$5:$AN$9999,0) ) ) / IFERROR($ND276/FRACAS!$AY$1*60,0), 1 )))</f>
        <v/>
      </c>
      <c r="NQ276" s="347" t="str" cm="1">
        <f t="array" ref="NQ276">IF($ND276=0,"",(IFERROR( (IFERROR($ND276/FRACAS!$AY$1*60,0) - SUMPRODUCT( (FRACAS!$K$5:$K$9999=NQ$2) * IFERROR(FRACAS!$AN$5:$AN$9999,0) ) ) / IFERROR($ND276/FRACAS!$AY$1*60,0), 1 )))</f>
        <v/>
      </c>
      <c r="NR276" s="347" t="str" cm="1">
        <f t="array" ref="NR276">IF($ND276=0,"",(IFERROR( (IFERROR($ND276/FRACAS!$AY$1*60,0) - SUMPRODUCT( (FRACAS!$K$5:$K$9999=NR$2) * IFERROR(FRACAS!$AN$5:$AN$9999,0) ) ) / IFERROR($ND276/FRACAS!$AY$1*60,0), 1 )))</f>
        <v/>
      </c>
      <c r="NS276" s="347" t="str" cm="1">
        <f t="array" ref="NS276">IF($ND276=0,"",(IFERROR( (IFERROR($ND276/FRACAS!$AY$1*60,0) - SUMPRODUCT( (FRACAS!$K$5:$K$9999=NS$2) * IFERROR(FRACAS!$AN$5:$AN$9999,0) ) ) / IFERROR($ND276/FRACAS!$AY$1*60,0), 1 )))</f>
        <v/>
      </c>
      <c r="NT276" s="347" t="str" cm="1">
        <f t="array" ref="NT276">IF($ND276=0,"",(IFERROR( (IFERROR($ND276/FRACAS!$AY$1*60,0) - SUMPRODUCT( (FRACAS!$K$5:$K$9999=NT$2) * IFERROR(FRACAS!$AN$5:$AN$9999,0) ) ) / IFERROR($ND276/FRACAS!$AY$1*60,0), 1 )))</f>
        <v/>
      </c>
      <c r="NU276" s="347" t="str" cm="1">
        <f t="array" ref="NU276">IF($ND276=0,"",(IFERROR( (IFERROR($ND276/FRACAS!$AY$1*60,0) - SUMPRODUCT( (FRACAS!$K$5:$K$9999=NU$2) * IFERROR(FRACAS!$AN$5:$AN$9999,0) ) ) / IFERROR($ND276/FRACAS!$AY$1*60,0), 1 )))</f>
        <v/>
      </c>
      <c r="NV276" s="347" t="str" cm="1">
        <f t="array" ref="NV276">IF($ND276=0,"",(IFERROR( (IFERROR($ND276/FRACAS!$AY$1*60,0) - SUMPRODUCT( (FRACAS!$K$5:$K$9999=NV$2) * IFERROR(FRACAS!$AN$5:$AN$9999,0) ) ) / IFERROR($ND276/FRACAS!$AY$1*60,0), 1 )))</f>
        <v/>
      </c>
      <c r="NW276" s="347" t="str" cm="1">
        <f t="array" ref="NW276">IF($ND276=0,"",(IFERROR( (IFERROR($ND276/FRACAS!$AY$1*60,0) - SUMPRODUCT( (FRACAS!$K$5:$K$9999=NW$2) * IFERROR(FRACAS!$AN$5:$AN$9999,0) ) ) / IFERROR($ND276/FRACAS!$AY$1*60,0), 1 )))</f>
        <v/>
      </c>
      <c r="NX276" s="347" t="str" cm="1">
        <f t="array" ref="NX276">IF($ND276=0,"",(IFERROR( (IFERROR($ND276/FRACAS!$AY$1*60,0) - SUMPRODUCT( (FRACAS!$K$5:$K$9999=NX$2) * IFERROR(FRACAS!$AN$5:$AN$9999,0) ) ) / IFERROR($ND276/FRACAS!$AY$1*60,0), 1 )))</f>
        <v/>
      </c>
      <c r="NY276" s="347" t="str" cm="1">
        <f t="array" ref="NY276">IF($ND276=0,"",(IFERROR( (IFERROR($ND276/FRACAS!$AY$1*60,0) - SUMPRODUCT( (FRACAS!$K$5:$K$9999=NY$2) * IFERROR(FRACAS!$AN$5:$AN$9999,0) ) ) / IFERROR($ND276/FRACAS!$AY$1*60,0), 1 )))</f>
        <v/>
      </c>
      <c r="NZ276" s="347" t="str" cm="1">
        <f t="array" ref="NZ276">IF($ND276=0,"",(IFERROR( (IFERROR($ND276/FRACAS!$AY$1*60,0) - SUMPRODUCT( (FRACAS!$K$5:$K$9999=NZ$2) * IFERROR(FRACAS!$AN$5:$AN$9999,0) ) ) / IFERROR($ND276/FRACAS!$AY$1*60,0), 1 )))</f>
        <v/>
      </c>
      <c r="OA276" s="347" t="str" cm="1">
        <f t="array" ref="OA276">IF($ND276=0,"",(IFERROR( (IFERROR($ND276/FRACAS!$AY$1*60,0) - SUMPRODUCT( (FRACAS!$K$5:$K$9999=OA$2) * IFERROR(FRACAS!$AN$5:$AN$9999,0) ) ) / IFERROR($ND276/FRACAS!$AY$1*60,0), 1 )))</f>
        <v/>
      </c>
      <c r="OB276" s="347" t="str" cm="1">
        <f t="array" ref="OB276">IF($ND276=0,"",(IFERROR( (IFERROR($ND276/FRACAS!$AY$1*60,0) - SUMPRODUCT( (FRACAS!$K$5:$K$9999=OB$2) * IFERROR(FRACAS!$AN$5:$AN$9999,0) ) ) / IFERROR($ND276/FRACAS!$AY$1*60,0), 1 )))</f>
        <v/>
      </c>
      <c r="OC276" s="347" t="str" cm="1">
        <f t="array" ref="OC276">IF($ND276=0,"",(IFERROR( (IFERROR($ND276/FRACAS!$AY$1*60,0) - SUMPRODUCT( (FRACAS!$K$5:$K$9999=OC$2) * IFERROR(FRACAS!$AN$5:$AN$9999,0) ) ) / IFERROR($ND276/FRACAS!$AY$1*60,0), 1 )))</f>
        <v/>
      </c>
      <c r="OD276" s="347" t="str" cm="1">
        <f t="array" ref="OD276">IF($ND276=0,"",(IFERROR( (IFERROR($ND276/FRACAS!$AY$1*60,0) - SUMPRODUCT( (FRACAS!$K$5:$K$9999=OD$2) * IFERROR(FRACAS!$AN$5:$AN$9999,0) ) ) / IFERROR($ND276/FRACAS!$AY$1*60,0), 1 )))</f>
        <v/>
      </c>
      <c r="OE276" s="347" t="str" cm="1">
        <f t="array" ref="OE276">IF($ND276=0,"",(IFERROR( (IFERROR($ND276/FRACAS!$AY$1*60,0) - SUMPRODUCT( (FRACAS!$K$5:$K$9999=OE$2) * IFERROR(FRACAS!$AN$5:$AN$9999,0) ) ) / IFERROR($ND276/FRACAS!$AY$1*60,0), 1 )))</f>
        <v/>
      </c>
      <c r="OF276" s="347" t="str" cm="1">
        <f t="array" ref="OF276">IF($ND276=0,"",(IFERROR( (IFERROR($ND276/FRACAS!$AY$1*60,0) - SUMPRODUCT( (FRACAS!$K$5:$K$9999=OF$2) * IFERROR(FRACAS!$AN$5:$AN$9999,0) ) ) / IFERROR($ND276/FRACAS!$AY$1*60,0), 1 )))</f>
        <v/>
      </c>
      <c r="OG276" s="347" t="str" cm="1">
        <f t="array" ref="OG276">IF($ND276=0,"",(IFERROR( (IFERROR($ND276/FRACAS!$AY$1*60,0) - SUMPRODUCT( (FRACAS!$K$5:$K$9999=OG$2) * IFERROR(FRACAS!$AN$5:$AN$9999,0) ) ) / IFERROR($ND276/FRACAS!$AY$1*60,0), 1 )))</f>
        <v/>
      </c>
      <c r="OH276" s="347" t="str" cm="1">
        <f t="array" ref="OH276">IF($ND276=0,"",(IFERROR( (IFERROR($ND276/FRACAS!$AY$1*60,0) - SUMPRODUCT( (FRACAS!$K$5:$K$9999=OH$2) * IFERROR(FRACAS!$AN$5:$AN$9999,0) ) ) / IFERROR($ND276/FRACAS!$AY$1*60,0), 1 )))</f>
        <v/>
      </c>
      <c r="OI276" s="347" t="str" cm="1">
        <f t="array" ref="OI276">IF($ND276=0,"",(IFERROR( (IFERROR($ND276/FRACAS!$AY$1*60,0) - SUMPRODUCT( (FRACAS!$K$5:$K$9999=OI$2) * IFERROR(FRACAS!$AN$5:$AN$9999,0) ) ) / IFERROR($ND276/FRACAS!$AY$1*60,0), 1 )))</f>
        <v/>
      </c>
      <c r="OJ276" s="347" t="str" cm="1">
        <f t="array" ref="OJ276">IF($ND276=0,"",(IFERROR( (IFERROR($ND276/FRACAS!$AY$1*60,0) - SUMPRODUCT( (FRACAS!$K$5:$K$9999=OJ$2) * IFERROR(FRACAS!$AN$5:$AN$9999,0) ) ) / IFERROR($ND276/FRACAS!$AY$1*60,0), 1 )))</f>
        <v/>
      </c>
      <c r="OK276" s="347" t="str" cm="1">
        <f t="array" ref="OK276">IF($ND276=0,"",(IFERROR( (IFERROR($ND276/FRACAS!$AY$1*60,0) - SUMPRODUCT( (FRACAS!$K$5:$K$9999=OK$2) * IFERROR(FRACAS!$AN$5:$AN$9999,0) ) ) / IFERROR($ND276/FRACAS!$AY$1*60,0), 1 )))</f>
        <v/>
      </c>
      <c r="OL276" s="347" t="str" cm="1">
        <f t="array" ref="OL276">IF($ND276=0,"",(IFERROR( (IFERROR($ND276/FRACAS!$AY$1*60,0) - SUMPRODUCT( (FRACAS!$K$5:$K$9999=OL$2) * IFERROR(FRACAS!$AN$5:$AN$9999,0) ) ) / IFERROR($ND276/FRACAS!$AY$1*60,0), 1 )))</f>
        <v/>
      </c>
      <c r="OM276" s="347" t="str" cm="1">
        <f t="array" ref="OM276">IF($ND276=0,"",(IFERROR( (IFERROR($ND276/FRACAS!$AY$1*60,0) - SUMPRODUCT( (FRACAS!$K$5:$K$9999=OM$2) * IFERROR(FRACAS!$AN$5:$AN$9999,0) ) ) / IFERROR($ND276/FRACAS!$AY$1*60,0), 1 )))</f>
        <v/>
      </c>
      <c r="ON276" s="347" t="str" cm="1">
        <f t="array" ref="ON276">IF($ND276=0,"",(IFERROR( (IFERROR($ND276/FRACAS!$AY$1*60,0) - SUMPRODUCT( (FRACAS!$K$5:$K$9999=ON$2) * IFERROR(FRACAS!$AN$5:$AN$9999,0) ) ) / IFERROR($ND276/FRACAS!$AY$1*60,0), 1 )))</f>
        <v/>
      </c>
    </row>
    <row r="277" spans="2:404" ht="15" customHeight="1">
      <c r="B277" s="301" t="s">
        <v>227</v>
      </c>
      <c r="C277" s="302">
        <v>47165</v>
      </c>
      <c r="D277" s="279"/>
      <c r="E277" s="279"/>
      <c r="F277" s="279"/>
      <c r="G277" s="279"/>
      <c r="H277" s="279"/>
      <c r="I277" s="279"/>
      <c r="J277" s="279"/>
      <c r="K277" s="279"/>
      <c r="L277" s="279"/>
      <c r="M277" s="280"/>
      <c r="N277" s="305"/>
      <c r="O277" s="279"/>
      <c r="P277" s="279"/>
      <c r="Q277" s="279"/>
      <c r="R277" s="279"/>
      <c r="S277" s="279"/>
      <c r="T277" s="279"/>
      <c r="U277" s="279"/>
      <c r="V277" s="279"/>
      <c r="W277" s="279"/>
      <c r="X277" s="279"/>
      <c r="Y277" s="279"/>
      <c r="Z277" s="279"/>
      <c r="AA277" s="279"/>
      <c r="AB277" s="279"/>
      <c r="AC277" s="279"/>
      <c r="AD277" s="279"/>
      <c r="AE277" s="279"/>
      <c r="AF277" s="279"/>
      <c r="AG277" s="279"/>
      <c r="AH277" s="279"/>
      <c r="AI277" s="279"/>
      <c r="AJ277" s="279"/>
      <c r="AK277" s="279"/>
      <c r="AL277" s="279"/>
      <c r="AM277" s="279"/>
      <c r="AN277" s="279"/>
      <c r="AO277" s="279"/>
      <c r="AP277" s="279"/>
      <c r="AQ277" s="279"/>
      <c r="AR277" s="279"/>
      <c r="AS277" s="279"/>
      <c r="AT277" s="279"/>
      <c r="AU277" s="279"/>
      <c r="AV277" s="279"/>
      <c r="AW277" s="279"/>
      <c r="AX277" s="279"/>
      <c r="AY277" s="279"/>
      <c r="AZ277" s="279"/>
      <c r="BA277" s="280"/>
      <c r="BB277" s="266"/>
      <c r="BD277" s="352"/>
      <c r="BE277" s="352"/>
      <c r="BF277" s="352"/>
      <c r="BG277" s="352"/>
      <c r="BH277" s="352"/>
      <c r="BI277" s="352"/>
      <c r="BJ277" s="352"/>
      <c r="BK277" s="352"/>
      <c r="BL277" s="352"/>
      <c r="BM277" s="352"/>
      <c r="BN277" s="352"/>
      <c r="BO277" s="352"/>
      <c r="BP277" s="352"/>
      <c r="BQ277" s="352"/>
      <c r="BR277" s="352"/>
      <c r="BS277" s="352"/>
      <c r="BT277" s="352"/>
      <c r="BU277" s="352"/>
      <c r="BV277" s="352"/>
      <c r="BW277" s="352"/>
      <c r="BX277" s="352"/>
      <c r="BY277" s="352"/>
      <c r="BZ277" s="352"/>
      <c r="CA277" s="352"/>
      <c r="CB277" s="352"/>
      <c r="CC277" s="352"/>
      <c r="CD277" s="352"/>
      <c r="CE277" s="352"/>
      <c r="CF277" s="352"/>
      <c r="CG277" s="352"/>
      <c r="CH277" s="352"/>
      <c r="CI277" s="352"/>
      <c r="CJ277" s="352"/>
      <c r="CK277" s="352"/>
      <c r="CL277" s="352"/>
      <c r="CM277" s="352"/>
      <c r="CN277" s="352"/>
      <c r="CO277" s="352"/>
      <c r="CP277" s="352"/>
      <c r="CQ277" s="352"/>
      <c r="CR277" s="352"/>
      <c r="CS277" s="352"/>
      <c r="CT277" s="352"/>
      <c r="CU277" s="352"/>
      <c r="CV277" s="352"/>
      <c r="CW277" s="352"/>
      <c r="CX277" s="352"/>
      <c r="CY277" s="352"/>
      <c r="CZ277" s="352"/>
      <c r="DA277" s="352"/>
      <c r="DC277" s="266">
        <f t="shared" si="24"/>
        <v>0</v>
      </c>
      <c r="DD277" s="302" t="str">
        <f t="shared" si="25"/>
        <v/>
      </c>
      <c r="DE277" s="328" t="str">
        <f>IF(D277&gt; 0,(COUNTIFS(FRACAS!$B$5:$B$9997, D$4, FRACAS!$D$5:$D$9997, "&lt;="&amp;D277)), "" )</f>
        <v/>
      </c>
      <c r="DF277" s="282" t="str">
        <f>IF(E277&gt; 0,(COUNTIFS(FRACAS!$B$5:$B$9997, E$4, FRACAS!$D$5:$D$9997, "&lt;="&amp;E277)), "" )</f>
        <v/>
      </c>
      <c r="DG277" s="282" t="str">
        <f>IF(F277&gt; 0,(COUNTIFS(FRACAS!$B$5:$B$9997, F$4, FRACAS!$D$5:$D$9997, "&lt;="&amp;F277)), "" )</f>
        <v/>
      </c>
      <c r="DH277" s="282" t="str">
        <f>IF(G277&gt; 0,(COUNTIFS(FRACAS!$B$5:$B$9997, G$4, FRACAS!$D$5:$D$9997, "&lt;="&amp;G277)), "" )</f>
        <v/>
      </c>
      <c r="DI277" s="282" t="str">
        <f>IF(H277&gt; 0,(COUNTIFS(FRACAS!$B$5:$B$9997, H$4, FRACAS!$D$5:$D$9997, "&lt;="&amp;H277)), "" )</f>
        <v/>
      </c>
      <c r="DJ277" s="282" t="str">
        <f>IF(I277&gt; 0,(COUNTIFS(FRACAS!$B$5:$B$9997, I$4, FRACAS!$D$5:$D$9997, "&lt;="&amp;I277)), "" )</f>
        <v/>
      </c>
      <c r="DK277" s="282" t="str">
        <f>IF(J277&gt; 0,(COUNTIFS(FRACAS!$B$5:$B$9997, J$4, FRACAS!$D$5:$D$9997, "&lt;="&amp;J277)), "" )</f>
        <v/>
      </c>
      <c r="DL277" s="282" t="str">
        <f>IF(K277&gt; 0,(COUNTIFS(FRACAS!$B$5:$B$9997, K$4, FRACAS!$D$5:$D$9997, "&lt;="&amp;K277)), "" )</f>
        <v/>
      </c>
      <c r="DM277" s="282" t="str">
        <f>IF(L277&gt; 0,(COUNTIFS(FRACAS!$B$5:$B$9997, L$4, FRACAS!$D$5:$D$9997, "&lt;="&amp;L277)), "" )</f>
        <v/>
      </c>
      <c r="DN277" s="282" t="str">
        <f>IF(M277&gt; 0,(COUNTIFS(FRACAS!$B$5:$B$9997, M$4, FRACAS!$D$5:$D$9997, "&lt;="&amp;M277)), "" )</f>
        <v/>
      </c>
      <c r="DO277" s="308"/>
      <c r="DP277" s="276"/>
      <c r="DQ277" s="276"/>
      <c r="DR277" s="276"/>
      <c r="DS277" s="276"/>
      <c r="DT277" s="276"/>
      <c r="DU277" s="276"/>
      <c r="DV277" s="276"/>
      <c r="DW277" s="276"/>
      <c r="DX277" s="276"/>
      <c r="DY277" s="276"/>
      <c r="DZ277" s="276"/>
      <c r="EA277" s="276"/>
      <c r="EB277" s="276"/>
      <c r="EC277" s="276"/>
      <c r="ED277" s="276"/>
      <c r="EE277" s="276"/>
      <c r="EF277" s="276"/>
      <c r="EG277" s="276"/>
      <c r="EH277" s="276"/>
      <c r="EI277" s="276"/>
      <c r="EJ277" s="276"/>
      <c r="EK277" s="276"/>
      <c r="EL277" s="276"/>
      <c r="EM277" s="276"/>
      <c r="EN277" s="276"/>
      <c r="EO277" s="276"/>
      <c r="EP277" s="276"/>
      <c r="EQ277" s="276"/>
      <c r="ER277" s="276"/>
      <c r="ES277" s="276"/>
      <c r="ET277" s="276"/>
      <c r="EU277" s="276"/>
      <c r="EV277" s="276"/>
      <c r="EW277" s="276"/>
      <c r="EX277" s="276"/>
      <c r="EY277" s="276"/>
      <c r="EZ277" s="276"/>
      <c r="FA277" s="276"/>
      <c r="FB277" s="277"/>
      <c r="JN277" s="310"/>
      <c r="JO277" s="309"/>
      <c r="JP277" s="309"/>
      <c r="JQ277" s="309"/>
      <c r="JR277" s="309"/>
      <c r="JS277" s="309"/>
      <c r="JT277" s="309"/>
      <c r="JU277" s="309"/>
      <c r="JV277" s="309"/>
      <c r="JW277" s="309"/>
      <c r="JX277" s="309"/>
      <c r="JY277" s="309"/>
      <c r="JZ277" s="309"/>
      <c r="KA277" s="309"/>
      <c r="KB277" s="309"/>
      <c r="KC277" s="309"/>
      <c r="KD277" s="309"/>
      <c r="KE277" s="309"/>
      <c r="KF277" s="309"/>
      <c r="KG277" s="309"/>
      <c r="KH277" s="309"/>
      <c r="KI277" s="309"/>
      <c r="KJ277" s="309"/>
      <c r="KK277" s="309"/>
      <c r="KL277" s="309"/>
      <c r="KM277" s="309"/>
      <c r="KN277" s="309"/>
      <c r="KO277" s="309"/>
      <c r="KP277" s="309"/>
      <c r="KQ277" s="309"/>
      <c r="KR277" s="309"/>
      <c r="KS277" s="309"/>
      <c r="KT277" s="309"/>
      <c r="KU277" s="309"/>
      <c r="KV277" s="309"/>
      <c r="KW277" s="309"/>
      <c r="KX277" s="309"/>
      <c r="KY277" s="309"/>
      <c r="KZ277" s="309"/>
      <c r="LA277" s="309"/>
      <c r="LC277" s="302" t="str">
        <f t="shared" si="27"/>
        <v/>
      </c>
      <c r="LD277" s="354" t="str" cm="1">
        <f t="array" ref="LD277">IFERROR(
    (((D277/FRACAS!$AY$1)*60))
    /
    (((D277/FRACAS!$AY$1)*60) + SUMPRODUCT((FRACAS!$B$5:$B$9997=D$4)*(FRACAS!$D$5:$D$9997&lt;=D277)*(IFERROR(FRACAS!$AM$5:$AM$9997,0)))
    ),"")</f>
        <v/>
      </c>
      <c r="LE277" s="354" t="str" cm="1">
        <f t="array" ref="LE277">IFERROR(
    (((E277/FRACAS!$AY$1)*60))
    /
    (((E277/FRACAS!$AY$1)*60) + SUMPRODUCT((FRACAS!$B$5:$B$9997=E$4)*(FRACAS!$D$5:$D$9997&lt;=E277)*(IFERROR(FRACAS!$AM$5:$AM$9997,0)))
    ),"")</f>
        <v/>
      </c>
      <c r="LF277" s="354" t="str" cm="1">
        <f t="array" ref="LF277">IFERROR(
    (((F277/FRACAS!$AY$1)*60))
    /
    (((F277/FRACAS!$AY$1)*60) + SUMPRODUCT((FRACAS!$B$5:$B$9997=F$4)*(FRACAS!$D$5:$D$9997&lt;=F277)*(IFERROR(FRACAS!$AM$5:$AM$9997,0)))
    ),"")</f>
        <v/>
      </c>
      <c r="LG277" s="354" t="str" cm="1">
        <f t="array" ref="LG277">IFERROR(
    (((G277/FRACAS!$AY$1)*60))
    /
    (((G277/FRACAS!$AY$1)*60) + SUMPRODUCT((FRACAS!$B$5:$B$9997=G$4)*(FRACAS!$D$5:$D$9997&lt;=G277)*(IFERROR(FRACAS!$AM$5:$AM$9997,0)))
    ),"")</f>
        <v/>
      </c>
      <c r="LH277" s="354" t="str" cm="1">
        <f t="array" ref="LH277">IFERROR(
    (((H277/FRACAS!$AY$1)*60))
    /
    (((H277/FRACAS!$AY$1)*60) + SUMPRODUCT((FRACAS!$B$5:$B$9997=H$4)*(FRACAS!$D$5:$D$9997&lt;=H277)*(IFERROR(FRACAS!$AM$5:$AM$9997,0)))
    ),"")</f>
        <v/>
      </c>
      <c r="LI277" s="354" t="str" cm="1">
        <f t="array" ref="LI277">IFERROR(
    (((I277/FRACAS!$AY$1)*60))
    /
    (((I277/FRACAS!$AY$1)*60) + SUMPRODUCT((FRACAS!$B$5:$B$9997=I$4)*(FRACAS!$D$5:$D$9997&lt;=I277)*(IFERROR(FRACAS!$AM$5:$AM$9997,0)))
    ),"")</f>
        <v/>
      </c>
      <c r="LJ277" s="354" t="str" cm="1">
        <f t="array" ref="LJ277">IFERROR(
    (((J277/FRACAS!$AY$1)*60))
    /
    (((J277/FRACAS!$AY$1)*60) + SUMPRODUCT((FRACAS!$B$5:$B$9997=J$4)*(FRACAS!$D$5:$D$9997&lt;=J277)*(IFERROR(FRACAS!$AM$5:$AM$9997,0)))
    ),"")</f>
        <v/>
      </c>
      <c r="LK277" s="354" t="str" cm="1">
        <f t="array" ref="LK277">IFERROR(
    (((K277/FRACAS!$AY$1)*60))
    /
    (((K277/FRACAS!$AY$1)*60) + SUMPRODUCT((FRACAS!$B$5:$B$9997=K$4)*(FRACAS!$D$5:$D$9997&lt;=K277)*(IFERROR(FRACAS!$AM$5:$AM$9997,0)))
    ),"")</f>
        <v/>
      </c>
      <c r="LL277" s="354" t="str" cm="1">
        <f t="array" ref="LL277">IFERROR(
    (((L277/FRACAS!$AY$1)*60))
    /
    (((L277/FRACAS!$AY$1)*60) + SUMPRODUCT((FRACAS!$B$5:$B$9997=L$4)*(FRACAS!$D$5:$D$9997&lt;=L277)*(IFERROR(FRACAS!$AM$5:$AM$9997,0)))
    ),"")</f>
        <v/>
      </c>
      <c r="LM277" s="354" t="str" cm="1">
        <f t="array" ref="LM277">IFERROR(
    (((M277/FRACAS!$AY$1)*60))
    /
    (((M277/FRACAS!$AY$1)*60) + SUMPRODUCT((FRACAS!$B$5:$B$9997=M$4)*(FRACAS!$D$5:$D$9997&lt;=M277)*(IFERROR(FRACAS!$AM$5:$AM$9997,0)))
    ),"")</f>
        <v/>
      </c>
      <c r="LN277" s="308"/>
      <c r="LO277" s="276"/>
      <c r="LP277" s="276"/>
      <c r="LQ277" s="276"/>
      <c r="LR277" s="276"/>
      <c r="LS277" s="276"/>
      <c r="LT277" s="276"/>
      <c r="LU277" s="276"/>
      <c r="LV277" s="276"/>
      <c r="LW277" s="276"/>
      <c r="LX277" s="276"/>
      <c r="LY277" s="276"/>
      <c r="LZ277" s="276"/>
      <c r="MA277" s="276"/>
      <c r="MB277" s="276"/>
      <c r="MC277" s="276"/>
      <c r="MD277" s="276"/>
      <c r="ME277" s="276"/>
      <c r="MF277" s="276"/>
      <c r="MG277" s="276"/>
      <c r="MH277" s="276"/>
      <c r="MI277" s="276"/>
      <c r="MJ277" s="276"/>
      <c r="MK277" s="276"/>
      <c r="ML277" s="276"/>
      <c r="MM277" s="276"/>
      <c r="MN277" s="276"/>
      <c r="MO277" s="276"/>
      <c r="MP277" s="276"/>
      <c r="MQ277" s="276"/>
      <c r="MR277" s="276"/>
      <c r="MS277" s="276"/>
      <c r="MT277" s="276"/>
      <c r="MU277" s="276"/>
      <c r="MV277" s="276"/>
      <c r="MW277" s="276"/>
      <c r="MX277" s="276"/>
      <c r="MY277" s="276"/>
      <c r="MZ277" s="276"/>
      <c r="NA277" s="277"/>
      <c r="ND277" s="345">
        <f t="shared" si="28"/>
        <v>0</v>
      </c>
      <c r="NE277" s="346" t="str">
        <f t="shared" si="26"/>
        <v/>
      </c>
      <c r="NF277" s="347" t="str" cm="1">
        <f t="array" ref="NF277">IF($ND277=0,"",(IFERROR( (IFERROR($ND277/FRACAS!$AY$1*60,0) - SUMPRODUCT( (FRACAS!$K$5:$K$9999=NF$2) * IFERROR(FRACAS!$AN$5:$AN$9999,0) ) ) / IFERROR($ND277/FRACAS!$AY$1*60,0), 1 )))</f>
        <v/>
      </c>
      <c r="NG277" s="347" t="str" cm="1">
        <f t="array" ref="NG277">IF($ND277=0,"",(IFERROR( (IFERROR($ND277/FRACAS!$AY$1*60,0) - SUMPRODUCT( (FRACAS!$K$5:$K$9999=NG$2) * IFERROR(FRACAS!$AN$5:$AN$9999,0) ) ) / IFERROR($ND277/FRACAS!$AY$1*60,0), 1 )))</f>
        <v/>
      </c>
      <c r="NH277" s="347" t="str" cm="1">
        <f t="array" ref="NH277">IF($ND277=0,"",(IFERROR( (IFERROR($ND277/FRACAS!$AY$1*60,0) - SUMPRODUCT( (FRACAS!$K$5:$K$9999=NH$2) * IFERROR(FRACAS!$AN$5:$AN$9999,0) ) ) / IFERROR($ND277/FRACAS!$AY$1*60,0), 1 )))</f>
        <v/>
      </c>
      <c r="NI277" s="347" t="str" cm="1">
        <f t="array" ref="NI277">IF($ND277=0,"",(IFERROR( (IFERROR($ND277/FRACAS!$AY$1*60,0) - SUMPRODUCT( (FRACAS!$K$5:$K$9999=NI$2) * IFERROR(FRACAS!$AN$5:$AN$9999,0) ) ) / IFERROR($ND277/FRACAS!$AY$1*60,0), 1 )))</f>
        <v/>
      </c>
      <c r="NJ277" s="347" t="str" cm="1">
        <f t="array" ref="NJ277">IF($ND277=0,"",(IFERROR( (IFERROR($ND277/FRACAS!$AY$1*60,0) - SUMPRODUCT( (FRACAS!$K$5:$K$9999=NJ$2) * IFERROR(FRACAS!$AN$5:$AN$9999,0) ) ) / IFERROR($ND277/FRACAS!$AY$1*60,0), 1 )))</f>
        <v/>
      </c>
      <c r="NK277" s="347" t="str" cm="1">
        <f t="array" ref="NK277">IF($ND277=0,"",(IFERROR( (IFERROR($ND277/FRACAS!$AY$1*60,0) - SUMPRODUCT( (FRACAS!$K$5:$K$9999=NK$2) * IFERROR(FRACAS!$AN$5:$AN$9999,0) ) ) / IFERROR($ND277/FRACAS!$AY$1*60,0), 1 )))</f>
        <v/>
      </c>
      <c r="NL277" s="347" t="str" cm="1">
        <f t="array" ref="NL277">IF($ND277=0,"",(IFERROR( (IFERROR($ND277/FRACAS!$AY$1*60,0) - SUMPRODUCT( (FRACAS!$K$5:$K$9999=NL$2) * IFERROR(FRACAS!$AN$5:$AN$9999,0) ) ) / IFERROR($ND277/FRACAS!$AY$1*60,0), 1 )))</f>
        <v/>
      </c>
      <c r="NM277" s="347" t="str" cm="1">
        <f t="array" ref="NM277">IF($ND277=0,"",(IFERROR( (IFERROR($ND277/FRACAS!$AY$1*60,0) - SUMPRODUCT( (FRACAS!$K$5:$K$9999=NM$2) * IFERROR(FRACAS!$AN$5:$AN$9999,0) ) ) / IFERROR($ND277/FRACAS!$AY$1*60,0), 1 )))</f>
        <v/>
      </c>
      <c r="NN277" s="347" t="str" cm="1">
        <f t="array" ref="NN277">IF($ND277=0,"",(IFERROR( (IFERROR($ND277/FRACAS!$AY$1*60,0) - SUMPRODUCT( (FRACAS!$K$5:$K$9999=NN$2) * IFERROR(FRACAS!$AN$5:$AN$9999,0) ) ) / IFERROR($ND277/FRACAS!$AY$1*60,0), 1 )))</f>
        <v/>
      </c>
      <c r="NO277" s="347" t="str" cm="1">
        <f t="array" ref="NO277">IF($ND277=0,"",(IFERROR( (IFERROR($ND277/FRACAS!$AY$1*60,0) - SUMPRODUCT( (FRACAS!$K$5:$K$9999=NO$2) * IFERROR(FRACAS!$AN$5:$AN$9999,0) ) ) / IFERROR($ND277/FRACAS!$AY$1*60,0), 1 )))</f>
        <v/>
      </c>
      <c r="NP277" s="347" t="str" cm="1">
        <f t="array" ref="NP277">IF($ND277=0,"",(IFERROR( (IFERROR($ND277/FRACAS!$AY$1*60,0) - SUMPRODUCT( (FRACAS!$K$5:$K$9999=NP$2) * IFERROR(FRACAS!$AN$5:$AN$9999,0) ) ) / IFERROR($ND277/FRACAS!$AY$1*60,0), 1 )))</f>
        <v/>
      </c>
      <c r="NQ277" s="347" t="str" cm="1">
        <f t="array" ref="NQ277">IF($ND277=0,"",(IFERROR( (IFERROR($ND277/FRACAS!$AY$1*60,0) - SUMPRODUCT( (FRACAS!$K$5:$K$9999=NQ$2) * IFERROR(FRACAS!$AN$5:$AN$9999,0) ) ) / IFERROR($ND277/FRACAS!$AY$1*60,0), 1 )))</f>
        <v/>
      </c>
      <c r="NR277" s="347" t="str" cm="1">
        <f t="array" ref="NR277">IF($ND277=0,"",(IFERROR( (IFERROR($ND277/FRACAS!$AY$1*60,0) - SUMPRODUCT( (FRACAS!$K$5:$K$9999=NR$2) * IFERROR(FRACAS!$AN$5:$AN$9999,0) ) ) / IFERROR($ND277/FRACAS!$AY$1*60,0), 1 )))</f>
        <v/>
      </c>
      <c r="NS277" s="347" t="str" cm="1">
        <f t="array" ref="NS277">IF($ND277=0,"",(IFERROR( (IFERROR($ND277/FRACAS!$AY$1*60,0) - SUMPRODUCT( (FRACAS!$K$5:$K$9999=NS$2) * IFERROR(FRACAS!$AN$5:$AN$9999,0) ) ) / IFERROR($ND277/FRACAS!$AY$1*60,0), 1 )))</f>
        <v/>
      </c>
      <c r="NT277" s="347" t="str" cm="1">
        <f t="array" ref="NT277">IF($ND277=0,"",(IFERROR( (IFERROR($ND277/FRACAS!$AY$1*60,0) - SUMPRODUCT( (FRACAS!$K$5:$K$9999=NT$2) * IFERROR(FRACAS!$AN$5:$AN$9999,0) ) ) / IFERROR($ND277/FRACAS!$AY$1*60,0), 1 )))</f>
        <v/>
      </c>
      <c r="NU277" s="347" t="str" cm="1">
        <f t="array" ref="NU277">IF($ND277=0,"",(IFERROR( (IFERROR($ND277/FRACAS!$AY$1*60,0) - SUMPRODUCT( (FRACAS!$K$5:$K$9999=NU$2) * IFERROR(FRACAS!$AN$5:$AN$9999,0) ) ) / IFERROR($ND277/FRACAS!$AY$1*60,0), 1 )))</f>
        <v/>
      </c>
      <c r="NV277" s="347" t="str" cm="1">
        <f t="array" ref="NV277">IF($ND277=0,"",(IFERROR( (IFERROR($ND277/FRACAS!$AY$1*60,0) - SUMPRODUCT( (FRACAS!$K$5:$K$9999=NV$2) * IFERROR(FRACAS!$AN$5:$AN$9999,0) ) ) / IFERROR($ND277/FRACAS!$AY$1*60,0), 1 )))</f>
        <v/>
      </c>
      <c r="NW277" s="347" t="str" cm="1">
        <f t="array" ref="NW277">IF($ND277=0,"",(IFERROR( (IFERROR($ND277/FRACAS!$AY$1*60,0) - SUMPRODUCT( (FRACAS!$K$5:$K$9999=NW$2) * IFERROR(FRACAS!$AN$5:$AN$9999,0) ) ) / IFERROR($ND277/FRACAS!$AY$1*60,0), 1 )))</f>
        <v/>
      </c>
      <c r="NX277" s="347" t="str" cm="1">
        <f t="array" ref="NX277">IF($ND277=0,"",(IFERROR( (IFERROR($ND277/FRACAS!$AY$1*60,0) - SUMPRODUCT( (FRACAS!$K$5:$K$9999=NX$2) * IFERROR(FRACAS!$AN$5:$AN$9999,0) ) ) / IFERROR($ND277/FRACAS!$AY$1*60,0), 1 )))</f>
        <v/>
      </c>
      <c r="NY277" s="347" t="str" cm="1">
        <f t="array" ref="NY277">IF($ND277=0,"",(IFERROR( (IFERROR($ND277/FRACAS!$AY$1*60,0) - SUMPRODUCT( (FRACAS!$K$5:$K$9999=NY$2) * IFERROR(FRACAS!$AN$5:$AN$9999,0) ) ) / IFERROR($ND277/FRACAS!$AY$1*60,0), 1 )))</f>
        <v/>
      </c>
      <c r="NZ277" s="347" t="str" cm="1">
        <f t="array" ref="NZ277">IF($ND277=0,"",(IFERROR( (IFERROR($ND277/FRACAS!$AY$1*60,0) - SUMPRODUCT( (FRACAS!$K$5:$K$9999=NZ$2) * IFERROR(FRACAS!$AN$5:$AN$9999,0) ) ) / IFERROR($ND277/FRACAS!$AY$1*60,0), 1 )))</f>
        <v/>
      </c>
      <c r="OA277" s="347" t="str" cm="1">
        <f t="array" ref="OA277">IF($ND277=0,"",(IFERROR( (IFERROR($ND277/FRACAS!$AY$1*60,0) - SUMPRODUCT( (FRACAS!$K$5:$K$9999=OA$2) * IFERROR(FRACAS!$AN$5:$AN$9999,0) ) ) / IFERROR($ND277/FRACAS!$AY$1*60,0), 1 )))</f>
        <v/>
      </c>
      <c r="OB277" s="347" t="str" cm="1">
        <f t="array" ref="OB277">IF($ND277=0,"",(IFERROR( (IFERROR($ND277/FRACAS!$AY$1*60,0) - SUMPRODUCT( (FRACAS!$K$5:$K$9999=OB$2) * IFERROR(FRACAS!$AN$5:$AN$9999,0) ) ) / IFERROR($ND277/FRACAS!$AY$1*60,0), 1 )))</f>
        <v/>
      </c>
      <c r="OC277" s="347" t="str" cm="1">
        <f t="array" ref="OC277">IF($ND277=0,"",(IFERROR( (IFERROR($ND277/FRACAS!$AY$1*60,0) - SUMPRODUCT( (FRACAS!$K$5:$K$9999=OC$2) * IFERROR(FRACAS!$AN$5:$AN$9999,0) ) ) / IFERROR($ND277/FRACAS!$AY$1*60,0), 1 )))</f>
        <v/>
      </c>
      <c r="OD277" s="347" t="str" cm="1">
        <f t="array" ref="OD277">IF($ND277=0,"",(IFERROR( (IFERROR($ND277/FRACAS!$AY$1*60,0) - SUMPRODUCT( (FRACAS!$K$5:$K$9999=OD$2) * IFERROR(FRACAS!$AN$5:$AN$9999,0) ) ) / IFERROR($ND277/FRACAS!$AY$1*60,0), 1 )))</f>
        <v/>
      </c>
      <c r="OE277" s="347" t="str" cm="1">
        <f t="array" ref="OE277">IF($ND277=0,"",(IFERROR( (IFERROR($ND277/FRACAS!$AY$1*60,0) - SUMPRODUCT( (FRACAS!$K$5:$K$9999=OE$2) * IFERROR(FRACAS!$AN$5:$AN$9999,0) ) ) / IFERROR($ND277/FRACAS!$AY$1*60,0), 1 )))</f>
        <v/>
      </c>
      <c r="OF277" s="347" t="str" cm="1">
        <f t="array" ref="OF277">IF($ND277=0,"",(IFERROR( (IFERROR($ND277/FRACAS!$AY$1*60,0) - SUMPRODUCT( (FRACAS!$K$5:$K$9999=OF$2) * IFERROR(FRACAS!$AN$5:$AN$9999,0) ) ) / IFERROR($ND277/FRACAS!$AY$1*60,0), 1 )))</f>
        <v/>
      </c>
      <c r="OG277" s="347" t="str" cm="1">
        <f t="array" ref="OG277">IF($ND277=0,"",(IFERROR( (IFERROR($ND277/FRACAS!$AY$1*60,0) - SUMPRODUCT( (FRACAS!$K$5:$K$9999=OG$2) * IFERROR(FRACAS!$AN$5:$AN$9999,0) ) ) / IFERROR($ND277/FRACAS!$AY$1*60,0), 1 )))</f>
        <v/>
      </c>
      <c r="OH277" s="347" t="str" cm="1">
        <f t="array" ref="OH277">IF($ND277=0,"",(IFERROR( (IFERROR($ND277/FRACAS!$AY$1*60,0) - SUMPRODUCT( (FRACAS!$K$5:$K$9999=OH$2) * IFERROR(FRACAS!$AN$5:$AN$9999,0) ) ) / IFERROR($ND277/FRACAS!$AY$1*60,0), 1 )))</f>
        <v/>
      </c>
      <c r="OI277" s="347" t="str" cm="1">
        <f t="array" ref="OI277">IF($ND277=0,"",(IFERROR( (IFERROR($ND277/FRACAS!$AY$1*60,0) - SUMPRODUCT( (FRACAS!$K$5:$K$9999=OI$2) * IFERROR(FRACAS!$AN$5:$AN$9999,0) ) ) / IFERROR($ND277/FRACAS!$AY$1*60,0), 1 )))</f>
        <v/>
      </c>
      <c r="OJ277" s="347" t="str" cm="1">
        <f t="array" ref="OJ277">IF($ND277=0,"",(IFERROR( (IFERROR($ND277/FRACAS!$AY$1*60,0) - SUMPRODUCT( (FRACAS!$K$5:$K$9999=OJ$2) * IFERROR(FRACAS!$AN$5:$AN$9999,0) ) ) / IFERROR($ND277/FRACAS!$AY$1*60,0), 1 )))</f>
        <v/>
      </c>
      <c r="OK277" s="347" t="str" cm="1">
        <f t="array" ref="OK277">IF($ND277=0,"",(IFERROR( (IFERROR($ND277/FRACAS!$AY$1*60,0) - SUMPRODUCT( (FRACAS!$K$5:$K$9999=OK$2) * IFERROR(FRACAS!$AN$5:$AN$9999,0) ) ) / IFERROR($ND277/FRACAS!$AY$1*60,0), 1 )))</f>
        <v/>
      </c>
      <c r="OL277" s="347" t="str" cm="1">
        <f t="array" ref="OL277">IF($ND277=0,"",(IFERROR( (IFERROR($ND277/FRACAS!$AY$1*60,0) - SUMPRODUCT( (FRACAS!$K$5:$K$9999=OL$2) * IFERROR(FRACAS!$AN$5:$AN$9999,0) ) ) / IFERROR($ND277/FRACAS!$AY$1*60,0), 1 )))</f>
        <v/>
      </c>
      <c r="OM277" s="347" t="str" cm="1">
        <f t="array" ref="OM277">IF($ND277=0,"",(IFERROR( (IFERROR($ND277/FRACAS!$AY$1*60,0) - SUMPRODUCT( (FRACAS!$K$5:$K$9999=OM$2) * IFERROR(FRACAS!$AN$5:$AN$9999,0) ) ) / IFERROR($ND277/FRACAS!$AY$1*60,0), 1 )))</f>
        <v/>
      </c>
      <c r="ON277" s="347" t="str" cm="1">
        <f t="array" ref="ON277">IF($ND277=0,"",(IFERROR( (IFERROR($ND277/FRACAS!$AY$1*60,0) - SUMPRODUCT( (FRACAS!$K$5:$K$9999=ON$2) * IFERROR(FRACAS!$AN$5:$AN$9999,0) ) ) / IFERROR($ND277/FRACAS!$AY$1*60,0), 1 )))</f>
        <v/>
      </c>
    </row>
    <row r="278" spans="2:404" ht="15" customHeight="1">
      <c r="B278" s="301" t="s">
        <v>228</v>
      </c>
      <c r="C278" s="302">
        <v>47172</v>
      </c>
      <c r="D278" s="279"/>
      <c r="E278" s="279"/>
      <c r="F278" s="279"/>
      <c r="G278" s="279"/>
      <c r="H278" s="279"/>
      <c r="I278" s="279"/>
      <c r="J278" s="279"/>
      <c r="K278" s="279"/>
      <c r="L278" s="279"/>
      <c r="M278" s="280"/>
      <c r="N278" s="305"/>
      <c r="O278" s="279"/>
      <c r="P278" s="279"/>
      <c r="Q278" s="279"/>
      <c r="R278" s="279"/>
      <c r="S278" s="279"/>
      <c r="T278" s="279"/>
      <c r="U278" s="279"/>
      <c r="V278" s="279"/>
      <c r="W278" s="279"/>
      <c r="X278" s="279"/>
      <c r="Y278" s="279"/>
      <c r="Z278" s="279"/>
      <c r="AA278" s="279"/>
      <c r="AB278" s="279"/>
      <c r="AC278" s="279"/>
      <c r="AD278" s="279"/>
      <c r="AE278" s="279"/>
      <c r="AF278" s="279"/>
      <c r="AG278" s="279"/>
      <c r="AH278" s="279"/>
      <c r="AI278" s="279"/>
      <c r="AJ278" s="279"/>
      <c r="AK278" s="279"/>
      <c r="AL278" s="279"/>
      <c r="AM278" s="279"/>
      <c r="AN278" s="279"/>
      <c r="AO278" s="279"/>
      <c r="AP278" s="279"/>
      <c r="AQ278" s="279"/>
      <c r="AR278" s="279"/>
      <c r="AS278" s="279"/>
      <c r="AT278" s="279"/>
      <c r="AU278" s="279"/>
      <c r="AV278" s="279"/>
      <c r="AW278" s="279"/>
      <c r="AX278" s="279"/>
      <c r="AY278" s="279"/>
      <c r="AZ278" s="279"/>
      <c r="BA278" s="280"/>
      <c r="BB278" s="266"/>
      <c r="BD278" s="352"/>
      <c r="BE278" s="352"/>
      <c r="BF278" s="352"/>
      <c r="BG278" s="352"/>
      <c r="BH278" s="352"/>
      <c r="BI278" s="352"/>
      <c r="BJ278" s="352"/>
      <c r="BK278" s="352"/>
      <c r="BL278" s="352"/>
      <c r="BM278" s="352"/>
      <c r="BN278" s="352"/>
      <c r="BO278" s="352"/>
      <c r="BP278" s="352"/>
      <c r="BQ278" s="352"/>
      <c r="BR278" s="352"/>
      <c r="BS278" s="352"/>
      <c r="BT278" s="352"/>
      <c r="BU278" s="352"/>
      <c r="BV278" s="352"/>
      <c r="BW278" s="352"/>
      <c r="BX278" s="352"/>
      <c r="BY278" s="352"/>
      <c r="BZ278" s="352"/>
      <c r="CA278" s="352"/>
      <c r="CB278" s="352"/>
      <c r="CC278" s="352"/>
      <c r="CD278" s="352"/>
      <c r="CE278" s="352"/>
      <c r="CF278" s="352"/>
      <c r="CG278" s="352"/>
      <c r="CH278" s="352"/>
      <c r="CI278" s="352"/>
      <c r="CJ278" s="352"/>
      <c r="CK278" s="352"/>
      <c r="CL278" s="352"/>
      <c r="CM278" s="352"/>
      <c r="CN278" s="352"/>
      <c r="CO278" s="352"/>
      <c r="CP278" s="352"/>
      <c r="CQ278" s="352"/>
      <c r="CR278" s="352"/>
      <c r="CS278" s="352"/>
      <c r="CT278" s="352"/>
      <c r="CU278" s="352"/>
      <c r="CV278" s="352"/>
      <c r="CW278" s="352"/>
      <c r="CX278" s="352"/>
      <c r="CY278" s="352"/>
      <c r="CZ278" s="352"/>
      <c r="DA278" s="352"/>
      <c r="DC278" s="266">
        <f t="shared" si="24"/>
        <v>0</v>
      </c>
      <c r="DD278" s="302" t="str">
        <f t="shared" si="25"/>
        <v/>
      </c>
      <c r="DE278" s="328" t="str">
        <f>IF(D278&gt; 0,(COUNTIFS(FRACAS!$B$5:$B$9997, D$4, FRACAS!$D$5:$D$9997, "&lt;="&amp;D278)), "" )</f>
        <v/>
      </c>
      <c r="DF278" s="282" t="str">
        <f>IF(E278&gt; 0,(COUNTIFS(FRACAS!$B$5:$B$9997, E$4, FRACAS!$D$5:$D$9997, "&lt;="&amp;E278)), "" )</f>
        <v/>
      </c>
      <c r="DG278" s="282" t="str">
        <f>IF(F278&gt; 0,(COUNTIFS(FRACAS!$B$5:$B$9997, F$4, FRACAS!$D$5:$D$9997, "&lt;="&amp;F278)), "" )</f>
        <v/>
      </c>
      <c r="DH278" s="282" t="str">
        <f>IF(G278&gt; 0,(COUNTIFS(FRACAS!$B$5:$B$9997, G$4, FRACAS!$D$5:$D$9997, "&lt;="&amp;G278)), "" )</f>
        <v/>
      </c>
      <c r="DI278" s="282" t="str">
        <f>IF(H278&gt; 0,(COUNTIFS(FRACAS!$B$5:$B$9997, H$4, FRACAS!$D$5:$D$9997, "&lt;="&amp;H278)), "" )</f>
        <v/>
      </c>
      <c r="DJ278" s="282" t="str">
        <f>IF(I278&gt; 0,(COUNTIFS(FRACAS!$B$5:$B$9997, I$4, FRACAS!$D$5:$D$9997, "&lt;="&amp;I278)), "" )</f>
        <v/>
      </c>
      <c r="DK278" s="282" t="str">
        <f>IF(J278&gt; 0,(COUNTIFS(FRACAS!$B$5:$B$9997, J$4, FRACAS!$D$5:$D$9997, "&lt;="&amp;J278)), "" )</f>
        <v/>
      </c>
      <c r="DL278" s="282" t="str">
        <f>IF(K278&gt; 0,(COUNTIFS(FRACAS!$B$5:$B$9997, K$4, FRACAS!$D$5:$D$9997, "&lt;="&amp;K278)), "" )</f>
        <v/>
      </c>
      <c r="DM278" s="282" t="str">
        <f>IF(L278&gt; 0,(COUNTIFS(FRACAS!$B$5:$B$9997, L$4, FRACAS!$D$5:$D$9997, "&lt;="&amp;L278)), "" )</f>
        <v/>
      </c>
      <c r="DN278" s="282" t="str">
        <f>IF(M278&gt; 0,(COUNTIFS(FRACAS!$B$5:$B$9997, M$4, FRACAS!$D$5:$D$9997, "&lt;="&amp;M278)), "" )</f>
        <v/>
      </c>
      <c r="DO278" s="308"/>
      <c r="DP278" s="276"/>
      <c r="DQ278" s="276"/>
      <c r="DR278" s="276"/>
      <c r="DS278" s="276"/>
      <c r="DT278" s="276"/>
      <c r="DU278" s="276"/>
      <c r="DV278" s="276"/>
      <c r="DW278" s="276"/>
      <c r="DX278" s="276"/>
      <c r="DY278" s="276"/>
      <c r="DZ278" s="276"/>
      <c r="EA278" s="276"/>
      <c r="EB278" s="276"/>
      <c r="EC278" s="276"/>
      <c r="ED278" s="276"/>
      <c r="EE278" s="276"/>
      <c r="EF278" s="276"/>
      <c r="EG278" s="276"/>
      <c r="EH278" s="276"/>
      <c r="EI278" s="276"/>
      <c r="EJ278" s="276"/>
      <c r="EK278" s="276"/>
      <c r="EL278" s="276"/>
      <c r="EM278" s="276"/>
      <c r="EN278" s="276"/>
      <c r="EO278" s="276"/>
      <c r="EP278" s="276"/>
      <c r="EQ278" s="276"/>
      <c r="ER278" s="276"/>
      <c r="ES278" s="276"/>
      <c r="ET278" s="276"/>
      <c r="EU278" s="276"/>
      <c r="EV278" s="276"/>
      <c r="EW278" s="276"/>
      <c r="EX278" s="276"/>
      <c r="EY278" s="276"/>
      <c r="EZ278" s="276"/>
      <c r="FA278" s="276"/>
      <c r="FB278" s="277"/>
      <c r="JN278" s="310"/>
      <c r="JO278" s="309"/>
      <c r="JP278" s="309"/>
      <c r="JQ278" s="309"/>
      <c r="JR278" s="309"/>
      <c r="JS278" s="309"/>
      <c r="JT278" s="309"/>
      <c r="JU278" s="309"/>
      <c r="JV278" s="309"/>
      <c r="JW278" s="309"/>
      <c r="JX278" s="309"/>
      <c r="JY278" s="309"/>
      <c r="JZ278" s="309"/>
      <c r="KA278" s="309"/>
      <c r="KB278" s="309"/>
      <c r="KC278" s="309"/>
      <c r="KD278" s="309"/>
      <c r="KE278" s="309"/>
      <c r="KF278" s="309"/>
      <c r="KG278" s="309"/>
      <c r="KH278" s="309"/>
      <c r="KI278" s="309"/>
      <c r="KJ278" s="309"/>
      <c r="KK278" s="309"/>
      <c r="KL278" s="309"/>
      <c r="KM278" s="309"/>
      <c r="KN278" s="309"/>
      <c r="KO278" s="309"/>
      <c r="KP278" s="309"/>
      <c r="KQ278" s="309"/>
      <c r="KR278" s="309"/>
      <c r="KS278" s="309"/>
      <c r="KT278" s="309"/>
      <c r="KU278" s="309"/>
      <c r="KV278" s="309"/>
      <c r="KW278" s="309"/>
      <c r="KX278" s="309"/>
      <c r="KY278" s="309"/>
      <c r="KZ278" s="309"/>
      <c r="LA278" s="309"/>
      <c r="LC278" s="302" t="str">
        <f t="shared" si="27"/>
        <v/>
      </c>
      <c r="LD278" s="354" t="str" cm="1">
        <f t="array" ref="LD278">IFERROR(
    (((D278/FRACAS!$AY$1)*60))
    /
    (((D278/FRACAS!$AY$1)*60) + SUMPRODUCT((FRACAS!$B$5:$B$9997=D$4)*(FRACAS!$D$5:$D$9997&lt;=D278)*(IFERROR(FRACAS!$AM$5:$AM$9997,0)))
    ),"")</f>
        <v/>
      </c>
      <c r="LE278" s="354" t="str" cm="1">
        <f t="array" ref="LE278">IFERROR(
    (((E278/FRACAS!$AY$1)*60))
    /
    (((E278/FRACAS!$AY$1)*60) + SUMPRODUCT((FRACAS!$B$5:$B$9997=E$4)*(FRACAS!$D$5:$D$9997&lt;=E278)*(IFERROR(FRACAS!$AM$5:$AM$9997,0)))
    ),"")</f>
        <v/>
      </c>
      <c r="LF278" s="354" t="str" cm="1">
        <f t="array" ref="LF278">IFERROR(
    (((F278/FRACAS!$AY$1)*60))
    /
    (((F278/FRACAS!$AY$1)*60) + SUMPRODUCT((FRACAS!$B$5:$B$9997=F$4)*(FRACAS!$D$5:$D$9997&lt;=F278)*(IFERROR(FRACAS!$AM$5:$AM$9997,0)))
    ),"")</f>
        <v/>
      </c>
      <c r="LG278" s="354" t="str" cm="1">
        <f t="array" ref="LG278">IFERROR(
    (((G278/FRACAS!$AY$1)*60))
    /
    (((G278/FRACAS!$AY$1)*60) + SUMPRODUCT((FRACAS!$B$5:$B$9997=G$4)*(FRACAS!$D$5:$D$9997&lt;=G278)*(IFERROR(FRACAS!$AM$5:$AM$9997,0)))
    ),"")</f>
        <v/>
      </c>
      <c r="LH278" s="354" t="str" cm="1">
        <f t="array" ref="LH278">IFERROR(
    (((H278/FRACAS!$AY$1)*60))
    /
    (((H278/FRACAS!$AY$1)*60) + SUMPRODUCT((FRACAS!$B$5:$B$9997=H$4)*(FRACAS!$D$5:$D$9997&lt;=H278)*(IFERROR(FRACAS!$AM$5:$AM$9997,0)))
    ),"")</f>
        <v/>
      </c>
      <c r="LI278" s="354" t="str" cm="1">
        <f t="array" ref="LI278">IFERROR(
    (((I278/FRACAS!$AY$1)*60))
    /
    (((I278/FRACAS!$AY$1)*60) + SUMPRODUCT((FRACAS!$B$5:$B$9997=I$4)*(FRACAS!$D$5:$D$9997&lt;=I278)*(IFERROR(FRACAS!$AM$5:$AM$9997,0)))
    ),"")</f>
        <v/>
      </c>
      <c r="LJ278" s="354" t="str" cm="1">
        <f t="array" ref="LJ278">IFERROR(
    (((J278/FRACAS!$AY$1)*60))
    /
    (((J278/FRACAS!$AY$1)*60) + SUMPRODUCT((FRACAS!$B$5:$B$9997=J$4)*(FRACAS!$D$5:$D$9997&lt;=J278)*(IFERROR(FRACAS!$AM$5:$AM$9997,0)))
    ),"")</f>
        <v/>
      </c>
      <c r="LK278" s="354" t="str" cm="1">
        <f t="array" ref="LK278">IFERROR(
    (((K278/FRACAS!$AY$1)*60))
    /
    (((K278/FRACAS!$AY$1)*60) + SUMPRODUCT((FRACAS!$B$5:$B$9997=K$4)*(FRACAS!$D$5:$D$9997&lt;=K278)*(IFERROR(FRACAS!$AM$5:$AM$9997,0)))
    ),"")</f>
        <v/>
      </c>
      <c r="LL278" s="354" t="str" cm="1">
        <f t="array" ref="LL278">IFERROR(
    (((L278/FRACAS!$AY$1)*60))
    /
    (((L278/FRACAS!$AY$1)*60) + SUMPRODUCT((FRACAS!$B$5:$B$9997=L$4)*(FRACAS!$D$5:$D$9997&lt;=L278)*(IFERROR(FRACAS!$AM$5:$AM$9997,0)))
    ),"")</f>
        <v/>
      </c>
      <c r="LM278" s="354" t="str" cm="1">
        <f t="array" ref="LM278">IFERROR(
    (((M278/FRACAS!$AY$1)*60))
    /
    (((M278/FRACAS!$AY$1)*60) + SUMPRODUCT((FRACAS!$B$5:$B$9997=M$4)*(FRACAS!$D$5:$D$9997&lt;=M278)*(IFERROR(FRACAS!$AM$5:$AM$9997,0)))
    ),"")</f>
        <v/>
      </c>
      <c r="LN278" s="308"/>
      <c r="LO278" s="276"/>
      <c r="LP278" s="276"/>
      <c r="LQ278" s="276"/>
      <c r="LR278" s="276"/>
      <c r="LS278" s="276"/>
      <c r="LT278" s="276"/>
      <c r="LU278" s="276"/>
      <c r="LV278" s="276"/>
      <c r="LW278" s="276"/>
      <c r="LX278" s="276"/>
      <c r="LY278" s="276"/>
      <c r="LZ278" s="276"/>
      <c r="MA278" s="276"/>
      <c r="MB278" s="276"/>
      <c r="MC278" s="276"/>
      <c r="MD278" s="276"/>
      <c r="ME278" s="276"/>
      <c r="MF278" s="276"/>
      <c r="MG278" s="276"/>
      <c r="MH278" s="276"/>
      <c r="MI278" s="276"/>
      <c r="MJ278" s="276"/>
      <c r="MK278" s="276"/>
      <c r="ML278" s="276"/>
      <c r="MM278" s="276"/>
      <c r="MN278" s="276"/>
      <c r="MO278" s="276"/>
      <c r="MP278" s="276"/>
      <c r="MQ278" s="276"/>
      <c r="MR278" s="276"/>
      <c r="MS278" s="276"/>
      <c r="MT278" s="276"/>
      <c r="MU278" s="276"/>
      <c r="MV278" s="276"/>
      <c r="MW278" s="276"/>
      <c r="MX278" s="276"/>
      <c r="MY278" s="276"/>
      <c r="MZ278" s="276"/>
      <c r="NA278" s="277"/>
      <c r="ND278" s="345">
        <f t="shared" si="28"/>
        <v>0</v>
      </c>
      <c r="NE278" s="346" t="str">
        <f t="shared" si="26"/>
        <v/>
      </c>
      <c r="NF278" s="347" t="str" cm="1">
        <f t="array" ref="NF278">IF($ND278=0,"",(IFERROR( (IFERROR($ND278/FRACAS!$AY$1*60,0) - SUMPRODUCT( (FRACAS!$K$5:$K$9999=NF$2) * IFERROR(FRACAS!$AN$5:$AN$9999,0) ) ) / IFERROR($ND278/FRACAS!$AY$1*60,0), 1 )))</f>
        <v/>
      </c>
      <c r="NG278" s="347" t="str" cm="1">
        <f t="array" ref="NG278">IF($ND278=0,"",(IFERROR( (IFERROR($ND278/FRACAS!$AY$1*60,0) - SUMPRODUCT( (FRACAS!$K$5:$K$9999=NG$2) * IFERROR(FRACAS!$AN$5:$AN$9999,0) ) ) / IFERROR($ND278/FRACAS!$AY$1*60,0), 1 )))</f>
        <v/>
      </c>
      <c r="NH278" s="347" t="str" cm="1">
        <f t="array" ref="NH278">IF($ND278=0,"",(IFERROR( (IFERROR($ND278/FRACAS!$AY$1*60,0) - SUMPRODUCT( (FRACAS!$K$5:$K$9999=NH$2) * IFERROR(FRACAS!$AN$5:$AN$9999,0) ) ) / IFERROR($ND278/FRACAS!$AY$1*60,0), 1 )))</f>
        <v/>
      </c>
      <c r="NI278" s="347" t="str" cm="1">
        <f t="array" ref="NI278">IF($ND278=0,"",(IFERROR( (IFERROR($ND278/FRACAS!$AY$1*60,0) - SUMPRODUCT( (FRACAS!$K$5:$K$9999=NI$2) * IFERROR(FRACAS!$AN$5:$AN$9999,0) ) ) / IFERROR($ND278/FRACAS!$AY$1*60,0), 1 )))</f>
        <v/>
      </c>
      <c r="NJ278" s="347" t="str" cm="1">
        <f t="array" ref="NJ278">IF($ND278=0,"",(IFERROR( (IFERROR($ND278/FRACAS!$AY$1*60,0) - SUMPRODUCT( (FRACAS!$K$5:$K$9999=NJ$2) * IFERROR(FRACAS!$AN$5:$AN$9999,0) ) ) / IFERROR($ND278/FRACAS!$AY$1*60,0), 1 )))</f>
        <v/>
      </c>
      <c r="NK278" s="347" t="str" cm="1">
        <f t="array" ref="NK278">IF($ND278=0,"",(IFERROR( (IFERROR($ND278/FRACAS!$AY$1*60,0) - SUMPRODUCT( (FRACAS!$K$5:$K$9999=NK$2) * IFERROR(FRACAS!$AN$5:$AN$9999,0) ) ) / IFERROR($ND278/FRACAS!$AY$1*60,0), 1 )))</f>
        <v/>
      </c>
      <c r="NL278" s="347" t="str" cm="1">
        <f t="array" ref="NL278">IF($ND278=0,"",(IFERROR( (IFERROR($ND278/FRACAS!$AY$1*60,0) - SUMPRODUCT( (FRACAS!$K$5:$K$9999=NL$2) * IFERROR(FRACAS!$AN$5:$AN$9999,0) ) ) / IFERROR($ND278/FRACAS!$AY$1*60,0), 1 )))</f>
        <v/>
      </c>
      <c r="NM278" s="347" t="str" cm="1">
        <f t="array" ref="NM278">IF($ND278=0,"",(IFERROR( (IFERROR($ND278/FRACAS!$AY$1*60,0) - SUMPRODUCT( (FRACAS!$K$5:$K$9999=NM$2) * IFERROR(FRACAS!$AN$5:$AN$9999,0) ) ) / IFERROR($ND278/FRACAS!$AY$1*60,0), 1 )))</f>
        <v/>
      </c>
      <c r="NN278" s="347" t="str" cm="1">
        <f t="array" ref="NN278">IF($ND278=0,"",(IFERROR( (IFERROR($ND278/FRACAS!$AY$1*60,0) - SUMPRODUCT( (FRACAS!$K$5:$K$9999=NN$2) * IFERROR(FRACAS!$AN$5:$AN$9999,0) ) ) / IFERROR($ND278/FRACAS!$AY$1*60,0), 1 )))</f>
        <v/>
      </c>
      <c r="NO278" s="347" t="str" cm="1">
        <f t="array" ref="NO278">IF($ND278=0,"",(IFERROR( (IFERROR($ND278/FRACAS!$AY$1*60,0) - SUMPRODUCT( (FRACAS!$K$5:$K$9999=NO$2) * IFERROR(FRACAS!$AN$5:$AN$9999,0) ) ) / IFERROR($ND278/FRACAS!$AY$1*60,0), 1 )))</f>
        <v/>
      </c>
      <c r="NP278" s="347" t="str" cm="1">
        <f t="array" ref="NP278">IF($ND278=0,"",(IFERROR( (IFERROR($ND278/FRACAS!$AY$1*60,0) - SUMPRODUCT( (FRACAS!$K$5:$K$9999=NP$2) * IFERROR(FRACAS!$AN$5:$AN$9999,0) ) ) / IFERROR($ND278/FRACAS!$AY$1*60,0), 1 )))</f>
        <v/>
      </c>
      <c r="NQ278" s="347" t="str" cm="1">
        <f t="array" ref="NQ278">IF($ND278=0,"",(IFERROR( (IFERROR($ND278/FRACAS!$AY$1*60,0) - SUMPRODUCT( (FRACAS!$K$5:$K$9999=NQ$2) * IFERROR(FRACAS!$AN$5:$AN$9999,0) ) ) / IFERROR($ND278/FRACAS!$AY$1*60,0), 1 )))</f>
        <v/>
      </c>
      <c r="NR278" s="347" t="str" cm="1">
        <f t="array" ref="NR278">IF($ND278=0,"",(IFERROR( (IFERROR($ND278/FRACAS!$AY$1*60,0) - SUMPRODUCT( (FRACAS!$K$5:$K$9999=NR$2) * IFERROR(FRACAS!$AN$5:$AN$9999,0) ) ) / IFERROR($ND278/FRACAS!$AY$1*60,0), 1 )))</f>
        <v/>
      </c>
      <c r="NS278" s="347" t="str" cm="1">
        <f t="array" ref="NS278">IF($ND278=0,"",(IFERROR( (IFERROR($ND278/FRACAS!$AY$1*60,0) - SUMPRODUCT( (FRACAS!$K$5:$K$9999=NS$2) * IFERROR(FRACAS!$AN$5:$AN$9999,0) ) ) / IFERROR($ND278/FRACAS!$AY$1*60,0), 1 )))</f>
        <v/>
      </c>
      <c r="NT278" s="347" t="str" cm="1">
        <f t="array" ref="NT278">IF($ND278=0,"",(IFERROR( (IFERROR($ND278/FRACAS!$AY$1*60,0) - SUMPRODUCT( (FRACAS!$K$5:$K$9999=NT$2) * IFERROR(FRACAS!$AN$5:$AN$9999,0) ) ) / IFERROR($ND278/FRACAS!$AY$1*60,0), 1 )))</f>
        <v/>
      </c>
      <c r="NU278" s="347" t="str" cm="1">
        <f t="array" ref="NU278">IF($ND278=0,"",(IFERROR( (IFERROR($ND278/FRACAS!$AY$1*60,0) - SUMPRODUCT( (FRACAS!$K$5:$K$9999=NU$2) * IFERROR(FRACAS!$AN$5:$AN$9999,0) ) ) / IFERROR($ND278/FRACAS!$AY$1*60,0), 1 )))</f>
        <v/>
      </c>
      <c r="NV278" s="347" t="str" cm="1">
        <f t="array" ref="NV278">IF($ND278=0,"",(IFERROR( (IFERROR($ND278/FRACAS!$AY$1*60,0) - SUMPRODUCT( (FRACAS!$K$5:$K$9999=NV$2) * IFERROR(FRACAS!$AN$5:$AN$9999,0) ) ) / IFERROR($ND278/FRACAS!$AY$1*60,0), 1 )))</f>
        <v/>
      </c>
      <c r="NW278" s="347" t="str" cm="1">
        <f t="array" ref="NW278">IF($ND278=0,"",(IFERROR( (IFERROR($ND278/FRACAS!$AY$1*60,0) - SUMPRODUCT( (FRACAS!$K$5:$K$9999=NW$2) * IFERROR(FRACAS!$AN$5:$AN$9999,0) ) ) / IFERROR($ND278/FRACAS!$AY$1*60,0), 1 )))</f>
        <v/>
      </c>
      <c r="NX278" s="347" t="str" cm="1">
        <f t="array" ref="NX278">IF($ND278=0,"",(IFERROR( (IFERROR($ND278/FRACAS!$AY$1*60,0) - SUMPRODUCT( (FRACAS!$K$5:$K$9999=NX$2) * IFERROR(FRACAS!$AN$5:$AN$9999,0) ) ) / IFERROR($ND278/FRACAS!$AY$1*60,0), 1 )))</f>
        <v/>
      </c>
      <c r="NY278" s="347" t="str" cm="1">
        <f t="array" ref="NY278">IF($ND278=0,"",(IFERROR( (IFERROR($ND278/FRACAS!$AY$1*60,0) - SUMPRODUCT( (FRACAS!$K$5:$K$9999=NY$2) * IFERROR(FRACAS!$AN$5:$AN$9999,0) ) ) / IFERROR($ND278/FRACAS!$AY$1*60,0), 1 )))</f>
        <v/>
      </c>
      <c r="NZ278" s="347" t="str" cm="1">
        <f t="array" ref="NZ278">IF($ND278=0,"",(IFERROR( (IFERROR($ND278/FRACAS!$AY$1*60,0) - SUMPRODUCT( (FRACAS!$K$5:$K$9999=NZ$2) * IFERROR(FRACAS!$AN$5:$AN$9999,0) ) ) / IFERROR($ND278/FRACAS!$AY$1*60,0), 1 )))</f>
        <v/>
      </c>
      <c r="OA278" s="347" t="str" cm="1">
        <f t="array" ref="OA278">IF($ND278=0,"",(IFERROR( (IFERROR($ND278/FRACAS!$AY$1*60,0) - SUMPRODUCT( (FRACAS!$K$5:$K$9999=OA$2) * IFERROR(FRACAS!$AN$5:$AN$9999,0) ) ) / IFERROR($ND278/FRACAS!$AY$1*60,0), 1 )))</f>
        <v/>
      </c>
      <c r="OB278" s="347" t="str" cm="1">
        <f t="array" ref="OB278">IF($ND278=0,"",(IFERROR( (IFERROR($ND278/FRACAS!$AY$1*60,0) - SUMPRODUCT( (FRACAS!$K$5:$K$9999=OB$2) * IFERROR(FRACAS!$AN$5:$AN$9999,0) ) ) / IFERROR($ND278/FRACAS!$AY$1*60,0), 1 )))</f>
        <v/>
      </c>
      <c r="OC278" s="347" t="str" cm="1">
        <f t="array" ref="OC278">IF($ND278=0,"",(IFERROR( (IFERROR($ND278/FRACAS!$AY$1*60,0) - SUMPRODUCT( (FRACAS!$K$5:$K$9999=OC$2) * IFERROR(FRACAS!$AN$5:$AN$9999,0) ) ) / IFERROR($ND278/FRACAS!$AY$1*60,0), 1 )))</f>
        <v/>
      </c>
      <c r="OD278" s="347" t="str" cm="1">
        <f t="array" ref="OD278">IF($ND278=0,"",(IFERROR( (IFERROR($ND278/FRACAS!$AY$1*60,0) - SUMPRODUCT( (FRACAS!$K$5:$K$9999=OD$2) * IFERROR(FRACAS!$AN$5:$AN$9999,0) ) ) / IFERROR($ND278/FRACAS!$AY$1*60,0), 1 )))</f>
        <v/>
      </c>
      <c r="OE278" s="347" t="str" cm="1">
        <f t="array" ref="OE278">IF($ND278=0,"",(IFERROR( (IFERROR($ND278/FRACAS!$AY$1*60,0) - SUMPRODUCT( (FRACAS!$K$5:$K$9999=OE$2) * IFERROR(FRACAS!$AN$5:$AN$9999,0) ) ) / IFERROR($ND278/FRACAS!$AY$1*60,0), 1 )))</f>
        <v/>
      </c>
      <c r="OF278" s="347" t="str" cm="1">
        <f t="array" ref="OF278">IF($ND278=0,"",(IFERROR( (IFERROR($ND278/FRACAS!$AY$1*60,0) - SUMPRODUCT( (FRACAS!$K$5:$K$9999=OF$2) * IFERROR(FRACAS!$AN$5:$AN$9999,0) ) ) / IFERROR($ND278/FRACAS!$AY$1*60,0), 1 )))</f>
        <v/>
      </c>
      <c r="OG278" s="347" t="str" cm="1">
        <f t="array" ref="OG278">IF($ND278=0,"",(IFERROR( (IFERROR($ND278/FRACAS!$AY$1*60,0) - SUMPRODUCT( (FRACAS!$K$5:$K$9999=OG$2) * IFERROR(FRACAS!$AN$5:$AN$9999,0) ) ) / IFERROR($ND278/FRACAS!$AY$1*60,0), 1 )))</f>
        <v/>
      </c>
      <c r="OH278" s="347" t="str" cm="1">
        <f t="array" ref="OH278">IF($ND278=0,"",(IFERROR( (IFERROR($ND278/FRACAS!$AY$1*60,0) - SUMPRODUCT( (FRACAS!$K$5:$K$9999=OH$2) * IFERROR(FRACAS!$AN$5:$AN$9999,0) ) ) / IFERROR($ND278/FRACAS!$AY$1*60,0), 1 )))</f>
        <v/>
      </c>
      <c r="OI278" s="347" t="str" cm="1">
        <f t="array" ref="OI278">IF($ND278=0,"",(IFERROR( (IFERROR($ND278/FRACAS!$AY$1*60,0) - SUMPRODUCT( (FRACAS!$K$5:$K$9999=OI$2) * IFERROR(FRACAS!$AN$5:$AN$9999,0) ) ) / IFERROR($ND278/FRACAS!$AY$1*60,0), 1 )))</f>
        <v/>
      </c>
      <c r="OJ278" s="347" t="str" cm="1">
        <f t="array" ref="OJ278">IF($ND278=0,"",(IFERROR( (IFERROR($ND278/FRACAS!$AY$1*60,0) - SUMPRODUCT( (FRACAS!$K$5:$K$9999=OJ$2) * IFERROR(FRACAS!$AN$5:$AN$9999,0) ) ) / IFERROR($ND278/FRACAS!$AY$1*60,0), 1 )))</f>
        <v/>
      </c>
      <c r="OK278" s="347" t="str" cm="1">
        <f t="array" ref="OK278">IF($ND278=0,"",(IFERROR( (IFERROR($ND278/FRACAS!$AY$1*60,0) - SUMPRODUCT( (FRACAS!$K$5:$K$9999=OK$2) * IFERROR(FRACAS!$AN$5:$AN$9999,0) ) ) / IFERROR($ND278/FRACAS!$AY$1*60,0), 1 )))</f>
        <v/>
      </c>
      <c r="OL278" s="347" t="str" cm="1">
        <f t="array" ref="OL278">IF($ND278=0,"",(IFERROR( (IFERROR($ND278/FRACAS!$AY$1*60,0) - SUMPRODUCT( (FRACAS!$K$5:$K$9999=OL$2) * IFERROR(FRACAS!$AN$5:$AN$9999,0) ) ) / IFERROR($ND278/FRACAS!$AY$1*60,0), 1 )))</f>
        <v/>
      </c>
      <c r="OM278" s="347" t="str" cm="1">
        <f t="array" ref="OM278">IF($ND278=0,"",(IFERROR( (IFERROR($ND278/FRACAS!$AY$1*60,0) - SUMPRODUCT( (FRACAS!$K$5:$K$9999=OM$2) * IFERROR(FRACAS!$AN$5:$AN$9999,0) ) ) / IFERROR($ND278/FRACAS!$AY$1*60,0), 1 )))</f>
        <v/>
      </c>
      <c r="ON278" s="347" t="str" cm="1">
        <f t="array" ref="ON278">IF($ND278=0,"",(IFERROR( (IFERROR($ND278/FRACAS!$AY$1*60,0) - SUMPRODUCT( (FRACAS!$K$5:$K$9999=ON$2) * IFERROR(FRACAS!$AN$5:$AN$9999,0) ) ) / IFERROR($ND278/FRACAS!$AY$1*60,0), 1 )))</f>
        <v/>
      </c>
    </row>
    <row r="279" spans="2:404" ht="15" customHeight="1">
      <c r="B279" s="301" t="s">
        <v>229</v>
      </c>
      <c r="C279" s="302">
        <v>47179</v>
      </c>
      <c r="D279" s="279"/>
      <c r="E279" s="279"/>
      <c r="F279" s="279"/>
      <c r="G279" s="279"/>
      <c r="H279" s="279"/>
      <c r="I279" s="279"/>
      <c r="J279" s="279"/>
      <c r="K279" s="279"/>
      <c r="L279" s="279"/>
      <c r="M279" s="280"/>
      <c r="N279" s="305"/>
      <c r="O279" s="279"/>
      <c r="P279" s="279"/>
      <c r="Q279" s="279"/>
      <c r="R279" s="279"/>
      <c r="S279" s="279"/>
      <c r="T279" s="279"/>
      <c r="U279" s="279"/>
      <c r="V279" s="279"/>
      <c r="W279" s="279"/>
      <c r="X279" s="279"/>
      <c r="Y279" s="279"/>
      <c r="Z279" s="279"/>
      <c r="AA279" s="279"/>
      <c r="AB279" s="279"/>
      <c r="AC279" s="279"/>
      <c r="AD279" s="279"/>
      <c r="AE279" s="279"/>
      <c r="AF279" s="279"/>
      <c r="AG279" s="279"/>
      <c r="AH279" s="279"/>
      <c r="AI279" s="279"/>
      <c r="AJ279" s="279"/>
      <c r="AK279" s="279"/>
      <c r="AL279" s="279"/>
      <c r="AM279" s="279"/>
      <c r="AN279" s="279"/>
      <c r="AO279" s="279"/>
      <c r="AP279" s="279"/>
      <c r="AQ279" s="279"/>
      <c r="AR279" s="279"/>
      <c r="AS279" s="279"/>
      <c r="AT279" s="279"/>
      <c r="AU279" s="279"/>
      <c r="AV279" s="279"/>
      <c r="AW279" s="279"/>
      <c r="AX279" s="279"/>
      <c r="AY279" s="279"/>
      <c r="AZ279" s="279"/>
      <c r="BA279" s="280"/>
      <c r="BB279" s="266"/>
      <c r="BD279" s="352"/>
      <c r="BE279" s="352"/>
      <c r="BF279" s="352"/>
      <c r="BG279" s="352"/>
      <c r="BH279" s="352"/>
      <c r="BI279" s="352"/>
      <c r="BJ279" s="352"/>
      <c r="BK279" s="352"/>
      <c r="BL279" s="352"/>
      <c r="BM279" s="352"/>
      <c r="BN279" s="352"/>
      <c r="BO279" s="352"/>
      <c r="BP279" s="352"/>
      <c r="BQ279" s="352"/>
      <c r="BR279" s="352"/>
      <c r="BS279" s="352"/>
      <c r="BT279" s="352"/>
      <c r="BU279" s="352"/>
      <c r="BV279" s="352"/>
      <c r="BW279" s="352"/>
      <c r="BX279" s="352"/>
      <c r="BY279" s="352"/>
      <c r="BZ279" s="352"/>
      <c r="CA279" s="352"/>
      <c r="CB279" s="352"/>
      <c r="CC279" s="352"/>
      <c r="CD279" s="352"/>
      <c r="CE279" s="352"/>
      <c r="CF279" s="352"/>
      <c r="CG279" s="352"/>
      <c r="CH279" s="352"/>
      <c r="CI279" s="352"/>
      <c r="CJ279" s="352"/>
      <c r="CK279" s="352"/>
      <c r="CL279" s="352"/>
      <c r="CM279" s="352"/>
      <c r="CN279" s="352"/>
      <c r="CO279" s="352"/>
      <c r="CP279" s="352"/>
      <c r="CQ279" s="352"/>
      <c r="CR279" s="352"/>
      <c r="CS279" s="352"/>
      <c r="CT279" s="352"/>
      <c r="CU279" s="352"/>
      <c r="CV279" s="352"/>
      <c r="CW279" s="352"/>
      <c r="CX279" s="352"/>
      <c r="CY279" s="352"/>
      <c r="CZ279" s="352"/>
      <c r="DA279" s="352"/>
      <c r="DC279" s="266">
        <f t="shared" si="24"/>
        <v>0</v>
      </c>
      <c r="DD279" s="302" t="str">
        <f t="shared" si="25"/>
        <v/>
      </c>
      <c r="DE279" s="328" t="str">
        <f>IF(D279&gt; 0,(COUNTIFS(FRACAS!$B$5:$B$9997, D$4, FRACAS!$D$5:$D$9997, "&lt;="&amp;D279)), "" )</f>
        <v/>
      </c>
      <c r="DF279" s="282" t="str">
        <f>IF(E279&gt; 0,(COUNTIFS(FRACAS!$B$5:$B$9997, E$4, FRACAS!$D$5:$D$9997, "&lt;="&amp;E279)), "" )</f>
        <v/>
      </c>
      <c r="DG279" s="282" t="str">
        <f>IF(F279&gt; 0,(COUNTIFS(FRACAS!$B$5:$B$9997, F$4, FRACAS!$D$5:$D$9997, "&lt;="&amp;F279)), "" )</f>
        <v/>
      </c>
      <c r="DH279" s="282" t="str">
        <f>IF(G279&gt; 0,(COUNTIFS(FRACAS!$B$5:$B$9997, G$4, FRACAS!$D$5:$D$9997, "&lt;="&amp;G279)), "" )</f>
        <v/>
      </c>
      <c r="DI279" s="282" t="str">
        <f>IF(H279&gt; 0,(COUNTIFS(FRACAS!$B$5:$B$9997, H$4, FRACAS!$D$5:$D$9997, "&lt;="&amp;H279)), "" )</f>
        <v/>
      </c>
      <c r="DJ279" s="282" t="str">
        <f>IF(I279&gt; 0,(COUNTIFS(FRACAS!$B$5:$B$9997, I$4, FRACAS!$D$5:$D$9997, "&lt;="&amp;I279)), "" )</f>
        <v/>
      </c>
      <c r="DK279" s="282" t="str">
        <f>IF(J279&gt; 0,(COUNTIFS(FRACAS!$B$5:$B$9997, J$4, FRACAS!$D$5:$D$9997, "&lt;="&amp;J279)), "" )</f>
        <v/>
      </c>
      <c r="DL279" s="282" t="str">
        <f>IF(K279&gt; 0,(COUNTIFS(FRACAS!$B$5:$B$9997, K$4, FRACAS!$D$5:$D$9997, "&lt;="&amp;K279)), "" )</f>
        <v/>
      </c>
      <c r="DM279" s="282" t="str">
        <f>IF(L279&gt; 0,(COUNTIFS(FRACAS!$B$5:$B$9997, L$4, FRACAS!$D$5:$D$9997, "&lt;="&amp;L279)), "" )</f>
        <v/>
      </c>
      <c r="DN279" s="282" t="str">
        <f>IF(M279&gt; 0,(COUNTIFS(FRACAS!$B$5:$B$9997, M$4, FRACAS!$D$5:$D$9997, "&lt;="&amp;M279)), "" )</f>
        <v/>
      </c>
      <c r="DO279" s="308"/>
      <c r="DP279" s="276"/>
      <c r="DQ279" s="276"/>
      <c r="DR279" s="276"/>
      <c r="DS279" s="276"/>
      <c r="DT279" s="276"/>
      <c r="DU279" s="276"/>
      <c r="DV279" s="276"/>
      <c r="DW279" s="276"/>
      <c r="DX279" s="276"/>
      <c r="DY279" s="276"/>
      <c r="DZ279" s="276"/>
      <c r="EA279" s="276"/>
      <c r="EB279" s="276"/>
      <c r="EC279" s="276"/>
      <c r="ED279" s="276"/>
      <c r="EE279" s="276"/>
      <c r="EF279" s="276"/>
      <c r="EG279" s="276"/>
      <c r="EH279" s="276"/>
      <c r="EI279" s="276"/>
      <c r="EJ279" s="276"/>
      <c r="EK279" s="276"/>
      <c r="EL279" s="276"/>
      <c r="EM279" s="276"/>
      <c r="EN279" s="276"/>
      <c r="EO279" s="276"/>
      <c r="EP279" s="276"/>
      <c r="EQ279" s="276"/>
      <c r="ER279" s="276"/>
      <c r="ES279" s="276"/>
      <c r="ET279" s="276"/>
      <c r="EU279" s="276"/>
      <c r="EV279" s="276"/>
      <c r="EW279" s="276"/>
      <c r="EX279" s="276"/>
      <c r="EY279" s="276"/>
      <c r="EZ279" s="276"/>
      <c r="FA279" s="276"/>
      <c r="FB279" s="277"/>
      <c r="JN279" s="310"/>
      <c r="JO279" s="309"/>
      <c r="JP279" s="309"/>
      <c r="JQ279" s="309"/>
      <c r="JR279" s="309"/>
      <c r="JS279" s="309"/>
      <c r="JT279" s="309"/>
      <c r="JU279" s="309"/>
      <c r="JV279" s="309"/>
      <c r="JW279" s="309"/>
      <c r="JX279" s="309"/>
      <c r="JY279" s="309"/>
      <c r="JZ279" s="309"/>
      <c r="KA279" s="309"/>
      <c r="KB279" s="309"/>
      <c r="KC279" s="309"/>
      <c r="KD279" s="309"/>
      <c r="KE279" s="309"/>
      <c r="KF279" s="309"/>
      <c r="KG279" s="309"/>
      <c r="KH279" s="309"/>
      <c r="KI279" s="309"/>
      <c r="KJ279" s="309"/>
      <c r="KK279" s="309"/>
      <c r="KL279" s="309"/>
      <c r="KM279" s="309"/>
      <c r="KN279" s="309"/>
      <c r="KO279" s="309"/>
      <c r="KP279" s="309"/>
      <c r="KQ279" s="309"/>
      <c r="KR279" s="309"/>
      <c r="KS279" s="309"/>
      <c r="KT279" s="309"/>
      <c r="KU279" s="309"/>
      <c r="KV279" s="309"/>
      <c r="KW279" s="309"/>
      <c r="KX279" s="309"/>
      <c r="KY279" s="309"/>
      <c r="KZ279" s="309"/>
      <c r="LA279" s="309"/>
      <c r="LC279" s="302" t="str">
        <f t="shared" si="27"/>
        <v/>
      </c>
      <c r="LD279" s="354" t="str" cm="1">
        <f t="array" ref="LD279">IFERROR(
    (((D279/FRACAS!$AY$1)*60))
    /
    (((D279/FRACAS!$AY$1)*60) + SUMPRODUCT((FRACAS!$B$5:$B$9997=D$4)*(FRACAS!$D$5:$D$9997&lt;=D279)*(IFERROR(FRACAS!$AM$5:$AM$9997,0)))
    ),"")</f>
        <v/>
      </c>
      <c r="LE279" s="354" t="str" cm="1">
        <f t="array" ref="LE279">IFERROR(
    (((E279/FRACAS!$AY$1)*60))
    /
    (((E279/FRACAS!$AY$1)*60) + SUMPRODUCT((FRACAS!$B$5:$B$9997=E$4)*(FRACAS!$D$5:$D$9997&lt;=E279)*(IFERROR(FRACAS!$AM$5:$AM$9997,0)))
    ),"")</f>
        <v/>
      </c>
      <c r="LF279" s="354" t="str" cm="1">
        <f t="array" ref="LF279">IFERROR(
    (((F279/FRACAS!$AY$1)*60))
    /
    (((F279/FRACAS!$AY$1)*60) + SUMPRODUCT((FRACAS!$B$5:$B$9997=F$4)*(FRACAS!$D$5:$D$9997&lt;=F279)*(IFERROR(FRACAS!$AM$5:$AM$9997,0)))
    ),"")</f>
        <v/>
      </c>
      <c r="LG279" s="354" t="str" cm="1">
        <f t="array" ref="LG279">IFERROR(
    (((G279/FRACAS!$AY$1)*60))
    /
    (((G279/FRACAS!$AY$1)*60) + SUMPRODUCT((FRACAS!$B$5:$B$9997=G$4)*(FRACAS!$D$5:$D$9997&lt;=G279)*(IFERROR(FRACAS!$AM$5:$AM$9997,0)))
    ),"")</f>
        <v/>
      </c>
      <c r="LH279" s="354" t="str" cm="1">
        <f t="array" ref="LH279">IFERROR(
    (((H279/FRACAS!$AY$1)*60))
    /
    (((H279/FRACAS!$AY$1)*60) + SUMPRODUCT((FRACAS!$B$5:$B$9997=H$4)*(FRACAS!$D$5:$D$9997&lt;=H279)*(IFERROR(FRACAS!$AM$5:$AM$9997,0)))
    ),"")</f>
        <v/>
      </c>
      <c r="LI279" s="354" t="str" cm="1">
        <f t="array" ref="LI279">IFERROR(
    (((I279/FRACAS!$AY$1)*60))
    /
    (((I279/FRACAS!$AY$1)*60) + SUMPRODUCT((FRACAS!$B$5:$B$9997=I$4)*(FRACAS!$D$5:$D$9997&lt;=I279)*(IFERROR(FRACAS!$AM$5:$AM$9997,0)))
    ),"")</f>
        <v/>
      </c>
      <c r="LJ279" s="354" t="str" cm="1">
        <f t="array" ref="LJ279">IFERROR(
    (((J279/FRACAS!$AY$1)*60))
    /
    (((J279/FRACAS!$AY$1)*60) + SUMPRODUCT((FRACAS!$B$5:$B$9997=J$4)*(FRACAS!$D$5:$D$9997&lt;=J279)*(IFERROR(FRACAS!$AM$5:$AM$9997,0)))
    ),"")</f>
        <v/>
      </c>
      <c r="LK279" s="354" t="str" cm="1">
        <f t="array" ref="LK279">IFERROR(
    (((K279/FRACAS!$AY$1)*60))
    /
    (((K279/FRACAS!$AY$1)*60) + SUMPRODUCT((FRACAS!$B$5:$B$9997=K$4)*(FRACAS!$D$5:$D$9997&lt;=K279)*(IFERROR(FRACAS!$AM$5:$AM$9997,0)))
    ),"")</f>
        <v/>
      </c>
      <c r="LL279" s="354" t="str" cm="1">
        <f t="array" ref="LL279">IFERROR(
    (((L279/FRACAS!$AY$1)*60))
    /
    (((L279/FRACAS!$AY$1)*60) + SUMPRODUCT((FRACAS!$B$5:$B$9997=L$4)*(FRACAS!$D$5:$D$9997&lt;=L279)*(IFERROR(FRACAS!$AM$5:$AM$9997,0)))
    ),"")</f>
        <v/>
      </c>
      <c r="LM279" s="354" t="str" cm="1">
        <f t="array" ref="LM279">IFERROR(
    (((M279/FRACAS!$AY$1)*60))
    /
    (((M279/FRACAS!$AY$1)*60) + SUMPRODUCT((FRACAS!$B$5:$B$9997=M$4)*(FRACAS!$D$5:$D$9997&lt;=M279)*(IFERROR(FRACAS!$AM$5:$AM$9997,0)))
    ),"")</f>
        <v/>
      </c>
      <c r="LN279" s="308"/>
      <c r="LO279" s="276"/>
      <c r="LP279" s="276"/>
      <c r="LQ279" s="276"/>
      <c r="LR279" s="276"/>
      <c r="LS279" s="276"/>
      <c r="LT279" s="276"/>
      <c r="LU279" s="276"/>
      <c r="LV279" s="276"/>
      <c r="LW279" s="276"/>
      <c r="LX279" s="276"/>
      <c r="LY279" s="276"/>
      <c r="LZ279" s="276"/>
      <c r="MA279" s="276"/>
      <c r="MB279" s="276"/>
      <c r="MC279" s="276"/>
      <c r="MD279" s="276"/>
      <c r="ME279" s="276"/>
      <c r="MF279" s="276"/>
      <c r="MG279" s="276"/>
      <c r="MH279" s="276"/>
      <c r="MI279" s="276"/>
      <c r="MJ279" s="276"/>
      <c r="MK279" s="276"/>
      <c r="ML279" s="276"/>
      <c r="MM279" s="276"/>
      <c r="MN279" s="276"/>
      <c r="MO279" s="276"/>
      <c r="MP279" s="276"/>
      <c r="MQ279" s="276"/>
      <c r="MR279" s="276"/>
      <c r="MS279" s="276"/>
      <c r="MT279" s="276"/>
      <c r="MU279" s="276"/>
      <c r="MV279" s="276"/>
      <c r="MW279" s="276"/>
      <c r="MX279" s="276"/>
      <c r="MY279" s="276"/>
      <c r="MZ279" s="276"/>
      <c r="NA279" s="277"/>
      <c r="ND279" s="345">
        <f t="shared" si="28"/>
        <v>0</v>
      </c>
      <c r="NE279" s="346" t="str">
        <f t="shared" si="26"/>
        <v/>
      </c>
      <c r="NF279" s="347" t="str" cm="1">
        <f t="array" ref="NF279">IF($ND279=0,"",(IFERROR( (IFERROR($ND279/FRACAS!$AY$1*60,0) - SUMPRODUCT( (FRACAS!$K$5:$K$9999=NF$2) * IFERROR(FRACAS!$AN$5:$AN$9999,0) ) ) / IFERROR($ND279/FRACAS!$AY$1*60,0), 1 )))</f>
        <v/>
      </c>
      <c r="NG279" s="347" t="str" cm="1">
        <f t="array" ref="NG279">IF($ND279=0,"",(IFERROR( (IFERROR($ND279/FRACAS!$AY$1*60,0) - SUMPRODUCT( (FRACAS!$K$5:$K$9999=NG$2) * IFERROR(FRACAS!$AN$5:$AN$9999,0) ) ) / IFERROR($ND279/FRACAS!$AY$1*60,0), 1 )))</f>
        <v/>
      </c>
      <c r="NH279" s="347" t="str" cm="1">
        <f t="array" ref="NH279">IF($ND279=0,"",(IFERROR( (IFERROR($ND279/FRACAS!$AY$1*60,0) - SUMPRODUCT( (FRACAS!$K$5:$K$9999=NH$2) * IFERROR(FRACAS!$AN$5:$AN$9999,0) ) ) / IFERROR($ND279/FRACAS!$AY$1*60,0), 1 )))</f>
        <v/>
      </c>
      <c r="NI279" s="347" t="str" cm="1">
        <f t="array" ref="NI279">IF($ND279=0,"",(IFERROR( (IFERROR($ND279/FRACAS!$AY$1*60,0) - SUMPRODUCT( (FRACAS!$K$5:$K$9999=NI$2) * IFERROR(FRACAS!$AN$5:$AN$9999,0) ) ) / IFERROR($ND279/FRACAS!$AY$1*60,0), 1 )))</f>
        <v/>
      </c>
      <c r="NJ279" s="347" t="str" cm="1">
        <f t="array" ref="NJ279">IF($ND279=0,"",(IFERROR( (IFERROR($ND279/FRACAS!$AY$1*60,0) - SUMPRODUCT( (FRACAS!$K$5:$K$9999=NJ$2) * IFERROR(FRACAS!$AN$5:$AN$9999,0) ) ) / IFERROR($ND279/FRACAS!$AY$1*60,0), 1 )))</f>
        <v/>
      </c>
      <c r="NK279" s="347" t="str" cm="1">
        <f t="array" ref="NK279">IF($ND279=0,"",(IFERROR( (IFERROR($ND279/FRACAS!$AY$1*60,0) - SUMPRODUCT( (FRACAS!$K$5:$K$9999=NK$2) * IFERROR(FRACAS!$AN$5:$AN$9999,0) ) ) / IFERROR($ND279/FRACAS!$AY$1*60,0), 1 )))</f>
        <v/>
      </c>
      <c r="NL279" s="347" t="str" cm="1">
        <f t="array" ref="NL279">IF($ND279=0,"",(IFERROR( (IFERROR($ND279/FRACAS!$AY$1*60,0) - SUMPRODUCT( (FRACAS!$K$5:$K$9999=NL$2) * IFERROR(FRACAS!$AN$5:$AN$9999,0) ) ) / IFERROR($ND279/FRACAS!$AY$1*60,0), 1 )))</f>
        <v/>
      </c>
      <c r="NM279" s="347" t="str" cm="1">
        <f t="array" ref="NM279">IF($ND279=0,"",(IFERROR( (IFERROR($ND279/FRACAS!$AY$1*60,0) - SUMPRODUCT( (FRACAS!$K$5:$K$9999=NM$2) * IFERROR(FRACAS!$AN$5:$AN$9999,0) ) ) / IFERROR($ND279/FRACAS!$AY$1*60,0), 1 )))</f>
        <v/>
      </c>
      <c r="NN279" s="347" t="str" cm="1">
        <f t="array" ref="NN279">IF($ND279=0,"",(IFERROR( (IFERROR($ND279/FRACAS!$AY$1*60,0) - SUMPRODUCT( (FRACAS!$K$5:$K$9999=NN$2) * IFERROR(FRACAS!$AN$5:$AN$9999,0) ) ) / IFERROR($ND279/FRACAS!$AY$1*60,0), 1 )))</f>
        <v/>
      </c>
      <c r="NO279" s="347" t="str" cm="1">
        <f t="array" ref="NO279">IF($ND279=0,"",(IFERROR( (IFERROR($ND279/FRACAS!$AY$1*60,0) - SUMPRODUCT( (FRACAS!$K$5:$K$9999=NO$2) * IFERROR(FRACAS!$AN$5:$AN$9999,0) ) ) / IFERROR($ND279/FRACAS!$AY$1*60,0), 1 )))</f>
        <v/>
      </c>
      <c r="NP279" s="347" t="str" cm="1">
        <f t="array" ref="NP279">IF($ND279=0,"",(IFERROR( (IFERROR($ND279/FRACAS!$AY$1*60,0) - SUMPRODUCT( (FRACAS!$K$5:$K$9999=NP$2) * IFERROR(FRACAS!$AN$5:$AN$9999,0) ) ) / IFERROR($ND279/FRACAS!$AY$1*60,0), 1 )))</f>
        <v/>
      </c>
      <c r="NQ279" s="347" t="str" cm="1">
        <f t="array" ref="NQ279">IF($ND279=0,"",(IFERROR( (IFERROR($ND279/FRACAS!$AY$1*60,0) - SUMPRODUCT( (FRACAS!$K$5:$K$9999=NQ$2) * IFERROR(FRACAS!$AN$5:$AN$9999,0) ) ) / IFERROR($ND279/FRACAS!$AY$1*60,0), 1 )))</f>
        <v/>
      </c>
      <c r="NR279" s="347" t="str" cm="1">
        <f t="array" ref="NR279">IF($ND279=0,"",(IFERROR( (IFERROR($ND279/FRACAS!$AY$1*60,0) - SUMPRODUCT( (FRACAS!$K$5:$K$9999=NR$2) * IFERROR(FRACAS!$AN$5:$AN$9999,0) ) ) / IFERROR($ND279/FRACAS!$AY$1*60,0), 1 )))</f>
        <v/>
      </c>
      <c r="NS279" s="347" t="str" cm="1">
        <f t="array" ref="NS279">IF($ND279=0,"",(IFERROR( (IFERROR($ND279/FRACAS!$AY$1*60,0) - SUMPRODUCT( (FRACAS!$K$5:$K$9999=NS$2) * IFERROR(FRACAS!$AN$5:$AN$9999,0) ) ) / IFERROR($ND279/FRACAS!$AY$1*60,0), 1 )))</f>
        <v/>
      </c>
      <c r="NT279" s="347" t="str" cm="1">
        <f t="array" ref="NT279">IF($ND279=0,"",(IFERROR( (IFERROR($ND279/FRACAS!$AY$1*60,0) - SUMPRODUCT( (FRACAS!$K$5:$K$9999=NT$2) * IFERROR(FRACAS!$AN$5:$AN$9999,0) ) ) / IFERROR($ND279/FRACAS!$AY$1*60,0), 1 )))</f>
        <v/>
      </c>
      <c r="NU279" s="347" t="str" cm="1">
        <f t="array" ref="NU279">IF($ND279=0,"",(IFERROR( (IFERROR($ND279/FRACAS!$AY$1*60,0) - SUMPRODUCT( (FRACAS!$K$5:$K$9999=NU$2) * IFERROR(FRACAS!$AN$5:$AN$9999,0) ) ) / IFERROR($ND279/FRACAS!$AY$1*60,0), 1 )))</f>
        <v/>
      </c>
      <c r="NV279" s="347" t="str" cm="1">
        <f t="array" ref="NV279">IF($ND279=0,"",(IFERROR( (IFERROR($ND279/FRACAS!$AY$1*60,0) - SUMPRODUCT( (FRACAS!$K$5:$K$9999=NV$2) * IFERROR(FRACAS!$AN$5:$AN$9999,0) ) ) / IFERROR($ND279/FRACAS!$AY$1*60,0), 1 )))</f>
        <v/>
      </c>
      <c r="NW279" s="347" t="str" cm="1">
        <f t="array" ref="NW279">IF($ND279=0,"",(IFERROR( (IFERROR($ND279/FRACAS!$AY$1*60,0) - SUMPRODUCT( (FRACAS!$K$5:$K$9999=NW$2) * IFERROR(FRACAS!$AN$5:$AN$9999,0) ) ) / IFERROR($ND279/FRACAS!$AY$1*60,0), 1 )))</f>
        <v/>
      </c>
      <c r="NX279" s="347" t="str" cm="1">
        <f t="array" ref="NX279">IF($ND279=0,"",(IFERROR( (IFERROR($ND279/FRACAS!$AY$1*60,0) - SUMPRODUCT( (FRACAS!$K$5:$K$9999=NX$2) * IFERROR(FRACAS!$AN$5:$AN$9999,0) ) ) / IFERROR($ND279/FRACAS!$AY$1*60,0), 1 )))</f>
        <v/>
      </c>
      <c r="NY279" s="347" t="str" cm="1">
        <f t="array" ref="NY279">IF($ND279=0,"",(IFERROR( (IFERROR($ND279/FRACAS!$AY$1*60,0) - SUMPRODUCT( (FRACAS!$K$5:$K$9999=NY$2) * IFERROR(FRACAS!$AN$5:$AN$9999,0) ) ) / IFERROR($ND279/FRACAS!$AY$1*60,0), 1 )))</f>
        <v/>
      </c>
      <c r="NZ279" s="347" t="str" cm="1">
        <f t="array" ref="NZ279">IF($ND279=0,"",(IFERROR( (IFERROR($ND279/FRACAS!$AY$1*60,0) - SUMPRODUCT( (FRACAS!$K$5:$K$9999=NZ$2) * IFERROR(FRACAS!$AN$5:$AN$9999,0) ) ) / IFERROR($ND279/FRACAS!$AY$1*60,0), 1 )))</f>
        <v/>
      </c>
      <c r="OA279" s="347" t="str" cm="1">
        <f t="array" ref="OA279">IF($ND279=0,"",(IFERROR( (IFERROR($ND279/FRACAS!$AY$1*60,0) - SUMPRODUCT( (FRACAS!$K$5:$K$9999=OA$2) * IFERROR(FRACAS!$AN$5:$AN$9999,0) ) ) / IFERROR($ND279/FRACAS!$AY$1*60,0), 1 )))</f>
        <v/>
      </c>
      <c r="OB279" s="347" t="str" cm="1">
        <f t="array" ref="OB279">IF($ND279=0,"",(IFERROR( (IFERROR($ND279/FRACAS!$AY$1*60,0) - SUMPRODUCT( (FRACAS!$K$5:$K$9999=OB$2) * IFERROR(FRACAS!$AN$5:$AN$9999,0) ) ) / IFERROR($ND279/FRACAS!$AY$1*60,0), 1 )))</f>
        <v/>
      </c>
      <c r="OC279" s="347" t="str" cm="1">
        <f t="array" ref="OC279">IF($ND279=0,"",(IFERROR( (IFERROR($ND279/FRACAS!$AY$1*60,0) - SUMPRODUCT( (FRACAS!$K$5:$K$9999=OC$2) * IFERROR(FRACAS!$AN$5:$AN$9999,0) ) ) / IFERROR($ND279/FRACAS!$AY$1*60,0), 1 )))</f>
        <v/>
      </c>
      <c r="OD279" s="347" t="str" cm="1">
        <f t="array" ref="OD279">IF($ND279=0,"",(IFERROR( (IFERROR($ND279/FRACAS!$AY$1*60,0) - SUMPRODUCT( (FRACAS!$K$5:$K$9999=OD$2) * IFERROR(FRACAS!$AN$5:$AN$9999,0) ) ) / IFERROR($ND279/FRACAS!$AY$1*60,0), 1 )))</f>
        <v/>
      </c>
      <c r="OE279" s="347" t="str" cm="1">
        <f t="array" ref="OE279">IF($ND279=0,"",(IFERROR( (IFERROR($ND279/FRACAS!$AY$1*60,0) - SUMPRODUCT( (FRACAS!$K$5:$K$9999=OE$2) * IFERROR(FRACAS!$AN$5:$AN$9999,0) ) ) / IFERROR($ND279/FRACAS!$AY$1*60,0), 1 )))</f>
        <v/>
      </c>
      <c r="OF279" s="347" t="str" cm="1">
        <f t="array" ref="OF279">IF($ND279=0,"",(IFERROR( (IFERROR($ND279/FRACAS!$AY$1*60,0) - SUMPRODUCT( (FRACAS!$K$5:$K$9999=OF$2) * IFERROR(FRACAS!$AN$5:$AN$9999,0) ) ) / IFERROR($ND279/FRACAS!$AY$1*60,0), 1 )))</f>
        <v/>
      </c>
      <c r="OG279" s="347" t="str" cm="1">
        <f t="array" ref="OG279">IF($ND279=0,"",(IFERROR( (IFERROR($ND279/FRACAS!$AY$1*60,0) - SUMPRODUCT( (FRACAS!$K$5:$K$9999=OG$2) * IFERROR(FRACAS!$AN$5:$AN$9999,0) ) ) / IFERROR($ND279/FRACAS!$AY$1*60,0), 1 )))</f>
        <v/>
      </c>
      <c r="OH279" s="347" t="str" cm="1">
        <f t="array" ref="OH279">IF($ND279=0,"",(IFERROR( (IFERROR($ND279/FRACAS!$AY$1*60,0) - SUMPRODUCT( (FRACAS!$K$5:$K$9999=OH$2) * IFERROR(FRACAS!$AN$5:$AN$9999,0) ) ) / IFERROR($ND279/FRACAS!$AY$1*60,0), 1 )))</f>
        <v/>
      </c>
      <c r="OI279" s="347" t="str" cm="1">
        <f t="array" ref="OI279">IF($ND279=0,"",(IFERROR( (IFERROR($ND279/FRACAS!$AY$1*60,0) - SUMPRODUCT( (FRACAS!$K$5:$K$9999=OI$2) * IFERROR(FRACAS!$AN$5:$AN$9999,0) ) ) / IFERROR($ND279/FRACAS!$AY$1*60,0), 1 )))</f>
        <v/>
      </c>
      <c r="OJ279" s="347" t="str" cm="1">
        <f t="array" ref="OJ279">IF($ND279=0,"",(IFERROR( (IFERROR($ND279/FRACAS!$AY$1*60,0) - SUMPRODUCT( (FRACAS!$K$5:$K$9999=OJ$2) * IFERROR(FRACAS!$AN$5:$AN$9999,0) ) ) / IFERROR($ND279/FRACAS!$AY$1*60,0), 1 )))</f>
        <v/>
      </c>
      <c r="OK279" s="347" t="str" cm="1">
        <f t="array" ref="OK279">IF($ND279=0,"",(IFERROR( (IFERROR($ND279/FRACAS!$AY$1*60,0) - SUMPRODUCT( (FRACAS!$K$5:$K$9999=OK$2) * IFERROR(FRACAS!$AN$5:$AN$9999,0) ) ) / IFERROR($ND279/FRACAS!$AY$1*60,0), 1 )))</f>
        <v/>
      </c>
      <c r="OL279" s="347" t="str" cm="1">
        <f t="array" ref="OL279">IF($ND279=0,"",(IFERROR( (IFERROR($ND279/FRACAS!$AY$1*60,0) - SUMPRODUCT( (FRACAS!$K$5:$K$9999=OL$2) * IFERROR(FRACAS!$AN$5:$AN$9999,0) ) ) / IFERROR($ND279/FRACAS!$AY$1*60,0), 1 )))</f>
        <v/>
      </c>
      <c r="OM279" s="347" t="str" cm="1">
        <f t="array" ref="OM279">IF($ND279=0,"",(IFERROR( (IFERROR($ND279/FRACAS!$AY$1*60,0) - SUMPRODUCT( (FRACAS!$K$5:$K$9999=OM$2) * IFERROR(FRACAS!$AN$5:$AN$9999,0) ) ) / IFERROR($ND279/FRACAS!$AY$1*60,0), 1 )))</f>
        <v/>
      </c>
      <c r="ON279" s="347" t="str" cm="1">
        <f t="array" ref="ON279">IF($ND279=0,"",(IFERROR( (IFERROR($ND279/FRACAS!$AY$1*60,0) - SUMPRODUCT( (FRACAS!$K$5:$K$9999=ON$2) * IFERROR(FRACAS!$AN$5:$AN$9999,0) ) ) / IFERROR($ND279/FRACAS!$AY$1*60,0), 1 )))</f>
        <v/>
      </c>
    </row>
    <row r="280" spans="2:404" ht="15" customHeight="1">
      <c r="B280" s="301" t="s">
        <v>230</v>
      </c>
      <c r="C280" s="302">
        <v>47186</v>
      </c>
      <c r="D280" s="279"/>
      <c r="E280" s="279"/>
      <c r="F280" s="279"/>
      <c r="G280" s="279"/>
      <c r="H280" s="279"/>
      <c r="I280" s="279"/>
      <c r="J280" s="279"/>
      <c r="K280" s="279"/>
      <c r="L280" s="279"/>
      <c r="M280" s="280"/>
      <c r="N280" s="305"/>
      <c r="O280" s="279"/>
      <c r="P280" s="279"/>
      <c r="Q280" s="279"/>
      <c r="R280" s="279"/>
      <c r="S280" s="279"/>
      <c r="T280" s="279"/>
      <c r="U280" s="279"/>
      <c r="V280" s="279"/>
      <c r="W280" s="279"/>
      <c r="X280" s="279"/>
      <c r="Y280" s="279"/>
      <c r="Z280" s="279"/>
      <c r="AA280" s="279"/>
      <c r="AB280" s="279"/>
      <c r="AC280" s="279"/>
      <c r="AD280" s="279"/>
      <c r="AE280" s="279"/>
      <c r="AF280" s="279"/>
      <c r="AG280" s="279"/>
      <c r="AH280" s="279"/>
      <c r="AI280" s="279"/>
      <c r="AJ280" s="279"/>
      <c r="AK280" s="279"/>
      <c r="AL280" s="279"/>
      <c r="AM280" s="279"/>
      <c r="AN280" s="279"/>
      <c r="AO280" s="279"/>
      <c r="AP280" s="279"/>
      <c r="AQ280" s="279"/>
      <c r="AR280" s="279"/>
      <c r="AS280" s="279"/>
      <c r="AT280" s="279"/>
      <c r="AU280" s="279"/>
      <c r="AV280" s="279"/>
      <c r="AW280" s="279"/>
      <c r="AX280" s="279"/>
      <c r="AY280" s="279"/>
      <c r="AZ280" s="279"/>
      <c r="BA280" s="280"/>
      <c r="BB280" s="266"/>
      <c r="BD280" s="352"/>
      <c r="BE280" s="352"/>
      <c r="BF280" s="352"/>
      <c r="BG280" s="352"/>
      <c r="BH280" s="352"/>
      <c r="BI280" s="352"/>
      <c r="BJ280" s="352"/>
      <c r="BK280" s="352"/>
      <c r="BL280" s="352"/>
      <c r="BM280" s="352"/>
      <c r="BN280" s="352"/>
      <c r="BO280" s="352"/>
      <c r="BP280" s="352"/>
      <c r="BQ280" s="352"/>
      <c r="BR280" s="352"/>
      <c r="BS280" s="352"/>
      <c r="BT280" s="352"/>
      <c r="BU280" s="352"/>
      <c r="BV280" s="352"/>
      <c r="BW280" s="352"/>
      <c r="BX280" s="352"/>
      <c r="BY280" s="352"/>
      <c r="BZ280" s="352"/>
      <c r="CA280" s="352"/>
      <c r="CB280" s="352"/>
      <c r="CC280" s="352"/>
      <c r="CD280" s="352"/>
      <c r="CE280" s="352"/>
      <c r="CF280" s="352"/>
      <c r="CG280" s="352"/>
      <c r="CH280" s="352"/>
      <c r="CI280" s="352"/>
      <c r="CJ280" s="352"/>
      <c r="CK280" s="352"/>
      <c r="CL280" s="352"/>
      <c r="CM280" s="352"/>
      <c r="CN280" s="352"/>
      <c r="CO280" s="352"/>
      <c r="CP280" s="352"/>
      <c r="CQ280" s="352"/>
      <c r="CR280" s="352"/>
      <c r="CS280" s="352"/>
      <c r="CT280" s="352"/>
      <c r="CU280" s="352"/>
      <c r="CV280" s="352"/>
      <c r="CW280" s="352"/>
      <c r="CX280" s="352"/>
      <c r="CY280" s="352"/>
      <c r="CZ280" s="352"/>
      <c r="DA280" s="352"/>
      <c r="DC280" s="266">
        <f t="shared" si="24"/>
        <v>0</v>
      </c>
      <c r="DD280" s="302" t="str">
        <f t="shared" si="25"/>
        <v/>
      </c>
      <c r="DE280" s="328" t="str">
        <f>IF(D280&gt; 0,(COUNTIFS(FRACAS!$B$5:$B$9997, D$4, FRACAS!$D$5:$D$9997, "&lt;="&amp;D280)), "" )</f>
        <v/>
      </c>
      <c r="DF280" s="282" t="str">
        <f>IF(E280&gt; 0,(COUNTIFS(FRACAS!$B$5:$B$9997, E$4, FRACAS!$D$5:$D$9997, "&lt;="&amp;E280)), "" )</f>
        <v/>
      </c>
      <c r="DG280" s="282" t="str">
        <f>IF(F280&gt; 0,(COUNTIFS(FRACAS!$B$5:$B$9997, F$4, FRACAS!$D$5:$D$9997, "&lt;="&amp;F280)), "" )</f>
        <v/>
      </c>
      <c r="DH280" s="282" t="str">
        <f>IF(G280&gt; 0,(COUNTIFS(FRACAS!$B$5:$B$9997, G$4, FRACAS!$D$5:$D$9997, "&lt;="&amp;G280)), "" )</f>
        <v/>
      </c>
      <c r="DI280" s="282" t="str">
        <f>IF(H280&gt; 0,(COUNTIFS(FRACAS!$B$5:$B$9997, H$4, FRACAS!$D$5:$D$9997, "&lt;="&amp;H280)), "" )</f>
        <v/>
      </c>
      <c r="DJ280" s="282" t="str">
        <f>IF(I280&gt; 0,(COUNTIFS(FRACAS!$B$5:$B$9997, I$4, FRACAS!$D$5:$D$9997, "&lt;="&amp;I280)), "" )</f>
        <v/>
      </c>
      <c r="DK280" s="282" t="str">
        <f>IF(J280&gt; 0,(COUNTIFS(FRACAS!$B$5:$B$9997, J$4, FRACAS!$D$5:$D$9997, "&lt;="&amp;J280)), "" )</f>
        <v/>
      </c>
      <c r="DL280" s="282" t="str">
        <f>IF(K280&gt; 0,(COUNTIFS(FRACAS!$B$5:$B$9997, K$4, FRACAS!$D$5:$D$9997, "&lt;="&amp;K280)), "" )</f>
        <v/>
      </c>
      <c r="DM280" s="282" t="str">
        <f>IF(L280&gt; 0,(COUNTIFS(FRACAS!$B$5:$B$9997, L$4, FRACAS!$D$5:$D$9997, "&lt;="&amp;L280)), "" )</f>
        <v/>
      </c>
      <c r="DN280" s="282" t="str">
        <f>IF(M280&gt; 0,(COUNTIFS(FRACAS!$B$5:$B$9997, M$4, FRACAS!$D$5:$D$9997, "&lt;="&amp;M280)), "" )</f>
        <v/>
      </c>
      <c r="DO280" s="308"/>
      <c r="DP280" s="276"/>
      <c r="DQ280" s="276"/>
      <c r="DR280" s="276"/>
      <c r="DS280" s="276"/>
      <c r="DT280" s="276"/>
      <c r="DU280" s="276"/>
      <c r="DV280" s="276"/>
      <c r="DW280" s="276"/>
      <c r="DX280" s="276"/>
      <c r="DY280" s="276"/>
      <c r="DZ280" s="276"/>
      <c r="EA280" s="276"/>
      <c r="EB280" s="276"/>
      <c r="EC280" s="276"/>
      <c r="ED280" s="276"/>
      <c r="EE280" s="276"/>
      <c r="EF280" s="276"/>
      <c r="EG280" s="276"/>
      <c r="EH280" s="276"/>
      <c r="EI280" s="276"/>
      <c r="EJ280" s="276"/>
      <c r="EK280" s="276"/>
      <c r="EL280" s="276"/>
      <c r="EM280" s="276"/>
      <c r="EN280" s="276"/>
      <c r="EO280" s="276"/>
      <c r="EP280" s="276"/>
      <c r="EQ280" s="276"/>
      <c r="ER280" s="276"/>
      <c r="ES280" s="276"/>
      <c r="ET280" s="276"/>
      <c r="EU280" s="276"/>
      <c r="EV280" s="276"/>
      <c r="EW280" s="276"/>
      <c r="EX280" s="276"/>
      <c r="EY280" s="276"/>
      <c r="EZ280" s="276"/>
      <c r="FA280" s="276"/>
      <c r="FB280" s="277"/>
      <c r="JN280" s="310"/>
      <c r="JO280" s="309"/>
      <c r="JP280" s="309"/>
      <c r="JQ280" s="309"/>
      <c r="JR280" s="309"/>
      <c r="JS280" s="309"/>
      <c r="JT280" s="309"/>
      <c r="JU280" s="309"/>
      <c r="JV280" s="309"/>
      <c r="JW280" s="309"/>
      <c r="JX280" s="309"/>
      <c r="JY280" s="309"/>
      <c r="JZ280" s="309"/>
      <c r="KA280" s="309"/>
      <c r="KB280" s="309"/>
      <c r="KC280" s="309"/>
      <c r="KD280" s="309"/>
      <c r="KE280" s="309"/>
      <c r="KF280" s="309"/>
      <c r="KG280" s="309"/>
      <c r="KH280" s="309"/>
      <c r="KI280" s="309"/>
      <c r="KJ280" s="309"/>
      <c r="KK280" s="309"/>
      <c r="KL280" s="309"/>
      <c r="KM280" s="309"/>
      <c r="KN280" s="309"/>
      <c r="KO280" s="309"/>
      <c r="KP280" s="309"/>
      <c r="KQ280" s="309"/>
      <c r="KR280" s="309"/>
      <c r="KS280" s="309"/>
      <c r="KT280" s="309"/>
      <c r="KU280" s="309"/>
      <c r="KV280" s="309"/>
      <c r="KW280" s="309"/>
      <c r="KX280" s="309"/>
      <c r="KY280" s="309"/>
      <c r="KZ280" s="309"/>
      <c r="LA280" s="309"/>
      <c r="LC280" s="302" t="str">
        <f t="shared" si="27"/>
        <v/>
      </c>
      <c r="LD280" s="354" t="str" cm="1">
        <f t="array" ref="LD280">IFERROR(
    (((D280/FRACAS!$AY$1)*60))
    /
    (((D280/FRACAS!$AY$1)*60) + SUMPRODUCT((FRACAS!$B$5:$B$9997=D$4)*(FRACAS!$D$5:$D$9997&lt;=D280)*(IFERROR(FRACAS!$AM$5:$AM$9997,0)))
    ),"")</f>
        <v/>
      </c>
      <c r="LE280" s="354" t="str" cm="1">
        <f t="array" ref="LE280">IFERROR(
    (((E280/FRACAS!$AY$1)*60))
    /
    (((E280/FRACAS!$AY$1)*60) + SUMPRODUCT((FRACAS!$B$5:$B$9997=E$4)*(FRACAS!$D$5:$D$9997&lt;=E280)*(IFERROR(FRACAS!$AM$5:$AM$9997,0)))
    ),"")</f>
        <v/>
      </c>
      <c r="LF280" s="354" t="str" cm="1">
        <f t="array" ref="LF280">IFERROR(
    (((F280/FRACAS!$AY$1)*60))
    /
    (((F280/FRACAS!$AY$1)*60) + SUMPRODUCT((FRACAS!$B$5:$B$9997=F$4)*(FRACAS!$D$5:$D$9997&lt;=F280)*(IFERROR(FRACAS!$AM$5:$AM$9997,0)))
    ),"")</f>
        <v/>
      </c>
      <c r="LG280" s="354" t="str" cm="1">
        <f t="array" ref="LG280">IFERROR(
    (((G280/FRACAS!$AY$1)*60))
    /
    (((G280/FRACAS!$AY$1)*60) + SUMPRODUCT((FRACAS!$B$5:$B$9997=G$4)*(FRACAS!$D$5:$D$9997&lt;=G280)*(IFERROR(FRACAS!$AM$5:$AM$9997,0)))
    ),"")</f>
        <v/>
      </c>
      <c r="LH280" s="354" t="str" cm="1">
        <f t="array" ref="LH280">IFERROR(
    (((H280/FRACAS!$AY$1)*60))
    /
    (((H280/FRACAS!$AY$1)*60) + SUMPRODUCT((FRACAS!$B$5:$B$9997=H$4)*(FRACAS!$D$5:$D$9997&lt;=H280)*(IFERROR(FRACAS!$AM$5:$AM$9997,0)))
    ),"")</f>
        <v/>
      </c>
      <c r="LI280" s="354" t="str" cm="1">
        <f t="array" ref="LI280">IFERROR(
    (((I280/FRACAS!$AY$1)*60))
    /
    (((I280/FRACAS!$AY$1)*60) + SUMPRODUCT((FRACAS!$B$5:$B$9997=I$4)*(FRACAS!$D$5:$D$9997&lt;=I280)*(IFERROR(FRACAS!$AM$5:$AM$9997,0)))
    ),"")</f>
        <v/>
      </c>
      <c r="LJ280" s="354" t="str" cm="1">
        <f t="array" ref="LJ280">IFERROR(
    (((J280/FRACAS!$AY$1)*60))
    /
    (((J280/FRACAS!$AY$1)*60) + SUMPRODUCT((FRACAS!$B$5:$B$9997=J$4)*(FRACAS!$D$5:$D$9997&lt;=J280)*(IFERROR(FRACAS!$AM$5:$AM$9997,0)))
    ),"")</f>
        <v/>
      </c>
      <c r="LK280" s="354" t="str" cm="1">
        <f t="array" ref="LK280">IFERROR(
    (((K280/FRACAS!$AY$1)*60))
    /
    (((K280/FRACAS!$AY$1)*60) + SUMPRODUCT((FRACAS!$B$5:$B$9997=K$4)*(FRACAS!$D$5:$D$9997&lt;=K280)*(IFERROR(FRACAS!$AM$5:$AM$9997,0)))
    ),"")</f>
        <v/>
      </c>
      <c r="LL280" s="354" t="str" cm="1">
        <f t="array" ref="LL280">IFERROR(
    (((L280/FRACAS!$AY$1)*60))
    /
    (((L280/FRACAS!$AY$1)*60) + SUMPRODUCT((FRACAS!$B$5:$B$9997=L$4)*(FRACAS!$D$5:$D$9997&lt;=L280)*(IFERROR(FRACAS!$AM$5:$AM$9997,0)))
    ),"")</f>
        <v/>
      </c>
      <c r="LM280" s="354" t="str" cm="1">
        <f t="array" ref="LM280">IFERROR(
    (((M280/FRACAS!$AY$1)*60))
    /
    (((M280/FRACAS!$AY$1)*60) + SUMPRODUCT((FRACAS!$B$5:$B$9997=M$4)*(FRACAS!$D$5:$D$9997&lt;=M280)*(IFERROR(FRACAS!$AM$5:$AM$9997,0)))
    ),"")</f>
        <v/>
      </c>
      <c r="LN280" s="308"/>
      <c r="LO280" s="276"/>
      <c r="LP280" s="276"/>
      <c r="LQ280" s="276"/>
      <c r="LR280" s="276"/>
      <c r="LS280" s="276"/>
      <c r="LT280" s="276"/>
      <c r="LU280" s="276"/>
      <c r="LV280" s="276"/>
      <c r="LW280" s="276"/>
      <c r="LX280" s="276"/>
      <c r="LY280" s="276"/>
      <c r="LZ280" s="276"/>
      <c r="MA280" s="276"/>
      <c r="MB280" s="276"/>
      <c r="MC280" s="276"/>
      <c r="MD280" s="276"/>
      <c r="ME280" s="276"/>
      <c r="MF280" s="276"/>
      <c r="MG280" s="276"/>
      <c r="MH280" s="276"/>
      <c r="MI280" s="276"/>
      <c r="MJ280" s="276"/>
      <c r="MK280" s="276"/>
      <c r="ML280" s="276"/>
      <c r="MM280" s="276"/>
      <c r="MN280" s="276"/>
      <c r="MO280" s="276"/>
      <c r="MP280" s="276"/>
      <c r="MQ280" s="276"/>
      <c r="MR280" s="276"/>
      <c r="MS280" s="276"/>
      <c r="MT280" s="276"/>
      <c r="MU280" s="276"/>
      <c r="MV280" s="276"/>
      <c r="MW280" s="276"/>
      <c r="MX280" s="276"/>
      <c r="MY280" s="276"/>
      <c r="MZ280" s="276"/>
      <c r="NA280" s="277"/>
      <c r="ND280" s="345">
        <f t="shared" si="28"/>
        <v>0</v>
      </c>
      <c r="NE280" s="346" t="str">
        <f t="shared" si="26"/>
        <v/>
      </c>
      <c r="NF280" s="347" t="str" cm="1">
        <f t="array" ref="NF280">IF($ND280=0,"",(IFERROR( (IFERROR($ND280/FRACAS!$AY$1*60,0) - SUMPRODUCT( (FRACAS!$K$5:$K$9999=NF$2) * IFERROR(FRACAS!$AN$5:$AN$9999,0) ) ) / IFERROR($ND280/FRACAS!$AY$1*60,0), 1 )))</f>
        <v/>
      </c>
      <c r="NG280" s="347" t="str" cm="1">
        <f t="array" ref="NG280">IF($ND280=0,"",(IFERROR( (IFERROR($ND280/FRACAS!$AY$1*60,0) - SUMPRODUCT( (FRACAS!$K$5:$K$9999=NG$2) * IFERROR(FRACAS!$AN$5:$AN$9999,0) ) ) / IFERROR($ND280/FRACAS!$AY$1*60,0), 1 )))</f>
        <v/>
      </c>
      <c r="NH280" s="347" t="str" cm="1">
        <f t="array" ref="NH280">IF($ND280=0,"",(IFERROR( (IFERROR($ND280/FRACAS!$AY$1*60,0) - SUMPRODUCT( (FRACAS!$K$5:$K$9999=NH$2) * IFERROR(FRACAS!$AN$5:$AN$9999,0) ) ) / IFERROR($ND280/FRACAS!$AY$1*60,0), 1 )))</f>
        <v/>
      </c>
      <c r="NI280" s="347" t="str" cm="1">
        <f t="array" ref="NI280">IF($ND280=0,"",(IFERROR( (IFERROR($ND280/FRACAS!$AY$1*60,0) - SUMPRODUCT( (FRACAS!$K$5:$K$9999=NI$2) * IFERROR(FRACAS!$AN$5:$AN$9999,0) ) ) / IFERROR($ND280/FRACAS!$AY$1*60,0), 1 )))</f>
        <v/>
      </c>
      <c r="NJ280" s="347" t="str" cm="1">
        <f t="array" ref="NJ280">IF($ND280=0,"",(IFERROR( (IFERROR($ND280/FRACAS!$AY$1*60,0) - SUMPRODUCT( (FRACAS!$K$5:$K$9999=NJ$2) * IFERROR(FRACAS!$AN$5:$AN$9999,0) ) ) / IFERROR($ND280/FRACAS!$AY$1*60,0), 1 )))</f>
        <v/>
      </c>
      <c r="NK280" s="347" t="str" cm="1">
        <f t="array" ref="NK280">IF($ND280=0,"",(IFERROR( (IFERROR($ND280/FRACAS!$AY$1*60,0) - SUMPRODUCT( (FRACAS!$K$5:$K$9999=NK$2) * IFERROR(FRACAS!$AN$5:$AN$9999,0) ) ) / IFERROR($ND280/FRACAS!$AY$1*60,0), 1 )))</f>
        <v/>
      </c>
      <c r="NL280" s="347" t="str" cm="1">
        <f t="array" ref="NL280">IF($ND280=0,"",(IFERROR( (IFERROR($ND280/FRACAS!$AY$1*60,0) - SUMPRODUCT( (FRACAS!$K$5:$K$9999=NL$2) * IFERROR(FRACAS!$AN$5:$AN$9999,0) ) ) / IFERROR($ND280/FRACAS!$AY$1*60,0), 1 )))</f>
        <v/>
      </c>
      <c r="NM280" s="347" t="str" cm="1">
        <f t="array" ref="NM280">IF($ND280=0,"",(IFERROR( (IFERROR($ND280/FRACAS!$AY$1*60,0) - SUMPRODUCT( (FRACAS!$K$5:$K$9999=NM$2) * IFERROR(FRACAS!$AN$5:$AN$9999,0) ) ) / IFERROR($ND280/FRACAS!$AY$1*60,0), 1 )))</f>
        <v/>
      </c>
      <c r="NN280" s="347" t="str" cm="1">
        <f t="array" ref="NN280">IF($ND280=0,"",(IFERROR( (IFERROR($ND280/FRACAS!$AY$1*60,0) - SUMPRODUCT( (FRACAS!$K$5:$K$9999=NN$2) * IFERROR(FRACAS!$AN$5:$AN$9999,0) ) ) / IFERROR($ND280/FRACAS!$AY$1*60,0), 1 )))</f>
        <v/>
      </c>
      <c r="NO280" s="347" t="str" cm="1">
        <f t="array" ref="NO280">IF($ND280=0,"",(IFERROR( (IFERROR($ND280/FRACAS!$AY$1*60,0) - SUMPRODUCT( (FRACAS!$K$5:$K$9999=NO$2) * IFERROR(FRACAS!$AN$5:$AN$9999,0) ) ) / IFERROR($ND280/FRACAS!$AY$1*60,0), 1 )))</f>
        <v/>
      </c>
      <c r="NP280" s="347" t="str" cm="1">
        <f t="array" ref="NP280">IF($ND280=0,"",(IFERROR( (IFERROR($ND280/FRACAS!$AY$1*60,0) - SUMPRODUCT( (FRACAS!$K$5:$K$9999=NP$2) * IFERROR(FRACAS!$AN$5:$AN$9999,0) ) ) / IFERROR($ND280/FRACAS!$AY$1*60,0), 1 )))</f>
        <v/>
      </c>
      <c r="NQ280" s="347" t="str" cm="1">
        <f t="array" ref="NQ280">IF($ND280=0,"",(IFERROR( (IFERROR($ND280/FRACAS!$AY$1*60,0) - SUMPRODUCT( (FRACAS!$K$5:$K$9999=NQ$2) * IFERROR(FRACAS!$AN$5:$AN$9999,0) ) ) / IFERROR($ND280/FRACAS!$AY$1*60,0), 1 )))</f>
        <v/>
      </c>
      <c r="NR280" s="347" t="str" cm="1">
        <f t="array" ref="NR280">IF($ND280=0,"",(IFERROR( (IFERROR($ND280/FRACAS!$AY$1*60,0) - SUMPRODUCT( (FRACAS!$K$5:$K$9999=NR$2) * IFERROR(FRACAS!$AN$5:$AN$9999,0) ) ) / IFERROR($ND280/FRACAS!$AY$1*60,0), 1 )))</f>
        <v/>
      </c>
      <c r="NS280" s="347" t="str" cm="1">
        <f t="array" ref="NS280">IF($ND280=0,"",(IFERROR( (IFERROR($ND280/FRACAS!$AY$1*60,0) - SUMPRODUCT( (FRACAS!$K$5:$K$9999=NS$2) * IFERROR(FRACAS!$AN$5:$AN$9999,0) ) ) / IFERROR($ND280/FRACAS!$AY$1*60,0), 1 )))</f>
        <v/>
      </c>
      <c r="NT280" s="347" t="str" cm="1">
        <f t="array" ref="NT280">IF($ND280=0,"",(IFERROR( (IFERROR($ND280/FRACAS!$AY$1*60,0) - SUMPRODUCT( (FRACAS!$K$5:$K$9999=NT$2) * IFERROR(FRACAS!$AN$5:$AN$9999,0) ) ) / IFERROR($ND280/FRACAS!$AY$1*60,0), 1 )))</f>
        <v/>
      </c>
      <c r="NU280" s="347" t="str" cm="1">
        <f t="array" ref="NU280">IF($ND280=0,"",(IFERROR( (IFERROR($ND280/FRACAS!$AY$1*60,0) - SUMPRODUCT( (FRACAS!$K$5:$K$9999=NU$2) * IFERROR(FRACAS!$AN$5:$AN$9999,0) ) ) / IFERROR($ND280/FRACAS!$AY$1*60,0), 1 )))</f>
        <v/>
      </c>
      <c r="NV280" s="347" t="str" cm="1">
        <f t="array" ref="NV280">IF($ND280=0,"",(IFERROR( (IFERROR($ND280/FRACAS!$AY$1*60,0) - SUMPRODUCT( (FRACAS!$K$5:$K$9999=NV$2) * IFERROR(FRACAS!$AN$5:$AN$9999,0) ) ) / IFERROR($ND280/FRACAS!$AY$1*60,0), 1 )))</f>
        <v/>
      </c>
      <c r="NW280" s="347" t="str" cm="1">
        <f t="array" ref="NW280">IF($ND280=0,"",(IFERROR( (IFERROR($ND280/FRACAS!$AY$1*60,0) - SUMPRODUCT( (FRACAS!$K$5:$K$9999=NW$2) * IFERROR(FRACAS!$AN$5:$AN$9999,0) ) ) / IFERROR($ND280/FRACAS!$AY$1*60,0), 1 )))</f>
        <v/>
      </c>
      <c r="NX280" s="347" t="str" cm="1">
        <f t="array" ref="NX280">IF($ND280=0,"",(IFERROR( (IFERROR($ND280/FRACAS!$AY$1*60,0) - SUMPRODUCT( (FRACAS!$K$5:$K$9999=NX$2) * IFERROR(FRACAS!$AN$5:$AN$9999,0) ) ) / IFERROR($ND280/FRACAS!$AY$1*60,0), 1 )))</f>
        <v/>
      </c>
      <c r="NY280" s="347" t="str" cm="1">
        <f t="array" ref="NY280">IF($ND280=0,"",(IFERROR( (IFERROR($ND280/FRACAS!$AY$1*60,0) - SUMPRODUCT( (FRACAS!$K$5:$K$9999=NY$2) * IFERROR(FRACAS!$AN$5:$AN$9999,0) ) ) / IFERROR($ND280/FRACAS!$AY$1*60,0), 1 )))</f>
        <v/>
      </c>
      <c r="NZ280" s="347" t="str" cm="1">
        <f t="array" ref="NZ280">IF($ND280=0,"",(IFERROR( (IFERROR($ND280/FRACAS!$AY$1*60,0) - SUMPRODUCT( (FRACAS!$K$5:$K$9999=NZ$2) * IFERROR(FRACAS!$AN$5:$AN$9999,0) ) ) / IFERROR($ND280/FRACAS!$AY$1*60,0), 1 )))</f>
        <v/>
      </c>
      <c r="OA280" s="347" t="str" cm="1">
        <f t="array" ref="OA280">IF($ND280=0,"",(IFERROR( (IFERROR($ND280/FRACAS!$AY$1*60,0) - SUMPRODUCT( (FRACAS!$K$5:$K$9999=OA$2) * IFERROR(FRACAS!$AN$5:$AN$9999,0) ) ) / IFERROR($ND280/FRACAS!$AY$1*60,0), 1 )))</f>
        <v/>
      </c>
      <c r="OB280" s="347" t="str" cm="1">
        <f t="array" ref="OB280">IF($ND280=0,"",(IFERROR( (IFERROR($ND280/FRACAS!$AY$1*60,0) - SUMPRODUCT( (FRACAS!$K$5:$K$9999=OB$2) * IFERROR(FRACAS!$AN$5:$AN$9999,0) ) ) / IFERROR($ND280/FRACAS!$AY$1*60,0), 1 )))</f>
        <v/>
      </c>
      <c r="OC280" s="347" t="str" cm="1">
        <f t="array" ref="OC280">IF($ND280=0,"",(IFERROR( (IFERROR($ND280/FRACAS!$AY$1*60,0) - SUMPRODUCT( (FRACAS!$K$5:$K$9999=OC$2) * IFERROR(FRACAS!$AN$5:$AN$9999,0) ) ) / IFERROR($ND280/FRACAS!$AY$1*60,0), 1 )))</f>
        <v/>
      </c>
      <c r="OD280" s="347" t="str" cm="1">
        <f t="array" ref="OD280">IF($ND280=0,"",(IFERROR( (IFERROR($ND280/FRACAS!$AY$1*60,0) - SUMPRODUCT( (FRACAS!$K$5:$K$9999=OD$2) * IFERROR(FRACAS!$AN$5:$AN$9999,0) ) ) / IFERROR($ND280/FRACAS!$AY$1*60,0), 1 )))</f>
        <v/>
      </c>
      <c r="OE280" s="347" t="str" cm="1">
        <f t="array" ref="OE280">IF($ND280=0,"",(IFERROR( (IFERROR($ND280/FRACAS!$AY$1*60,0) - SUMPRODUCT( (FRACAS!$K$5:$K$9999=OE$2) * IFERROR(FRACAS!$AN$5:$AN$9999,0) ) ) / IFERROR($ND280/FRACAS!$AY$1*60,0), 1 )))</f>
        <v/>
      </c>
      <c r="OF280" s="347" t="str" cm="1">
        <f t="array" ref="OF280">IF($ND280=0,"",(IFERROR( (IFERROR($ND280/FRACAS!$AY$1*60,0) - SUMPRODUCT( (FRACAS!$K$5:$K$9999=OF$2) * IFERROR(FRACAS!$AN$5:$AN$9999,0) ) ) / IFERROR($ND280/FRACAS!$AY$1*60,0), 1 )))</f>
        <v/>
      </c>
      <c r="OG280" s="347" t="str" cm="1">
        <f t="array" ref="OG280">IF($ND280=0,"",(IFERROR( (IFERROR($ND280/FRACAS!$AY$1*60,0) - SUMPRODUCT( (FRACAS!$K$5:$K$9999=OG$2) * IFERROR(FRACAS!$AN$5:$AN$9999,0) ) ) / IFERROR($ND280/FRACAS!$AY$1*60,0), 1 )))</f>
        <v/>
      </c>
      <c r="OH280" s="347" t="str" cm="1">
        <f t="array" ref="OH280">IF($ND280=0,"",(IFERROR( (IFERROR($ND280/FRACAS!$AY$1*60,0) - SUMPRODUCT( (FRACAS!$K$5:$K$9999=OH$2) * IFERROR(FRACAS!$AN$5:$AN$9999,0) ) ) / IFERROR($ND280/FRACAS!$AY$1*60,0), 1 )))</f>
        <v/>
      </c>
      <c r="OI280" s="347" t="str" cm="1">
        <f t="array" ref="OI280">IF($ND280=0,"",(IFERROR( (IFERROR($ND280/FRACAS!$AY$1*60,0) - SUMPRODUCT( (FRACAS!$K$5:$K$9999=OI$2) * IFERROR(FRACAS!$AN$5:$AN$9999,0) ) ) / IFERROR($ND280/FRACAS!$AY$1*60,0), 1 )))</f>
        <v/>
      </c>
      <c r="OJ280" s="347" t="str" cm="1">
        <f t="array" ref="OJ280">IF($ND280=0,"",(IFERROR( (IFERROR($ND280/FRACAS!$AY$1*60,0) - SUMPRODUCT( (FRACAS!$K$5:$K$9999=OJ$2) * IFERROR(FRACAS!$AN$5:$AN$9999,0) ) ) / IFERROR($ND280/FRACAS!$AY$1*60,0), 1 )))</f>
        <v/>
      </c>
      <c r="OK280" s="347" t="str" cm="1">
        <f t="array" ref="OK280">IF($ND280=0,"",(IFERROR( (IFERROR($ND280/FRACAS!$AY$1*60,0) - SUMPRODUCT( (FRACAS!$K$5:$K$9999=OK$2) * IFERROR(FRACAS!$AN$5:$AN$9999,0) ) ) / IFERROR($ND280/FRACAS!$AY$1*60,0), 1 )))</f>
        <v/>
      </c>
      <c r="OL280" s="347" t="str" cm="1">
        <f t="array" ref="OL280">IF($ND280=0,"",(IFERROR( (IFERROR($ND280/FRACAS!$AY$1*60,0) - SUMPRODUCT( (FRACAS!$K$5:$K$9999=OL$2) * IFERROR(FRACAS!$AN$5:$AN$9999,0) ) ) / IFERROR($ND280/FRACAS!$AY$1*60,0), 1 )))</f>
        <v/>
      </c>
      <c r="OM280" s="347" t="str" cm="1">
        <f t="array" ref="OM280">IF($ND280=0,"",(IFERROR( (IFERROR($ND280/FRACAS!$AY$1*60,0) - SUMPRODUCT( (FRACAS!$K$5:$K$9999=OM$2) * IFERROR(FRACAS!$AN$5:$AN$9999,0) ) ) / IFERROR($ND280/FRACAS!$AY$1*60,0), 1 )))</f>
        <v/>
      </c>
      <c r="ON280" s="347" t="str" cm="1">
        <f t="array" ref="ON280">IF($ND280=0,"",(IFERROR( (IFERROR($ND280/FRACAS!$AY$1*60,0) - SUMPRODUCT( (FRACAS!$K$5:$K$9999=ON$2) * IFERROR(FRACAS!$AN$5:$AN$9999,0) ) ) / IFERROR($ND280/FRACAS!$AY$1*60,0), 1 )))</f>
        <v/>
      </c>
    </row>
    <row r="281" spans="2:404" ht="15" customHeight="1">
      <c r="B281" s="301" t="s">
        <v>231</v>
      </c>
      <c r="C281" s="302">
        <v>47193</v>
      </c>
      <c r="D281" s="279"/>
      <c r="E281" s="279"/>
      <c r="F281" s="279"/>
      <c r="G281" s="279"/>
      <c r="H281" s="279"/>
      <c r="I281" s="279"/>
      <c r="J281" s="279"/>
      <c r="K281" s="279"/>
      <c r="L281" s="279"/>
      <c r="M281" s="280"/>
      <c r="N281" s="305"/>
      <c r="O281" s="279"/>
      <c r="P281" s="279"/>
      <c r="Q281" s="279"/>
      <c r="R281" s="279"/>
      <c r="S281" s="279"/>
      <c r="T281" s="279"/>
      <c r="U281" s="279"/>
      <c r="V281" s="279"/>
      <c r="W281" s="279"/>
      <c r="X281" s="279"/>
      <c r="Y281" s="279"/>
      <c r="Z281" s="279"/>
      <c r="AA281" s="279"/>
      <c r="AB281" s="279"/>
      <c r="AC281" s="279"/>
      <c r="AD281" s="279"/>
      <c r="AE281" s="279"/>
      <c r="AF281" s="279"/>
      <c r="AG281" s="279"/>
      <c r="AH281" s="279"/>
      <c r="AI281" s="279"/>
      <c r="AJ281" s="279"/>
      <c r="AK281" s="279"/>
      <c r="AL281" s="279"/>
      <c r="AM281" s="279"/>
      <c r="AN281" s="279"/>
      <c r="AO281" s="279"/>
      <c r="AP281" s="279"/>
      <c r="AQ281" s="279"/>
      <c r="AR281" s="279"/>
      <c r="AS281" s="279"/>
      <c r="AT281" s="279"/>
      <c r="AU281" s="279"/>
      <c r="AV281" s="279"/>
      <c r="AW281" s="279"/>
      <c r="AX281" s="279"/>
      <c r="AY281" s="279"/>
      <c r="AZ281" s="279"/>
      <c r="BA281" s="280"/>
      <c r="BB281" s="266"/>
      <c r="BD281" s="352"/>
      <c r="BE281" s="352"/>
      <c r="BF281" s="352"/>
      <c r="BG281" s="352"/>
      <c r="BH281" s="352"/>
      <c r="BI281" s="352"/>
      <c r="BJ281" s="352"/>
      <c r="BK281" s="352"/>
      <c r="BL281" s="352"/>
      <c r="BM281" s="352"/>
      <c r="BN281" s="352"/>
      <c r="BO281" s="352"/>
      <c r="BP281" s="352"/>
      <c r="BQ281" s="352"/>
      <c r="BR281" s="352"/>
      <c r="BS281" s="352"/>
      <c r="BT281" s="352"/>
      <c r="BU281" s="352"/>
      <c r="BV281" s="352"/>
      <c r="BW281" s="352"/>
      <c r="BX281" s="352"/>
      <c r="BY281" s="352"/>
      <c r="BZ281" s="352"/>
      <c r="CA281" s="352"/>
      <c r="CB281" s="352"/>
      <c r="CC281" s="352"/>
      <c r="CD281" s="352"/>
      <c r="CE281" s="352"/>
      <c r="CF281" s="352"/>
      <c r="CG281" s="352"/>
      <c r="CH281" s="352"/>
      <c r="CI281" s="352"/>
      <c r="CJ281" s="352"/>
      <c r="CK281" s="352"/>
      <c r="CL281" s="352"/>
      <c r="CM281" s="352"/>
      <c r="CN281" s="352"/>
      <c r="CO281" s="352"/>
      <c r="CP281" s="352"/>
      <c r="CQ281" s="352"/>
      <c r="CR281" s="352"/>
      <c r="CS281" s="352"/>
      <c r="CT281" s="352"/>
      <c r="CU281" s="352"/>
      <c r="CV281" s="352"/>
      <c r="CW281" s="352"/>
      <c r="CX281" s="352"/>
      <c r="CY281" s="352"/>
      <c r="CZ281" s="352"/>
      <c r="DA281" s="352"/>
      <c r="DC281" s="266">
        <f t="shared" si="24"/>
        <v>0</v>
      </c>
      <c r="DD281" s="302" t="str">
        <f t="shared" si="25"/>
        <v/>
      </c>
      <c r="DE281" s="328" t="str">
        <f>IF(D281&gt; 0,(COUNTIFS(FRACAS!$B$5:$B$9997, D$4, FRACAS!$D$5:$D$9997, "&lt;="&amp;D281)), "" )</f>
        <v/>
      </c>
      <c r="DF281" s="282" t="str">
        <f>IF(E281&gt; 0,(COUNTIFS(FRACAS!$B$5:$B$9997, E$4, FRACAS!$D$5:$D$9997, "&lt;="&amp;E281)), "" )</f>
        <v/>
      </c>
      <c r="DG281" s="282" t="str">
        <f>IF(F281&gt; 0,(COUNTIFS(FRACAS!$B$5:$B$9997, F$4, FRACAS!$D$5:$D$9997, "&lt;="&amp;F281)), "" )</f>
        <v/>
      </c>
      <c r="DH281" s="282" t="str">
        <f>IF(G281&gt; 0,(COUNTIFS(FRACAS!$B$5:$B$9997, G$4, FRACAS!$D$5:$D$9997, "&lt;="&amp;G281)), "" )</f>
        <v/>
      </c>
      <c r="DI281" s="282" t="str">
        <f>IF(H281&gt; 0,(COUNTIFS(FRACAS!$B$5:$B$9997, H$4, FRACAS!$D$5:$D$9997, "&lt;="&amp;H281)), "" )</f>
        <v/>
      </c>
      <c r="DJ281" s="282" t="str">
        <f>IF(I281&gt; 0,(COUNTIFS(FRACAS!$B$5:$B$9997, I$4, FRACAS!$D$5:$D$9997, "&lt;="&amp;I281)), "" )</f>
        <v/>
      </c>
      <c r="DK281" s="282" t="str">
        <f>IF(J281&gt; 0,(COUNTIFS(FRACAS!$B$5:$B$9997, J$4, FRACAS!$D$5:$D$9997, "&lt;="&amp;J281)), "" )</f>
        <v/>
      </c>
      <c r="DL281" s="282" t="str">
        <f>IF(K281&gt; 0,(COUNTIFS(FRACAS!$B$5:$B$9997, K$4, FRACAS!$D$5:$D$9997, "&lt;="&amp;K281)), "" )</f>
        <v/>
      </c>
      <c r="DM281" s="282" t="str">
        <f>IF(L281&gt; 0,(COUNTIFS(FRACAS!$B$5:$B$9997, L$4, FRACAS!$D$5:$D$9997, "&lt;="&amp;L281)), "" )</f>
        <v/>
      </c>
      <c r="DN281" s="282" t="str">
        <f>IF(M281&gt; 0,(COUNTIFS(FRACAS!$B$5:$B$9997, M$4, FRACAS!$D$5:$D$9997, "&lt;="&amp;M281)), "" )</f>
        <v/>
      </c>
      <c r="DO281" s="308"/>
      <c r="DP281" s="276"/>
      <c r="DQ281" s="276"/>
      <c r="DR281" s="276"/>
      <c r="DS281" s="276"/>
      <c r="DT281" s="276"/>
      <c r="DU281" s="276"/>
      <c r="DV281" s="276"/>
      <c r="DW281" s="276"/>
      <c r="DX281" s="276"/>
      <c r="DY281" s="276"/>
      <c r="DZ281" s="276"/>
      <c r="EA281" s="276"/>
      <c r="EB281" s="276"/>
      <c r="EC281" s="276"/>
      <c r="ED281" s="276"/>
      <c r="EE281" s="276"/>
      <c r="EF281" s="276"/>
      <c r="EG281" s="276"/>
      <c r="EH281" s="276"/>
      <c r="EI281" s="276"/>
      <c r="EJ281" s="276"/>
      <c r="EK281" s="276"/>
      <c r="EL281" s="276"/>
      <c r="EM281" s="276"/>
      <c r="EN281" s="276"/>
      <c r="EO281" s="276"/>
      <c r="EP281" s="276"/>
      <c r="EQ281" s="276"/>
      <c r="ER281" s="276"/>
      <c r="ES281" s="276"/>
      <c r="ET281" s="276"/>
      <c r="EU281" s="276"/>
      <c r="EV281" s="276"/>
      <c r="EW281" s="276"/>
      <c r="EX281" s="276"/>
      <c r="EY281" s="276"/>
      <c r="EZ281" s="276"/>
      <c r="FA281" s="276"/>
      <c r="FB281" s="277"/>
      <c r="JN281" s="310"/>
      <c r="JO281" s="309"/>
      <c r="JP281" s="309"/>
      <c r="JQ281" s="309"/>
      <c r="JR281" s="309"/>
      <c r="JS281" s="309"/>
      <c r="JT281" s="309"/>
      <c r="JU281" s="309"/>
      <c r="JV281" s="309"/>
      <c r="JW281" s="309"/>
      <c r="JX281" s="309"/>
      <c r="JY281" s="309"/>
      <c r="JZ281" s="309"/>
      <c r="KA281" s="309"/>
      <c r="KB281" s="309"/>
      <c r="KC281" s="309"/>
      <c r="KD281" s="309"/>
      <c r="KE281" s="309"/>
      <c r="KF281" s="309"/>
      <c r="KG281" s="309"/>
      <c r="KH281" s="309"/>
      <c r="KI281" s="309"/>
      <c r="KJ281" s="309"/>
      <c r="KK281" s="309"/>
      <c r="KL281" s="309"/>
      <c r="KM281" s="309"/>
      <c r="KN281" s="309"/>
      <c r="KO281" s="309"/>
      <c r="KP281" s="309"/>
      <c r="KQ281" s="309"/>
      <c r="KR281" s="309"/>
      <c r="KS281" s="309"/>
      <c r="KT281" s="309"/>
      <c r="KU281" s="309"/>
      <c r="KV281" s="309"/>
      <c r="KW281" s="309"/>
      <c r="KX281" s="309"/>
      <c r="KY281" s="309"/>
      <c r="KZ281" s="309"/>
      <c r="LA281" s="309"/>
      <c r="LC281" s="302" t="str">
        <f t="shared" si="27"/>
        <v/>
      </c>
      <c r="LD281" s="354" t="str" cm="1">
        <f t="array" ref="LD281">IFERROR(
    (((D281/FRACAS!$AY$1)*60))
    /
    (((D281/FRACAS!$AY$1)*60) + SUMPRODUCT((FRACAS!$B$5:$B$9997=D$4)*(FRACAS!$D$5:$D$9997&lt;=D281)*(IFERROR(FRACAS!$AM$5:$AM$9997,0)))
    ),"")</f>
        <v/>
      </c>
      <c r="LE281" s="354" t="str" cm="1">
        <f t="array" ref="LE281">IFERROR(
    (((E281/FRACAS!$AY$1)*60))
    /
    (((E281/FRACAS!$AY$1)*60) + SUMPRODUCT((FRACAS!$B$5:$B$9997=E$4)*(FRACAS!$D$5:$D$9997&lt;=E281)*(IFERROR(FRACAS!$AM$5:$AM$9997,0)))
    ),"")</f>
        <v/>
      </c>
      <c r="LF281" s="354" t="str" cm="1">
        <f t="array" ref="LF281">IFERROR(
    (((F281/FRACAS!$AY$1)*60))
    /
    (((F281/FRACAS!$AY$1)*60) + SUMPRODUCT((FRACAS!$B$5:$B$9997=F$4)*(FRACAS!$D$5:$D$9997&lt;=F281)*(IFERROR(FRACAS!$AM$5:$AM$9997,0)))
    ),"")</f>
        <v/>
      </c>
      <c r="LG281" s="354" t="str" cm="1">
        <f t="array" ref="LG281">IFERROR(
    (((G281/FRACAS!$AY$1)*60))
    /
    (((G281/FRACAS!$AY$1)*60) + SUMPRODUCT((FRACAS!$B$5:$B$9997=G$4)*(FRACAS!$D$5:$D$9997&lt;=G281)*(IFERROR(FRACAS!$AM$5:$AM$9997,0)))
    ),"")</f>
        <v/>
      </c>
      <c r="LH281" s="354" t="str" cm="1">
        <f t="array" ref="LH281">IFERROR(
    (((H281/FRACAS!$AY$1)*60))
    /
    (((H281/FRACAS!$AY$1)*60) + SUMPRODUCT((FRACAS!$B$5:$B$9997=H$4)*(FRACAS!$D$5:$D$9997&lt;=H281)*(IFERROR(FRACAS!$AM$5:$AM$9997,0)))
    ),"")</f>
        <v/>
      </c>
      <c r="LI281" s="354" t="str" cm="1">
        <f t="array" ref="LI281">IFERROR(
    (((I281/FRACAS!$AY$1)*60))
    /
    (((I281/FRACAS!$AY$1)*60) + SUMPRODUCT((FRACAS!$B$5:$B$9997=I$4)*(FRACAS!$D$5:$D$9997&lt;=I281)*(IFERROR(FRACAS!$AM$5:$AM$9997,0)))
    ),"")</f>
        <v/>
      </c>
      <c r="LJ281" s="354" t="str" cm="1">
        <f t="array" ref="LJ281">IFERROR(
    (((J281/FRACAS!$AY$1)*60))
    /
    (((J281/FRACAS!$AY$1)*60) + SUMPRODUCT((FRACAS!$B$5:$B$9997=J$4)*(FRACAS!$D$5:$D$9997&lt;=J281)*(IFERROR(FRACAS!$AM$5:$AM$9997,0)))
    ),"")</f>
        <v/>
      </c>
      <c r="LK281" s="354" t="str" cm="1">
        <f t="array" ref="LK281">IFERROR(
    (((K281/FRACAS!$AY$1)*60))
    /
    (((K281/FRACAS!$AY$1)*60) + SUMPRODUCT((FRACAS!$B$5:$B$9997=K$4)*(FRACAS!$D$5:$D$9997&lt;=K281)*(IFERROR(FRACAS!$AM$5:$AM$9997,0)))
    ),"")</f>
        <v/>
      </c>
      <c r="LL281" s="354" t="str" cm="1">
        <f t="array" ref="LL281">IFERROR(
    (((L281/FRACAS!$AY$1)*60))
    /
    (((L281/FRACAS!$AY$1)*60) + SUMPRODUCT((FRACAS!$B$5:$B$9997=L$4)*(FRACAS!$D$5:$D$9997&lt;=L281)*(IFERROR(FRACAS!$AM$5:$AM$9997,0)))
    ),"")</f>
        <v/>
      </c>
      <c r="LM281" s="354" t="str" cm="1">
        <f t="array" ref="LM281">IFERROR(
    (((M281/FRACAS!$AY$1)*60))
    /
    (((M281/FRACAS!$AY$1)*60) + SUMPRODUCT((FRACAS!$B$5:$B$9997=M$4)*(FRACAS!$D$5:$D$9997&lt;=M281)*(IFERROR(FRACAS!$AM$5:$AM$9997,0)))
    ),"")</f>
        <v/>
      </c>
      <c r="LN281" s="308"/>
      <c r="LO281" s="276"/>
      <c r="LP281" s="276"/>
      <c r="LQ281" s="276"/>
      <c r="LR281" s="276"/>
      <c r="LS281" s="276"/>
      <c r="LT281" s="276"/>
      <c r="LU281" s="276"/>
      <c r="LV281" s="276"/>
      <c r="LW281" s="276"/>
      <c r="LX281" s="276"/>
      <c r="LY281" s="276"/>
      <c r="LZ281" s="276"/>
      <c r="MA281" s="276"/>
      <c r="MB281" s="276"/>
      <c r="MC281" s="276"/>
      <c r="MD281" s="276"/>
      <c r="ME281" s="276"/>
      <c r="MF281" s="276"/>
      <c r="MG281" s="276"/>
      <c r="MH281" s="276"/>
      <c r="MI281" s="276"/>
      <c r="MJ281" s="276"/>
      <c r="MK281" s="276"/>
      <c r="ML281" s="276"/>
      <c r="MM281" s="276"/>
      <c r="MN281" s="276"/>
      <c r="MO281" s="276"/>
      <c r="MP281" s="276"/>
      <c r="MQ281" s="276"/>
      <c r="MR281" s="276"/>
      <c r="MS281" s="276"/>
      <c r="MT281" s="276"/>
      <c r="MU281" s="276"/>
      <c r="MV281" s="276"/>
      <c r="MW281" s="276"/>
      <c r="MX281" s="276"/>
      <c r="MY281" s="276"/>
      <c r="MZ281" s="276"/>
      <c r="NA281" s="277"/>
      <c r="ND281" s="345">
        <f t="shared" si="28"/>
        <v>0</v>
      </c>
      <c r="NE281" s="346" t="str">
        <f t="shared" si="26"/>
        <v/>
      </c>
      <c r="NF281" s="347" t="str" cm="1">
        <f t="array" ref="NF281">IF($ND281=0,"",(IFERROR( (IFERROR($ND281/FRACAS!$AY$1*60,0) - SUMPRODUCT( (FRACAS!$K$5:$K$9999=NF$2) * IFERROR(FRACAS!$AN$5:$AN$9999,0) ) ) / IFERROR($ND281/FRACAS!$AY$1*60,0), 1 )))</f>
        <v/>
      </c>
      <c r="NG281" s="347" t="str" cm="1">
        <f t="array" ref="NG281">IF($ND281=0,"",(IFERROR( (IFERROR($ND281/FRACAS!$AY$1*60,0) - SUMPRODUCT( (FRACAS!$K$5:$K$9999=NG$2) * IFERROR(FRACAS!$AN$5:$AN$9999,0) ) ) / IFERROR($ND281/FRACAS!$AY$1*60,0), 1 )))</f>
        <v/>
      </c>
      <c r="NH281" s="347" t="str" cm="1">
        <f t="array" ref="NH281">IF($ND281=0,"",(IFERROR( (IFERROR($ND281/FRACAS!$AY$1*60,0) - SUMPRODUCT( (FRACAS!$K$5:$K$9999=NH$2) * IFERROR(FRACAS!$AN$5:$AN$9999,0) ) ) / IFERROR($ND281/FRACAS!$AY$1*60,0), 1 )))</f>
        <v/>
      </c>
      <c r="NI281" s="347" t="str" cm="1">
        <f t="array" ref="NI281">IF($ND281=0,"",(IFERROR( (IFERROR($ND281/FRACAS!$AY$1*60,0) - SUMPRODUCT( (FRACAS!$K$5:$K$9999=NI$2) * IFERROR(FRACAS!$AN$5:$AN$9999,0) ) ) / IFERROR($ND281/FRACAS!$AY$1*60,0), 1 )))</f>
        <v/>
      </c>
      <c r="NJ281" s="347" t="str" cm="1">
        <f t="array" ref="NJ281">IF($ND281=0,"",(IFERROR( (IFERROR($ND281/FRACAS!$AY$1*60,0) - SUMPRODUCT( (FRACAS!$K$5:$K$9999=NJ$2) * IFERROR(FRACAS!$AN$5:$AN$9999,0) ) ) / IFERROR($ND281/FRACAS!$AY$1*60,0), 1 )))</f>
        <v/>
      </c>
      <c r="NK281" s="347" t="str" cm="1">
        <f t="array" ref="NK281">IF($ND281=0,"",(IFERROR( (IFERROR($ND281/FRACAS!$AY$1*60,0) - SUMPRODUCT( (FRACAS!$K$5:$K$9999=NK$2) * IFERROR(FRACAS!$AN$5:$AN$9999,0) ) ) / IFERROR($ND281/FRACAS!$AY$1*60,0), 1 )))</f>
        <v/>
      </c>
      <c r="NL281" s="347" t="str" cm="1">
        <f t="array" ref="NL281">IF($ND281=0,"",(IFERROR( (IFERROR($ND281/FRACAS!$AY$1*60,0) - SUMPRODUCT( (FRACAS!$K$5:$K$9999=NL$2) * IFERROR(FRACAS!$AN$5:$AN$9999,0) ) ) / IFERROR($ND281/FRACAS!$AY$1*60,0), 1 )))</f>
        <v/>
      </c>
      <c r="NM281" s="347" t="str" cm="1">
        <f t="array" ref="NM281">IF($ND281=0,"",(IFERROR( (IFERROR($ND281/FRACAS!$AY$1*60,0) - SUMPRODUCT( (FRACAS!$K$5:$K$9999=NM$2) * IFERROR(FRACAS!$AN$5:$AN$9999,0) ) ) / IFERROR($ND281/FRACAS!$AY$1*60,0), 1 )))</f>
        <v/>
      </c>
      <c r="NN281" s="347" t="str" cm="1">
        <f t="array" ref="NN281">IF($ND281=0,"",(IFERROR( (IFERROR($ND281/FRACAS!$AY$1*60,0) - SUMPRODUCT( (FRACAS!$K$5:$K$9999=NN$2) * IFERROR(FRACAS!$AN$5:$AN$9999,0) ) ) / IFERROR($ND281/FRACAS!$AY$1*60,0), 1 )))</f>
        <v/>
      </c>
      <c r="NO281" s="347" t="str" cm="1">
        <f t="array" ref="NO281">IF($ND281=0,"",(IFERROR( (IFERROR($ND281/FRACAS!$AY$1*60,0) - SUMPRODUCT( (FRACAS!$K$5:$K$9999=NO$2) * IFERROR(FRACAS!$AN$5:$AN$9999,0) ) ) / IFERROR($ND281/FRACAS!$AY$1*60,0), 1 )))</f>
        <v/>
      </c>
      <c r="NP281" s="347" t="str" cm="1">
        <f t="array" ref="NP281">IF($ND281=0,"",(IFERROR( (IFERROR($ND281/FRACAS!$AY$1*60,0) - SUMPRODUCT( (FRACAS!$K$5:$K$9999=NP$2) * IFERROR(FRACAS!$AN$5:$AN$9999,0) ) ) / IFERROR($ND281/FRACAS!$AY$1*60,0), 1 )))</f>
        <v/>
      </c>
      <c r="NQ281" s="347" t="str" cm="1">
        <f t="array" ref="NQ281">IF($ND281=0,"",(IFERROR( (IFERROR($ND281/FRACAS!$AY$1*60,0) - SUMPRODUCT( (FRACAS!$K$5:$K$9999=NQ$2) * IFERROR(FRACAS!$AN$5:$AN$9999,0) ) ) / IFERROR($ND281/FRACAS!$AY$1*60,0), 1 )))</f>
        <v/>
      </c>
      <c r="NR281" s="347" t="str" cm="1">
        <f t="array" ref="NR281">IF($ND281=0,"",(IFERROR( (IFERROR($ND281/FRACAS!$AY$1*60,0) - SUMPRODUCT( (FRACAS!$K$5:$K$9999=NR$2) * IFERROR(FRACAS!$AN$5:$AN$9999,0) ) ) / IFERROR($ND281/FRACAS!$AY$1*60,0), 1 )))</f>
        <v/>
      </c>
      <c r="NS281" s="347" t="str" cm="1">
        <f t="array" ref="NS281">IF($ND281=0,"",(IFERROR( (IFERROR($ND281/FRACAS!$AY$1*60,0) - SUMPRODUCT( (FRACAS!$K$5:$K$9999=NS$2) * IFERROR(FRACAS!$AN$5:$AN$9999,0) ) ) / IFERROR($ND281/FRACAS!$AY$1*60,0), 1 )))</f>
        <v/>
      </c>
      <c r="NT281" s="347" t="str" cm="1">
        <f t="array" ref="NT281">IF($ND281=0,"",(IFERROR( (IFERROR($ND281/FRACAS!$AY$1*60,0) - SUMPRODUCT( (FRACAS!$K$5:$K$9999=NT$2) * IFERROR(FRACAS!$AN$5:$AN$9999,0) ) ) / IFERROR($ND281/FRACAS!$AY$1*60,0), 1 )))</f>
        <v/>
      </c>
      <c r="NU281" s="347" t="str" cm="1">
        <f t="array" ref="NU281">IF($ND281=0,"",(IFERROR( (IFERROR($ND281/FRACAS!$AY$1*60,0) - SUMPRODUCT( (FRACAS!$K$5:$K$9999=NU$2) * IFERROR(FRACAS!$AN$5:$AN$9999,0) ) ) / IFERROR($ND281/FRACAS!$AY$1*60,0), 1 )))</f>
        <v/>
      </c>
      <c r="NV281" s="347" t="str" cm="1">
        <f t="array" ref="NV281">IF($ND281=0,"",(IFERROR( (IFERROR($ND281/FRACAS!$AY$1*60,0) - SUMPRODUCT( (FRACAS!$K$5:$K$9999=NV$2) * IFERROR(FRACAS!$AN$5:$AN$9999,0) ) ) / IFERROR($ND281/FRACAS!$AY$1*60,0), 1 )))</f>
        <v/>
      </c>
      <c r="NW281" s="347" t="str" cm="1">
        <f t="array" ref="NW281">IF($ND281=0,"",(IFERROR( (IFERROR($ND281/FRACAS!$AY$1*60,0) - SUMPRODUCT( (FRACAS!$K$5:$K$9999=NW$2) * IFERROR(FRACAS!$AN$5:$AN$9999,0) ) ) / IFERROR($ND281/FRACAS!$AY$1*60,0), 1 )))</f>
        <v/>
      </c>
      <c r="NX281" s="347" t="str" cm="1">
        <f t="array" ref="NX281">IF($ND281=0,"",(IFERROR( (IFERROR($ND281/FRACAS!$AY$1*60,0) - SUMPRODUCT( (FRACAS!$K$5:$K$9999=NX$2) * IFERROR(FRACAS!$AN$5:$AN$9999,0) ) ) / IFERROR($ND281/FRACAS!$AY$1*60,0), 1 )))</f>
        <v/>
      </c>
      <c r="NY281" s="347" t="str" cm="1">
        <f t="array" ref="NY281">IF($ND281=0,"",(IFERROR( (IFERROR($ND281/FRACAS!$AY$1*60,0) - SUMPRODUCT( (FRACAS!$K$5:$K$9999=NY$2) * IFERROR(FRACAS!$AN$5:$AN$9999,0) ) ) / IFERROR($ND281/FRACAS!$AY$1*60,0), 1 )))</f>
        <v/>
      </c>
      <c r="NZ281" s="347" t="str" cm="1">
        <f t="array" ref="NZ281">IF($ND281=0,"",(IFERROR( (IFERROR($ND281/FRACAS!$AY$1*60,0) - SUMPRODUCT( (FRACAS!$K$5:$K$9999=NZ$2) * IFERROR(FRACAS!$AN$5:$AN$9999,0) ) ) / IFERROR($ND281/FRACAS!$AY$1*60,0), 1 )))</f>
        <v/>
      </c>
      <c r="OA281" s="347" t="str" cm="1">
        <f t="array" ref="OA281">IF($ND281=0,"",(IFERROR( (IFERROR($ND281/FRACAS!$AY$1*60,0) - SUMPRODUCT( (FRACAS!$K$5:$K$9999=OA$2) * IFERROR(FRACAS!$AN$5:$AN$9999,0) ) ) / IFERROR($ND281/FRACAS!$AY$1*60,0), 1 )))</f>
        <v/>
      </c>
      <c r="OB281" s="347" t="str" cm="1">
        <f t="array" ref="OB281">IF($ND281=0,"",(IFERROR( (IFERROR($ND281/FRACAS!$AY$1*60,0) - SUMPRODUCT( (FRACAS!$K$5:$K$9999=OB$2) * IFERROR(FRACAS!$AN$5:$AN$9999,0) ) ) / IFERROR($ND281/FRACAS!$AY$1*60,0), 1 )))</f>
        <v/>
      </c>
      <c r="OC281" s="347" t="str" cm="1">
        <f t="array" ref="OC281">IF($ND281=0,"",(IFERROR( (IFERROR($ND281/FRACAS!$AY$1*60,0) - SUMPRODUCT( (FRACAS!$K$5:$K$9999=OC$2) * IFERROR(FRACAS!$AN$5:$AN$9999,0) ) ) / IFERROR($ND281/FRACAS!$AY$1*60,0), 1 )))</f>
        <v/>
      </c>
      <c r="OD281" s="347" t="str" cm="1">
        <f t="array" ref="OD281">IF($ND281=0,"",(IFERROR( (IFERROR($ND281/FRACAS!$AY$1*60,0) - SUMPRODUCT( (FRACAS!$K$5:$K$9999=OD$2) * IFERROR(FRACAS!$AN$5:$AN$9999,0) ) ) / IFERROR($ND281/FRACAS!$AY$1*60,0), 1 )))</f>
        <v/>
      </c>
      <c r="OE281" s="347" t="str" cm="1">
        <f t="array" ref="OE281">IF($ND281=0,"",(IFERROR( (IFERROR($ND281/FRACAS!$AY$1*60,0) - SUMPRODUCT( (FRACAS!$K$5:$K$9999=OE$2) * IFERROR(FRACAS!$AN$5:$AN$9999,0) ) ) / IFERROR($ND281/FRACAS!$AY$1*60,0), 1 )))</f>
        <v/>
      </c>
      <c r="OF281" s="347" t="str" cm="1">
        <f t="array" ref="OF281">IF($ND281=0,"",(IFERROR( (IFERROR($ND281/FRACAS!$AY$1*60,0) - SUMPRODUCT( (FRACAS!$K$5:$K$9999=OF$2) * IFERROR(FRACAS!$AN$5:$AN$9999,0) ) ) / IFERROR($ND281/FRACAS!$AY$1*60,0), 1 )))</f>
        <v/>
      </c>
      <c r="OG281" s="347" t="str" cm="1">
        <f t="array" ref="OG281">IF($ND281=0,"",(IFERROR( (IFERROR($ND281/FRACAS!$AY$1*60,0) - SUMPRODUCT( (FRACAS!$K$5:$K$9999=OG$2) * IFERROR(FRACAS!$AN$5:$AN$9999,0) ) ) / IFERROR($ND281/FRACAS!$AY$1*60,0), 1 )))</f>
        <v/>
      </c>
      <c r="OH281" s="347" t="str" cm="1">
        <f t="array" ref="OH281">IF($ND281=0,"",(IFERROR( (IFERROR($ND281/FRACAS!$AY$1*60,0) - SUMPRODUCT( (FRACAS!$K$5:$K$9999=OH$2) * IFERROR(FRACAS!$AN$5:$AN$9999,0) ) ) / IFERROR($ND281/FRACAS!$AY$1*60,0), 1 )))</f>
        <v/>
      </c>
      <c r="OI281" s="347" t="str" cm="1">
        <f t="array" ref="OI281">IF($ND281=0,"",(IFERROR( (IFERROR($ND281/FRACAS!$AY$1*60,0) - SUMPRODUCT( (FRACAS!$K$5:$K$9999=OI$2) * IFERROR(FRACAS!$AN$5:$AN$9999,0) ) ) / IFERROR($ND281/FRACAS!$AY$1*60,0), 1 )))</f>
        <v/>
      </c>
      <c r="OJ281" s="347" t="str" cm="1">
        <f t="array" ref="OJ281">IF($ND281=0,"",(IFERROR( (IFERROR($ND281/FRACAS!$AY$1*60,0) - SUMPRODUCT( (FRACAS!$K$5:$K$9999=OJ$2) * IFERROR(FRACAS!$AN$5:$AN$9999,0) ) ) / IFERROR($ND281/FRACAS!$AY$1*60,0), 1 )))</f>
        <v/>
      </c>
      <c r="OK281" s="347" t="str" cm="1">
        <f t="array" ref="OK281">IF($ND281=0,"",(IFERROR( (IFERROR($ND281/FRACAS!$AY$1*60,0) - SUMPRODUCT( (FRACAS!$K$5:$K$9999=OK$2) * IFERROR(FRACAS!$AN$5:$AN$9999,0) ) ) / IFERROR($ND281/FRACAS!$AY$1*60,0), 1 )))</f>
        <v/>
      </c>
      <c r="OL281" s="347" t="str" cm="1">
        <f t="array" ref="OL281">IF($ND281=0,"",(IFERROR( (IFERROR($ND281/FRACAS!$AY$1*60,0) - SUMPRODUCT( (FRACAS!$K$5:$K$9999=OL$2) * IFERROR(FRACAS!$AN$5:$AN$9999,0) ) ) / IFERROR($ND281/FRACAS!$AY$1*60,0), 1 )))</f>
        <v/>
      </c>
      <c r="OM281" s="347" t="str" cm="1">
        <f t="array" ref="OM281">IF($ND281=0,"",(IFERROR( (IFERROR($ND281/FRACAS!$AY$1*60,0) - SUMPRODUCT( (FRACAS!$K$5:$K$9999=OM$2) * IFERROR(FRACAS!$AN$5:$AN$9999,0) ) ) / IFERROR($ND281/FRACAS!$AY$1*60,0), 1 )))</f>
        <v/>
      </c>
      <c r="ON281" s="347" t="str" cm="1">
        <f t="array" ref="ON281">IF($ND281=0,"",(IFERROR( (IFERROR($ND281/FRACAS!$AY$1*60,0) - SUMPRODUCT( (FRACAS!$K$5:$K$9999=ON$2) * IFERROR(FRACAS!$AN$5:$AN$9999,0) ) ) / IFERROR($ND281/FRACAS!$AY$1*60,0), 1 )))</f>
        <v/>
      </c>
    </row>
    <row r="282" spans="2:404" ht="15" customHeight="1">
      <c r="B282" s="301" t="s">
        <v>232</v>
      </c>
      <c r="C282" s="302">
        <v>47200</v>
      </c>
      <c r="D282" s="279"/>
      <c r="E282" s="279"/>
      <c r="F282" s="279"/>
      <c r="G282" s="279"/>
      <c r="H282" s="279"/>
      <c r="I282" s="279"/>
      <c r="J282" s="279"/>
      <c r="K282" s="279"/>
      <c r="L282" s="279"/>
      <c r="M282" s="280"/>
      <c r="N282" s="305"/>
      <c r="O282" s="279"/>
      <c r="P282" s="279"/>
      <c r="Q282" s="279"/>
      <c r="R282" s="279"/>
      <c r="S282" s="279"/>
      <c r="T282" s="279"/>
      <c r="U282" s="279"/>
      <c r="V282" s="279"/>
      <c r="W282" s="279"/>
      <c r="X282" s="279"/>
      <c r="Y282" s="279"/>
      <c r="Z282" s="279"/>
      <c r="AA282" s="279"/>
      <c r="AB282" s="279"/>
      <c r="AC282" s="279"/>
      <c r="AD282" s="279"/>
      <c r="AE282" s="279"/>
      <c r="AF282" s="279"/>
      <c r="AG282" s="279"/>
      <c r="AH282" s="279"/>
      <c r="AI282" s="279"/>
      <c r="AJ282" s="279"/>
      <c r="AK282" s="279"/>
      <c r="AL282" s="279"/>
      <c r="AM282" s="279"/>
      <c r="AN282" s="279"/>
      <c r="AO282" s="279"/>
      <c r="AP282" s="279"/>
      <c r="AQ282" s="279"/>
      <c r="AR282" s="279"/>
      <c r="AS282" s="279"/>
      <c r="AT282" s="279"/>
      <c r="AU282" s="279"/>
      <c r="AV282" s="279"/>
      <c r="AW282" s="279"/>
      <c r="AX282" s="279"/>
      <c r="AY282" s="279"/>
      <c r="AZ282" s="279"/>
      <c r="BA282" s="280"/>
      <c r="BB282" s="266"/>
      <c r="BD282" s="352"/>
      <c r="BE282" s="352"/>
      <c r="BF282" s="352"/>
      <c r="BG282" s="352"/>
      <c r="BH282" s="352"/>
      <c r="BI282" s="352"/>
      <c r="BJ282" s="352"/>
      <c r="BK282" s="352"/>
      <c r="BL282" s="352"/>
      <c r="BM282" s="352"/>
      <c r="BN282" s="352"/>
      <c r="BO282" s="352"/>
      <c r="BP282" s="352"/>
      <c r="BQ282" s="352"/>
      <c r="BR282" s="352"/>
      <c r="BS282" s="352"/>
      <c r="BT282" s="352"/>
      <c r="BU282" s="352"/>
      <c r="BV282" s="352"/>
      <c r="BW282" s="352"/>
      <c r="BX282" s="352"/>
      <c r="BY282" s="352"/>
      <c r="BZ282" s="352"/>
      <c r="CA282" s="352"/>
      <c r="CB282" s="352"/>
      <c r="CC282" s="352"/>
      <c r="CD282" s="352"/>
      <c r="CE282" s="352"/>
      <c r="CF282" s="352"/>
      <c r="CG282" s="352"/>
      <c r="CH282" s="352"/>
      <c r="CI282" s="352"/>
      <c r="CJ282" s="352"/>
      <c r="CK282" s="352"/>
      <c r="CL282" s="352"/>
      <c r="CM282" s="352"/>
      <c r="CN282" s="352"/>
      <c r="CO282" s="352"/>
      <c r="CP282" s="352"/>
      <c r="CQ282" s="352"/>
      <c r="CR282" s="352"/>
      <c r="CS282" s="352"/>
      <c r="CT282" s="352"/>
      <c r="CU282" s="352"/>
      <c r="CV282" s="352"/>
      <c r="CW282" s="352"/>
      <c r="CX282" s="352"/>
      <c r="CY282" s="352"/>
      <c r="CZ282" s="352"/>
      <c r="DA282" s="352"/>
      <c r="DC282" s="266">
        <f t="shared" si="24"/>
        <v>0</v>
      </c>
      <c r="DD282" s="302" t="str">
        <f t="shared" si="25"/>
        <v/>
      </c>
      <c r="DE282" s="328" t="str">
        <f>IF(D282&gt; 0,(COUNTIFS(FRACAS!$B$5:$B$9997, D$4, FRACAS!$D$5:$D$9997, "&lt;="&amp;D282)), "" )</f>
        <v/>
      </c>
      <c r="DF282" s="282" t="str">
        <f>IF(E282&gt; 0,(COUNTIFS(FRACAS!$B$5:$B$9997, E$4, FRACAS!$D$5:$D$9997, "&lt;="&amp;E282)), "" )</f>
        <v/>
      </c>
      <c r="DG282" s="282" t="str">
        <f>IF(F282&gt; 0,(COUNTIFS(FRACAS!$B$5:$B$9997, F$4, FRACAS!$D$5:$D$9997, "&lt;="&amp;F282)), "" )</f>
        <v/>
      </c>
      <c r="DH282" s="282" t="str">
        <f>IF(G282&gt; 0,(COUNTIFS(FRACAS!$B$5:$B$9997, G$4, FRACAS!$D$5:$D$9997, "&lt;="&amp;G282)), "" )</f>
        <v/>
      </c>
      <c r="DI282" s="282" t="str">
        <f>IF(H282&gt; 0,(COUNTIFS(FRACAS!$B$5:$B$9997, H$4, FRACAS!$D$5:$D$9997, "&lt;="&amp;H282)), "" )</f>
        <v/>
      </c>
      <c r="DJ282" s="282" t="str">
        <f>IF(I282&gt; 0,(COUNTIFS(FRACAS!$B$5:$B$9997, I$4, FRACAS!$D$5:$D$9997, "&lt;="&amp;I282)), "" )</f>
        <v/>
      </c>
      <c r="DK282" s="282" t="str">
        <f>IF(J282&gt; 0,(COUNTIFS(FRACAS!$B$5:$B$9997, J$4, FRACAS!$D$5:$D$9997, "&lt;="&amp;J282)), "" )</f>
        <v/>
      </c>
      <c r="DL282" s="282" t="str">
        <f>IF(K282&gt; 0,(COUNTIFS(FRACAS!$B$5:$B$9997, K$4, FRACAS!$D$5:$D$9997, "&lt;="&amp;K282)), "" )</f>
        <v/>
      </c>
      <c r="DM282" s="282" t="str">
        <f>IF(L282&gt; 0,(COUNTIFS(FRACAS!$B$5:$B$9997, L$4, FRACAS!$D$5:$D$9997, "&lt;="&amp;L282)), "" )</f>
        <v/>
      </c>
      <c r="DN282" s="282" t="str">
        <f>IF(M282&gt; 0,(COUNTIFS(FRACAS!$B$5:$B$9997, M$4, FRACAS!$D$5:$D$9997, "&lt;="&amp;M282)), "" )</f>
        <v/>
      </c>
      <c r="DO282" s="308"/>
      <c r="DP282" s="276"/>
      <c r="DQ282" s="276"/>
      <c r="DR282" s="276"/>
      <c r="DS282" s="276"/>
      <c r="DT282" s="276"/>
      <c r="DU282" s="276"/>
      <c r="DV282" s="276"/>
      <c r="DW282" s="276"/>
      <c r="DX282" s="276"/>
      <c r="DY282" s="276"/>
      <c r="DZ282" s="276"/>
      <c r="EA282" s="276"/>
      <c r="EB282" s="276"/>
      <c r="EC282" s="276"/>
      <c r="ED282" s="276"/>
      <c r="EE282" s="276"/>
      <c r="EF282" s="276"/>
      <c r="EG282" s="276"/>
      <c r="EH282" s="276"/>
      <c r="EI282" s="276"/>
      <c r="EJ282" s="276"/>
      <c r="EK282" s="276"/>
      <c r="EL282" s="276"/>
      <c r="EM282" s="276"/>
      <c r="EN282" s="276"/>
      <c r="EO282" s="276"/>
      <c r="EP282" s="276"/>
      <c r="EQ282" s="276"/>
      <c r="ER282" s="276"/>
      <c r="ES282" s="276"/>
      <c r="ET282" s="276"/>
      <c r="EU282" s="276"/>
      <c r="EV282" s="276"/>
      <c r="EW282" s="276"/>
      <c r="EX282" s="276"/>
      <c r="EY282" s="276"/>
      <c r="EZ282" s="276"/>
      <c r="FA282" s="276"/>
      <c r="FB282" s="277"/>
      <c r="JN282" s="310"/>
      <c r="JO282" s="309"/>
      <c r="JP282" s="309"/>
      <c r="JQ282" s="309"/>
      <c r="JR282" s="309"/>
      <c r="JS282" s="309"/>
      <c r="JT282" s="309"/>
      <c r="JU282" s="309"/>
      <c r="JV282" s="309"/>
      <c r="JW282" s="309"/>
      <c r="JX282" s="309"/>
      <c r="JY282" s="309"/>
      <c r="JZ282" s="309"/>
      <c r="KA282" s="309"/>
      <c r="KB282" s="309"/>
      <c r="KC282" s="309"/>
      <c r="KD282" s="309"/>
      <c r="KE282" s="309"/>
      <c r="KF282" s="309"/>
      <c r="KG282" s="309"/>
      <c r="KH282" s="309"/>
      <c r="KI282" s="309"/>
      <c r="KJ282" s="309"/>
      <c r="KK282" s="309"/>
      <c r="KL282" s="309"/>
      <c r="KM282" s="309"/>
      <c r="KN282" s="309"/>
      <c r="KO282" s="309"/>
      <c r="KP282" s="309"/>
      <c r="KQ282" s="309"/>
      <c r="KR282" s="309"/>
      <c r="KS282" s="309"/>
      <c r="KT282" s="309"/>
      <c r="KU282" s="309"/>
      <c r="KV282" s="309"/>
      <c r="KW282" s="309"/>
      <c r="KX282" s="309"/>
      <c r="KY282" s="309"/>
      <c r="KZ282" s="309"/>
      <c r="LA282" s="309"/>
      <c r="LC282" s="302" t="str">
        <f t="shared" si="27"/>
        <v/>
      </c>
      <c r="LD282" s="354" t="str" cm="1">
        <f t="array" ref="LD282">IFERROR(
    (((D282/FRACAS!$AY$1)*60))
    /
    (((D282/FRACAS!$AY$1)*60) + SUMPRODUCT((FRACAS!$B$5:$B$9997=D$4)*(FRACAS!$D$5:$D$9997&lt;=D282)*(IFERROR(FRACAS!$AM$5:$AM$9997,0)))
    ),"")</f>
        <v/>
      </c>
      <c r="LE282" s="354" t="str" cm="1">
        <f t="array" ref="LE282">IFERROR(
    (((E282/FRACAS!$AY$1)*60))
    /
    (((E282/FRACAS!$AY$1)*60) + SUMPRODUCT((FRACAS!$B$5:$B$9997=E$4)*(FRACAS!$D$5:$D$9997&lt;=E282)*(IFERROR(FRACAS!$AM$5:$AM$9997,0)))
    ),"")</f>
        <v/>
      </c>
      <c r="LF282" s="354" t="str" cm="1">
        <f t="array" ref="LF282">IFERROR(
    (((F282/FRACAS!$AY$1)*60))
    /
    (((F282/FRACAS!$AY$1)*60) + SUMPRODUCT((FRACAS!$B$5:$B$9997=F$4)*(FRACAS!$D$5:$D$9997&lt;=F282)*(IFERROR(FRACAS!$AM$5:$AM$9997,0)))
    ),"")</f>
        <v/>
      </c>
      <c r="LG282" s="354" t="str" cm="1">
        <f t="array" ref="LG282">IFERROR(
    (((G282/FRACAS!$AY$1)*60))
    /
    (((G282/FRACAS!$AY$1)*60) + SUMPRODUCT((FRACAS!$B$5:$B$9997=G$4)*(FRACAS!$D$5:$D$9997&lt;=G282)*(IFERROR(FRACAS!$AM$5:$AM$9997,0)))
    ),"")</f>
        <v/>
      </c>
      <c r="LH282" s="354" t="str" cm="1">
        <f t="array" ref="LH282">IFERROR(
    (((H282/FRACAS!$AY$1)*60))
    /
    (((H282/FRACAS!$AY$1)*60) + SUMPRODUCT((FRACAS!$B$5:$B$9997=H$4)*(FRACAS!$D$5:$D$9997&lt;=H282)*(IFERROR(FRACAS!$AM$5:$AM$9997,0)))
    ),"")</f>
        <v/>
      </c>
      <c r="LI282" s="354" t="str" cm="1">
        <f t="array" ref="LI282">IFERROR(
    (((I282/FRACAS!$AY$1)*60))
    /
    (((I282/FRACAS!$AY$1)*60) + SUMPRODUCT((FRACAS!$B$5:$B$9997=I$4)*(FRACAS!$D$5:$D$9997&lt;=I282)*(IFERROR(FRACAS!$AM$5:$AM$9997,0)))
    ),"")</f>
        <v/>
      </c>
      <c r="LJ282" s="354" t="str" cm="1">
        <f t="array" ref="LJ282">IFERROR(
    (((J282/FRACAS!$AY$1)*60))
    /
    (((J282/FRACAS!$AY$1)*60) + SUMPRODUCT((FRACAS!$B$5:$B$9997=J$4)*(FRACAS!$D$5:$D$9997&lt;=J282)*(IFERROR(FRACAS!$AM$5:$AM$9997,0)))
    ),"")</f>
        <v/>
      </c>
      <c r="LK282" s="354" t="str" cm="1">
        <f t="array" ref="LK282">IFERROR(
    (((K282/FRACAS!$AY$1)*60))
    /
    (((K282/FRACAS!$AY$1)*60) + SUMPRODUCT((FRACAS!$B$5:$B$9997=K$4)*(FRACAS!$D$5:$D$9997&lt;=K282)*(IFERROR(FRACAS!$AM$5:$AM$9997,0)))
    ),"")</f>
        <v/>
      </c>
      <c r="LL282" s="354" t="str" cm="1">
        <f t="array" ref="LL282">IFERROR(
    (((L282/FRACAS!$AY$1)*60))
    /
    (((L282/FRACAS!$AY$1)*60) + SUMPRODUCT((FRACAS!$B$5:$B$9997=L$4)*(FRACAS!$D$5:$D$9997&lt;=L282)*(IFERROR(FRACAS!$AM$5:$AM$9997,0)))
    ),"")</f>
        <v/>
      </c>
      <c r="LM282" s="354" t="str" cm="1">
        <f t="array" ref="LM282">IFERROR(
    (((M282/FRACAS!$AY$1)*60))
    /
    (((M282/FRACAS!$AY$1)*60) + SUMPRODUCT((FRACAS!$B$5:$B$9997=M$4)*(FRACAS!$D$5:$D$9997&lt;=M282)*(IFERROR(FRACAS!$AM$5:$AM$9997,0)))
    ),"")</f>
        <v/>
      </c>
      <c r="LN282" s="308"/>
      <c r="LO282" s="276"/>
      <c r="LP282" s="276"/>
      <c r="LQ282" s="276"/>
      <c r="LR282" s="276"/>
      <c r="LS282" s="276"/>
      <c r="LT282" s="276"/>
      <c r="LU282" s="276"/>
      <c r="LV282" s="276"/>
      <c r="LW282" s="276"/>
      <c r="LX282" s="276"/>
      <c r="LY282" s="276"/>
      <c r="LZ282" s="276"/>
      <c r="MA282" s="276"/>
      <c r="MB282" s="276"/>
      <c r="MC282" s="276"/>
      <c r="MD282" s="276"/>
      <c r="ME282" s="276"/>
      <c r="MF282" s="276"/>
      <c r="MG282" s="276"/>
      <c r="MH282" s="276"/>
      <c r="MI282" s="276"/>
      <c r="MJ282" s="276"/>
      <c r="MK282" s="276"/>
      <c r="ML282" s="276"/>
      <c r="MM282" s="276"/>
      <c r="MN282" s="276"/>
      <c r="MO282" s="276"/>
      <c r="MP282" s="276"/>
      <c r="MQ282" s="276"/>
      <c r="MR282" s="276"/>
      <c r="MS282" s="276"/>
      <c r="MT282" s="276"/>
      <c r="MU282" s="276"/>
      <c r="MV282" s="276"/>
      <c r="MW282" s="276"/>
      <c r="MX282" s="276"/>
      <c r="MY282" s="276"/>
      <c r="MZ282" s="276"/>
      <c r="NA282" s="277"/>
      <c r="ND282" s="345">
        <f t="shared" si="28"/>
        <v>0</v>
      </c>
      <c r="NE282" s="346" t="str">
        <f t="shared" si="26"/>
        <v/>
      </c>
      <c r="NF282" s="347" t="str" cm="1">
        <f t="array" ref="NF282">IF($ND282=0,"",(IFERROR( (IFERROR($ND282/FRACAS!$AY$1*60,0) - SUMPRODUCT( (FRACAS!$K$5:$K$9999=NF$2) * IFERROR(FRACAS!$AN$5:$AN$9999,0) ) ) / IFERROR($ND282/FRACAS!$AY$1*60,0), 1 )))</f>
        <v/>
      </c>
      <c r="NG282" s="347" t="str" cm="1">
        <f t="array" ref="NG282">IF($ND282=0,"",(IFERROR( (IFERROR($ND282/FRACAS!$AY$1*60,0) - SUMPRODUCT( (FRACAS!$K$5:$K$9999=NG$2) * IFERROR(FRACAS!$AN$5:$AN$9999,0) ) ) / IFERROR($ND282/FRACAS!$AY$1*60,0), 1 )))</f>
        <v/>
      </c>
      <c r="NH282" s="347" t="str" cm="1">
        <f t="array" ref="NH282">IF($ND282=0,"",(IFERROR( (IFERROR($ND282/FRACAS!$AY$1*60,0) - SUMPRODUCT( (FRACAS!$K$5:$K$9999=NH$2) * IFERROR(FRACAS!$AN$5:$AN$9999,0) ) ) / IFERROR($ND282/FRACAS!$AY$1*60,0), 1 )))</f>
        <v/>
      </c>
      <c r="NI282" s="347" t="str" cm="1">
        <f t="array" ref="NI282">IF($ND282=0,"",(IFERROR( (IFERROR($ND282/FRACAS!$AY$1*60,0) - SUMPRODUCT( (FRACAS!$K$5:$K$9999=NI$2) * IFERROR(FRACAS!$AN$5:$AN$9999,0) ) ) / IFERROR($ND282/FRACAS!$AY$1*60,0), 1 )))</f>
        <v/>
      </c>
      <c r="NJ282" s="347" t="str" cm="1">
        <f t="array" ref="NJ282">IF($ND282=0,"",(IFERROR( (IFERROR($ND282/FRACAS!$AY$1*60,0) - SUMPRODUCT( (FRACAS!$K$5:$K$9999=NJ$2) * IFERROR(FRACAS!$AN$5:$AN$9999,0) ) ) / IFERROR($ND282/FRACAS!$AY$1*60,0), 1 )))</f>
        <v/>
      </c>
      <c r="NK282" s="347" t="str" cm="1">
        <f t="array" ref="NK282">IF($ND282=0,"",(IFERROR( (IFERROR($ND282/FRACAS!$AY$1*60,0) - SUMPRODUCT( (FRACAS!$K$5:$K$9999=NK$2) * IFERROR(FRACAS!$AN$5:$AN$9999,0) ) ) / IFERROR($ND282/FRACAS!$AY$1*60,0), 1 )))</f>
        <v/>
      </c>
      <c r="NL282" s="347" t="str" cm="1">
        <f t="array" ref="NL282">IF($ND282=0,"",(IFERROR( (IFERROR($ND282/FRACAS!$AY$1*60,0) - SUMPRODUCT( (FRACAS!$K$5:$K$9999=NL$2) * IFERROR(FRACAS!$AN$5:$AN$9999,0) ) ) / IFERROR($ND282/FRACAS!$AY$1*60,0), 1 )))</f>
        <v/>
      </c>
      <c r="NM282" s="347" t="str" cm="1">
        <f t="array" ref="NM282">IF($ND282=0,"",(IFERROR( (IFERROR($ND282/FRACAS!$AY$1*60,0) - SUMPRODUCT( (FRACAS!$K$5:$K$9999=NM$2) * IFERROR(FRACAS!$AN$5:$AN$9999,0) ) ) / IFERROR($ND282/FRACAS!$AY$1*60,0), 1 )))</f>
        <v/>
      </c>
      <c r="NN282" s="347" t="str" cm="1">
        <f t="array" ref="NN282">IF($ND282=0,"",(IFERROR( (IFERROR($ND282/FRACAS!$AY$1*60,0) - SUMPRODUCT( (FRACAS!$K$5:$K$9999=NN$2) * IFERROR(FRACAS!$AN$5:$AN$9999,0) ) ) / IFERROR($ND282/FRACAS!$AY$1*60,0), 1 )))</f>
        <v/>
      </c>
      <c r="NO282" s="347" t="str" cm="1">
        <f t="array" ref="NO282">IF($ND282=0,"",(IFERROR( (IFERROR($ND282/FRACAS!$AY$1*60,0) - SUMPRODUCT( (FRACAS!$K$5:$K$9999=NO$2) * IFERROR(FRACAS!$AN$5:$AN$9999,0) ) ) / IFERROR($ND282/FRACAS!$AY$1*60,0), 1 )))</f>
        <v/>
      </c>
      <c r="NP282" s="347" t="str" cm="1">
        <f t="array" ref="NP282">IF($ND282=0,"",(IFERROR( (IFERROR($ND282/FRACAS!$AY$1*60,0) - SUMPRODUCT( (FRACAS!$K$5:$K$9999=NP$2) * IFERROR(FRACAS!$AN$5:$AN$9999,0) ) ) / IFERROR($ND282/FRACAS!$AY$1*60,0), 1 )))</f>
        <v/>
      </c>
      <c r="NQ282" s="347" t="str" cm="1">
        <f t="array" ref="NQ282">IF($ND282=0,"",(IFERROR( (IFERROR($ND282/FRACAS!$AY$1*60,0) - SUMPRODUCT( (FRACAS!$K$5:$K$9999=NQ$2) * IFERROR(FRACAS!$AN$5:$AN$9999,0) ) ) / IFERROR($ND282/FRACAS!$AY$1*60,0), 1 )))</f>
        <v/>
      </c>
      <c r="NR282" s="347" t="str" cm="1">
        <f t="array" ref="NR282">IF($ND282=0,"",(IFERROR( (IFERROR($ND282/FRACAS!$AY$1*60,0) - SUMPRODUCT( (FRACAS!$K$5:$K$9999=NR$2) * IFERROR(FRACAS!$AN$5:$AN$9999,0) ) ) / IFERROR($ND282/FRACAS!$AY$1*60,0), 1 )))</f>
        <v/>
      </c>
      <c r="NS282" s="347" t="str" cm="1">
        <f t="array" ref="NS282">IF($ND282=0,"",(IFERROR( (IFERROR($ND282/FRACAS!$AY$1*60,0) - SUMPRODUCT( (FRACAS!$K$5:$K$9999=NS$2) * IFERROR(FRACAS!$AN$5:$AN$9999,0) ) ) / IFERROR($ND282/FRACAS!$AY$1*60,0), 1 )))</f>
        <v/>
      </c>
      <c r="NT282" s="347" t="str" cm="1">
        <f t="array" ref="NT282">IF($ND282=0,"",(IFERROR( (IFERROR($ND282/FRACAS!$AY$1*60,0) - SUMPRODUCT( (FRACAS!$K$5:$K$9999=NT$2) * IFERROR(FRACAS!$AN$5:$AN$9999,0) ) ) / IFERROR($ND282/FRACAS!$AY$1*60,0), 1 )))</f>
        <v/>
      </c>
      <c r="NU282" s="347" t="str" cm="1">
        <f t="array" ref="NU282">IF($ND282=0,"",(IFERROR( (IFERROR($ND282/FRACAS!$AY$1*60,0) - SUMPRODUCT( (FRACAS!$K$5:$K$9999=NU$2) * IFERROR(FRACAS!$AN$5:$AN$9999,0) ) ) / IFERROR($ND282/FRACAS!$AY$1*60,0), 1 )))</f>
        <v/>
      </c>
      <c r="NV282" s="347" t="str" cm="1">
        <f t="array" ref="NV282">IF($ND282=0,"",(IFERROR( (IFERROR($ND282/FRACAS!$AY$1*60,0) - SUMPRODUCT( (FRACAS!$K$5:$K$9999=NV$2) * IFERROR(FRACAS!$AN$5:$AN$9999,0) ) ) / IFERROR($ND282/FRACAS!$AY$1*60,0), 1 )))</f>
        <v/>
      </c>
      <c r="NW282" s="347" t="str" cm="1">
        <f t="array" ref="NW282">IF($ND282=0,"",(IFERROR( (IFERROR($ND282/FRACAS!$AY$1*60,0) - SUMPRODUCT( (FRACAS!$K$5:$K$9999=NW$2) * IFERROR(FRACAS!$AN$5:$AN$9999,0) ) ) / IFERROR($ND282/FRACAS!$AY$1*60,0), 1 )))</f>
        <v/>
      </c>
      <c r="NX282" s="347" t="str" cm="1">
        <f t="array" ref="NX282">IF($ND282=0,"",(IFERROR( (IFERROR($ND282/FRACAS!$AY$1*60,0) - SUMPRODUCT( (FRACAS!$K$5:$K$9999=NX$2) * IFERROR(FRACAS!$AN$5:$AN$9999,0) ) ) / IFERROR($ND282/FRACAS!$AY$1*60,0), 1 )))</f>
        <v/>
      </c>
      <c r="NY282" s="347" t="str" cm="1">
        <f t="array" ref="NY282">IF($ND282=0,"",(IFERROR( (IFERROR($ND282/FRACAS!$AY$1*60,0) - SUMPRODUCT( (FRACAS!$K$5:$K$9999=NY$2) * IFERROR(FRACAS!$AN$5:$AN$9999,0) ) ) / IFERROR($ND282/FRACAS!$AY$1*60,0), 1 )))</f>
        <v/>
      </c>
      <c r="NZ282" s="347" t="str" cm="1">
        <f t="array" ref="NZ282">IF($ND282=0,"",(IFERROR( (IFERROR($ND282/FRACAS!$AY$1*60,0) - SUMPRODUCT( (FRACAS!$K$5:$K$9999=NZ$2) * IFERROR(FRACAS!$AN$5:$AN$9999,0) ) ) / IFERROR($ND282/FRACAS!$AY$1*60,0), 1 )))</f>
        <v/>
      </c>
      <c r="OA282" s="347" t="str" cm="1">
        <f t="array" ref="OA282">IF($ND282=0,"",(IFERROR( (IFERROR($ND282/FRACAS!$AY$1*60,0) - SUMPRODUCT( (FRACAS!$K$5:$K$9999=OA$2) * IFERROR(FRACAS!$AN$5:$AN$9999,0) ) ) / IFERROR($ND282/FRACAS!$AY$1*60,0), 1 )))</f>
        <v/>
      </c>
      <c r="OB282" s="347" t="str" cm="1">
        <f t="array" ref="OB282">IF($ND282=0,"",(IFERROR( (IFERROR($ND282/FRACAS!$AY$1*60,0) - SUMPRODUCT( (FRACAS!$K$5:$K$9999=OB$2) * IFERROR(FRACAS!$AN$5:$AN$9999,0) ) ) / IFERROR($ND282/FRACAS!$AY$1*60,0), 1 )))</f>
        <v/>
      </c>
      <c r="OC282" s="347" t="str" cm="1">
        <f t="array" ref="OC282">IF($ND282=0,"",(IFERROR( (IFERROR($ND282/FRACAS!$AY$1*60,0) - SUMPRODUCT( (FRACAS!$K$5:$K$9999=OC$2) * IFERROR(FRACAS!$AN$5:$AN$9999,0) ) ) / IFERROR($ND282/FRACAS!$AY$1*60,0), 1 )))</f>
        <v/>
      </c>
      <c r="OD282" s="347" t="str" cm="1">
        <f t="array" ref="OD282">IF($ND282=0,"",(IFERROR( (IFERROR($ND282/FRACAS!$AY$1*60,0) - SUMPRODUCT( (FRACAS!$K$5:$K$9999=OD$2) * IFERROR(FRACAS!$AN$5:$AN$9999,0) ) ) / IFERROR($ND282/FRACAS!$AY$1*60,0), 1 )))</f>
        <v/>
      </c>
      <c r="OE282" s="347" t="str" cm="1">
        <f t="array" ref="OE282">IF($ND282=0,"",(IFERROR( (IFERROR($ND282/FRACAS!$AY$1*60,0) - SUMPRODUCT( (FRACAS!$K$5:$K$9999=OE$2) * IFERROR(FRACAS!$AN$5:$AN$9999,0) ) ) / IFERROR($ND282/FRACAS!$AY$1*60,0), 1 )))</f>
        <v/>
      </c>
      <c r="OF282" s="347" t="str" cm="1">
        <f t="array" ref="OF282">IF($ND282=0,"",(IFERROR( (IFERROR($ND282/FRACAS!$AY$1*60,0) - SUMPRODUCT( (FRACAS!$K$5:$K$9999=OF$2) * IFERROR(FRACAS!$AN$5:$AN$9999,0) ) ) / IFERROR($ND282/FRACAS!$AY$1*60,0), 1 )))</f>
        <v/>
      </c>
      <c r="OG282" s="347" t="str" cm="1">
        <f t="array" ref="OG282">IF($ND282=0,"",(IFERROR( (IFERROR($ND282/FRACAS!$AY$1*60,0) - SUMPRODUCT( (FRACAS!$K$5:$K$9999=OG$2) * IFERROR(FRACAS!$AN$5:$AN$9999,0) ) ) / IFERROR($ND282/FRACAS!$AY$1*60,0), 1 )))</f>
        <v/>
      </c>
      <c r="OH282" s="347" t="str" cm="1">
        <f t="array" ref="OH282">IF($ND282=0,"",(IFERROR( (IFERROR($ND282/FRACAS!$AY$1*60,0) - SUMPRODUCT( (FRACAS!$K$5:$K$9999=OH$2) * IFERROR(FRACAS!$AN$5:$AN$9999,0) ) ) / IFERROR($ND282/FRACAS!$AY$1*60,0), 1 )))</f>
        <v/>
      </c>
      <c r="OI282" s="347" t="str" cm="1">
        <f t="array" ref="OI282">IF($ND282=0,"",(IFERROR( (IFERROR($ND282/FRACAS!$AY$1*60,0) - SUMPRODUCT( (FRACAS!$K$5:$K$9999=OI$2) * IFERROR(FRACAS!$AN$5:$AN$9999,0) ) ) / IFERROR($ND282/FRACAS!$AY$1*60,0), 1 )))</f>
        <v/>
      </c>
      <c r="OJ282" s="347" t="str" cm="1">
        <f t="array" ref="OJ282">IF($ND282=0,"",(IFERROR( (IFERROR($ND282/FRACAS!$AY$1*60,0) - SUMPRODUCT( (FRACAS!$K$5:$K$9999=OJ$2) * IFERROR(FRACAS!$AN$5:$AN$9999,0) ) ) / IFERROR($ND282/FRACAS!$AY$1*60,0), 1 )))</f>
        <v/>
      </c>
      <c r="OK282" s="347" t="str" cm="1">
        <f t="array" ref="OK282">IF($ND282=0,"",(IFERROR( (IFERROR($ND282/FRACAS!$AY$1*60,0) - SUMPRODUCT( (FRACAS!$K$5:$K$9999=OK$2) * IFERROR(FRACAS!$AN$5:$AN$9999,0) ) ) / IFERROR($ND282/FRACAS!$AY$1*60,0), 1 )))</f>
        <v/>
      </c>
      <c r="OL282" s="347" t="str" cm="1">
        <f t="array" ref="OL282">IF($ND282=0,"",(IFERROR( (IFERROR($ND282/FRACAS!$AY$1*60,0) - SUMPRODUCT( (FRACAS!$K$5:$K$9999=OL$2) * IFERROR(FRACAS!$AN$5:$AN$9999,0) ) ) / IFERROR($ND282/FRACAS!$AY$1*60,0), 1 )))</f>
        <v/>
      </c>
      <c r="OM282" s="347" t="str" cm="1">
        <f t="array" ref="OM282">IF($ND282=0,"",(IFERROR( (IFERROR($ND282/FRACAS!$AY$1*60,0) - SUMPRODUCT( (FRACAS!$K$5:$K$9999=OM$2) * IFERROR(FRACAS!$AN$5:$AN$9999,0) ) ) / IFERROR($ND282/FRACAS!$AY$1*60,0), 1 )))</f>
        <v/>
      </c>
      <c r="ON282" s="347" t="str" cm="1">
        <f t="array" ref="ON282">IF($ND282=0,"",(IFERROR( (IFERROR($ND282/FRACAS!$AY$1*60,0) - SUMPRODUCT( (FRACAS!$K$5:$K$9999=ON$2) * IFERROR(FRACAS!$AN$5:$AN$9999,0) ) ) / IFERROR($ND282/FRACAS!$AY$1*60,0), 1 )))</f>
        <v/>
      </c>
    </row>
    <row r="283" spans="2:404" ht="15" customHeight="1">
      <c r="B283" s="301" t="s">
        <v>233</v>
      </c>
      <c r="C283" s="302">
        <v>47207</v>
      </c>
      <c r="D283" s="279"/>
      <c r="E283" s="279"/>
      <c r="F283" s="279"/>
      <c r="G283" s="279"/>
      <c r="H283" s="279"/>
      <c r="I283" s="279"/>
      <c r="J283" s="279"/>
      <c r="K283" s="279"/>
      <c r="L283" s="279"/>
      <c r="M283" s="280"/>
      <c r="N283" s="305"/>
      <c r="O283" s="279"/>
      <c r="P283" s="279"/>
      <c r="Q283" s="279"/>
      <c r="R283" s="279"/>
      <c r="S283" s="279"/>
      <c r="T283" s="279"/>
      <c r="U283" s="279"/>
      <c r="V283" s="279"/>
      <c r="W283" s="279"/>
      <c r="X283" s="279"/>
      <c r="Y283" s="279"/>
      <c r="Z283" s="279"/>
      <c r="AA283" s="279"/>
      <c r="AB283" s="279"/>
      <c r="AC283" s="279"/>
      <c r="AD283" s="279"/>
      <c r="AE283" s="279"/>
      <c r="AF283" s="279"/>
      <c r="AG283" s="279"/>
      <c r="AH283" s="279"/>
      <c r="AI283" s="279"/>
      <c r="AJ283" s="279"/>
      <c r="AK283" s="279"/>
      <c r="AL283" s="279"/>
      <c r="AM283" s="279"/>
      <c r="AN283" s="279"/>
      <c r="AO283" s="279"/>
      <c r="AP283" s="279"/>
      <c r="AQ283" s="279"/>
      <c r="AR283" s="279"/>
      <c r="AS283" s="279"/>
      <c r="AT283" s="279"/>
      <c r="AU283" s="279"/>
      <c r="AV283" s="279"/>
      <c r="AW283" s="279"/>
      <c r="AX283" s="279"/>
      <c r="AY283" s="279"/>
      <c r="AZ283" s="279"/>
      <c r="BA283" s="280"/>
      <c r="BB283" s="266"/>
      <c r="BD283" s="352"/>
      <c r="BE283" s="352"/>
      <c r="BF283" s="352"/>
      <c r="BG283" s="352"/>
      <c r="BH283" s="352"/>
      <c r="BI283" s="352"/>
      <c r="BJ283" s="352"/>
      <c r="BK283" s="352"/>
      <c r="BL283" s="352"/>
      <c r="BM283" s="352"/>
      <c r="BN283" s="352"/>
      <c r="BO283" s="352"/>
      <c r="BP283" s="352"/>
      <c r="BQ283" s="352"/>
      <c r="BR283" s="352"/>
      <c r="BS283" s="352"/>
      <c r="BT283" s="352"/>
      <c r="BU283" s="352"/>
      <c r="BV283" s="352"/>
      <c r="BW283" s="352"/>
      <c r="BX283" s="352"/>
      <c r="BY283" s="352"/>
      <c r="BZ283" s="352"/>
      <c r="CA283" s="352"/>
      <c r="CB283" s="352"/>
      <c r="CC283" s="352"/>
      <c r="CD283" s="352"/>
      <c r="CE283" s="352"/>
      <c r="CF283" s="352"/>
      <c r="CG283" s="352"/>
      <c r="CH283" s="352"/>
      <c r="CI283" s="352"/>
      <c r="CJ283" s="352"/>
      <c r="CK283" s="352"/>
      <c r="CL283" s="352"/>
      <c r="CM283" s="352"/>
      <c r="CN283" s="352"/>
      <c r="CO283" s="352"/>
      <c r="CP283" s="352"/>
      <c r="CQ283" s="352"/>
      <c r="CR283" s="352"/>
      <c r="CS283" s="352"/>
      <c r="CT283" s="352"/>
      <c r="CU283" s="352"/>
      <c r="CV283" s="352"/>
      <c r="CW283" s="352"/>
      <c r="CX283" s="352"/>
      <c r="CY283" s="352"/>
      <c r="CZ283" s="352"/>
      <c r="DA283" s="352"/>
      <c r="DC283" s="266">
        <f t="shared" si="24"/>
        <v>0</v>
      </c>
      <c r="DD283" s="302" t="str">
        <f t="shared" si="25"/>
        <v/>
      </c>
      <c r="DE283" s="328" t="str">
        <f>IF(D283&gt; 0,(COUNTIFS(FRACAS!$B$5:$B$9997, D$4, FRACAS!$D$5:$D$9997, "&lt;="&amp;D283)), "" )</f>
        <v/>
      </c>
      <c r="DF283" s="282" t="str">
        <f>IF(E283&gt; 0,(COUNTIFS(FRACAS!$B$5:$B$9997, E$4, FRACAS!$D$5:$D$9997, "&lt;="&amp;E283)), "" )</f>
        <v/>
      </c>
      <c r="DG283" s="282" t="str">
        <f>IF(F283&gt; 0,(COUNTIFS(FRACAS!$B$5:$B$9997, F$4, FRACAS!$D$5:$D$9997, "&lt;="&amp;F283)), "" )</f>
        <v/>
      </c>
      <c r="DH283" s="282" t="str">
        <f>IF(G283&gt; 0,(COUNTIFS(FRACAS!$B$5:$B$9997, G$4, FRACAS!$D$5:$D$9997, "&lt;="&amp;G283)), "" )</f>
        <v/>
      </c>
      <c r="DI283" s="282" t="str">
        <f>IF(H283&gt; 0,(COUNTIFS(FRACAS!$B$5:$B$9997, H$4, FRACAS!$D$5:$D$9997, "&lt;="&amp;H283)), "" )</f>
        <v/>
      </c>
      <c r="DJ283" s="282" t="str">
        <f>IF(I283&gt; 0,(COUNTIFS(FRACAS!$B$5:$B$9997, I$4, FRACAS!$D$5:$D$9997, "&lt;="&amp;I283)), "" )</f>
        <v/>
      </c>
      <c r="DK283" s="282" t="str">
        <f>IF(J283&gt; 0,(COUNTIFS(FRACAS!$B$5:$B$9997, J$4, FRACAS!$D$5:$D$9997, "&lt;="&amp;J283)), "" )</f>
        <v/>
      </c>
      <c r="DL283" s="282" t="str">
        <f>IF(K283&gt; 0,(COUNTIFS(FRACAS!$B$5:$B$9997, K$4, FRACAS!$D$5:$D$9997, "&lt;="&amp;K283)), "" )</f>
        <v/>
      </c>
      <c r="DM283" s="282" t="str">
        <f>IF(L283&gt; 0,(COUNTIFS(FRACAS!$B$5:$B$9997, L$4, FRACAS!$D$5:$D$9997, "&lt;="&amp;L283)), "" )</f>
        <v/>
      </c>
      <c r="DN283" s="282" t="str">
        <f>IF(M283&gt; 0,(COUNTIFS(FRACAS!$B$5:$B$9997, M$4, FRACAS!$D$5:$D$9997, "&lt;="&amp;M283)), "" )</f>
        <v/>
      </c>
      <c r="DO283" s="308"/>
      <c r="DP283" s="276"/>
      <c r="DQ283" s="276"/>
      <c r="DR283" s="276"/>
      <c r="DS283" s="276"/>
      <c r="DT283" s="276"/>
      <c r="DU283" s="276"/>
      <c r="DV283" s="276"/>
      <c r="DW283" s="276"/>
      <c r="DX283" s="276"/>
      <c r="DY283" s="276"/>
      <c r="DZ283" s="276"/>
      <c r="EA283" s="276"/>
      <c r="EB283" s="276"/>
      <c r="EC283" s="276"/>
      <c r="ED283" s="276"/>
      <c r="EE283" s="276"/>
      <c r="EF283" s="276"/>
      <c r="EG283" s="276"/>
      <c r="EH283" s="276"/>
      <c r="EI283" s="276"/>
      <c r="EJ283" s="276"/>
      <c r="EK283" s="276"/>
      <c r="EL283" s="276"/>
      <c r="EM283" s="276"/>
      <c r="EN283" s="276"/>
      <c r="EO283" s="276"/>
      <c r="EP283" s="276"/>
      <c r="EQ283" s="276"/>
      <c r="ER283" s="276"/>
      <c r="ES283" s="276"/>
      <c r="ET283" s="276"/>
      <c r="EU283" s="276"/>
      <c r="EV283" s="276"/>
      <c r="EW283" s="276"/>
      <c r="EX283" s="276"/>
      <c r="EY283" s="276"/>
      <c r="EZ283" s="276"/>
      <c r="FA283" s="276"/>
      <c r="FB283" s="277"/>
      <c r="JN283" s="310"/>
      <c r="JO283" s="309"/>
      <c r="JP283" s="309"/>
      <c r="JQ283" s="309"/>
      <c r="JR283" s="309"/>
      <c r="JS283" s="309"/>
      <c r="JT283" s="309"/>
      <c r="JU283" s="309"/>
      <c r="JV283" s="309"/>
      <c r="JW283" s="309"/>
      <c r="JX283" s="309"/>
      <c r="JY283" s="309"/>
      <c r="JZ283" s="309"/>
      <c r="KA283" s="309"/>
      <c r="KB283" s="309"/>
      <c r="KC283" s="309"/>
      <c r="KD283" s="309"/>
      <c r="KE283" s="309"/>
      <c r="KF283" s="309"/>
      <c r="KG283" s="309"/>
      <c r="KH283" s="309"/>
      <c r="KI283" s="309"/>
      <c r="KJ283" s="309"/>
      <c r="KK283" s="309"/>
      <c r="KL283" s="309"/>
      <c r="KM283" s="309"/>
      <c r="KN283" s="309"/>
      <c r="KO283" s="309"/>
      <c r="KP283" s="309"/>
      <c r="KQ283" s="309"/>
      <c r="KR283" s="309"/>
      <c r="KS283" s="309"/>
      <c r="KT283" s="309"/>
      <c r="KU283" s="309"/>
      <c r="KV283" s="309"/>
      <c r="KW283" s="309"/>
      <c r="KX283" s="309"/>
      <c r="KY283" s="309"/>
      <c r="KZ283" s="309"/>
      <c r="LA283" s="309"/>
      <c r="LC283" s="302" t="str">
        <f t="shared" si="27"/>
        <v/>
      </c>
      <c r="LD283" s="354" t="str" cm="1">
        <f t="array" ref="LD283">IFERROR(
    (((D283/FRACAS!$AY$1)*60))
    /
    (((D283/FRACAS!$AY$1)*60) + SUMPRODUCT((FRACAS!$B$5:$B$9997=D$4)*(FRACAS!$D$5:$D$9997&lt;=D283)*(IFERROR(FRACAS!$AM$5:$AM$9997,0)))
    ),"")</f>
        <v/>
      </c>
      <c r="LE283" s="354" t="str" cm="1">
        <f t="array" ref="LE283">IFERROR(
    (((E283/FRACAS!$AY$1)*60))
    /
    (((E283/FRACAS!$AY$1)*60) + SUMPRODUCT((FRACAS!$B$5:$B$9997=E$4)*(FRACAS!$D$5:$D$9997&lt;=E283)*(IFERROR(FRACAS!$AM$5:$AM$9997,0)))
    ),"")</f>
        <v/>
      </c>
      <c r="LF283" s="354" t="str" cm="1">
        <f t="array" ref="LF283">IFERROR(
    (((F283/FRACAS!$AY$1)*60))
    /
    (((F283/FRACAS!$AY$1)*60) + SUMPRODUCT((FRACAS!$B$5:$B$9997=F$4)*(FRACAS!$D$5:$D$9997&lt;=F283)*(IFERROR(FRACAS!$AM$5:$AM$9997,0)))
    ),"")</f>
        <v/>
      </c>
      <c r="LG283" s="354" t="str" cm="1">
        <f t="array" ref="LG283">IFERROR(
    (((G283/FRACAS!$AY$1)*60))
    /
    (((G283/FRACAS!$AY$1)*60) + SUMPRODUCT((FRACAS!$B$5:$B$9997=G$4)*(FRACAS!$D$5:$D$9997&lt;=G283)*(IFERROR(FRACAS!$AM$5:$AM$9997,0)))
    ),"")</f>
        <v/>
      </c>
      <c r="LH283" s="354" t="str" cm="1">
        <f t="array" ref="LH283">IFERROR(
    (((H283/FRACAS!$AY$1)*60))
    /
    (((H283/FRACAS!$AY$1)*60) + SUMPRODUCT((FRACAS!$B$5:$B$9997=H$4)*(FRACAS!$D$5:$D$9997&lt;=H283)*(IFERROR(FRACAS!$AM$5:$AM$9997,0)))
    ),"")</f>
        <v/>
      </c>
      <c r="LI283" s="354" t="str" cm="1">
        <f t="array" ref="LI283">IFERROR(
    (((I283/FRACAS!$AY$1)*60))
    /
    (((I283/FRACAS!$AY$1)*60) + SUMPRODUCT((FRACAS!$B$5:$B$9997=I$4)*(FRACAS!$D$5:$D$9997&lt;=I283)*(IFERROR(FRACAS!$AM$5:$AM$9997,0)))
    ),"")</f>
        <v/>
      </c>
      <c r="LJ283" s="354" t="str" cm="1">
        <f t="array" ref="LJ283">IFERROR(
    (((J283/FRACAS!$AY$1)*60))
    /
    (((J283/FRACAS!$AY$1)*60) + SUMPRODUCT((FRACAS!$B$5:$B$9997=J$4)*(FRACAS!$D$5:$D$9997&lt;=J283)*(IFERROR(FRACAS!$AM$5:$AM$9997,0)))
    ),"")</f>
        <v/>
      </c>
      <c r="LK283" s="354" t="str" cm="1">
        <f t="array" ref="LK283">IFERROR(
    (((K283/FRACAS!$AY$1)*60))
    /
    (((K283/FRACAS!$AY$1)*60) + SUMPRODUCT((FRACAS!$B$5:$B$9997=K$4)*(FRACAS!$D$5:$D$9997&lt;=K283)*(IFERROR(FRACAS!$AM$5:$AM$9997,0)))
    ),"")</f>
        <v/>
      </c>
      <c r="LL283" s="354" t="str" cm="1">
        <f t="array" ref="LL283">IFERROR(
    (((L283/FRACAS!$AY$1)*60))
    /
    (((L283/FRACAS!$AY$1)*60) + SUMPRODUCT((FRACAS!$B$5:$B$9997=L$4)*(FRACAS!$D$5:$D$9997&lt;=L283)*(IFERROR(FRACAS!$AM$5:$AM$9997,0)))
    ),"")</f>
        <v/>
      </c>
      <c r="LM283" s="354" t="str" cm="1">
        <f t="array" ref="LM283">IFERROR(
    (((M283/FRACAS!$AY$1)*60))
    /
    (((M283/FRACAS!$AY$1)*60) + SUMPRODUCT((FRACAS!$B$5:$B$9997=M$4)*(FRACAS!$D$5:$D$9997&lt;=M283)*(IFERROR(FRACAS!$AM$5:$AM$9997,0)))
    ),"")</f>
        <v/>
      </c>
      <c r="LN283" s="308"/>
      <c r="LO283" s="276"/>
      <c r="LP283" s="276"/>
      <c r="LQ283" s="276"/>
      <c r="LR283" s="276"/>
      <c r="LS283" s="276"/>
      <c r="LT283" s="276"/>
      <c r="LU283" s="276"/>
      <c r="LV283" s="276"/>
      <c r="LW283" s="276"/>
      <c r="LX283" s="276"/>
      <c r="LY283" s="276"/>
      <c r="LZ283" s="276"/>
      <c r="MA283" s="276"/>
      <c r="MB283" s="276"/>
      <c r="MC283" s="276"/>
      <c r="MD283" s="276"/>
      <c r="ME283" s="276"/>
      <c r="MF283" s="276"/>
      <c r="MG283" s="276"/>
      <c r="MH283" s="276"/>
      <c r="MI283" s="276"/>
      <c r="MJ283" s="276"/>
      <c r="MK283" s="276"/>
      <c r="ML283" s="276"/>
      <c r="MM283" s="276"/>
      <c r="MN283" s="276"/>
      <c r="MO283" s="276"/>
      <c r="MP283" s="276"/>
      <c r="MQ283" s="276"/>
      <c r="MR283" s="276"/>
      <c r="MS283" s="276"/>
      <c r="MT283" s="276"/>
      <c r="MU283" s="276"/>
      <c r="MV283" s="276"/>
      <c r="MW283" s="276"/>
      <c r="MX283" s="276"/>
      <c r="MY283" s="276"/>
      <c r="MZ283" s="276"/>
      <c r="NA283" s="277"/>
      <c r="ND283" s="345">
        <f t="shared" si="28"/>
        <v>0</v>
      </c>
      <c r="NE283" s="346" t="str">
        <f t="shared" si="26"/>
        <v/>
      </c>
      <c r="NF283" s="347" t="str" cm="1">
        <f t="array" ref="NF283">IF($ND283=0,"",(IFERROR( (IFERROR($ND283/FRACAS!$AY$1*60,0) - SUMPRODUCT( (FRACAS!$K$5:$K$9999=NF$2) * IFERROR(FRACAS!$AN$5:$AN$9999,0) ) ) / IFERROR($ND283/FRACAS!$AY$1*60,0), 1 )))</f>
        <v/>
      </c>
      <c r="NG283" s="347" t="str" cm="1">
        <f t="array" ref="NG283">IF($ND283=0,"",(IFERROR( (IFERROR($ND283/FRACAS!$AY$1*60,0) - SUMPRODUCT( (FRACAS!$K$5:$K$9999=NG$2) * IFERROR(FRACAS!$AN$5:$AN$9999,0) ) ) / IFERROR($ND283/FRACAS!$AY$1*60,0), 1 )))</f>
        <v/>
      </c>
      <c r="NH283" s="347" t="str" cm="1">
        <f t="array" ref="NH283">IF($ND283=0,"",(IFERROR( (IFERROR($ND283/FRACAS!$AY$1*60,0) - SUMPRODUCT( (FRACAS!$K$5:$K$9999=NH$2) * IFERROR(FRACAS!$AN$5:$AN$9999,0) ) ) / IFERROR($ND283/FRACAS!$AY$1*60,0), 1 )))</f>
        <v/>
      </c>
      <c r="NI283" s="347" t="str" cm="1">
        <f t="array" ref="NI283">IF($ND283=0,"",(IFERROR( (IFERROR($ND283/FRACAS!$AY$1*60,0) - SUMPRODUCT( (FRACAS!$K$5:$K$9999=NI$2) * IFERROR(FRACAS!$AN$5:$AN$9999,0) ) ) / IFERROR($ND283/FRACAS!$AY$1*60,0), 1 )))</f>
        <v/>
      </c>
      <c r="NJ283" s="347" t="str" cm="1">
        <f t="array" ref="NJ283">IF($ND283=0,"",(IFERROR( (IFERROR($ND283/FRACAS!$AY$1*60,0) - SUMPRODUCT( (FRACAS!$K$5:$K$9999=NJ$2) * IFERROR(FRACAS!$AN$5:$AN$9999,0) ) ) / IFERROR($ND283/FRACAS!$AY$1*60,0), 1 )))</f>
        <v/>
      </c>
      <c r="NK283" s="347" t="str" cm="1">
        <f t="array" ref="NK283">IF($ND283=0,"",(IFERROR( (IFERROR($ND283/FRACAS!$AY$1*60,0) - SUMPRODUCT( (FRACAS!$K$5:$K$9999=NK$2) * IFERROR(FRACAS!$AN$5:$AN$9999,0) ) ) / IFERROR($ND283/FRACAS!$AY$1*60,0), 1 )))</f>
        <v/>
      </c>
      <c r="NL283" s="347" t="str" cm="1">
        <f t="array" ref="NL283">IF($ND283=0,"",(IFERROR( (IFERROR($ND283/FRACAS!$AY$1*60,0) - SUMPRODUCT( (FRACAS!$K$5:$K$9999=NL$2) * IFERROR(FRACAS!$AN$5:$AN$9999,0) ) ) / IFERROR($ND283/FRACAS!$AY$1*60,0), 1 )))</f>
        <v/>
      </c>
      <c r="NM283" s="347" t="str" cm="1">
        <f t="array" ref="NM283">IF($ND283=0,"",(IFERROR( (IFERROR($ND283/FRACAS!$AY$1*60,0) - SUMPRODUCT( (FRACAS!$K$5:$K$9999=NM$2) * IFERROR(FRACAS!$AN$5:$AN$9999,0) ) ) / IFERROR($ND283/FRACAS!$AY$1*60,0), 1 )))</f>
        <v/>
      </c>
      <c r="NN283" s="347" t="str" cm="1">
        <f t="array" ref="NN283">IF($ND283=0,"",(IFERROR( (IFERROR($ND283/FRACAS!$AY$1*60,0) - SUMPRODUCT( (FRACAS!$K$5:$K$9999=NN$2) * IFERROR(FRACAS!$AN$5:$AN$9999,0) ) ) / IFERROR($ND283/FRACAS!$AY$1*60,0), 1 )))</f>
        <v/>
      </c>
      <c r="NO283" s="347" t="str" cm="1">
        <f t="array" ref="NO283">IF($ND283=0,"",(IFERROR( (IFERROR($ND283/FRACAS!$AY$1*60,0) - SUMPRODUCT( (FRACAS!$K$5:$K$9999=NO$2) * IFERROR(FRACAS!$AN$5:$AN$9999,0) ) ) / IFERROR($ND283/FRACAS!$AY$1*60,0), 1 )))</f>
        <v/>
      </c>
      <c r="NP283" s="347" t="str" cm="1">
        <f t="array" ref="NP283">IF($ND283=0,"",(IFERROR( (IFERROR($ND283/FRACAS!$AY$1*60,0) - SUMPRODUCT( (FRACAS!$K$5:$K$9999=NP$2) * IFERROR(FRACAS!$AN$5:$AN$9999,0) ) ) / IFERROR($ND283/FRACAS!$AY$1*60,0), 1 )))</f>
        <v/>
      </c>
      <c r="NQ283" s="347" t="str" cm="1">
        <f t="array" ref="NQ283">IF($ND283=0,"",(IFERROR( (IFERROR($ND283/FRACAS!$AY$1*60,0) - SUMPRODUCT( (FRACAS!$K$5:$K$9999=NQ$2) * IFERROR(FRACAS!$AN$5:$AN$9999,0) ) ) / IFERROR($ND283/FRACAS!$AY$1*60,0), 1 )))</f>
        <v/>
      </c>
      <c r="NR283" s="347" t="str" cm="1">
        <f t="array" ref="NR283">IF($ND283=0,"",(IFERROR( (IFERROR($ND283/FRACAS!$AY$1*60,0) - SUMPRODUCT( (FRACAS!$K$5:$K$9999=NR$2) * IFERROR(FRACAS!$AN$5:$AN$9999,0) ) ) / IFERROR($ND283/FRACAS!$AY$1*60,0), 1 )))</f>
        <v/>
      </c>
      <c r="NS283" s="347" t="str" cm="1">
        <f t="array" ref="NS283">IF($ND283=0,"",(IFERROR( (IFERROR($ND283/FRACAS!$AY$1*60,0) - SUMPRODUCT( (FRACAS!$K$5:$K$9999=NS$2) * IFERROR(FRACAS!$AN$5:$AN$9999,0) ) ) / IFERROR($ND283/FRACAS!$AY$1*60,0), 1 )))</f>
        <v/>
      </c>
      <c r="NT283" s="347" t="str" cm="1">
        <f t="array" ref="NT283">IF($ND283=0,"",(IFERROR( (IFERROR($ND283/FRACAS!$AY$1*60,0) - SUMPRODUCT( (FRACAS!$K$5:$K$9999=NT$2) * IFERROR(FRACAS!$AN$5:$AN$9999,0) ) ) / IFERROR($ND283/FRACAS!$AY$1*60,0), 1 )))</f>
        <v/>
      </c>
      <c r="NU283" s="347" t="str" cm="1">
        <f t="array" ref="NU283">IF($ND283=0,"",(IFERROR( (IFERROR($ND283/FRACAS!$AY$1*60,0) - SUMPRODUCT( (FRACAS!$K$5:$K$9999=NU$2) * IFERROR(FRACAS!$AN$5:$AN$9999,0) ) ) / IFERROR($ND283/FRACAS!$AY$1*60,0), 1 )))</f>
        <v/>
      </c>
      <c r="NV283" s="347" t="str" cm="1">
        <f t="array" ref="NV283">IF($ND283=0,"",(IFERROR( (IFERROR($ND283/FRACAS!$AY$1*60,0) - SUMPRODUCT( (FRACAS!$K$5:$K$9999=NV$2) * IFERROR(FRACAS!$AN$5:$AN$9999,0) ) ) / IFERROR($ND283/FRACAS!$AY$1*60,0), 1 )))</f>
        <v/>
      </c>
      <c r="NW283" s="347" t="str" cm="1">
        <f t="array" ref="NW283">IF($ND283=0,"",(IFERROR( (IFERROR($ND283/FRACAS!$AY$1*60,0) - SUMPRODUCT( (FRACAS!$K$5:$K$9999=NW$2) * IFERROR(FRACAS!$AN$5:$AN$9999,0) ) ) / IFERROR($ND283/FRACAS!$AY$1*60,0), 1 )))</f>
        <v/>
      </c>
      <c r="NX283" s="347" t="str" cm="1">
        <f t="array" ref="NX283">IF($ND283=0,"",(IFERROR( (IFERROR($ND283/FRACAS!$AY$1*60,0) - SUMPRODUCT( (FRACAS!$K$5:$K$9999=NX$2) * IFERROR(FRACAS!$AN$5:$AN$9999,0) ) ) / IFERROR($ND283/FRACAS!$AY$1*60,0), 1 )))</f>
        <v/>
      </c>
      <c r="NY283" s="347" t="str" cm="1">
        <f t="array" ref="NY283">IF($ND283=0,"",(IFERROR( (IFERROR($ND283/FRACAS!$AY$1*60,0) - SUMPRODUCT( (FRACAS!$K$5:$K$9999=NY$2) * IFERROR(FRACAS!$AN$5:$AN$9999,0) ) ) / IFERROR($ND283/FRACAS!$AY$1*60,0), 1 )))</f>
        <v/>
      </c>
      <c r="NZ283" s="347" t="str" cm="1">
        <f t="array" ref="NZ283">IF($ND283=0,"",(IFERROR( (IFERROR($ND283/FRACAS!$AY$1*60,0) - SUMPRODUCT( (FRACAS!$K$5:$K$9999=NZ$2) * IFERROR(FRACAS!$AN$5:$AN$9999,0) ) ) / IFERROR($ND283/FRACAS!$AY$1*60,0), 1 )))</f>
        <v/>
      </c>
      <c r="OA283" s="347" t="str" cm="1">
        <f t="array" ref="OA283">IF($ND283=0,"",(IFERROR( (IFERROR($ND283/FRACAS!$AY$1*60,0) - SUMPRODUCT( (FRACAS!$K$5:$K$9999=OA$2) * IFERROR(FRACAS!$AN$5:$AN$9999,0) ) ) / IFERROR($ND283/FRACAS!$AY$1*60,0), 1 )))</f>
        <v/>
      </c>
      <c r="OB283" s="347" t="str" cm="1">
        <f t="array" ref="OB283">IF($ND283=0,"",(IFERROR( (IFERROR($ND283/FRACAS!$AY$1*60,0) - SUMPRODUCT( (FRACAS!$K$5:$K$9999=OB$2) * IFERROR(FRACAS!$AN$5:$AN$9999,0) ) ) / IFERROR($ND283/FRACAS!$AY$1*60,0), 1 )))</f>
        <v/>
      </c>
      <c r="OC283" s="347" t="str" cm="1">
        <f t="array" ref="OC283">IF($ND283=0,"",(IFERROR( (IFERROR($ND283/FRACAS!$AY$1*60,0) - SUMPRODUCT( (FRACAS!$K$5:$K$9999=OC$2) * IFERROR(FRACAS!$AN$5:$AN$9999,0) ) ) / IFERROR($ND283/FRACAS!$AY$1*60,0), 1 )))</f>
        <v/>
      </c>
      <c r="OD283" s="347" t="str" cm="1">
        <f t="array" ref="OD283">IF($ND283=0,"",(IFERROR( (IFERROR($ND283/FRACAS!$AY$1*60,0) - SUMPRODUCT( (FRACAS!$K$5:$K$9999=OD$2) * IFERROR(FRACAS!$AN$5:$AN$9999,0) ) ) / IFERROR($ND283/FRACAS!$AY$1*60,0), 1 )))</f>
        <v/>
      </c>
      <c r="OE283" s="347" t="str" cm="1">
        <f t="array" ref="OE283">IF($ND283=0,"",(IFERROR( (IFERROR($ND283/FRACAS!$AY$1*60,0) - SUMPRODUCT( (FRACAS!$K$5:$K$9999=OE$2) * IFERROR(FRACAS!$AN$5:$AN$9999,0) ) ) / IFERROR($ND283/FRACAS!$AY$1*60,0), 1 )))</f>
        <v/>
      </c>
      <c r="OF283" s="347" t="str" cm="1">
        <f t="array" ref="OF283">IF($ND283=0,"",(IFERROR( (IFERROR($ND283/FRACAS!$AY$1*60,0) - SUMPRODUCT( (FRACAS!$K$5:$K$9999=OF$2) * IFERROR(FRACAS!$AN$5:$AN$9999,0) ) ) / IFERROR($ND283/FRACAS!$AY$1*60,0), 1 )))</f>
        <v/>
      </c>
      <c r="OG283" s="347" t="str" cm="1">
        <f t="array" ref="OG283">IF($ND283=0,"",(IFERROR( (IFERROR($ND283/FRACAS!$AY$1*60,0) - SUMPRODUCT( (FRACAS!$K$5:$K$9999=OG$2) * IFERROR(FRACAS!$AN$5:$AN$9999,0) ) ) / IFERROR($ND283/FRACAS!$AY$1*60,0), 1 )))</f>
        <v/>
      </c>
      <c r="OH283" s="347" t="str" cm="1">
        <f t="array" ref="OH283">IF($ND283=0,"",(IFERROR( (IFERROR($ND283/FRACAS!$AY$1*60,0) - SUMPRODUCT( (FRACAS!$K$5:$K$9999=OH$2) * IFERROR(FRACAS!$AN$5:$AN$9999,0) ) ) / IFERROR($ND283/FRACAS!$AY$1*60,0), 1 )))</f>
        <v/>
      </c>
      <c r="OI283" s="347" t="str" cm="1">
        <f t="array" ref="OI283">IF($ND283=0,"",(IFERROR( (IFERROR($ND283/FRACAS!$AY$1*60,0) - SUMPRODUCT( (FRACAS!$K$5:$K$9999=OI$2) * IFERROR(FRACAS!$AN$5:$AN$9999,0) ) ) / IFERROR($ND283/FRACAS!$AY$1*60,0), 1 )))</f>
        <v/>
      </c>
      <c r="OJ283" s="347" t="str" cm="1">
        <f t="array" ref="OJ283">IF($ND283=0,"",(IFERROR( (IFERROR($ND283/FRACAS!$AY$1*60,0) - SUMPRODUCT( (FRACAS!$K$5:$K$9999=OJ$2) * IFERROR(FRACAS!$AN$5:$AN$9999,0) ) ) / IFERROR($ND283/FRACAS!$AY$1*60,0), 1 )))</f>
        <v/>
      </c>
      <c r="OK283" s="347" t="str" cm="1">
        <f t="array" ref="OK283">IF($ND283=0,"",(IFERROR( (IFERROR($ND283/FRACAS!$AY$1*60,0) - SUMPRODUCT( (FRACAS!$K$5:$K$9999=OK$2) * IFERROR(FRACAS!$AN$5:$AN$9999,0) ) ) / IFERROR($ND283/FRACAS!$AY$1*60,0), 1 )))</f>
        <v/>
      </c>
      <c r="OL283" s="347" t="str" cm="1">
        <f t="array" ref="OL283">IF($ND283=0,"",(IFERROR( (IFERROR($ND283/FRACAS!$AY$1*60,0) - SUMPRODUCT( (FRACAS!$K$5:$K$9999=OL$2) * IFERROR(FRACAS!$AN$5:$AN$9999,0) ) ) / IFERROR($ND283/FRACAS!$AY$1*60,0), 1 )))</f>
        <v/>
      </c>
      <c r="OM283" s="347" t="str" cm="1">
        <f t="array" ref="OM283">IF($ND283=0,"",(IFERROR( (IFERROR($ND283/FRACAS!$AY$1*60,0) - SUMPRODUCT( (FRACAS!$K$5:$K$9999=OM$2) * IFERROR(FRACAS!$AN$5:$AN$9999,0) ) ) / IFERROR($ND283/FRACAS!$AY$1*60,0), 1 )))</f>
        <v/>
      </c>
      <c r="ON283" s="347" t="str" cm="1">
        <f t="array" ref="ON283">IF($ND283=0,"",(IFERROR( (IFERROR($ND283/FRACAS!$AY$1*60,0) - SUMPRODUCT( (FRACAS!$K$5:$K$9999=ON$2) * IFERROR(FRACAS!$AN$5:$AN$9999,0) ) ) / IFERROR($ND283/FRACAS!$AY$1*60,0), 1 )))</f>
        <v/>
      </c>
    </row>
    <row r="284" spans="2:404" ht="15" customHeight="1">
      <c r="B284" s="301" t="s">
        <v>234</v>
      </c>
      <c r="C284" s="302">
        <v>47214</v>
      </c>
      <c r="D284" s="279"/>
      <c r="E284" s="279"/>
      <c r="F284" s="279"/>
      <c r="G284" s="279"/>
      <c r="H284" s="279"/>
      <c r="I284" s="279"/>
      <c r="J284" s="279"/>
      <c r="K284" s="279"/>
      <c r="L284" s="279"/>
      <c r="M284" s="280"/>
      <c r="N284" s="305"/>
      <c r="O284" s="279"/>
      <c r="P284" s="279"/>
      <c r="Q284" s="279"/>
      <c r="R284" s="279"/>
      <c r="S284" s="279"/>
      <c r="T284" s="279"/>
      <c r="U284" s="279"/>
      <c r="V284" s="279"/>
      <c r="W284" s="279"/>
      <c r="X284" s="279"/>
      <c r="Y284" s="279"/>
      <c r="Z284" s="279"/>
      <c r="AA284" s="279"/>
      <c r="AB284" s="279"/>
      <c r="AC284" s="279"/>
      <c r="AD284" s="279"/>
      <c r="AE284" s="279"/>
      <c r="AF284" s="279"/>
      <c r="AG284" s="279"/>
      <c r="AH284" s="279"/>
      <c r="AI284" s="279"/>
      <c r="AJ284" s="279"/>
      <c r="AK284" s="279"/>
      <c r="AL284" s="279"/>
      <c r="AM284" s="279"/>
      <c r="AN284" s="279"/>
      <c r="AO284" s="279"/>
      <c r="AP284" s="279"/>
      <c r="AQ284" s="279"/>
      <c r="AR284" s="279"/>
      <c r="AS284" s="279"/>
      <c r="AT284" s="279"/>
      <c r="AU284" s="279"/>
      <c r="AV284" s="279"/>
      <c r="AW284" s="279"/>
      <c r="AX284" s="279"/>
      <c r="AY284" s="279"/>
      <c r="AZ284" s="279"/>
      <c r="BA284" s="280"/>
      <c r="BB284" s="266"/>
      <c r="BD284" s="352"/>
      <c r="BE284" s="352"/>
      <c r="BF284" s="352"/>
      <c r="BG284" s="352"/>
      <c r="BH284" s="352"/>
      <c r="BI284" s="352"/>
      <c r="BJ284" s="352"/>
      <c r="BK284" s="352"/>
      <c r="BL284" s="352"/>
      <c r="BM284" s="352"/>
      <c r="BN284" s="352"/>
      <c r="BO284" s="352"/>
      <c r="BP284" s="352"/>
      <c r="BQ284" s="352"/>
      <c r="BR284" s="352"/>
      <c r="BS284" s="352"/>
      <c r="BT284" s="352"/>
      <c r="BU284" s="352"/>
      <c r="BV284" s="352"/>
      <c r="BW284" s="352"/>
      <c r="BX284" s="352"/>
      <c r="BY284" s="352"/>
      <c r="BZ284" s="352"/>
      <c r="CA284" s="352"/>
      <c r="CB284" s="352"/>
      <c r="CC284" s="352"/>
      <c r="CD284" s="352"/>
      <c r="CE284" s="352"/>
      <c r="CF284" s="352"/>
      <c r="CG284" s="352"/>
      <c r="CH284" s="352"/>
      <c r="CI284" s="352"/>
      <c r="CJ284" s="352"/>
      <c r="CK284" s="352"/>
      <c r="CL284" s="352"/>
      <c r="CM284" s="352"/>
      <c r="CN284" s="352"/>
      <c r="CO284" s="352"/>
      <c r="CP284" s="352"/>
      <c r="CQ284" s="352"/>
      <c r="CR284" s="352"/>
      <c r="CS284" s="352"/>
      <c r="CT284" s="352"/>
      <c r="CU284" s="352"/>
      <c r="CV284" s="352"/>
      <c r="CW284" s="352"/>
      <c r="CX284" s="352"/>
      <c r="CY284" s="352"/>
      <c r="CZ284" s="352"/>
      <c r="DA284" s="352"/>
      <c r="DC284" s="266">
        <f t="shared" si="24"/>
        <v>0</v>
      </c>
      <c r="DD284" s="302" t="str">
        <f t="shared" si="25"/>
        <v/>
      </c>
      <c r="DE284" s="328" t="str">
        <f>IF(D284&gt; 0,(COUNTIFS(FRACAS!$B$5:$B$9997, D$4, FRACAS!$D$5:$D$9997, "&lt;="&amp;D284)), "" )</f>
        <v/>
      </c>
      <c r="DF284" s="282" t="str">
        <f>IF(E284&gt; 0,(COUNTIFS(FRACAS!$B$5:$B$9997, E$4, FRACAS!$D$5:$D$9997, "&lt;="&amp;E284)), "" )</f>
        <v/>
      </c>
      <c r="DG284" s="282" t="str">
        <f>IF(F284&gt; 0,(COUNTIFS(FRACAS!$B$5:$B$9997, F$4, FRACAS!$D$5:$D$9997, "&lt;="&amp;F284)), "" )</f>
        <v/>
      </c>
      <c r="DH284" s="282" t="str">
        <f>IF(G284&gt; 0,(COUNTIFS(FRACAS!$B$5:$B$9997, G$4, FRACAS!$D$5:$D$9997, "&lt;="&amp;G284)), "" )</f>
        <v/>
      </c>
      <c r="DI284" s="282" t="str">
        <f>IF(H284&gt; 0,(COUNTIFS(FRACAS!$B$5:$B$9997, H$4, FRACAS!$D$5:$D$9997, "&lt;="&amp;H284)), "" )</f>
        <v/>
      </c>
      <c r="DJ284" s="282" t="str">
        <f>IF(I284&gt; 0,(COUNTIFS(FRACAS!$B$5:$B$9997, I$4, FRACAS!$D$5:$D$9997, "&lt;="&amp;I284)), "" )</f>
        <v/>
      </c>
      <c r="DK284" s="282" t="str">
        <f>IF(J284&gt; 0,(COUNTIFS(FRACAS!$B$5:$B$9997, J$4, FRACAS!$D$5:$D$9997, "&lt;="&amp;J284)), "" )</f>
        <v/>
      </c>
      <c r="DL284" s="282" t="str">
        <f>IF(K284&gt; 0,(COUNTIFS(FRACAS!$B$5:$B$9997, K$4, FRACAS!$D$5:$D$9997, "&lt;="&amp;K284)), "" )</f>
        <v/>
      </c>
      <c r="DM284" s="282" t="str">
        <f>IF(L284&gt; 0,(COUNTIFS(FRACAS!$B$5:$B$9997, L$4, FRACAS!$D$5:$D$9997, "&lt;="&amp;L284)), "" )</f>
        <v/>
      </c>
      <c r="DN284" s="282" t="str">
        <f>IF(M284&gt; 0,(COUNTIFS(FRACAS!$B$5:$B$9997, M$4, FRACAS!$D$5:$D$9997, "&lt;="&amp;M284)), "" )</f>
        <v/>
      </c>
      <c r="DO284" s="308"/>
      <c r="DP284" s="276"/>
      <c r="DQ284" s="276"/>
      <c r="DR284" s="276"/>
      <c r="DS284" s="276"/>
      <c r="DT284" s="276"/>
      <c r="DU284" s="276"/>
      <c r="DV284" s="276"/>
      <c r="DW284" s="276"/>
      <c r="DX284" s="276"/>
      <c r="DY284" s="276"/>
      <c r="DZ284" s="276"/>
      <c r="EA284" s="276"/>
      <c r="EB284" s="276"/>
      <c r="EC284" s="276"/>
      <c r="ED284" s="276"/>
      <c r="EE284" s="276"/>
      <c r="EF284" s="276"/>
      <c r="EG284" s="276"/>
      <c r="EH284" s="276"/>
      <c r="EI284" s="276"/>
      <c r="EJ284" s="276"/>
      <c r="EK284" s="276"/>
      <c r="EL284" s="276"/>
      <c r="EM284" s="276"/>
      <c r="EN284" s="276"/>
      <c r="EO284" s="276"/>
      <c r="EP284" s="276"/>
      <c r="EQ284" s="276"/>
      <c r="ER284" s="276"/>
      <c r="ES284" s="276"/>
      <c r="ET284" s="276"/>
      <c r="EU284" s="276"/>
      <c r="EV284" s="276"/>
      <c r="EW284" s="276"/>
      <c r="EX284" s="276"/>
      <c r="EY284" s="276"/>
      <c r="EZ284" s="276"/>
      <c r="FA284" s="276"/>
      <c r="FB284" s="277"/>
      <c r="JN284" s="310"/>
      <c r="JO284" s="309"/>
      <c r="JP284" s="309"/>
      <c r="JQ284" s="309"/>
      <c r="JR284" s="309"/>
      <c r="JS284" s="309"/>
      <c r="JT284" s="309"/>
      <c r="JU284" s="309"/>
      <c r="JV284" s="309"/>
      <c r="JW284" s="309"/>
      <c r="JX284" s="309"/>
      <c r="JY284" s="309"/>
      <c r="JZ284" s="309"/>
      <c r="KA284" s="309"/>
      <c r="KB284" s="309"/>
      <c r="KC284" s="309"/>
      <c r="KD284" s="309"/>
      <c r="KE284" s="309"/>
      <c r="KF284" s="309"/>
      <c r="KG284" s="309"/>
      <c r="KH284" s="309"/>
      <c r="KI284" s="309"/>
      <c r="KJ284" s="309"/>
      <c r="KK284" s="309"/>
      <c r="KL284" s="309"/>
      <c r="KM284" s="309"/>
      <c r="KN284" s="309"/>
      <c r="KO284" s="309"/>
      <c r="KP284" s="309"/>
      <c r="KQ284" s="309"/>
      <c r="KR284" s="309"/>
      <c r="KS284" s="309"/>
      <c r="KT284" s="309"/>
      <c r="KU284" s="309"/>
      <c r="KV284" s="309"/>
      <c r="KW284" s="309"/>
      <c r="KX284" s="309"/>
      <c r="KY284" s="309"/>
      <c r="KZ284" s="309"/>
      <c r="LA284" s="309"/>
      <c r="LC284" s="302" t="str">
        <f t="shared" si="27"/>
        <v/>
      </c>
      <c r="LD284" s="354" t="str" cm="1">
        <f t="array" ref="LD284">IFERROR(
    (((D284/FRACAS!$AY$1)*60))
    /
    (((D284/FRACAS!$AY$1)*60) + SUMPRODUCT((FRACAS!$B$5:$B$9997=D$4)*(FRACAS!$D$5:$D$9997&lt;=D284)*(IFERROR(FRACAS!$AM$5:$AM$9997,0)))
    ),"")</f>
        <v/>
      </c>
      <c r="LE284" s="354" t="str" cm="1">
        <f t="array" ref="LE284">IFERROR(
    (((E284/FRACAS!$AY$1)*60))
    /
    (((E284/FRACAS!$AY$1)*60) + SUMPRODUCT((FRACAS!$B$5:$B$9997=E$4)*(FRACAS!$D$5:$D$9997&lt;=E284)*(IFERROR(FRACAS!$AM$5:$AM$9997,0)))
    ),"")</f>
        <v/>
      </c>
      <c r="LF284" s="354" t="str" cm="1">
        <f t="array" ref="LF284">IFERROR(
    (((F284/FRACAS!$AY$1)*60))
    /
    (((F284/FRACAS!$AY$1)*60) + SUMPRODUCT((FRACAS!$B$5:$B$9997=F$4)*(FRACAS!$D$5:$D$9997&lt;=F284)*(IFERROR(FRACAS!$AM$5:$AM$9997,0)))
    ),"")</f>
        <v/>
      </c>
      <c r="LG284" s="354" t="str" cm="1">
        <f t="array" ref="LG284">IFERROR(
    (((G284/FRACAS!$AY$1)*60))
    /
    (((G284/FRACAS!$AY$1)*60) + SUMPRODUCT((FRACAS!$B$5:$B$9997=G$4)*(FRACAS!$D$5:$D$9997&lt;=G284)*(IFERROR(FRACAS!$AM$5:$AM$9997,0)))
    ),"")</f>
        <v/>
      </c>
      <c r="LH284" s="354" t="str" cm="1">
        <f t="array" ref="LH284">IFERROR(
    (((H284/FRACAS!$AY$1)*60))
    /
    (((H284/FRACAS!$AY$1)*60) + SUMPRODUCT((FRACAS!$B$5:$B$9997=H$4)*(FRACAS!$D$5:$D$9997&lt;=H284)*(IFERROR(FRACAS!$AM$5:$AM$9997,0)))
    ),"")</f>
        <v/>
      </c>
      <c r="LI284" s="354" t="str" cm="1">
        <f t="array" ref="LI284">IFERROR(
    (((I284/FRACAS!$AY$1)*60))
    /
    (((I284/FRACAS!$AY$1)*60) + SUMPRODUCT((FRACAS!$B$5:$B$9997=I$4)*(FRACAS!$D$5:$D$9997&lt;=I284)*(IFERROR(FRACAS!$AM$5:$AM$9997,0)))
    ),"")</f>
        <v/>
      </c>
      <c r="LJ284" s="354" t="str" cm="1">
        <f t="array" ref="LJ284">IFERROR(
    (((J284/FRACAS!$AY$1)*60))
    /
    (((J284/FRACAS!$AY$1)*60) + SUMPRODUCT((FRACAS!$B$5:$B$9997=J$4)*(FRACAS!$D$5:$D$9997&lt;=J284)*(IFERROR(FRACAS!$AM$5:$AM$9997,0)))
    ),"")</f>
        <v/>
      </c>
      <c r="LK284" s="354" t="str" cm="1">
        <f t="array" ref="LK284">IFERROR(
    (((K284/FRACAS!$AY$1)*60))
    /
    (((K284/FRACAS!$AY$1)*60) + SUMPRODUCT((FRACAS!$B$5:$B$9997=K$4)*(FRACAS!$D$5:$D$9997&lt;=K284)*(IFERROR(FRACAS!$AM$5:$AM$9997,0)))
    ),"")</f>
        <v/>
      </c>
      <c r="LL284" s="354" t="str" cm="1">
        <f t="array" ref="LL284">IFERROR(
    (((L284/FRACAS!$AY$1)*60))
    /
    (((L284/FRACAS!$AY$1)*60) + SUMPRODUCT((FRACAS!$B$5:$B$9997=L$4)*(FRACAS!$D$5:$D$9997&lt;=L284)*(IFERROR(FRACAS!$AM$5:$AM$9997,0)))
    ),"")</f>
        <v/>
      </c>
      <c r="LM284" s="354" t="str" cm="1">
        <f t="array" ref="LM284">IFERROR(
    (((M284/FRACAS!$AY$1)*60))
    /
    (((M284/FRACAS!$AY$1)*60) + SUMPRODUCT((FRACAS!$B$5:$B$9997=M$4)*(FRACAS!$D$5:$D$9997&lt;=M284)*(IFERROR(FRACAS!$AM$5:$AM$9997,0)))
    ),"")</f>
        <v/>
      </c>
      <c r="LN284" s="308"/>
      <c r="LO284" s="276"/>
      <c r="LP284" s="276"/>
      <c r="LQ284" s="276"/>
      <c r="LR284" s="276"/>
      <c r="LS284" s="276"/>
      <c r="LT284" s="276"/>
      <c r="LU284" s="276"/>
      <c r="LV284" s="276"/>
      <c r="LW284" s="276"/>
      <c r="LX284" s="276"/>
      <c r="LY284" s="276"/>
      <c r="LZ284" s="276"/>
      <c r="MA284" s="276"/>
      <c r="MB284" s="276"/>
      <c r="MC284" s="276"/>
      <c r="MD284" s="276"/>
      <c r="ME284" s="276"/>
      <c r="MF284" s="276"/>
      <c r="MG284" s="276"/>
      <c r="MH284" s="276"/>
      <c r="MI284" s="276"/>
      <c r="MJ284" s="276"/>
      <c r="MK284" s="276"/>
      <c r="ML284" s="276"/>
      <c r="MM284" s="276"/>
      <c r="MN284" s="276"/>
      <c r="MO284" s="276"/>
      <c r="MP284" s="276"/>
      <c r="MQ284" s="276"/>
      <c r="MR284" s="276"/>
      <c r="MS284" s="276"/>
      <c r="MT284" s="276"/>
      <c r="MU284" s="276"/>
      <c r="MV284" s="276"/>
      <c r="MW284" s="276"/>
      <c r="MX284" s="276"/>
      <c r="MY284" s="276"/>
      <c r="MZ284" s="276"/>
      <c r="NA284" s="277"/>
      <c r="ND284" s="345">
        <f t="shared" si="28"/>
        <v>0</v>
      </c>
      <c r="NE284" s="346" t="str">
        <f t="shared" si="26"/>
        <v/>
      </c>
      <c r="NF284" s="347" t="str" cm="1">
        <f t="array" ref="NF284">IF($ND284=0,"",(IFERROR( (IFERROR($ND284/FRACAS!$AY$1*60,0) - SUMPRODUCT( (FRACAS!$K$5:$K$9999=NF$2) * IFERROR(FRACAS!$AN$5:$AN$9999,0) ) ) / IFERROR($ND284/FRACAS!$AY$1*60,0), 1 )))</f>
        <v/>
      </c>
      <c r="NG284" s="347" t="str" cm="1">
        <f t="array" ref="NG284">IF($ND284=0,"",(IFERROR( (IFERROR($ND284/FRACAS!$AY$1*60,0) - SUMPRODUCT( (FRACAS!$K$5:$K$9999=NG$2) * IFERROR(FRACAS!$AN$5:$AN$9999,0) ) ) / IFERROR($ND284/FRACAS!$AY$1*60,0), 1 )))</f>
        <v/>
      </c>
      <c r="NH284" s="347" t="str" cm="1">
        <f t="array" ref="NH284">IF($ND284=0,"",(IFERROR( (IFERROR($ND284/FRACAS!$AY$1*60,0) - SUMPRODUCT( (FRACAS!$K$5:$K$9999=NH$2) * IFERROR(FRACAS!$AN$5:$AN$9999,0) ) ) / IFERROR($ND284/FRACAS!$AY$1*60,0), 1 )))</f>
        <v/>
      </c>
      <c r="NI284" s="347" t="str" cm="1">
        <f t="array" ref="NI284">IF($ND284=0,"",(IFERROR( (IFERROR($ND284/FRACAS!$AY$1*60,0) - SUMPRODUCT( (FRACAS!$K$5:$K$9999=NI$2) * IFERROR(FRACAS!$AN$5:$AN$9999,0) ) ) / IFERROR($ND284/FRACAS!$AY$1*60,0), 1 )))</f>
        <v/>
      </c>
      <c r="NJ284" s="347" t="str" cm="1">
        <f t="array" ref="NJ284">IF($ND284=0,"",(IFERROR( (IFERROR($ND284/FRACAS!$AY$1*60,0) - SUMPRODUCT( (FRACAS!$K$5:$K$9999=NJ$2) * IFERROR(FRACAS!$AN$5:$AN$9999,0) ) ) / IFERROR($ND284/FRACAS!$AY$1*60,0), 1 )))</f>
        <v/>
      </c>
      <c r="NK284" s="347" t="str" cm="1">
        <f t="array" ref="NK284">IF($ND284=0,"",(IFERROR( (IFERROR($ND284/FRACAS!$AY$1*60,0) - SUMPRODUCT( (FRACAS!$K$5:$K$9999=NK$2) * IFERROR(FRACAS!$AN$5:$AN$9999,0) ) ) / IFERROR($ND284/FRACAS!$AY$1*60,0), 1 )))</f>
        <v/>
      </c>
      <c r="NL284" s="347" t="str" cm="1">
        <f t="array" ref="NL284">IF($ND284=0,"",(IFERROR( (IFERROR($ND284/FRACAS!$AY$1*60,0) - SUMPRODUCT( (FRACAS!$K$5:$K$9999=NL$2) * IFERROR(FRACAS!$AN$5:$AN$9999,0) ) ) / IFERROR($ND284/FRACAS!$AY$1*60,0), 1 )))</f>
        <v/>
      </c>
      <c r="NM284" s="347" t="str" cm="1">
        <f t="array" ref="NM284">IF($ND284=0,"",(IFERROR( (IFERROR($ND284/FRACAS!$AY$1*60,0) - SUMPRODUCT( (FRACAS!$K$5:$K$9999=NM$2) * IFERROR(FRACAS!$AN$5:$AN$9999,0) ) ) / IFERROR($ND284/FRACAS!$AY$1*60,0), 1 )))</f>
        <v/>
      </c>
      <c r="NN284" s="347" t="str" cm="1">
        <f t="array" ref="NN284">IF($ND284=0,"",(IFERROR( (IFERROR($ND284/FRACAS!$AY$1*60,0) - SUMPRODUCT( (FRACAS!$K$5:$K$9999=NN$2) * IFERROR(FRACAS!$AN$5:$AN$9999,0) ) ) / IFERROR($ND284/FRACAS!$AY$1*60,0), 1 )))</f>
        <v/>
      </c>
      <c r="NO284" s="347" t="str" cm="1">
        <f t="array" ref="NO284">IF($ND284=0,"",(IFERROR( (IFERROR($ND284/FRACAS!$AY$1*60,0) - SUMPRODUCT( (FRACAS!$K$5:$K$9999=NO$2) * IFERROR(FRACAS!$AN$5:$AN$9999,0) ) ) / IFERROR($ND284/FRACAS!$AY$1*60,0), 1 )))</f>
        <v/>
      </c>
      <c r="NP284" s="347" t="str" cm="1">
        <f t="array" ref="NP284">IF($ND284=0,"",(IFERROR( (IFERROR($ND284/FRACAS!$AY$1*60,0) - SUMPRODUCT( (FRACAS!$K$5:$K$9999=NP$2) * IFERROR(FRACAS!$AN$5:$AN$9999,0) ) ) / IFERROR($ND284/FRACAS!$AY$1*60,0), 1 )))</f>
        <v/>
      </c>
      <c r="NQ284" s="347" t="str" cm="1">
        <f t="array" ref="NQ284">IF($ND284=0,"",(IFERROR( (IFERROR($ND284/FRACAS!$AY$1*60,0) - SUMPRODUCT( (FRACAS!$K$5:$K$9999=NQ$2) * IFERROR(FRACAS!$AN$5:$AN$9999,0) ) ) / IFERROR($ND284/FRACAS!$AY$1*60,0), 1 )))</f>
        <v/>
      </c>
      <c r="NR284" s="347" t="str" cm="1">
        <f t="array" ref="NR284">IF($ND284=0,"",(IFERROR( (IFERROR($ND284/FRACAS!$AY$1*60,0) - SUMPRODUCT( (FRACAS!$K$5:$K$9999=NR$2) * IFERROR(FRACAS!$AN$5:$AN$9999,0) ) ) / IFERROR($ND284/FRACAS!$AY$1*60,0), 1 )))</f>
        <v/>
      </c>
      <c r="NS284" s="347" t="str" cm="1">
        <f t="array" ref="NS284">IF($ND284=0,"",(IFERROR( (IFERROR($ND284/FRACAS!$AY$1*60,0) - SUMPRODUCT( (FRACAS!$K$5:$K$9999=NS$2) * IFERROR(FRACAS!$AN$5:$AN$9999,0) ) ) / IFERROR($ND284/FRACAS!$AY$1*60,0), 1 )))</f>
        <v/>
      </c>
      <c r="NT284" s="347" t="str" cm="1">
        <f t="array" ref="NT284">IF($ND284=0,"",(IFERROR( (IFERROR($ND284/FRACAS!$AY$1*60,0) - SUMPRODUCT( (FRACAS!$K$5:$K$9999=NT$2) * IFERROR(FRACAS!$AN$5:$AN$9999,0) ) ) / IFERROR($ND284/FRACAS!$AY$1*60,0), 1 )))</f>
        <v/>
      </c>
      <c r="NU284" s="347" t="str" cm="1">
        <f t="array" ref="NU284">IF($ND284=0,"",(IFERROR( (IFERROR($ND284/FRACAS!$AY$1*60,0) - SUMPRODUCT( (FRACAS!$K$5:$K$9999=NU$2) * IFERROR(FRACAS!$AN$5:$AN$9999,0) ) ) / IFERROR($ND284/FRACAS!$AY$1*60,0), 1 )))</f>
        <v/>
      </c>
      <c r="NV284" s="347" t="str" cm="1">
        <f t="array" ref="NV284">IF($ND284=0,"",(IFERROR( (IFERROR($ND284/FRACAS!$AY$1*60,0) - SUMPRODUCT( (FRACAS!$K$5:$K$9999=NV$2) * IFERROR(FRACAS!$AN$5:$AN$9999,0) ) ) / IFERROR($ND284/FRACAS!$AY$1*60,0), 1 )))</f>
        <v/>
      </c>
      <c r="NW284" s="347" t="str" cm="1">
        <f t="array" ref="NW284">IF($ND284=0,"",(IFERROR( (IFERROR($ND284/FRACAS!$AY$1*60,0) - SUMPRODUCT( (FRACAS!$K$5:$K$9999=NW$2) * IFERROR(FRACAS!$AN$5:$AN$9999,0) ) ) / IFERROR($ND284/FRACAS!$AY$1*60,0), 1 )))</f>
        <v/>
      </c>
      <c r="NX284" s="347" t="str" cm="1">
        <f t="array" ref="NX284">IF($ND284=0,"",(IFERROR( (IFERROR($ND284/FRACAS!$AY$1*60,0) - SUMPRODUCT( (FRACAS!$K$5:$K$9999=NX$2) * IFERROR(FRACAS!$AN$5:$AN$9999,0) ) ) / IFERROR($ND284/FRACAS!$AY$1*60,0), 1 )))</f>
        <v/>
      </c>
      <c r="NY284" s="347" t="str" cm="1">
        <f t="array" ref="NY284">IF($ND284=0,"",(IFERROR( (IFERROR($ND284/FRACAS!$AY$1*60,0) - SUMPRODUCT( (FRACAS!$K$5:$K$9999=NY$2) * IFERROR(FRACAS!$AN$5:$AN$9999,0) ) ) / IFERROR($ND284/FRACAS!$AY$1*60,0), 1 )))</f>
        <v/>
      </c>
      <c r="NZ284" s="347" t="str" cm="1">
        <f t="array" ref="NZ284">IF($ND284=0,"",(IFERROR( (IFERROR($ND284/FRACAS!$AY$1*60,0) - SUMPRODUCT( (FRACAS!$K$5:$K$9999=NZ$2) * IFERROR(FRACAS!$AN$5:$AN$9999,0) ) ) / IFERROR($ND284/FRACAS!$AY$1*60,0), 1 )))</f>
        <v/>
      </c>
      <c r="OA284" s="347" t="str" cm="1">
        <f t="array" ref="OA284">IF($ND284=0,"",(IFERROR( (IFERROR($ND284/FRACAS!$AY$1*60,0) - SUMPRODUCT( (FRACAS!$K$5:$K$9999=OA$2) * IFERROR(FRACAS!$AN$5:$AN$9999,0) ) ) / IFERROR($ND284/FRACAS!$AY$1*60,0), 1 )))</f>
        <v/>
      </c>
      <c r="OB284" s="347" t="str" cm="1">
        <f t="array" ref="OB284">IF($ND284=0,"",(IFERROR( (IFERROR($ND284/FRACAS!$AY$1*60,0) - SUMPRODUCT( (FRACAS!$K$5:$K$9999=OB$2) * IFERROR(FRACAS!$AN$5:$AN$9999,0) ) ) / IFERROR($ND284/FRACAS!$AY$1*60,0), 1 )))</f>
        <v/>
      </c>
      <c r="OC284" s="347" t="str" cm="1">
        <f t="array" ref="OC284">IF($ND284=0,"",(IFERROR( (IFERROR($ND284/FRACAS!$AY$1*60,0) - SUMPRODUCT( (FRACAS!$K$5:$K$9999=OC$2) * IFERROR(FRACAS!$AN$5:$AN$9999,0) ) ) / IFERROR($ND284/FRACAS!$AY$1*60,0), 1 )))</f>
        <v/>
      </c>
      <c r="OD284" s="347" t="str" cm="1">
        <f t="array" ref="OD284">IF($ND284=0,"",(IFERROR( (IFERROR($ND284/FRACAS!$AY$1*60,0) - SUMPRODUCT( (FRACAS!$K$5:$K$9999=OD$2) * IFERROR(FRACAS!$AN$5:$AN$9999,0) ) ) / IFERROR($ND284/FRACAS!$AY$1*60,0), 1 )))</f>
        <v/>
      </c>
      <c r="OE284" s="347" t="str" cm="1">
        <f t="array" ref="OE284">IF($ND284=0,"",(IFERROR( (IFERROR($ND284/FRACAS!$AY$1*60,0) - SUMPRODUCT( (FRACAS!$K$5:$K$9999=OE$2) * IFERROR(FRACAS!$AN$5:$AN$9999,0) ) ) / IFERROR($ND284/FRACAS!$AY$1*60,0), 1 )))</f>
        <v/>
      </c>
      <c r="OF284" s="347" t="str" cm="1">
        <f t="array" ref="OF284">IF($ND284=0,"",(IFERROR( (IFERROR($ND284/FRACAS!$AY$1*60,0) - SUMPRODUCT( (FRACAS!$K$5:$K$9999=OF$2) * IFERROR(FRACAS!$AN$5:$AN$9999,0) ) ) / IFERROR($ND284/FRACAS!$AY$1*60,0), 1 )))</f>
        <v/>
      </c>
      <c r="OG284" s="347" t="str" cm="1">
        <f t="array" ref="OG284">IF($ND284=0,"",(IFERROR( (IFERROR($ND284/FRACAS!$AY$1*60,0) - SUMPRODUCT( (FRACAS!$K$5:$K$9999=OG$2) * IFERROR(FRACAS!$AN$5:$AN$9999,0) ) ) / IFERROR($ND284/FRACAS!$AY$1*60,0), 1 )))</f>
        <v/>
      </c>
      <c r="OH284" s="347" t="str" cm="1">
        <f t="array" ref="OH284">IF($ND284=0,"",(IFERROR( (IFERROR($ND284/FRACAS!$AY$1*60,0) - SUMPRODUCT( (FRACAS!$K$5:$K$9999=OH$2) * IFERROR(FRACAS!$AN$5:$AN$9999,0) ) ) / IFERROR($ND284/FRACAS!$AY$1*60,0), 1 )))</f>
        <v/>
      </c>
      <c r="OI284" s="347" t="str" cm="1">
        <f t="array" ref="OI284">IF($ND284=0,"",(IFERROR( (IFERROR($ND284/FRACAS!$AY$1*60,0) - SUMPRODUCT( (FRACAS!$K$5:$K$9999=OI$2) * IFERROR(FRACAS!$AN$5:$AN$9999,0) ) ) / IFERROR($ND284/FRACAS!$AY$1*60,0), 1 )))</f>
        <v/>
      </c>
      <c r="OJ284" s="347" t="str" cm="1">
        <f t="array" ref="OJ284">IF($ND284=0,"",(IFERROR( (IFERROR($ND284/FRACAS!$AY$1*60,0) - SUMPRODUCT( (FRACAS!$K$5:$K$9999=OJ$2) * IFERROR(FRACAS!$AN$5:$AN$9999,0) ) ) / IFERROR($ND284/FRACAS!$AY$1*60,0), 1 )))</f>
        <v/>
      </c>
      <c r="OK284" s="347" t="str" cm="1">
        <f t="array" ref="OK284">IF($ND284=0,"",(IFERROR( (IFERROR($ND284/FRACAS!$AY$1*60,0) - SUMPRODUCT( (FRACAS!$K$5:$K$9999=OK$2) * IFERROR(FRACAS!$AN$5:$AN$9999,0) ) ) / IFERROR($ND284/FRACAS!$AY$1*60,0), 1 )))</f>
        <v/>
      </c>
      <c r="OL284" s="347" t="str" cm="1">
        <f t="array" ref="OL284">IF($ND284=0,"",(IFERROR( (IFERROR($ND284/FRACAS!$AY$1*60,0) - SUMPRODUCT( (FRACAS!$K$5:$K$9999=OL$2) * IFERROR(FRACAS!$AN$5:$AN$9999,0) ) ) / IFERROR($ND284/FRACAS!$AY$1*60,0), 1 )))</f>
        <v/>
      </c>
      <c r="OM284" s="347" t="str" cm="1">
        <f t="array" ref="OM284">IF($ND284=0,"",(IFERROR( (IFERROR($ND284/FRACAS!$AY$1*60,0) - SUMPRODUCT( (FRACAS!$K$5:$K$9999=OM$2) * IFERROR(FRACAS!$AN$5:$AN$9999,0) ) ) / IFERROR($ND284/FRACAS!$AY$1*60,0), 1 )))</f>
        <v/>
      </c>
      <c r="ON284" s="347" t="str" cm="1">
        <f t="array" ref="ON284">IF($ND284=0,"",(IFERROR( (IFERROR($ND284/FRACAS!$AY$1*60,0) - SUMPRODUCT( (FRACAS!$K$5:$K$9999=ON$2) * IFERROR(FRACAS!$AN$5:$AN$9999,0) ) ) / IFERROR($ND284/FRACAS!$AY$1*60,0), 1 )))</f>
        <v/>
      </c>
    </row>
    <row r="285" spans="2:404" ht="15" customHeight="1">
      <c r="B285" s="301" t="s">
        <v>235</v>
      </c>
      <c r="C285" s="302">
        <v>47221</v>
      </c>
      <c r="D285" s="279"/>
      <c r="E285" s="279"/>
      <c r="F285" s="279"/>
      <c r="G285" s="279"/>
      <c r="H285" s="279"/>
      <c r="I285" s="279"/>
      <c r="J285" s="279"/>
      <c r="K285" s="279"/>
      <c r="L285" s="279"/>
      <c r="M285" s="280"/>
      <c r="N285" s="305"/>
      <c r="O285" s="279"/>
      <c r="P285" s="279"/>
      <c r="Q285" s="279"/>
      <c r="R285" s="279"/>
      <c r="S285" s="279"/>
      <c r="T285" s="279"/>
      <c r="U285" s="279"/>
      <c r="V285" s="279"/>
      <c r="W285" s="279"/>
      <c r="X285" s="279"/>
      <c r="Y285" s="279"/>
      <c r="Z285" s="279"/>
      <c r="AA285" s="279"/>
      <c r="AB285" s="279"/>
      <c r="AC285" s="279"/>
      <c r="AD285" s="279"/>
      <c r="AE285" s="279"/>
      <c r="AF285" s="279"/>
      <c r="AG285" s="279"/>
      <c r="AH285" s="279"/>
      <c r="AI285" s="279"/>
      <c r="AJ285" s="279"/>
      <c r="AK285" s="279"/>
      <c r="AL285" s="279"/>
      <c r="AM285" s="279"/>
      <c r="AN285" s="279"/>
      <c r="AO285" s="279"/>
      <c r="AP285" s="279"/>
      <c r="AQ285" s="279"/>
      <c r="AR285" s="279"/>
      <c r="AS285" s="279"/>
      <c r="AT285" s="279"/>
      <c r="AU285" s="279"/>
      <c r="AV285" s="279"/>
      <c r="AW285" s="279"/>
      <c r="AX285" s="279"/>
      <c r="AY285" s="279"/>
      <c r="AZ285" s="279"/>
      <c r="BA285" s="280"/>
      <c r="BB285" s="266"/>
      <c r="BD285" s="352"/>
      <c r="BE285" s="352"/>
      <c r="BF285" s="352"/>
      <c r="BG285" s="352"/>
      <c r="BH285" s="352"/>
      <c r="BI285" s="352"/>
      <c r="BJ285" s="352"/>
      <c r="BK285" s="352"/>
      <c r="BL285" s="352"/>
      <c r="BM285" s="352"/>
      <c r="BN285" s="352"/>
      <c r="BO285" s="352"/>
      <c r="BP285" s="352"/>
      <c r="BQ285" s="352"/>
      <c r="BR285" s="352"/>
      <c r="BS285" s="352"/>
      <c r="BT285" s="352"/>
      <c r="BU285" s="352"/>
      <c r="BV285" s="352"/>
      <c r="BW285" s="352"/>
      <c r="BX285" s="352"/>
      <c r="BY285" s="352"/>
      <c r="BZ285" s="352"/>
      <c r="CA285" s="352"/>
      <c r="CB285" s="352"/>
      <c r="CC285" s="352"/>
      <c r="CD285" s="352"/>
      <c r="CE285" s="352"/>
      <c r="CF285" s="352"/>
      <c r="CG285" s="352"/>
      <c r="CH285" s="352"/>
      <c r="CI285" s="352"/>
      <c r="CJ285" s="352"/>
      <c r="CK285" s="352"/>
      <c r="CL285" s="352"/>
      <c r="CM285" s="352"/>
      <c r="CN285" s="352"/>
      <c r="CO285" s="352"/>
      <c r="CP285" s="352"/>
      <c r="CQ285" s="352"/>
      <c r="CR285" s="352"/>
      <c r="CS285" s="352"/>
      <c r="CT285" s="352"/>
      <c r="CU285" s="352"/>
      <c r="CV285" s="352"/>
      <c r="CW285" s="352"/>
      <c r="CX285" s="352"/>
      <c r="CY285" s="352"/>
      <c r="CZ285" s="352"/>
      <c r="DA285" s="352"/>
      <c r="DC285" s="266">
        <f t="shared" si="24"/>
        <v>0</v>
      </c>
      <c r="DD285" s="302" t="str">
        <f t="shared" si="25"/>
        <v/>
      </c>
      <c r="DE285" s="328" t="str">
        <f>IF(D285&gt; 0,(COUNTIFS(FRACAS!$B$5:$B$9997, D$4, FRACAS!$D$5:$D$9997, "&lt;="&amp;D285)), "" )</f>
        <v/>
      </c>
      <c r="DF285" s="282" t="str">
        <f>IF(E285&gt; 0,(COUNTIFS(FRACAS!$B$5:$B$9997, E$4, FRACAS!$D$5:$D$9997, "&lt;="&amp;E285)), "" )</f>
        <v/>
      </c>
      <c r="DG285" s="282" t="str">
        <f>IF(F285&gt; 0,(COUNTIFS(FRACAS!$B$5:$B$9997, F$4, FRACAS!$D$5:$D$9997, "&lt;="&amp;F285)), "" )</f>
        <v/>
      </c>
      <c r="DH285" s="282" t="str">
        <f>IF(G285&gt; 0,(COUNTIFS(FRACAS!$B$5:$B$9997, G$4, FRACAS!$D$5:$D$9997, "&lt;="&amp;G285)), "" )</f>
        <v/>
      </c>
      <c r="DI285" s="282" t="str">
        <f>IF(H285&gt; 0,(COUNTIFS(FRACAS!$B$5:$B$9997, H$4, FRACAS!$D$5:$D$9997, "&lt;="&amp;H285)), "" )</f>
        <v/>
      </c>
      <c r="DJ285" s="282" t="str">
        <f>IF(I285&gt; 0,(COUNTIFS(FRACAS!$B$5:$B$9997, I$4, FRACAS!$D$5:$D$9997, "&lt;="&amp;I285)), "" )</f>
        <v/>
      </c>
      <c r="DK285" s="282" t="str">
        <f>IF(J285&gt; 0,(COUNTIFS(FRACAS!$B$5:$B$9997, J$4, FRACAS!$D$5:$D$9997, "&lt;="&amp;J285)), "" )</f>
        <v/>
      </c>
      <c r="DL285" s="282" t="str">
        <f>IF(K285&gt; 0,(COUNTIFS(FRACAS!$B$5:$B$9997, K$4, FRACAS!$D$5:$D$9997, "&lt;="&amp;K285)), "" )</f>
        <v/>
      </c>
      <c r="DM285" s="282" t="str">
        <f>IF(L285&gt; 0,(COUNTIFS(FRACAS!$B$5:$B$9997, L$4, FRACAS!$D$5:$D$9997, "&lt;="&amp;L285)), "" )</f>
        <v/>
      </c>
      <c r="DN285" s="282" t="str">
        <f>IF(M285&gt; 0,(COUNTIFS(FRACAS!$B$5:$B$9997, M$4, FRACAS!$D$5:$D$9997, "&lt;="&amp;M285)), "" )</f>
        <v/>
      </c>
      <c r="DO285" s="308"/>
      <c r="DP285" s="276"/>
      <c r="DQ285" s="276"/>
      <c r="DR285" s="276"/>
      <c r="DS285" s="276"/>
      <c r="DT285" s="276"/>
      <c r="DU285" s="276"/>
      <c r="DV285" s="276"/>
      <c r="DW285" s="276"/>
      <c r="DX285" s="276"/>
      <c r="DY285" s="276"/>
      <c r="DZ285" s="276"/>
      <c r="EA285" s="276"/>
      <c r="EB285" s="276"/>
      <c r="EC285" s="276"/>
      <c r="ED285" s="276"/>
      <c r="EE285" s="276"/>
      <c r="EF285" s="276"/>
      <c r="EG285" s="276"/>
      <c r="EH285" s="276"/>
      <c r="EI285" s="276"/>
      <c r="EJ285" s="276"/>
      <c r="EK285" s="276"/>
      <c r="EL285" s="276"/>
      <c r="EM285" s="276"/>
      <c r="EN285" s="276"/>
      <c r="EO285" s="276"/>
      <c r="EP285" s="276"/>
      <c r="EQ285" s="276"/>
      <c r="ER285" s="276"/>
      <c r="ES285" s="276"/>
      <c r="ET285" s="276"/>
      <c r="EU285" s="276"/>
      <c r="EV285" s="276"/>
      <c r="EW285" s="276"/>
      <c r="EX285" s="276"/>
      <c r="EY285" s="276"/>
      <c r="EZ285" s="276"/>
      <c r="FA285" s="276"/>
      <c r="FB285" s="277"/>
      <c r="JN285" s="310"/>
      <c r="JO285" s="309"/>
      <c r="JP285" s="309"/>
      <c r="JQ285" s="309"/>
      <c r="JR285" s="309"/>
      <c r="JS285" s="309"/>
      <c r="JT285" s="309"/>
      <c r="JU285" s="309"/>
      <c r="JV285" s="309"/>
      <c r="JW285" s="309"/>
      <c r="JX285" s="309"/>
      <c r="JY285" s="309"/>
      <c r="JZ285" s="309"/>
      <c r="KA285" s="309"/>
      <c r="KB285" s="309"/>
      <c r="KC285" s="309"/>
      <c r="KD285" s="309"/>
      <c r="KE285" s="309"/>
      <c r="KF285" s="309"/>
      <c r="KG285" s="309"/>
      <c r="KH285" s="309"/>
      <c r="KI285" s="309"/>
      <c r="KJ285" s="309"/>
      <c r="KK285" s="309"/>
      <c r="KL285" s="309"/>
      <c r="KM285" s="309"/>
      <c r="KN285" s="309"/>
      <c r="KO285" s="309"/>
      <c r="KP285" s="309"/>
      <c r="KQ285" s="309"/>
      <c r="KR285" s="309"/>
      <c r="KS285" s="309"/>
      <c r="KT285" s="309"/>
      <c r="KU285" s="309"/>
      <c r="KV285" s="309"/>
      <c r="KW285" s="309"/>
      <c r="KX285" s="309"/>
      <c r="KY285" s="309"/>
      <c r="KZ285" s="309"/>
      <c r="LA285" s="309"/>
      <c r="LC285" s="302" t="str">
        <f t="shared" si="27"/>
        <v/>
      </c>
      <c r="LD285" s="354" t="str" cm="1">
        <f t="array" ref="LD285">IFERROR(
    (((D285/FRACAS!$AY$1)*60))
    /
    (((D285/FRACAS!$AY$1)*60) + SUMPRODUCT((FRACAS!$B$5:$B$9997=D$4)*(FRACAS!$D$5:$D$9997&lt;=D285)*(IFERROR(FRACAS!$AM$5:$AM$9997,0)))
    ),"")</f>
        <v/>
      </c>
      <c r="LE285" s="354" t="str" cm="1">
        <f t="array" ref="LE285">IFERROR(
    (((E285/FRACAS!$AY$1)*60))
    /
    (((E285/FRACAS!$AY$1)*60) + SUMPRODUCT((FRACAS!$B$5:$B$9997=E$4)*(FRACAS!$D$5:$D$9997&lt;=E285)*(IFERROR(FRACAS!$AM$5:$AM$9997,0)))
    ),"")</f>
        <v/>
      </c>
      <c r="LF285" s="354" t="str" cm="1">
        <f t="array" ref="LF285">IFERROR(
    (((F285/FRACAS!$AY$1)*60))
    /
    (((F285/FRACAS!$AY$1)*60) + SUMPRODUCT((FRACAS!$B$5:$B$9997=F$4)*(FRACAS!$D$5:$D$9997&lt;=F285)*(IFERROR(FRACAS!$AM$5:$AM$9997,0)))
    ),"")</f>
        <v/>
      </c>
      <c r="LG285" s="354" t="str" cm="1">
        <f t="array" ref="LG285">IFERROR(
    (((G285/FRACAS!$AY$1)*60))
    /
    (((G285/FRACAS!$AY$1)*60) + SUMPRODUCT((FRACAS!$B$5:$B$9997=G$4)*(FRACAS!$D$5:$D$9997&lt;=G285)*(IFERROR(FRACAS!$AM$5:$AM$9997,0)))
    ),"")</f>
        <v/>
      </c>
      <c r="LH285" s="354" t="str" cm="1">
        <f t="array" ref="LH285">IFERROR(
    (((H285/FRACAS!$AY$1)*60))
    /
    (((H285/FRACAS!$AY$1)*60) + SUMPRODUCT((FRACAS!$B$5:$B$9997=H$4)*(FRACAS!$D$5:$D$9997&lt;=H285)*(IFERROR(FRACAS!$AM$5:$AM$9997,0)))
    ),"")</f>
        <v/>
      </c>
      <c r="LI285" s="354" t="str" cm="1">
        <f t="array" ref="LI285">IFERROR(
    (((I285/FRACAS!$AY$1)*60))
    /
    (((I285/FRACAS!$AY$1)*60) + SUMPRODUCT((FRACAS!$B$5:$B$9997=I$4)*(FRACAS!$D$5:$D$9997&lt;=I285)*(IFERROR(FRACAS!$AM$5:$AM$9997,0)))
    ),"")</f>
        <v/>
      </c>
      <c r="LJ285" s="354" t="str" cm="1">
        <f t="array" ref="LJ285">IFERROR(
    (((J285/FRACAS!$AY$1)*60))
    /
    (((J285/FRACAS!$AY$1)*60) + SUMPRODUCT((FRACAS!$B$5:$B$9997=J$4)*(FRACAS!$D$5:$D$9997&lt;=J285)*(IFERROR(FRACAS!$AM$5:$AM$9997,0)))
    ),"")</f>
        <v/>
      </c>
      <c r="LK285" s="354" t="str" cm="1">
        <f t="array" ref="LK285">IFERROR(
    (((K285/FRACAS!$AY$1)*60))
    /
    (((K285/FRACAS!$AY$1)*60) + SUMPRODUCT((FRACAS!$B$5:$B$9997=K$4)*(FRACAS!$D$5:$D$9997&lt;=K285)*(IFERROR(FRACAS!$AM$5:$AM$9997,0)))
    ),"")</f>
        <v/>
      </c>
      <c r="LL285" s="354" t="str" cm="1">
        <f t="array" ref="LL285">IFERROR(
    (((L285/FRACAS!$AY$1)*60))
    /
    (((L285/FRACAS!$AY$1)*60) + SUMPRODUCT((FRACAS!$B$5:$B$9997=L$4)*(FRACAS!$D$5:$D$9997&lt;=L285)*(IFERROR(FRACAS!$AM$5:$AM$9997,0)))
    ),"")</f>
        <v/>
      </c>
      <c r="LM285" s="354" t="str" cm="1">
        <f t="array" ref="LM285">IFERROR(
    (((M285/FRACAS!$AY$1)*60))
    /
    (((M285/FRACAS!$AY$1)*60) + SUMPRODUCT((FRACAS!$B$5:$B$9997=M$4)*(FRACAS!$D$5:$D$9997&lt;=M285)*(IFERROR(FRACAS!$AM$5:$AM$9997,0)))
    ),"")</f>
        <v/>
      </c>
      <c r="LN285" s="308"/>
      <c r="LO285" s="276"/>
      <c r="LP285" s="276"/>
      <c r="LQ285" s="276"/>
      <c r="LR285" s="276"/>
      <c r="LS285" s="276"/>
      <c r="LT285" s="276"/>
      <c r="LU285" s="276"/>
      <c r="LV285" s="276"/>
      <c r="LW285" s="276"/>
      <c r="LX285" s="276"/>
      <c r="LY285" s="276"/>
      <c r="LZ285" s="276"/>
      <c r="MA285" s="276"/>
      <c r="MB285" s="276"/>
      <c r="MC285" s="276"/>
      <c r="MD285" s="276"/>
      <c r="ME285" s="276"/>
      <c r="MF285" s="276"/>
      <c r="MG285" s="276"/>
      <c r="MH285" s="276"/>
      <c r="MI285" s="276"/>
      <c r="MJ285" s="276"/>
      <c r="MK285" s="276"/>
      <c r="ML285" s="276"/>
      <c r="MM285" s="276"/>
      <c r="MN285" s="276"/>
      <c r="MO285" s="276"/>
      <c r="MP285" s="276"/>
      <c r="MQ285" s="276"/>
      <c r="MR285" s="276"/>
      <c r="MS285" s="276"/>
      <c r="MT285" s="276"/>
      <c r="MU285" s="276"/>
      <c r="MV285" s="276"/>
      <c r="MW285" s="276"/>
      <c r="MX285" s="276"/>
      <c r="MY285" s="276"/>
      <c r="MZ285" s="276"/>
      <c r="NA285" s="277"/>
      <c r="ND285" s="345">
        <f t="shared" si="28"/>
        <v>0</v>
      </c>
      <c r="NE285" s="346" t="str">
        <f t="shared" si="26"/>
        <v/>
      </c>
      <c r="NF285" s="347" t="str" cm="1">
        <f t="array" ref="NF285">IF($ND285=0,"",(IFERROR( (IFERROR($ND285/FRACAS!$AY$1*60,0) - SUMPRODUCT( (FRACAS!$K$5:$K$9999=NF$2) * IFERROR(FRACAS!$AN$5:$AN$9999,0) ) ) / IFERROR($ND285/FRACAS!$AY$1*60,0), 1 )))</f>
        <v/>
      </c>
      <c r="NG285" s="347" t="str" cm="1">
        <f t="array" ref="NG285">IF($ND285=0,"",(IFERROR( (IFERROR($ND285/FRACAS!$AY$1*60,0) - SUMPRODUCT( (FRACAS!$K$5:$K$9999=NG$2) * IFERROR(FRACAS!$AN$5:$AN$9999,0) ) ) / IFERROR($ND285/FRACAS!$AY$1*60,0), 1 )))</f>
        <v/>
      </c>
      <c r="NH285" s="347" t="str" cm="1">
        <f t="array" ref="NH285">IF($ND285=0,"",(IFERROR( (IFERROR($ND285/FRACAS!$AY$1*60,0) - SUMPRODUCT( (FRACAS!$K$5:$K$9999=NH$2) * IFERROR(FRACAS!$AN$5:$AN$9999,0) ) ) / IFERROR($ND285/FRACAS!$AY$1*60,0), 1 )))</f>
        <v/>
      </c>
      <c r="NI285" s="347" t="str" cm="1">
        <f t="array" ref="NI285">IF($ND285=0,"",(IFERROR( (IFERROR($ND285/FRACAS!$AY$1*60,0) - SUMPRODUCT( (FRACAS!$K$5:$K$9999=NI$2) * IFERROR(FRACAS!$AN$5:$AN$9999,0) ) ) / IFERROR($ND285/FRACAS!$AY$1*60,0), 1 )))</f>
        <v/>
      </c>
      <c r="NJ285" s="347" t="str" cm="1">
        <f t="array" ref="NJ285">IF($ND285=0,"",(IFERROR( (IFERROR($ND285/FRACAS!$AY$1*60,0) - SUMPRODUCT( (FRACAS!$K$5:$K$9999=NJ$2) * IFERROR(FRACAS!$AN$5:$AN$9999,0) ) ) / IFERROR($ND285/FRACAS!$AY$1*60,0), 1 )))</f>
        <v/>
      </c>
      <c r="NK285" s="347" t="str" cm="1">
        <f t="array" ref="NK285">IF($ND285=0,"",(IFERROR( (IFERROR($ND285/FRACAS!$AY$1*60,0) - SUMPRODUCT( (FRACAS!$K$5:$K$9999=NK$2) * IFERROR(FRACAS!$AN$5:$AN$9999,0) ) ) / IFERROR($ND285/FRACAS!$AY$1*60,0), 1 )))</f>
        <v/>
      </c>
      <c r="NL285" s="347" t="str" cm="1">
        <f t="array" ref="NL285">IF($ND285=0,"",(IFERROR( (IFERROR($ND285/FRACAS!$AY$1*60,0) - SUMPRODUCT( (FRACAS!$K$5:$K$9999=NL$2) * IFERROR(FRACAS!$AN$5:$AN$9999,0) ) ) / IFERROR($ND285/FRACAS!$AY$1*60,0), 1 )))</f>
        <v/>
      </c>
      <c r="NM285" s="347" t="str" cm="1">
        <f t="array" ref="NM285">IF($ND285=0,"",(IFERROR( (IFERROR($ND285/FRACAS!$AY$1*60,0) - SUMPRODUCT( (FRACAS!$K$5:$K$9999=NM$2) * IFERROR(FRACAS!$AN$5:$AN$9999,0) ) ) / IFERROR($ND285/FRACAS!$AY$1*60,0), 1 )))</f>
        <v/>
      </c>
      <c r="NN285" s="347" t="str" cm="1">
        <f t="array" ref="NN285">IF($ND285=0,"",(IFERROR( (IFERROR($ND285/FRACAS!$AY$1*60,0) - SUMPRODUCT( (FRACAS!$K$5:$K$9999=NN$2) * IFERROR(FRACAS!$AN$5:$AN$9999,0) ) ) / IFERROR($ND285/FRACAS!$AY$1*60,0), 1 )))</f>
        <v/>
      </c>
      <c r="NO285" s="347" t="str" cm="1">
        <f t="array" ref="NO285">IF($ND285=0,"",(IFERROR( (IFERROR($ND285/FRACAS!$AY$1*60,0) - SUMPRODUCT( (FRACAS!$K$5:$K$9999=NO$2) * IFERROR(FRACAS!$AN$5:$AN$9999,0) ) ) / IFERROR($ND285/FRACAS!$AY$1*60,0), 1 )))</f>
        <v/>
      </c>
      <c r="NP285" s="347" t="str" cm="1">
        <f t="array" ref="NP285">IF($ND285=0,"",(IFERROR( (IFERROR($ND285/FRACAS!$AY$1*60,0) - SUMPRODUCT( (FRACAS!$K$5:$K$9999=NP$2) * IFERROR(FRACAS!$AN$5:$AN$9999,0) ) ) / IFERROR($ND285/FRACAS!$AY$1*60,0), 1 )))</f>
        <v/>
      </c>
      <c r="NQ285" s="347" t="str" cm="1">
        <f t="array" ref="NQ285">IF($ND285=0,"",(IFERROR( (IFERROR($ND285/FRACAS!$AY$1*60,0) - SUMPRODUCT( (FRACAS!$K$5:$K$9999=NQ$2) * IFERROR(FRACAS!$AN$5:$AN$9999,0) ) ) / IFERROR($ND285/FRACAS!$AY$1*60,0), 1 )))</f>
        <v/>
      </c>
      <c r="NR285" s="347" t="str" cm="1">
        <f t="array" ref="NR285">IF($ND285=0,"",(IFERROR( (IFERROR($ND285/FRACAS!$AY$1*60,0) - SUMPRODUCT( (FRACAS!$K$5:$K$9999=NR$2) * IFERROR(FRACAS!$AN$5:$AN$9999,0) ) ) / IFERROR($ND285/FRACAS!$AY$1*60,0), 1 )))</f>
        <v/>
      </c>
      <c r="NS285" s="347" t="str" cm="1">
        <f t="array" ref="NS285">IF($ND285=0,"",(IFERROR( (IFERROR($ND285/FRACAS!$AY$1*60,0) - SUMPRODUCT( (FRACAS!$K$5:$K$9999=NS$2) * IFERROR(FRACAS!$AN$5:$AN$9999,0) ) ) / IFERROR($ND285/FRACAS!$AY$1*60,0), 1 )))</f>
        <v/>
      </c>
      <c r="NT285" s="347" t="str" cm="1">
        <f t="array" ref="NT285">IF($ND285=0,"",(IFERROR( (IFERROR($ND285/FRACAS!$AY$1*60,0) - SUMPRODUCT( (FRACAS!$K$5:$K$9999=NT$2) * IFERROR(FRACAS!$AN$5:$AN$9999,0) ) ) / IFERROR($ND285/FRACAS!$AY$1*60,0), 1 )))</f>
        <v/>
      </c>
      <c r="NU285" s="347" t="str" cm="1">
        <f t="array" ref="NU285">IF($ND285=0,"",(IFERROR( (IFERROR($ND285/FRACAS!$AY$1*60,0) - SUMPRODUCT( (FRACAS!$K$5:$K$9999=NU$2) * IFERROR(FRACAS!$AN$5:$AN$9999,0) ) ) / IFERROR($ND285/FRACAS!$AY$1*60,0), 1 )))</f>
        <v/>
      </c>
      <c r="NV285" s="347" t="str" cm="1">
        <f t="array" ref="NV285">IF($ND285=0,"",(IFERROR( (IFERROR($ND285/FRACAS!$AY$1*60,0) - SUMPRODUCT( (FRACAS!$K$5:$K$9999=NV$2) * IFERROR(FRACAS!$AN$5:$AN$9999,0) ) ) / IFERROR($ND285/FRACAS!$AY$1*60,0), 1 )))</f>
        <v/>
      </c>
      <c r="NW285" s="347" t="str" cm="1">
        <f t="array" ref="NW285">IF($ND285=0,"",(IFERROR( (IFERROR($ND285/FRACAS!$AY$1*60,0) - SUMPRODUCT( (FRACAS!$K$5:$K$9999=NW$2) * IFERROR(FRACAS!$AN$5:$AN$9999,0) ) ) / IFERROR($ND285/FRACAS!$AY$1*60,0), 1 )))</f>
        <v/>
      </c>
      <c r="NX285" s="347" t="str" cm="1">
        <f t="array" ref="NX285">IF($ND285=0,"",(IFERROR( (IFERROR($ND285/FRACAS!$AY$1*60,0) - SUMPRODUCT( (FRACAS!$K$5:$K$9999=NX$2) * IFERROR(FRACAS!$AN$5:$AN$9999,0) ) ) / IFERROR($ND285/FRACAS!$AY$1*60,0), 1 )))</f>
        <v/>
      </c>
      <c r="NY285" s="347" t="str" cm="1">
        <f t="array" ref="NY285">IF($ND285=0,"",(IFERROR( (IFERROR($ND285/FRACAS!$AY$1*60,0) - SUMPRODUCT( (FRACAS!$K$5:$K$9999=NY$2) * IFERROR(FRACAS!$AN$5:$AN$9999,0) ) ) / IFERROR($ND285/FRACAS!$AY$1*60,0), 1 )))</f>
        <v/>
      </c>
      <c r="NZ285" s="347" t="str" cm="1">
        <f t="array" ref="NZ285">IF($ND285=0,"",(IFERROR( (IFERROR($ND285/FRACAS!$AY$1*60,0) - SUMPRODUCT( (FRACAS!$K$5:$K$9999=NZ$2) * IFERROR(FRACAS!$AN$5:$AN$9999,0) ) ) / IFERROR($ND285/FRACAS!$AY$1*60,0), 1 )))</f>
        <v/>
      </c>
      <c r="OA285" s="347" t="str" cm="1">
        <f t="array" ref="OA285">IF($ND285=0,"",(IFERROR( (IFERROR($ND285/FRACAS!$AY$1*60,0) - SUMPRODUCT( (FRACAS!$K$5:$K$9999=OA$2) * IFERROR(FRACAS!$AN$5:$AN$9999,0) ) ) / IFERROR($ND285/FRACAS!$AY$1*60,0), 1 )))</f>
        <v/>
      </c>
      <c r="OB285" s="347" t="str" cm="1">
        <f t="array" ref="OB285">IF($ND285=0,"",(IFERROR( (IFERROR($ND285/FRACAS!$AY$1*60,0) - SUMPRODUCT( (FRACAS!$K$5:$K$9999=OB$2) * IFERROR(FRACAS!$AN$5:$AN$9999,0) ) ) / IFERROR($ND285/FRACAS!$AY$1*60,0), 1 )))</f>
        <v/>
      </c>
      <c r="OC285" s="347" t="str" cm="1">
        <f t="array" ref="OC285">IF($ND285=0,"",(IFERROR( (IFERROR($ND285/FRACAS!$AY$1*60,0) - SUMPRODUCT( (FRACAS!$K$5:$K$9999=OC$2) * IFERROR(FRACAS!$AN$5:$AN$9999,0) ) ) / IFERROR($ND285/FRACAS!$AY$1*60,0), 1 )))</f>
        <v/>
      </c>
      <c r="OD285" s="347" t="str" cm="1">
        <f t="array" ref="OD285">IF($ND285=0,"",(IFERROR( (IFERROR($ND285/FRACAS!$AY$1*60,0) - SUMPRODUCT( (FRACAS!$K$5:$K$9999=OD$2) * IFERROR(FRACAS!$AN$5:$AN$9999,0) ) ) / IFERROR($ND285/FRACAS!$AY$1*60,0), 1 )))</f>
        <v/>
      </c>
      <c r="OE285" s="347" t="str" cm="1">
        <f t="array" ref="OE285">IF($ND285=0,"",(IFERROR( (IFERROR($ND285/FRACAS!$AY$1*60,0) - SUMPRODUCT( (FRACAS!$K$5:$K$9999=OE$2) * IFERROR(FRACAS!$AN$5:$AN$9999,0) ) ) / IFERROR($ND285/FRACAS!$AY$1*60,0), 1 )))</f>
        <v/>
      </c>
      <c r="OF285" s="347" t="str" cm="1">
        <f t="array" ref="OF285">IF($ND285=0,"",(IFERROR( (IFERROR($ND285/FRACAS!$AY$1*60,0) - SUMPRODUCT( (FRACAS!$K$5:$K$9999=OF$2) * IFERROR(FRACAS!$AN$5:$AN$9999,0) ) ) / IFERROR($ND285/FRACAS!$AY$1*60,0), 1 )))</f>
        <v/>
      </c>
      <c r="OG285" s="347" t="str" cm="1">
        <f t="array" ref="OG285">IF($ND285=0,"",(IFERROR( (IFERROR($ND285/FRACAS!$AY$1*60,0) - SUMPRODUCT( (FRACAS!$K$5:$K$9999=OG$2) * IFERROR(FRACAS!$AN$5:$AN$9999,0) ) ) / IFERROR($ND285/FRACAS!$AY$1*60,0), 1 )))</f>
        <v/>
      </c>
      <c r="OH285" s="347" t="str" cm="1">
        <f t="array" ref="OH285">IF($ND285=0,"",(IFERROR( (IFERROR($ND285/FRACAS!$AY$1*60,0) - SUMPRODUCT( (FRACAS!$K$5:$K$9999=OH$2) * IFERROR(FRACAS!$AN$5:$AN$9999,0) ) ) / IFERROR($ND285/FRACAS!$AY$1*60,0), 1 )))</f>
        <v/>
      </c>
      <c r="OI285" s="347" t="str" cm="1">
        <f t="array" ref="OI285">IF($ND285=0,"",(IFERROR( (IFERROR($ND285/FRACAS!$AY$1*60,0) - SUMPRODUCT( (FRACAS!$K$5:$K$9999=OI$2) * IFERROR(FRACAS!$AN$5:$AN$9999,0) ) ) / IFERROR($ND285/FRACAS!$AY$1*60,0), 1 )))</f>
        <v/>
      </c>
      <c r="OJ285" s="347" t="str" cm="1">
        <f t="array" ref="OJ285">IF($ND285=0,"",(IFERROR( (IFERROR($ND285/FRACAS!$AY$1*60,0) - SUMPRODUCT( (FRACAS!$K$5:$K$9999=OJ$2) * IFERROR(FRACAS!$AN$5:$AN$9999,0) ) ) / IFERROR($ND285/FRACAS!$AY$1*60,0), 1 )))</f>
        <v/>
      </c>
      <c r="OK285" s="347" t="str" cm="1">
        <f t="array" ref="OK285">IF($ND285=0,"",(IFERROR( (IFERROR($ND285/FRACAS!$AY$1*60,0) - SUMPRODUCT( (FRACAS!$K$5:$K$9999=OK$2) * IFERROR(FRACAS!$AN$5:$AN$9999,0) ) ) / IFERROR($ND285/FRACAS!$AY$1*60,0), 1 )))</f>
        <v/>
      </c>
      <c r="OL285" s="347" t="str" cm="1">
        <f t="array" ref="OL285">IF($ND285=0,"",(IFERROR( (IFERROR($ND285/FRACAS!$AY$1*60,0) - SUMPRODUCT( (FRACAS!$K$5:$K$9999=OL$2) * IFERROR(FRACAS!$AN$5:$AN$9999,0) ) ) / IFERROR($ND285/FRACAS!$AY$1*60,0), 1 )))</f>
        <v/>
      </c>
      <c r="OM285" s="347" t="str" cm="1">
        <f t="array" ref="OM285">IF($ND285=0,"",(IFERROR( (IFERROR($ND285/FRACAS!$AY$1*60,0) - SUMPRODUCT( (FRACAS!$K$5:$K$9999=OM$2) * IFERROR(FRACAS!$AN$5:$AN$9999,0) ) ) / IFERROR($ND285/FRACAS!$AY$1*60,0), 1 )))</f>
        <v/>
      </c>
      <c r="ON285" s="347" t="str" cm="1">
        <f t="array" ref="ON285">IF($ND285=0,"",(IFERROR( (IFERROR($ND285/FRACAS!$AY$1*60,0) - SUMPRODUCT( (FRACAS!$K$5:$K$9999=ON$2) * IFERROR(FRACAS!$AN$5:$AN$9999,0) ) ) / IFERROR($ND285/FRACAS!$AY$1*60,0), 1 )))</f>
        <v/>
      </c>
    </row>
    <row r="286" spans="2:404" ht="15" customHeight="1">
      <c r="B286" s="301" t="s">
        <v>236</v>
      </c>
      <c r="C286" s="302">
        <v>47228</v>
      </c>
      <c r="D286" s="279"/>
      <c r="E286" s="279"/>
      <c r="F286" s="279"/>
      <c r="G286" s="279"/>
      <c r="H286" s="279"/>
      <c r="I286" s="279"/>
      <c r="J286" s="279"/>
      <c r="K286" s="279"/>
      <c r="L286" s="279"/>
      <c r="M286" s="280"/>
      <c r="N286" s="305"/>
      <c r="O286" s="279"/>
      <c r="P286" s="279"/>
      <c r="Q286" s="279"/>
      <c r="R286" s="279"/>
      <c r="S286" s="279"/>
      <c r="T286" s="279"/>
      <c r="U286" s="279"/>
      <c r="V286" s="279"/>
      <c r="W286" s="279"/>
      <c r="X286" s="279"/>
      <c r="Y286" s="279"/>
      <c r="Z286" s="279"/>
      <c r="AA286" s="279"/>
      <c r="AB286" s="279"/>
      <c r="AC286" s="279"/>
      <c r="AD286" s="279"/>
      <c r="AE286" s="279"/>
      <c r="AF286" s="279"/>
      <c r="AG286" s="279"/>
      <c r="AH286" s="279"/>
      <c r="AI286" s="279"/>
      <c r="AJ286" s="279"/>
      <c r="AK286" s="279"/>
      <c r="AL286" s="279"/>
      <c r="AM286" s="279"/>
      <c r="AN286" s="279"/>
      <c r="AO286" s="279"/>
      <c r="AP286" s="279"/>
      <c r="AQ286" s="279"/>
      <c r="AR286" s="279"/>
      <c r="AS286" s="279"/>
      <c r="AT286" s="279"/>
      <c r="AU286" s="279"/>
      <c r="AV286" s="279"/>
      <c r="AW286" s="279"/>
      <c r="AX286" s="279"/>
      <c r="AY286" s="279"/>
      <c r="AZ286" s="279"/>
      <c r="BA286" s="280"/>
      <c r="BB286" s="266"/>
      <c r="BD286" s="352"/>
      <c r="BE286" s="352"/>
      <c r="BF286" s="352"/>
      <c r="BG286" s="352"/>
      <c r="BH286" s="352"/>
      <c r="BI286" s="352"/>
      <c r="BJ286" s="352"/>
      <c r="BK286" s="352"/>
      <c r="BL286" s="352"/>
      <c r="BM286" s="352"/>
      <c r="BN286" s="352"/>
      <c r="BO286" s="352"/>
      <c r="BP286" s="352"/>
      <c r="BQ286" s="352"/>
      <c r="BR286" s="352"/>
      <c r="BS286" s="352"/>
      <c r="BT286" s="352"/>
      <c r="BU286" s="352"/>
      <c r="BV286" s="352"/>
      <c r="BW286" s="352"/>
      <c r="BX286" s="352"/>
      <c r="BY286" s="352"/>
      <c r="BZ286" s="352"/>
      <c r="CA286" s="352"/>
      <c r="CB286" s="352"/>
      <c r="CC286" s="352"/>
      <c r="CD286" s="352"/>
      <c r="CE286" s="352"/>
      <c r="CF286" s="352"/>
      <c r="CG286" s="352"/>
      <c r="CH286" s="352"/>
      <c r="CI286" s="352"/>
      <c r="CJ286" s="352"/>
      <c r="CK286" s="352"/>
      <c r="CL286" s="352"/>
      <c r="CM286" s="352"/>
      <c r="CN286" s="352"/>
      <c r="CO286" s="352"/>
      <c r="CP286" s="352"/>
      <c r="CQ286" s="352"/>
      <c r="CR286" s="352"/>
      <c r="CS286" s="352"/>
      <c r="CT286" s="352"/>
      <c r="CU286" s="352"/>
      <c r="CV286" s="352"/>
      <c r="CW286" s="352"/>
      <c r="CX286" s="352"/>
      <c r="CY286" s="352"/>
      <c r="CZ286" s="352"/>
      <c r="DA286" s="352"/>
      <c r="DC286" s="266">
        <f t="shared" si="24"/>
        <v>0</v>
      </c>
      <c r="DD286" s="302" t="str">
        <f t="shared" si="25"/>
        <v/>
      </c>
      <c r="DE286" s="328" t="str">
        <f>IF(D286&gt; 0,(COUNTIFS(FRACAS!$B$5:$B$9997, D$4, FRACAS!$D$5:$D$9997, "&lt;="&amp;D286)), "" )</f>
        <v/>
      </c>
      <c r="DF286" s="282" t="str">
        <f>IF(E286&gt; 0,(COUNTIFS(FRACAS!$B$5:$B$9997, E$4, FRACAS!$D$5:$D$9997, "&lt;="&amp;E286)), "" )</f>
        <v/>
      </c>
      <c r="DG286" s="282" t="str">
        <f>IF(F286&gt; 0,(COUNTIFS(FRACAS!$B$5:$B$9997, F$4, FRACAS!$D$5:$D$9997, "&lt;="&amp;F286)), "" )</f>
        <v/>
      </c>
      <c r="DH286" s="282" t="str">
        <f>IF(G286&gt; 0,(COUNTIFS(FRACAS!$B$5:$B$9997, G$4, FRACAS!$D$5:$D$9997, "&lt;="&amp;G286)), "" )</f>
        <v/>
      </c>
      <c r="DI286" s="282" t="str">
        <f>IF(H286&gt; 0,(COUNTIFS(FRACAS!$B$5:$B$9997, H$4, FRACAS!$D$5:$D$9997, "&lt;="&amp;H286)), "" )</f>
        <v/>
      </c>
      <c r="DJ286" s="282" t="str">
        <f>IF(I286&gt; 0,(COUNTIFS(FRACAS!$B$5:$B$9997, I$4, FRACAS!$D$5:$D$9997, "&lt;="&amp;I286)), "" )</f>
        <v/>
      </c>
      <c r="DK286" s="282" t="str">
        <f>IF(J286&gt; 0,(COUNTIFS(FRACAS!$B$5:$B$9997, J$4, FRACAS!$D$5:$D$9997, "&lt;="&amp;J286)), "" )</f>
        <v/>
      </c>
      <c r="DL286" s="282" t="str">
        <f>IF(K286&gt; 0,(COUNTIFS(FRACAS!$B$5:$B$9997, K$4, FRACAS!$D$5:$D$9997, "&lt;="&amp;K286)), "" )</f>
        <v/>
      </c>
      <c r="DM286" s="282" t="str">
        <f>IF(L286&gt; 0,(COUNTIFS(FRACAS!$B$5:$B$9997, L$4, FRACAS!$D$5:$D$9997, "&lt;="&amp;L286)), "" )</f>
        <v/>
      </c>
      <c r="DN286" s="282" t="str">
        <f>IF(M286&gt; 0,(COUNTIFS(FRACAS!$B$5:$B$9997, M$4, FRACAS!$D$5:$D$9997, "&lt;="&amp;M286)), "" )</f>
        <v/>
      </c>
      <c r="DO286" s="308"/>
      <c r="DP286" s="276"/>
      <c r="DQ286" s="276"/>
      <c r="DR286" s="276"/>
      <c r="DS286" s="276"/>
      <c r="DT286" s="276"/>
      <c r="DU286" s="276"/>
      <c r="DV286" s="276"/>
      <c r="DW286" s="276"/>
      <c r="DX286" s="276"/>
      <c r="DY286" s="276"/>
      <c r="DZ286" s="276"/>
      <c r="EA286" s="276"/>
      <c r="EB286" s="276"/>
      <c r="EC286" s="276"/>
      <c r="ED286" s="276"/>
      <c r="EE286" s="276"/>
      <c r="EF286" s="276"/>
      <c r="EG286" s="276"/>
      <c r="EH286" s="276"/>
      <c r="EI286" s="276"/>
      <c r="EJ286" s="276"/>
      <c r="EK286" s="276"/>
      <c r="EL286" s="276"/>
      <c r="EM286" s="276"/>
      <c r="EN286" s="276"/>
      <c r="EO286" s="276"/>
      <c r="EP286" s="276"/>
      <c r="EQ286" s="276"/>
      <c r="ER286" s="276"/>
      <c r="ES286" s="276"/>
      <c r="ET286" s="276"/>
      <c r="EU286" s="276"/>
      <c r="EV286" s="276"/>
      <c r="EW286" s="276"/>
      <c r="EX286" s="276"/>
      <c r="EY286" s="276"/>
      <c r="EZ286" s="276"/>
      <c r="FA286" s="276"/>
      <c r="FB286" s="277"/>
      <c r="JN286" s="310"/>
      <c r="JO286" s="309"/>
      <c r="JP286" s="309"/>
      <c r="JQ286" s="309"/>
      <c r="JR286" s="309"/>
      <c r="JS286" s="309"/>
      <c r="JT286" s="309"/>
      <c r="JU286" s="309"/>
      <c r="JV286" s="309"/>
      <c r="JW286" s="309"/>
      <c r="JX286" s="309"/>
      <c r="JY286" s="309"/>
      <c r="JZ286" s="309"/>
      <c r="KA286" s="309"/>
      <c r="KB286" s="309"/>
      <c r="KC286" s="309"/>
      <c r="KD286" s="309"/>
      <c r="KE286" s="309"/>
      <c r="KF286" s="309"/>
      <c r="KG286" s="309"/>
      <c r="KH286" s="309"/>
      <c r="KI286" s="309"/>
      <c r="KJ286" s="309"/>
      <c r="KK286" s="309"/>
      <c r="KL286" s="309"/>
      <c r="KM286" s="309"/>
      <c r="KN286" s="309"/>
      <c r="KO286" s="309"/>
      <c r="KP286" s="309"/>
      <c r="KQ286" s="309"/>
      <c r="KR286" s="309"/>
      <c r="KS286" s="309"/>
      <c r="KT286" s="309"/>
      <c r="KU286" s="309"/>
      <c r="KV286" s="309"/>
      <c r="KW286" s="309"/>
      <c r="KX286" s="309"/>
      <c r="KY286" s="309"/>
      <c r="KZ286" s="309"/>
      <c r="LA286" s="309"/>
      <c r="LC286" s="302" t="str">
        <f t="shared" si="27"/>
        <v/>
      </c>
      <c r="LD286" s="354" t="str" cm="1">
        <f t="array" ref="LD286">IFERROR(
    (((D286/FRACAS!$AY$1)*60))
    /
    (((D286/FRACAS!$AY$1)*60) + SUMPRODUCT((FRACAS!$B$5:$B$9997=D$4)*(FRACAS!$D$5:$D$9997&lt;=D286)*(IFERROR(FRACAS!$AM$5:$AM$9997,0)))
    ),"")</f>
        <v/>
      </c>
      <c r="LE286" s="354" t="str" cm="1">
        <f t="array" ref="LE286">IFERROR(
    (((E286/FRACAS!$AY$1)*60))
    /
    (((E286/FRACAS!$AY$1)*60) + SUMPRODUCT((FRACAS!$B$5:$B$9997=E$4)*(FRACAS!$D$5:$D$9997&lt;=E286)*(IFERROR(FRACAS!$AM$5:$AM$9997,0)))
    ),"")</f>
        <v/>
      </c>
      <c r="LF286" s="354" t="str" cm="1">
        <f t="array" ref="LF286">IFERROR(
    (((F286/FRACAS!$AY$1)*60))
    /
    (((F286/FRACAS!$AY$1)*60) + SUMPRODUCT((FRACAS!$B$5:$B$9997=F$4)*(FRACAS!$D$5:$D$9997&lt;=F286)*(IFERROR(FRACAS!$AM$5:$AM$9997,0)))
    ),"")</f>
        <v/>
      </c>
      <c r="LG286" s="354" t="str" cm="1">
        <f t="array" ref="LG286">IFERROR(
    (((G286/FRACAS!$AY$1)*60))
    /
    (((G286/FRACAS!$AY$1)*60) + SUMPRODUCT((FRACAS!$B$5:$B$9997=G$4)*(FRACAS!$D$5:$D$9997&lt;=G286)*(IFERROR(FRACAS!$AM$5:$AM$9997,0)))
    ),"")</f>
        <v/>
      </c>
      <c r="LH286" s="354" t="str" cm="1">
        <f t="array" ref="LH286">IFERROR(
    (((H286/FRACAS!$AY$1)*60))
    /
    (((H286/FRACAS!$AY$1)*60) + SUMPRODUCT((FRACAS!$B$5:$B$9997=H$4)*(FRACAS!$D$5:$D$9997&lt;=H286)*(IFERROR(FRACAS!$AM$5:$AM$9997,0)))
    ),"")</f>
        <v/>
      </c>
      <c r="LI286" s="354" t="str" cm="1">
        <f t="array" ref="LI286">IFERROR(
    (((I286/FRACAS!$AY$1)*60))
    /
    (((I286/FRACAS!$AY$1)*60) + SUMPRODUCT((FRACAS!$B$5:$B$9997=I$4)*(FRACAS!$D$5:$D$9997&lt;=I286)*(IFERROR(FRACAS!$AM$5:$AM$9997,0)))
    ),"")</f>
        <v/>
      </c>
      <c r="LJ286" s="354" t="str" cm="1">
        <f t="array" ref="LJ286">IFERROR(
    (((J286/FRACAS!$AY$1)*60))
    /
    (((J286/FRACAS!$AY$1)*60) + SUMPRODUCT((FRACAS!$B$5:$B$9997=J$4)*(FRACAS!$D$5:$D$9997&lt;=J286)*(IFERROR(FRACAS!$AM$5:$AM$9997,0)))
    ),"")</f>
        <v/>
      </c>
      <c r="LK286" s="354" t="str" cm="1">
        <f t="array" ref="LK286">IFERROR(
    (((K286/FRACAS!$AY$1)*60))
    /
    (((K286/FRACAS!$AY$1)*60) + SUMPRODUCT((FRACAS!$B$5:$B$9997=K$4)*(FRACAS!$D$5:$D$9997&lt;=K286)*(IFERROR(FRACAS!$AM$5:$AM$9997,0)))
    ),"")</f>
        <v/>
      </c>
      <c r="LL286" s="354" t="str" cm="1">
        <f t="array" ref="LL286">IFERROR(
    (((L286/FRACAS!$AY$1)*60))
    /
    (((L286/FRACAS!$AY$1)*60) + SUMPRODUCT((FRACAS!$B$5:$B$9997=L$4)*(FRACAS!$D$5:$D$9997&lt;=L286)*(IFERROR(FRACAS!$AM$5:$AM$9997,0)))
    ),"")</f>
        <v/>
      </c>
      <c r="LM286" s="354" t="str" cm="1">
        <f t="array" ref="LM286">IFERROR(
    (((M286/FRACAS!$AY$1)*60))
    /
    (((M286/FRACAS!$AY$1)*60) + SUMPRODUCT((FRACAS!$B$5:$B$9997=M$4)*(FRACAS!$D$5:$D$9997&lt;=M286)*(IFERROR(FRACAS!$AM$5:$AM$9997,0)))
    ),"")</f>
        <v/>
      </c>
      <c r="LN286" s="308"/>
      <c r="LO286" s="276"/>
      <c r="LP286" s="276"/>
      <c r="LQ286" s="276"/>
      <c r="LR286" s="276"/>
      <c r="LS286" s="276"/>
      <c r="LT286" s="276"/>
      <c r="LU286" s="276"/>
      <c r="LV286" s="276"/>
      <c r="LW286" s="276"/>
      <c r="LX286" s="276"/>
      <c r="LY286" s="276"/>
      <c r="LZ286" s="276"/>
      <c r="MA286" s="276"/>
      <c r="MB286" s="276"/>
      <c r="MC286" s="276"/>
      <c r="MD286" s="276"/>
      <c r="ME286" s="276"/>
      <c r="MF286" s="276"/>
      <c r="MG286" s="276"/>
      <c r="MH286" s="276"/>
      <c r="MI286" s="276"/>
      <c r="MJ286" s="276"/>
      <c r="MK286" s="276"/>
      <c r="ML286" s="276"/>
      <c r="MM286" s="276"/>
      <c r="MN286" s="276"/>
      <c r="MO286" s="276"/>
      <c r="MP286" s="276"/>
      <c r="MQ286" s="276"/>
      <c r="MR286" s="276"/>
      <c r="MS286" s="276"/>
      <c r="MT286" s="276"/>
      <c r="MU286" s="276"/>
      <c r="MV286" s="276"/>
      <c r="MW286" s="276"/>
      <c r="MX286" s="276"/>
      <c r="MY286" s="276"/>
      <c r="MZ286" s="276"/>
      <c r="NA286" s="277"/>
      <c r="ND286" s="345">
        <f t="shared" si="28"/>
        <v>0</v>
      </c>
      <c r="NE286" s="346" t="str">
        <f t="shared" si="26"/>
        <v/>
      </c>
      <c r="NF286" s="347" t="str" cm="1">
        <f t="array" ref="NF286">IF($ND286=0,"",(IFERROR( (IFERROR($ND286/FRACAS!$AY$1*60,0) - SUMPRODUCT( (FRACAS!$K$5:$K$9999=NF$2) * IFERROR(FRACAS!$AN$5:$AN$9999,0) ) ) / IFERROR($ND286/FRACAS!$AY$1*60,0), 1 )))</f>
        <v/>
      </c>
      <c r="NG286" s="347" t="str" cm="1">
        <f t="array" ref="NG286">IF($ND286=0,"",(IFERROR( (IFERROR($ND286/FRACAS!$AY$1*60,0) - SUMPRODUCT( (FRACAS!$K$5:$K$9999=NG$2) * IFERROR(FRACAS!$AN$5:$AN$9999,0) ) ) / IFERROR($ND286/FRACAS!$AY$1*60,0), 1 )))</f>
        <v/>
      </c>
      <c r="NH286" s="347" t="str" cm="1">
        <f t="array" ref="NH286">IF($ND286=0,"",(IFERROR( (IFERROR($ND286/FRACAS!$AY$1*60,0) - SUMPRODUCT( (FRACAS!$K$5:$K$9999=NH$2) * IFERROR(FRACAS!$AN$5:$AN$9999,0) ) ) / IFERROR($ND286/FRACAS!$AY$1*60,0), 1 )))</f>
        <v/>
      </c>
      <c r="NI286" s="347" t="str" cm="1">
        <f t="array" ref="NI286">IF($ND286=0,"",(IFERROR( (IFERROR($ND286/FRACAS!$AY$1*60,0) - SUMPRODUCT( (FRACAS!$K$5:$K$9999=NI$2) * IFERROR(FRACAS!$AN$5:$AN$9999,0) ) ) / IFERROR($ND286/FRACAS!$AY$1*60,0), 1 )))</f>
        <v/>
      </c>
      <c r="NJ286" s="347" t="str" cm="1">
        <f t="array" ref="NJ286">IF($ND286=0,"",(IFERROR( (IFERROR($ND286/FRACAS!$AY$1*60,0) - SUMPRODUCT( (FRACAS!$K$5:$K$9999=NJ$2) * IFERROR(FRACAS!$AN$5:$AN$9999,0) ) ) / IFERROR($ND286/FRACAS!$AY$1*60,0), 1 )))</f>
        <v/>
      </c>
      <c r="NK286" s="347" t="str" cm="1">
        <f t="array" ref="NK286">IF($ND286=0,"",(IFERROR( (IFERROR($ND286/FRACAS!$AY$1*60,0) - SUMPRODUCT( (FRACAS!$K$5:$K$9999=NK$2) * IFERROR(FRACAS!$AN$5:$AN$9999,0) ) ) / IFERROR($ND286/FRACAS!$AY$1*60,0), 1 )))</f>
        <v/>
      </c>
      <c r="NL286" s="347" t="str" cm="1">
        <f t="array" ref="NL286">IF($ND286=0,"",(IFERROR( (IFERROR($ND286/FRACAS!$AY$1*60,0) - SUMPRODUCT( (FRACAS!$K$5:$K$9999=NL$2) * IFERROR(FRACAS!$AN$5:$AN$9999,0) ) ) / IFERROR($ND286/FRACAS!$AY$1*60,0), 1 )))</f>
        <v/>
      </c>
      <c r="NM286" s="347" t="str" cm="1">
        <f t="array" ref="NM286">IF($ND286=0,"",(IFERROR( (IFERROR($ND286/FRACAS!$AY$1*60,0) - SUMPRODUCT( (FRACAS!$K$5:$K$9999=NM$2) * IFERROR(FRACAS!$AN$5:$AN$9999,0) ) ) / IFERROR($ND286/FRACAS!$AY$1*60,0), 1 )))</f>
        <v/>
      </c>
      <c r="NN286" s="347" t="str" cm="1">
        <f t="array" ref="NN286">IF($ND286=0,"",(IFERROR( (IFERROR($ND286/FRACAS!$AY$1*60,0) - SUMPRODUCT( (FRACAS!$K$5:$K$9999=NN$2) * IFERROR(FRACAS!$AN$5:$AN$9999,0) ) ) / IFERROR($ND286/FRACAS!$AY$1*60,0), 1 )))</f>
        <v/>
      </c>
      <c r="NO286" s="347" t="str" cm="1">
        <f t="array" ref="NO286">IF($ND286=0,"",(IFERROR( (IFERROR($ND286/FRACAS!$AY$1*60,0) - SUMPRODUCT( (FRACAS!$K$5:$K$9999=NO$2) * IFERROR(FRACAS!$AN$5:$AN$9999,0) ) ) / IFERROR($ND286/FRACAS!$AY$1*60,0), 1 )))</f>
        <v/>
      </c>
      <c r="NP286" s="347" t="str" cm="1">
        <f t="array" ref="NP286">IF($ND286=0,"",(IFERROR( (IFERROR($ND286/FRACAS!$AY$1*60,0) - SUMPRODUCT( (FRACAS!$K$5:$K$9999=NP$2) * IFERROR(FRACAS!$AN$5:$AN$9999,0) ) ) / IFERROR($ND286/FRACAS!$AY$1*60,0), 1 )))</f>
        <v/>
      </c>
      <c r="NQ286" s="347" t="str" cm="1">
        <f t="array" ref="NQ286">IF($ND286=0,"",(IFERROR( (IFERROR($ND286/FRACAS!$AY$1*60,0) - SUMPRODUCT( (FRACAS!$K$5:$K$9999=NQ$2) * IFERROR(FRACAS!$AN$5:$AN$9999,0) ) ) / IFERROR($ND286/FRACAS!$AY$1*60,0), 1 )))</f>
        <v/>
      </c>
      <c r="NR286" s="347" t="str" cm="1">
        <f t="array" ref="NR286">IF($ND286=0,"",(IFERROR( (IFERROR($ND286/FRACAS!$AY$1*60,0) - SUMPRODUCT( (FRACAS!$K$5:$K$9999=NR$2) * IFERROR(FRACAS!$AN$5:$AN$9999,0) ) ) / IFERROR($ND286/FRACAS!$AY$1*60,0), 1 )))</f>
        <v/>
      </c>
      <c r="NS286" s="347" t="str" cm="1">
        <f t="array" ref="NS286">IF($ND286=0,"",(IFERROR( (IFERROR($ND286/FRACAS!$AY$1*60,0) - SUMPRODUCT( (FRACAS!$K$5:$K$9999=NS$2) * IFERROR(FRACAS!$AN$5:$AN$9999,0) ) ) / IFERROR($ND286/FRACAS!$AY$1*60,0), 1 )))</f>
        <v/>
      </c>
      <c r="NT286" s="347" t="str" cm="1">
        <f t="array" ref="NT286">IF($ND286=0,"",(IFERROR( (IFERROR($ND286/FRACAS!$AY$1*60,0) - SUMPRODUCT( (FRACAS!$K$5:$K$9999=NT$2) * IFERROR(FRACAS!$AN$5:$AN$9999,0) ) ) / IFERROR($ND286/FRACAS!$AY$1*60,0), 1 )))</f>
        <v/>
      </c>
      <c r="NU286" s="347" t="str" cm="1">
        <f t="array" ref="NU286">IF($ND286=0,"",(IFERROR( (IFERROR($ND286/FRACAS!$AY$1*60,0) - SUMPRODUCT( (FRACAS!$K$5:$K$9999=NU$2) * IFERROR(FRACAS!$AN$5:$AN$9999,0) ) ) / IFERROR($ND286/FRACAS!$AY$1*60,0), 1 )))</f>
        <v/>
      </c>
      <c r="NV286" s="347" t="str" cm="1">
        <f t="array" ref="NV286">IF($ND286=0,"",(IFERROR( (IFERROR($ND286/FRACAS!$AY$1*60,0) - SUMPRODUCT( (FRACAS!$K$5:$K$9999=NV$2) * IFERROR(FRACAS!$AN$5:$AN$9999,0) ) ) / IFERROR($ND286/FRACAS!$AY$1*60,0), 1 )))</f>
        <v/>
      </c>
      <c r="NW286" s="347" t="str" cm="1">
        <f t="array" ref="NW286">IF($ND286=0,"",(IFERROR( (IFERROR($ND286/FRACAS!$AY$1*60,0) - SUMPRODUCT( (FRACAS!$K$5:$K$9999=NW$2) * IFERROR(FRACAS!$AN$5:$AN$9999,0) ) ) / IFERROR($ND286/FRACAS!$AY$1*60,0), 1 )))</f>
        <v/>
      </c>
      <c r="NX286" s="347" t="str" cm="1">
        <f t="array" ref="NX286">IF($ND286=0,"",(IFERROR( (IFERROR($ND286/FRACAS!$AY$1*60,0) - SUMPRODUCT( (FRACAS!$K$5:$K$9999=NX$2) * IFERROR(FRACAS!$AN$5:$AN$9999,0) ) ) / IFERROR($ND286/FRACAS!$AY$1*60,0), 1 )))</f>
        <v/>
      </c>
      <c r="NY286" s="347" t="str" cm="1">
        <f t="array" ref="NY286">IF($ND286=0,"",(IFERROR( (IFERROR($ND286/FRACAS!$AY$1*60,0) - SUMPRODUCT( (FRACAS!$K$5:$K$9999=NY$2) * IFERROR(FRACAS!$AN$5:$AN$9999,0) ) ) / IFERROR($ND286/FRACAS!$AY$1*60,0), 1 )))</f>
        <v/>
      </c>
      <c r="NZ286" s="347" t="str" cm="1">
        <f t="array" ref="NZ286">IF($ND286=0,"",(IFERROR( (IFERROR($ND286/FRACAS!$AY$1*60,0) - SUMPRODUCT( (FRACAS!$K$5:$K$9999=NZ$2) * IFERROR(FRACAS!$AN$5:$AN$9999,0) ) ) / IFERROR($ND286/FRACAS!$AY$1*60,0), 1 )))</f>
        <v/>
      </c>
      <c r="OA286" s="347" t="str" cm="1">
        <f t="array" ref="OA286">IF($ND286=0,"",(IFERROR( (IFERROR($ND286/FRACAS!$AY$1*60,0) - SUMPRODUCT( (FRACAS!$K$5:$K$9999=OA$2) * IFERROR(FRACAS!$AN$5:$AN$9999,0) ) ) / IFERROR($ND286/FRACAS!$AY$1*60,0), 1 )))</f>
        <v/>
      </c>
      <c r="OB286" s="347" t="str" cm="1">
        <f t="array" ref="OB286">IF($ND286=0,"",(IFERROR( (IFERROR($ND286/FRACAS!$AY$1*60,0) - SUMPRODUCT( (FRACAS!$K$5:$K$9999=OB$2) * IFERROR(FRACAS!$AN$5:$AN$9999,0) ) ) / IFERROR($ND286/FRACAS!$AY$1*60,0), 1 )))</f>
        <v/>
      </c>
      <c r="OC286" s="347" t="str" cm="1">
        <f t="array" ref="OC286">IF($ND286=0,"",(IFERROR( (IFERROR($ND286/FRACAS!$AY$1*60,0) - SUMPRODUCT( (FRACAS!$K$5:$K$9999=OC$2) * IFERROR(FRACAS!$AN$5:$AN$9999,0) ) ) / IFERROR($ND286/FRACAS!$AY$1*60,0), 1 )))</f>
        <v/>
      </c>
      <c r="OD286" s="347" t="str" cm="1">
        <f t="array" ref="OD286">IF($ND286=0,"",(IFERROR( (IFERROR($ND286/FRACAS!$AY$1*60,0) - SUMPRODUCT( (FRACAS!$K$5:$K$9999=OD$2) * IFERROR(FRACAS!$AN$5:$AN$9999,0) ) ) / IFERROR($ND286/FRACAS!$AY$1*60,0), 1 )))</f>
        <v/>
      </c>
      <c r="OE286" s="347" t="str" cm="1">
        <f t="array" ref="OE286">IF($ND286=0,"",(IFERROR( (IFERROR($ND286/FRACAS!$AY$1*60,0) - SUMPRODUCT( (FRACAS!$K$5:$K$9999=OE$2) * IFERROR(FRACAS!$AN$5:$AN$9999,0) ) ) / IFERROR($ND286/FRACAS!$AY$1*60,0), 1 )))</f>
        <v/>
      </c>
      <c r="OF286" s="347" t="str" cm="1">
        <f t="array" ref="OF286">IF($ND286=0,"",(IFERROR( (IFERROR($ND286/FRACAS!$AY$1*60,0) - SUMPRODUCT( (FRACAS!$K$5:$K$9999=OF$2) * IFERROR(FRACAS!$AN$5:$AN$9999,0) ) ) / IFERROR($ND286/FRACAS!$AY$1*60,0), 1 )))</f>
        <v/>
      </c>
      <c r="OG286" s="347" t="str" cm="1">
        <f t="array" ref="OG286">IF($ND286=0,"",(IFERROR( (IFERROR($ND286/FRACAS!$AY$1*60,0) - SUMPRODUCT( (FRACAS!$K$5:$K$9999=OG$2) * IFERROR(FRACAS!$AN$5:$AN$9999,0) ) ) / IFERROR($ND286/FRACAS!$AY$1*60,0), 1 )))</f>
        <v/>
      </c>
      <c r="OH286" s="347" t="str" cm="1">
        <f t="array" ref="OH286">IF($ND286=0,"",(IFERROR( (IFERROR($ND286/FRACAS!$AY$1*60,0) - SUMPRODUCT( (FRACAS!$K$5:$K$9999=OH$2) * IFERROR(FRACAS!$AN$5:$AN$9999,0) ) ) / IFERROR($ND286/FRACAS!$AY$1*60,0), 1 )))</f>
        <v/>
      </c>
      <c r="OI286" s="347" t="str" cm="1">
        <f t="array" ref="OI286">IF($ND286=0,"",(IFERROR( (IFERROR($ND286/FRACAS!$AY$1*60,0) - SUMPRODUCT( (FRACAS!$K$5:$K$9999=OI$2) * IFERROR(FRACAS!$AN$5:$AN$9999,0) ) ) / IFERROR($ND286/FRACAS!$AY$1*60,0), 1 )))</f>
        <v/>
      </c>
      <c r="OJ286" s="347" t="str" cm="1">
        <f t="array" ref="OJ286">IF($ND286=0,"",(IFERROR( (IFERROR($ND286/FRACAS!$AY$1*60,0) - SUMPRODUCT( (FRACAS!$K$5:$K$9999=OJ$2) * IFERROR(FRACAS!$AN$5:$AN$9999,0) ) ) / IFERROR($ND286/FRACAS!$AY$1*60,0), 1 )))</f>
        <v/>
      </c>
      <c r="OK286" s="347" t="str" cm="1">
        <f t="array" ref="OK286">IF($ND286=0,"",(IFERROR( (IFERROR($ND286/FRACAS!$AY$1*60,0) - SUMPRODUCT( (FRACAS!$K$5:$K$9999=OK$2) * IFERROR(FRACAS!$AN$5:$AN$9999,0) ) ) / IFERROR($ND286/FRACAS!$AY$1*60,0), 1 )))</f>
        <v/>
      </c>
      <c r="OL286" s="347" t="str" cm="1">
        <f t="array" ref="OL286">IF($ND286=0,"",(IFERROR( (IFERROR($ND286/FRACAS!$AY$1*60,0) - SUMPRODUCT( (FRACAS!$K$5:$K$9999=OL$2) * IFERROR(FRACAS!$AN$5:$AN$9999,0) ) ) / IFERROR($ND286/FRACAS!$AY$1*60,0), 1 )))</f>
        <v/>
      </c>
      <c r="OM286" s="347" t="str" cm="1">
        <f t="array" ref="OM286">IF($ND286=0,"",(IFERROR( (IFERROR($ND286/FRACAS!$AY$1*60,0) - SUMPRODUCT( (FRACAS!$K$5:$K$9999=OM$2) * IFERROR(FRACAS!$AN$5:$AN$9999,0) ) ) / IFERROR($ND286/FRACAS!$AY$1*60,0), 1 )))</f>
        <v/>
      </c>
      <c r="ON286" s="347" t="str" cm="1">
        <f t="array" ref="ON286">IF($ND286=0,"",(IFERROR( (IFERROR($ND286/FRACAS!$AY$1*60,0) - SUMPRODUCT( (FRACAS!$K$5:$K$9999=ON$2) * IFERROR(FRACAS!$AN$5:$AN$9999,0) ) ) / IFERROR($ND286/FRACAS!$AY$1*60,0), 1 )))</f>
        <v/>
      </c>
    </row>
    <row r="287" spans="2:404" ht="15" customHeight="1">
      <c r="B287" s="301" t="s">
        <v>237</v>
      </c>
      <c r="C287" s="302">
        <v>47235</v>
      </c>
      <c r="D287" s="279"/>
      <c r="E287" s="279"/>
      <c r="F287" s="279"/>
      <c r="G287" s="279"/>
      <c r="H287" s="279"/>
      <c r="I287" s="279"/>
      <c r="J287" s="279"/>
      <c r="K287" s="279"/>
      <c r="L287" s="279"/>
      <c r="M287" s="280"/>
      <c r="N287" s="305"/>
      <c r="O287" s="279"/>
      <c r="P287" s="279"/>
      <c r="Q287" s="279"/>
      <c r="R287" s="279"/>
      <c r="S287" s="279"/>
      <c r="T287" s="279"/>
      <c r="U287" s="279"/>
      <c r="V287" s="279"/>
      <c r="W287" s="279"/>
      <c r="X287" s="279"/>
      <c r="Y287" s="279"/>
      <c r="Z287" s="279"/>
      <c r="AA287" s="279"/>
      <c r="AB287" s="279"/>
      <c r="AC287" s="279"/>
      <c r="AD287" s="279"/>
      <c r="AE287" s="279"/>
      <c r="AF287" s="279"/>
      <c r="AG287" s="279"/>
      <c r="AH287" s="279"/>
      <c r="AI287" s="279"/>
      <c r="AJ287" s="279"/>
      <c r="AK287" s="279"/>
      <c r="AL287" s="279"/>
      <c r="AM287" s="279"/>
      <c r="AN287" s="279"/>
      <c r="AO287" s="279"/>
      <c r="AP287" s="279"/>
      <c r="AQ287" s="279"/>
      <c r="AR287" s="279"/>
      <c r="AS287" s="279"/>
      <c r="AT287" s="279"/>
      <c r="AU287" s="279"/>
      <c r="AV287" s="279"/>
      <c r="AW287" s="279"/>
      <c r="AX287" s="279"/>
      <c r="AY287" s="279"/>
      <c r="AZ287" s="279"/>
      <c r="BA287" s="280"/>
      <c r="BB287" s="266"/>
      <c r="BD287" s="352"/>
      <c r="BE287" s="352"/>
      <c r="BF287" s="352"/>
      <c r="BG287" s="352"/>
      <c r="BH287" s="352"/>
      <c r="BI287" s="352"/>
      <c r="BJ287" s="352"/>
      <c r="BK287" s="352"/>
      <c r="BL287" s="352"/>
      <c r="BM287" s="352"/>
      <c r="BN287" s="352"/>
      <c r="BO287" s="352"/>
      <c r="BP287" s="352"/>
      <c r="BQ287" s="352"/>
      <c r="BR287" s="352"/>
      <c r="BS287" s="352"/>
      <c r="BT287" s="352"/>
      <c r="BU287" s="352"/>
      <c r="BV287" s="352"/>
      <c r="BW287" s="352"/>
      <c r="BX287" s="352"/>
      <c r="BY287" s="352"/>
      <c r="BZ287" s="352"/>
      <c r="CA287" s="352"/>
      <c r="CB287" s="352"/>
      <c r="CC287" s="352"/>
      <c r="CD287" s="352"/>
      <c r="CE287" s="352"/>
      <c r="CF287" s="352"/>
      <c r="CG287" s="352"/>
      <c r="CH287" s="352"/>
      <c r="CI287" s="352"/>
      <c r="CJ287" s="352"/>
      <c r="CK287" s="352"/>
      <c r="CL287" s="352"/>
      <c r="CM287" s="352"/>
      <c r="CN287" s="352"/>
      <c r="CO287" s="352"/>
      <c r="CP287" s="352"/>
      <c r="CQ287" s="352"/>
      <c r="CR287" s="352"/>
      <c r="CS287" s="352"/>
      <c r="CT287" s="352"/>
      <c r="CU287" s="352"/>
      <c r="CV287" s="352"/>
      <c r="CW287" s="352"/>
      <c r="CX287" s="352"/>
      <c r="CY287" s="352"/>
      <c r="CZ287" s="352"/>
      <c r="DA287" s="352"/>
      <c r="DC287" s="266">
        <f t="shared" si="24"/>
        <v>0</v>
      </c>
      <c r="DD287" s="302" t="str">
        <f t="shared" si="25"/>
        <v/>
      </c>
      <c r="DE287" s="328" t="str">
        <f>IF(D287&gt; 0,(COUNTIFS(FRACAS!$B$5:$B$9997, D$4, FRACAS!$D$5:$D$9997, "&lt;="&amp;D287)), "" )</f>
        <v/>
      </c>
      <c r="DF287" s="282" t="str">
        <f>IF(E287&gt; 0,(COUNTIFS(FRACAS!$B$5:$B$9997, E$4, FRACAS!$D$5:$D$9997, "&lt;="&amp;E287)), "" )</f>
        <v/>
      </c>
      <c r="DG287" s="282" t="str">
        <f>IF(F287&gt; 0,(COUNTIFS(FRACAS!$B$5:$B$9997, F$4, FRACAS!$D$5:$D$9997, "&lt;="&amp;F287)), "" )</f>
        <v/>
      </c>
      <c r="DH287" s="282" t="str">
        <f>IF(G287&gt; 0,(COUNTIFS(FRACAS!$B$5:$B$9997, G$4, FRACAS!$D$5:$D$9997, "&lt;="&amp;G287)), "" )</f>
        <v/>
      </c>
      <c r="DI287" s="282" t="str">
        <f>IF(H287&gt; 0,(COUNTIFS(FRACAS!$B$5:$B$9997, H$4, FRACAS!$D$5:$D$9997, "&lt;="&amp;H287)), "" )</f>
        <v/>
      </c>
      <c r="DJ287" s="282" t="str">
        <f>IF(I287&gt; 0,(COUNTIFS(FRACAS!$B$5:$B$9997, I$4, FRACAS!$D$5:$D$9997, "&lt;="&amp;I287)), "" )</f>
        <v/>
      </c>
      <c r="DK287" s="282" t="str">
        <f>IF(J287&gt; 0,(COUNTIFS(FRACAS!$B$5:$B$9997, J$4, FRACAS!$D$5:$D$9997, "&lt;="&amp;J287)), "" )</f>
        <v/>
      </c>
      <c r="DL287" s="282" t="str">
        <f>IF(K287&gt; 0,(COUNTIFS(FRACAS!$B$5:$B$9997, K$4, FRACAS!$D$5:$D$9997, "&lt;="&amp;K287)), "" )</f>
        <v/>
      </c>
      <c r="DM287" s="282" t="str">
        <f>IF(L287&gt; 0,(COUNTIFS(FRACAS!$B$5:$B$9997, L$4, FRACAS!$D$5:$D$9997, "&lt;="&amp;L287)), "" )</f>
        <v/>
      </c>
      <c r="DN287" s="282" t="str">
        <f>IF(M287&gt; 0,(COUNTIFS(FRACAS!$B$5:$B$9997, M$4, FRACAS!$D$5:$D$9997, "&lt;="&amp;M287)), "" )</f>
        <v/>
      </c>
      <c r="DO287" s="308"/>
      <c r="DP287" s="276"/>
      <c r="DQ287" s="276"/>
      <c r="DR287" s="276"/>
      <c r="DS287" s="276"/>
      <c r="DT287" s="276"/>
      <c r="DU287" s="276"/>
      <c r="DV287" s="276"/>
      <c r="DW287" s="276"/>
      <c r="DX287" s="276"/>
      <c r="DY287" s="276"/>
      <c r="DZ287" s="276"/>
      <c r="EA287" s="276"/>
      <c r="EB287" s="276"/>
      <c r="EC287" s="276"/>
      <c r="ED287" s="276"/>
      <c r="EE287" s="276"/>
      <c r="EF287" s="276"/>
      <c r="EG287" s="276"/>
      <c r="EH287" s="276"/>
      <c r="EI287" s="276"/>
      <c r="EJ287" s="276"/>
      <c r="EK287" s="276"/>
      <c r="EL287" s="276"/>
      <c r="EM287" s="276"/>
      <c r="EN287" s="276"/>
      <c r="EO287" s="276"/>
      <c r="EP287" s="276"/>
      <c r="EQ287" s="276"/>
      <c r="ER287" s="276"/>
      <c r="ES287" s="276"/>
      <c r="ET287" s="276"/>
      <c r="EU287" s="276"/>
      <c r="EV287" s="276"/>
      <c r="EW287" s="276"/>
      <c r="EX287" s="276"/>
      <c r="EY287" s="276"/>
      <c r="EZ287" s="276"/>
      <c r="FA287" s="276"/>
      <c r="FB287" s="277"/>
      <c r="JN287" s="310"/>
      <c r="JO287" s="309"/>
      <c r="JP287" s="309"/>
      <c r="JQ287" s="309"/>
      <c r="JR287" s="309"/>
      <c r="JS287" s="309"/>
      <c r="JT287" s="309"/>
      <c r="JU287" s="309"/>
      <c r="JV287" s="309"/>
      <c r="JW287" s="309"/>
      <c r="JX287" s="309"/>
      <c r="JY287" s="309"/>
      <c r="JZ287" s="309"/>
      <c r="KA287" s="309"/>
      <c r="KB287" s="309"/>
      <c r="KC287" s="309"/>
      <c r="KD287" s="309"/>
      <c r="KE287" s="309"/>
      <c r="KF287" s="309"/>
      <c r="KG287" s="309"/>
      <c r="KH287" s="309"/>
      <c r="KI287" s="309"/>
      <c r="KJ287" s="309"/>
      <c r="KK287" s="309"/>
      <c r="KL287" s="309"/>
      <c r="KM287" s="309"/>
      <c r="KN287" s="309"/>
      <c r="KO287" s="309"/>
      <c r="KP287" s="309"/>
      <c r="KQ287" s="309"/>
      <c r="KR287" s="309"/>
      <c r="KS287" s="309"/>
      <c r="KT287" s="309"/>
      <c r="KU287" s="309"/>
      <c r="KV287" s="309"/>
      <c r="KW287" s="309"/>
      <c r="KX287" s="309"/>
      <c r="KY287" s="309"/>
      <c r="KZ287" s="309"/>
      <c r="LA287" s="309"/>
      <c r="LC287" s="302" t="str">
        <f t="shared" si="27"/>
        <v/>
      </c>
      <c r="LD287" s="354" t="str" cm="1">
        <f t="array" ref="LD287">IFERROR(
    (((D287/FRACAS!$AY$1)*60))
    /
    (((D287/FRACAS!$AY$1)*60) + SUMPRODUCT((FRACAS!$B$5:$B$9997=D$4)*(FRACAS!$D$5:$D$9997&lt;=D287)*(IFERROR(FRACAS!$AM$5:$AM$9997,0)))
    ),"")</f>
        <v/>
      </c>
      <c r="LE287" s="354" t="str" cm="1">
        <f t="array" ref="LE287">IFERROR(
    (((E287/FRACAS!$AY$1)*60))
    /
    (((E287/FRACAS!$AY$1)*60) + SUMPRODUCT((FRACAS!$B$5:$B$9997=E$4)*(FRACAS!$D$5:$D$9997&lt;=E287)*(IFERROR(FRACAS!$AM$5:$AM$9997,0)))
    ),"")</f>
        <v/>
      </c>
      <c r="LF287" s="354" t="str" cm="1">
        <f t="array" ref="LF287">IFERROR(
    (((F287/FRACAS!$AY$1)*60))
    /
    (((F287/FRACAS!$AY$1)*60) + SUMPRODUCT((FRACAS!$B$5:$B$9997=F$4)*(FRACAS!$D$5:$D$9997&lt;=F287)*(IFERROR(FRACAS!$AM$5:$AM$9997,0)))
    ),"")</f>
        <v/>
      </c>
      <c r="LG287" s="354" t="str" cm="1">
        <f t="array" ref="LG287">IFERROR(
    (((G287/FRACAS!$AY$1)*60))
    /
    (((G287/FRACAS!$AY$1)*60) + SUMPRODUCT((FRACAS!$B$5:$B$9997=G$4)*(FRACAS!$D$5:$D$9997&lt;=G287)*(IFERROR(FRACAS!$AM$5:$AM$9997,0)))
    ),"")</f>
        <v/>
      </c>
      <c r="LH287" s="354" t="str" cm="1">
        <f t="array" ref="LH287">IFERROR(
    (((H287/FRACAS!$AY$1)*60))
    /
    (((H287/FRACAS!$AY$1)*60) + SUMPRODUCT((FRACAS!$B$5:$B$9997=H$4)*(FRACAS!$D$5:$D$9997&lt;=H287)*(IFERROR(FRACAS!$AM$5:$AM$9997,0)))
    ),"")</f>
        <v/>
      </c>
      <c r="LI287" s="354" t="str" cm="1">
        <f t="array" ref="LI287">IFERROR(
    (((I287/FRACAS!$AY$1)*60))
    /
    (((I287/FRACAS!$AY$1)*60) + SUMPRODUCT((FRACAS!$B$5:$B$9997=I$4)*(FRACAS!$D$5:$D$9997&lt;=I287)*(IFERROR(FRACAS!$AM$5:$AM$9997,0)))
    ),"")</f>
        <v/>
      </c>
      <c r="LJ287" s="354" t="str" cm="1">
        <f t="array" ref="LJ287">IFERROR(
    (((J287/FRACAS!$AY$1)*60))
    /
    (((J287/FRACAS!$AY$1)*60) + SUMPRODUCT((FRACAS!$B$5:$B$9997=J$4)*(FRACAS!$D$5:$D$9997&lt;=J287)*(IFERROR(FRACAS!$AM$5:$AM$9997,0)))
    ),"")</f>
        <v/>
      </c>
      <c r="LK287" s="354" t="str" cm="1">
        <f t="array" ref="LK287">IFERROR(
    (((K287/FRACAS!$AY$1)*60))
    /
    (((K287/FRACAS!$AY$1)*60) + SUMPRODUCT((FRACAS!$B$5:$B$9997=K$4)*(FRACAS!$D$5:$D$9997&lt;=K287)*(IFERROR(FRACAS!$AM$5:$AM$9997,0)))
    ),"")</f>
        <v/>
      </c>
      <c r="LL287" s="354" t="str" cm="1">
        <f t="array" ref="LL287">IFERROR(
    (((L287/FRACAS!$AY$1)*60))
    /
    (((L287/FRACAS!$AY$1)*60) + SUMPRODUCT((FRACAS!$B$5:$B$9997=L$4)*(FRACAS!$D$5:$D$9997&lt;=L287)*(IFERROR(FRACAS!$AM$5:$AM$9997,0)))
    ),"")</f>
        <v/>
      </c>
      <c r="LM287" s="354" t="str" cm="1">
        <f t="array" ref="LM287">IFERROR(
    (((M287/FRACAS!$AY$1)*60))
    /
    (((M287/FRACAS!$AY$1)*60) + SUMPRODUCT((FRACAS!$B$5:$B$9997=M$4)*(FRACAS!$D$5:$D$9997&lt;=M287)*(IFERROR(FRACAS!$AM$5:$AM$9997,0)))
    ),"")</f>
        <v/>
      </c>
      <c r="LN287" s="308"/>
      <c r="LO287" s="276"/>
      <c r="LP287" s="276"/>
      <c r="LQ287" s="276"/>
      <c r="LR287" s="276"/>
      <c r="LS287" s="276"/>
      <c r="LT287" s="276"/>
      <c r="LU287" s="276"/>
      <c r="LV287" s="276"/>
      <c r="LW287" s="276"/>
      <c r="LX287" s="276"/>
      <c r="LY287" s="276"/>
      <c r="LZ287" s="276"/>
      <c r="MA287" s="276"/>
      <c r="MB287" s="276"/>
      <c r="MC287" s="276"/>
      <c r="MD287" s="276"/>
      <c r="ME287" s="276"/>
      <c r="MF287" s="276"/>
      <c r="MG287" s="276"/>
      <c r="MH287" s="276"/>
      <c r="MI287" s="276"/>
      <c r="MJ287" s="276"/>
      <c r="MK287" s="276"/>
      <c r="ML287" s="276"/>
      <c r="MM287" s="276"/>
      <c r="MN287" s="276"/>
      <c r="MO287" s="276"/>
      <c r="MP287" s="276"/>
      <c r="MQ287" s="276"/>
      <c r="MR287" s="276"/>
      <c r="MS287" s="276"/>
      <c r="MT287" s="276"/>
      <c r="MU287" s="276"/>
      <c r="MV287" s="276"/>
      <c r="MW287" s="276"/>
      <c r="MX287" s="276"/>
      <c r="MY287" s="276"/>
      <c r="MZ287" s="276"/>
      <c r="NA287" s="277"/>
      <c r="ND287" s="345">
        <f t="shared" si="28"/>
        <v>0</v>
      </c>
      <c r="NE287" s="346" t="str">
        <f t="shared" si="26"/>
        <v/>
      </c>
      <c r="NF287" s="347" t="str" cm="1">
        <f t="array" ref="NF287">IF($ND287=0,"",(IFERROR( (IFERROR($ND287/FRACAS!$AY$1*60,0) - SUMPRODUCT( (FRACAS!$K$5:$K$9999=NF$2) * IFERROR(FRACAS!$AN$5:$AN$9999,0) ) ) / IFERROR($ND287/FRACAS!$AY$1*60,0), 1 )))</f>
        <v/>
      </c>
      <c r="NG287" s="347" t="str" cm="1">
        <f t="array" ref="NG287">IF($ND287=0,"",(IFERROR( (IFERROR($ND287/FRACAS!$AY$1*60,0) - SUMPRODUCT( (FRACAS!$K$5:$K$9999=NG$2) * IFERROR(FRACAS!$AN$5:$AN$9999,0) ) ) / IFERROR($ND287/FRACAS!$AY$1*60,0), 1 )))</f>
        <v/>
      </c>
      <c r="NH287" s="347" t="str" cm="1">
        <f t="array" ref="NH287">IF($ND287=0,"",(IFERROR( (IFERROR($ND287/FRACAS!$AY$1*60,0) - SUMPRODUCT( (FRACAS!$K$5:$K$9999=NH$2) * IFERROR(FRACAS!$AN$5:$AN$9999,0) ) ) / IFERROR($ND287/FRACAS!$AY$1*60,0), 1 )))</f>
        <v/>
      </c>
      <c r="NI287" s="347" t="str" cm="1">
        <f t="array" ref="NI287">IF($ND287=0,"",(IFERROR( (IFERROR($ND287/FRACAS!$AY$1*60,0) - SUMPRODUCT( (FRACAS!$K$5:$K$9999=NI$2) * IFERROR(FRACAS!$AN$5:$AN$9999,0) ) ) / IFERROR($ND287/FRACAS!$AY$1*60,0), 1 )))</f>
        <v/>
      </c>
      <c r="NJ287" s="347" t="str" cm="1">
        <f t="array" ref="NJ287">IF($ND287=0,"",(IFERROR( (IFERROR($ND287/FRACAS!$AY$1*60,0) - SUMPRODUCT( (FRACAS!$K$5:$K$9999=NJ$2) * IFERROR(FRACAS!$AN$5:$AN$9999,0) ) ) / IFERROR($ND287/FRACAS!$AY$1*60,0), 1 )))</f>
        <v/>
      </c>
      <c r="NK287" s="347" t="str" cm="1">
        <f t="array" ref="NK287">IF($ND287=0,"",(IFERROR( (IFERROR($ND287/FRACAS!$AY$1*60,0) - SUMPRODUCT( (FRACAS!$K$5:$K$9999=NK$2) * IFERROR(FRACAS!$AN$5:$AN$9999,0) ) ) / IFERROR($ND287/FRACAS!$AY$1*60,0), 1 )))</f>
        <v/>
      </c>
      <c r="NL287" s="347" t="str" cm="1">
        <f t="array" ref="NL287">IF($ND287=0,"",(IFERROR( (IFERROR($ND287/FRACAS!$AY$1*60,0) - SUMPRODUCT( (FRACAS!$K$5:$K$9999=NL$2) * IFERROR(FRACAS!$AN$5:$AN$9999,0) ) ) / IFERROR($ND287/FRACAS!$AY$1*60,0), 1 )))</f>
        <v/>
      </c>
      <c r="NM287" s="347" t="str" cm="1">
        <f t="array" ref="NM287">IF($ND287=0,"",(IFERROR( (IFERROR($ND287/FRACAS!$AY$1*60,0) - SUMPRODUCT( (FRACAS!$K$5:$K$9999=NM$2) * IFERROR(FRACAS!$AN$5:$AN$9999,0) ) ) / IFERROR($ND287/FRACAS!$AY$1*60,0), 1 )))</f>
        <v/>
      </c>
      <c r="NN287" s="347" t="str" cm="1">
        <f t="array" ref="NN287">IF($ND287=0,"",(IFERROR( (IFERROR($ND287/FRACAS!$AY$1*60,0) - SUMPRODUCT( (FRACAS!$K$5:$K$9999=NN$2) * IFERROR(FRACAS!$AN$5:$AN$9999,0) ) ) / IFERROR($ND287/FRACAS!$AY$1*60,0), 1 )))</f>
        <v/>
      </c>
      <c r="NO287" s="347" t="str" cm="1">
        <f t="array" ref="NO287">IF($ND287=0,"",(IFERROR( (IFERROR($ND287/FRACAS!$AY$1*60,0) - SUMPRODUCT( (FRACAS!$K$5:$K$9999=NO$2) * IFERROR(FRACAS!$AN$5:$AN$9999,0) ) ) / IFERROR($ND287/FRACAS!$AY$1*60,0), 1 )))</f>
        <v/>
      </c>
      <c r="NP287" s="347" t="str" cm="1">
        <f t="array" ref="NP287">IF($ND287=0,"",(IFERROR( (IFERROR($ND287/FRACAS!$AY$1*60,0) - SUMPRODUCT( (FRACAS!$K$5:$K$9999=NP$2) * IFERROR(FRACAS!$AN$5:$AN$9999,0) ) ) / IFERROR($ND287/FRACAS!$AY$1*60,0), 1 )))</f>
        <v/>
      </c>
      <c r="NQ287" s="347" t="str" cm="1">
        <f t="array" ref="NQ287">IF($ND287=0,"",(IFERROR( (IFERROR($ND287/FRACAS!$AY$1*60,0) - SUMPRODUCT( (FRACAS!$K$5:$K$9999=NQ$2) * IFERROR(FRACAS!$AN$5:$AN$9999,0) ) ) / IFERROR($ND287/FRACAS!$AY$1*60,0), 1 )))</f>
        <v/>
      </c>
      <c r="NR287" s="347" t="str" cm="1">
        <f t="array" ref="NR287">IF($ND287=0,"",(IFERROR( (IFERROR($ND287/FRACAS!$AY$1*60,0) - SUMPRODUCT( (FRACAS!$K$5:$K$9999=NR$2) * IFERROR(FRACAS!$AN$5:$AN$9999,0) ) ) / IFERROR($ND287/FRACAS!$AY$1*60,0), 1 )))</f>
        <v/>
      </c>
      <c r="NS287" s="347" t="str" cm="1">
        <f t="array" ref="NS287">IF($ND287=0,"",(IFERROR( (IFERROR($ND287/FRACAS!$AY$1*60,0) - SUMPRODUCT( (FRACAS!$K$5:$K$9999=NS$2) * IFERROR(FRACAS!$AN$5:$AN$9999,0) ) ) / IFERROR($ND287/FRACAS!$AY$1*60,0), 1 )))</f>
        <v/>
      </c>
      <c r="NT287" s="347" t="str" cm="1">
        <f t="array" ref="NT287">IF($ND287=0,"",(IFERROR( (IFERROR($ND287/FRACAS!$AY$1*60,0) - SUMPRODUCT( (FRACAS!$K$5:$K$9999=NT$2) * IFERROR(FRACAS!$AN$5:$AN$9999,0) ) ) / IFERROR($ND287/FRACAS!$AY$1*60,0), 1 )))</f>
        <v/>
      </c>
      <c r="NU287" s="347" t="str" cm="1">
        <f t="array" ref="NU287">IF($ND287=0,"",(IFERROR( (IFERROR($ND287/FRACAS!$AY$1*60,0) - SUMPRODUCT( (FRACAS!$K$5:$K$9999=NU$2) * IFERROR(FRACAS!$AN$5:$AN$9999,0) ) ) / IFERROR($ND287/FRACAS!$AY$1*60,0), 1 )))</f>
        <v/>
      </c>
      <c r="NV287" s="347" t="str" cm="1">
        <f t="array" ref="NV287">IF($ND287=0,"",(IFERROR( (IFERROR($ND287/FRACAS!$AY$1*60,0) - SUMPRODUCT( (FRACAS!$K$5:$K$9999=NV$2) * IFERROR(FRACAS!$AN$5:$AN$9999,0) ) ) / IFERROR($ND287/FRACAS!$AY$1*60,0), 1 )))</f>
        <v/>
      </c>
      <c r="NW287" s="347" t="str" cm="1">
        <f t="array" ref="NW287">IF($ND287=0,"",(IFERROR( (IFERROR($ND287/FRACAS!$AY$1*60,0) - SUMPRODUCT( (FRACAS!$K$5:$K$9999=NW$2) * IFERROR(FRACAS!$AN$5:$AN$9999,0) ) ) / IFERROR($ND287/FRACAS!$AY$1*60,0), 1 )))</f>
        <v/>
      </c>
      <c r="NX287" s="347" t="str" cm="1">
        <f t="array" ref="NX287">IF($ND287=0,"",(IFERROR( (IFERROR($ND287/FRACAS!$AY$1*60,0) - SUMPRODUCT( (FRACAS!$K$5:$K$9999=NX$2) * IFERROR(FRACAS!$AN$5:$AN$9999,0) ) ) / IFERROR($ND287/FRACAS!$AY$1*60,0), 1 )))</f>
        <v/>
      </c>
      <c r="NY287" s="347" t="str" cm="1">
        <f t="array" ref="NY287">IF($ND287=0,"",(IFERROR( (IFERROR($ND287/FRACAS!$AY$1*60,0) - SUMPRODUCT( (FRACAS!$K$5:$K$9999=NY$2) * IFERROR(FRACAS!$AN$5:$AN$9999,0) ) ) / IFERROR($ND287/FRACAS!$AY$1*60,0), 1 )))</f>
        <v/>
      </c>
      <c r="NZ287" s="347" t="str" cm="1">
        <f t="array" ref="NZ287">IF($ND287=0,"",(IFERROR( (IFERROR($ND287/FRACAS!$AY$1*60,0) - SUMPRODUCT( (FRACAS!$K$5:$K$9999=NZ$2) * IFERROR(FRACAS!$AN$5:$AN$9999,0) ) ) / IFERROR($ND287/FRACAS!$AY$1*60,0), 1 )))</f>
        <v/>
      </c>
      <c r="OA287" s="347" t="str" cm="1">
        <f t="array" ref="OA287">IF($ND287=0,"",(IFERROR( (IFERROR($ND287/FRACAS!$AY$1*60,0) - SUMPRODUCT( (FRACAS!$K$5:$K$9999=OA$2) * IFERROR(FRACAS!$AN$5:$AN$9999,0) ) ) / IFERROR($ND287/FRACAS!$AY$1*60,0), 1 )))</f>
        <v/>
      </c>
      <c r="OB287" s="347" t="str" cm="1">
        <f t="array" ref="OB287">IF($ND287=0,"",(IFERROR( (IFERROR($ND287/FRACAS!$AY$1*60,0) - SUMPRODUCT( (FRACAS!$K$5:$K$9999=OB$2) * IFERROR(FRACAS!$AN$5:$AN$9999,0) ) ) / IFERROR($ND287/FRACAS!$AY$1*60,0), 1 )))</f>
        <v/>
      </c>
      <c r="OC287" s="347" t="str" cm="1">
        <f t="array" ref="OC287">IF($ND287=0,"",(IFERROR( (IFERROR($ND287/FRACAS!$AY$1*60,0) - SUMPRODUCT( (FRACAS!$K$5:$K$9999=OC$2) * IFERROR(FRACAS!$AN$5:$AN$9999,0) ) ) / IFERROR($ND287/FRACAS!$AY$1*60,0), 1 )))</f>
        <v/>
      </c>
      <c r="OD287" s="347" t="str" cm="1">
        <f t="array" ref="OD287">IF($ND287=0,"",(IFERROR( (IFERROR($ND287/FRACAS!$AY$1*60,0) - SUMPRODUCT( (FRACAS!$K$5:$K$9999=OD$2) * IFERROR(FRACAS!$AN$5:$AN$9999,0) ) ) / IFERROR($ND287/FRACAS!$AY$1*60,0), 1 )))</f>
        <v/>
      </c>
      <c r="OE287" s="347" t="str" cm="1">
        <f t="array" ref="OE287">IF($ND287=0,"",(IFERROR( (IFERROR($ND287/FRACAS!$AY$1*60,0) - SUMPRODUCT( (FRACAS!$K$5:$K$9999=OE$2) * IFERROR(FRACAS!$AN$5:$AN$9999,0) ) ) / IFERROR($ND287/FRACAS!$AY$1*60,0), 1 )))</f>
        <v/>
      </c>
      <c r="OF287" s="347" t="str" cm="1">
        <f t="array" ref="OF287">IF($ND287=0,"",(IFERROR( (IFERROR($ND287/FRACAS!$AY$1*60,0) - SUMPRODUCT( (FRACAS!$K$5:$K$9999=OF$2) * IFERROR(FRACAS!$AN$5:$AN$9999,0) ) ) / IFERROR($ND287/FRACAS!$AY$1*60,0), 1 )))</f>
        <v/>
      </c>
      <c r="OG287" s="347" t="str" cm="1">
        <f t="array" ref="OG287">IF($ND287=0,"",(IFERROR( (IFERROR($ND287/FRACAS!$AY$1*60,0) - SUMPRODUCT( (FRACAS!$K$5:$K$9999=OG$2) * IFERROR(FRACAS!$AN$5:$AN$9999,0) ) ) / IFERROR($ND287/FRACAS!$AY$1*60,0), 1 )))</f>
        <v/>
      </c>
      <c r="OH287" s="347" t="str" cm="1">
        <f t="array" ref="OH287">IF($ND287=0,"",(IFERROR( (IFERROR($ND287/FRACAS!$AY$1*60,0) - SUMPRODUCT( (FRACAS!$K$5:$K$9999=OH$2) * IFERROR(FRACAS!$AN$5:$AN$9999,0) ) ) / IFERROR($ND287/FRACAS!$AY$1*60,0), 1 )))</f>
        <v/>
      </c>
      <c r="OI287" s="347" t="str" cm="1">
        <f t="array" ref="OI287">IF($ND287=0,"",(IFERROR( (IFERROR($ND287/FRACAS!$AY$1*60,0) - SUMPRODUCT( (FRACAS!$K$5:$K$9999=OI$2) * IFERROR(FRACAS!$AN$5:$AN$9999,0) ) ) / IFERROR($ND287/FRACAS!$AY$1*60,0), 1 )))</f>
        <v/>
      </c>
      <c r="OJ287" s="347" t="str" cm="1">
        <f t="array" ref="OJ287">IF($ND287=0,"",(IFERROR( (IFERROR($ND287/FRACAS!$AY$1*60,0) - SUMPRODUCT( (FRACAS!$K$5:$K$9999=OJ$2) * IFERROR(FRACAS!$AN$5:$AN$9999,0) ) ) / IFERROR($ND287/FRACAS!$AY$1*60,0), 1 )))</f>
        <v/>
      </c>
      <c r="OK287" s="347" t="str" cm="1">
        <f t="array" ref="OK287">IF($ND287=0,"",(IFERROR( (IFERROR($ND287/FRACAS!$AY$1*60,0) - SUMPRODUCT( (FRACAS!$K$5:$K$9999=OK$2) * IFERROR(FRACAS!$AN$5:$AN$9999,0) ) ) / IFERROR($ND287/FRACAS!$AY$1*60,0), 1 )))</f>
        <v/>
      </c>
      <c r="OL287" s="347" t="str" cm="1">
        <f t="array" ref="OL287">IF($ND287=0,"",(IFERROR( (IFERROR($ND287/FRACAS!$AY$1*60,0) - SUMPRODUCT( (FRACAS!$K$5:$K$9999=OL$2) * IFERROR(FRACAS!$AN$5:$AN$9999,0) ) ) / IFERROR($ND287/FRACAS!$AY$1*60,0), 1 )))</f>
        <v/>
      </c>
      <c r="OM287" s="347" t="str" cm="1">
        <f t="array" ref="OM287">IF($ND287=0,"",(IFERROR( (IFERROR($ND287/FRACAS!$AY$1*60,0) - SUMPRODUCT( (FRACAS!$K$5:$K$9999=OM$2) * IFERROR(FRACAS!$AN$5:$AN$9999,0) ) ) / IFERROR($ND287/FRACAS!$AY$1*60,0), 1 )))</f>
        <v/>
      </c>
      <c r="ON287" s="347" t="str" cm="1">
        <f t="array" ref="ON287">IF($ND287=0,"",(IFERROR( (IFERROR($ND287/FRACAS!$AY$1*60,0) - SUMPRODUCT( (FRACAS!$K$5:$K$9999=ON$2) * IFERROR(FRACAS!$AN$5:$AN$9999,0) ) ) / IFERROR($ND287/FRACAS!$AY$1*60,0), 1 )))</f>
        <v/>
      </c>
    </row>
    <row r="288" spans="2:404" ht="15" customHeight="1">
      <c r="B288" s="301" t="s">
        <v>238</v>
      </c>
      <c r="C288" s="302">
        <v>47242</v>
      </c>
      <c r="D288" s="279"/>
      <c r="E288" s="279"/>
      <c r="F288" s="279"/>
      <c r="G288" s="279"/>
      <c r="H288" s="279"/>
      <c r="I288" s="279"/>
      <c r="J288" s="279"/>
      <c r="K288" s="279"/>
      <c r="L288" s="279"/>
      <c r="M288" s="280"/>
      <c r="N288" s="305"/>
      <c r="O288" s="279"/>
      <c r="P288" s="279"/>
      <c r="Q288" s="279"/>
      <c r="R288" s="279"/>
      <c r="S288" s="279"/>
      <c r="T288" s="279"/>
      <c r="U288" s="279"/>
      <c r="V288" s="279"/>
      <c r="W288" s="279"/>
      <c r="X288" s="279"/>
      <c r="Y288" s="279"/>
      <c r="Z288" s="279"/>
      <c r="AA288" s="279"/>
      <c r="AB288" s="279"/>
      <c r="AC288" s="279"/>
      <c r="AD288" s="279"/>
      <c r="AE288" s="279"/>
      <c r="AF288" s="279"/>
      <c r="AG288" s="279"/>
      <c r="AH288" s="279"/>
      <c r="AI288" s="279"/>
      <c r="AJ288" s="279"/>
      <c r="AK288" s="279"/>
      <c r="AL288" s="279"/>
      <c r="AM288" s="279"/>
      <c r="AN288" s="279"/>
      <c r="AO288" s="279"/>
      <c r="AP288" s="279"/>
      <c r="AQ288" s="279"/>
      <c r="AR288" s="279"/>
      <c r="AS288" s="279"/>
      <c r="AT288" s="279"/>
      <c r="AU288" s="279"/>
      <c r="AV288" s="279"/>
      <c r="AW288" s="279"/>
      <c r="AX288" s="279"/>
      <c r="AY288" s="279"/>
      <c r="AZ288" s="279"/>
      <c r="BA288" s="280"/>
      <c r="BB288" s="266"/>
      <c r="BD288" s="352"/>
      <c r="BE288" s="352"/>
      <c r="BF288" s="352"/>
      <c r="BG288" s="352"/>
      <c r="BH288" s="352"/>
      <c r="BI288" s="352"/>
      <c r="BJ288" s="352"/>
      <c r="BK288" s="352"/>
      <c r="BL288" s="352"/>
      <c r="BM288" s="352"/>
      <c r="BN288" s="352"/>
      <c r="BO288" s="352"/>
      <c r="BP288" s="352"/>
      <c r="BQ288" s="352"/>
      <c r="BR288" s="352"/>
      <c r="BS288" s="352"/>
      <c r="BT288" s="352"/>
      <c r="BU288" s="352"/>
      <c r="BV288" s="352"/>
      <c r="BW288" s="352"/>
      <c r="BX288" s="352"/>
      <c r="BY288" s="352"/>
      <c r="BZ288" s="352"/>
      <c r="CA288" s="352"/>
      <c r="CB288" s="352"/>
      <c r="CC288" s="352"/>
      <c r="CD288" s="352"/>
      <c r="CE288" s="352"/>
      <c r="CF288" s="352"/>
      <c r="CG288" s="352"/>
      <c r="CH288" s="352"/>
      <c r="CI288" s="352"/>
      <c r="CJ288" s="352"/>
      <c r="CK288" s="352"/>
      <c r="CL288" s="352"/>
      <c r="CM288" s="352"/>
      <c r="CN288" s="352"/>
      <c r="CO288" s="352"/>
      <c r="CP288" s="352"/>
      <c r="CQ288" s="352"/>
      <c r="CR288" s="352"/>
      <c r="CS288" s="352"/>
      <c r="CT288" s="352"/>
      <c r="CU288" s="352"/>
      <c r="CV288" s="352"/>
      <c r="CW288" s="352"/>
      <c r="CX288" s="352"/>
      <c r="CY288" s="352"/>
      <c r="CZ288" s="352"/>
      <c r="DA288" s="352"/>
      <c r="DC288" s="266">
        <f t="shared" si="24"/>
        <v>0</v>
      </c>
      <c r="DD288" s="302" t="str">
        <f t="shared" si="25"/>
        <v/>
      </c>
      <c r="DE288" s="328" t="str">
        <f>IF(D288&gt; 0,(COUNTIFS(FRACAS!$B$5:$B$9997, D$4, FRACAS!$D$5:$D$9997, "&lt;="&amp;D288)), "" )</f>
        <v/>
      </c>
      <c r="DF288" s="282" t="str">
        <f>IF(E288&gt; 0,(COUNTIFS(FRACAS!$B$5:$B$9997, E$4, FRACAS!$D$5:$D$9997, "&lt;="&amp;E288)), "" )</f>
        <v/>
      </c>
      <c r="DG288" s="282" t="str">
        <f>IF(F288&gt; 0,(COUNTIFS(FRACAS!$B$5:$B$9997, F$4, FRACAS!$D$5:$D$9997, "&lt;="&amp;F288)), "" )</f>
        <v/>
      </c>
      <c r="DH288" s="282" t="str">
        <f>IF(G288&gt; 0,(COUNTIFS(FRACAS!$B$5:$B$9997, G$4, FRACAS!$D$5:$D$9997, "&lt;="&amp;G288)), "" )</f>
        <v/>
      </c>
      <c r="DI288" s="282" t="str">
        <f>IF(H288&gt; 0,(COUNTIFS(FRACAS!$B$5:$B$9997, H$4, FRACAS!$D$5:$D$9997, "&lt;="&amp;H288)), "" )</f>
        <v/>
      </c>
      <c r="DJ288" s="282" t="str">
        <f>IF(I288&gt; 0,(COUNTIFS(FRACAS!$B$5:$B$9997, I$4, FRACAS!$D$5:$D$9997, "&lt;="&amp;I288)), "" )</f>
        <v/>
      </c>
      <c r="DK288" s="282" t="str">
        <f>IF(J288&gt; 0,(COUNTIFS(FRACAS!$B$5:$B$9997, J$4, FRACAS!$D$5:$D$9997, "&lt;="&amp;J288)), "" )</f>
        <v/>
      </c>
      <c r="DL288" s="282" t="str">
        <f>IF(K288&gt; 0,(COUNTIFS(FRACAS!$B$5:$B$9997, K$4, FRACAS!$D$5:$D$9997, "&lt;="&amp;K288)), "" )</f>
        <v/>
      </c>
      <c r="DM288" s="282" t="str">
        <f>IF(L288&gt; 0,(COUNTIFS(FRACAS!$B$5:$B$9997, L$4, FRACAS!$D$5:$D$9997, "&lt;="&amp;L288)), "" )</f>
        <v/>
      </c>
      <c r="DN288" s="282" t="str">
        <f>IF(M288&gt; 0,(COUNTIFS(FRACAS!$B$5:$B$9997, M$4, FRACAS!$D$5:$D$9997, "&lt;="&amp;M288)), "" )</f>
        <v/>
      </c>
      <c r="DO288" s="308"/>
      <c r="DP288" s="276"/>
      <c r="DQ288" s="276"/>
      <c r="DR288" s="276"/>
      <c r="DS288" s="276"/>
      <c r="DT288" s="276"/>
      <c r="DU288" s="276"/>
      <c r="DV288" s="276"/>
      <c r="DW288" s="276"/>
      <c r="DX288" s="276"/>
      <c r="DY288" s="276"/>
      <c r="DZ288" s="276"/>
      <c r="EA288" s="276"/>
      <c r="EB288" s="276"/>
      <c r="EC288" s="276"/>
      <c r="ED288" s="276"/>
      <c r="EE288" s="276"/>
      <c r="EF288" s="276"/>
      <c r="EG288" s="276"/>
      <c r="EH288" s="276"/>
      <c r="EI288" s="276"/>
      <c r="EJ288" s="276"/>
      <c r="EK288" s="276"/>
      <c r="EL288" s="276"/>
      <c r="EM288" s="276"/>
      <c r="EN288" s="276"/>
      <c r="EO288" s="276"/>
      <c r="EP288" s="276"/>
      <c r="EQ288" s="276"/>
      <c r="ER288" s="276"/>
      <c r="ES288" s="276"/>
      <c r="ET288" s="276"/>
      <c r="EU288" s="276"/>
      <c r="EV288" s="276"/>
      <c r="EW288" s="276"/>
      <c r="EX288" s="276"/>
      <c r="EY288" s="276"/>
      <c r="EZ288" s="276"/>
      <c r="FA288" s="276"/>
      <c r="FB288" s="277"/>
      <c r="JN288" s="310"/>
      <c r="JO288" s="309"/>
      <c r="JP288" s="309"/>
      <c r="JQ288" s="309"/>
      <c r="JR288" s="309"/>
      <c r="JS288" s="309"/>
      <c r="JT288" s="309"/>
      <c r="JU288" s="309"/>
      <c r="JV288" s="309"/>
      <c r="JW288" s="309"/>
      <c r="JX288" s="309"/>
      <c r="JY288" s="309"/>
      <c r="JZ288" s="309"/>
      <c r="KA288" s="309"/>
      <c r="KB288" s="309"/>
      <c r="KC288" s="309"/>
      <c r="KD288" s="309"/>
      <c r="KE288" s="309"/>
      <c r="KF288" s="309"/>
      <c r="KG288" s="309"/>
      <c r="KH288" s="309"/>
      <c r="KI288" s="309"/>
      <c r="KJ288" s="309"/>
      <c r="KK288" s="309"/>
      <c r="KL288" s="309"/>
      <c r="KM288" s="309"/>
      <c r="KN288" s="309"/>
      <c r="KO288" s="309"/>
      <c r="KP288" s="309"/>
      <c r="KQ288" s="309"/>
      <c r="KR288" s="309"/>
      <c r="KS288" s="309"/>
      <c r="KT288" s="309"/>
      <c r="KU288" s="309"/>
      <c r="KV288" s="309"/>
      <c r="KW288" s="309"/>
      <c r="KX288" s="309"/>
      <c r="KY288" s="309"/>
      <c r="KZ288" s="309"/>
      <c r="LA288" s="309"/>
      <c r="LC288" s="302" t="str">
        <f t="shared" si="27"/>
        <v/>
      </c>
      <c r="LD288" s="354" t="str" cm="1">
        <f t="array" ref="LD288">IFERROR(
    (((D288/FRACAS!$AY$1)*60))
    /
    (((D288/FRACAS!$AY$1)*60) + SUMPRODUCT((FRACAS!$B$5:$B$9997=D$4)*(FRACAS!$D$5:$D$9997&lt;=D288)*(IFERROR(FRACAS!$AM$5:$AM$9997,0)))
    ),"")</f>
        <v/>
      </c>
      <c r="LE288" s="354" t="str" cm="1">
        <f t="array" ref="LE288">IFERROR(
    (((E288/FRACAS!$AY$1)*60))
    /
    (((E288/FRACAS!$AY$1)*60) + SUMPRODUCT((FRACAS!$B$5:$B$9997=E$4)*(FRACAS!$D$5:$D$9997&lt;=E288)*(IFERROR(FRACAS!$AM$5:$AM$9997,0)))
    ),"")</f>
        <v/>
      </c>
      <c r="LF288" s="354" t="str" cm="1">
        <f t="array" ref="LF288">IFERROR(
    (((F288/FRACAS!$AY$1)*60))
    /
    (((F288/FRACAS!$AY$1)*60) + SUMPRODUCT((FRACAS!$B$5:$B$9997=F$4)*(FRACAS!$D$5:$D$9997&lt;=F288)*(IFERROR(FRACAS!$AM$5:$AM$9997,0)))
    ),"")</f>
        <v/>
      </c>
      <c r="LG288" s="354" t="str" cm="1">
        <f t="array" ref="LG288">IFERROR(
    (((G288/FRACAS!$AY$1)*60))
    /
    (((G288/FRACAS!$AY$1)*60) + SUMPRODUCT((FRACAS!$B$5:$B$9997=G$4)*(FRACAS!$D$5:$D$9997&lt;=G288)*(IFERROR(FRACAS!$AM$5:$AM$9997,0)))
    ),"")</f>
        <v/>
      </c>
      <c r="LH288" s="354" t="str" cm="1">
        <f t="array" ref="LH288">IFERROR(
    (((H288/FRACAS!$AY$1)*60))
    /
    (((H288/FRACAS!$AY$1)*60) + SUMPRODUCT((FRACAS!$B$5:$B$9997=H$4)*(FRACAS!$D$5:$D$9997&lt;=H288)*(IFERROR(FRACAS!$AM$5:$AM$9997,0)))
    ),"")</f>
        <v/>
      </c>
      <c r="LI288" s="354" t="str" cm="1">
        <f t="array" ref="LI288">IFERROR(
    (((I288/FRACAS!$AY$1)*60))
    /
    (((I288/FRACAS!$AY$1)*60) + SUMPRODUCT((FRACAS!$B$5:$B$9997=I$4)*(FRACAS!$D$5:$D$9997&lt;=I288)*(IFERROR(FRACAS!$AM$5:$AM$9997,0)))
    ),"")</f>
        <v/>
      </c>
      <c r="LJ288" s="354" t="str" cm="1">
        <f t="array" ref="LJ288">IFERROR(
    (((J288/FRACAS!$AY$1)*60))
    /
    (((J288/FRACAS!$AY$1)*60) + SUMPRODUCT((FRACAS!$B$5:$B$9997=J$4)*(FRACAS!$D$5:$D$9997&lt;=J288)*(IFERROR(FRACAS!$AM$5:$AM$9997,0)))
    ),"")</f>
        <v/>
      </c>
      <c r="LK288" s="354" t="str" cm="1">
        <f t="array" ref="LK288">IFERROR(
    (((K288/FRACAS!$AY$1)*60))
    /
    (((K288/FRACAS!$AY$1)*60) + SUMPRODUCT((FRACAS!$B$5:$B$9997=K$4)*(FRACAS!$D$5:$D$9997&lt;=K288)*(IFERROR(FRACAS!$AM$5:$AM$9997,0)))
    ),"")</f>
        <v/>
      </c>
      <c r="LL288" s="354" t="str" cm="1">
        <f t="array" ref="LL288">IFERROR(
    (((L288/FRACAS!$AY$1)*60))
    /
    (((L288/FRACAS!$AY$1)*60) + SUMPRODUCT((FRACAS!$B$5:$B$9997=L$4)*(FRACAS!$D$5:$D$9997&lt;=L288)*(IFERROR(FRACAS!$AM$5:$AM$9997,0)))
    ),"")</f>
        <v/>
      </c>
      <c r="LM288" s="354" t="str" cm="1">
        <f t="array" ref="LM288">IFERROR(
    (((M288/FRACAS!$AY$1)*60))
    /
    (((M288/FRACAS!$AY$1)*60) + SUMPRODUCT((FRACAS!$B$5:$B$9997=M$4)*(FRACAS!$D$5:$D$9997&lt;=M288)*(IFERROR(FRACAS!$AM$5:$AM$9997,0)))
    ),"")</f>
        <v/>
      </c>
      <c r="LN288" s="308"/>
      <c r="LO288" s="276"/>
      <c r="LP288" s="276"/>
      <c r="LQ288" s="276"/>
      <c r="LR288" s="276"/>
      <c r="LS288" s="276"/>
      <c r="LT288" s="276"/>
      <c r="LU288" s="276"/>
      <c r="LV288" s="276"/>
      <c r="LW288" s="276"/>
      <c r="LX288" s="276"/>
      <c r="LY288" s="276"/>
      <c r="LZ288" s="276"/>
      <c r="MA288" s="276"/>
      <c r="MB288" s="276"/>
      <c r="MC288" s="276"/>
      <c r="MD288" s="276"/>
      <c r="ME288" s="276"/>
      <c r="MF288" s="276"/>
      <c r="MG288" s="276"/>
      <c r="MH288" s="276"/>
      <c r="MI288" s="276"/>
      <c r="MJ288" s="276"/>
      <c r="MK288" s="276"/>
      <c r="ML288" s="276"/>
      <c r="MM288" s="276"/>
      <c r="MN288" s="276"/>
      <c r="MO288" s="276"/>
      <c r="MP288" s="276"/>
      <c r="MQ288" s="276"/>
      <c r="MR288" s="276"/>
      <c r="MS288" s="276"/>
      <c r="MT288" s="276"/>
      <c r="MU288" s="276"/>
      <c r="MV288" s="276"/>
      <c r="MW288" s="276"/>
      <c r="MX288" s="276"/>
      <c r="MY288" s="276"/>
      <c r="MZ288" s="276"/>
      <c r="NA288" s="277"/>
      <c r="ND288" s="345">
        <f t="shared" si="28"/>
        <v>0</v>
      </c>
      <c r="NE288" s="346" t="str">
        <f t="shared" si="26"/>
        <v/>
      </c>
      <c r="NF288" s="347" t="str" cm="1">
        <f t="array" ref="NF288">IF($ND288=0,"",(IFERROR( (IFERROR($ND288/FRACAS!$AY$1*60,0) - SUMPRODUCT( (FRACAS!$K$5:$K$9999=NF$2) * IFERROR(FRACAS!$AN$5:$AN$9999,0) ) ) / IFERROR($ND288/FRACAS!$AY$1*60,0), 1 )))</f>
        <v/>
      </c>
      <c r="NG288" s="347" t="str" cm="1">
        <f t="array" ref="NG288">IF($ND288=0,"",(IFERROR( (IFERROR($ND288/FRACAS!$AY$1*60,0) - SUMPRODUCT( (FRACAS!$K$5:$K$9999=NG$2) * IFERROR(FRACAS!$AN$5:$AN$9999,0) ) ) / IFERROR($ND288/FRACAS!$AY$1*60,0), 1 )))</f>
        <v/>
      </c>
      <c r="NH288" s="347" t="str" cm="1">
        <f t="array" ref="NH288">IF($ND288=0,"",(IFERROR( (IFERROR($ND288/FRACAS!$AY$1*60,0) - SUMPRODUCT( (FRACAS!$K$5:$K$9999=NH$2) * IFERROR(FRACAS!$AN$5:$AN$9999,0) ) ) / IFERROR($ND288/FRACAS!$AY$1*60,0), 1 )))</f>
        <v/>
      </c>
      <c r="NI288" s="347" t="str" cm="1">
        <f t="array" ref="NI288">IF($ND288=0,"",(IFERROR( (IFERROR($ND288/FRACAS!$AY$1*60,0) - SUMPRODUCT( (FRACAS!$K$5:$K$9999=NI$2) * IFERROR(FRACAS!$AN$5:$AN$9999,0) ) ) / IFERROR($ND288/FRACAS!$AY$1*60,0), 1 )))</f>
        <v/>
      </c>
      <c r="NJ288" s="347" t="str" cm="1">
        <f t="array" ref="NJ288">IF($ND288=0,"",(IFERROR( (IFERROR($ND288/FRACAS!$AY$1*60,0) - SUMPRODUCT( (FRACAS!$K$5:$K$9999=NJ$2) * IFERROR(FRACAS!$AN$5:$AN$9999,0) ) ) / IFERROR($ND288/FRACAS!$AY$1*60,0), 1 )))</f>
        <v/>
      </c>
      <c r="NK288" s="347" t="str" cm="1">
        <f t="array" ref="NK288">IF($ND288=0,"",(IFERROR( (IFERROR($ND288/FRACAS!$AY$1*60,0) - SUMPRODUCT( (FRACAS!$K$5:$K$9999=NK$2) * IFERROR(FRACAS!$AN$5:$AN$9999,0) ) ) / IFERROR($ND288/FRACAS!$AY$1*60,0), 1 )))</f>
        <v/>
      </c>
      <c r="NL288" s="347" t="str" cm="1">
        <f t="array" ref="NL288">IF($ND288=0,"",(IFERROR( (IFERROR($ND288/FRACAS!$AY$1*60,0) - SUMPRODUCT( (FRACAS!$K$5:$K$9999=NL$2) * IFERROR(FRACAS!$AN$5:$AN$9999,0) ) ) / IFERROR($ND288/FRACAS!$AY$1*60,0), 1 )))</f>
        <v/>
      </c>
      <c r="NM288" s="347" t="str" cm="1">
        <f t="array" ref="NM288">IF($ND288=0,"",(IFERROR( (IFERROR($ND288/FRACAS!$AY$1*60,0) - SUMPRODUCT( (FRACAS!$K$5:$K$9999=NM$2) * IFERROR(FRACAS!$AN$5:$AN$9999,0) ) ) / IFERROR($ND288/FRACAS!$AY$1*60,0), 1 )))</f>
        <v/>
      </c>
      <c r="NN288" s="347" t="str" cm="1">
        <f t="array" ref="NN288">IF($ND288=0,"",(IFERROR( (IFERROR($ND288/FRACAS!$AY$1*60,0) - SUMPRODUCT( (FRACAS!$K$5:$K$9999=NN$2) * IFERROR(FRACAS!$AN$5:$AN$9999,0) ) ) / IFERROR($ND288/FRACAS!$AY$1*60,0), 1 )))</f>
        <v/>
      </c>
      <c r="NO288" s="347" t="str" cm="1">
        <f t="array" ref="NO288">IF($ND288=0,"",(IFERROR( (IFERROR($ND288/FRACAS!$AY$1*60,0) - SUMPRODUCT( (FRACAS!$K$5:$K$9999=NO$2) * IFERROR(FRACAS!$AN$5:$AN$9999,0) ) ) / IFERROR($ND288/FRACAS!$AY$1*60,0), 1 )))</f>
        <v/>
      </c>
      <c r="NP288" s="347" t="str" cm="1">
        <f t="array" ref="NP288">IF($ND288=0,"",(IFERROR( (IFERROR($ND288/FRACAS!$AY$1*60,0) - SUMPRODUCT( (FRACAS!$K$5:$K$9999=NP$2) * IFERROR(FRACAS!$AN$5:$AN$9999,0) ) ) / IFERROR($ND288/FRACAS!$AY$1*60,0), 1 )))</f>
        <v/>
      </c>
      <c r="NQ288" s="347" t="str" cm="1">
        <f t="array" ref="NQ288">IF($ND288=0,"",(IFERROR( (IFERROR($ND288/FRACAS!$AY$1*60,0) - SUMPRODUCT( (FRACAS!$K$5:$K$9999=NQ$2) * IFERROR(FRACAS!$AN$5:$AN$9999,0) ) ) / IFERROR($ND288/FRACAS!$AY$1*60,0), 1 )))</f>
        <v/>
      </c>
      <c r="NR288" s="347" t="str" cm="1">
        <f t="array" ref="NR288">IF($ND288=0,"",(IFERROR( (IFERROR($ND288/FRACAS!$AY$1*60,0) - SUMPRODUCT( (FRACAS!$K$5:$K$9999=NR$2) * IFERROR(FRACAS!$AN$5:$AN$9999,0) ) ) / IFERROR($ND288/FRACAS!$AY$1*60,0), 1 )))</f>
        <v/>
      </c>
      <c r="NS288" s="347" t="str" cm="1">
        <f t="array" ref="NS288">IF($ND288=0,"",(IFERROR( (IFERROR($ND288/FRACAS!$AY$1*60,0) - SUMPRODUCT( (FRACAS!$K$5:$K$9999=NS$2) * IFERROR(FRACAS!$AN$5:$AN$9999,0) ) ) / IFERROR($ND288/FRACAS!$AY$1*60,0), 1 )))</f>
        <v/>
      </c>
      <c r="NT288" s="347" t="str" cm="1">
        <f t="array" ref="NT288">IF($ND288=0,"",(IFERROR( (IFERROR($ND288/FRACAS!$AY$1*60,0) - SUMPRODUCT( (FRACAS!$K$5:$K$9999=NT$2) * IFERROR(FRACAS!$AN$5:$AN$9999,0) ) ) / IFERROR($ND288/FRACAS!$AY$1*60,0), 1 )))</f>
        <v/>
      </c>
      <c r="NU288" s="347" t="str" cm="1">
        <f t="array" ref="NU288">IF($ND288=0,"",(IFERROR( (IFERROR($ND288/FRACAS!$AY$1*60,0) - SUMPRODUCT( (FRACAS!$K$5:$K$9999=NU$2) * IFERROR(FRACAS!$AN$5:$AN$9999,0) ) ) / IFERROR($ND288/FRACAS!$AY$1*60,0), 1 )))</f>
        <v/>
      </c>
      <c r="NV288" s="347" t="str" cm="1">
        <f t="array" ref="NV288">IF($ND288=0,"",(IFERROR( (IFERROR($ND288/FRACAS!$AY$1*60,0) - SUMPRODUCT( (FRACAS!$K$5:$K$9999=NV$2) * IFERROR(FRACAS!$AN$5:$AN$9999,0) ) ) / IFERROR($ND288/FRACAS!$AY$1*60,0), 1 )))</f>
        <v/>
      </c>
      <c r="NW288" s="347" t="str" cm="1">
        <f t="array" ref="NW288">IF($ND288=0,"",(IFERROR( (IFERROR($ND288/FRACAS!$AY$1*60,0) - SUMPRODUCT( (FRACAS!$K$5:$K$9999=NW$2) * IFERROR(FRACAS!$AN$5:$AN$9999,0) ) ) / IFERROR($ND288/FRACAS!$AY$1*60,0), 1 )))</f>
        <v/>
      </c>
      <c r="NX288" s="347" t="str" cm="1">
        <f t="array" ref="NX288">IF($ND288=0,"",(IFERROR( (IFERROR($ND288/FRACAS!$AY$1*60,0) - SUMPRODUCT( (FRACAS!$K$5:$K$9999=NX$2) * IFERROR(FRACAS!$AN$5:$AN$9999,0) ) ) / IFERROR($ND288/FRACAS!$AY$1*60,0), 1 )))</f>
        <v/>
      </c>
      <c r="NY288" s="347" t="str" cm="1">
        <f t="array" ref="NY288">IF($ND288=0,"",(IFERROR( (IFERROR($ND288/FRACAS!$AY$1*60,0) - SUMPRODUCT( (FRACAS!$K$5:$K$9999=NY$2) * IFERROR(FRACAS!$AN$5:$AN$9999,0) ) ) / IFERROR($ND288/FRACAS!$AY$1*60,0), 1 )))</f>
        <v/>
      </c>
      <c r="NZ288" s="347" t="str" cm="1">
        <f t="array" ref="NZ288">IF($ND288=0,"",(IFERROR( (IFERROR($ND288/FRACAS!$AY$1*60,0) - SUMPRODUCT( (FRACAS!$K$5:$K$9999=NZ$2) * IFERROR(FRACAS!$AN$5:$AN$9999,0) ) ) / IFERROR($ND288/FRACAS!$AY$1*60,0), 1 )))</f>
        <v/>
      </c>
      <c r="OA288" s="347" t="str" cm="1">
        <f t="array" ref="OA288">IF($ND288=0,"",(IFERROR( (IFERROR($ND288/FRACAS!$AY$1*60,0) - SUMPRODUCT( (FRACAS!$K$5:$K$9999=OA$2) * IFERROR(FRACAS!$AN$5:$AN$9999,0) ) ) / IFERROR($ND288/FRACAS!$AY$1*60,0), 1 )))</f>
        <v/>
      </c>
      <c r="OB288" s="347" t="str" cm="1">
        <f t="array" ref="OB288">IF($ND288=0,"",(IFERROR( (IFERROR($ND288/FRACAS!$AY$1*60,0) - SUMPRODUCT( (FRACAS!$K$5:$K$9999=OB$2) * IFERROR(FRACAS!$AN$5:$AN$9999,0) ) ) / IFERROR($ND288/FRACAS!$AY$1*60,0), 1 )))</f>
        <v/>
      </c>
      <c r="OC288" s="347" t="str" cm="1">
        <f t="array" ref="OC288">IF($ND288=0,"",(IFERROR( (IFERROR($ND288/FRACAS!$AY$1*60,0) - SUMPRODUCT( (FRACAS!$K$5:$K$9999=OC$2) * IFERROR(FRACAS!$AN$5:$AN$9999,0) ) ) / IFERROR($ND288/FRACAS!$AY$1*60,0), 1 )))</f>
        <v/>
      </c>
      <c r="OD288" s="347" t="str" cm="1">
        <f t="array" ref="OD288">IF($ND288=0,"",(IFERROR( (IFERROR($ND288/FRACAS!$AY$1*60,0) - SUMPRODUCT( (FRACAS!$K$5:$K$9999=OD$2) * IFERROR(FRACAS!$AN$5:$AN$9999,0) ) ) / IFERROR($ND288/FRACAS!$AY$1*60,0), 1 )))</f>
        <v/>
      </c>
      <c r="OE288" s="347" t="str" cm="1">
        <f t="array" ref="OE288">IF($ND288=0,"",(IFERROR( (IFERROR($ND288/FRACAS!$AY$1*60,0) - SUMPRODUCT( (FRACAS!$K$5:$K$9999=OE$2) * IFERROR(FRACAS!$AN$5:$AN$9999,0) ) ) / IFERROR($ND288/FRACAS!$AY$1*60,0), 1 )))</f>
        <v/>
      </c>
      <c r="OF288" s="347" t="str" cm="1">
        <f t="array" ref="OF288">IF($ND288=0,"",(IFERROR( (IFERROR($ND288/FRACAS!$AY$1*60,0) - SUMPRODUCT( (FRACAS!$K$5:$K$9999=OF$2) * IFERROR(FRACAS!$AN$5:$AN$9999,0) ) ) / IFERROR($ND288/FRACAS!$AY$1*60,0), 1 )))</f>
        <v/>
      </c>
      <c r="OG288" s="347" t="str" cm="1">
        <f t="array" ref="OG288">IF($ND288=0,"",(IFERROR( (IFERROR($ND288/FRACAS!$AY$1*60,0) - SUMPRODUCT( (FRACAS!$K$5:$K$9999=OG$2) * IFERROR(FRACAS!$AN$5:$AN$9999,0) ) ) / IFERROR($ND288/FRACAS!$AY$1*60,0), 1 )))</f>
        <v/>
      </c>
      <c r="OH288" s="347" t="str" cm="1">
        <f t="array" ref="OH288">IF($ND288=0,"",(IFERROR( (IFERROR($ND288/FRACAS!$AY$1*60,0) - SUMPRODUCT( (FRACAS!$K$5:$K$9999=OH$2) * IFERROR(FRACAS!$AN$5:$AN$9999,0) ) ) / IFERROR($ND288/FRACAS!$AY$1*60,0), 1 )))</f>
        <v/>
      </c>
      <c r="OI288" s="347" t="str" cm="1">
        <f t="array" ref="OI288">IF($ND288=0,"",(IFERROR( (IFERROR($ND288/FRACAS!$AY$1*60,0) - SUMPRODUCT( (FRACAS!$K$5:$K$9999=OI$2) * IFERROR(FRACAS!$AN$5:$AN$9999,0) ) ) / IFERROR($ND288/FRACAS!$AY$1*60,0), 1 )))</f>
        <v/>
      </c>
      <c r="OJ288" s="347" t="str" cm="1">
        <f t="array" ref="OJ288">IF($ND288=0,"",(IFERROR( (IFERROR($ND288/FRACAS!$AY$1*60,0) - SUMPRODUCT( (FRACAS!$K$5:$K$9999=OJ$2) * IFERROR(FRACAS!$AN$5:$AN$9999,0) ) ) / IFERROR($ND288/FRACAS!$AY$1*60,0), 1 )))</f>
        <v/>
      </c>
      <c r="OK288" s="347" t="str" cm="1">
        <f t="array" ref="OK288">IF($ND288=0,"",(IFERROR( (IFERROR($ND288/FRACAS!$AY$1*60,0) - SUMPRODUCT( (FRACAS!$K$5:$K$9999=OK$2) * IFERROR(FRACAS!$AN$5:$AN$9999,0) ) ) / IFERROR($ND288/FRACAS!$AY$1*60,0), 1 )))</f>
        <v/>
      </c>
      <c r="OL288" s="347" t="str" cm="1">
        <f t="array" ref="OL288">IF($ND288=0,"",(IFERROR( (IFERROR($ND288/FRACAS!$AY$1*60,0) - SUMPRODUCT( (FRACAS!$K$5:$K$9999=OL$2) * IFERROR(FRACAS!$AN$5:$AN$9999,0) ) ) / IFERROR($ND288/FRACAS!$AY$1*60,0), 1 )))</f>
        <v/>
      </c>
      <c r="OM288" s="347" t="str" cm="1">
        <f t="array" ref="OM288">IF($ND288=0,"",(IFERROR( (IFERROR($ND288/FRACAS!$AY$1*60,0) - SUMPRODUCT( (FRACAS!$K$5:$K$9999=OM$2) * IFERROR(FRACAS!$AN$5:$AN$9999,0) ) ) / IFERROR($ND288/FRACAS!$AY$1*60,0), 1 )))</f>
        <v/>
      </c>
      <c r="ON288" s="347" t="str" cm="1">
        <f t="array" ref="ON288">IF($ND288=0,"",(IFERROR( (IFERROR($ND288/FRACAS!$AY$1*60,0) - SUMPRODUCT( (FRACAS!$K$5:$K$9999=ON$2) * IFERROR(FRACAS!$AN$5:$AN$9999,0) ) ) / IFERROR($ND288/FRACAS!$AY$1*60,0), 1 )))</f>
        <v/>
      </c>
    </row>
    <row r="289" spans="2:404" ht="15" customHeight="1">
      <c r="B289" s="301" t="s">
        <v>239</v>
      </c>
      <c r="C289" s="302">
        <v>47249</v>
      </c>
      <c r="D289" s="279"/>
      <c r="E289" s="279"/>
      <c r="F289" s="279"/>
      <c r="G289" s="279"/>
      <c r="H289" s="279"/>
      <c r="I289" s="279"/>
      <c r="J289" s="279"/>
      <c r="K289" s="279"/>
      <c r="L289" s="279"/>
      <c r="M289" s="280"/>
      <c r="N289" s="305"/>
      <c r="O289" s="279"/>
      <c r="P289" s="279"/>
      <c r="Q289" s="279"/>
      <c r="R289" s="279"/>
      <c r="S289" s="279"/>
      <c r="T289" s="279"/>
      <c r="U289" s="279"/>
      <c r="V289" s="279"/>
      <c r="W289" s="279"/>
      <c r="X289" s="279"/>
      <c r="Y289" s="279"/>
      <c r="Z289" s="279"/>
      <c r="AA289" s="279"/>
      <c r="AB289" s="279"/>
      <c r="AC289" s="279"/>
      <c r="AD289" s="279"/>
      <c r="AE289" s="279"/>
      <c r="AF289" s="279"/>
      <c r="AG289" s="279"/>
      <c r="AH289" s="279"/>
      <c r="AI289" s="279"/>
      <c r="AJ289" s="279"/>
      <c r="AK289" s="279"/>
      <c r="AL289" s="279"/>
      <c r="AM289" s="279"/>
      <c r="AN289" s="279"/>
      <c r="AO289" s="279"/>
      <c r="AP289" s="279"/>
      <c r="AQ289" s="279"/>
      <c r="AR289" s="279"/>
      <c r="AS289" s="279"/>
      <c r="AT289" s="279"/>
      <c r="AU289" s="279"/>
      <c r="AV289" s="279"/>
      <c r="AW289" s="279"/>
      <c r="AX289" s="279"/>
      <c r="AY289" s="279"/>
      <c r="AZ289" s="279"/>
      <c r="BA289" s="280"/>
      <c r="BB289" s="266"/>
      <c r="BD289" s="352"/>
      <c r="BE289" s="352"/>
      <c r="BF289" s="352"/>
      <c r="BG289" s="352"/>
      <c r="BH289" s="352"/>
      <c r="BI289" s="352"/>
      <c r="BJ289" s="352"/>
      <c r="BK289" s="352"/>
      <c r="BL289" s="352"/>
      <c r="BM289" s="352"/>
      <c r="BN289" s="352"/>
      <c r="BO289" s="352"/>
      <c r="BP289" s="352"/>
      <c r="BQ289" s="352"/>
      <c r="BR289" s="352"/>
      <c r="BS289" s="352"/>
      <c r="BT289" s="352"/>
      <c r="BU289" s="352"/>
      <c r="BV289" s="352"/>
      <c r="BW289" s="352"/>
      <c r="BX289" s="352"/>
      <c r="BY289" s="352"/>
      <c r="BZ289" s="352"/>
      <c r="CA289" s="352"/>
      <c r="CB289" s="352"/>
      <c r="CC289" s="352"/>
      <c r="CD289" s="352"/>
      <c r="CE289" s="352"/>
      <c r="CF289" s="352"/>
      <c r="CG289" s="352"/>
      <c r="CH289" s="352"/>
      <c r="CI289" s="352"/>
      <c r="CJ289" s="352"/>
      <c r="CK289" s="352"/>
      <c r="CL289" s="352"/>
      <c r="CM289" s="352"/>
      <c r="CN289" s="352"/>
      <c r="CO289" s="352"/>
      <c r="CP289" s="352"/>
      <c r="CQ289" s="352"/>
      <c r="CR289" s="352"/>
      <c r="CS289" s="352"/>
      <c r="CT289" s="352"/>
      <c r="CU289" s="352"/>
      <c r="CV289" s="352"/>
      <c r="CW289" s="352"/>
      <c r="CX289" s="352"/>
      <c r="CY289" s="352"/>
      <c r="CZ289" s="352"/>
      <c r="DA289" s="352"/>
      <c r="DC289" s="266">
        <f t="shared" si="24"/>
        <v>0</v>
      </c>
      <c r="DD289" s="302" t="str">
        <f t="shared" si="25"/>
        <v/>
      </c>
      <c r="DE289" s="328" t="str">
        <f>IF(D289&gt; 0,(COUNTIFS(FRACAS!$B$5:$B$9997, D$4, FRACAS!$D$5:$D$9997, "&lt;="&amp;D289)), "" )</f>
        <v/>
      </c>
      <c r="DF289" s="282" t="str">
        <f>IF(E289&gt; 0,(COUNTIFS(FRACAS!$B$5:$B$9997, E$4, FRACAS!$D$5:$D$9997, "&lt;="&amp;E289)), "" )</f>
        <v/>
      </c>
      <c r="DG289" s="282" t="str">
        <f>IF(F289&gt; 0,(COUNTIFS(FRACAS!$B$5:$B$9997, F$4, FRACAS!$D$5:$D$9997, "&lt;="&amp;F289)), "" )</f>
        <v/>
      </c>
      <c r="DH289" s="282" t="str">
        <f>IF(G289&gt; 0,(COUNTIFS(FRACAS!$B$5:$B$9997, G$4, FRACAS!$D$5:$D$9997, "&lt;="&amp;G289)), "" )</f>
        <v/>
      </c>
      <c r="DI289" s="282" t="str">
        <f>IF(H289&gt; 0,(COUNTIFS(FRACAS!$B$5:$B$9997, H$4, FRACAS!$D$5:$D$9997, "&lt;="&amp;H289)), "" )</f>
        <v/>
      </c>
      <c r="DJ289" s="282" t="str">
        <f>IF(I289&gt; 0,(COUNTIFS(FRACAS!$B$5:$B$9997, I$4, FRACAS!$D$5:$D$9997, "&lt;="&amp;I289)), "" )</f>
        <v/>
      </c>
      <c r="DK289" s="282" t="str">
        <f>IF(J289&gt; 0,(COUNTIFS(FRACAS!$B$5:$B$9997, J$4, FRACAS!$D$5:$D$9997, "&lt;="&amp;J289)), "" )</f>
        <v/>
      </c>
      <c r="DL289" s="282" t="str">
        <f>IF(K289&gt; 0,(COUNTIFS(FRACAS!$B$5:$B$9997, K$4, FRACAS!$D$5:$D$9997, "&lt;="&amp;K289)), "" )</f>
        <v/>
      </c>
      <c r="DM289" s="282" t="str">
        <f>IF(L289&gt; 0,(COUNTIFS(FRACAS!$B$5:$B$9997, L$4, FRACAS!$D$5:$D$9997, "&lt;="&amp;L289)), "" )</f>
        <v/>
      </c>
      <c r="DN289" s="282" t="str">
        <f>IF(M289&gt; 0,(COUNTIFS(FRACAS!$B$5:$B$9997, M$4, FRACAS!$D$5:$D$9997, "&lt;="&amp;M289)), "" )</f>
        <v/>
      </c>
      <c r="DO289" s="308"/>
      <c r="DP289" s="276"/>
      <c r="DQ289" s="276"/>
      <c r="DR289" s="276"/>
      <c r="DS289" s="276"/>
      <c r="DT289" s="276"/>
      <c r="DU289" s="276"/>
      <c r="DV289" s="276"/>
      <c r="DW289" s="276"/>
      <c r="DX289" s="276"/>
      <c r="DY289" s="276"/>
      <c r="DZ289" s="276"/>
      <c r="EA289" s="276"/>
      <c r="EB289" s="276"/>
      <c r="EC289" s="276"/>
      <c r="ED289" s="276"/>
      <c r="EE289" s="276"/>
      <c r="EF289" s="276"/>
      <c r="EG289" s="276"/>
      <c r="EH289" s="276"/>
      <c r="EI289" s="276"/>
      <c r="EJ289" s="276"/>
      <c r="EK289" s="276"/>
      <c r="EL289" s="276"/>
      <c r="EM289" s="276"/>
      <c r="EN289" s="276"/>
      <c r="EO289" s="276"/>
      <c r="EP289" s="276"/>
      <c r="EQ289" s="276"/>
      <c r="ER289" s="276"/>
      <c r="ES289" s="276"/>
      <c r="ET289" s="276"/>
      <c r="EU289" s="276"/>
      <c r="EV289" s="276"/>
      <c r="EW289" s="276"/>
      <c r="EX289" s="276"/>
      <c r="EY289" s="276"/>
      <c r="EZ289" s="276"/>
      <c r="FA289" s="276"/>
      <c r="FB289" s="277"/>
      <c r="JN289" s="310"/>
      <c r="JO289" s="309"/>
      <c r="JP289" s="309"/>
      <c r="JQ289" s="309"/>
      <c r="JR289" s="309"/>
      <c r="JS289" s="309"/>
      <c r="JT289" s="309"/>
      <c r="JU289" s="309"/>
      <c r="JV289" s="309"/>
      <c r="JW289" s="309"/>
      <c r="JX289" s="309"/>
      <c r="JY289" s="309"/>
      <c r="JZ289" s="309"/>
      <c r="KA289" s="309"/>
      <c r="KB289" s="309"/>
      <c r="KC289" s="309"/>
      <c r="KD289" s="309"/>
      <c r="KE289" s="309"/>
      <c r="KF289" s="309"/>
      <c r="KG289" s="309"/>
      <c r="KH289" s="309"/>
      <c r="KI289" s="309"/>
      <c r="KJ289" s="309"/>
      <c r="KK289" s="309"/>
      <c r="KL289" s="309"/>
      <c r="KM289" s="309"/>
      <c r="KN289" s="309"/>
      <c r="KO289" s="309"/>
      <c r="KP289" s="309"/>
      <c r="KQ289" s="309"/>
      <c r="KR289" s="309"/>
      <c r="KS289" s="309"/>
      <c r="KT289" s="309"/>
      <c r="KU289" s="309"/>
      <c r="KV289" s="309"/>
      <c r="KW289" s="309"/>
      <c r="KX289" s="309"/>
      <c r="KY289" s="309"/>
      <c r="KZ289" s="309"/>
      <c r="LA289" s="309"/>
      <c r="LC289" s="302" t="str">
        <f t="shared" si="27"/>
        <v/>
      </c>
      <c r="LD289" s="354" t="str" cm="1">
        <f t="array" ref="LD289">IFERROR(
    (((D289/FRACAS!$AY$1)*60))
    /
    (((D289/FRACAS!$AY$1)*60) + SUMPRODUCT((FRACAS!$B$5:$B$9997=D$4)*(FRACAS!$D$5:$D$9997&lt;=D289)*(IFERROR(FRACAS!$AM$5:$AM$9997,0)))
    ),"")</f>
        <v/>
      </c>
      <c r="LE289" s="354" t="str" cm="1">
        <f t="array" ref="LE289">IFERROR(
    (((E289/FRACAS!$AY$1)*60))
    /
    (((E289/FRACAS!$AY$1)*60) + SUMPRODUCT((FRACAS!$B$5:$B$9997=E$4)*(FRACAS!$D$5:$D$9997&lt;=E289)*(IFERROR(FRACAS!$AM$5:$AM$9997,0)))
    ),"")</f>
        <v/>
      </c>
      <c r="LF289" s="354" t="str" cm="1">
        <f t="array" ref="LF289">IFERROR(
    (((F289/FRACAS!$AY$1)*60))
    /
    (((F289/FRACAS!$AY$1)*60) + SUMPRODUCT((FRACAS!$B$5:$B$9997=F$4)*(FRACAS!$D$5:$D$9997&lt;=F289)*(IFERROR(FRACAS!$AM$5:$AM$9997,0)))
    ),"")</f>
        <v/>
      </c>
      <c r="LG289" s="354" t="str" cm="1">
        <f t="array" ref="LG289">IFERROR(
    (((G289/FRACAS!$AY$1)*60))
    /
    (((G289/FRACAS!$AY$1)*60) + SUMPRODUCT((FRACAS!$B$5:$B$9997=G$4)*(FRACAS!$D$5:$D$9997&lt;=G289)*(IFERROR(FRACAS!$AM$5:$AM$9997,0)))
    ),"")</f>
        <v/>
      </c>
      <c r="LH289" s="354" t="str" cm="1">
        <f t="array" ref="LH289">IFERROR(
    (((H289/FRACAS!$AY$1)*60))
    /
    (((H289/FRACAS!$AY$1)*60) + SUMPRODUCT((FRACAS!$B$5:$B$9997=H$4)*(FRACAS!$D$5:$D$9997&lt;=H289)*(IFERROR(FRACAS!$AM$5:$AM$9997,0)))
    ),"")</f>
        <v/>
      </c>
      <c r="LI289" s="354" t="str" cm="1">
        <f t="array" ref="LI289">IFERROR(
    (((I289/FRACAS!$AY$1)*60))
    /
    (((I289/FRACAS!$AY$1)*60) + SUMPRODUCT((FRACAS!$B$5:$B$9997=I$4)*(FRACAS!$D$5:$D$9997&lt;=I289)*(IFERROR(FRACAS!$AM$5:$AM$9997,0)))
    ),"")</f>
        <v/>
      </c>
      <c r="LJ289" s="354" t="str" cm="1">
        <f t="array" ref="LJ289">IFERROR(
    (((J289/FRACAS!$AY$1)*60))
    /
    (((J289/FRACAS!$AY$1)*60) + SUMPRODUCT((FRACAS!$B$5:$B$9997=J$4)*(FRACAS!$D$5:$D$9997&lt;=J289)*(IFERROR(FRACAS!$AM$5:$AM$9997,0)))
    ),"")</f>
        <v/>
      </c>
      <c r="LK289" s="354" t="str" cm="1">
        <f t="array" ref="LK289">IFERROR(
    (((K289/FRACAS!$AY$1)*60))
    /
    (((K289/FRACAS!$AY$1)*60) + SUMPRODUCT((FRACAS!$B$5:$B$9997=K$4)*(FRACAS!$D$5:$D$9997&lt;=K289)*(IFERROR(FRACAS!$AM$5:$AM$9997,0)))
    ),"")</f>
        <v/>
      </c>
      <c r="LL289" s="354" t="str" cm="1">
        <f t="array" ref="LL289">IFERROR(
    (((L289/FRACAS!$AY$1)*60))
    /
    (((L289/FRACAS!$AY$1)*60) + SUMPRODUCT((FRACAS!$B$5:$B$9997=L$4)*(FRACAS!$D$5:$D$9997&lt;=L289)*(IFERROR(FRACAS!$AM$5:$AM$9997,0)))
    ),"")</f>
        <v/>
      </c>
      <c r="LM289" s="354" t="str" cm="1">
        <f t="array" ref="LM289">IFERROR(
    (((M289/FRACAS!$AY$1)*60))
    /
    (((M289/FRACAS!$AY$1)*60) + SUMPRODUCT((FRACAS!$B$5:$B$9997=M$4)*(FRACAS!$D$5:$D$9997&lt;=M289)*(IFERROR(FRACAS!$AM$5:$AM$9997,0)))
    ),"")</f>
        <v/>
      </c>
      <c r="LN289" s="308"/>
      <c r="LO289" s="276"/>
      <c r="LP289" s="276"/>
      <c r="LQ289" s="276"/>
      <c r="LR289" s="276"/>
      <c r="LS289" s="276"/>
      <c r="LT289" s="276"/>
      <c r="LU289" s="276"/>
      <c r="LV289" s="276"/>
      <c r="LW289" s="276"/>
      <c r="LX289" s="276"/>
      <c r="LY289" s="276"/>
      <c r="LZ289" s="276"/>
      <c r="MA289" s="276"/>
      <c r="MB289" s="276"/>
      <c r="MC289" s="276"/>
      <c r="MD289" s="276"/>
      <c r="ME289" s="276"/>
      <c r="MF289" s="276"/>
      <c r="MG289" s="276"/>
      <c r="MH289" s="276"/>
      <c r="MI289" s="276"/>
      <c r="MJ289" s="276"/>
      <c r="MK289" s="276"/>
      <c r="ML289" s="276"/>
      <c r="MM289" s="276"/>
      <c r="MN289" s="276"/>
      <c r="MO289" s="276"/>
      <c r="MP289" s="276"/>
      <c r="MQ289" s="276"/>
      <c r="MR289" s="276"/>
      <c r="MS289" s="276"/>
      <c r="MT289" s="276"/>
      <c r="MU289" s="276"/>
      <c r="MV289" s="276"/>
      <c r="MW289" s="276"/>
      <c r="MX289" s="276"/>
      <c r="MY289" s="276"/>
      <c r="MZ289" s="276"/>
      <c r="NA289" s="277"/>
      <c r="ND289" s="345">
        <f t="shared" si="28"/>
        <v>0</v>
      </c>
      <c r="NE289" s="346" t="str">
        <f t="shared" si="26"/>
        <v/>
      </c>
      <c r="NF289" s="347" t="str" cm="1">
        <f t="array" ref="NF289">IF($ND289=0,"",(IFERROR( (IFERROR($ND289/FRACAS!$AY$1*60,0) - SUMPRODUCT( (FRACAS!$K$5:$K$9999=NF$2) * IFERROR(FRACAS!$AN$5:$AN$9999,0) ) ) / IFERROR($ND289/FRACAS!$AY$1*60,0), 1 )))</f>
        <v/>
      </c>
      <c r="NG289" s="347" t="str" cm="1">
        <f t="array" ref="NG289">IF($ND289=0,"",(IFERROR( (IFERROR($ND289/FRACAS!$AY$1*60,0) - SUMPRODUCT( (FRACAS!$K$5:$K$9999=NG$2) * IFERROR(FRACAS!$AN$5:$AN$9999,0) ) ) / IFERROR($ND289/FRACAS!$AY$1*60,0), 1 )))</f>
        <v/>
      </c>
      <c r="NH289" s="347" t="str" cm="1">
        <f t="array" ref="NH289">IF($ND289=0,"",(IFERROR( (IFERROR($ND289/FRACAS!$AY$1*60,0) - SUMPRODUCT( (FRACAS!$K$5:$K$9999=NH$2) * IFERROR(FRACAS!$AN$5:$AN$9999,0) ) ) / IFERROR($ND289/FRACAS!$AY$1*60,0), 1 )))</f>
        <v/>
      </c>
      <c r="NI289" s="347" t="str" cm="1">
        <f t="array" ref="NI289">IF($ND289=0,"",(IFERROR( (IFERROR($ND289/FRACAS!$AY$1*60,0) - SUMPRODUCT( (FRACAS!$K$5:$K$9999=NI$2) * IFERROR(FRACAS!$AN$5:$AN$9999,0) ) ) / IFERROR($ND289/FRACAS!$AY$1*60,0), 1 )))</f>
        <v/>
      </c>
      <c r="NJ289" s="347" t="str" cm="1">
        <f t="array" ref="NJ289">IF($ND289=0,"",(IFERROR( (IFERROR($ND289/FRACAS!$AY$1*60,0) - SUMPRODUCT( (FRACAS!$K$5:$K$9999=NJ$2) * IFERROR(FRACAS!$AN$5:$AN$9999,0) ) ) / IFERROR($ND289/FRACAS!$AY$1*60,0), 1 )))</f>
        <v/>
      </c>
      <c r="NK289" s="347" t="str" cm="1">
        <f t="array" ref="NK289">IF($ND289=0,"",(IFERROR( (IFERROR($ND289/FRACAS!$AY$1*60,0) - SUMPRODUCT( (FRACAS!$K$5:$K$9999=NK$2) * IFERROR(FRACAS!$AN$5:$AN$9999,0) ) ) / IFERROR($ND289/FRACAS!$AY$1*60,0), 1 )))</f>
        <v/>
      </c>
      <c r="NL289" s="347" t="str" cm="1">
        <f t="array" ref="NL289">IF($ND289=0,"",(IFERROR( (IFERROR($ND289/FRACAS!$AY$1*60,0) - SUMPRODUCT( (FRACAS!$K$5:$K$9999=NL$2) * IFERROR(FRACAS!$AN$5:$AN$9999,0) ) ) / IFERROR($ND289/FRACAS!$AY$1*60,0), 1 )))</f>
        <v/>
      </c>
      <c r="NM289" s="347" t="str" cm="1">
        <f t="array" ref="NM289">IF($ND289=0,"",(IFERROR( (IFERROR($ND289/FRACAS!$AY$1*60,0) - SUMPRODUCT( (FRACAS!$K$5:$K$9999=NM$2) * IFERROR(FRACAS!$AN$5:$AN$9999,0) ) ) / IFERROR($ND289/FRACAS!$AY$1*60,0), 1 )))</f>
        <v/>
      </c>
      <c r="NN289" s="347" t="str" cm="1">
        <f t="array" ref="NN289">IF($ND289=0,"",(IFERROR( (IFERROR($ND289/FRACAS!$AY$1*60,0) - SUMPRODUCT( (FRACAS!$K$5:$K$9999=NN$2) * IFERROR(FRACAS!$AN$5:$AN$9999,0) ) ) / IFERROR($ND289/FRACAS!$AY$1*60,0), 1 )))</f>
        <v/>
      </c>
      <c r="NO289" s="347" t="str" cm="1">
        <f t="array" ref="NO289">IF($ND289=0,"",(IFERROR( (IFERROR($ND289/FRACAS!$AY$1*60,0) - SUMPRODUCT( (FRACAS!$K$5:$K$9999=NO$2) * IFERROR(FRACAS!$AN$5:$AN$9999,0) ) ) / IFERROR($ND289/FRACAS!$AY$1*60,0), 1 )))</f>
        <v/>
      </c>
      <c r="NP289" s="347" t="str" cm="1">
        <f t="array" ref="NP289">IF($ND289=0,"",(IFERROR( (IFERROR($ND289/FRACAS!$AY$1*60,0) - SUMPRODUCT( (FRACAS!$K$5:$K$9999=NP$2) * IFERROR(FRACAS!$AN$5:$AN$9999,0) ) ) / IFERROR($ND289/FRACAS!$AY$1*60,0), 1 )))</f>
        <v/>
      </c>
      <c r="NQ289" s="347" t="str" cm="1">
        <f t="array" ref="NQ289">IF($ND289=0,"",(IFERROR( (IFERROR($ND289/FRACAS!$AY$1*60,0) - SUMPRODUCT( (FRACAS!$K$5:$K$9999=NQ$2) * IFERROR(FRACAS!$AN$5:$AN$9999,0) ) ) / IFERROR($ND289/FRACAS!$AY$1*60,0), 1 )))</f>
        <v/>
      </c>
      <c r="NR289" s="347" t="str" cm="1">
        <f t="array" ref="NR289">IF($ND289=0,"",(IFERROR( (IFERROR($ND289/FRACAS!$AY$1*60,0) - SUMPRODUCT( (FRACAS!$K$5:$K$9999=NR$2) * IFERROR(FRACAS!$AN$5:$AN$9999,0) ) ) / IFERROR($ND289/FRACAS!$AY$1*60,0), 1 )))</f>
        <v/>
      </c>
      <c r="NS289" s="347" t="str" cm="1">
        <f t="array" ref="NS289">IF($ND289=0,"",(IFERROR( (IFERROR($ND289/FRACAS!$AY$1*60,0) - SUMPRODUCT( (FRACAS!$K$5:$K$9999=NS$2) * IFERROR(FRACAS!$AN$5:$AN$9999,0) ) ) / IFERROR($ND289/FRACAS!$AY$1*60,0), 1 )))</f>
        <v/>
      </c>
      <c r="NT289" s="347" t="str" cm="1">
        <f t="array" ref="NT289">IF($ND289=0,"",(IFERROR( (IFERROR($ND289/FRACAS!$AY$1*60,0) - SUMPRODUCT( (FRACAS!$K$5:$K$9999=NT$2) * IFERROR(FRACAS!$AN$5:$AN$9999,0) ) ) / IFERROR($ND289/FRACAS!$AY$1*60,0), 1 )))</f>
        <v/>
      </c>
      <c r="NU289" s="347" t="str" cm="1">
        <f t="array" ref="NU289">IF($ND289=0,"",(IFERROR( (IFERROR($ND289/FRACAS!$AY$1*60,0) - SUMPRODUCT( (FRACAS!$K$5:$K$9999=NU$2) * IFERROR(FRACAS!$AN$5:$AN$9999,0) ) ) / IFERROR($ND289/FRACAS!$AY$1*60,0), 1 )))</f>
        <v/>
      </c>
      <c r="NV289" s="347" t="str" cm="1">
        <f t="array" ref="NV289">IF($ND289=0,"",(IFERROR( (IFERROR($ND289/FRACAS!$AY$1*60,0) - SUMPRODUCT( (FRACAS!$K$5:$K$9999=NV$2) * IFERROR(FRACAS!$AN$5:$AN$9999,0) ) ) / IFERROR($ND289/FRACAS!$AY$1*60,0), 1 )))</f>
        <v/>
      </c>
      <c r="NW289" s="347" t="str" cm="1">
        <f t="array" ref="NW289">IF($ND289=0,"",(IFERROR( (IFERROR($ND289/FRACAS!$AY$1*60,0) - SUMPRODUCT( (FRACAS!$K$5:$K$9999=NW$2) * IFERROR(FRACAS!$AN$5:$AN$9999,0) ) ) / IFERROR($ND289/FRACAS!$AY$1*60,0), 1 )))</f>
        <v/>
      </c>
      <c r="NX289" s="347" t="str" cm="1">
        <f t="array" ref="NX289">IF($ND289=0,"",(IFERROR( (IFERROR($ND289/FRACAS!$AY$1*60,0) - SUMPRODUCT( (FRACAS!$K$5:$K$9999=NX$2) * IFERROR(FRACAS!$AN$5:$AN$9999,0) ) ) / IFERROR($ND289/FRACAS!$AY$1*60,0), 1 )))</f>
        <v/>
      </c>
      <c r="NY289" s="347" t="str" cm="1">
        <f t="array" ref="NY289">IF($ND289=0,"",(IFERROR( (IFERROR($ND289/FRACAS!$AY$1*60,0) - SUMPRODUCT( (FRACAS!$K$5:$K$9999=NY$2) * IFERROR(FRACAS!$AN$5:$AN$9999,0) ) ) / IFERROR($ND289/FRACAS!$AY$1*60,0), 1 )))</f>
        <v/>
      </c>
      <c r="NZ289" s="347" t="str" cm="1">
        <f t="array" ref="NZ289">IF($ND289=0,"",(IFERROR( (IFERROR($ND289/FRACAS!$AY$1*60,0) - SUMPRODUCT( (FRACAS!$K$5:$K$9999=NZ$2) * IFERROR(FRACAS!$AN$5:$AN$9999,0) ) ) / IFERROR($ND289/FRACAS!$AY$1*60,0), 1 )))</f>
        <v/>
      </c>
      <c r="OA289" s="347" t="str" cm="1">
        <f t="array" ref="OA289">IF($ND289=0,"",(IFERROR( (IFERROR($ND289/FRACAS!$AY$1*60,0) - SUMPRODUCT( (FRACAS!$K$5:$K$9999=OA$2) * IFERROR(FRACAS!$AN$5:$AN$9999,0) ) ) / IFERROR($ND289/FRACAS!$AY$1*60,0), 1 )))</f>
        <v/>
      </c>
      <c r="OB289" s="347" t="str" cm="1">
        <f t="array" ref="OB289">IF($ND289=0,"",(IFERROR( (IFERROR($ND289/FRACAS!$AY$1*60,0) - SUMPRODUCT( (FRACAS!$K$5:$K$9999=OB$2) * IFERROR(FRACAS!$AN$5:$AN$9999,0) ) ) / IFERROR($ND289/FRACAS!$AY$1*60,0), 1 )))</f>
        <v/>
      </c>
      <c r="OC289" s="347" t="str" cm="1">
        <f t="array" ref="OC289">IF($ND289=0,"",(IFERROR( (IFERROR($ND289/FRACAS!$AY$1*60,0) - SUMPRODUCT( (FRACAS!$K$5:$K$9999=OC$2) * IFERROR(FRACAS!$AN$5:$AN$9999,0) ) ) / IFERROR($ND289/FRACAS!$AY$1*60,0), 1 )))</f>
        <v/>
      </c>
      <c r="OD289" s="347" t="str" cm="1">
        <f t="array" ref="OD289">IF($ND289=0,"",(IFERROR( (IFERROR($ND289/FRACAS!$AY$1*60,0) - SUMPRODUCT( (FRACAS!$K$5:$K$9999=OD$2) * IFERROR(FRACAS!$AN$5:$AN$9999,0) ) ) / IFERROR($ND289/FRACAS!$AY$1*60,0), 1 )))</f>
        <v/>
      </c>
      <c r="OE289" s="347" t="str" cm="1">
        <f t="array" ref="OE289">IF($ND289=0,"",(IFERROR( (IFERROR($ND289/FRACAS!$AY$1*60,0) - SUMPRODUCT( (FRACAS!$K$5:$K$9999=OE$2) * IFERROR(FRACAS!$AN$5:$AN$9999,0) ) ) / IFERROR($ND289/FRACAS!$AY$1*60,0), 1 )))</f>
        <v/>
      </c>
      <c r="OF289" s="347" t="str" cm="1">
        <f t="array" ref="OF289">IF($ND289=0,"",(IFERROR( (IFERROR($ND289/FRACAS!$AY$1*60,0) - SUMPRODUCT( (FRACAS!$K$5:$K$9999=OF$2) * IFERROR(FRACAS!$AN$5:$AN$9999,0) ) ) / IFERROR($ND289/FRACAS!$AY$1*60,0), 1 )))</f>
        <v/>
      </c>
      <c r="OG289" s="347" t="str" cm="1">
        <f t="array" ref="OG289">IF($ND289=0,"",(IFERROR( (IFERROR($ND289/FRACAS!$AY$1*60,0) - SUMPRODUCT( (FRACAS!$K$5:$K$9999=OG$2) * IFERROR(FRACAS!$AN$5:$AN$9999,0) ) ) / IFERROR($ND289/FRACAS!$AY$1*60,0), 1 )))</f>
        <v/>
      </c>
      <c r="OH289" s="347" t="str" cm="1">
        <f t="array" ref="OH289">IF($ND289=0,"",(IFERROR( (IFERROR($ND289/FRACAS!$AY$1*60,0) - SUMPRODUCT( (FRACAS!$K$5:$K$9999=OH$2) * IFERROR(FRACAS!$AN$5:$AN$9999,0) ) ) / IFERROR($ND289/FRACAS!$AY$1*60,0), 1 )))</f>
        <v/>
      </c>
      <c r="OI289" s="347" t="str" cm="1">
        <f t="array" ref="OI289">IF($ND289=0,"",(IFERROR( (IFERROR($ND289/FRACAS!$AY$1*60,0) - SUMPRODUCT( (FRACAS!$K$5:$K$9999=OI$2) * IFERROR(FRACAS!$AN$5:$AN$9999,0) ) ) / IFERROR($ND289/FRACAS!$AY$1*60,0), 1 )))</f>
        <v/>
      </c>
      <c r="OJ289" s="347" t="str" cm="1">
        <f t="array" ref="OJ289">IF($ND289=0,"",(IFERROR( (IFERROR($ND289/FRACAS!$AY$1*60,0) - SUMPRODUCT( (FRACAS!$K$5:$K$9999=OJ$2) * IFERROR(FRACAS!$AN$5:$AN$9999,0) ) ) / IFERROR($ND289/FRACAS!$AY$1*60,0), 1 )))</f>
        <v/>
      </c>
      <c r="OK289" s="347" t="str" cm="1">
        <f t="array" ref="OK289">IF($ND289=0,"",(IFERROR( (IFERROR($ND289/FRACAS!$AY$1*60,0) - SUMPRODUCT( (FRACAS!$K$5:$K$9999=OK$2) * IFERROR(FRACAS!$AN$5:$AN$9999,0) ) ) / IFERROR($ND289/FRACAS!$AY$1*60,0), 1 )))</f>
        <v/>
      </c>
      <c r="OL289" s="347" t="str" cm="1">
        <f t="array" ref="OL289">IF($ND289=0,"",(IFERROR( (IFERROR($ND289/FRACAS!$AY$1*60,0) - SUMPRODUCT( (FRACAS!$K$5:$K$9999=OL$2) * IFERROR(FRACAS!$AN$5:$AN$9999,0) ) ) / IFERROR($ND289/FRACAS!$AY$1*60,0), 1 )))</f>
        <v/>
      </c>
      <c r="OM289" s="347" t="str" cm="1">
        <f t="array" ref="OM289">IF($ND289=0,"",(IFERROR( (IFERROR($ND289/FRACAS!$AY$1*60,0) - SUMPRODUCT( (FRACAS!$K$5:$K$9999=OM$2) * IFERROR(FRACAS!$AN$5:$AN$9999,0) ) ) / IFERROR($ND289/FRACAS!$AY$1*60,0), 1 )))</f>
        <v/>
      </c>
      <c r="ON289" s="347" t="str" cm="1">
        <f t="array" ref="ON289">IF($ND289=0,"",(IFERROR( (IFERROR($ND289/FRACAS!$AY$1*60,0) - SUMPRODUCT( (FRACAS!$K$5:$K$9999=ON$2) * IFERROR(FRACAS!$AN$5:$AN$9999,0) ) ) / IFERROR($ND289/FRACAS!$AY$1*60,0), 1 )))</f>
        <v/>
      </c>
    </row>
    <row r="290" spans="2:404" ht="15" customHeight="1">
      <c r="B290" s="301" t="s">
        <v>240</v>
      </c>
      <c r="C290" s="302">
        <v>47256</v>
      </c>
      <c r="D290" s="279"/>
      <c r="E290" s="279"/>
      <c r="F290" s="279"/>
      <c r="G290" s="279"/>
      <c r="H290" s="279"/>
      <c r="I290" s="279"/>
      <c r="J290" s="279"/>
      <c r="K290" s="279"/>
      <c r="L290" s="279"/>
      <c r="M290" s="280"/>
      <c r="N290" s="305"/>
      <c r="O290" s="279"/>
      <c r="P290" s="279"/>
      <c r="Q290" s="279"/>
      <c r="R290" s="279"/>
      <c r="S290" s="279"/>
      <c r="T290" s="279"/>
      <c r="U290" s="279"/>
      <c r="V290" s="279"/>
      <c r="W290" s="279"/>
      <c r="X290" s="279"/>
      <c r="Y290" s="279"/>
      <c r="Z290" s="279"/>
      <c r="AA290" s="279"/>
      <c r="AB290" s="279"/>
      <c r="AC290" s="279"/>
      <c r="AD290" s="279"/>
      <c r="AE290" s="279"/>
      <c r="AF290" s="279"/>
      <c r="AG290" s="279"/>
      <c r="AH290" s="279"/>
      <c r="AI290" s="279"/>
      <c r="AJ290" s="279"/>
      <c r="AK290" s="279"/>
      <c r="AL290" s="279"/>
      <c r="AM290" s="279"/>
      <c r="AN290" s="279"/>
      <c r="AO290" s="279"/>
      <c r="AP290" s="279"/>
      <c r="AQ290" s="279"/>
      <c r="AR290" s="279"/>
      <c r="AS290" s="279"/>
      <c r="AT290" s="279"/>
      <c r="AU290" s="279"/>
      <c r="AV290" s="279"/>
      <c r="AW290" s="279"/>
      <c r="AX290" s="279"/>
      <c r="AY290" s="279"/>
      <c r="AZ290" s="279"/>
      <c r="BA290" s="280"/>
      <c r="BB290" s="266"/>
      <c r="BD290" s="352"/>
      <c r="BE290" s="352"/>
      <c r="BF290" s="352"/>
      <c r="BG290" s="352"/>
      <c r="BH290" s="352"/>
      <c r="BI290" s="352"/>
      <c r="BJ290" s="352"/>
      <c r="BK290" s="352"/>
      <c r="BL290" s="352"/>
      <c r="BM290" s="352"/>
      <c r="BN290" s="352"/>
      <c r="BO290" s="352"/>
      <c r="BP290" s="352"/>
      <c r="BQ290" s="352"/>
      <c r="BR290" s="352"/>
      <c r="BS290" s="352"/>
      <c r="BT290" s="352"/>
      <c r="BU290" s="352"/>
      <c r="BV290" s="352"/>
      <c r="BW290" s="352"/>
      <c r="BX290" s="352"/>
      <c r="BY290" s="352"/>
      <c r="BZ290" s="352"/>
      <c r="CA290" s="352"/>
      <c r="CB290" s="352"/>
      <c r="CC290" s="352"/>
      <c r="CD290" s="352"/>
      <c r="CE290" s="352"/>
      <c r="CF290" s="352"/>
      <c r="CG290" s="352"/>
      <c r="CH290" s="352"/>
      <c r="CI290" s="352"/>
      <c r="CJ290" s="352"/>
      <c r="CK290" s="352"/>
      <c r="CL290" s="352"/>
      <c r="CM290" s="352"/>
      <c r="CN290" s="352"/>
      <c r="CO290" s="352"/>
      <c r="CP290" s="352"/>
      <c r="CQ290" s="352"/>
      <c r="CR290" s="352"/>
      <c r="CS290" s="352"/>
      <c r="CT290" s="352"/>
      <c r="CU290" s="352"/>
      <c r="CV290" s="352"/>
      <c r="CW290" s="352"/>
      <c r="CX290" s="352"/>
      <c r="CY290" s="352"/>
      <c r="CZ290" s="352"/>
      <c r="DA290" s="352"/>
      <c r="DC290" s="266">
        <f t="shared" si="24"/>
        <v>0</v>
      </c>
      <c r="DD290" s="302" t="str">
        <f t="shared" si="25"/>
        <v/>
      </c>
      <c r="DE290" s="328" t="str">
        <f>IF(D290&gt; 0,(COUNTIFS(FRACAS!$B$5:$B$9997, D$4, FRACAS!$D$5:$D$9997, "&lt;="&amp;D290)), "" )</f>
        <v/>
      </c>
      <c r="DF290" s="282" t="str">
        <f>IF(E290&gt; 0,(COUNTIFS(FRACAS!$B$5:$B$9997, E$4, FRACAS!$D$5:$D$9997, "&lt;="&amp;E290)), "" )</f>
        <v/>
      </c>
      <c r="DG290" s="282" t="str">
        <f>IF(F290&gt; 0,(COUNTIFS(FRACAS!$B$5:$B$9997, F$4, FRACAS!$D$5:$D$9997, "&lt;="&amp;F290)), "" )</f>
        <v/>
      </c>
      <c r="DH290" s="282" t="str">
        <f>IF(G290&gt; 0,(COUNTIFS(FRACAS!$B$5:$B$9997, G$4, FRACAS!$D$5:$D$9997, "&lt;="&amp;G290)), "" )</f>
        <v/>
      </c>
      <c r="DI290" s="282" t="str">
        <f>IF(H290&gt; 0,(COUNTIFS(FRACAS!$B$5:$B$9997, H$4, FRACAS!$D$5:$D$9997, "&lt;="&amp;H290)), "" )</f>
        <v/>
      </c>
      <c r="DJ290" s="282" t="str">
        <f>IF(I290&gt; 0,(COUNTIFS(FRACAS!$B$5:$B$9997, I$4, FRACAS!$D$5:$D$9997, "&lt;="&amp;I290)), "" )</f>
        <v/>
      </c>
      <c r="DK290" s="282" t="str">
        <f>IF(J290&gt; 0,(COUNTIFS(FRACAS!$B$5:$B$9997, J$4, FRACAS!$D$5:$D$9997, "&lt;="&amp;J290)), "" )</f>
        <v/>
      </c>
      <c r="DL290" s="282" t="str">
        <f>IF(K290&gt; 0,(COUNTIFS(FRACAS!$B$5:$B$9997, K$4, FRACAS!$D$5:$D$9997, "&lt;="&amp;K290)), "" )</f>
        <v/>
      </c>
      <c r="DM290" s="282" t="str">
        <f>IF(L290&gt; 0,(COUNTIFS(FRACAS!$B$5:$B$9997, L$4, FRACAS!$D$5:$D$9997, "&lt;="&amp;L290)), "" )</f>
        <v/>
      </c>
      <c r="DN290" s="282" t="str">
        <f>IF(M290&gt; 0,(COUNTIFS(FRACAS!$B$5:$B$9997, M$4, FRACAS!$D$5:$D$9997, "&lt;="&amp;M290)), "" )</f>
        <v/>
      </c>
      <c r="DO290" s="308"/>
      <c r="DP290" s="276"/>
      <c r="DQ290" s="276"/>
      <c r="DR290" s="276"/>
      <c r="DS290" s="276"/>
      <c r="DT290" s="276"/>
      <c r="DU290" s="276"/>
      <c r="DV290" s="276"/>
      <c r="DW290" s="276"/>
      <c r="DX290" s="276"/>
      <c r="DY290" s="276"/>
      <c r="DZ290" s="276"/>
      <c r="EA290" s="276"/>
      <c r="EB290" s="276"/>
      <c r="EC290" s="276"/>
      <c r="ED290" s="276"/>
      <c r="EE290" s="276"/>
      <c r="EF290" s="276"/>
      <c r="EG290" s="276"/>
      <c r="EH290" s="276"/>
      <c r="EI290" s="276"/>
      <c r="EJ290" s="276"/>
      <c r="EK290" s="276"/>
      <c r="EL290" s="276"/>
      <c r="EM290" s="276"/>
      <c r="EN290" s="276"/>
      <c r="EO290" s="276"/>
      <c r="EP290" s="276"/>
      <c r="EQ290" s="276"/>
      <c r="ER290" s="276"/>
      <c r="ES290" s="276"/>
      <c r="ET290" s="276"/>
      <c r="EU290" s="276"/>
      <c r="EV290" s="276"/>
      <c r="EW290" s="276"/>
      <c r="EX290" s="276"/>
      <c r="EY290" s="276"/>
      <c r="EZ290" s="276"/>
      <c r="FA290" s="276"/>
      <c r="FB290" s="277"/>
      <c r="JN290" s="310"/>
      <c r="JO290" s="309"/>
      <c r="JP290" s="309"/>
      <c r="JQ290" s="309"/>
      <c r="JR290" s="309"/>
      <c r="JS290" s="309"/>
      <c r="JT290" s="309"/>
      <c r="JU290" s="309"/>
      <c r="JV290" s="309"/>
      <c r="JW290" s="309"/>
      <c r="JX290" s="309"/>
      <c r="JY290" s="309"/>
      <c r="JZ290" s="309"/>
      <c r="KA290" s="309"/>
      <c r="KB290" s="309"/>
      <c r="KC290" s="309"/>
      <c r="KD290" s="309"/>
      <c r="KE290" s="309"/>
      <c r="KF290" s="309"/>
      <c r="KG290" s="309"/>
      <c r="KH290" s="309"/>
      <c r="KI290" s="309"/>
      <c r="KJ290" s="309"/>
      <c r="KK290" s="309"/>
      <c r="KL290" s="309"/>
      <c r="KM290" s="309"/>
      <c r="KN290" s="309"/>
      <c r="KO290" s="309"/>
      <c r="KP290" s="309"/>
      <c r="KQ290" s="309"/>
      <c r="KR290" s="309"/>
      <c r="KS290" s="309"/>
      <c r="KT290" s="309"/>
      <c r="KU290" s="309"/>
      <c r="KV290" s="309"/>
      <c r="KW290" s="309"/>
      <c r="KX290" s="309"/>
      <c r="KY290" s="309"/>
      <c r="KZ290" s="309"/>
      <c r="LA290" s="309"/>
      <c r="LC290" s="302" t="str">
        <f t="shared" si="27"/>
        <v/>
      </c>
      <c r="LD290" s="354" t="str" cm="1">
        <f t="array" ref="LD290">IFERROR(
    (((D290/FRACAS!$AY$1)*60))
    /
    (((D290/FRACAS!$AY$1)*60) + SUMPRODUCT((FRACAS!$B$5:$B$9997=D$4)*(FRACAS!$D$5:$D$9997&lt;=D290)*(IFERROR(FRACAS!$AM$5:$AM$9997,0)))
    ),"")</f>
        <v/>
      </c>
      <c r="LE290" s="354" t="str" cm="1">
        <f t="array" ref="LE290">IFERROR(
    (((E290/FRACAS!$AY$1)*60))
    /
    (((E290/FRACAS!$AY$1)*60) + SUMPRODUCT((FRACAS!$B$5:$B$9997=E$4)*(FRACAS!$D$5:$D$9997&lt;=E290)*(IFERROR(FRACAS!$AM$5:$AM$9997,0)))
    ),"")</f>
        <v/>
      </c>
      <c r="LF290" s="354" t="str" cm="1">
        <f t="array" ref="LF290">IFERROR(
    (((F290/FRACAS!$AY$1)*60))
    /
    (((F290/FRACAS!$AY$1)*60) + SUMPRODUCT((FRACAS!$B$5:$B$9997=F$4)*(FRACAS!$D$5:$D$9997&lt;=F290)*(IFERROR(FRACAS!$AM$5:$AM$9997,0)))
    ),"")</f>
        <v/>
      </c>
      <c r="LG290" s="354" t="str" cm="1">
        <f t="array" ref="LG290">IFERROR(
    (((G290/FRACAS!$AY$1)*60))
    /
    (((G290/FRACAS!$AY$1)*60) + SUMPRODUCT((FRACAS!$B$5:$B$9997=G$4)*(FRACAS!$D$5:$D$9997&lt;=G290)*(IFERROR(FRACAS!$AM$5:$AM$9997,0)))
    ),"")</f>
        <v/>
      </c>
      <c r="LH290" s="354" t="str" cm="1">
        <f t="array" ref="LH290">IFERROR(
    (((H290/FRACAS!$AY$1)*60))
    /
    (((H290/FRACAS!$AY$1)*60) + SUMPRODUCT((FRACAS!$B$5:$B$9997=H$4)*(FRACAS!$D$5:$D$9997&lt;=H290)*(IFERROR(FRACAS!$AM$5:$AM$9997,0)))
    ),"")</f>
        <v/>
      </c>
      <c r="LI290" s="354" t="str" cm="1">
        <f t="array" ref="LI290">IFERROR(
    (((I290/FRACAS!$AY$1)*60))
    /
    (((I290/FRACAS!$AY$1)*60) + SUMPRODUCT((FRACAS!$B$5:$B$9997=I$4)*(FRACAS!$D$5:$D$9997&lt;=I290)*(IFERROR(FRACAS!$AM$5:$AM$9997,0)))
    ),"")</f>
        <v/>
      </c>
      <c r="LJ290" s="354" t="str" cm="1">
        <f t="array" ref="LJ290">IFERROR(
    (((J290/FRACAS!$AY$1)*60))
    /
    (((J290/FRACAS!$AY$1)*60) + SUMPRODUCT((FRACAS!$B$5:$B$9997=J$4)*(FRACAS!$D$5:$D$9997&lt;=J290)*(IFERROR(FRACAS!$AM$5:$AM$9997,0)))
    ),"")</f>
        <v/>
      </c>
      <c r="LK290" s="354" t="str" cm="1">
        <f t="array" ref="LK290">IFERROR(
    (((K290/FRACAS!$AY$1)*60))
    /
    (((K290/FRACAS!$AY$1)*60) + SUMPRODUCT((FRACAS!$B$5:$B$9997=K$4)*(FRACAS!$D$5:$D$9997&lt;=K290)*(IFERROR(FRACAS!$AM$5:$AM$9997,0)))
    ),"")</f>
        <v/>
      </c>
      <c r="LL290" s="354" t="str" cm="1">
        <f t="array" ref="LL290">IFERROR(
    (((L290/FRACAS!$AY$1)*60))
    /
    (((L290/FRACAS!$AY$1)*60) + SUMPRODUCT((FRACAS!$B$5:$B$9997=L$4)*(FRACAS!$D$5:$D$9997&lt;=L290)*(IFERROR(FRACAS!$AM$5:$AM$9997,0)))
    ),"")</f>
        <v/>
      </c>
      <c r="LM290" s="354" t="str" cm="1">
        <f t="array" ref="LM290">IFERROR(
    (((M290/FRACAS!$AY$1)*60))
    /
    (((M290/FRACAS!$AY$1)*60) + SUMPRODUCT((FRACAS!$B$5:$B$9997=M$4)*(FRACAS!$D$5:$D$9997&lt;=M290)*(IFERROR(FRACAS!$AM$5:$AM$9997,0)))
    ),"")</f>
        <v/>
      </c>
      <c r="LN290" s="308"/>
      <c r="LO290" s="276"/>
      <c r="LP290" s="276"/>
      <c r="LQ290" s="276"/>
      <c r="LR290" s="276"/>
      <c r="LS290" s="276"/>
      <c r="LT290" s="276"/>
      <c r="LU290" s="276"/>
      <c r="LV290" s="276"/>
      <c r="LW290" s="276"/>
      <c r="LX290" s="276"/>
      <c r="LY290" s="276"/>
      <c r="LZ290" s="276"/>
      <c r="MA290" s="276"/>
      <c r="MB290" s="276"/>
      <c r="MC290" s="276"/>
      <c r="MD290" s="276"/>
      <c r="ME290" s="276"/>
      <c r="MF290" s="276"/>
      <c r="MG290" s="276"/>
      <c r="MH290" s="276"/>
      <c r="MI290" s="276"/>
      <c r="MJ290" s="276"/>
      <c r="MK290" s="276"/>
      <c r="ML290" s="276"/>
      <c r="MM290" s="276"/>
      <c r="MN290" s="276"/>
      <c r="MO290" s="276"/>
      <c r="MP290" s="276"/>
      <c r="MQ290" s="276"/>
      <c r="MR290" s="276"/>
      <c r="MS290" s="276"/>
      <c r="MT290" s="276"/>
      <c r="MU290" s="276"/>
      <c r="MV290" s="276"/>
      <c r="MW290" s="276"/>
      <c r="MX290" s="276"/>
      <c r="MY290" s="276"/>
      <c r="MZ290" s="276"/>
      <c r="NA290" s="277"/>
      <c r="ND290" s="345">
        <f t="shared" si="28"/>
        <v>0</v>
      </c>
      <c r="NE290" s="346" t="str">
        <f t="shared" si="26"/>
        <v/>
      </c>
      <c r="NF290" s="347" t="str" cm="1">
        <f t="array" ref="NF290">IF($ND290=0,"",(IFERROR( (IFERROR($ND290/FRACAS!$AY$1*60,0) - SUMPRODUCT( (FRACAS!$K$5:$K$9999=NF$2) * IFERROR(FRACAS!$AN$5:$AN$9999,0) ) ) / IFERROR($ND290/FRACAS!$AY$1*60,0), 1 )))</f>
        <v/>
      </c>
      <c r="NG290" s="347" t="str" cm="1">
        <f t="array" ref="NG290">IF($ND290=0,"",(IFERROR( (IFERROR($ND290/FRACAS!$AY$1*60,0) - SUMPRODUCT( (FRACAS!$K$5:$K$9999=NG$2) * IFERROR(FRACAS!$AN$5:$AN$9999,0) ) ) / IFERROR($ND290/FRACAS!$AY$1*60,0), 1 )))</f>
        <v/>
      </c>
      <c r="NH290" s="347" t="str" cm="1">
        <f t="array" ref="NH290">IF($ND290=0,"",(IFERROR( (IFERROR($ND290/FRACAS!$AY$1*60,0) - SUMPRODUCT( (FRACAS!$K$5:$K$9999=NH$2) * IFERROR(FRACAS!$AN$5:$AN$9999,0) ) ) / IFERROR($ND290/FRACAS!$AY$1*60,0), 1 )))</f>
        <v/>
      </c>
      <c r="NI290" s="347" t="str" cm="1">
        <f t="array" ref="NI290">IF($ND290=0,"",(IFERROR( (IFERROR($ND290/FRACAS!$AY$1*60,0) - SUMPRODUCT( (FRACAS!$K$5:$K$9999=NI$2) * IFERROR(FRACAS!$AN$5:$AN$9999,0) ) ) / IFERROR($ND290/FRACAS!$AY$1*60,0), 1 )))</f>
        <v/>
      </c>
      <c r="NJ290" s="347" t="str" cm="1">
        <f t="array" ref="NJ290">IF($ND290=0,"",(IFERROR( (IFERROR($ND290/FRACAS!$AY$1*60,0) - SUMPRODUCT( (FRACAS!$K$5:$K$9999=NJ$2) * IFERROR(FRACAS!$AN$5:$AN$9999,0) ) ) / IFERROR($ND290/FRACAS!$AY$1*60,0), 1 )))</f>
        <v/>
      </c>
      <c r="NK290" s="347" t="str" cm="1">
        <f t="array" ref="NK290">IF($ND290=0,"",(IFERROR( (IFERROR($ND290/FRACAS!$AY$1*60,0) - SUMPRODUCT( (FRACAS!$K$5:$K$9999=NK$2) * IFERROR(FRACAS!$AN$5:$AN$9999,0) ) ) / IFERROR($ND290/FRACAS!$AY$1*60,0), 1 )))</f>
        <v/>
      </c>
      <c r="NL290" s="347" t="str" cm="1">
        <f t="array" ref="NL290">IF($ND290=0,"",(IFERROR( (IFERROR($ND290/FRACAS!$AY$1*60,0) - SUMPRODUCT( (FRACAS!$K$5:$K$9999=NL$2) * IFERROR(FRACAS!$AN$5:$AN$9999,0) ) ) / IFERROR($ND290/FRACAS!$AY$1*60,0), 1 )))</f>
        <v/>
      </c>
      <c r="NM290" s="347" t="str" cm="1">
        <f t="array" ref="NM290">IF($ND290=0,"",(IFERROR( (IFERROR($ND290/FRACAS!$AY$1*60,0) - SUMPRODUCT( (FRACAS!$K$5:$K$9999=NM$2) * IFERROR(FRACAS!$AN$5:$AN$9999,0) ) ) / IFERROR($ND290/FRACAS!$AY$1*60,0), 1 )))</f>
        <v/>
      </c>
      <c r="NN290" s="347" t="str" cm="1">
        <f t="array" ref="NN290">IF($ND290=0,"",(IFERROR( (IFERROR($ND290/FRACAS!$AY$1*60,0) - SUMPRODUCT( (FRACAS!$K$5:$K$9999=NN$2) * IFERROR(FRACAS!$AN$5:$AN$9999,0) ) ) / IFERROR($ND290/FRACAS!$AY$1*60,0), 1 )))</f>
        <v/>
      </c>
      <c r="NO290" s="347" t="str" cm="1">
        <f t="array" ref="NO290">IF($ND290=0,"",(IFERROR( (IFERROR($ND290/FRACAS!$AY$1*60,0) - SUMPRODUCT( (FRACAS!$K$5:$K$9999=NO$2) * IFERROR(FRACAS!$AN$5:$AN$9999,0) ) ) / IFERROR($ND290/FRACAS!$AY$1*60,0), 1 )))</f>
        <v/>
      </c>
      <c r="NP290" s="347" t="str" cm="1">
        <f t="array" ref="NP290">IF($ND290=0,"",(IFERROR( (IFERROR($ND290/FRACAS!$AY$1*60,0) - SUMPRODUCT( (FRACAS!$K$5:$K$9999=NP$2) * IFERROR(FRACAS!$AN$5:$AN$9999,0) ) ) / IFERROR($ND290/FRACAS!$AY$1*60,0), 1 )))</f>
        <v/>
      </c>
      <c r="NQ290" s="347" t="str" cm="1">
        <f t="array" ref="NQ290">IF($ND290=0,"",(IFERROR( (IFERROR($ND290/FRACAS!$AY$1*60,0) - SUMPRODUCT( (FRACAS!$K$5:$K$9999=NQ$2) * IFERROR(FRACAS!$AN$5:$AN$9999,0) ) ) / IFERROR($ND290/FRACAS!$AY$1*60,0), 1 )))</f>
        <v/>
      </c>
      <c r="NR290" s="347" t="str" cm="1">
        <f t="array" ref="NR290">IF($ND290=0,"",(IFERROR( (IFERROR($ND290/FRACAS!$AY$1*60,0) - SUMPRODUCT( (FRACAS!$K$5:$K$9999=NR$2) * IFERROR(FRACAS!$AN$5:$AN$9999,0) ) ) / IFERROR($ND290/FRACAS!$AY$1*60,0), 1 )))</f>
        <v/>
      </c>
      <c r="NS290" s="347" t="str" cm="1">
        <f t="array" ref="NS290">IF($ND290=0,"",(IFERROR( (IFERROR($ND290/FRACAS!$AY$1*60,0) - SUMPRODUCT( (FRACAS!$K$5:$K$9999=NS$2) * IFERROR(FRACAS!$AN$5:$AN$9999,0) ) ) / IFERROR($ND290/FRACAS!$AY$1*60,0), 1 )))</f>
        <v/>
      </c>
      <c r="NT290" s="347" t="str" cm="1">
        <f t="array" ref="NT290">IF($ND290=0,"",(IFERROR( (IFERROR($ND290/FRACAS!$AY$1*60,0) - SUMPRODUCT( (FRACAS!$K$5:$K$9999=NT$2) * IFERROR(FRACAS!$AN$5:$AN$9999,0) ) ) / IFERROR($ND290/FRACAS!$AY$1*60,0), 1 )))</f>
        <v/>
      </c>
      <c r="NU290" s="347" t="str" cm="1">
        <f t="array" ref="NU290">IF($ND290=0,"",(IFERROR( (IFERROR($ND290/FRACAS!$AY$1*60,0) - SUMPRODUCT( (FRACAS!$K$5:$K$9999=NU$2) * IFERROR(FRACAS!$AN$5:$AN$9999,0) ) ) / IFERROR($ND290/FRACAS!$AY$1*60,0), 1 )))</f>
        <v/>
      </c>
      <c r="NV290" s="347" t="str" cm="1">
        <f t="array" ref="NV290">IF($ND290=0,"",(IFERROR( (IFERROR($ND290/FRACAS!$AY$1*60,0) - SUMPRODUCT( (FRACAS!$K$5:$K$9999=NV$2) * IFERROR(FRACAS!$AN$5:$AN$9999,0) ) ) / IFERROR($ND290/FRACAS!$AY$1*60,0), 1 )))</f>
        <v/>
      </c>
      <c r="NW290" s="347" t="str" cm="1">
        <f t="array" ref="NW290">IF($ND290=0,"",(IFERROR( (IFERROR($ND290/FRACAS!$AY$1*60,0) - SUMPRODUCT( (FRACAS!$K$5:$K$9999=NW$2) * IFERROR(FRACAS!$AN$5:$AN$9999,0) ) ) / IFERROR($ND290/FRACAS!$AY$1*60,0), 1 )))</f>
        <v/>
      </c>
      <c r="NX290" s="347" t="str" cm="1">
        <f t="array" ref="NX290">IF($ND290=0,"",(IFERROR( (IFERROR($ND290/FRACAS!$AY$1*60,0) - SUMPRODUCT( (FRACAS!$K$5:$K$9999=NX$2) * IFERROR(FRACAS!$AN$5:$AN$9999,0) ) ) / IFERROR($ND290/FRACAS!$AY$1*60,0), 1 )))</f>
        <v/>
      </c>
      <c r="NY290" s="347" t="str" cm="1">
        <f t="array" ref="NY290">IF($ND290=0,"",(IFERROR( (IFERROR($ND290/FRACAS!$AY$1*60,0) - SUMPRODUCT( (FRACAS!$K$5:$K$9999=NY$2) * IFERROR(FRACAS!$AN$5:$AN$9999,0) ) ) / IFERROR($ND290/FRACAS!$AY$1*60,0), 1 )))</f>
        <v/>
      </c>
      <c r="NZ290" s="347" t="str" cm="1">
        <f t="array" ref="NZ290">IF($ND290=0,"",(IFERROR( (IFERROR($ND290/FRACAS!$AY$1*60,0) - SUMPRODUCT( (FRACAS!$K$5:$K$9999=NZ$2) * IFERROR(FRACAS!$AN$5:$AN$9999,0) ) ) / IFERROR($ND290/FRACAS!$AY$1*60,0), 1 )))</f>
        <v/>
      </c>
      <c r="OA290" s="347" t="str" cm="1">
        <f t="array" ref="OA290">IF($ND290=0,"",(IFERROR( (IFERROR($ND290/FRACAS!$AY$1*60,0) - SUMPRODUCT( (FRACAS!$K$5:$K$9999=OA$2) * IFERROR(FRACAS!$AN$5:$AN$9999,0) ) ) / IFERROR($ND290/FRACAS!$AY$1*60,0), 1 )))</f>
        <v/>
      </c>
      <c r="OB290" s="347" t="str" cm="1">
        <f t="array" ref="OB290">IF($ND290=0,"",(IFERROR( (IFERROR($ND290/FRACAS!$AY$1*60,0) - SUMPRODUCT( (FRACAS!$K$5:$K$9999=OB$2) * IFERROR(FRACAS!$AN$5:$AN$9999,0) ) ) / IFERROR($ND290/FRACAS!$AY$1*60,0), 1 )))</f>
        <v/>
      </c>
      <c r="OC290" s="347" t="str" cm="1">
        <f t="array" ref="OC290">IF($ND290=0,"",(IFERROR( (IFERROR($ND290/FRACAS!$AY$1*60,0) - SUMPRODUCT( (FRACAS!$K$5:$K$9999=OC$2) * IFERROR(FRACAS!$AN$5:$AN$9999,0) ) ) / IFERROR($ND290/FRACAS!$AY$1*60,0), 1 )))</f>
        <v/>
      </c>
      <c r="OD290" s="347" t="str" cm="1">
        <f t="array" ref="OD290">IF($ND290=0,"",(IFERROR( (IFERROR($ND290/FRACAS!$AY$1*60,0) - SUMPRODUCT( (FRACAS!$K$5:$K$9999=OD$2) * IFERROR(FRACAS!$AN$5:$AN$9999,0) ) ) / IFERROR($ND290/FRACAS!$AY$1*60,0), 1 )))</f>
        <v/>
      </c>
      <c r="OE290" s="347" t="str" cm="1">
        <f t="array" ref="OE290">IF($ND290=0,"",(IFERROR( (IFERROR($ND290/FRACAS!$AY$1*60,0) - SUMPRODUCT( (FRACAS!$K$5:$K$9999=OE$2) * IFERROR(FRACAS!$AN$5:$AN$9999,0) ) ) / IFERROR($ND290/FRACAS!$AY$1*60,0), 1 )))</f>
        <v/>
      </c>
      <c r="OF290" s="347" t="str" cm="1">
        <f t="array" ref="OF290">IF($ND290=0,"",(IFERROR( (IFERROR($ND290/FRACAS!$AY$1*60,0) - SUMPRODUCT( (FRACAS!$K$5:$K$9999=OF$2) * IFERROR(FRACAS!$AN$5:$AN$9999,0) ) ) / IFERROR($ND290/FRACAS!$AY$1*60,0), 1 )))</f>
        <v/>
      </c>
      <c r="OG290" s="347" t="str" cm="1">
        <f t="array" ref="OG290">IF($ND290=0,"",(IFERROR( (IFERROR($ND290/FRACAS!$AY$1*60,0) - SUMPRODUCT( (FRACAS!$K$5:$K$9999=OG$2) * IFERROR(FRACAS!$AN$5:$AN$9999,0) ) ) / IFERROR($ND290/FRACAS!$AY$1*60,0), 1 )))</f>
        <v/>
      </c>
      <c r="OH290" s="347" t="str" cm="1">
        <f t="array" ref="OH290">IF($ND290=0,"",(IFERROR( (IFERROR($ND290/FRACAS!$AY$1*60,0) - SUMPRODUCT( (FRACAS!$K$5:$K$9999=OH$2) * IFERROR(FRACAS!$AN$5:$AN$9999,0) ) ) / IFERROR($ND290/FRACAS!$AY$1*60,0), 1 )))</f>
        <v/>
      </c>
      <c r="OI290" s="347" t="str" cm="1">
        <f t="array" ref="OI290">IF($ND290=0,"",(IFERROR( (IFERROR($ND290/FRACAS!$AY$1*60,0) - SUMPRODUCT( (FRACAS!$K$5:$K$9999=OI$2) * IFERROR(FRACAS!$AN$5:$AN$9999,0) ) ) / IFERROR($ND290/FRACAS!$AY$1*60,0), 1 )))</f>
        <v/>
      </c>
      <c r="OJ290" s="347" t="str" cm="1">
        <f t="array" ref="OJ290">IF($ND290=0,"",(IFERROR( (IFERROR($ND290/FRACAS!$AY$1*60,0) - SUMPRODUCT( (FRACAS!$K$5:$K$9999=OJ$2) * IFERROR(FRACAS!$AN$5:$AN$9999,0) ) ) / IFERROR($ND290/FRACAS!$AY$1*60,0), 1 )))</f>
        <v/>
      </c>
      <c r="OK290" s="347" t="str" cm="1">
        <f t="array" ref="OK290">IF($ND290=0,"",(IFERROR( (IFERROR($ND290/FRACAS!$AY$1*60,0) - SUMPRODUCT( (FRACAS!$K$5:$K$9999=OK$2) * IFERROR(FRACAS!$AN$5:$AN$9999,0) ) ) / IFERROR($ND290/FRACAS!$AY$1*60,0), 1 )))</f>
        <v/>
      </c>
      <c r="OL290" s="347" t="str" cm="1">
        <f t="array" ref="OL290">IF($ND290=0,"",(IFERROR( (IFERROR($ND290/FRACAS!$AY$1*60,0) - SUMPRODUCT( (FRACAS!$K$5:$K$9999=OL$2) * IFERROR(FRACAS!$AN$5:$AN$9999,0) ) ) / IFERROR($ND290/FRACAS!$AY$1*60,0), 1 )))</f>
        <v/>
      </c>
      <c r="OM290" s="347" t="str" cm="1">
        <f t="array" ref="OM290">IF($ND290=0,"",(IFERROR( (IFERROR($ND290/FRACAS!$AY$1*60,0) - SUMPRODUCT( (FRACAS!$K$5:$K$9999=OM$2) * IFERROR(FRACAS!$AN$5:$AN$9999,0) ) ) / IFERROR($ND290/FRACAS!$AY$1*60,0), 1 )))</f>
        <v/>
      </c>
      <c r="ON290" s="347" t="str" cm="1">
        <f t="array" ref="ON290">IF($ND290=0,"",(IFERROR( (IFERROR($ND290/FRACAS!$AY$1*60,0) - SUMPRODUCT( (FRACAS!$K$5:$K$9999=ON$2) * IFERROR(FRACAS!$AN$5:$AN$9999,0) ) ) / IFERROR($ND290/FRACAS!$AY$1*60,0), 1 )))</f>
        <v/>
      </c>
    </row>
    <row r="291" spans="2:404" ht="15" customHeight="1">
      <c r="B291" s="301" t="s">
        <v>241</v>
      </c>
      <c r="C291" s="302">
        <v>47263</v>
      </c>
      <c r="D291" s="279"/>
      <c r="E291" s="279"/>
      <c r="F291" s="279"/>
      <c r="G291" s="279"/>
      <c r="H291" s="279"/>
      <c r="I291" s="279"/>
      <c r="J291" s="279"/>
      <c r="K291" s="279"/>
      <c r="L291" s="279"/>
      <c r="M291" s="280"/>
      <c r="N291" s="305"/>
      <c r="O291" s="279"/>
      <c r="P291" s="279"/>
      <c r="Q291" s="279"/>
      <c r="R291" s="279"/>
      <c r="S291" s="279"/>
      <c r="T291" s="279"/>
      <c r="U291" s="279"/>
      <c r="V291" s="279"/>
      <c r="W291" s="279"/>
      <c r="X291" s="279"/>
      <c r="Y291" s="279"/>
      <c r="Z291" s="279"/>
      <c r="AA291" s="279"/>
      <c r="AB291" s="279"/>
      <c r="AC291" s="279"/>
      <c r="AD291" s="279"/>
      <c r="AE291" s="279"/>
      <c r="AF291" s="279"/>
      <c r="AG291" s="279"/>
      <c r="AH291" s="279"/>
      <c r="AI291" s="279"/>
      <c r="AJ291" s="279"/>
      <c r="AK291" s="279"/>
      <c r="AL291" s="279"/>
      <c r="AM291" s="279"/>
      <c r="AN291" s="279"/>
      <c r="AO291" s="279"/>
      <c r="AP291" s="279"/>
      <c r="AQ291" s="279"/>
      <c r="AR291" s="279"/>
      <c r="AS291" s="279"/>
      <c r="AT291" s="279"/>
      <c r="AU291" s="279"/>
      <c r="AV291" s="279"/>
      <c r="AW291" s="279"/>
      <c r="AX291" s="279"/>
      <c r="AY291" s="279"/>
      <c r="AZ291" s="279"/>
      <c r="BA291" s="280"/>
      <c r="BB291" s="266"/>
      <c r="BD291" s="352"/>
      <c r="BE291" s="352"/>
      <c r="BF291" s="352"/>
      <c r="BG291" s="352"/>
      <c r="BH291" s="352"/>
      <c r="BI291" s="352"/>
      <c r="BJ291" s="352"/>
      <c r="BK291" s="352"/>
      <c r="BL291" s="352"/>
      <c r="BM291" s="352"/>
      <c r="BN291" s="352"/>
      <c r="BO291" s="352"/>
      <c r="BP291" s="352"/>
      <c r="BQ291" s="352"/>
      <c r="BR291" s="352"/>
      <c r="BS291" s="352"/>
      <c r="BT291" s="352"/>
      <c r="BU291" s="352"/>
      <c r="BV291" s="352"/>
      <c r="BW291" s="352"/>
      <c r="BX291" s="352"/>
      <c r="BY291" s="352"/>
      <c r="BZ291" s="352"/>
      <c r="CA291" s="352"/>
      <c r="CB291" s="352"/>
      <c r="CC291" s="352"/>
      <c r="CD291" s="352"/>
      <c r="CE291" s="352"/>
      <c r="CF291" s="352"/>
      <c r="CG291" s="352"/>
      <c r="CH291" s="352"/>
      <c r="CI291" s="352"/>
      <c r="CJ291" s="352"/>
      <c r="CK291" s="352"/>
      <c r="CL291" s="352"/>
      <c r="CM291" s="352"/>
      <c r="CN291" s="352"/>
      <c r="CO291" s="352"/>
      <c r="CP291" s="352"/>
      <c r="CQ291" s="352"/>
      <c r="CR291" s="352"/>
      <c r="CS291" s="352"/>
      <c r="CT291" s="352"/>
      <c r="CU291" s="352"/>
      <c r="CV291" s="352"/>
      <c r="CW291" s="352"/>
      <c r="CX291" s="352"/>
      <c r="CY291" s="352"/>
      <c r="CZ291" s="352"/>
      <c r="DA291" s="352"/>
      <c r="DC291" s="266">
        <f t="shared" si="24"/>
        <v>0</v>
      </c>
      <c r="DD291" s="302" t="str">
        <f t="shared" si="25"/>
        <v/>
      </c>
      <c r="DE291" s="328" t="str">
        <f>IF(D291&gt; 0,(COUNTIFS(FRACAS!$B$5:$B$9997, D$4, FRACAS!$D$5:$D$9997, "&lt;="&amp;D291)), "" )</f>
        <v/>
      </c>
      <c r="DF291" s="282" t="str">
        <f>IF(E291&gt; 0,(COUNTIFS(FRACAS!$B$5:$B$9997, E$4, FRACAS!$D$5:$D$9997, "&lt;="&amp;E291)), "" )</f>
        <v/>
      </c>
      <c r="DG291" s="282" t="str">
        <f>IF(F291&gt; 0,(COUNTIFS(FRACAS!$B$5:$B$9997, F$4, FRACAS!$D$5:$D$9997, "&lt;="&amp;F291)), "" )</f>
        <v/>
      </c>
      <c r="DH291" s="282" t="str">
        <f>IF(G291&gt; 0,(COUNTIFS(FRACAS!$B$5:$B$9997, G$4, FRACAS!$D$5:$D$9997, "&lt;="&amp;G291)), "" )</f>
        <v/>
      </c>
      <c r="DI291" s="282" t="str">
        <f>IF(H291&gt; 0,(COUNTIFS(FRACAS!$B$5:$B$9997, H$4, FRACAS!$D$5:$D$9997, "&lt;="&amp;H291)), "" )</f>
        <v/>
      </c>
      <c r="DJ291" s="282" t="str">
        <f>IF(I291&gt; 0,(COUNTIFS(FRACAS!$B$5:$B$9997, I$4, FRACAS!$D$5:$D$9997, "&lt;="&amp;I291)), "" )</f>
        <v/>
      </c>
      <c r="DK291" s="282" t="str">
        <f>IF(J291&gt; 0,(COUNTIFS(FRACAS!$B$5:$B$9997, J$4, FRACAS!$D$5:$D$9997, "&lt;="&amp;J291)), "" )</f>
        <v/>
      </c>
      <c r="DL291" s="282" t="str">
        <f>IF(K291&gt; 0,(COUNTIFS(FRACAS!$B$5:$B$9997, K$4, FRACAS!$D$5:$D$9997, "&lt;="&amp;K291)), "" )</f>
        <v/>
      </c>
      <c r="DM291" s="282" t="str">
        <f>IF(L291&gt; 0,(COUNTIFS(FRACAS!$B$5:$B$9997, L$4, FRACAS!$D$5:$D$9997, "&lt;="&amp;L291)), "" )</f>
        <v/>
      </c>
      <c r="DN291" s="282" t="str">
        <f>IF(M291&gt; 0,(COUNTIFS(FRACAS!$B$5:$B$9997, M$4, FRACAS!$D$5:$D$9997, "&lt;="&amp;M291)), "" )</f>
        <v/>
      </c>
      <c r="DO291" s="308"/>
      <c r="DP291" s="276"/>
      <c r="DQ291" s="276"/>
      <c r="DR291" s="276"/>
      <c r="DS291" s="276"/>
      <c r="DT291" s="276"/>
      <c r="DU291" s="276"/>
      <c r="DV291" s="276"/>
      <c r="DW291" s="276"/>
      <c r="DX291" s="276"/>
      <c r="DY291" s="276"/>
      <c r="DZ291" s="276"/>
      <c r="EA291" s="276"/>
      <c r="EB291" s="276"/>
      <c r="EC291" s="276"/>
      <c r="ED291" s="276"/>
      <c r="EE291" s="276"/>
      <c r="EF291" s="276"/>
      <c r="EG291" s="276"/>
      <c r="EH291" s="276"/>
      <c r="EI291" s="276"/>
      <c r="EJ291" s="276"/>
      <c r="EK291" s="276"/>
      <c r="EL291" s="276"/>
      <c r="EM291" s="276"/>
      <c r="EN291" s="276"/>
      <c r="EO291" s="276"/>
      <c r="EP291" s="276"/>
      <c r="EQ291" s="276"/>
      <c r="ER291" s="276"/>
      <c r="ES291" s="276"/>
      <c r="ET291" s="276"/>
      <c r="EU291" s="276"/>
      <c r="EV291" s="276"/>
      <c r="EW291" s="276"/>
      <c r="EX291" s="276"/>
      <c r="EY291" s="276"/>
      <c r="EZ291" s="276"/>
      <c r="FA291" s="276"/>
      <c r="FB291" s="277"/>
      <c r="JN291" s="310"/>
      <c r="JO291" s="309"/>
      <c r="JP291" s="309"/>
      <c r="JQ291" s="309"/>
      <c r="JR291" s="309"/>
      <c r="JS291" s="309"/>
      <c r="JT291" s="309"/>
      <c r="JU291" s="309"/>
      <c r="JV291" s="309"/>
      <c r="JW291" s="309"/>
      <c r="JX291" s="309"/>
      <c r="JY291" s="309"/>
      <c r="JZ291" s="309"/>
      <c r="KA291" s="309"/>
      <c r="KB291" s="309"/>
      <c r="KC291" s="309"/>
      <c r="KD291" s="309"/>
      <c r="KE291" s="309"/>
      <c r="KF291" s="309"/>
      <c r="KG291" s="309"/>
      <c r="KH291" s="309"/>
      <c r="KI291" s="309"/>
      <c r="KJ291" s="309"/>
      <c r="KK291" s="309"/>
      <c r="KL291" s="309"/>
      <c r="KM291" s="309"/>
      <c r="KN291" s="309"/>
      <c r="KO291" s="309"/>
      <c r="KP291" s="309"/>
      <c r="KQ291" s="309"/>
      <c r="KR291" s="309"/>
      <c r="KS291" s="309"/>
      <c r="KT291" s="309"/>
      <c r="KU291" s="309"/>
      <c r="KV291" s="309"/>
      <c r="KW291" s="309"/>
      <c r="KX291" s="309"/>
      <c r="KY291" s="309"/>
      <c r="KZ291" s="309"/>
      <c r="LA291" s="309"/>
      <c r="LC291" s="302" t="str">
        <f t="shared" si="27"/>
        <v/>
      </c>
      <c r="LD291" s="354" t="str" cm="1">
        <f t="array" ref="LD291">IFERROR(
    (((D291/FRACAS!$AY$1)*60))
    /
    (((D291/FRACAS!$AY$1)*60) + SUMPRODUCT((FRACAS!$B$5:$B$9997=D$4)*(FRACAS!$D$5:$D$9997&lt;=D291)*(IFERROR(FRACAS!$AM$5:$AM$9997,0)))
    ),"")</f>
        <v/>
      </c>
      <c r="LE291" s="354" t="str" cm="1">
        <f t="array" ref="LE291">IFERROR(
    (((E291/FRACAS!$AY$1)*60))
    /
    (((E291/FRACAS!$AY$1)*60) + SUMPRODUCT((FRACAS!$B$5:$B$9997=E$4)*(FRACAS!$D$5:$D$9997&lt;=E291)*(IFERROR(FRACAS!$AM$5:$AM$9997,0)))
    ),"")</f>
        <v/>
      </c>
      <c r="LF291" s="354" t="str" cm="1">
        <f t="array" ref="LF291">IFERROR(
    (((F291/FRACAS!$AY$1)*60))
    /
    (((F291/FRACAS!$AY$1)*60) + SUMPRODUCT((FRACAS!$B$5:$B$9997=F$4)*(FRACAS!$D$5:$D$9997&lt;=F291)*(IFERROR(FRACAS!$AM$5:$AM$9997,0)))
    ),"")</f>
        <v/>
      </c>
      <c r="LG291" s="354" t="str" cm="1">
        <f t="array" ref="LG291">IFERROR(
    (((G291/FRACAS!$AY$1)*60))
    /
    (((G291/FRACAS!$AY$1)*60) + SUMPRODUCT((FRACAS!$B$5:$B$9997=G$4)*(FRACAS!$D$5:$D$9997&lt;=G291)*(IFERROR(FRACAS!$AM$5:$AM$9997,0)))
    ),"")</f>
        <v/>
      </c>
      <c r="LH291" s="354" t="str" cm="1">
        <f t="array" ref="LH291">IFERROR(
    (((H291/FRACAS!$AY$1)*60))
    /
    (((H291/FRACAS!$AY$1)*60) + SUMPRODUCT((FRACAS!$B$5:$B$9997=H$4)*(FRACAS!$D$5:$D$9997&lt;=H291)*(IFERROR(FRACAS!$AM$5:$AM$9997,0)))
    ),"")</f>
        <v/>
      </c>
      <c r="LI291" s="354" t="str" cm="1">
        <f t="array" ref="LI291">IFERROR(
    (((I291/FRACAS!$AY$1)*60))
    /
    (((I291/FRACAS!$AY$1)*60) + SUMPRODUCT((FRACAS!$B$5:$B$9997=I$4)*(FRACAS!$D$5:$D$9997&lt;=I291)*(IFERROR(FRACAS!$AM$5:$AM$9997,0)))
    ),"")</f>
        <v/>
      </c>
      <c r="LJ291" s="354" t="str" cm="1">
        <f t="array" ref="LJ291">IFERROR(
    (((J291/FRACAS!$AY$1)*60))
    /
    (((J291/FRACAS!$AY$1)*60) + SUMPRODUCT((FRACAS!$B$5:$B$9997=J$4)*(FRACAS!$D$5:$D$9997&lt;=J291)*(IFERROR(FRACAS!$AM$5:$AM$9997,0)))
    ),"")</f>
        <v/>
      </c>
      <c r="LK291" s="354" t="str" cm="1">
        <f t="array" ref="LK291">IFERROR(
    (((K291/FRACAS!$AY$1)*60))
    /
    (((K291/FRACAS!$AY$1)*60) + SUMPRODUCT((FRACAS!$B$5:$B$9997=K$4)*(FRACAS!$D$5:$D$9997&lt;=K291)*(IFERROR(FRACAS!$AM$5:$AM$9997,0)))
    ),"")</f>
        <v/>
      </c>
      <c r="LL291" s="354" t="str" cm="1">
        <f t="array" ref="LL291">IFERROR(
    (((L291/FRACAS!$AY$1)*60))
    /
    (((L291/FRACAS!$AY$1)*60) + SUMPRODUCT((FRACAS!$B$5:$B$9997=L$4)*(FRACAS!$D$5:$D$9997&lt;=L291)*(IFERROR(FRACAS!$AM$5:$AM$9997,0)))
    ),"")</f>
        <v/>
      </c>
      <c r="LM291" s="354" t="str" cm="1">
        <f t="array" ref="LM291">IFERROR(
    (((M291/FRACAS!$AY$1)*60))
    /
    (((M291/FRACAS!$AY$1)*60) + SUMPRODUCT((FRACAS!$B$5:$B$9997=M$4)*(FRACAS!$D$5:$D$9997&lt;=M291)*(IFERROR(FRACAS!$AM$5:$AM$9997,0)))
    ),"")</f>
        <v/>
      </c>
      <c r="LN291" s="308"/>
      <c r="LO291" s="276"/>
      <c r="LP291" s="276"/>
      <c r="LQ291" s="276"/>
      <c r="LR291" s="276"/>
      <c r="LS291" s="276"/>
      <c r="LT291" s="276"/>
      <c r="LU291" s="276"/>
      <c r="LV291" s="276"/>
      <c r="LW291" s="276"/>
      <c r="LX291" s="276"/>
      <c r="LY291" s="276"/>
      <c r="LZ291" s="276"/>
      <c r="MA291" s="276"/>
      <c r="MB291" s="276"/>
      <c r="MC291" s="276"/>
      <c r="MD291" s="276"/>
      <c r="ME291" s="276"/>
      <c r="MF291" s="276"/>
      <c r="MG291" s="276"/>
      <c r="MH291" s="276"/>
      <c r="MI291" s="276"/>
      <c r="MJ291" s="276"/>
      <c r="MK291" s="276"/>
      <c r="ML291" s="276"/>
      <c r="MM291" s="276"/>
      <c r="MN291" s="276"/>
      <c r="MO291" s="276"/>
      <c r="MP291" s="276"/>
      <c r="MQ291" s="276"/>
      <c r="MR291" s="276"/>
      <c r="MS291" s="276"/>
      <c r="MT291" s="276"/>
      <c r="MU291" s="276"/>
      <c r="MV291" s="276"/>
      <c r="MW291" s="276"/>
      <c r="MX291" s="276"/>
      <c r="MY291" s="276"/>
      <c r="MZ291" s="276"/>
      <c r="NA291" s="277"/>
      <c r="ND291" s="345">
        <f t="shared" si="28"/>
        <v>0</v>
      </c>
      <c r="NE291" s="346" t="str">
        <f t="shared" si="26"/>
        <v/>
      </c>
      <c r="NF291" s="347" t="str" cm="1">
        <f t="array" ref="NF291">IF($ND291=0,"",(IFERROR( (IFERROR($ND291/FRACAS!$AY$1*60,0) - SUMPRODUCT( (FRACAS!$K$5:$K$9999=NF$2) * IFERROR(FRACAS!$AN$5:$AN$9999,0) ) ) / IFERROR($ND291/FRACAS!$AY$1*60,0), 1 )))</f>
        <v/>
      </c>
      <c r="NG291" s="347" t="str" cm="1">
        <f t="array" ref="NG291">IF($ND291=0,"",(IFERROR( (IFERROR($ND291/FRACAS!$AY$1*60,0) - SUMPRODUCT( (FRACAS!$K$5:$K$9999=NG$2) * IFERROR(FRACAS!$AN$5:$AN$9999,0) ) ) / IFERROR($ND291/FRACAS!$AY$1*60,0), 1 )))</f>
        <v/>
      </c>
      <c r="NH291" s="347" t="str" cm="1">
        <f t="array" ref="NH291">IF($ND291=0,"",(IFERROR( (IFERROR($ND291/FRACAS!$AY$1*60,0) - SUMPRODUCT( (FRACAS!$K$5:$K$9999=NH$2) * IFERROR(FRACAS!$AN$5:$AN$9999,0) ) ) / IFERROR($ND291/FRACAS!$AY$1*60,0), 1 )))</f>
        <v/>
      </c>
      <c r="NI291" s="347" t="str" cm="1">
        <f t="array" ref="NI291">IF($ND291=0,"",(IFERROR( (IFERROR($ND291/FRACAS!$AY$1*60,0) - SUMPRODUCT( (FRACAS!$K$5:$K$9999=NI$2) * IFERROR(FRACAS!$AN$5:$AN$9999,0) ) ) / IFERROR($ND291/FRACAS!$AY$1*60,0), 1 )))</f>
        <v/>
      </c>
      <c r="NJ291" s="347" t="str" cm="1">
        <f t="array" ref="NJ291">IF($ND291=0,"",(IFERROR( (IFERROR($ND291/FRACAS!$AY$1*60,0) - SUMPRODUCT( (FRACAS!$K$5:$K$9999=NJ$2) * IFERROR(FRACAS!$AN$5:$AN$9999,0) ) ) / IFERROR($ND291/FRACAS!$AY$1*60,0), 1 )))</f>
        <v/>
      </c>
      <c r="NK291" s="347" t="str" cm="1">
        <f t="array" ref="NK291">IF($ND291=0,"",(IFERROR( (IFERROR($ND291/FRACAS!$AY$1*60,0) - SUMPRODUCT( (FRACAS!$K$5:$K$9999=NK$2) * IFERROR(FRACAS!$AN$5:$AN$9999,0) ) ) / IFERROR($ND291/FRACAS!$AY$1*60,0), 1 )))</f>
        <v/>
      </c>
      <c r="NL291" s="347" t="str" cm="1">
        <f t="array" ref="NL291">IF($ND291=0,"",(IFERROR( (IFERROR($ND291/FRACAS!$AY$1*60,0) - SUMPRODUCT( (FRACAS!$K$5:$K$9999=NL$2) * IFERROR(FRACAS!$AN$5:$AN$9999,0) ) ) / IFERROR($ND291/FRACAS!$AY$1*60,0), 1 )))</f>
        <v/>
      </c>
      <c r="NM291" s="347" t="str" cm="1">
        <f t="array" ref="NM291">IF($ND291=0,"",(IFERROR( (IFERROR($ND291/FRACAS!$AY$1*60,0) - SUMPRODUCT( (FRACAS!$K$5:$K$9999=NM$2) * IFERROR(FRACAS!$AN$5:$AN$9999,0) ) ) / IFERROR($ND291/FRACAS!$AY$1*60,0), 1 )))</f>
        <v/>
      </c>
      <c r="NN291" s="347" t="str" cm="1">
        <f t="array" ref="NN291">IF($ND291=0,"",(IFERROR( (IFERROR($ND291/FRACAS!$AY$1*60,0) - SUMPRODUCT( (FRACAS!$K$5:$K$9999=NN$2) * IFERROR(FRACAS!$AN$5:$AN$9999,0) ) ) / IFERROR($ND291/FRACAS!$AY$1*60,0), 1 )))</f>
        <v/>
      </c>
      <c r="NO291" s="347" t="str" cm="1">
        <f t="array" ref="NO291">IF($ND291=0,"",(IFERROR( (IFERROR($ND291/FRACAS!$AY$1*60,0) - SUMPRODUCT( (FRACAS!$K$5:$K$9999=NO$2) * IFERROR(FRACAS!$AN$5:$AN$9999,0) ) ) / IFERROR($ND291/FRACAS!$AY$1*60,0), 1 )))</f>
        <v/>
      </c>
      <c r="NP291" s="347" t="str" cm="1">
        <f t="array" ref="NP291">IF($ND291=0,"",(IFERROR( (IFERROR($ND291/FRACAS!$AY$1*60,0) - SUMPRODUCT( (FRACAS!$K$5:$K$9999=NP$2) * IFERROR(FRACAS!$AN$5:$AN$9999,0) ) ) / IFERROR($ND291/FRACAS!$AY$1*60,0), 1 )))</f>
        <v/>
      </c>
      <c r="NQ291" s="347" t="str" cm="1">
        <f t="array" ref="NQ291">IF($ND291=0,"",(IFERROR( (IFERROR($ND291/FRACAS!$AY$1*60,0) - SUMPRODUCT( (FRACAS!$K$5:$K$9999=NQ$2) * IFERROR(FRACAS!$AN$5:$AN$9999,0) ) ) / IFERROR($ND291/FRACAS!$AY$1*60,0), 1 )))</f>
        <v/>
      </c>
      <c r="NR291" s="347" t="str" cm="1">
        <f t="array" ref="NR291">IF($ND291=0,"",(IFERROR( (IFERROR($ND291/FRACAS!$AY$1*60,0) - SUMPRODUCT( (FRACAS!$K$5:$K$9999=NR$2) * IFERROR(FRACAS!$AN$5:$AN$9999,0) ) ) / IFERROR($ND291/FRACAS!$AY$1*60,0), 1 )))</f>
        <v/>
      </c>
      <c r="NS291" s="347" t="str" cm="1">
        <f t="array" ref="NS291">IF($ND291=0,"",(IFERROR( (IFERROR($ND291/FRACAS!$AY$1*60,0) - SUMPRODUCT( (FRACAS!$K$5:$K$9999=NS$2) * IFERROR(FRACAS!$AN$5:$AN$9999,0) ) ) / IFERROR($ND291/FRACAS!$AY$1*60,0), 1 )))</f>
        <v/>
      </c>
      <c r="NT291" s="347" t="str" cm="1">
        <f t="array" ref="NT291">IF($ND291=0,"",(IFERROR( (IFERROR($ND291/FRACAS!$AY$1*60,0) - SUMPRODUCT( (FRACAS!$K$5:$K$9999=NT$2) * IFERROR(FRACAS!$AN$5:$AN$9999,0) ) ) / IFERROR($ND291/FRACAS!$AY$1*60,0), 1 )))</f>
        <v/>
      </c>
      <c r="NU291" s="347" t="str" cm="1">
        <f t="array" ref="NU291">IF($ND291=0,"",(IFERROR( (IFERROR($ND291/FRACAS!$AY$1*60,0) - SUMPRODUCT( (FRACAS!$K$5:$K$9999=NU$2) * IFERROR(FRACAS!$AN$5:$AN$9999,0) ) ) / IFERROR($ND291/FRACAS!$AY$1*60,0), 1 )))</f>
        <v/>
      </c>
      <c r="NV291" s="347" t="str" cm="1">
        <f t="array" ref="NV291">IF($ND291=0,"",(IFERROR( (IFERROR($ND291/FRACAS!$AY$1*60,0) - SUMPRODUCT( (FRACAS!$K$5:$K$9999=NV$2) * IFERROR(FRACAS!$AN$5:$AN$9999,0) ) ) / IFERROR($ND291/FRACAS!$AY$1*60,0), 1 )))</f>
        <v/>
      </c>
      <c r="NW291" s="347" t="str" cm="1">
        <f t="array" ref="NW291">IF($ND291=0,"",(IFERROR( (IFERROR($ND291/FRACAS!$AY$1*60,0) - SUMPRODUCT( (FRACAS!$K$5:$K$9999=NW$2) * IFERROR(FRACAS!$AN$5:$AN$9999,0) ) ) / IFERROR($ND291/FRACAS!$AY$1*60,0), 1 )))</f>
        <v/>
      </c>
      <c r="NX291" s="347" t="str" cm="1">
        <f t="array" ref="NX291">IF($ND291=0,"",(IFERROR( (IFERROR($ND291/FRACAS!$AY$1*60,0) - SUMPRODUCT( (FRACAS!$K$5:$K$9999=NX$2) * IFERROR(FRACAS!$AN$5:$AN$9999,0) ) ) / IFERROR($ND291/FRACAS!$AY$1*60,0), 1 )))</f>
        <v/>
      </c>
      <c r="NY291" s="347" t="str" cm="1">
        <f t="array" ref="NY291">IF($ND291=0,"",(IFERROR( (IFERROR($ND291/FRACAS!$AY$1*60,0) - SUMPRODUCT( (FRACAS!$K$5:$K$9999=NY$2) * IFERROR(FRACAS!$AN$5:$AN$9999,0) ) ) / IFERROR($ND291/FRACAS!$AY$1*60,0), 1 )))</f>
        <v/>
      </c>
      <c r="NZ291" s="347" t="str" cm="1">
        <f t="array" ref="NZ291">IF($ND291=0,"",(IFERROR( (IFERROR($ND291/FRACAS!$AY$1*60,0) - SUMPRODUCT( (FRACAS!$K$5:$K$9999=NZ$2) * IFERROR(FRACAS!$AN$5:$AN$9999,0) ) ) / IFERROR($ND291/FRACAS!$AY$1*60,0), 1 )))</f>
        <v/>
      </c>
      <c r="OA291" s="347" t="str" cm="1">
        <f t="array" ref="OA291">IF($ND291=0,"",(IFERROR( (IFERROR($ND291/FRACAS!$AY$1*60,0) - SUMPRODUCT( (FRACAS!$K$5:$K$9999=OA$2) * IFERROR(FRACAS!$AN$5:$AN$9999,0) ) ) / IFERROR($ND291/FRACAS!$AY$1*60,0), 1 )))</f>
        <v/>
      </c>
      <c r="OB291" s="347" t="str" cm="1">
        <f t="array" ref="OB291">IF($ND291=0,"",(IFERROR( (IFERROR($ND291/FRACAS!$AY$1*60,0) - SUMPRODUCT( (FRACAS!$K$5:$K$9999=OB$2) * IFERROR(FRACAS!$AN$5:$AN$9999,0) ) ) / IFERROR($ND291/FRACAS!$AY$1*60,0), 1 )))</f>
        <v/>
      </c>
      <c r="OC291" s="347" t="str" cm="1">
        <f t="array" ref="OC291">IF($ND291=0,"",(IFERROR( (IFERROR($ND291/FRACAS!$AY$1*60,0) - SUMPRODUCT( (FRACAS!$K$5:$K$9999=OC$2) * IFERROR(FRACAS!$AN$5:$AN$9999,0) ) ) / IFERROR($ND291/FRACAS!$AY$1*60,0), 1 )))</f>
        <v/>
      </c>
      <c r="OD291" s="347" t="str" cm="1">
        <f t="array" ref="OD291">IF($ND291=0,"",(IFERROR( (IFERROR($ND291/FRACAS!$AY$1*60,0) - SUMPRODUCT( (FRACAS!$K$5:$K$9999=OD$2) * IFERROR(FRACAS!$AN$5:$AN$9999,0) ) ) / IFERROR($ND291/FRACAS!$AY$1*60,0), 1 )))</f>
        <v/>
      </c>
      <c r="OE291" s="347" t="str" cm="1">
        <f t="array" ref="OE291">IF($ND291=0,"",(IFERROR( (IFERROR($ND291/FRACAS!$AY$1*60,0) - SUMPRODUCT( (FRACAS!$K$5:$K$9999=OE$2) * IFERROR(FRACAS!$AN$5:$AN$9999,0) ) ) / IFERROR($ND291/FRACAS!$AY$1*60,0), 1 )))</f>
        <v/>
      </c>
      <c r="OF291" s="347" t="str" cm="1">
        <f t="array" ref="OF291">IF($ND291=0,"",(IFERROR( (IFERROR($ND291/FRACAS!$AY$1*60,0) - SUMPRODUCT( (FRACAS!$K$5:$K$9999=OF$2) * IFERROR(FRACAS!$AN$5:$AN$9999,0) ) ) / IFERROR($ND291/FRACAS!$AY$1*60,0), 1 )))</f>
        <v/>
      </c>
      <c r="OG291" s="347" t="str" cm="1">
        <f t="array" ref="OG291">IF($ND291=0,"",(IFERROR( (IFERROR($ND291/FRACAS!$AY$1*60,0) - SUMPRODUCT( (FRACAS!$K$5:$K$9999=OG$2) * IFERROR(FRACAS!$AN$5:$AN$9999,0) ) ) / IFERROR($ND291/FRACAS!$AY$1*60,0), 1 )))</f>
        <v/>
      </c>
      <c r="OH291" s="347" t="str" cm="1">
        <f t="array" ref="OH291">IF($ND291=0,"",(IFERROR( (IFERROR($ND291/FRACAS!$AY$1*60,0) - SUMPRODUCT( (FRACAS!$K$5:$K$9999=OH$2) * IFERROR(FRACAS!$AN$5:$AN$9999,0) ) ) / IFERROR($ND291/FRACAS!$AY$1*60,0), 1 )))</f>
        <v/>
      </c>
      <c r="OI291" s="347" t="str" cm="1">
        <f t="array" ref="OI291">IF($ND291=0,"",(IFERROR( (IFERROR($ND291/FRACAS!$AY$1*60,0) - SUMPRODUCT( (FRACAS!$K$5:$K$9999=OI$2) * IFERROR(FRACAS!$AN$5:$AN$9999,0) ) ) / IFERROR($ND291/FRACAS!$AY$1*60,0), 1 )))</f>
        <v/>
      </c>
      <c r="OJ291" s="347" t="str" cm="1">
        <f t="array" ref="OJ291">IF($ND291=0,"",(IFERROR( (IFERROR($ND291/FRACAS!$AY$1*60,0) - SUMPRODUCT( (FRACAS!$K$5:$K$9999=OJ$2) * IFERROR(FRACAS!$AN$5:$AN$9999,0) ) ) / IFERROR($ND291/FRACAS!$AY$1*60,0), 1 )))</f>
        <v/>
      </c>
      <c r="OK291" s="347" t="str" cm="1">
        <f t="array" ref="OK291">IF($ND291=0,"",(IFERROR( (IFERROR($ND291/FRACAS!$AY$1*60,0) - SUMPRODUCT( (FRACAS!$K$5:$K$9999=OK$2) * IFERROR(FRACAS!$AN$5:$AN$9999,0) ) ) / IFERROR($ND291/FRACAS!$AY$1*60,0), 1 )))</f>
        <v/>
      </c>
      <c r="OL291" s="347" t="str" cm="1">
        <f t="array" ref="OL291">IF($ND291=0,"",(IFERROR( (IFERROR($ND291/FRACAS!$AY$1*60,0) - SUMPRODUCT( (FRACAS!$K$5:$K$9999=OL$2) * IFERROR(FRACAS!$AN$5:$AN$9999,0) ) ) / IFERROR($ND291/FRACAS!$AY$1*60,0), 1 )))</f>
        <v/>
      </c>
      <c r="OM291" s="347" t="str" cm="1">
        <f t="array" ref="OM291">IF($ND291=0,"",(IFERROR( (IFERROR($ND291/FRACAS!$AY$1*60,0) - SUMPRODUCT( (FRACAS!$K$5:$K$9999=OM$2) * IFERROR(FRACAS!$AN$5:$AN$9999,0) ) ) / IFERROR($ND291/FRACAS!$AY$1*60,0), 1 )))</f>
        <v/>
      </c>
      <c r="ON291" s="347" t="str" cm="1">
        <f t="array" ref="ON291">IF($ND291=0,"",(IFERROR( (IFERROR($ND291/FRACAS!$AY$1*60,0) - SUMPRODUCT( (FRACAS!$K$5:$K$9999=ON$2) * IFERROR(FRACAS!$AN$5:$AN$9999,0) ) ) / IFERROR($ND291/FRACAS!$AY$1*60,0), 1 )))</f>
        <v/>
      </c>
    </row>
    <row r="292" spans="2:404" ht="15" customHeight="1">
      <c r="B292" s="301" t="s">
        <v>242</v>
      </c>
      <c r="C292" s="302">
        <v>47270</v>
      </c>
      <c r="D292" s="279"/>
      <c r="E292" s="279"/>
      <c r="F292" s="279"/>
      <c r="G292" s="279"/>
      <c r="H292" s="279"/>
      <c r="I292" s="279"/>
      <c r="J292" s="279"/>
      <c r="K292" s="279"/>
      <c r="L292" s="279"/>
      <c r="M292" s="280"/>
      <c r="N292" s="305"/>
      <c r="O292" s="279"/>
      <c r="P292" s="279"/>
      <c r="Q292" s="279"/>
      <c r="R292" s="279"/>
      <c r="S292" s="279"/>
      <c r="T292" s="279"/>
      <c r="U292" s="279"/>
      <c r="V292" s="279"/>
      <c r="W292" s="279"/>
      <c r="X292" s="279"/>
      <c r="Y292" s="279"/>
      <c r="Z292" s="279"/>
      <c r="AA292" s="279"/>
      <c r="AB292" s="279"/>
      <c r="AC292" s="279"/>
      <c r="AD292" s="279"/>
      <c r="AE292" s="279"/>
      <c r="AF292" s="279"/>
      <c r="AG292" s="279"/>
      <c r="AH292" s="279"/>
      <c r="AI292" s="279"/>
      <c r="AJ292" s="279"/>
      <c r="AK292" s="279"/>
      <c r="AL292" s="279"/>
      <c r="AM292" s="279"/>
      <c r="AN292" s="279"/>
      <c r="AO292" s="279"/>
      <c r="AP292" s="279"/>
      <c r="AQ292" s="279"/>
      <c r="AR292" s="279"/>
      <c r="AS292" s="279"/>
      <c r="AT292" s="279"/>
      <c r="AU292" s="279"/>
      <c r="AV292" s="279"/>
      <c r="AW292" s="279"/>
      <c r="AX292" s="279"/>
      <c r="AY292" s="279"/>
      <c r="AZ292" s="279"/>
      <c r="BA292" s="280"/>
      <c r="BB292" s="266"/>
      <c r="BD292" s="352"/>
      <c r="BE292" s="352"/>
      <c r="BF292" s="352"/>
      <c r="BG292" s="352"/>
      <c r="BH292" s="352"/>
      <c r="BI292" s="352"/>
      <c r="BJ292" s="352"/>
      <c r="BK292" s="352"/>
      <c r="BL292" s="352"/>
      <c r="BM292" s="352"/>
      <c r="BN292" s="352"/>
      <c r="BO292" s="352"/>
      <c r="BP292" s="352"/>
      <c r="BQ292" s="352"/>
      <c r="BR292" s="352"/>
      <c r="BS292" s="352"/>
      <c r="BT292" s="352"/>
      <c r="BU292" s="352"/>
      <c r="BV292" s="352"/>
      <c r="BW292" s="352"/>
      <c r="BX292" s="352"/>
      <c r="BY292" s="352"/>
      <c r="BZ292" s="352"/>
      <c r="CA292" s="352"/>
      <c r="CB292" s="352"/>
      <c r="CC292" s="352"/>
      <c r="CD292" s="352"/>
      <c r="CE292" s="352"/>
      <c r="CF292" s="352"/>
      <c r="CG292" s="352"/>
      <c r="CH292" s="352"/>
      <c r="CI292" s="352"/>
      <c r="CJ292" s="352"/>
      <c r="CK292" s="352"/>
      <c r="CL292" s="352"/>
      <c r="CM292" s="352"/>
      <c r="CN292" s="352"/>
      <c r="CO292" s="352"/>
      <c r="CP292" s="352"/>
      <c r="CQ292" s="352"/>
      <c r="CR292" s="352"/>
      <c r="CS292" s="352"/>
      <c r="CT292" s="352"/>
      <c r="CU292" s="352"/>
      <c r="CV292" s="352"/>
      <c r="CW292" s="352"/>
      <c r="CX292" s="352"/>
      <c r="CY292" s="352"/>
      <c r="CZ292" s="352"/>
      <c r="DA292" s="352"/>
      <c r="DC292" s="266">
        <f t="shared" si="24"/>
        <v>0</v>
      </c>
      <c r="DD292" s="302" t="str">
        <f t="shared" si="25"/>
        <v/>
      </c>
      <c r="DE292" s="328" t="str">
        <f>IF(D292&gt; 0,(COUNTIFS(FRACAS!$B$5:$B$9997, D$4, FRACAS!$D$5:$D$9997, "&lt;="&amp;D292)), "" )</f>
        <v/>
      </c>
      <c r="DF292" s="282" t="str">
        <f>IF(E292&gt; 0,(COUNTIFS(FRACAS!$B$5:$B$9997, E$4, FRACAS!$D$5:$D$9997, "&lt;="&amp;E292)), "" )</f>
        <v/>
      </c>
      <c r="DG292" s="282" t="str">
        <f>IF(F292&gt; 0,(COUNTIFS(FRACAS!$B$5:$B$9997, F$4, FRACAS!$D$5:$D$9997, "&lt;="&amp;F292)), "" )</f>
        <v/>
      </c>
      <c r="DH292" s="282" t="str">
        <f>IF(G292&gt; 0,(COUNTIFS(FRACAS!$B$5:$B$9997, G$4, FRACAS!$D$5:$D$9997, "&lt;="&amp;G292)), "" )</f>
        <v/>
      </c>
      <c r="DI292" s="282" t="str">
        <f>IF(H292&gt; 0,(COUNTIFS(FRACAS!$B$5:$B$9997, H$4, FRACAS!$D$5:$D$9997, "&lt;="&amp;H292)), "" )</f>
        <v/>
      </c>
      <c r="DJ292" s="282" t="str">
        <f>IF(I292&gt; 0,(COUNTIFS(FRACAS!$B$5:$B$9997, I$4, FRACAS!$D$5:$D$9997, "&lt;="&amp;I292)), "" )</f>
        <v/>
      </c>
      <c r="DK292" s="282" t="str">
        <f>IF(J292&gt; 0,(COUNTIFS(FRACAS!$B$5:$B$9997, J$4, FRACAS!$D$5:$D$9997, "&lt;="&amp;J292)), "" )</f>
        <v/>
      </c>
      <c r="DL292" s="282" t="str">
        <f>IF(K292&gt; 0,(COUNTIFS(FRACAS!$B$5:$B$9997, K$4, FRACAS!$D$5:$D$9997, "&lt;="&amp;K292)), "" )</f>
        <v/>
      </c>
      <c r="DM292" s="282" t="str">
        <f>IF(L292&gt; 0,(COUNTIFS(FRACAS!$B$5:$B$9997, L$4, FRACAS!$D$5:$D$9997, "&lt;="&amp;L292)), "" )</f>
        <v/>
      </c>
      <c r="DN292" s="282" t="str">
        <f>IF(M292&gt; 0,(COUNTIFS(FRACAS!$B$5:$B$9997, M$4, FRACAS!$D$5:$D$9997, "&lt;="&amp;M292)), "" )</f>
        <v/>
      </c>
      <c r="DO292" s="308"/>
      <c r="DP292" s="276"/>
      <c r="DQ292" s="276"/>
      <c r="DR292" s="276"/>
      <c r="DS292" s="276"/>
      <c r="DT292" s="276"/>
      <c r="DU292" s="276"/>
      <c r="DV292" s="276"/>
      <c r="DW292" s="276"/>
      <c r="DX292" s="276"/>
      <c r="DY292" s="276"/>
      <c r="DZ292" s="276"/>
      <c r="EA292" s="276"/>
      <c r="EB292" s="276"/>
      <c r="EC292" s="276"/>
      <c r="ED292" s="276"/>
      <c r="EE292" s="276"/>
      <c r="EF292" s="276"/>
      <c r="EG292" s="276"/>
      <c r="EH292" s="276"/>
      <c r="EI292" s="276"/>
      <c r="EJ292" s="276"/>
      <c r="EK292" s="276"/>
      <c r="EL292" s="276"/>
      <c r="EM292" s="276"/>
      <c r="EN292" s="276"/>
      <c r="EO292" s="276"/>
      <c r="EP292" s="276"/>
      <c r="EQ292" s="276"/>
      <c r="ER292" s="276"/>
      <c r="ES292" s="276"/>
      <c r="ET292" s="276"/>
      <c r="EU292" s="276"/>
      <c r="EV292" s="276"/>
      <c r="EW292" s="276"/>
      <c r="EX292" s="276"/>
      <c r="EY292" s="276"/>
      <c r="EZ292" s="276"/>
      <c r="FA292" s="276"/>
      <c r="FB292" s="277"/>
      <c r="JN292" s="310"/>
      <c r="JO292" s="309"/>
      <c r="JP292" s="309"/>
      <c r="JQ292" s="309"/>
      <c r="JR292" s="309"/>
      <c r="JS292" s="309"/>
      <c r="JT292" s="309"/>
      <c r="JU292" s="309"/>
      <c r="JV292" s="309"/>
      <c r="JW292" s="309"/>
      <c r="JX292" s="309"/>
      <c r="JY292" s="309"/>
      <c r="JZ292" s="309"/>
      <c r="KA292" s="309"/>
      <c r="KB292" s="309"/>
      <c r="KC292" s="309"/>
      <c r="KD292" s="309"/>
      <c r="KE292" s="309"/>
      <c r="KF292" s="309"/>
      <c r="KG292" s="309"/>
      <c r="KH292" s="309"/>
      <c r="KI292" s="309"/>
      <c r="KJ292" s="309"/>
      <c r="KK292" s="309"/>
      <c r="KL292" s="309"/>
      <c r="KM292" s="309"/>
      <c r="KN292" s="309"/>
      <c r="KO292" s="309"/>
      <c r="KP292" s="309"/>
      <c r="KQ292" s="309"/>
      <c r="KR292" s="309"/>
      <c r="KS292" s="309"/>
      <c r="KT292" s="309"/>
      <c r="KU292" s="309"/>
      <c r="KV292" s="309"/>
      <c r="KW292" s="309"/>
      <c r="KX292" s="309"/>
      <c r="KY292" s="309"/>
      <c r="KZ292" s="309"/>
      <c r="LA292" s="309"/>
      <c r="LC292" s="302" t="str">
        <f t="shared" si="27"/>
        <v/>
      </c>
      <c r="LD292" s="354" t="str" cm="1">
        <f t="array" ref="LD292">IFERROR(
    (((D292/FRACAS!$AY$1)*60))
    /
    (((D292/FRACAS!$AY$1)*60) + SUMPRODUCT((FRACAS!$B$5:$B$9997=D$4)*(FRACAS!$D$5:$D$9997&lt;=D292)*(IFERROR(FRACAS!$AM$5:$AM$9997,0)))
    ),"")</f>
        <v/>
      </c>
      <c r="LE292" s="354" t="str" cm="1">
        <f t="array" ref="LE292">IFERROR(
    (((E292/FRACAS!$AY$1)*60))
    /
    (((E292/FRACAS!$AY$1)*60) + SUMPRODUCT((FRACAS!$B$5:$B$9997=E$4)*(FRACAS!$D$5:$D$9997&lt;=E292)*(IFERROR(FRACAS!$AM$5:$AM$9997,0)))
    ),"")</f>
        <v/>
      </c>
      <c r="LF292" s="354" t="str" cm="1">
        <f t="array" ref="LF292">IFERROR(
    (((F292/FRACAS!$AY$1)*60))
    /
    (((F292/FRACAS!$AY$1)*60) + SUMPRODUCT((FRACAS!$B$5:$B$9997=F$4)*(FRACAS!$D$5:$D$9997&lt;=F292)*(IFERROR(FRACAS!$AM$5:$AM$9997,0)))
    ),"")</f>
        <v/>
      </c>
      <c r="LG292" s="354" t="str" cm="1">
        <f t="array" ref="LG292">IFERROR(
    (((G292/FRACAS!$AY$1)*60))
    /
    (((G292/FRACAS!$AY$1)*60) + SUMPRODUCT((FRACAS!$B$5:$B$9997=G$4)*(FRACAS!$D$5:$D$9997&lt;=G292)*(IFERROR(FRACAS!$AM$5:$AM$9997,0)))
    ),"")</f>
        <v/>
      </c>
      <c r="LH292" s="354" t="str" cm="1">
        <f t="array" ref="LH292">IFERROR(
    (((H292/FRACAS!$AY$1)*60))
    /
    (((H292/FRACAS!$AY$1)*60) + SUMPRODUCT((FRACAS!$B$5:$B$9997=H$4)*(FRACAS!$D$5:$D$9997&lt;=H292)*(IFERROR(FRACAS!$AM$5:$AM$9997,0)))
    ),"")</f>
        <v/>
      </c>
      <c r="LI292" s="354" t="str" cm="1">
        <f t="array" ref="LI292">IFERROR(
    (((I292/FRACAS!$AY$1)*60))
    /
    (((I292/FRACAS!$AY$1)*60) + SUMPRODUCT((FRACAS!$B$5:$B$9997=I$4)*(FRACAS!$D$5:$D$9997&lt;=I292)*(IFERROR(FRACAS!$AM$5:$AM$9997,0)))
    ),"")</f>
        <v/>
      </c>
      <c r="LJ292" s="354" t="str" cm="1">
        <f t="array" ref="LJ292">IFERROR(
    (((J292/FRACAS!$AY$1)*60))
    /
    (((J292/FRACAS!$AY$1)*60) + SUMPRODUCT((FRACAS!$B$5:$B$9997=J$4)*(FRACAS!$D$5:$D$9997&lt;=J292)*(IFERROR(FRACAS!$AM$5:$AM$9997,0)))
    ),"")</f>
        <v/>
      </c>
      <c r="LK292" s="354" t="str" cm="1">
        <f t="array" ref="LK292">IFERROR(
    (((K292/FRACAS!$AY$1)*60))
    /
    (((K292/FRACAS!$AY$1)*60) + SUMPRODUCT((FRACAS!$B$5:$B$9997=K$4)*(FRACAS!$D$5:$D$9997&lt;=K292)*(IFERROR(FRACAS!$AM$5:$AM$9997,0)))
    ),"")</f>
        <v/>
      </c>
      <c r="LL292" s="354" t="str" cm="1">
        <f t="array" ref="LL292">IFERROR(
    (((L292/FRACAS!$AY$1)*60))
    /
    (((L292/FRACAS!$AY$1)*60) + SUMPRODUCT((FRACAS!$B$5:$B$9997=L$4)*(FRACAS!$D$5:$D$9997&lt;=L292)*(IFERROR(FRACAS!$AM$5:$AM$9997,0)))
    ),"")</f>
        <v/>
      </c>
      <c r="LM292" s="354" t="str" cm="1">
        <f t="array" ref="LM292">IFERROR(
    (((M292/FRACAS!$AY$1)*60))
    /
    (((M292/FRACAS!$AY$1)*60) + SUMPRODUCT((FRACAS!$B$5:$B$9997=M$4)*(FRACAS!$D$5:$D$9997&lt;=M292)*(IFERROR(FRACAS!$AM$5:$AM$9997,0)))
    ),"")</f>
        <v/>
      </c>
      <c r="LN292" s="308"/>
      <c r="LO292" s="276"/>
      <c r="LP292" s="276"/>
      <c r="LQ292" s="276"/>
      <c r="LR292" s="276"/>
      <c r="LS292" s="276"/>
      <c r="LT292" s="276"/>
      <c r="LU292" s="276"/>
      <c r="LV292" s="276"/>
      <c r="LW292" s="276"/>
      <c r="LX292" s="276"/>
      <c r="LY292" s="276"/>
      <c r="LZ292" s="276"/>
      <c r="MA292" s="276"/>
      <c r="MB292" s="276"/>
      <c r="MC292" s="276"/>
      <c r="MD292" s="276"/>
      <c r="ME292" s="276"/>
      <c r="MF292" s="276"/>
      <c r="MG292" s="276"/>
      <c r="MH292" s="276"/>
      <c r="MI292" s="276"/>
      <c r="MJ292" s="276"/>
      <c r="MK292" s="276"/>
      <c r="ML292" s="276"/>
      <c r="MM292" s="276"/>
      <c r="MN292" s="276"/>
      <c r="MO292" s="276"/>
      <c r="MP292" s="276"/>
      <c r="MQ292" s="276"/>
      <c r="MR292" s="276"/>
      <c r="MS292" s="276"/>
      <c r="MT292" s="276"/>
      <c r="MU292" s="276"/>
      <c r="MV292" s="276"/>
      <c r="MW292" s="276"/>
      <c r="MX292" s="276"/>
      <c r="MY292" s="276"/>
      <c r="MZ292" s="276"/>
      <c r="NA292" s="277"/>
      <c r="ND292" s="345">
        <f t="shared" si="28"/>
        <v>0</v>
      </c>
      <c r="NE292" s="346" t="str">
        <f t="shared" si="26"/>
        <v/>
      </c>
      <c r="NF292" s="347" t="str" cm="1">
        <f t="array" ref="NF292">IF($ND292=0,"",(IFERROR( (IFERROR($ND292/FRACAS!$AY$1*60,0) - SUMPRODUCT( (FRACAS!$K$5:$K$9999=NF$2) * IFERROR(FRACAS!$AN$5:$AN$9999,0) ) ) / IFERROR($ND292/FRACAS!$AY$1*60,0), 1 )))</f>
        <v/>
      </c>
      <c r="NG292" s="347" t="str" cm="1">
        <f t="array" ref="NG292">IF($ND292=0,"",(IFERROR( (IFERROR($ND292/FRACAS!$AY$1*60,0) - SUMPRODUCT( (FRACAS!$K$5:$K$9999=NG$2) * IFERROR(FRACAS!$AN$5:$AN$9999,0) ) ) / IFERROR($ND292/FRACAS!$AY$1*60,0), 1 )))</f>
        <v/>
      </c>
      <c r="NH292" s="347" t="str" cm="1">
        <f t="array" ref="NH292">IF($ND292=0,"",(IFERROR( (IFERROR($ND292/FRACAS!$AY$1*60,0) - SUMPRODUCT( (FRACAS!$K$5:$K$9999=NH$2) * IFERROR(FRACAS!$AN$5:$AN$9999,0) ) ) / IFERROR($ND292/FRACAS!$AY$1*60,0), 1 )))</f>
        <v/>
      </c>
      <c r="NI292" s="347" t="str" cm="1">
        <f t="array" ref="NI292">IF($ND292=0,"",(IFERROR( (IFERROR($ND292/FRACAS!$AY$1*60,0) - SUMPRODUCT( (FRACAS!$K$5:$K$9999=NI$2) * IFERROR(FRACAS!$AN$5:$AN$9999,0) ) ) / IFERROR($ND292/FRACAS!$AY$1*60,0), 1 )))</f>
        <v/>
      </c>
      <c r="NJ292" s="347" t="str" cm="1">
        <f t="array" ref="NJ292">IF($ND292=0,"",(IFERROR( (IFERROR($ND292/FRACAS!$AY$1*60,0) - SUMPRODUCT( (FRACAS!$K$5:$K$9999=NJ$2) * IFERROR(FRACAS!$AN$5:$AN$9999,0) ) ) / IFERROR($ND292/FRACAS!$AY$1*60,0), 1 )))</f>
        <v/>
      </c>
      <c r="NK292" s="347" t="str" cm="1">
        <f t="array" ref="NK292">IF($ND292=0,"",(IFERROR( (IFERROR($ND292/FRACAS!$AY$1*60,0) - SUMPRODUCT( (FRACAS!$K$5:$K$9999=NK$2) * IFERROR(FRACAS!$AN$5:$AN$9999,0) ) ) / IFERROR($ND292/FRACAS!$AY$1*60,0), 1 )))</f>
        <v/>
      </c>
      <c r="NL292" s="347" t="str" cm="1">
        <f t="array" ref="NL292">IF($ND292=0,"",(IFERROR( (IFERROR($ND292/FRACAS!$AY$1*60,0) - SUMPRODUCT( (FRACAS!$K$5:$K$9999=NL$2) * IFERROR(FRACAS!$AN$5:$AN$9999,0) ) ) / IFERROR($ND292/FRACAS!$AY$1*60,0), 1 )))</f>
        <v/>
      </c>
      <c r="NM292" s="347" t="str" cm="1">
        <f t="array" ref="NM292">IF($ND292=0,"",(IFERROR( (IFERROR($ND292/FRACAS!$AY$1*60,0) - SUMPRODUCT( (FRACAS!$K$5:$K$9999=NM$2) * IFERROR(FRACAS!$AN$5:$AN$9999,0) ) ) / IFERROR($ND292/FRACAS!$AY$1*60,0), 1 )))</f>
        <v/>
      </c>
      <c r="NN292" s="347" t="str" cm="1">
        <f t="array" ref="NN292">IF($ND292=0,"",(IFERROR( (IFERROR($ND292/FRACAS!$AY$1*60,0) - SUMPRODUCT( (FRACAS!$K$5:$K$9999=NN$2) * IFERROR(FRACAS!$AN$5:$AN$9999,0) ) ) / IFERROR($ND292/FRACAS!$AY$1*60,0), 1 )))</f>
        <v/>
      </c>
      <c r="NO292" s="347" t="str" cm="1">
        <f t="array" ref="NO292">IF($ND292=0,"",(IFERROR( (IFERROR($ND292/FRACAS!$AY$1*60,0) - SUMPRODUCT( (FRACAS!$K$5:$K$9999=NO$2) * IFERROR(FRACAS!$AN$5:$AN$9999,0) ) ) / IFERROR($ND292/FRACAS!$AY$1*60,0), 1 )))</f>
        <v/>
      </c>
      <c r="NP292" s="347" t="str" cm="1">
        <f t="array" ref="NP292">IF($ND292=0,"",(IFERROR( (IFERROR($ND292/FRACAS!$AY$1*60,0) - SUMPRODUCT( (FRACAS!$K$5:$K$9999=NP$2) * IFERROR(FRACAS!$AN$5:$AN$9999,0) ) ) / IFERROR($ND292/FRACAS!$AY$1*60,0), 1 )))</f>
        <v/>
      </c>
      <c r="NQ292" s="347" t="str" cm="1">
        <f t="array" ref="NQ292">IF($ND292=0,"",(IFERROR( (IFERROR($ND292/FRACAS!$AY$1*60,0) - SUMPRODUCT( (FRACAS!$K$5:$K$9999=NQ$2) * IFERROR(FRACAS!$AN$5:$AN$9999,0) ) ) / IFERROR($ND292/FRACAS!$AY$1*60,0), 1 )))</f>
        <v/>
      </c>
      <c r="NR292" s="347" t="str" cm="1">
        <f t="array" ref="NR292">IF($ND292=0,"",(IFERROR( (IFERROR($ND292/FRACAS!$AY$1*60,0) - SUMPRODUCT( (FRACAS!$K$5:$K$9999=NR$2) * IFERROR(FRACAS!$AN$5:$AN$9999,0) ) ) / IFERROR($ND292/FRACAS!$AY$1*60,0), 1 )))</f>
        <v/>
      </c>
      <c r="NS292" s="347" t="str" cm="1">
        <f t="array" ref="NS292">IF($ND292=0,"",(IFERROR( (IFERROR($ND292/FRACAS!$AY$1*60,0) - SUMPRODUCT( (FRACAS!$K$5:$K$9999=NS$2) * IFERROR(FRACAS!$AN$5:$AN$9999,0) ) ) / IFERROR($ND292/FRACAS!$AY$1*60,0), 1 )))</f>
        <v/>
      </c>
      <c r="NT292" s="347" t="str" cm="1">
        <f t="array" ref="NT292">IF($ND292=0,"",(IFERROR( (IFERROR($ND292/FRACAS!$AY$1*60,0) - SUMPRODUCT( (FRACAS!$K$5:$K$9999=NT$2) * IFERROR(FRACAS!$AN$5:$AN$9999,0) ) ) / IFERROR($ND292/FRACAS!$AY$1*60,0), 1 )))</f>
        <v/>
      </c>
      <c r="NU292" s="347" t="str" cm="1">
        <f t="array" ref="NU292">IF($ND292=0,"",(IFERROR( (IFERROR($ND292/FRACAS!$AY$1*60,0) - SUMPRODUCT( (FRACAS!$K$5:$K$9999=NU$2) * IFERROR(FRACAS!$AN$5:$AN$9999,0) ) ) / IFERROR($ND292/FRACAS!$AY$1*60,0), 1 )))</f>
        <v/>
      </c>
      <c r="NV292" s="347" t="str" cm="1">
        <f t="array" ref="NV292">IF($ND292=0,"",(IFERROR( (IFERROR($ND292/FRACAS!$AY$1*60,0) - SUMPRODUCT( (FRACAS!$K$5:$K$9999=NV$2) * IFERROR(FRACAS!$AN$5:$AN$9999,0) ) ) / IFERROR($ND292/FRACAS!$AY$1*60,0), 1 )))</f>
        <v/>
      </c>
      <c r="NW292" s="347" t="str" cm="1">
        <f t="array" ref="NW292">IF($ND292=0,"",(IFERROR( (IFERROR($ND292/FRACAS!$AY$1*60,0) - SUMPRODUCT( (FRACAS!$K$5:$K$9999=NW$2) * IFERROR(FRACAS!$AN$5:$AN$9999,0) ) ) / IFERROR($ND292/FRACAS!$AY$1*60,0), 1 )))</f>
        <v/>
      </c>
      <c r="NX292" s="347" t="str" cm="1">
        <f t="array" ref="NX292">IF($ND292=0,"",(IFERROR( (IFERROR($ND292/FRACAS!$AY$1*60,0) - SUMPRODUCT( (FRACAS!$K$5:$K$9999=NX$2) * IFERROR(FRACAS!$AN$5:$AN$9999,0) ) ) / IFERROR($ND292/FRACAS!$AY$1*60,0), 1 )))</f>
        <v/>
      </c>
      <c r="NY292" s="347" t="str" cm="1">
        <f t="array" ref="NY292">IF($ND292=0,"",(IFERROR( (IFERROR($ND292/FRACAS!$AY$1*60,0) - SUMPRODUCT( (FRACAS!$K$5:$K$9999=NY$2) * IFERROR(FRACAS!$AN$5:$AN$9999,0) ) ) / IFERROR($ND292/FRACAS!$AY$1*60,0), 1 )))</f>
        <v/>
      </c>
      <c r="NZ292" s="347" t="str" cm="1">
        <f t="array" ref="NZ292">IF($ND292=0,"",(IFERROR( (IFERROR($ND292/FRACAS!$AY$1*60,0) - SUMPRODUCT( (FRACAS!$K$5:$K$9999=NZ$2) * IFERROR(FRACAS!$AN$5:$AN$9999,0) ) ) / IFERROR($ND292/FRACAS!$AY$1*60,0), 1 )))</f>
        <v/>
      </c>
      <c r="OA292" s="347" t="str" cm="1">
        <f t="array" ref="OA292">IF($ND292=0,"",(IFERROR( (IFERROR($ND292/FRACAS!$AY$1*60,0) - SUMPRODUCT( (FRACAS!$K$5:$K$9999=OA$2) * IFERROR(FRACAS!$AN$5:$AN$9999,0) ) ) / IFERROR($ND292/FRACAS!$AY$1*60,0), 1 )))</f>
        <v/>
      </c>
      <c r="OB292" s="347" t="str" cm="1">
        <f t="array" ref="OB292">IF($ND292=0,"",(IFERROR( (IFERROR($ND292/FRACAS!$AY$1*60,0) - SUMPRODUCT( (FRACAS!$K$5:$K$9999=OB$2) * IFERROR(FRACAS!$AN$5:$AN$9999,0) ) ) / IFERROR($ND292/FRACAS!$AY$1*60,0), 1 )))</f>
        <v/>
      </c>
      <c r="OC292" s="347" t="str" cm="1">
        <f t="array" ref="OC292">IF($ND292=0,"",(IFERROR( (IFERROR($ND292/FRACAS!$AY$1*60,0) - SUMPRODUCT( (FRACAS!$K$5:$K$9999=OC$2) * IFERROR(FRACAS!$AN$5:$AN$9999,0) ) ) / IFERROR($ND292/FRACAS!$AY$1*60,0), 1 )))</f>
        <v/>
      </c>
      <c r="OD292" s="347" t="str" cm="1">
        <f t="array" ref="OD292">IF($ND292=0,"",(IFERROR( (IFERROR($ND292/FRACAS!$AY$1*60,0) - SUMPRODUCT( (FRACAS!$K$5:$K$9999=OD$2) * IFERROR(FRACAS!$AN$5:$AN$9999,0) ) ) / IFERROR($ND292/FRACAS!$AY$1*60,0), 1 )))</f>
        <v/>
      </c>
      <c r="OE292" s="347" t="str" cm="1">
        <f t="array" ref="OE292">IF($ND292=0,"",(IFERROR( (IFERROR($ND292/FRACAS!$AY$1*60,0) - SUMPRODUCT( (FRACAS!$K$5:$K$9999=OE$2) * IFERROR(FRACAS!$AN$5:$AN$9999,0) ) ) / IFERROR($ND292/FRACAS!$AY$1*60,0), 1 )))</f>
        <v/>
      </c>
      <c r="OF292" s="347" t="str" cm="1">
        <f t="array" ref="OF292">IF($ND292=0,"",(IFERROR( (IFERROR($ND292/FRACAS!$AY$1*60,0) - SUMPRODUCT( (FRACAS!$K$5:$K$9999=OF$2) * IFERROR(FRACAS!$AN$5:$AN$9999,0) ) ) / IFERROR($ND292/FRACAS!$AY$1*60,0), 1 )))</f>
        <v/>
      </c>
      <c r="OG292" s="347" t="str" cm="1">
        <f t="array" ref="OG292">IF($ND292=0,"",(IFERROR( (IFERROR($ND292/FRACAS!$AY$1*60,0) - SUMPRODUCT( (FRACAS!$K$5:$K$9999=OG$2) * IFERROR(FRACAS!$AN$5:$AN$9999,0) ) ) / IFERROR($ND292/FRACAS!$AY$1*60,0), 1 )))</f>
        <v/>
      </c>
      <c r="OH292" s="347" t="str" cm="1">
        <f t="array" ref="OH292">IF($ND292=0,"",(IFERROR( (IFERROR($ND292/FRACAS!$AY$1*60,0) - SUMPRODUCT( (FRACAS!$K$5:$K$9999=OH$2) * IFERROR(FRACAS!$AN$5:$AN$9999,0) ) ) / IFERROR($ND292/FRACAS!$AY$1*60,0), 1 )))</f>
        <v/>
      </c>
      <c r="OI292" s="347" t="str" cm="1">
        <f t="array" ref="OI292">IF($ND292=0,"",(IFERROR( (IFERROR($ND292/FRACAS!$AY$1*60,0) - SUMPRODUCT( (FRACAS!$K$5:$K$9999=OI$2) * IFERROR(FRACAS!$AN$5:$AN$9999,0) ) ) / IFERROR($ND292/FRACAS!$AY$1*60,0), 1 )))</f>
        <v/>
      </c>
      <c r="OJ292" s="347" t="str" cm="1">
        <f t="array" ref="OJ292">IF($ND292=0,"",(IFERROR( (IFERROR($ND292/FRACAS!$AY$1*60,0) - SUMPRODUCT( (FRACAS!$K$5:$K$9999=OJ$2) * IFERROR(FRACAS!$AN$5:$AN$9999,0) ) ) / IFERROR($ND292/FRACAS!$AY$1*60,0), 1 )))</f>
        <v/>
      </c>
      <c r="OK292" s="347" t="str" cm="1">
        <f t="array" ref="OK292">IF($ND292=0,"",(IFERROR( (IFERROR($ND292/FRACAS!$AY$1*60,0) - SUMPRODUCT( (FRACAS!$K$5:$K$9999=OK$2) * IFERROR(FRACAS!$AN$5:$AN$9999,0) ) ) / IFERROR($ND292/FRACAS!$AY$1*60,0), 1 )))</f>
        <v/>
      </c>
      <c r="OL292" s="347" t="str" cm="1">
        <f t="array" ref="OL292">IF($ND292=0,"",(IFERROR( (IFERROR($ND292/FRACAS!$AY$1*60,0) - SUMPRODUCT( (FRACAS!$K$5:$K$9999=OL$2) * IFERROR(FRACAS!$AN$5:$AN$9999,0) ) ) / IFERROR($ND292/FRACAS!$AY$1*60,0), 1 )))</f>
        <v/>
      </c>
      <c r="OM292" s="347" t="str" cm="1">
        <f t="array" ref="OM292">IF($ND292=0,"",(IFERROR( (IFERROR($ND292/FRACAS!$AY$1*60,0) - SUMPRODUCT( (FRACAS!$K$5:$K$9999=OM$2) * IFERROR(FRACAS!$AN$5:$AN$9999,0) ) ) / IFERROR($ND292/FRACAS!$AY$1*60,0), 1 )))</f>
        <v/>
      </c>
      <c r="ON292" s="347" t="str" cm="1">
        <f t="array" ref="ON292">IF($ND292=0,"",(IFERROR( (IFERROR($ND292/FRACAS!$AY$1*60,0) - SUMPRODUCT( (FRACAS!$K$5:$K$9999=ON$2) * IFERROR(FRACAS!$AN$5:$AN$9999,0) ) ) / IFERROR($ND292/FRACAS!$AY$1*60,0), 1 )))</f>
        <v/>
      </c>
    </row>
    <row r="293" spans="2:404" ht="15" customHeight="1">
      <c r="B293" s="301" t="s">
        <v>243</v>
      </c>
      <c r="C293" s="302">
        <v>47277</v>
      </c>
      <c r="D293" s="279"/>
      <c r="E293" s="279"/>
      <c r="F293" s="279"/>
      <c r="G293" s="279"/>
      <c r="H293" s="279"/>
      <c r="I293" s="279"/>
      <c r="J293" s="279"/>
      <c r="K293" s="279"/>
      <c r="L293" s="279"/>
      <c r="M293" s="280"/>
      <c r="N293" s="305"/>
      <c r="O293" s="279"/>
      <c r="P293" s="279"/>
      <c r="Q293" s="279"/>
      <c r="R293" s="279"/>
      <c r="S293" s="279"/>
      <c r="T293" s="279"/>
      <c r="U293" s="279"/>
      <c r="V293" s="279"/>
      <c r="W293" s="279"/>
      <c r="X293" s="279"/>
      <c r="Y293" s="279"/>
      <c r="Z293" s="279"/>
      <c r="AA293" s="279"/>
      <c r="AB293" s="279"/>
      <c r="AC293" s="279"/>
      <c r="AD293" s="279"/>
      <c r="AE293" s="279"/>
      <c r="AF293" s="279"/>
      <c r="AG293" s="279"/>
      <c r="AH293" s="279"/>
      <c r="AI293" s="279"/>
      <c r="AJ293" s="279"/>
      <c r="AK293" s="279"/>
      <c r="AL293" s="279"/>
      <c r="AM293" s="279"/>
      <c r="AN293" s="279"/>
      <c r="AO293" s="279"/>
      <c r="AP293" s="279"/>
      <c r="AQ293" s="279"/>
      <c r="AR293" s="279"/>
      <c r="AS293" s="279"/>
      <c r="AT293" s="279"/>
      <c r="AU293" s="279"/>
      <c r="AV293" s="279"/>
      <c r="AW293" s="279"/>
      <c r="AX293" s="279"/>
      <c r="AY293" s="279"/>
      <c r="AZ293" s="279"/>
      <c r="BA293" s="280"/>
      <c r="BB293" s="266"/>
      <c r="BD293" s="352"/>
      <c r="BE293" s="352"/>
      <c r="BF293" s="352"/>
      <c r="BG293" s="352"/>
      <c r="BH293" s="352"/>
      <c r="BI293" s="352"/>
      <c r="BJ293" s="352"/>
      <c r="BK293" s="352"/>
      <c r="BL293" s="352"/>
      <c r="BM293" s="352"/>
      <c r="BN293" s="352"/>
      <c r="BO293" s="352"/>
      <c r="BP293" s="352"/>
      <c r="BQ293" s="352"/>
      <c r="BR293" s="352"/>
      <c r="BS293" s="352"/>
      <c r="BT293" s="352"/>
      <c r="BU293" s="352"/>
      <c r="BV293" s="352"/>
      <c r="BW293" s="352"/>
      <c r="BX293" s="352"/>
      <c r="BY293" s="352"/>
      <c r="BZ293" s="352"/>
      <c r="CA293" s="352"/>
      <c r="CB293" s="352"/>
      <c r="CC293" s="352"/>
      <c r="CD293" s="352"/>
      <c r="CE293" s="352"/>
      <c r="CF293" s="352"/>
      <c r="CG293" s="352"/>
      <c r="CH293" s="352"/>
      <c r="CI293" s="352"/>
      <c r="CJ293" s="352"/>
      <c r="CK293" s="352"/>
      <c r="CL293" s="352"/>
      <c r="CM293" s="352"/>
      <c r="CN293" s="352"/>
      <c r="CO293" s="352"/>
      <c r="CP293" s="352"/>
      <c r="CQ293" s="352"/>
      <c r="CR293" s="352"/>
      <c r="CS293" s="352"/>
      <c r="CT293" s="352"/>
      <c r="CU293" s="352"/>
      <c r="CV293" s="352"/>
      <c r="CW293" s="352"/>
      <c r="CX293" s="352"/>
      <c r="CY293" s="352"/>
      <c r="CZ293" s="352"/>
      <c r="DA293" s="352"/>
      <c r="DC293" s="266">
        <f t="shared" si="24"/>
        <v>0</v>
      </c>
      <c r="DD293" s="302" t="str">
        <f t="shared" si="25"/>
        <v/>
      </c>
      <c r="DE293" s="328" t="str">
        <f>IF(D293&gt; 0,(COUNTIFS(FRACAS!$B$5:$B$9997, D$4, FRACAS!$D$5:$D$9997, "&lt;="&amp;D293)), "" )</f>
        <v/>
      </c>
      <c r="DF293" s="282" t="str">
        <f>IF(E293&gt; 0,(COUNTIFS(FRACAS!$B$5:$B$9997, E$4, FRACAS!$D$5:$D$9997, "&lt;="&amp;E293)), "" )</f>
        <v/>
      </c>
      <c r="DG293" s="282" t="str">
        <f>IF(F293&gt; 0,(COUNTIFS(FRACAS!$B$5:$B$9997, F$4, FRACAS!$D$5:$D$9997, "&lt;="&amp;F293)), "" )</f>
        <v/>
      </c>
      <c r="DH293" s="282" t="str">
        <f>IF(G293&gt; 0,(COUNTIFS(FRACAS!$B$5:$B$9997, G$4, FRACAS!$D$5:$D$9997, "&lt;="&amp;G293)), "" )</f>
        <v/>
      </c>
      <c r="DI293" s="282" t="str">
        <f>IF(H293&gt; 0,(COUNTIFS(FRACAS!$B$5:$B$9997, H$4, FRACAS!$D$5:$D$9997, "&lt;="&amp;H293)), "" )</f>
        <v/>
      </c>
      <c r="DJ293" s="282" t="str">
        <f>IF(I293&gt; 0,(COUNTIFS(FRACAS!$B$5:$B$9997, I$4, FRACAS!$D$5:$D$9997, "&lt;="&amp;I293)), "" )</f>
        <v/>
      </c>
      <c r="DK293" s="282" t="str">
        <f>IF(J293&gt; 0,(COUNTIFS(FRACAS!$B$5:$B$9997, J$4, FRACAS!$D$5:$D$9997, "&lt;="&amp;J293)), "" )</f>
        <v/>
      </c>
      <c r="DL293" s="282" t="str">
        <f>IF(K293&gt; 0,(COUNTIFS(FRACAS!$B$5:$B$9997, K$4, FRACAS!$D$5:$D$9997, "&lt;="&amp;K293)), "" )</f>
        <v/>
      </c>
      <c r="DM293" s="282" t="str">
        <f>IF(L293&gt; 0,(COUNTIFS(FRACAS!$B$5:$B$9997, L$4, FRACAS!$D$5:$D$9997, "&lt;="&amp;L293)), "" )</f>
        <v/>
      </c>
      <c r="DN293" s="282" t="str">
        <f>IF(M293&gt; 0,(COUNTIFS(FRACAS!$B$5:$B$9997, M$4, FRACAS!$D$5:$D$9997, "&lt;="&amp;M293)), "" )</f>
        <v/>
      </c>
      <c r="DO293" s="308"/>
      <c r="DP293" s="276"/>
      <c r="DQ293" s="276"/>
      <c r="DR293" s="276"/>
      <c r="DS293" s="276"/>
      <c r="DT293" s="276"/>
      <c r="DU293" s="276"/>
      <c r="DV293" s="276"/>
      <c r="DW293" s="276"/>
      <c r="DX293" s="276"/>
      <c r="DY293" s="276"/>
      <c r="DZ293" s="276"/>
      <c r="EA293" s="276"/>
      <c r="EB293" s="276"/>
      <c r="EC293" s="276"/>
      <c r="ED293" s="276"/>
      <c r="EE293" s="276"/>
      <c r="EF293" s="276"/>
      <c r="EG293" s="276"/>
      <c r="EH293" s="276"/>
      <c r="EI293" s="276"/>
      <c r="EJ293" s="276"/>
      <c r="EK293" s="276"/>
      <c r="EL293" s="276"/>
      <c r="EM293" s="276"/>
      <c r="EN293" s="276"/>
      <c r="EO293" s="276"/>
      <c r="EP293" s="276"/>
      <c r="EQ293" s="276"/>
      <c r="ER293" s="276"/>
      <c r="ES293" s="276"/>
      <c r="ET293" s="276"/>
      <c r="EU293" s="276"/>
      <c r="EV293" s="276"/>
      <c r="EW293" s="276"/>
      <c r="EX293" s="276"/>
      <c r="EY293" s="276"/>
      <c r="EZ293" s="276"/>
      <c r="FA293" s="276"/>
      <c r="FB293" s="277"/>
      <c r="JN293" s="310"/>
      <c r="JO293" s="309"/>
      <c r="JP293" s="309"/>
      <c r="JQ293" s="309"/>
      <c r="JR293" s="309"/>
      <c r="JS293" s="309"/>
      <c r="JT293" s="309"/>
      <c r="JU293" s="309"/>
      <c r="JV293" s="309"/>
      <c r="JW293" s="309"/>
      <c r="JX293" s="309"/>
      <c r="JY293" s="309"/>
      <c r="JZ293" s="309"/>
      <c r="KA293" s="309"/>
      <c r="KB293" s="309"/>
      <c r="KC293" s="309"/>
      <c r="KD293" s="309"/>
      <c r="KE293" s="309"/>
      <c r="KF293" s="309"/>
      <c r="KG293" s="309"/>
      <c r="KH293" s="309"/>
      <c r="KI293" s="309"/>
      <c r="KJ293" s="309"/>
      <c r="KK293" s="309"/>
      <c r="KL293" s="309"/>
      <c r="KM293" s="309"/>
      <c r="KN293" s="309"/>
      <c r="KO293" s="309"/>
      <c r="KP293" s="309"/>
      <c r="KQ293" s="309"/>
      <c r="KR293" s="309"/>
      <c r="KS293" s="309"/>
      <c r="KT293" s="309"/>
      <c r="KU293" s="309"/>
      <c r="KV293" s="309"/>
      <c r="KW293" s="309"/>
      <c r="KX293" s="309"/>
      <c r="KY293" s="309"/>
      <c r="KZ293" s="309"/>
      <c r="LA293" s="309"/>
      <c r="LC293" s="302" t="str">
        <f t="shared" si="27"/>
        <v/>
      </c>
      <c r="LD293" s="354" t="str" cm="1">
        <f t="array" ref="LD293">IFERROR(
    (((D293/FRACAS!$AY$1)*60))
    /
    (((D293/FRACAS!$AY$1)*60) + SUMPRODUCT((FRACAS!$B$5:$B$9997=D$4)*(FRACAS!$D$5:$D$9997&lt;=D293)*(IFERROR(FRACAS!$AM$5:$AM$9997,0)))
    ),"")</f>
        <v/>
      </c>
      <c r="LE293" s="354" t="str" cm="1">
        <f t="array" ref="LE293">IFERROR(
    (((E293/FRACAS!$AY$1)*60))
    /
    (((E293/FRACAS!$AY$1)*60) + SUMPRODUCT((FRACAS!$B$5:$B$9997=E$4)*(FRACAS!$D$5:$D$9997&lt;=E293)*(IFERROR(FRACAS!$AM$5:$AM$9997,0)))
    ),"")</f>
        <v/>
      </c>
      <c r="LF293" s="354" t="str" cm="1">
        <f t="array" ref="LF293">IFERROR(
    (((F293/FRACAS!$AY$1)*60))
    /
    (((F293/FRACAS!$AY$1)*60) + SUMPRODUCT((FRACAS!$B$5:$B$9997=F$4)*(FRACAS!$D$5:$D$9997&lt;=F293)*(IFERROR(FRACAS!$AM$5:$AM$9997,0)))
    ),"")</f>
        <v/>
      </c>
      <c r="LG293" s="354" t="str" cm="1">
        <f t="array" ref="LG293">IFERROR(
    (((G293/FRACAS!$AY$1)*60))
    /
    (((G293/FRACAS!$AY$1)*60) + SUMPRODUCT((FRACAS!$B$5:$B$9997=G$4)*(FRACAS!$D$5:$D$9997&lt;=G293)*(IFERROR(FRACAS!$AM$5:$AM$9997,0)))
    ),"")</f>
        <v/>
      </c>
      <c r="LH293" s="354" t="str" cm="1">
        <f t="array" ref="LH293">IFERROR(
    (((H293/FRACAS!$AY$1)*60))
    /
    (((H293/FRACAS!$AY$1)*60) + SUMPRODUCT((FRACAS!$B$5:$B$9997=H$4)*(FRACAS!$D$5:$D$9997&lt;=H293)*(IFERROR(FRACAS!$AM$5:$AM$9997,0)))
    ),"")</f>
        <v/>
      </c>
      <c r="LI293" s="354" t="str" cm="1">
        <f t="array" ref="LI293">IFERROR(
    (((I293/FRACAS!$AY$1)*60))
    /
    (((I293/FRACAS!$AY$1)*60) + SUMPRODUCT((FRACAS!$B$5:$B$9997=I$4)*(FRACAS!$D$5:$D$9997&lt;=I293)*(IFERROR(FRACAS!$AM$5:$AM$9997,0)))
    ),"")</f>
        <v/>
      </c>
      <c r="LJ293" s="354" t="str" cm="1">
        <f t="array" ref="LJ293">IFERROR(
    (((J293/FRACAS!$AY$1)*60))
    /
    (((J293/FRACAS!$AY$1)*60) + SUMPRODUCT((FRACAS!$B$5:$B$9997=J$4)*(FRACAS!$D$5:$D$9997&lt;=J293)*(IFERROR(FRACAS!$AM$5:$AM$9997,0)))
    ),"")</f>
        <v/>
      </c>
      <c r="LK293" s="354" t="str" cm="1">
        <f t="array" ref="LK293">IFERROR(
    (((K293/FRACAS!$AY$1)*60))
    /
    (((K293/FRACAS!$AY$1)*60) + SUMPRODUCT((FRACAS!$B$5:$B$9997=K$4)*(FRACAS!$D$5:$D$9997&lt;=K293)*(IFERROR(FRACAS!$AM$5:$AM$9997,0)))
    ),"")</f>
        <v/>
      </c>
      <c r="LL293" s="354" t="str" cm="1">
        <f t="array" ref="LL293">IFERROR(
    (((L293/FRACAS!$AY$1)*60))
    /
    (((L293/FRACAS!$AY$1)*60) + SUMPRODUCT((FRACAS!$B$5:$B$9997=L$4)*(FRACAS!$D$5:$D$9997&lt;=L293)*(IFERROR(FRACAS!$AM$5:$AM$9997,0)))
    ),"")</f>
        <v/>
      </c>
      <c r="LM293" s="354" t="str" cm="1">
        <f t="array" ref="LM293">IFERROR(
    (((M293/FRACAS!$AY$1)*60))
    /
    (((M293/FRACAS!$AY$1)*60) + SUMPRODUCT((FRACAS!$B$5:$B$9997=M$4)*(FRACAS!$D$5:$D$9997&lt;=M293)*(IFERROR(FRACAS!$AM$5:$AM$9997,0)))
    ),"")</f>
        <v/>
      </c>
      <c r="LN293" s="308"/>
      <c r="LO293" s="276"/>
      <c r="LP293" s="276"/>
      <c r="LQ293" s="276"/>
      <c r="LR293" s="276"/>
      <c r="LS293" s="276"/>
      <c r="LT293" s="276"/>
      <c r="LU293" s="276"/>
      <c r="LV293" s="276"/>
      <c r="LW293" s="276"/>
      <c r="LX293" s="276"/>
      <c r="LY293" s="276"/>
      <c r="LZ293" s="276"/>
      <c r="MA293" s="276"/>
      <c r="MB293" s="276"/>
      <c r="MC293" s="276"/>
      <c r="MD293" s="276"/>
      <c r="ME293" s="276"/>
      <c r="MF293" s="276"/>
      <c r="MG293" s="276"/>
      <c r="MH293" s="276"/>
      <c r="MI293" s="276"/>
      <c r="MJ293" s="276"/>
      <c r="MK293" s="276"/>
      <c r="ML293" s="276"/>
      <c r="MM293" s="276"/>
      <c r="MN293" s="276"/>
      <c r="MO293" s="276"/>
      <c r="MP293" s="276"/>
      <c r="MQ293" s="276"/>
      <c r="MR293" s="276"/>
      <c r="MS293" s="276"/>
      <c r="MT293" s="276"/>
      <c r="MU293" s="276"/>
      <c r="MV293" s="276"/>
      <c r="MW293" s="276"/>
      <c r="MX293" s="276"/>
      <c r="MY293" s="276"/>
      <c r="MZ293" s="276"/>
      <c r="NA293" s="277"/>
      <c r="ND293" s="345">
        <f t="shared" si="28"/>
        <v>0</v>
      </c>
      <c r="NE293" s="346" t="str">
        <f t="shared" si="26"/>
        <v/>
      </c>
      <c r="NF293" s="347" t="str" cm="1">
        <f t="array" ref="NF293">IF($ND293=0,"",(IFERROR( (IFERROR($ND293/FRACAS!$AY$1*60,0) - SUMPRODUCT( (FRACAS!$K$5:$K$9999=NF$2) * IFERROR(FRACAS!$AN$5:$AN$9999,0) ) ) / IFERROR($ND293/FRACAS!$AY$1*60,0), 1 )))</f>
        <v/>
      </c>
      <c r="NG293" s="347" t="str" cm="1">
        <f t="array" ref="NG293">IF($ND293=0,"",(IFERROR( (IFERROR($ND293/FRACAS!$AY$1*60,0) - SUMPRODUCT( (FRACAS!$K$5:$K$9999=NG$2) * IFERROR(FRACAS!$AN$5:$AN$9999,0) ) ) / IFERROR($ND293/FRACAS!$AY$1*60,0), 1 )))</f>
        <v/>
      </c>
      <c r="NH293" s="347" t="str" cm="1">
        <f t="array" ref="NH293">IF($ND293=0,"",(IFERROR( (IFERROR($ND293/FRACAS!$AY$1*60,0) - SUMPRODUCT( (FRACAS!$K$5:$K$9999=NH$2) * IFERROR(FRACAS!$AN$5:$AN$9999,0) ) ) / IFERROR($ND293/FRACAS!$AY$1*60,0), 1 )))</f>
        <v/>
      </c>
      <c r="NI293" s="347" t="str" cm="1">
        <f t="array" ref="NI293">IF($ND293=0,"",(IFERROR( (IFERROR($ND293/FRACAS!$AY$1*60,0) - SUMPRODUCT( (FRACAS!$K$5:$K$9999=NI$2) * IFERROR(FRACAS!$AN$5:$AN$9999,0) ) ) / IFERROR($ND293/FRACAS!$AY$1*60,0), 1 )))</f>
        <v/>
      </c>
      <c r="NJ293" s="347" t="str" cm="1">
        <f t="array" ref="NJ293">IF($ND293=0,"",(IFERROR( (IFERROR($ND293/FRACAS!$AY$1*60,0) - SUMPRODUCT( (FRACAS!$K$5:$K$9999=NJ$2) * IFERROR(FRACAS!$AN$5:$AN$9999,0) ) ) / IFERROR($ND293/FRACAS!$AY$1*60,0), 1 )))</f>
        <v/>
      </c>
      <c r="NK293" s="347" t="str" cm="1">
        <f t="array" ref="NK293">IF($ND293=0,"",(IFERROR( (IFERROR($ND293/FRACAS!$AY$1*60,0) - SUMPRODUCT( (FRACAS!$K$5:$K$9999=NK$2) * IFERROR(FRACAS!$AN$5:$AN$9999,0) ) ) / IFERROR($ND293/FRACAS!$AY$1*60,0), 1 )))</f>
        <v/>
      </c>
      <c r="NL293" s="347" t="str" cm="1">
        <f t="array" ref="NL293">IF($ND293=0,"",(IFERROR( (IFERROR($ND293/FRACAS!$AY$1*60,0) - SUMPRODUCT( (FRACAS!$K$5:$K$9999=NL$2) * IFERROR(FRACAS!$AN$5:$AN$9999,0) ) ) / IFERROR($ND293/FRACAS!$AY$1*60,0), 1 )))</f>
        <v/>
      </c>
      <c r="NM293" s="347" t="str" cm="1">
        <f t="array" ref="NM293">IF($ND293=0,"",(IFERROR( (IFERROR($ND293/FRACAS!$AY$1*60,0) - SUMPRODUCT( (FRACAS!$K$5:$K$9999=NM$2) * IFERROR(FRACAS!$AN$5:$AN$9999,0) ) ) / IFERROR($ND293/FRACAS!$AY$1*60,0), 1 )))</f>
        <v/>
      </c>
      <c r="NN293" s="347" t="str" cm="1">
        <f t="array" ref="NN293">IF($ND293=0,"",(IFERROR( (IFERROR($ND293/FRACAS!$AY$1*60,0) - SUMPRODUCT( (FRACAS!$K$5:$K$9999=NN$2) * IFERROR(FRACAS!$AN$5:$AN$9999,0) ) ) / IFERROR($ND293/FRACAS!$AY$1*60,0), 1 )))</f>
        <v/>
      </c>
      <c r="NO293" s="347" t="str" cm="1">
        <f t="array" ref="NO293">IF($ND293=0,"",(IFERROR( (IFERROR($ND293/FRACAS!$AY$1*60,0) - SUMPRODUCT( (FRACAS!$K$5:$K$9999=NO$2) * IFERROR(FRACAS!$AN$5:$AN$9999,0) ) ) / IFERROR($ND293/FRACAS!$AY$1*60,0), 1 )))</f>
        <v/>
      </c>
      <c r="NP293" s="347" t="str" cm="1">
        <f t="array" ref="NP293">IF($ND293=0,"",(IFERROR( (IFERROR($ND293/FRACAS!$AY$1*60,0) - SUMPRODUCT( (FRACAS!$K$5:$K$9999=NP$2) * IFERROR(FRACAS!$AN$5:$AN$9999,0) ) ) / IFERROR($ND293/FRACAS!$AY$1*60,0), 1 )))</f>
        <v/>
      </c>
      <c r="NQ293" s="347" t="str" cm="1">
        <f t="array" ref="NQ293">IF($ND293=0,"",(IFERROR( (IFERROR($ND293/FRACAS!$AY$1*60,0) - SUMPRODUCT( (FRACAS!$K$5:$K$9999=NQ$2) * IFERROR(FRACAS!$AN$5:$AN$9999,0) ) ) / IFERROR($ND293/FRACAS!$AY$1*60,0), 1 )))</f>
        <v/>
      </c>
      <c r="NR293" s="347" t="str" cm="1">
        <f t="array" ref="NR293">IF($ND293=0,"",(IFERROR( (IFERROR($ND293/FRACAS!$AY$1*60,0) - SUMPRODUCT( (FRACAS!$K$5:$K$9999=NR$2) * IFERROR(FRACAS!$AN$5:$AN$9999,0) ) ) / IFERROR($ND293/FRACAS!$AY$1*60,0), 1 )))</f>
        <v/>
      </c>
      <c r="NS293" s="347" t="str" cm="1">
        <f t="array" ref="NS293">IF($ND293=0,"",(IFERROR( (IFERROR($ND293/FRACAS!$AY$1*60,0) - SUMPRODUCT( (FRACAS!$K$5:$K$9999=NS$2) * IFERROR(FRACAS!$AN$5:$AN$9999,0) ) ) / IFERROR($ND293/FRACAS!$AY$1*60,0), 1 )))</f>
        <v/>
      </c>
      <c r="NT293" s="347" t="str" cm="1">
        <f t="array" ref="NT293">IF($ND293=0,"",(IFERROR( (IFERROR($ND293/FRACAS!$AY$1*60,0) - SUMPRODUCT( (FRACAS!$K$5:$K$9999=NT$2) * IFERROR(FRACAS!$AN$5:$AN$9999,0) ) ) / IFERROR($ND293/FRACAS!$AY$1*60,0), 1 )))</f>
        <v/>
      </c>
      <c r="NU293" s="347" t="str" cm="1">
        <f t="array" ref="NU293">IF($ND293=0,"",(IFERROR( (IFERROR($ND293/FRACAS!$AY$1*60,0) - SUMPRODUCT( (FRACAS!$K$5:$K$9999=NU$2) * IFERROR(FRACAS!$AN$5:$AN$9999,0) ) ) / IFERROR($ND293/FRACAS!$AY$1*60,0), 1 )))</f>
        <v/>
      </c>
      <c r="NV293" s="347" t="str" cm="1">
        <f t="array" ref="NV293">IF($ND293=0,"",(IFERROR( (IFERROR($ND293/FRACAS!$AY$1*60,0) - SUMPRODUCT( (FRACAS!$K$5:$K$9999=NV$2) * IFERROR(FRACAS!$AN$5:$AN$9999,0) ) ) / IFERROR($ND293/FRACAS!$AY$1*60,0), 1 )))</f>
        <v/>
      </c>
      <c r="NW293" s="347" t="str" cm="1">
        <f t="array" ref="NW293">IF($ND293=0,"",(IFERROR( (IFERROR($ND293/FRACAS!$AY$1*60,0) - SUMPRODUCT( (FRACAS!$K$5:$K$9999=NW$2) * IFERROR(FRACAS!$AN$5:$AN$9999,0) ) ) / IFERROR($ND293/FRACAS!$AY$1*60,0), 1 )))</f>
        <v/>
      </c>
      <c r="NX293" s="347" t="str" cm="1">
        <f t="array" ref="NX293">IF($ND293=0,"",(IFERROR( (IFERROR($ND293/FRACAS!$AY$1*60,0) - SUMPRODUCT( (FRACAS!$K$5:$K$9999=NX$2) * IFERROR(FRACAS!$AN$5:$AN$9999,0) ) ) / IFERROR($ND293/FRACAS!$AY$1*60,0), 1 )))</f>
        <v/>
      </c>
      <c r="NY293" s="347" t="str" cm="1">
        <f t="array" ref="NY293">IF($ND293=0,"",(IFERROR( (IFERROR($ND293/FRACAS!$AY$1*60,0) - SUMPRODUCT( (FRACAS!$K$5:$K$9999=NY$2) * IFERROR(FRACAS!$AN$5:$AN$9999,0) ) ) / IFERROR($ND293/FRACAS!$AY$1*60,0), 1 )))</f>
        <v/>
      </c>
      <c r="NZ293" s="347" t="str" cm="1">
        <f t="array" ref="NZ293">IF($ND293=0,"",(IFERROR( (IFERROR($ND293/FRACAS!$AY$1*60,0) - SUMPRODUCT( (FRACAS!$K$5:$K$9999=NZ$2) * IFERROR(FRACAS!$AN$5:$AN$9999,0) ) ) / IFERROR($ND293/FRACAS!$AY$1*60,0), 1 )))</f>
        <v/>
      </c>
      <c r="OA293" s="347" t="str" cm="1">
        <f t="array" ref="OA293">IF($ND293=0,"",(IFERROR( (IFERROR($ND293/FRACAS!$AY$1*60,0) - SUMPRODUCT( (FRACAS!$K$5:$K$9999=OA$2) * IFERROR(FRACAS!$AN$5:$AN$9999,0) ) ) / IFERROR($ND293/FRACAS!$AY$1*60,0), 1 )))</f>
        <v/>
      </c>
      <c r="OB293" s="347" t="str" cm="1">
        <f t="array" ref="OB293">IF($ND293=0,"",(IFERROR( (IFERROR($ND293/FRACAS!$AY$1*60,0) - SUMPRODUCT( (FRACAS!$K$5:$K$9999=OB$2) * IFERROR(FRACAS!$AN$5:$AN$9999,0) ) ) / IFERROR($ND293/FRACAS!$AY$1*60,0), 1 )))</f>
        <v/>
      </c>
      <c r="OC293" s="347" t="str" cm="1">
        <f t="array" ref="OC293">IF($ND293=0,"",(IFERROR( (IFERROR($ND293/FRACAS!$AY$1*60,0) - SUMPRODUCT( (FRACAS!$K$5:$K$9999=OC$2) * IFERROR(FRACAS!$AN$5:$AN$9999,0) ) ) / IFERROR($ND293/FRACAS!$AY$1*60,0), 1 )))</f>
        <v/>
      </c>
      <c r="OD293" s="347" t="str" cm="1">
        <f t="array" ref="OD293">IF($ND293=0,"",(IFERROR( (IFERROR($ND293/FRACAS!$AY$1*60,0) - SUMPRODUCT( (FRACAS!$K$5:$K$9999=OD$2) * IFERROR(FRACAS!$AN$5:$AN$9999,0) ) ) / IFERROR($ND293/FRACAS!$AY$1*60,0), 1 )))</f>
        <v/>
      </c>
      <c r="OE293" s="347" t="str" cm="1">
        <f t="array" ref="OE293">IF($ND293=0,"",(IFERROR( (IFERROR($ND293/FRACAS!$AY$1*60,0) - SUMPRODUCT( (FRACAS!$K$5:$K$9999=OE$2) * IFERROR(FRACAS!$AN$5:$AN$9999,0) ) ) / IFERROR($ND293/FRACAS!$AY$1*60,0), 1 )))</f>
        <v/>
      </c>
      <c r="OF293" s="347" t="str" cm="1">
        <f t="array" ref="OF293">IF($ND293=0,"",(IFERROR( (IFERROR($ND293/FRACAS!$AY$1*60,0) - SUMPRODUCT( (FRACAS!$K$5:$K$9999=OF$2) * IFERROR(FRACAS!$AN$5:$AN$9999,0) ) ) / IFERROR($ND293/FRACAS!$AY$1*60,0), 1 )))</f>
        <v/>
      </c>
      <c r="OG293" s="347" t="str" cm="1">
        <f t="array" ref="OG293">IF($ND293=0,"",(IFERROR( (IFERROR($ND293/FRACAS!$AY$1*60,0) - SUMPRODUCT( (FRACAS!$K$5:$K$9999=OG$2) * IFERROR(FRACAS!$AN$5:$AN$9999,0) ) ) / IFERROR($ND293/FRACAS!$AY$1*60,0), 1 )))</f>
        <v/>
      </c>
      <c r="OH293" s="347" t="str" cm="1">
        <f t="array" ref="OH293">IF($ND293=0,"",(IFERROR( (IFERROR($ND293/FRACAS!$AY$1*60,0) - SUMPRODUCT( (FRACAS!$K$5:$K$9999=OH$2) * IFERROR(FRACAS!$AN$5:$AN$9999,0) ) ) / IFERROR($ND293/FRACAS!$AY$1*60,0), 1 )))</f>
        <v/>
      </c>
      <c r="OI293" s="347" t="str" cm="1">
        <f t="array" ref="OI293">IF($ND293=0,"",(IFERROR( (IFERROR($ND293/FRACAS!$AY$1*60,0) - SUMPRODUCT( (FRACAS!$K$5:$K$9999=OI$2) * IFERROR(FRACAS!$AN$5:$AN$9999,0) ) ) / IFERROR($ND293/FRACAS!$AY$1*60,0), 1 )))</f>
        <v/>
      </c>
      <c r="OJ293" s="347" t="str" cm="1">
        <f t="array" ref="OJ293">IF($ND293=0,"",(IFERROR( (IFERROR($ND293/FRACAS!$AY$1*60,0) - SUMPRODUCT( (FRACAS!$K$5:$K$9999=OJ$2) * IFERROR(FRACAS!$AN$5:$AN$9999,0) ) ) / IFERROR($ND293/FRACAS!$AY$1*60,0), 1 )))</f>
        <v/>
      </c>
      <c r="OK293" s="347" t="str" cm="1">
        <f t="array" ref="OK293">IF($ND293=0,"",(IFERROR( (IFERROR($ND293/FRACAS!$AY$1*60,0) - SUMPRODUCT( (FRACAS!$K$5:$K$9999=OK$2) * IFERROR(FRACAS!$AN$5:$AN$9999,0) ) ) / IFERROR($ND293/FRACAS!$AY$1*60,0), 1 )))</f>
        <v/>
      </c>
      <c r="OL293" s="347" t="str" cm="1">
        <f t="array" ref="OL293">IF($ND293=0,"",(IFERROR( (IFERROR($ND293/FRACAS!$AY$1*60,0) - SUMPRODUCT( (FRACAS!$K$5:$K$9999=OL$2) * IFERROR(FRACAS!$AN$5:$AN$9999,0) ) ) / IFERROR($ND293/FRACAS!$AY$1*60,0), 1 )))</f>
        <v/>
      </c>
      <c r="OM293" s="347" t="str" cm="1">
        <f t="array" ref="OM293">IF($ND293=0,"",(IFERROR( (IFERROR($ND293/FRACAS!$AY$1*60,0) - SUMPRODUCT( (FRACAS!$K$5:$K$9999=OM$2) * IFERROR(FRACAS!$AN$5:$AN$9999,0) ) ) / IFERROR($ND293/FRACAS!$AY$1*60,0), 1 )))</f>
        <v/>
      </c>
      <c r="ON293" s="347" t="str" cm="1">
        <f t="array" ref="ON293">IF($ND293=0,"",(IFERROR( (IFERROR($ND293/FRACAS!$AY$1*60,0) - SUMPRODUCT( (FRACAS!$K$5:$K$9999=ON$2) * IFERROR(FRACAS!$AN$5:$AN$9999,0) ) ) / IFERROR($ND293/FRACAS!$AY$1*60,0), 1 )))</f>
        <v/>
      </c>
    </row>
    <row r="294" spans="2:404" ht="15" customHeight="1">
      <c r="B294" s="301" t="s">
        <v>244</v>
      </c>
      <c r="C294" s="302">
        <v>47284</v>
      </c>
      <c r="D294" s="279"/>
      <c r="E294" s="279"/>
      <c r="F294" s="279"/>
      <c r="G294" s="279"/>
      <c r="H294" s="279"/>
      <c r="I294" s="279"/>
      <c r="J294" s="279"/>
      <c r="K294" s="279"/>
      <c r="L294" s="279"/>
      <c r="M294" s="280"/>
      <c r="N294" s="305"/>
      <c r="O294" s="279"/>
      <c r="P294" s="279"/>
      <c r="Q294" s="279"/>
      <c r="R294" s="279"/>
      <c r="S294" s="279"/>
      <c r="T294" s="279"/>
      <c r="U294" s="279"/>
      <c r="V294" s="279"/>
      <c r="W294" s="279"/>
      <c r="X294" s="279"/>
      <c r="Y294" s="279"/>
      <c r="Z294" s="279"/>
      <c r="AA294" s="279"/>
      <c r="AB294" s="279"/>
      <c r="AC294" s="279"/>
      <c r="AD294" s="279"/>
      <c r="AE294" s="279"/>
      <c r="AF294" s="279"/>
      <c r="AG294" s="279"/>
      <c r="AH294" s="279"/>
      <c r="AI294" s="279"/>
      <c r="AJ294" s="279"/>
      <c r="AK294" s="279"/>
      <c r="AL294" s="279"/>
      <c r="AM294" s="279"/>
      <c r="AN294" s="279"/>
      <c r="AO294" s="279"/>
      <c r="AP294" s="279"/>
      <c r="AQ294" s="279"/>
      <c r="AR294" s="279"/>
      <c r="AS294" s="279"/>
      <c r="AT294" s="279"/>
      <c r="AU294" s="279"/>
      <c r="AV294" s="279"/>
      <c r="AW294" s="279"/>
      <c r="AX294" s="279"/>
      <c r="AY294" s="279"/>
      <c r="AZ294" s="279"/>
      <c r="BA294" s="280"/>
      <c r="BB294" s="266"/>
      <c r="BD294" s="352"/>
      <c r="BE294" s="352"/>
      <c r="BF294" s="352"/>
      <c r="BG294" s="352"/>
      <c r="BH294" s="352"/>
      <c r="BI294" s="352"/>
      <c r="BJ294" s="352"/>
      <c r="BK294" s="352"/>
      <c r="BL294" s="352"/>
      <c r="BM294" s="352"/>
      <c r="BN294" s="352"/>
      <c r="BO294" s="352"/>
      <c r="BP294" s="352"/>
      <c r="BQ294" s="352"/>
      <c r="BR294" s="352"/>
      <c r="BS294" s="352"/>
      <c r="BT294" s="352"/>
      <c r="BU294" s="352"/>
      <c r="BV294" s="352"/>
      <c r="BW294" s="352"/>
      <c r="BX294" s="352"/>
      <c r="BY294" s="352"/>
      <c r="BZ294" s="352"/>
      <c r="CA294" s="352"/>
      <c r="CB294" s="352"/>
      <c r="CC294" s="352"/>
      <c r="CD294" s="352"/>
      <c r="CE294" s="352"/>
      <c r="CF294" s="352"/>
      <c r="CG294" s="352"/>
      <c r="CH294" s="352"/>
      <c r="CI294" s="352"/>
      <c r="CJ294" s="352"/>
      <c r="CK294" s="352"/>
      <c r="CL294" s="352"/>
      <c r="CM294" s="352"/>
      <c r="CN294" s="352"/>
      <c r="CO294" s="352"/>
      <c r="CP294" s="352"/>
      <c r="CQ294" s="352"/>
      <c r="CR294" s="352"/>
      <c r="CS294" s="352"/>
      <c r="CT294" s="352"/>
      <c r="CU294" s="352"/>
      <c r="CV294" s="352"/>
      <c r="CW294" s="352"/>
      <c r="CX294" s="352"/>
      <c r="CY294" s="352"/>
      <c r="CZ294" s="352"/>
      <c r="DA294" s="352"/>
      <c r="DC294" s="266">
        <f t="shared" si="24"/>
        <v>0</v>
      </c>
      <c r="DD294" s="302" t="str">
        <f t="shared" si="25"/>
        <v/>
      </c>
      <c r="DE294" s="328" t="str">
        <f>IF(D294&gt; 0,(COUNTIFS(FRACAS!$B$5:$B$9997, D$4, FRACAS!$D$5:$D$9997, "&lt;="&amp;D294)), "" )</f>
        <v/>
      </c>
      <c r="DF294" s="282" t="str">
        <f>IF(E294&gt; 0,(COUNTIFS(FRACAS!$B$5:$B$9997, E$4, FRACAS!$D$5:$D$9997, "&lt;="&amp;E294)), "" )</f>
        <v/>
      </c>
      <c r="DG294" s="282" t="str">
        <f>IF(F294&gt; 0,(COUNTIFS(FRACAS!$B$5:$B$9997, F$4, FRACAS!$D$5:$D$9997, "&lt;="&amp;F294)), "" )</f>
        <v/>
      </c>
      <c r="DH294" s="282" t="str">
        <f>IF(G294&gt; 0,(COUNTIFS(FRACAS!$B$5:$B$9997, G$4, FRACAS!$D$5:$D$9997, "&lt;="&amp;G294)), "" )</f>
        <v/>
      </c>
      <c r="DI294" s="282" t="str">
        <f>IF(H294&gt; 0,(COUNTIFS(FRACAS!$B$5:$B$9997, H$4, FRACAS!$D$5:$D$9997, "&lt;="&amp;H294)), "" )</f>
        <v/>
      </c>
      <c r="DJ294" s="282" t="str">
        <f>IF(I294&gt; 0,(COUNTIFS(FRACAS!$B$5:$B$9997, I$4, FRACAS!$D$5:$D$9997, "&lt;="&amp;I294)), "" )</f>
        <v/>
      </c>
      <c r="DK294" s="282" t="str">
        <f>IF(J294&gt; 0,(COUNTIFS(FRACAS!$B$5:$B$9997, J$4, FRACAS!$D$5:$D$9997, "&lt;="&amp;J294)), "" )</f>
        <v/>
      </c>
      <c r="DL294" s="282" t="str">
        <f>IF(K294&gt; 0,(COUNTIFS(FRACAS!$B$5:$B$9997, K$4, FRACAS!$D$5:$D$9997, "&lt;="&amp;K294)), "" )</f>
        <v/>
      </c>
      <c r="DM294" s="282" t="str">
        <f>IF(L294&gt; 0,(COUNTIFS(FRACAS!$B$5:$B$9997, L$4, FRACAS!$D$5:$D$9997, "&lt;="&amp;L294)), "" )</f>
        <v/>
      </c>
      <c r="DN294" s="282" t="str">
        <f>IF(M294&gt; 0,(COUNTIFS(FRACAS!$B$5:$B$9997, M$4, FRACAS!$D$5:$D$9997, "&lt;="&amp;M294)), "" )</f>
        <v/>
      </c>
      <c r="DO294" s="308"/>
      <c r="DP294" s="276"/>
      <c r="DQ294" s="276"/>
      <c r="DR294" s="276"/>
      <c r="DS294" s="276"/>
      <c r="DT294" s="276"/>
      <c r="DU294" s="276"/>
      <c r="DV294" s="276"/>
      <c r="DW294" s="276"/>
      <c r="DX294" s="276"/>
      <c r="DY294" s="276"/>
      <c r="DZ294" s="276"/>
      <c r="EA294" s="276"/>
      <c r="EB294" s="276"/>
      <c r="EC294" s="276"/>
      <c r="ED294" s="276"/>
      <c r="EE294" s="276"/>
      <c r="EF294" s="276"/>
      <c r="EG294" s="276"/>
      <c r="EH294" s="276"/>
      <c r="EI294" s="276"/>
      <c r="EJ294" s="276"/>
      <c r="EK294" s="276"/>
      <c r="EL294" s="276"/>
      <c r="EM294" s="276"/>
      <c r="EN294" s="276"/>
      <c r="EO294" s="276"/>
      <c r="EP294" s="276"/>
      <c r="EQ294" s="276"/>
      <c r="ER294" s="276"/>
      <c r="ES294" s="276"/>
      <c r="ET294" s="276"/>
      <c r="EU294" s="276"/>
      <c r="EV294" s="276"/>
      <c r="EW294" s="276"/>
      <c r="EX294" s="276"/>
      <c r="EY294" s="276"/>
      <c r="EZ294" s="276"/>
      <c r="FA294" s="276"/>
      <c r="FB294" s="277"/>
      <c r="JN294" s="310"/>
      <c r="JO294" s="309"/>
      <c r="JP294" s="309"/>
      <c r="JQ294" s="309"/>
      <c r="JR294" s="309"/>
      <c r="JS294" s="309"/>
      <c r="JT294" s="309"/>
      <c r="JU294" s="309"/>
      <c r="JV294" s="309"/>
      <c r="JW294" s="309"/>
      <c r="JX294" s="309"/>
      <c r="JY294" s="309"/>
      <c r="JZ294" s="309"/>
      <c r="KA294" s="309"/>
      <c r="KB294" s="309"/>
      <c r="KC294" s="309"/>
      <c r="KD294" s="309"/>
      <c r="KE294" s="309"/>
      <c r="KF294" s="309"/>
      <c r="KG294" s="309"/>
      <c r="KH294" s="309"/>
      <c r="KI294" s="309"/>
      <c r="KJ294" s="309"/>
      <c r="KK294" s="309"/>
      <c r="KL294" s="309"/>
      <c r="KM294" s="309"/>
      <c r="KN294" s="309"/>
      <c r="KO294" s="309"/>
      <c r="KP294" s="309"/>
      <c r="KQ294" s="309"/>
      <c r="KR294" s="309"/>
      <c r="KS294" s="309"/>
      <c r="KT294" s="309"/>
      <c r="KU294" s="309"/>
      <c r="KV294" s="309"/>
      <c r="KW294" s="309"/>
      <c r="KX294" s="309"/>
      <c r="KY294" s="309"/>
      <c r="KZ294" s="309"/>
      <c r="LA294" s="309"/>
      <c r="LC294" s="302" t="str">
        <f t="shared" si="27"/>
        <v/>
      </c>
      <c r="LD294" s="354" t="str" cm="1">
        <f t="array" ref="LD294">IFERROR(
    (((D294/FRACAS!$AY$1)*60))
    /
    (((D294/FRACAS!$AY$1)*60) + SUMPRODUCT((FRACAS!$B$5:$B$9997=D$4)*(FRACAS!$D$5:$D$9997&lt;=D294)*(IFERROR(FRACAS!$AM$5:$AM$9997,0)))
    ),"")</f>
        <v/>
      </c>
      <c r="LE294" s="354" t="str" cm="1">
        <f t="array" ref="LE294">IFERROR(
    (((E294/FRACAS!$AY$1)*60))
    /
    (((E294/FRACAS!$AY$1)*60) + SUMPRODUCT((FRACAS!$B$5:$B$9997=E$4)*(FRACAS!$D$5:$D$9997&lt;=E294)*(IFERROR(FRACAS!$AM$5:$AM$9997,0)))
    ),"")</f>
        <v/>
      </c>
      <c r="LF294" s="354" t="str" cm="1">
        <f t="array" ref="LF294">IFERROR(
    (((F294/FRACAS!$AY$1)*60))
    /
    (((F294/FRACAS!$AY$1)*60) + SUMPRODUCT((FRACAS!$B$5:$B$9997=F$4)*(FRACAS!$D$5:$D$9997&lt;=F294)*(IFERROR(FRACAS!$AM$5:$AM$9997,0)))
    ),"")</f>
        <v/>
      </c>
      <c r="LG294" s="354" t="str" cm="1">
        <f t="array" ref="LG294">IFERROR(
    (((G294/FRACAS!$AY$1)*60))
    /
    (((G294/FRACAS!$AY$1)*60) + SUMPRODUCT((FRACAS!$B$5:$B$9997=G$4)*(FRACAS!$D$5:$D$9997&lt;=G294)*(IFERROR(FRACAS!$AM$5:$AM$9997,0)))
    ),"")</f>
        <v/>
      </c>
      <c r="LH294" s="354" t="str" cm="1">
        <f t="array" ref="LH294">IFERROR(
    (((H294/FRACAS!$AY$1)*60))
    /
    (((H294/FRACAS!$AY$1)*60) + SUMPRODUCT((FRACAS!$B$5:$B$9997=H$4)*(FRACAS!$D$5:$D$9997&lt;=H294)*(IFERROR(FRACAS!$AM$5:$AM$9997,0)))
    ),"")</f>
        <v/>
      </c>
      <c r="LI294" s="354" t="str" cm="1">
        <f t="array" ref="LI294">IFERROR(
    (((I294/FRACAS!$AY$1)*60))
    /
    (((I294/FRACAS!$AY$1)*60) + SUMPRODUCT((FRACAS!$B$5:$B$9997=I$4)*(FRACAS!$D$5:$D$9997&lt;=I294)*(IFERROR(FRACAS!$AM$5:$AM$9997,0)))
    ),"")</f>
        <v/>
      </c>
      <c r="LJ294" s="354" t="str" cm="1">
        <f t="array" ref="LJ294">IFERROR(
    (((J294/FRACAS!$AY$1)*60))
    /
    (((J294/FRACAS!$AY$1)*60) + SUMPRODUCT((FRACAS!$B$5:$B$9997=J$4)*(FRACAS!$D$5:$D$9997&lt;=J294)*(IFERROR(FRACAS!$AM$5:$AM$9997,0)))
    ),"")</f>
        <v/>
      </c>
      <c r="LK294" s="354" t="str" cm="1">
        <f t="array" ref="LK294">IFERROR(
    (((K294/FRACAS!$AY$1)*60))
    /
    (((K294/FRACAS!$AY$1)*60) + SUMPRODUCT((FRACAS!$B$5:$B$9997=K$4)*(FRACAS!$D$5:$D$9997&lt;=K294)*(IFERROR(FRACAS!$AM$5:$AM$9997,0)))
    ),"")</f>
        <v/>
      </c>
      <c r="LL294" s="354" t="str" cm="1">
        <f t="array" ref="LL294">IFERROR(
    (((L294/FRACAS!$AY$1)*60))
    /
    (((L294/FRACAS!$AY$1)*60) + SUMPRODUCT((FRACAS!$B$5:$B$9997=L$4)*(FRACAS!$D$5:$D$9997&lt;=L294)*(IFERROR(FRACAS!$AM$5:$AM$9997,0)))
    ),"")</f>
        <v/>
      </c>
      <c r="LM294" s="354" t="str" cm="1">
        <f t="array" ref="LM294">IFERROR(
    (((M294/FRACAS!$AY$1)*60))
    /
    (((M294/FRACAS!$AY$1)*60) + SUMPRODUCT((FRACAS!$B$5:$B$9997=M$4)*(FRACAS!$D$5:$D$9997&lt;=M294)*(IFERROR(FRACAS!$AM$5:$AM$9997,0)))
    ),"")</f>
        <v/>
      </c>
      <c r="LN294" s="308"/>
      <c r="LO294" s="276"/>
      <c r="LP294" s="276"/>
      <c r="LQ294" s="276"/>
      <c r="LR294" s="276"/>
      <c r="LS294" s="276"/>
      <c r="LT294" s="276"/>
      <c r="LU294" s="276"/>
      <c r="LV294" s="276"/>
      <c r="LW294" s="276"/>
      <c r="LX294" s="276"/>
      <c r="LY294" s="276"/>
      <c r="LZ294" s="276"/>
      <c r="MA294" s="276"/>
      <c r="MB294" s="276"/>
      <c r="MC294" s="276"/>
      <c r="MD294" s="276"/>
      <c r="ME294" s="276"/>
      <c r="MF294" s="276"/>
      <c r="MG294" s="276"/>
      <c r="MH294" s="276"/>
      <c r="MI294" s="276"/>
      <c r="MJ294" s="276"/>
      <c r="MK294" s="276"/>
      <c r="ML294" s="276"/>
      <c r="MM294" s="276"/>
      <c r="MN294" s="276"/>
      <c r="MO294" s="276"/>
      <c r="MP294" s="276"/>
      <c r="MQ294" s="276"/>
      <c r="MR294" s="276"/>
      <c r="MS294" s="276"/>
      <c r="MT294" s="276"/>
      <c r="MU294" s="276"/>
      <c r="MV294" s="276"/>
      <c r="MW294" s="276"/>
      <c r="MX294" s="276"/>
      <c r="MY294" s="276"/>
      <c r="MZ294" s="276"/>
      <c r="NA294" s="277"/>
      <c r="ND294" s="345">
        <f t="shared" si="28"/>
        <v>0</v>
      </c>
      <c r="NE294" s="346" t="str">
        <f t="shared" si="26"/>
        <v/>
      </c>
      <c r="NF294" s="347" t="str" cm="1">
        <f t="array" ref="NF294">IF($ND294=0,"",(IFERROR( (IFERROR($ND294/FRACAS!$AY$1*60,0) - SUMPRODUCT( (FRACAS!$K$5:$K$9999=NF$2) * IFERROR(FRACAS!$AN$5:$AN$9999,0) ) ) / IFERROR($ND294/FRACAS!$AY$1*60,0), 1 )))</f>
        <v/>
      </c>
      <c r="NG294" s="347" t="str" cm="1">
        <f t="array" ref="NG294">IF($ND294=0,"",(IFERROR( (IFERROR($ND294/FRACAS!$AY$1*60,0) - SUMPRODUCT( (FRACAS!$K$5:$K$9999=NG$2) * IFERROR(FRACAS!$AN$5:$AN$9999,0) ) ) / IFERROR($ND294/FRACAS!$AY$1*60,0), 1 )))</f>
        <v/>
      </c>
      <c r="NH294" s="347" t="str" cm="1">
        <f t="array" ref="NH294">IF($ND294=0,"",(IFERROR( (IFERROR($ND294/FRACAS!$AY$1*60,0) - SUMPRODUCT( (FRACAS!$K$5:$K$9999=NH$2) * IFERROR(FRACAS!$AN$5:$AN$9999,0) ) ) / IFERROR($ND294/FRACAS!$AY$1*60,0), 1 )))</f>
        <v/>
      </c>
      <c r="NI294" s="347" t="str" cm="1">
        <f t="array" ref="NI294">IF($ND294=0,"",(IFERROR( (IFERROR($ND294/FRACAS!$AY$1*60,0) - SUMPRODUCT( (FRACAS!$K$5:$K$9999=NI$2) * IFERROR(FRACAS!$AN$5:$AN$9999,0) ) ) / IFERROR($ND294/FRACAS!$AY$1*60,0), 1 )))</f>
        <v/>
      </c>
      <c r="NJ294" s="347" t="str" cm="1">
        <f t="array" ref="NJ294">IF($ND294=0,"",(IFERROR( (IFERROR($ND294/FRACAS!$AY$1*60,0) - SUMPRODUCT( (FRACAS!$K$5:$K$9999=NJ$2) * IFERROR(FRACAS!$AN$5:$AN$9999,0) ) ) / IFERROR($ND294/FRACAS!$AY$1*60,0), 1 )))</f>
        <v/>
      </c>
      <c r="NK294" s="347" t="str" cm="1">
        <f t="array" ref="NK294">IF($ND294=0,"",(IFERROR( (IFERROR($ND294/FRACAS!$AY$1*60,0) - SUMPRODUCT( (FRACAS!$K$5:$K$9999=NK$2) * IFERROR(FRACAS!$AN$5:$AN$9999,0) ) ) / IFERROR($ND294/FRACAS!$AY$1*60,0), 1 )))</f>
        <v/>
      </c>
      <c r="NL294" s="347" t="str" cm="1">
        <f t="array" ref="NL294">IF($ND294=0,"",(IFERROR( (IFERROR($ND294/FRACAS!$AY$1*60,0) - SUMPRODUCT( (FRACAS!$K$5:$K$9999=NL$2) * IFERROR(FRACAS!$AN$5:$AN$9999,0) ) ) / IFERROR($ND294/FRACAS!$AY$1*60,0), 1 )))</f>
        <v/>
      </c>
      <c r="NM294" s="347" t="str" cm="1">
        <f t="array" ref="NM294">IF($ND294=0,"",(IFERROR( (IFERROR($ND294/FRACAS!$AY$1*60,0) - SUMPRODUCT( (FRACAS!$K$5:$K$9999=NM$2) * IFERROR(FRACAS!$AN$5:$AN$9999,0) ) ) / IFERROR($ND294/FRACAS!$AY$1*60,0), 1 )))</f>
        <v/>
      </c>
      <c r="NN294" s="347" t="str" cm="1">
        <f t="array" ref="NN294">IF($ND294=0,"",(IFERROR( (IFERROR($ND294/FRACAS!$AY$1*60,0) - SUMPRODUCT( (FRACAS!$K$5:$K$9999=NN$2) * IFERROR(FRACAS!$AN$5:$AN$9999,0) ) ) / IFERROR($ND294/FRACAS!$AY$1*60,0), 1 )))</f>
        <v/>
      </c>
      <c r="NO294" s="347" t="str" cm="1">
        <f t="array" ref="NO294">IF($ND294=0,"",(IFERROR( (IFERROR($ND294/FRACAS!$AY$1*60,0) - SUMPRODUCT( (FRACAS!$K$5:$K$9999=NO$2) * IFERROR(FRACAS!$AN$5:$AN$9999,0) ) ) / IFERROR($ND294/FRACAS!$AY$1*60,0), 1 )))</f>
        <v/>
      </c>
      <c r="NP294" s="347" t="str" cm="1">
        <f t="array" ref="NP294">IF($ND294=0,"",(IFERROR( (IFERROR($ND294/FRACAS!$AY$1*60,0) - SUMPRODUCT( (FRACAS!$K$5:$K$9999=NP$2) * IFERROR(FRACAS!$AN$5:$AN$9999,0) ) ) / IFERROR($ND294/FRACAS!$AY$1*60,0), 1 )))</f>
        <v/>
      </c>
      <c r="NQ294" s="347" t="str" cm="1">
        <f t="array" ref="NQ294">IF($ND294=0,"",(IFERROR( (IFERROR($ND294/FRACAS!$AY$1*60,0) - SUMPRODUCT( (FRACAS!$K$5:$K$9999=NQ$2) * IFERROR(FRACAS!$AN$5:$AN$9999,0) ) ) / IFERROR($ND294/FRACAS!$AY$1*60,0), 1 )))</f>
        <v/>
      </c>
      <c r="NR294" s="347" t="str" cm="1">
        <f t="array" ref="NR294">IF($ND294=0,"",(IFERROR( (IFERROR($ND294/FRACAS!$AY$1*60,0) - SUMPRODUCT( (FRACAS!$K$5:$K$9999=NR$2) * IFERROR(FRACAS!$AN$5:$AN$9999,0) ) ) / IFERROR($ND294/FRACAS!$AY$1*60,0), 1 )))</f>
        <v/>
      </c>
      <c r="NS294" s="347" t="str" cm="1">
        <f t="array" ref="NS294">IF($ND294=0,"",(IFERROR( (IFERROR($ND294/FRACAS!$AY$1*60,0) - SUMPRODUCT( (FRACAS!$K$5:$K$9999=NS$2) * IFERROR(FRACAS!$AN$5:$AN$9999,0) ) ) / IFERROR($ND294/FRACAS!$AY$1*60,0), 1 )))</f>
        <v/>
      </c>
      <c r="NT294" s="347" t="str" cm="1">
        <f t="array" ref="NT294">IF($ND294=0,"",(IFERROR( (IFERROR($ND294/FRACAS!$AY$1*60,0) - SUMPRODUCT( (FRACAS!$K$5:$K$9999=NT$2) * IFERROR(FRACAS!$AN$5:$AN$9999,0) ) ) / IFERROR($ND294/FRACAS!$AY$1*60,0), 1 )))</f>
        <v/>
      </c>
      <c r="NU294" s="347" t="str" cm="1">
        <f t="array" ref="NU294">IF($ND294=0,"",(IFERROR( (IFERROR($ND294/FRACAS!$AY$1*60,0) - SUMPRODUCT( (FRACAS!$K$5:$K$9999=NU$2) * IFERROR(FRACAS!$AN$5:$AN$9999,0) ) ) / IFERROR($ND294/FRACAS!$AY$1*60,0), 1 )))</f>
        <v/>
      </c>
      <c r="NV294" s="347" t="str" cm="1">
        <f t="array" ref="NV294">IF($ND294=0,"",(IFERROR( (IFERROR($ND294/FRACAS!$AY$1*60,0) - SUMPRODUCT( (FRACAS!$K$5:$K$9999=NV$2) * IFERROR(FRACAS!$AN$5:$AN$9999,0) ) ) / IFERROR($ND294/FRACAS!$AY$1*60,0), 1 )))</f>
        <v/>
      </c>
      <c r="NW294" s="347" t="str" cm="1">
        <f t="array" ref="NW294">IF($ND294=0,"",(IFERROR( (IFERROR($ND294/FRACAS!$AY$1*60,0) - SUMPRODUCT( (FRACAS!$K$5:$K$9999=NW$2) * IFERROR(FRACAS!$AN$5:$AN$9999,0) ) ) / IFERROR($ND294/FRACAS!$AY$1*60,0), 1 )))</f>
        <v/>
      </c>
      <c r="NX294" s="347" t="str" cm="1">
        <f t="array" ref="NX294">IF($ND294=0,"",(IFERROR( (IFERROR($ND294/FRACAS!$AY$1*60,0) - SUMPRODUCT( (FRACAS!$K$5:$K$9999=NX$2) * IFERROR(FRACAS!$AN$5:$AN$9999,0) ) ) / IFERROR($ND294/FRACAS!$AY$1*60,0), 1 )))</f>
        <v/>
      </c>
      <c r="NY294" s="347" t="str" cm="1">
        <f t="array" ref="NY294">IF($ND294=0,"",(IFERROR( (IFERROR($ND294/FRACAS!$AY$1*60,0) - SUMPRODUCT( (FRACAS!$K$5:$K$9999=NY$2) * IFERROR(FRACAS!$AN$5:$AN$9999,0) ) ) / IFERROR($ND294/FRACAS!$AY$1*60,0), 1 )))</f>
        <v/>
      </c>
      <c r="NZ294" s="347" t="str" cm="1">
        <f t="array" ref="NZ294">IF($ND294=0,"",(IFERROR( (IFERROR($ND294/FRACAS!$AY$1*60,0) - SUMPRODUCT( (FRACAS!$K$5:$K$9999=NZ$2) * IFERROR(FRACAS!$AN$5:$AN$9999,0) ) ) / IFERROR($ND294/FRACAS!$AY$1*60,0), 1 )))</f>
        <v/>
      </c>
      <c r="OA294" s="347" t="str" cm="1">
        <f t="array" ref="OA294">IF($ND294=0,"",(IFERROR( (IFERROR($ND294/FRACAS!$AY$1*60,0) - SUMPRODUCT( (FRACAS!$K$5:$K$9999=OA$2) * IFERROR(FRACAS!$AN$5:$AN$9999,0) ) ) / IFERROR($ND294/FRACAS!$AY$1*60,0), 1 )))</f>
        <v/>
      </c>
      <c r="OB294" s="347" t="str" cm="1">
        <f t="array" ref="OB294">IF($ND294=0,"",(IFERROR( (IFERROR($ND294/FRACAS!$AY$1*60,0) - SUMPRODUCT( (FRACAS!$K$5:$K$9999=OB$2) * IFERROR(FRACAS!$AN$5:$AN$9999,0) ) ) / IFERROR($ND294/FRACAS!$AY$1*60,0), 1 )))</f>
        <v/>
      </c>
      <c r="OC294" s="347" t="str" cm="1">
        <f t="array" ref="OC294">IF($ND294=0,"",(IFERROR( (IFERROR($ND294/FRACAS!$AY$1*60,0) - SUMPRODUCT( (FRACAS!$K$5:$K$9999=OC$2) * IFERROR(FRACAS!$AN$5:$AN$9999,0) ) ) / IFERROR($ND294/FRACAS!$AY$1*60,0), 1 )))</f>
        <v/>
      </c>
      <c r="OD294" s="347" t="str" cm="1">
        <f t="array" ref="OD294">IF($ND294=0,"",(IFERROR( (IFERROR($ND294/FRACAS!$AY$1*60,0) - SUMPRODUCT( (FRACAS!$K$5:$K$9999=OD$2) * IFERROR(FRACAS!$AN$5:$AN$9999,0) ) ) / IFERROR($ND294/FRACAS!$AY$1*60,0), 1 )))</f>
        <v/>
      </c>
      <c r="OE294" s="347" t="str" cm="1">
        <f t="array" ref="OE294">IF($ND294=0,"",(IFERROR( (IFERROR($ND294/FRACAS!$AY$1*60,0) - SUMPRODUCT( (FRACAS!$K$5:$K$9999=OE$2) * IFERROR(FRACAS!$AN$5:$AN$9999,0) ) ) / IFERROR($ND294/FRACAS!$AY$1*60,0), 1 )))</f>
        <v/>
      </c>
      <c r="OF294" s="347" t="str" cm="1">
        <f t="array" ref="OF294">IF($ND294=0,"",(IFERROR( (IFERROR($ND294/FRACAS!$AY$1*60,0) - SUMPRODUCT( (FRACAS!$K$5:$K$9999=OF$2) * IFERROR(FRACAS!$AN$5:$AN$9999,0) ) ) / IFERROR($ND294/FRACAS!$AY$1*60,0), 1 )))</f>
        <v/>
      </c>
      <c r="OG294" s="347" t="str" cm="1">
        <f t="array" ref="OG294">IF($ND294=0,"",(IFERROR( (IFERROR($ND294/FRACAS!$AY$1*60,0) - SUMPRODUCT( (FRACAS!$K$5:$K$9999=OG$2) * IFERROR(FRACAS!$AN$5:$AN$9999,0) ) ) / IFERROR($ND294/FRACAS!$AY$1*60,0), 1 )))</f>
        <v/>
      </c>
      <c r="OH294" s="347" t="str" cm="1">
        <f t="array" ref="OH294">IF($ND294=0,"",(IFERROR( (IFERROR($ND294/FRACAS!$AY$1*60,0) - SUMPRODUCT( (FRACAS!$K$5:$K$9999=OH$2) * IFERROR(FRACAS!$AN$5:$AN$9999,0) ) ) / IFERROR($ND294/FRACAS!$AY$1*60,0), 1 )))</f>
        <v/>
      </c>
      <c r="OI294" s="347" t="str" cm="1">
        <f t="array" ref="OI294">IF($ND294=0,"",(IFERROR( (IFERROR($ND294/FRACAS!$AY$1*60,0) - SUMPRODUCT( (FRACAS!$K$5:$K$9999=OI$2) * IFERROR(FRACAS!$AN$5:$AN$9999,0) ) ) / IFERROR($ND294/FRACAS!$AY$1*60,0), 1 )))</f>
        <v/>
      </c>
      <c r="OJ294" s="347" t="str" cm="1">
        <f t="array" ref="OJ294">IF($ND294=0,"",(IFERROR( (IFERROR($ND294/FRACAS!$AY$1*60,0) - SUMPRODUCT( (FRACAS!$K$5:$K$9999=OJ$2) * IFERROR(FRACAS!$AN$5:$AN$9999,0) ) ) / IFERROR($ND294/FRACAS!$AY$1*60,0), 1 )))</f>
        <v/>
      </c>
      <c r="OK294" s="347" t="str" cm="1">
        <f t="array" ref="OK294">IF($ND294=0,"",(IFERROR( (IFERROR($ND294/FRACAS!$AY$1*60,0) - SUMPRODUCT( (FRACAS!$K$5:$K$9999=OK$2) * IFERROR(FRACAS!$AN$5:$AN$9999,0) ) ) / IFERROR($ND294/FRACAS!$AY$1*60,0), 1 )))</f>
        <v/>
      </c>
      <c r="OL294" s="347" t="str" cm="1">
        <f t="array" ref="OL294">IF($ND294=0,"",(IFERROR( (IFERROR($ND294/FRACAS!$AY$1*60,0) - SUMPRODUCT( (FRACAS!$K$5:$K$9999=OL$2) * IFERROR(FRACAS!$AN$5:$AN$9999,0) ) ) / IFERROR($ND294/FRACAS!$AY$1*60,0), 1 )))</f>
        <v/>
      </c>
      <c r="OM294" s="347" t="str" cm="1">
        <f t="array" ref="OM294">IF($ND294=0,"",(IFERROR( (IFERROR($ND294/FRACAS!$AY$1*60,0) - SUMPRODUCT( (FRACAS!$K$5:$K$9999=OM$2) * IFERROR(FRACAS!$AN$5:$AN$9999,0) ) ) / IFERROR($ND294/FRACAS!$AY$1*60,0), 1 )))</f>
        <v/>
      </c>
      <c r="ON294" s="347" t="str" cm="1">
        <f t="array" ref="ON294">IF($ND294=0,"",(IFERROR( (IFERROR($ND294/FRACAS!$AY$1*60,0) - SUMPRODUCT( (FRACAS!$K$5:$K$9999=ON$2) * IFERROR(FRACAS!$AN$5:$AN$9999,0) ) ) / IFERROR($ND294/FRACAS!$AY$1*60,0), 1 )))</f>
        <v/>
      </c>
    </row>
    <row r="295" spans="2:404" ht="15" customHeight="1">
      <c r="B295" s="301" t="s">
        <v>245</v>
      </c>
      <c r="C295" s="302">
        <v>47291</v>
      </c>
      <c r="D295" s="279"/>
      <c r="E295" s="279"/>
      <c r="F295" s="279"/>
      <c r="G295" s="279"/>
      <c r="H295" s="279"/>
      <c r="I295" s="279"/>
      <c r="J295" s="279"/>
      <c r="K295" s="279"/>
      <c r="L295" s="279"/>
      <c r="M295" s="280"/>
      <c r="N295" s="305"/>
      <c r="O295" s="279"/>
      <c r="P295" s="279"/>
      <c r="Q295" s="279"/>
      <c r="R295" s="279"/>
      <c r="S295" s="279"/>
      <c r="T295" s="279"/>
      <c r="U295" s="279"/>
      <c r="V295" s="279"/>
      <c r="W295" s="279"/>
      <c r="X295" s="279"/>
      <c r="Y295" s="279"/>
      <c r="Z295" s="279"/>
      <c r="AA295" s="279"/>
      <c r="AB295" s="279"/>
      <c r="AC295" s="279"/>
      <c r="AD295" s="279"/>
      <c r="AE295" s="279"/>
      <c r="AF295" s="279"/>
      <c r="AG295" s="279"/>
      <c r="AH295" s="279"/>
      <c r="AI295" s="279"/>
      <c r="AJ295" s="279"/>
      <c r="AK295" s="279"/>
      <c r="AL295" s="279"/>
      <c r="AM295" s="279"/>
      <c r="AN295" s="279"/>
      <c r="AO295" s="279"/>
      <c r="AP295" s="279"/>
      <c r="AQ295" s="279"/>
      <c r="AR295" s="279"/>
      <c r="AS295" s="279"/>
      <c r="AT295" s="279"/>
      <c r="AU295" s="279"/>
      <c r="AV295" s="279"/>
      <c r="AW295" s="279"/>
      <c r="AX295" s="279"/>
      <c r="AY295" s="279"/>
      <c r="AZ295" s="279"/>
      <c r="BA295" s="280"/>
      <c r="BB295" s="266"/>
      <c r="BD295" s="352"/>
      <c r="BE295" s="352"/>
      <c r="BF295" s="352"/>
      <c r="BG295" s="352"/>
      <c r="BH295" s="352"/>
      <c r="BI295" s="352"/>
      <c r="BJ295" s="352"/>
      <c r="BK295" s="352"/>
      <c r="BL295" s="352"/>
      <c r="BM295" s="352"/>
      <c r="BN295" s="352"/>
      <c r="BO295" s="352"/>
      <c r="BP295" s="352"/>
      <c r="BQ295" s="352"/>
      <c r="BR295" s="352"/>
      <c r="BS295" s="352"/>
      <c r="BT295" s="352"/>
      <c r="BU295" s="352"/>
      <c r="BV295" s="352"/>
      <c r="BW295" s="352"/>
      <c r="BX295" s="352"/>
      <c r="BY295" s="352"/>
      <c r="BZ295" s="352"/>
      <c r="CA295" s="352"/>
      <c r="CB295" s="352"/>
      <c r="CC295" s="352"/>
      <c r="CD295" s="352"/>
      <c r="CE295" s="352"/>
      <c r="CF295" s="352"/>
      <c r="CG295" s="352"/>
      <c r="CH295" s="352"/>
      <c r="CI295" s="352"/>
      <c r="CJ295" s="352"/>
      <c r="CK295" s="352"/>
      <c r="CL295" s="352"/>
      <c r="CM295" s="352"/>
      <c r="CN295" s="352"/>
      <c r="CO295" s="352"/>
      <c r="CP295" s="352"/>
      <c r="CQ295" s="352"/>
      <c r="CR295" s="352"/>
      <c r="CS295" s="352"/>
      <c r="CT295" s="352"/>
      <c r="CU295" s="352"/>
      <c r="CV295" s="352"/>
      <c r="CW295" s="352"/>
      <c r="CX295" s="352"/>
      <c r="CY295" s="352"/>
      <c r="CZ295" s="352"/>
      <c r="DA295" s="352"/>
      <c r="DC295" s="266">
        <f t="shared" si="24"/>
        <v>0</v>
      </c>
      <c r="DD295" s="302" t="str">
        <f t="shared" si="25"/>
        <v/>
      </c>
      <c r="DE295" s="328" t="str">
        <f>IF(D295&gt; 0,(COUNTIFS(FRACAS!$B$5:$B$9997, D$4, FRACAS!$D$5:$D$9997, "&lt;="&amp;D295)), "" )</f>
        <v/>
      </c>
      <c r="DF295" s="282" t="str">
        <f>IF(E295&gt; 0,(COUNTIFS(FRACAS!$B$5:$B$9997, E$4, FRACAS!$D$5:$D$9997, "&lt;="&amp;E295)), "" )</f>
        <v/>
      </c>
      <c r="DG295" s="282" t="str">
        <f>IF(F295&gt; 0,(COUNTIFS(FRACAS!$B$5:$B$9997, F$4, FRACAS!$D$5:$D$9997, "&lt;="&amp;F295)), "" )</f>
        <v/>
      </c>
      <c r="DH295" s="282" t="str">
        <f>IF(G295&gt; 0,(COUNTIFS(FRACAS!$B$5:$B$9997, G$4, FRACAS!$D$5:$D$9997, "&lt;="&amp;G295)), "" )</f>
        <v/>
      </c>
      <c r="DI295" s="282" t="str">
        <f>IF(H295&gt; 0,(COUNTIFS(FRACAS!$B$5:$B$9997, H$4, FRACAS!$D$5:$D$9997, "&lt;="&amp;H295)), "" )</f>
        <v/>
      </c>
      <c r="DJ295" s="282" t="str">
        <f>IF(I295&gt; 0,(COUNTIFS(FRACAS!$B$5:$B$9997, I$4, FRACAS!$D$5:$D$9997, "&lt;="&amp;I295)), "" )</f>
        <v/>
      </c>
      <c r="DK295" s="282" t="str">
        <f>IF(J295&gt; 0,(COUNTIFS(FRACAS!$B$5:$B$9997, J$4, FRACAS!$D$5:$D$9997, "&lt;="&amp;J295)), "" )</f>
        <v/>
      </c>
      <c r="DL295" s="282" t="str">
        <f>IF(K295&gt; 0,(COUNTIFS(FRACAS!$B$5:$B$9997, K$4, FRACAS!$D$5:$D$9997, "&lt;="&amp;K295)), "" )</f>
        <v/>
      </c>
      <c r="DM295" s="282" t="str">
        <f>IF(L295&gt; 0,(COUNTIFS(FRACAS!$B$5:$B$9997, L$4, FRACAS!$D$5:$D$9997, "&lt;="&amp;L295)), "" )</f>
        <v/>
      </c>
      <c r="DN295" s="282" t="str">
        <f>IF(M295&gt; 0,(COUNTIFS(FRACAS!$B$5:$B$9997, M$4, FRACAS!$D$5:$D$9997, "&lt;="&amp;M295)), "" )</f>
        <v/>
      </c>
      <c r="DO295" s="308"/>
      <c r="DP295" s="276"/>
      <c r="DQ295" s="276"/>
      <c r="DR295" s="276"/>
      <c r="DS295" s="276"/>
      <c r="DT295" s="276"/>
      <c r="DU295" s="276"/>
      <c r="DV295" s="276"/>
      <c r="DW295" s="276"/>
      <c r="DX295" s="276"/>
      <c r="DY295" s="276"/>
      <c r="DZ295" s="276"/>
      <c r="EA295" s="276"/>
      <c r="EB295" s="276"/>
      <c r="EC295" s="276"/>
      <c r="ED295" s="276"/>
      <c r="EE295" s="276"/>
      <c r="EF295" s="276"/>
      <c r="EG295" s="276"/>
      <c r="EH295" s="276"/>
      <c r="EI295" s="276"/>
      <c r="EJ295" s="276"/>
      <c r="EK295" s="276"/>
      <c r="EL295" s="276"/>
      <c r="EM295" s="276"/>
      <c r="EN295" s="276"/>
      <c r="EO295" s="276"/>
      <c r="EP295" s="276"/>
      <c r="EQ295" s="276"/>
      <c r="ER295" s="276"/>
      <c r="ES295" s="276"/>
      <c r="ET295" s="276"/>
      <c r="EU295" s="276"/>
      <c r="EV295" s="276"/>
      <c r="EW295" s="276"/>
      <c r="EX295" s="276"/>
      <c r="EY295" s="276"/>
      <c r="EZ295" s="276"/>
      <c r="FA295" s="276"/>
      <c r="FB295" s="277"/>
      <c r="JN295" s="310"/>
      <c r="JO295" s="309"/>
      <c r="JP295" s="309"/>
      <c r="JQ295" s="309"/>
      <c r="JR295" s="309"/>
      <c r="JS295" s="309"/>
      <c r="JT295" s="309"/>
      <c r="JU295" s="309"/>
      <c r="JV295" s="309"/>
      <c r="JW295" s="309"/>
      <c r="JX295" s="309"/>
      <c r="JY295" s="309"/>
      <c r="JZ295" s="309"/>
      <c r="KA295" s="309"/>
      <c r="KB295" s="309"/>
      <c r="KC295" s="309"/>
      <c r="KD295" s="309"/>
      <c r="KE295" s="309"/>
      <c r="KF295" s="309"/>
      <c r="KG295" s="309"/>
      <c r="KH295" s="309"/>
      <c r="KI295" s="309"/>
      <c r="KJ295" s="309"/>
      <c r="KK295" s="309"/>
      <c r="KL295" s="309"/>
      <c r="KM295" s="309"/>
      <c r="KN295" s="309"/>
      <c r="KO295" s="309"/>
      <c r="KP295" s="309"/>
      <c r="KQ295" s="309"/>
      <c r="KR295" s="309"/>
      <c r="KS295" s="309"/>
      <c r="KT295" s="309"/>
      <c r="KU295" s="309"/>
      <c r="KV295" s="309"/>
      <c r="KW295" s="309"/>
      <c r="KX295" s="309"/>
      <c r="KY295" s="309"/>
      <c r="KZ295" s="309"/>
      <c r="LA295" s="309"/>
      <c r="LC295" s="302" t="str">
        <f t="shared" si="27"/>
        <v/>
      </c>
      <c r="LD295" s="354" t="str" cm="1">
        <f t="array" ref="LD295">IFERROR(
    (((D295/FRACAS!$AY$1)*60))
    /
    (((D295/FRACAS!$AY$1)*60) + SUMPRODUCT((FRACAS!$B$5:$B$9997=D$4)*(FRACAS!$D$5:$D$9997&lt;=D295)*(IFERROR(FRACAS!$AM$5:$AM$9997,0)))
    ),"")</f>
        <v/>
      </c>
      <c r="LE295" s="354" t="str" cm="1">
        <f t="array" ref="LE295">IFERROR(
    (((E295/FRACAS!$AY$1)*60))
    /
    (((E295/FRACAS!$AY$1)*60) + SUMPRODUCT((FRACAS!$B$5:$B$9997=E$4)*(FRACAS!$D$5:$D$9997&lt;=E295)*(IFERROR(FRACAS!$AM$5:$AM$9997,0)))
    ),"")</f>
        <v/>
      </c>
      <c r="LF295" s="354" t="str" cm="1">
        <f t="array" ref="LF295">IFERROR(
    (((F295/FRACAS!$AY$1)*60))
    /
    (((F295/FRACAS!$AY$1)*60) + SUMPRODUCT((FRACAS!$B$5:$B$9997=F$4)*(FRACAS!$D$5:$D$9997&lt;=F295)*(IFERROR(FRACAS!$AM$5:$AM$9997,0)))
    ),"")</f>
        <v/>
      </c>
      <c r="LG295" s="354" t="str" cm="1">
        <f t="array" ref="LG295">IFERROR(
    (((G295/FRACAS!$AY$1)*60))
    /
    (((G295/FRACAS!$AY$1)*60) + SUMPRODUCT((FRACAS!$B$5:$B$9997=G$4)*(FRACAS!$D$5:$D$9997&lt;=G295)*(IFERROR(FRACAS!$AM$5:$AM$9997,0)))
    ),"")</f>
        <v/>
      </c>
      <c r="LH295" s="354" t="str" cm="1">
        <f t="array" ref="LH295">IFERROR(
    (((H295/FRACAS!$AY$1)*60))
    /
    (((H295/FRACAS!$AY$1)*60) + SUMPRODUCT((FRACAS!$B$5:$B$9997=H$4)*(FRACAS!$D$5:$D$9997&lt;=H295)*(IFERROR(FRACAS!$AM$5:$AM$9997,0)))
    ),"")</f>
        <v/>
      </c>
      <c r="LI295" s="354" t="str" cm="1">
        <f t="array" ref="LI295">IFERROR(
    (((I295/FRACAS!$AY$1)*60))
    /
    (((I295/FRACAS!$AY$1)*60) + SUMPRODUCT((FRACAS!$B$5:$B$9997=I$4)*(FRACAS!$D$5:$D$9997&lt;=I295)*(IFERROR(FRACAS!$AM$5:$AM$9997,0)))
    ),"")</f>
        <v/>
      </c>
      <c r="LJ295" s="354" t="str" cm="1">
        <f t="array" ref="LJ295">IFERROR(
    (((J295/FRACAS!$AY$1)*60))
    /
    (((J295/FRACAS!$AY$1)*60) + SUMPRODUCT((FRACAS!$B$5:$B$9997=J$4)*(FRACAS!$D$5:$D$9997&lt;=J295)*(IFERROR(FRACAS!$AM$5:$AM$9997,0)))
    ),"")</f>
        <v/>
      </c>
      <c r="LK295" s="354" t="str" cm="1">
        <f t="array" ref="LK295">IFERROR(
    (((K295/FRACAS!$AY$1)*60))
    /
    (((K295/FRACAS!$AY$1)*60) + SUMPRODUCT((FRACAS!$B$5:$B$9997=K$4)*(FRACAS!$D$5:$D$9997&lt;=K295)*(IFERROR(FRACAS!$AM$5:$AM$9997,0)))
    ),"")</f>
        <v/>
      </c>
      <c r="LL295" s="354" t="str" cm="1">
        <f t="array" ref="LL295">IFERROR(
    (((L295/FRACAS!$AY$1)*60))
    /
    (((L295/FRACAS!$AY$1)*60) + SUMPRODUCT((FRACAS!$B$5:$B$9997=L$4)*(FRACAS!$D$5:$D$9997&lt;=L295)*(IFERROR(FRACAS!$AM$5:$AM$9997,0)))
    ),"")</f>
        <v/>
      </c>
      <c r="LM295" s="354" t="str" cm="1">
        <f t="array" ref="LM295">IFERROR(
    (((M295/FRACAS!$AY$1)*60))
    /
    (((M295/FRACAS!$AY$1)*60) + SUMPRODUCT((FRACAS!$B$5:$B$9997=M$4)*(FRACAS!$D$5:$D$9997&lt;=M295)*(IFERROR(FRACAS!$AM$5:$AM$9997,0)))
    ),"")</f>
        <v/>
      </c>
      <c r="LN295" s="308"/>
      <c r="LO295" s="276"/>
      <c r="LP295" s="276"/>
      <c r="LQ295" s="276"/>
      <c r="LR295" s="276"/>
      <c r="LS295" s="276"/>
      <c r="LT295" s="276"/>
      <c r="LU295" s="276"/>
      <c r="LV295" s="276"/>
      <c r="LW295" s="276"/>
      <c r="LX295" s="276"/>
      <c r="LY295" s="276"/>
      <c r="LZ295" s="276"/>
      <c r="MA295" s="276"/>
      <c r="MB295" s="276"/>
      <c r="MC295" s="276"/>
      <c r="MD295" s="276"/>
      <c r="ME295" s="276"/>
      <c r="MF295" s="276"/>
      <c r="MG295" s="276"/>
      <c r="MH295" s="276"/>
      <c r="MI295" s="276"/>
      <c r="MJ295" s="276"/>
      <c r="MK295" s="276"/>
      <c r="ML295" s="276"/>
      <c r="MM295" s="276"/>
      <c r="MN295" s="276"/>
      <c r="MO295" s="276"/>
      <c r="MP295" s="276"/>
      <c r="MQ295" s="276"/>
      <c r="MR295" s="276"/>
      <c r="MS295" s="276"/>
      <c r="MT295" s="276"/>
      <c r="MU295" s="276"/>
      <c r="MV295" s="276"/>
      <c r="MW295" s="276"/>
      <c r="MX295" s="276"/>
      <c r="MY295" s="276"/>
      <c r="MZ295" s="276"/>
      <c r="NA295" s="277"/>
      <c r="ND295" s="345">
        <f t="shared" si="28"/>
        <v>0</v>
      </c>
      <c r="NE295" s="346" t="str">
        <f t="shared" si="26"/>
        <v/>
      </c>
      <c r="NF295" s="347" t="str" cm="1">
        <f t="array" ref="NF295">IF($ND295=0,"",(IFERROR( (IFERROR($ND295/FRACAS!$AY$1*60,0) - SUMPRODUCT( (FRACAS!$K$5:$K$9999=NF$2) * IFERROR(FRACAS!$AN$5:$AN$9999,0) ) ) / IFERROR($ND295/FRACAS!$AY$1*60,0), 1 )))</f>
        <v/>
      </c>
      <c r="NG295" s="347" t="str" cm="1">
        <f t="array" ref="NG295">IF($ND295=0,"",(IFERROR( (IFERROR($ND295/FRACAS!$AY$1*60,0) - SUMPRODUCT( (FRACAS!$K$5:$K$9999=NG$2) * IFERROR(FRACAS!$AN$5:$AN$9999,0) ) ) / IFERROR($ND295/FRACAS!$AY$1*60,0), 1 )))</f>
        <v/>
      </c>
      <c r="NH295" s="347" t="str" cm="1">
        <f t="array" ref="NH295">IF($ND295=0,"",(IFERROR( (IFERROR($ND295/FRACAS!$AY$1*60,0) - SUMPRODUCT( (FRACAS!$K$5:$K$9999=NH$2) * IFERROR(FRACAS!$AN$5:$AN$9999,0) ) ) / IFERROR($ND295/FRACAS!$AY$1*60,0), 1 )))</f>
        <v/>
      </c>
      <c r="NI295" s="347" t="str" cm="1">
        <f t="array" ref="NI295">IF($ND295=0,"",(IFERROR( (IFERROR($ND295/FRACAS!$AY$1*60,0) - SUMPRODUCT( (FRACAS!$K$5:$K$9999=NI$2) * IFERROR(FRACAS!$AN$5:$AN$9999,0) ) ) / IFERROR($ND295/FRACAS!$AY$1*60,0), 1 )))</f>
        <v/>
      </c>
      <c r="NJ295" s="347" t="str" cm="1">
        <f t="array" ref="NJ295">IF($ND295=0,"",(IFERROR( (IFERROR($ND295/FRACAS!$AY$1*60,0) - SUMPRODUCT( (FRACAS!$K$5:$K$9999=NJ$2) * IFERROR(FRACAS!$AN$5:$AN$9999,0) ) ) / IFERROR($ND295/FRACAS!$AY$1*60,0), 1 )))</f>
        <v/>
      </c>
      <c r="NK295" s="347" t="str" cm="1">
        <f t="array" ref="NK295">IF($ND295=0,"",(IFERROR( (IFERROR($ND295/FRACAS!$AY$1*60,0) - SUMPRODUCT( (FRACAS!$K$5:$K$9999=NK$2) * IFERROR(FRACAS!$AN$5:$AN$9999,0) ) ) / IFERROR($ND295/FRACAS!$AY$1*60,0), 1 )))</f>
        <v/>
      </c>
      <c r="NL295" s="347" t="str" cm="1">
        <f t="array" ref="NL295">IF($ND295=0,"",(IFERROR( (IFERROR($ND295/FRACAS!$AY$1*60,0) - SUMPRODUCT( (FRACAS!$K$5:$K$9999=NL$2) * IFERROR(FRACAS!$AN$5:$AN$9999,0) ) ) / IFERROR($ND295/FRACAS!$AY$1*60,0), 1 )))</f>
        <v/>
      </c>
      <c r="NM295" s="347" t="str" cm="1">
        <f t="array" ref="NM295">IF($ND295=0,"",(IFERROR( (IFERROR($ND295/FRACAS!$AY$1*60,0) - SUMPRODUCT( (FRACAS!$K$5:$K$9999=NM$2) * IFERROR(FRACAS!$AN$5:$AN$9999,0) ) ) / IFERROR($ND295/FRACAS!$AY$1*60,0), 1 )))</f>
        <v/>
      </c>
      <c r="NN295" s="347" t="str" cm="1">
        <f t="array" ref="NN295">IF($ND295=0,"",(IFERROR( (IFERROR($ND295/FRACAS!$AY$1*60,0) - SUMPRODUCT( (FRACAS!$K$5:$K$9999=NN$2) * IFERROR(FRACAS!$AN$5:$AN$9999,0) ) ) / IFERROR($ND295/FRACAS!$AY$1*60,0), 1 )))</f>
        <v/>
      </c>
      <c r="NO295" s="347" t="str" cm="1">
        <f t="array" ref="NO295">IF($ND295=0,"",(IFERROR( (IFERROR($ND295/FRACAS!$AY$1*60,0) - SUMPRODUCT( (FRACAS!$K$5:$K$9999=NO$2) * IFERROR(FRACAS!$AN$5:$AN$9999,0) ) ) / IFERROR($ND295/FRACAS!$AY$1*60,0), 1 )))</f>
        <v/>
      </c>
      <c r="NP295" s="347" t="str" cm="1">
        <f t="array" ref="NP295">IF($ND295=0,"",(IFERROR( (IFERROR($ND295/FRACAS!$AY$1*60,0) - SUMPRODUCT( (FRACAS!$K$5:$K$9999=NP$2) * IFERROR(FRACAS!$AN$5:$AN$9999,0) ) ) / IFERROR($ND295/FRACAS!$AY$1*60,0), 1 )))</f>
        <v/>
      </c>
      <c r="NQ295" s="347" t="str" cm="1">
        <f t="array" ref="NQ295">IF($ND295=0,"",(IFERROR( (IFERROR($ND295/FRACAS!$AY$1*60,0) - SUMPRODUCT( (FRACAS!$K$5:$K$9999=NQ$2) * IFERROR(FRACAS!$AN$5:$AN$9999,0) ) ) / IFERROR($ND295/FRACAS!$AY$1*60,0), 1 )))</f>
        <v/>
      </c>
      <c r="NR295" s="347" t="str" cm="1">
        <f t="array" ref="NR295">IF($ND295=0,"",(IFERROR( (IFERROR($ND295/FRACAS!$AY$1*60,0) - SUMPRODUCT( (FRACAS!$K$5:$K$9999=NR$2) * IFERROR(FRACAS!$AN$5:$AN$9999,0) ) ) / IFERROR($ND295/FRACAS!$AY$1*60,0), 1 )))</f>
        <v/>
      </c>
      <c r="NS295" s="347" t="str" cm="1">
        <f t="array" ref="NS295">IF($ND295=0,"",(IFERROR( (IFERROR($ND295/FRACAS!$AY$1*60,0) - SUMPRODUCT( (FRACAS!$K$5:$K$9999=NS$2) * IFERROR(FRACAS!$AN$5:$AN$9999,0) ) ) / IFERROR($ND295/FRACAS!$AY$1*60,0), 1 )))</f>
        <v/>
      </c>
      <c r="NT295" s="347" t="str" cm="1">
        <f t="array" ref="NT295">IF($ND295=0,"",(IFERROR( (IFERROR($ND295/FRACAS!$AY$1*60,0) - SUMPRODUCT( (FRACAS!$K$5:$K$9999=NT$2) * IFERROR(FRACAS!$AN$5:$AN$9999,0) ) ) / IFERROR($ND295/FRACAS!$AY$1*60,0), 1 )))</f>
        <v/>
      </c>
      <c r="NU295" s="347" t="str" cm="1">
        <f t="array" ref="NU295">IF($ND295=0,"",(IFERROR( (IFERROR($ND295/FRACAS!$AY$1*60,0) - SUMPRODUCT( (FRACAS!$K$5:$K$9999=NU$2) * IFERROR(FRACAS!$AN$5:$AN$9999,0) ) ) / IFERROR($ND295/FRACAS!$AY$1*60,0), 1 )))</f>
        <v/>
      </c>
      <c r="NV295" s="347" t="str" cm="1">
        <f t="array" ref="NV295">IF($ND295=0,"",(IFERROR( (IFERROR($ND295/FRACAS!$AY$1*60,0) - SUMPRODUCT( (FRACAS!$K$5:$K$9999=NV$2) * IFERROR(FRACAS!$AN$5:$AN$9999,0) ) ) / IFERROR($ND295/FRACAS!$AY$1*60,0), 1 )))</f>
        <v/>
      </c>
      <c r="NW295" s="347" t="str" cm="1">
        <f t="array" ref="NW295">IF($ND295=0,"",(IFERROR( (IFERROR($ND295/FRACAS!$AY$1*60,0) - SUMPRODUCT( (FRACAS!$K$5:$K$9999=NW$2) * IFERROR(FRACAS!$AN$5:$AN$9999,0) ) ) / IFERROR($ND295/FRACAS!$AY$1*60,0), 1 )))</f>
        <v/>
      </c>
      <c r="NX295" s="347" t="str" cm="1">
        <f t="array" ref="NX295">IF($ND295=0,"",(IFERROR( (IFERROR($ND295/FRACAS!$AY$1*60,0) - SUMPRODUCT( (FRACAS!$K$5:$K$9999=NX$2) * IFERROR(FRACAS!$AN$5:$AN$9999,0) ) ) / IFERROR($ND295/FRACAS!$AY$1*60,0), 1 )))</f>
        <v/>
      </c>
      <c r="NY295" s="347" t="str" cm="1">
        <f t="array" ref="NY295">IF($ND295=0,"",(IFERROR( (IFERROR($ND295/FRACAS!$AY$1*60,0) - SUMPRODUCT( (FRACAS!$K$5:$K$9999=NY$2) * IFERROR(FRACAS!$AN$5:$AN$9999,0) ) ) / IFERROR($ND295/FRACAS!$AY$1*60,0), 1 )))</f>
        <v/>
      </c>
      <c r="NZ295" s="347" t="str" cm="1">
        <f t="array" ref="NZ295">IF($ND295=0,"",(IFERROR( (IFERROR($ND295/FRACAS!$AY$1*60,0) - SUMPRODUCT( (FRACAS!$K$5:$K$9999=NZ$2) * IFERROR(FRACAS!$AN$5:$AN$9999,0) ) ) / IFERROR($ND295/FRACAS!$AY$1*60,0), 1 )))</f>
        <v/>
      </c>
      <c r="OA295" s="347" t="str" cm="1">
        <f t="array" ref="OA295">IF($ND295=0,"",(IFERROR( (IFERROR($ND295/FRACAS!$AY$1*60,0) - SUMPRODUCT( (FRACAS!$K$5:$K$9999=OA$2) * IFERROR(FRACAS!$AN$5:$AN$9999,0) ) ) / IFERROR($ND295/FRACAS!$AY$1*60,0), 1 )))</f>
        <v/>
      </c>
      <c r="OB295" s="347" t="str" cm="1">
        <f t="array" ref="OB295">IF($ND295=0,"",(IFERROR( (IFERROR($ND295/FRACAS!$AY$1*60,0) - SUMPRODUCT( (FRACAS!$K$5:$K$9999=OB$2) * IFERROR(FRACAS!$AN$5:$AN$9999,0) ) ) / IFERROR($ND295/FRACAS!$AY$1*60,0), 1 )))</f>
        <v/>
      </c>
      <c r="OC295" s="347" t="str" cm="1">
        <f t="array" ref="OC295">IF($ND295=0,"",(IFERROR( (IFERROR($ND295/FRACAS!$AY$1*60,0) - SUMPRODUCT( (FRACAS!$K$5:$K$9999=OC$2) * IFERROR(FRACAS!$AN$5:$AN$9999,0) ) ) / IFERROR($ND295/FRACAS!$AY$1*60,0), 1 )))</f>
        <v/>
      </c>
      <c r="OD295" s="347" t="str" cm="1">
        <f t="array" ref="OD295">IF($ND295=0,"",(IFERROR( (IFERROR($ND295/FRACAS!$AY$1*60,0) - SUMPRODUCT( (FRACAS!$K$5:$K$9999=OD$2) * IFERROR(FRACAS!$AN$5:$AN$9999,0) ) ) / IFERROR($ND295/FRACAS!$AY$1*60,0), 1 )))</f>
        <v/>
      </c>
      <c r="OE295" s="347" t="str" cm="1">
        <f t="array" ref="OE295">IF($ND295=0,"",(IFERROR( (IFERROR($ND295/FRACAS!$AY$1*60,0) - SUMPRODUCT( (FRACAS!$K$5:$K$9999=OE$2) * IFERROR(FRACAS!$AN$5:$AN$9999,0) ) ) / IFERROR($ND295/FRACAS!$AY$1*60,0), 1 )))</f>
        <v/>
      </c>
      <c r="OF295" s="347" t="str" cm="1">
        <f t="array" ref="OF295">IF($ND295=0,"",(IFERROR( (IFERROR($ND295/FRACAS!$AY$1*60,0) - SUMPRODUCT( (FRACAS!$K$5:$K$9999=OF$2) * IFERROR(FRACAS!$AN$5:$AN$9999,0) ) ) / IFERROR($ND295/FRACAS!$AY$1*60,0), 1 )))</f>
        <v/>
      </c>
      <c r="OG295" s="347" t="str" cm="1">
        <f t="array" ref="OG295">IF($ND295=0,"",(IFERROR( (IFERROR($ND295/FRACAS!$AY$1*60,0) - SUMPRODUCT( (FRACAS!$K$5:$K$9999=OG$2) * IFERROR(FRACAS!$AN$5:$AN$9999,0) ) ) / IFERROR($ND295/FRACAS!$AY$1*60,0), 1 )))</f>
        <v/>
      </c>
      <c r="OH295" s="347" t="str" cm="1">
        <f t="array" ref="OH295">IF($ND295=0,"",(IFERROR( (IFERROR($ND295/FRACAS!$AY$1*60,0) - SUMPRODUCT( (FRACAS!$K$5:$K$9999=OH$2) * IFERROR(FRACAS!$AN$5:$AN$9999,0) ) ) / IFERROR($ND295/FRACAS!$AY$1*60,0), 1 )))</f>
        <v/>
      </c>
      <c r="OI295" s="347" t="str" cm="1">
        <f t="array" ref="OI295">IF($ND295=0,"",(IFERROR( (IFERROR($ND295/FRACAS!$AY$1*60,0) - SUMPRODUCT( (FRACAS!$K$5:$K$9999=OI$2) * IFERROR(FRACAS!$AN$5:$AN$9999,0) ) ) / IFERROR($ND295/FRACAS!$AY$1*60,0), 1 )))</f>
        <v/>
      </c>
      <c r="OJ295" s="347" t="str" cm="1">
        <f t="array" ref="OJ295">IF($ND295=0,"",(IFERROR( (IFERROR($ND295/FRACAS!$AY$1*60,0) - SUMPRODUCT( (FRACAS!$K$5:$K$9999=OJ$2) * IFERROR(FRACAS!$AN$5:$AN$9999,0) ) ) / IFERROR($ND295/FRACAS!$AY$1*60,0), 1 )))</f>
        <v/>
      </c>
      <c r="OK295" s="347" t="str" cm="1">
        <f t="array" ref="OK295">IF($ND295=0,"",(IFERROR( (IFERROR($ND295/FRACAS!$AY$1*60,0) - SUMPRODUCT( (FRACAS!$K$5:$K$9999=OK$2) * IFERROR(FRACAS!$AN$5:$AN$9999,0) ) ) / IFERROR($ND295/FRACAS!$AY$1*60,0), 1 )))</f>
        <v/>
      </c>
      <c r="OL295" s="347" t="str" cm="1">
        <f t="array" ref="OL295">IF($ND295=0,"",(IFERROR( (IFERROR($ND295/FRACAS!$AY$1*60,0) - SUMPRODUCT( (FRACAS!$K$5:$K$9999=OL$2) * IFERROR(FRACAS!$AN$5:$AN$9999,0) ) ) / IFERROR($ND295/FRACAS!$AY$1*60,0), 1 )))</f>
        <v/>
      </c>
      <c r="OM295" s="347" t="str" cm="1">
        <f t="array" ref="OM295">IF($ND295=0,"",(IFERROR( (IFERROR($ND295/FRACAS!$AY$1*60,0) - SUMPRODUCT( (FRACAS!$K$5:$K$9999=OM$2) * IFERROR(FRACAS!$AN$5:$AN$9999,0) ) ) / IFERROR($ND295/FRACAS!$AY$1*60,0), 1 )))</f>
        <v/>
      </c>
      <c r="ON295" s="347" t="str" cm="1">
        <f t="array" ref="ON295">IF($ND295=0,"",(IFERROR( (IFERROR($ND295/FRACAS!$AY$1*60,0) - SUMPRODUCT( (FRACAS!$K$5:$K$9999=ON$2) * IFERROR(FRACAS!$AN$5:$AN$9999,0) ) ) / IFERROR($ND295/FRACAS!$AY$1*60,0), 1 )))</f>
        <v/>
      </c>
    </row>
    <row r="296" spans="2:404" ht="15" customHeight="1">
      <c r="B296" s="301" t="s">
        <v>246</v>
      </c>
      <c r="C296" s="302">
        <v>47298</v>
      </c>
      <c r="D296" s="279"/>
      <c r="E296" s="279"/>
      <c r="F296" s="279"/>
      <c r="G296" s="279"/>
      <c r="H296" s="279"/>
      <c r="I296" s="279"/>
      <c r="J296" s="279"/>
      <c r="K296" s="279"/>
      <c r="L296" s="279"/>
      <c r="M296" s="280"/>
      <c r="N296" s="305"/>
      <c r="O296" s="279"/>
      <c r="P296" s="279"/>
      <c r="Q296" s="279"/>
      <c r="R296" s="279"/>
      <c r="S296" s="279"/>
      <c r="T296" s="279"/>
      <c r="U296" s="279"/>
      <c r="V296" s="279"/>
      <c r="W296" s="279"/>
      <c r="X296" s="279"/>
      <c r="Y296" s="279"/>
      <c r="Z296" s="279"/>
      <c r="AA296" s="279"/>
      <c r="AB296" s="279"/>
      <c r="AC296" s="279"/>
      <c r="AD296" s="279"/>
      <c r="AE296" s="279"/>
      <c r="AF296" s="279"/>
      <c r="AG296" s="279"/>
      <c r="AH296" s="279"/>
      <c r="AI296" s="279"/>
      <c r="AJ296" s="279"/>
      <c r="AK296" s="279"/>
      <c r="AL296" s="279"/>
      <c r="AM296" s="279"/>
      <c r="AN296" s="279"/>
      <c r="AO296" s="279"/>
      <c r="AP296" s="279"/>
      <c r="AQ296" s="279"/>
      <c r="AR296" s="279"/>
      <c r="AS296" s="279"/>
      <c r="AT296" s="279"/>
      <c r="AU296" s="279"/>
      <c r="AV296" s="279"/>
      <c r="AW296" s="279"/>
      <c r="AX296" s="279"/>
      <c r="AY296" s="279"/>
      <c r="AZ296" s="279"/>
      <c r="BA296" s="280"/>
      <c r="BB296" s="266"/>
      <c r="BD296" s="352"/>
      <c r="BE296" s="352"/>
      <c r="BF296" s="352"/>
      <c r="BG296" s="352"/>
      <c r="BH296" s="352"/>
      <c r="BI296" s="352"/>
      <c r="BJ296" s="352"/>
      <c r="BK296" s="352"/>
      <c r="BL296" s="352"/>
      <c r="BM296" s="352"/>
      <c r="BN296" s="352"/>
      <c r="BO296" s="352"/>
      <c r="BP296" s="352"/>
      <c r="BQ296" s="352"/>
      <c r="BR296" s="352"/>
      <c r="BS296" s="352"/>
      <c r="BT296" s="352"/>
      <c r="BU296" s="352"/>
      <c r="BV296" s="352"/>
      <c r="BW296" s="352"/>
      <c r="BX296" s="352"/>
      <c r="BY296" s="352"/>
      <c r="BZ296" s="352"/>
      <c r="CA296" s="352"/>
      <c r="CB296" s="352"/>
      <c r="CC296" s="352"/>
      <c r="CD296" s="352"/>
      <c r="CE296" s="352"/>
      <c r="CF296" s="352"/>
      <c r="CG296" s="352"/>
      <c r="CH296" s="352"/>
      <c r="CI296" s="352"/>
      <c r="CJ296" s="352"/>
      <c r="CK296" s="352"/>
      <c r="CL296" s="352"/>
      <c r="CM296" s="352"/>
      <c r="CN296" s="352"/>
      <c r="CO296" s="352"/>
      <c r="CP296" s="352"/>
      <c r="CQ296" s="352"/>
      <c r="CR296" s="352"/>
      <c r="CS296" s="352"/>
      <c r="CT296" s="352"/>
      <c r="CU296" s="352"/>
      <c r="CV296" s="352"/>
      <c r="CW296" s="352"/>
      <c r="CX296" s="352"/>
      <c r="CY296" s="352"/>
      <c r="CZ296" s="352"/>
      <c r="DA296" s="352"/>
      <c r="DC296" s="266">
        <f t="shared" si="24"/>
        <v>0</v>
      </c>
      <c r="DD296" s="302" t="str">
        <f t="shared" si="25"/>
        <v/>
      </c>
      <c r="DE296" s="328" t="str">
        <f>IF(D296&gt; 0,(COUNTIFS(FRACAS!$B$5:$B$9997, D$4, FRACAS!$D$5:$D$9997, "&lt;="&amp;D296)), "" )</f>
        <v/>
      </c>
      <c r="DF296" s="282" t="str">
        <f>IF(E296&gt; 0,(COUNTIFS(FRACAS!$B$5:$B$9997, E$4, FRACAS!$D$5:$D$9997, "&lt;="&amp;E296)), "" )</f>
        <v/>
      </c>
      <c r="DG296" s="282" t="str">
        <f>IF(F296&gt; 0,(COUNTIFS(FRACAS!$B$5:$B$9997, F$4, FRACAS!$D$5:$D$9997, "&lt;="&amp;F296)), "" )</f>
        <v/>
      </c>
      <c r="DH296" s="282" t="str">
        <f>IF(G296&gt; 0,(COUNTIFS(FRACAS!$B$5:$B$9997, G$4, FRACAS!$D$5:$D$9997, "&lt;="&amp;G296)), "" )</f>
        <v/>
      </c>
      <c r="DI296" s="282" t="str">
        <f>IF(H296&gt; 0,(COUNTIFS(FRACAS!$B$5:$B$9997, H$4, FRACAS!$D$5:$D$9997, "&lt;="&amp;H296)), "" )</f>
        <v/>
      </c>
      <c r="DJ296" s="282" t="str">
        <f>IF(I296&gt; 0,(COUNTIFS(FRACAS!$B$5:$B$9997, I$4, FRACAS!$D$5:$D$9997, "&lt;="&amp;I296)), "" )</f>
        <v/>
      </c>
      <c r="DK296" s="282" t="str">
        <f>IF(J296&gt; 0,(COUNTIFS(FRACAS!$B$5:$B$9997, J$4, FRACAS!$D$5:$D$9997, "&lt;="&amp;J296)), "" )</f>
        <v/>
      </c>
      <c r="DL296" s="282" t="str">
        <f>IF(K296&gt; 0,(COUNTIFS(FRACAS!$B$5:$B$9997, K$4, FRACAS!$D$5:$D$9997, "&lt;="&amp;K296)), "" )</f>
        <v/>
      </c>
      <c r="DM296" s="282" t="str">
        <f>IF(L296&gt; 0,(COUNTIFS(FRACAS!$B$5:$B$9997, L$4, FRACAS!$D$5:$D$9997, "&lt;="&amp;L296)), "" )</f>
        <v/>
      </c>
      <c r="DN296" s="282" t="str">
        <f>IF(M296&gt; 0,(COUNTIFS(FRACAS!$B$5:$B$9997, M$4, FRACAS!$D$5:$D$9997, "&lt;="&amp;M296)), "" )</f>
        <v/>
      </c>
      <c r="DO296" s="308"/>
      <c r="DP296" s="276"/>
      <c r="DQ296" s="276"/>
      <c r="DR296" s="276"/>
      <c r="DS296" s="276"/>
      <c r="DT296" s="276"/>
      <c r="DU296" s="276"/>
      <c r="DV296" s="276"/>
      <c r="DW296" s="276"/>
      <c r="DX296" s="276"/>
      <c r="DY296" s="276"/>
      <c r="DZ296" s="276"/>
      <c r="EA296" s="276"/>
      <c r="EB296" s="276"/>
      <c r="EC296" s="276"/>
      <c r="ED296" s="276"/>
      <c r="EE296" s="276"/>
      <c r="EF296" s="276"/>
      <c r="EG296" s="276"/>
      <c r="EH296" s="276"/>
      <c r="EI296" s="276"/>
      <c r="EJ296" s="276"/>
      <c r="EK296" s="276"/>
      <c r="EL296" s="276"/>
      <c r="EM296" s="276"/>
      <c r="EN296" s="276"/>
      <c r="EO296" s="276"/>
      <c r="EP296" s="276"/>
      <c r="EQ296" s="276"/>
      <c r="ER296" s="276"/>
      <c r="ES296" s="276"/>
      <c r="ET296" s="276"/>
      <c r="EU296" s="276"/>
      <c r="EV296" s="276"/>
      <c r="EW296" s="276"/>
      <c r="EX296" s="276"/>
      <c r="EY296" s="276"/>
      <c r="EZ296" s="276"/>
      <c r="FA296" s="276"/>
      <c r="FB296" s="277"/>
      <c r="JN296" s="310"/>
      <c r="JO296" s="309"/>
      <c r="JP296" s="309"/>
      <c r="JQ296" s="309"/>
      <c r="JR296" s="309"/>
      <c r="JS296" s="309"/>
      <c r="JT296" s="309"/>
      <c r="JU296" s="309"/>
      <c r="JV296" s="309"/>
      <c r="JW296" s="309"/>
      <c r="JX296" s="309"/>
      <c r="JY296" s="309"/>
      <c r="JZ296" s="309"/>
      <c r="KA296" s="309"/>
      <c r="KB296" s="309"/>
      <c r="KC296" s="309"/>
      <c r="KD296" s="309"/>
      <c r="KE296" s="309"/>
      <c r="KF296" s="309"/>
      <c r="KG296" s="309"/>
      <c r="KH296" s="309"/>
      <c r="KI296" s="309"/>
      <c r="KJ296" s="309"/>
      <c r="KK296" s="309"/>
      <c r="KL296" s="309"/>
      <c r="KM296" s="309"/>
      <c r="KN296" s="309"/>
      <c r="KO296" s="309"/>
      <c r="KP296" s="309"/>
      <c r="KQ296" s="309"/>
      <c r="KR296" s="309"/>
      <c r="KS296" s="309"/>
      <c r="KT296" s="309"/>
      <c r="KU296" s="309"/>
      <c r="KV296" s="309"/>
      <c r="KW296" s="309"/>
      <c r="KX296" s="309"/>
      <c r="KY296" s="309"/>
      <c r="KZ296" s="309"/>
      <c r="LA296" s="309"/>
      <c r="LC296" s="302" t="str">
        <f t="shared" si="27"/>
        <v/>
      </c>
      <c r="LD296" s="354" t="str" cm="1">
        <f t="array" ref="LD296">IFERROR(
    (((D296/FRACAS!$AY$1)*60))
    /
    (((D296/FRACAS!$AY$1)*60) + SUMPRODUCT((FRACAS!$B$5:$B$9997=D$4)*(FRACAS!$D$5:$D$9997&lt;=D296)*(IFERROR(FRACAS!$AM$5:$AM$9997,0)))
    ),"")</f>
        <v/>
      </c>
      <c r="LE296" s="354" t="str" cm="1">
        <f t="array" ref="LE296">IFERROR(
    (((E296/FRACAS!$AY$1)*60))
    /
    (((E296/FRACAS!$AY$1)*60) + SUMPRODUCT((FRACAS!$B$5:$B$9997=E$4)*(FRACAS!$D$5:$D$9997&lt;=E296)*(IFERROR(FRACAS!$AM$5:$AM$9997,0)))
    ),"")</f>
        <v/>
      </c>
      <c r="LF296" s="354" t="str" cm="1">
        <f t="array" ref="LF296">IFERROR(
    (((F296/FRACAS!$AY$1)*60))
    /
    (((F296/FRACAS!$AY$1)*60) + SUMPRODUCT((FRACAS!$B$5:$B$9997=F$4)*(FRACAS!$D$5:$D$9997&lt;=F296)*(IFERROR(FRACAS!$AM$5:$AM$9997,0)))
    ),"")</f>
        <v/>
      </c>
      <c r="LG296" s="354" t="str" cm="1">
        <f t="array" ref="LG296">IFERROR(
    (((G296/FRACAS!$AY$1)*60))
    /
    (((G296/FRACAS!$AY$1)*60) + SUMPRODUCT((FRACAS!$B$5:$B$9997=G$4)*(FRACAS!$D$5:$D$9997&lt;=G296)*(IFERROR(FRACAS!$AM$5:$AM$9997,0)))
    ),"")</f>
        <v/>
      </c>
      <c r="LH296" s="354" t="str" cm="1">
        <f t="array" ref="LH296">IFERROR(
    (((H296/FRACAS!$AY$1)*60))
    /
    (((H296/FRACAS!$AY$1)*60) + SUMPRODUCT((FRACAS!$B$5:$B$9997=H$4)*(FRACAS!$D$5:$D$9997&lt;=H296)*(IFERROR(FRACAS!$AM$5:$AM$9997,0)))
    ),"")</f>
        <v/>
      </c>
      <c r="LI296" s="354" t="str" cm="1">
        <f t="array" ref="LI296">IFERROR(
    (((I296/FRACAS!$AY$1)*60))
    /
    (((I296/FRACAS!$AY$1)*60) + SUMPRODUCT((FRACAS!$B$5:$B$9997=I$4)*(FRACAS!$D$5:$D$9997&lt;=I296)*(IFERROR(FRACAS!$AM$5:$AM$9997,0)))
    ),"")</f>
        <v/>
      </c>
      <c r="LJ296" s="354" t="str" cm="1">
        <f t="array" ref="LJ296">IFERROR(
    (((J296/FRACAS!$AY$1)*60))
    /
    (((J296/FRACAS!$AY$1)*60) + SUMPRODUCT((FRACAS!$B$5:$B$9997=J$4)*(FRACAS!$D$5:$D$9997&lt;=J296)*(IFERROR(FRACAS!$AM$5:$AM$9997,0)))
    ),"")</f>
        <v/>
      </c>
      <c r="LK296" s="354" t="str" cm="1">
        <f t="array" ref="LK296">IFERROR(
    (((K296/FRACAS!$AY$1)*60))
    /
    (((K296/FRACAS!$AY$1)*60) + SUMPRODUCT((FRACAS!$B$5:$B$9997=K$4)*(FRACAS!$D$5:$D$9997&lt;=K296)*(IFERROR(FRACAS!$AM$5:$AM$9997,0)))
    ),"")</f>
        <v/>
      </c>
      <c r="LL296" s="354" t="str" cm="1">
        <f t="array" ref="LL296">IFERROR(
    (((L296/FRACAS!$AY$1)*60))
    /
    (((L296/FRACAS!$AY$1)*60) + SUMPRODUCT((FRACAS!$B$5:$B$9997=L$4)*(FRACAS!$D$5:$D$9997&lt;=L296)*(IFERROR(FRACAS!$AM$5:$AM$9997,0)))
    ),"")</f>
        <v/>
      </c>
      <c r="LM296" s="354" t="str" cm="1">
        <f t="array" ref="LM296">IFERROR(
    (((M296/FRACAS!$AY$1)*60))
    /
    (((M296/FRACAS!$AY$1)*60) + SUMPRODUCT((FRACAS!$B$5:$B$9997=M$4)*(FRACAS!$D$5:$D$9997&lt;=M296)*(IFERROR(FRACAS!$AM$5:$AM$9997,0)))
    ),"")</f>
        <v/>
      </c>
      <c r="LN296" s="308"/>
      <c r="LO296" s="276"/>
      <c r="LP296" s="276"/>
      <c r="LQ296" s="276"/>
      <c r="LR296" s="276"/>
      <c r="LS296" s="276"/>
      <c r="LT296" s="276"/>
      <c r="LU296" s="276"/>
      <c r="LV296" s="276"/>
      <c r="LW296" s="276"/>
      <c r="LX296" s="276"/>
      <c r="LY296" s="276"/>
      <c r="LZ296" s="276"/>
      <c r="MA296" s="276"/>
      <c r="MB296" s="276"/>
      <c r="MC296" s="276"/>
      <c r="MD296" s="276"/>
      <c r="ME296" s="276"/>
      <c r="MF296" s="276"/>
      <c r="MG296" s="276"/>
      <c r="MH296" s="276"/>
      <c r="MI296" s="276"/>
      <c r="MJ296" s="276"/>
      <c r="MK296" s="276"/>
      <c r="ML296" s="276"/>
      <c r="MM296" s="276"/>
      <c r="MN296" s="276"/>
      <c r="MO296" s="276"/>
      <c r="MP296" s="276"/>
      <c r="MQ296" s="276"/>
      <c r="MR296" s="276"/>
      <c r="MS296" s="276"/>
      <c r="MT296" s="276"/>
      <c r="MU296" s="276"/>
      <c r="MV296" s="276"/>
      <c r="MW296" s="276"/>
      <c r="MX296" s="276"/>
      <c r="MY296" s="276"/>
      <c r="MZ296" s="276"/>
      <c r="NA296" s="277"/>
      <c r="ND296" s="345">
        <f t="shared" si="28"/>
        <v>0</v>
      </c>
      <c r="NE296" s="346" t="str">
        <f t="shared" si="26"/>
        <v/>
      </c>
      <c r="NF296" s="347" t="str" cm="1">
        <f t="array" ref="NF296">IF($ND296=0,"",(IFERROR( (IFERROR($ND296/FRACAS!$AY$1*60,0) - SUMPRODUCT( (FRACAS!$K$5:$K$9999=NF$2) * IFERROR(FRACAS!$AN$5:$AN$9999,0) ) ) / IFERROR($ND296/FRACAS!$AY$1*60,0), 1 )))</f>
        <v/>
      </c>
      <c r="NG296" s="347" t="str" cm="1">
        <f t="array" ref="NG296">IF($ND296=0,"",(IFERROR( (IFERROR($ND296/FRACAS!$AY$1*60,0) - SUMPRODUCT( (FRACAS!$K$5:$K$9999=NG$2) * IFERROR(FRACAS!$AN$5:$AN$9999,0) ) ) / IFERROR($ND296/FRACAS!$AY$1*60,0), 1 )))</f>
        <v/>
      </c>
      <c r="NH296" s="347" t="str" cm="1">
        <f t="array" ref="NH296">IF($ND296=0,"",(IFERROR( (IFERROR($ND296/FRACAS!$AY$1*60,0) - SUMPRODUCT( (FRACAS!$K$5:$K$9999=NH$2) * IFERROR(FRACAS!$AN$5:$AN$9999,0) ) ) / IFERROR($ND296/FRACAS!$AY$1*60,0), 1 )))</f>
        <v/>
      </c>
      <c r="NI296" s="347" t="str" cm="1">
        <f t="array" ref="NI296">IF($ND296=0,"",(IFERROR( (IFERROR($ND296/FRACAS!$AY$1*60,0) - SUMPRODUCT( (FRACAS!$K$5:$K$9999=NI$2) * IFERROR(FRACAS!$AN$5:$AN$9999,0) ) ) / IFERROR($ND296/FRACAS!$AY$1*60,0), 1 )))</f>
        <v/>
      </c>
      <c r="NJ296" s="347" t="str" cm="1">
        <f t="array" ref="NJ296">IF($ND296=0,"",(IFERROR( (IFERROR($ND296/FRACAS!$AY$1*60,0) - SUMPRODUCT( (FRACAS!$K$5:$K$9999=NJ$2) * IFERROR(FRACAS!$AN$5:$AN$9999,0) ) ) / IFERROR($ND296/FRACAS!$AY$1*60,0), 1 )))</f>
        <v/>
      </c>
      <c r="NK296" s="347" t="str" cm="1">
        <f t="array" ref="NK296">IF($ND296=0,"",(IFERROR( (IFERROR($ND296/FRACAS!$AY$1*60,0) - SUMPRODUCT( (FRACAS!$K$5:$K$9999=NK$2) * IFERROR(FRACAS!$AN$5:$AN$9999,0) ) ) / IFERROR($ND296/FRACAS!$AY$1*60,0), 1 )))</f>
        <v/>
      </c>
      <c r="NL296" s="347" t="str" cm="1">
        <f t="array" ref="NL296">IF($ND296=0,"",(IFERROR( (IFERROR($ND296/FRACAS!$AY$1*60,0) - SUMPRODUCT( (FRACAS!$K$5:$K$9999=NL$2) * IFERROR(FRACAS!$AN$5:$AN$9999,0) ) ) / IFERROR($ND296/FRACAS!$AY$1*60,0), 1 )))</f>
        <v/>
      </c>
      <c r="NM296" s="347" t="str" cm="1">
        <f t="array" ref="NM296">IF($ND296=0,"",(IFERROR( (IFERROR($ND296/FRACAS!$AY$1*60,0) - SUMPRODUCT( (FRACAS!$K$5:$K$9999=NM$2) * IFERROR(FRACAS!$AN$5:$AN$9999,0) ) ) / IFERROR($ND296/FRACAS!$AY$1*60,0), 1 )))</f>
        <v/>
      </c>
      <c r="NN296" s="347" t="str" cm="1">
        <f t="array" ref="NN296">IF($ND296=0,"",(IFERROR( (IFERROR($ND296/FRACAS!$AY$1*60,0) - SUMPRODUCT( (FRACAS!$K$5:$K$9999=NN$2) * IFERROR(FRACAS!$AN$5:$AN$9999,0) ) ) / IFERROR($ND296/FRACAS!$AY$1*60,0), 1 )))</f>
        <v/>
      </c>
      <c r="NO296" s="347" t="str" cm="1">
        <f t="array" ref="NO296">IF($ND296=0,"",(IFERROR( (IFERROR($ND296/FRACAS!$AY$1*60,0) - SUMPRODUCT( (FRACAS!$K$5:$K$9999=NO$2) * IFERROR(FRACAS!$AN$5:$AN$9999,0) ) ) / IFERROR($ND296/FRACAS!$AY$1*60,0), 1 )))</f>
        <v/>
      </c>
      <c r="NP296" s="347" t="str" cm="1">
        <f t="array" ref="NP296">IF($ND296=0,"",(IFERROR( (IFERROR($ND296/FRACAS!$AY$1*60,0) - SUMPRODUCT( (FRACAS!$K$5:$K$9999=NP$2) * IFERROR(FRACAS!$AN$5:$AN$9999,0) ) ) / IFERROR($ND296/FRACAS!$AY$1*60,0), 1 )))</f>
        <v/>
      </c>
      <c r="NQ296" s="347" t="str" cm="1">
        <f t="array" ref="NQ296">IF($ND296=0,"",(IFERROR( (IFERROR($ND296/FRACAS!$AY$1*60,0) - SUMPRODUCT( (FRACAS!$K$5:$K$9999=NQ$2) * IFERROR(FRACAS!$AN$5:$AN$9999,0) ) ) / IFERROR($ND296/FRACAS!$AY$1*60,0), 1 )))</f>
        <v/>
      </c>
      <c r="NR296" s="347" t="str" cm="1">
        <f t="array" ref="NR296">IF($ND296=0,"",(IFERROR( (IFERROR($ND296/FRACAS!$AY$1*60,0) - SUMPRODUCT( (FRACAS!$K$5:$K$9999=NR$2) * IFERROR(FRACAS!$AN$5:$AN$9999,0) ) ) / IFERROR($ND296/FRACAS!$AY$1*60,0), 1 )))</f>
        <v/>
      </c>
      <c r="NS296" s="347" t="str" cm="1">
        <f t="array" ref="NS296">IF($ND296=0,"",(IFERROR( (IFERROR($ND296/FRACAS!$AY$1*60,0) - SUMPRODUCT( (FRACAS!$K$5:$K$9999=NS$2) * IFERROR(FRACAS!$AN$5:$AN$9999,0) ) ) / IFERROR($ND296/FRACAS!$AY$1*60,0), 1 )))</f>
        <v/>
      </c>
      <c r="NT296" s="347" t="str" cm="1">
        <f t="array" ref="NT296">IF($ND296=0,"",(IFERROR( (IFERROR($ND296/FRACAS!$AY$1*60,0) - SUMPRODUCT( (FRACAS!$K$5:$K$9999=NT$2) * IFERROR(FRACAS!$AN$5:$AN$9999,0) ) ) / IFERROR($ND296/FRACAS!$AY$1*60,0), 1 )))</f>
        <v/>
      </c>
      <c r="NU296" s="347" t="str" cm="1">
        <f t="array" ref="NU296">IF($ND296=0,"",(IFERROR( (IFERROR($ND296/FRACAS!$AY$1*60,0) - SUMPRODUCT( (FRACAS!$K$5:$K$9999=NU$2) * IFERROR(FRACAS!$AN$5:$AN$9999,0) ) ) / IFERROR($ND296/FRACAS!$AY$1*60,0), 1 )))</f>
        <v/>
      </c>
      <c r="NV296" s="347" t="str" cm="1">
        <f t="array" ref="NV296">IF($ND296=0,"",(IFERROR( (IFERROR($ND296/FRACAS!$AY$1*60,0) - SUMPRODUCT( (FRACAS!$K$5:$K$9999=NV$2) * IFERROR(FRACAS!$AN$5:$AN$9999,0) ) ) / IFERROR($ND296/FRACAS!$AY$1*60,0), 1 )))</f>
        <v/>
      </c>
      <c r="NW296" s="347" t="str" cm="1">
        <f t="array" ref="NW296">IF($ND296=0,"",(IFERROR( (IFERROR($ND296/FRACAS!$AY$1*60,0) - SUMPRODUCT( (FRACAS!$K$5:$K$9999=NW$2) * IFERROR(FRACAS!$AN$5:$AN$9999,0) ) ) / IFERROR($ND296/FRACAS!$AY$1*60,0), 1 )))</f>
        <v/>
      </c>
      <c r="NX296" s="347" t="str" cm="1">
        <f t="array" ref="NX296">IF($ND296=0,"",(IFERROR( (IFERROR($ND296/FRACAS!$AY$1*60,0) - SUMPRODUCT( (FRACAS!$K$5:$K$9999=NX$2) * IFERROR(FRACAS!$AN$5:$AN$9999,0) ) ) / IFERROR($ND296/FRACAS!$AY$1*60,0), 1 )))</f>
        <v/>
      </c>
      <c r="NY296" s="347" t="str" cm="1">
        <f t="array" ref="NY296">IF($ND296=0,"",(IFERROR( (IFERROR($ND296/FRACAS!$AY$1*60,0) - SUMPRODUCT( (FRACAS!$K$5:$K$9999=NY$2) * IFERROR(FRACAS!$AN$5:$AN$9999,0) ) ) / IFERROR($ND296/FRACAS!$AY$1*60,0), 1 )))</f>
        <v/>
      </c>
      <c r="NZ296" s="347" t="str" cm="1">
        <f t="array" ref="NZ296">IF($ND296=0,"",(IFERROR( (IFERROR($ND296/FRACAS!$AY$1*60,0) - SUMPRODUCT( (FRACAS!$K$5:$K$9999=NZ$2) * IFERROR(FRACAS!$AN$5:$AN$9999,0) ) ) / IFERROR($ND296/FRACAS!$AY$1*60,0), 1 )))</f>
        <v/>
      </c>
      <c r="OA296" s="347" t="str" cm="1">
        <f t="array" ref="OA296">IF($ND296=0,"",(IFERROR( (IFERROR($ND296/FRACAS!$AY$1*60,0) - SUMPRODUCT( (FRACAS!$K$5:$K$9999=OA$2) * IFERROR(FRACAS!$AN$5:$AN$9999,0) ) ) / IFERROR($ND296/FRACAS!$AY$1*60,0), 1 )))</f>
        <v/>
      </c>
      <c r="OB296" s="347" t="str" cm="1">
        <f t="array" ref="OB296">IF($ND296=0,"",(IFERROR( (IFERROR($ND296/FRACAS!$AY$1*60,0) - SUMPRODUCT( (FRACAS!$K$5:$K$9999=OB$2) * IFERROR(FRACAS!$AN$5:$AN$9999,0) ) ) / IFERROR($ND296/FRACAS!$AY$1*60,0), 1 )))</f>
        <v/>
      </c>
      <c r="OC296" s="347" t="str" cm="1">
        <f t="array" ref="OC296">IF($ND296=0,"",(IFERROR( (IFERROR($ND296/FRACAS!$AY$1*60,0) - SUMPRODUCT( (FRACAS!$K$5:$K$9999=OC$2) * IFERROR(FRACAS!$AN$5:$AN$9999,0) ) ) / IFERROR($ND296/FRACAS!$AY$1*60,0), 1 )))</f>
        <v/>
      </c>
      <c r="OD296" s="347" t="str" cm="1">
        <f t="array" ref="OD296">IF($ND296=0,"",(IFERROR( (IFERROR($ND296/FRACAS!$AY$1*60,0) - SUMPRODUCT( (FRACAS!$K$5:$K$9999=OD$2) * IFERROR(FRACAS!$AN$5:$AN$9999,0) ) ) / IFERROR($ND296/FRACAS!$AY$1*60,0), 1 )))</f>
        <v/>
      </c>
      <c r="OE296" s="347" t="str" cm="1">
        <f t="array" ref="OE296">IF($ND296=0,"",(IFERROR( (IFERROR($ND296/FRACAS!$AY$1*60,0) - SUMPRODUCT( (FRACAS!$K$5:$K$9999=OE$2) * IFERROR(FRACAS!$AN$5:$AN$9999,0) ) ) / IFERROR($ND296/FRACAS!$AY$1*60,0), 1 )))</f>
        <v/>
      </c>
      <c r="OF296" s="347" t="str" cm="1">
        <f t="array" ref="OF296">IF($ND296=0,"",(IFERROR( (IFERROR($ND296/FRACAS!$AY$1*60,0) - SUMPRODUCT( (FRACAS!$K$5:$K$9999=OF$2) * IFERROR(FRACAS!$AN$5:$AN$9999,0) ) ) / IFERROR($ND296/FRACAS!$AY$1*60,0), 1 )))</f>
        <v/>
      </c>
      <c r="OG296" s="347" t="str" cm="1">
        <f t="array" ref="OG296">IF($ND296=0,"",(IFERROR( (IFERROR($ND296/FRACAS!$AY$1*60,0) - SUMPRODUCT( (FRACAS!$K$5:$K$9999=OG$2) * IFERROR(FRACAS!$AN$5:$AN$9999,0) ) ) / IFERROR($ND296/FRACAS!$AY$1*60,0), 1 )))</f>
        <v/>
      </c>
      <c r="OH296" s="347" t="str" cm="1">
        <f t="array" ref="OH296">IF($ND296=0,"",(IFERROR( (IFERROR($ND296/FRACAS!$AY$1*60,0) - SUMPRODUCT( (FRACAS!$K$5:$K$9999=OH$2) * IFERROR(FRACAS!$AN$5:$AN$9999,0) ) ) / IFERROR($ND296/FRACAS!$AY$1*60,0), 1 )))</f>
        <v/>
      </c>
      <c r="OI296" s="347" t="str" cm="1">
        <f t="array" ref="OI296">IF($ND296=0,"",(IFERROR( (IFERROR($ND296/FRACAS!$AY$1*60,0) - SUMPRODUCT( (FRACAS!$K$5:$K$9999=OI$2) * IFERROR(FRACAS!$AN$5:$AN$9999,0) ) ) / IFERROR($ND296/FRACAS!$AY$1*60,0), 1 )))</f>
        <v/>
      </c>
      <c r="OJ296" s="347" t="str" cm="1">
        <f t="array" ref="OJ296">IF($ND296=0,"",(IFERROR( (IFERROR($ND296/FRACAS!$AY$1*60,0) - SUMPRODUCT( (FRACAS!$K$5:$K$9999=OJ$2) * IFERROR(FRACAS!$AN$5:$AN$9999,0) ) ) / IFERROR($ND296/FRACAS!$AY$1*60,0), 1 )))</f>
        <v/>
      </c>
      <c r="OK296" s="347" t="str" cm="1">
        <f t="array" ref="OK296">IF($ND296=0,"",(IFERROR( (IFERROR($ND296/FRACAS!$AY$1*60,0) - SUMPRODUCT( (FRACAS!$K$5:$K$9999=OK$2) * IFERROR(FRACAS!$AN$5:$AN$9999,0) ) ) / IFERROR($ND296/FRACAS!$AY$1*60,0), 1 )))</f>
        <v/>
      </c>
      <c r="OL296" s="347" t="str" cm="1">
        <f t="array" ref="OL296">IF($ND296=0,"",(IFERROR( (IFERROR($ND296/FRACAS!$AY$1*60,0) - SUMPRODUCT( (FRACAS!$K$5:$K$9999=OL$2) * IFERROR(FRACAS!$AN$5:$AN$9999,0) ) ) / IFERROR($ND296/FRACAS!$AY$1*60,0), 1 )))</f>
        <v/>
      </c>
      <c r="OM296" s="347" t="str" cm="1">
        <f t="array" ref="OM296">IF($ND296=0,"",(IFERROR( (IFERROR($ND296/FRACAS!$AY$1*60,0) - SUMPRODUCT( (FRACAS!$K$5:$K$9999=OM$2) * IFERROR(FRACAS!$AN$5:$AN$9999,0) ) ) / IFERROR($ND296/FRACAS!$AY$1*60,0), 1 )))</f>
        <v/>
      </c>
      <c r="ON296" s="347" t="str" cm="1">
        <f t="array" ref="ON296">IF($ND296=0,"",(IFERROR( (IFERROR($ND296/FRACAS!$AY$1*60,0) - SUMPRODUCT( (FRACAS!$K$5:$K$9999=ON$2) * IFERROR(FRACAS!$AN$5:$AN$9999,0) ) ) / IFERROR($ND296/FRACAS!$AY$1*60,0), 1 )))</f>
        <v/>
      </c>
    </row>
    <row r="297" spans="2:404" ht="15" customHeight="1">
      <c r="B297" s="301" t="s">
        <v>247</v>
      </c>
      <c r="C297" s="302">
        <v>47305</v>
      </c>
      <c r="D297" s="279"/>
      <c r="E297" s="279"/>
      <c r="F297" s="279"/>
      <c r="G297" s="279"/>
      <c r="H297" s="279"/>
      <c r="I297" s="279"/>
      <c r="J297" s="279"/>
      <c r="K297" s="279"/>
      <c r="L297" s="279"/>
      <c r="M297" s="280"/>
      <c r="N297" s="305"/>
      <c r="O297" s="279"/>
      <c r="P297" s="279"/>
      <c r="Q297" s="279"/>
      <c r="R297" s="279"/>
      <c r="S297" s="279"/>
      <c r="T297" s="279"/>
      <c r="U297" s="279"/>
      <c r="V297" s="279"/>
      <c r="W297" s="279"/>
      <c r="X297" s="279"/>
      <c r="Y297" s="279"/>
      <c r="Z297" s="279"/>
      <c r="AA297" s="279"/>
      <c r="AB297" s="279"/>
      <c r="AC297" s="279"/>
      <c r="AD297" s="279"/>
      <c r="AE297" s="279"/>
      <c r="AF297" s="279"/>
      <c r="AG297" s="279"/>
      <c r="AH297" s="279"/>
      <c r="AI297" s="279"/>
      <c r="AJ297" s="279"/>
      <c r="AK297" s="279"/>
      <c r="AL297" s="279"/>
      <c r="AM297" s="279"/>
      <c r="AN297" s="279"/>
      <c r="AO297" s="279"/>
      <c r="AP297" s="279"/>
      <c r="AQ297" s="279"/>
      <c r="AR297" s="279"/>
      <c r="AS297" s="279"/>
      <c r="AT297" s="279"/>
      <c r="AU297" s="279"/>
      <c r="AV297" s="279"/>
      <c r="AW297" s="279"/>
      <c r="AX297" s="279"/>
      <c r="AY297" s="279"/>
      <c r="AZ297" s="279"/>
      <c r="BA297" s="280"/>
      <c r="BB297" s="266"/>
      <c r="BD297" s="352"/>
      <c r="BE297" s="352"/>
      <c r="BF297" s="352"/>
      <c r="BG297" s="352"/>
      <c r="BH297" s="352"/>
      <c r="BI297" s="352"/>
      <c r="BJ297" s="352"/>
      <c r="BK297" s="352"/>
      <c r="BL297" s="352"/>
      <c r="BM297" s="352"/>
      <c r="BN297" s="352"/>
      <c r="BO297" s="352"/>
      <c r="BP297" s="352"/>
      <c r="BQ297" s="352"/>
      <c r="BR297" s="352"/>
      <c r="BS297" s="352"/>
      <c r="BT297" s="352"/>
      <c r="BU297" s="352"/>
      <c r="BV297" s="352"/>
      <c r="BW297" s="352"/>
      <c r="BX297" s="352"/>
      <c r="BY297" s="352"/>
      <c r="BZ297" s="352"/>
      <c r="CA297" s="352"/>
      <c r="CB297" s="352"/>
      <c r="CC297" s="352"/>
      <c r="CD297" s="352"/>
      <c r="CE297" s="352"/>
      <c r="CF297" s="352"/>
      <c r="CG297" s="352"/>
      <c r="CH297" s="352"/>
      <c r="CI297" s="352"/>
      <c r="CJ297" s="352"/>
      <c r="CK297" s="352"/>
      <c r="CL297" s="352"/>
      <c r="CM297" s="352"/>
      <c r="CN297" s="352"/>
      <c r="CO297" s="352"/>
      <c r="CP297" s="352"/>
      <c r="CQ297" s="352"/>
      <c r="CR297" s="352"/>
      <c r="CS297" s="352"/>
      <c r="CT297" s="352"/>
      <c r="CU297" s="352"/>
      <c r="CV297" s="352"/>
      <c r="CW297" s="352"/>
      <c r="CX297" s="352"/>
      <c r="CY297" s="352"/>
      <c r="CZ297" s="352"/>
      <c r="DA297" s="352"/>
      <c r="DC297" s="266">
        <f t="shared" si="24"/>
        <v>0</v>
      </c>
      <c r="DD297" s="302" t="str">
        <f t="shared" si="25"/>
        <v/>
      </c>
      <c r="DE297" s="328" t="str">
        <f>IF(D297&gt; 0,(COUNTIFS(FRACAS!$B$5:$B$9997, D$4, FRACAS!$D$5:$D$9997, "&lt;="&amp;D297)), "" )</f>
        <v/>
      </c>
      <c r="DF297" s="282" t="str">
        <f>IF(E297&gt; 0,(COUNTIFS(FRACAS!$B$5:$B$9997, E$4, FRACAS!$D$5:$D$9997, "&lt;="&amp;E297)), "" )</f>
        <v/>
      </c>
      <c r="DG297" s="282" t="str">
        <f>IF(F297&gt; 0,(COUNTIFS(FRACAS!$B$5:$B$9997, F$4, FRACAS!$D$5:$D$9997, "&lt;="&amp;F297)), "" )</f>
        <v/>
      </c>
      <c r="DH297" s="282" t="str">
        <f>IF(G297&gt; 0,(COUNTIFS(FRACAS!$B$5:$B$9997, G$4, FRACAS!$D$5:$D$9997, "&lt;="&amp;G297)), "" )</f>
        <v/>
      </c>
      <c r="DI297" s="282" t="str">
        <f>IF(H297&gt; 0,(COUNTIFS(FRACAS!$B$5:$B$9997, H$4, FRACAS!$D$5:$D$9997, "&lt;="&amp;H297)), "" )</f>
        <v/>
      </c>
      <c r="DJ297" s="282" t="str">
        <f>IF(I297&gt; 0,(COUNTIFS(FRACAS!$B$5:$B$9997, I$4, FRACAS!$D$5:$D$9997, "&lt;="&amp;I297)), "" )</f>
        <v/>
      </c>
      <c r="DK297" s="282" t="str">
        <f>IF(J297&gt; 0,(COUNTIFS(FRACAS!$B$5:$B$9997, J$4, FRACAS!$D$5:$D$9997, "&lt;="&amp;J297)), "" )</f>
        <v/>
      </c>
      <c r="DL297" s="282" t="str">
        <f>IF(K297&gt; 0,(COUNTIFS(FRACAS!$B$5:$B$9997, K$4, FRACAS!$D$5:$D$9997, "&lt;="&amp;K297)), "" )</f>
        <v/>
      </c>
      <c r="DM297" s="282" t="str">
        <f>IF(L297&gt; 0,(COUNTIFS(FRACAS!$B$5:$B$9997, L$4, FRACAS!$D$5:$D$9997, "&lt;="&amp;L297)), "" )</f>
        <v/>
      </c>
      <c r="DN297" s="282" t="str">
        <f>IF(M297&gt; 0,(COUNTIFS(FRACAS!$B$5:$B$9997, M$4, FRACAS!$D$5:$D$9997, "&lt;="&amp;M297)), "" )</f>
        <v/>
      </c>
      <c r="DO297" s="308"/>
      <c r="DP297" s="276"/>
      <c r="DQ297" s="276"/>
      <c r="DR297" s="276"/>
      <c r="DS297" s="276"/>
      <c r="DT297" s="276"/>
      <c r="DU297" s="276"/>
      <c r="DV297" s="276"/>
      <c r="DW297" s="276"/>
      <c r="DX297" s="276"/>
      <c r="DY297" s="276"/>
      <c r="DZ297" s="276"/>
      <c r="EA297" s="276"/>
      <c r="EB297" s="276"/>
      <c r="EC297" s="276"/>
      <c r="ED297" s="276"/>
      <c r="EE297" s="276"/>
      <c r="EF297" s="276"/>
      <c r="EG297" s="276"/>
      <c r="EH297" s="276"/>
      <c r="EI297" s="276"/>
      <c r="EJ297" s="276"/>
      <c r="EK297" s="276"/>
      <c r="EL297" s="276"/>
      <c r="EM297" s="276"/>
      <c r="EN297" s="276"/>
      <c r="EO297" s="276"/>
      <c r="EP297" s="276"/>
      <c r="EQ297" s="276"/>
      <c r="ER297" s="276"/>
      <c r="ES297" s="276"/>
      <c r="ET297" s="276"/>
      <c r="EU297" s="276"/>
      <c r="EV297" s="276"/>
      <c r="EW297" s="276"/>
      <c r="EX297" s="276"/>
      <c r="EY297" s="276"/>
      <c r="EZ297" s="276"/>
      <c r="FA297" s="276"/>
      <c r="FB297" s="277"/>
      <c r="JN297" s="310"/>
      <c r="JO297" s="309"/>
      <c r="JP297" s="309"/>
      <c r="JQ297" s="309"/>
      <c r="JR297" s="309"/>
      <c r="JS297" s="309"/>
      <c r="JT297" s="309"/>
      <c r="JU297" s="309"/>
      <c r="JV297" s="309"/>
      <c r="JW297" s="309"/>
      <c r="JX297" s="309"/>
      <c r="JY297" s="309"/>
      <c r="JZ297" s="309"/>
      <c r="KA297" s="309"/>
      <c r="KB297" s="309"/>
      <c r="KC297" s="309"/>
      <c r="KD297" s="309"/>
      <c r="KE297" s="309"/>
      <c r="KF297" s="309"/>
      <c r="KG297" s="309"/>
      <c r="KH297" s="309"/>
      <c r="KI297" s="309"/>
      <c r="KJ297" s="309"/>
      <c r="KK297" s="309"/>
      <c r="KL297" s="309"/>
      <c r="KM297" s="309"/>
      <c r="KN297" s="309"/>
      <c r="KO297" s="309"/>
      <c r="KP297" s="309"/>
      <c r="KQ297" s="309"/>
      <c r="KR297" s="309"/>
      <c r="KS297" s="309"/>
      <c r="KT297" s="309"/>
      <c r="KU297" s="309"/>
      <c r="KV297" s="309"/>
      <c r="KW297" s="309"/>
      <c r="KX297" s="309"/>
      <c r="KY297" s="309"/>
      <c r="KZ297" s="309"/>
      <c r="LA297" s="309"/>
      <c r="LC297" s="302" t="str">
        <f t="shared" si="27"/>
        <v/>
      </c>
      <c r="LD297" s="354" t="str" cm="1">
        <f t="array" ref="LD297">IFERROR(
    (((D297/FRACAS!$AY$1)*60))
    /
    (((D297/FRACAS!$AY$1)*60) + SUMPRODUCT((FRACAS!$B$5:$B$9997=D$4)*(FRACAS!$D$5:$D$9997&lt;=D297)*(IFERROR(FRACAS!$AM$5:$AM$9997,0)))
    ),"")</f>
        <v/>
      </c>
      <c r="LE297" s="354" t="str" cm="1">
        <f t="array" ref="LE297">IFERROR(
    (((E297/FRACAS!$AY$1)*60))
    /
    (((E297/FRACAS!$AY$1)*60) + SUMPRODUCT((FRACAS!$B$5:$B$9997=E$4)*(FRACAS!$D$5:$D$9997&lt;=E297)*(IFERROR(FRACAS!$AM$5:$AM$9997,0)))
    ),"")</f>
        <v/>
      </c>
      <c r="LF297" s="354" t="str" cm="1">
        <f t="array" ref="LF297">IFERROR(
    (((F297/FRACAS!$AY$1)*60))
    /
    (((F297/FRACAS!$AY$1)*60) + SUMPRODUCT((FRACAS!$B$5:$B$9997=F$4)*(FRACAS!$D$5:$D$9997&lt;=F297)*(IFERROR(FRACAS!$AM$5:$AM$9997,0)))
    ),"")</f>
        <v/>
      </c>
      <c r="LG297" s="354" t="str" cm="1">
        <f t="array" ref="LG297">IFERROR(
    (((G297/FRACAS!$AY$1)*60))
    /
    (((G297/FRACAS!$AY$1)*60) + SUMPRODUCT((FRACAS!$B$5:$B$9997=G$4)*(FRACAS!$D$5:$D$9997&lt;=G297)*(IFERROR(FRACAS!$AM$5:$AM$9997,0)))
    ),"")</f>
        <v/>
      </c>
      <c r="LH297" s="354" t="str" cm="1">
        <f t="array" ref="LH297">IFERROR(
    (((H297/FRACAS!$AY$1)*60))
    /
    (((H297/FRACAS!$AY$1)*60) + SUMPRODUCT((FRACAS!$B$5:$B$9997=H$4)*(FRACAS!$D$5:$D$9997&lt;=H297)*(IFERROR(FRACAS!$AM$5:$AM$9997,0)))
    ),"")</f>
        <v/>
      </c>
      <c r="LI297" s="354" t="str" cm="1">
        <f t="array" ref="LI297">IFERROR(
    (((I297/FRACAS!$AY$1)*60))
    /
    (((I297/FRACAS!$AY$1)*60) + SUMPRODUCT((FRACAS!$B$5:$B$9997=I$4)*(FRACAS!$D$5:$D$9997&lt;=I297)*(IFERROR(FRACAS!$AM$5:$AM$9997,0)))
    ),"")</f>
        <v/>
      </c>
      <c r="LJ297" s="354" t="str" cm="1">
        <f t="array" ref="LJ297">IFERROR(
    (((J297/FRACAS!$AY$1)*60))
    /
    (((J297/FRACAS!$AY$1)*60) + SUMPRODUCT((FRACAS!$B$5:$B$9997=J$4)*(FRACAS!$D$5:$D$9997&lt;=J297)*(IFERROR(FRACAS!$AM$5:$AM$9997,0)))
    ),"")</f>
        <v/>
      </c>
      <c r="LK297" s="354" t="str" cm="1">
        <f t="array" ref="LK297">IFERROR(
    (((K297/FRACAS!$AY$1)*60))
    /
    (((K297/FRACAS!$AY$1)*60) + SUMPRODUCT((FRACAS!$B$5:$B$9997=K$4)*(FRACAS!$D$5:$D$9997&lt;=K297)*(IFERROR(FRACAS!$AM$5:$AM$9997,0)))
    ),"")</f>
        <v/>
      </c>
      <c r="LL297" s="354" t="str" cm="1">
        <f t="array" ref="LL297">IFERROR(
    (((L297/FRACAS!$AY$1)*60))
    /
    (((L297/FRACAS!$AY$1)*60) + SUMPRODUCT((FRACAS!$B$5:$B$9997=L$4)*(FRACAS!$D$5:$D$9997&lt;=L297)*(IFERROR(FRACAS!$AM$5:$AM$9997,0)))
    ),"")</f>
        <v/>
      </c>
      <c r="LM297" s="354" t="str" cm="1">
        <f t="array" ref="LM297">IFERROR(
    (((M297/FRACAS!$AY$1)*60))
    /
    (((M297/FRACAS!$AY$1)*60) + SUMPRODUCT((FRACAS!$B$5:$B$9997=M$4)*(FRACAS!$D$5:$D$9997&lt;=M297)*(IFERROR(FRACAS!$AM$5:$AM$9997,0)))
    ),"")</f>
        <v/>
      </c>
      <c r="LN297" s="308"/>
      <c r="LO297" s="276"/>
      <c r="LP297" s="276"/>
      <c r="LQ297" s="276"/>
      <c r="LR297" s="276"/>
      <c r="LS297" s="276"/>
      <c r="LT297" s="276"/>
      <c r="LU297" s="276"/>
      <c r="LV297" s="276"/>
      <c r="LW297" s="276"/>
      <c r="LX297" s="276"/>
      <c r="LY297" s="276"/>
      <c r="LZ297" s="276"/>
      <c r="MA297" s="276"/>
      <c r="MB297" s="276"/>
      <c r="MC297" s="276"/>
      <c r="MD297" s="276"/>
      <c r="ME297" s="276"/>
      <c r="MF297" s="276"/>
      <c r="MG297" s="276"/>
      <c r="MH297" s="276"/>
      <c r="MI297" s="276"/>
      <c r="MJ297" s="276"/>
      <c r="MK297" s="276"/>
      <c r="ML297" s="276"/>
      <c r="MM297" s="276"/>
      <c r="MN297" s="276"/>
      <c r="MO297" s="276"/>
      <c r="MP297" s="276"/>
      <c r="MQ297" s="276"/>
      <c r="MR297" s="276"/>
      <c r="MS297" s="276"/>
      <c r="MT297" s="276"/>
      <c r="MU297" s="276"/>
      <c r="MV297" s="276"/>
      <c r="MW297" s="276"/>
      <c r="MX297" s="276"/>
      <c r="MY297" s="276"/>
      <c r="MZ297" s="276"/>
      <c r="NA297" s="277"/>
      <c r="ND297" s="345">
        <f t="shared" si="28"/>
        <v>0</v>
      </c>
      <c r="NE297" s="346" t="str">
        <f t="shared" si="26"/>
        <v/>
      </c>
      <c r="NF297" s="347" t="str" cm="1">
        <f t="array" ref="NF297">IF($ND297=0,"",(IFERROR( (IFERROR($ND297/FRACAS!$AY$1*60,0) - SUMPRODUCT( (FRACAS!$K$5:$K$9999=NF$2) * IFERROR(FRACAS!$AN$5:$AN$9999,0) ) ) / IFERROR($ND297/FRACAS!$AY$1*60,0), 1 )))</f>
        <v/>
      </c>
      <c r="NG297" s="347" t="str" cm="1">
        <f t="array" ref="NG297">IF($ND297=0,"",(IFERROR( (IFERROR($ND297/FRACAS!$AY$1*60,0) - SUMPRODUCT( (FRACAS!$K$5:$K$9999=NG$2) * IFERROR(FRACAS!$AN$5:$AN$9999,0) ) ) / IFERROR($ND297/FRACAS!$AY$1*60,0), 1 )))</f>
        <v/>
      </c>
      <c r="NH297" s="347" t="str" cm="1">
        <f t="array" ref="NH297">IF($ND297=0,"",(IFERROR( (IFERROR($ND297/FRACAS!$AY$1*60,0) - SUMPRODUCT( (FRACAS!$K$5:$K$9999=NH$2) * IFERROR(FRACAS!$AN$5:$AN$9999,0) ) ) / IFERROR($ND297/FRACAS!$AY$1*60,0), 1 )))</f>
        <v/>
      </c>
      <c r="NI297" s="347" t="str" cm="1">
        <f t="array" ref="NI297">IF($ND297=0,"",(IFERROR( (IFERROR($ND297/FRACAS!$AY$1*60,0) - SUMPRODUCT( (FRACAS!$K$5:$K$9999=NI$2) * IFERROR(FRACAS!$AN$5:$AN$9999,0) ) ) / IFERROR($ND297/FRACAS!$AY$1*60,0), 1 )))</f>
        <v/>
      </c>
      <c r="NJ297" s="347" t="str" cm="1">
        <f t="array" ref="NJ297">IF($ND297=0,"",(IFERROR( (IFERROR($ND297/FRACAS!$AY$1*60,0) - SUMPRODUCT( (FRACAS!$K$5:$K$9999=NJ$2) * IFERROR(FRACAS!$AN$5:$AN$9999,0) ) ) / IFERROR($ND297/FRACAS!$AY$1*60,0), 1 )))</f>
        <v/>
      </c>
      <c r="NK297" s="347" t="str" cm="1">
        <f t="array" ref="NK297">IF($ND297=0,"",(IFERROR( (IFERROR($ND297/FRACAS!$AY$1*60,0) - SUMPRODUCT( (FRACAS!$K$5:$K$9999=NK$2) * IFERROR(FRACAS!$AN$5:$AN$9999,0) ) ) / IFERROR($ND297/FRACAS!$AY$1*60,0), 1 )))</f>
        <v/>
      </c>
      <c r="NL297" s="347" t="str" cm="1">
        <f t="array" ref="NL297">IF($ND297=0,"",(IFERROR( (IFERROR($ND297/FRACAS!$AY$1*60,0) - SUMPRODUCT( (FRACAS!$K$5:$K$9999=NL$2) * IFERROR(FRACAS!$AN$5:$AN$9999,0) ) ) / IFERROR($ND297/FRACAS!$AY$1*60,0), 1 )))</f>
        <v/>
      </c>
      <c r="NM297" s="347" t="str" cm="1">
        <f t="array" ref="NM297">IF($ND297=0,"",(IFERROR( (IFERROR($ND297/FRACAS!$AY$1*60,0) - SUMPRODUCT( (FRACAS!$K$5:$K$9999=NM$2) * IFERROR(FRACAS!$AN$5:$AN$9999,0) ) ) / IFERROR($ND297/FRACAS!$AY$1*60,0), 1 )))</f>
        <v/>
      </c>
      <c r="NN297" s="347" t="str" cm="1">
        <f t="array" ref="NN297">IF($ND297=0,"",(IFERROR( (IFERROR($ND297/FRACAS!$AY$1*60,0) - SUMPRODUCT( (FRACAS!$K$5:$K$9999=NN$2) * IFERROR(FRACAS!$AN$5:$AN$9999,0) ) ) / IFERROR($ND297/FRACAS!$AY$1*60,0), 1 )))</f>
        <v/>
      </c>
      <c r="NO297" s="347" t="str" cm="1">
        <f t="array" ref="NO297">IF($ND297=0,"",(IFERROR( (IFERROR($ND297/FRACAS!$AY$1*60,0) - SUMPRODUCT( (FRACAS!$K$5:$K$9999=NO$2) * IFERROR(FRACAS!$AN$5:$AN$9999,0) ) ) / IFERROR($ND297/FRACAS!$AY$1*60,0), 1 )))</f>
        <v/>
      </c>
      <c r="NP297" s="347" t="str" cm="1">
        <f t="array" ref="NP297">IF($ND297=0,"",(IFERROR( (IFERROR($ND297/FRACAS!$AY$1*60,0) - SUMPRODUCT( (FRACAS!$K$5:$K$9999=NP$2) * IFERROR(FRACAS!$AN$5:$AN$9999,0) ) ) / IFERROR($ND297/FRACAS!$AY$1*60,0), 1 )))</f>
        <v/>
      </c>
      <c r="NQ297" s="347" t="str" cm="1">
        <f t="array" ref="NQ297">IF($ND297=0,"",(IFERROR( (IFERROR($ND297/FRACAS!$AY$1*60,0) - SUMPRODUCT( (FRACAS!$K$5:$K$9999=NQ$2) * IFERROR(FRACAS!$AN$5:$AN$9999,0) ) ) / IFERROR($ND297/FRACAS!$AY$1*60,0), 1 )))</f>
        <v/>
      </c>
      <c r="NR297" s="347" t="str" cm="1">
        <f t="array" ref="NR297">IF($ND297=0,"",(IFERROR( (IFERROR($ND297/FRACAS!$AY$1*60,0) - SUMPRODUCT( (FRACAS!$K$5:$K$9999=NR$2) * IFERROR(FRACAS!$AN$5:$AN$9999,0) ) ) / IFERROR($ND297/FRACAS!$AY$1*60,0), 1 )))</f>
        <v/>
      </c>
      <c r="NS297" s="347" t="str" cm="1">
        <f t="array" ref="NS297">IF($ND297=0,"",(IFERROR( (IFERROR($ND297/FRACAS!$AY$1*60,0) - SUMPRODUCT( (FRACAS!$K$5:$K$9999=NS$2) * IFERROR(FRACAS!$AN$5:$AN$9999,0) ) ) / IFERROR($ND297/FRACAS!$AY$1*60,0), 1 )))</f>
        <v/>
      </c>
      <c r="NT297" s="347" t="str" cm="1">
        <f t="array" ref="NT297">IF($ND297=0,"",(IFERROR( (IFERROR($ND297/FRACAS!$AY$1*60,0) - SUMPRODUCT( (FRACAS!$K$5:$K$9999=NT$2) * IFERROR(FRACAS!$AN$5:$AN$9999,0) ) ) / IFERROR($ND297/FRACAS!$AY$1*60,0), 1 )))</f>
        <v/>
      </c>
      <c r="NU297" s="347" t="str" cm="1">
        <f t="array" ref="NU297">IF($ND297=0,"",(IFERROR( (IFERROR($ND297/FRACAS!$AY$1*60,0) - SUMPRODUCT( (FRACAS!$K$5:$K$9999=NU$2) * IFERROR(FRACAS!$AN$5:$AN$9999,0) ) ) / IFERROR($ND297/FRACAS!$AY$1*60,0), 1 )))</f>
        <v/>
      </c>
      <c r="NV297" s="347" t="str" cm="1">
        <f t="array" ref="NV297">IF($ND297=0,"",(IFERROR( (IFERROR($ND297/FRACAS!$AY$1*60,0) - SUMPRODUCT( (FRACAS!$K$5:$K$9999=NV$2) * IFERROR(FRACAS!$AN$5:$AN$9999,0) ) ) / IFERROR($ND297/FRACAS!$AY$1*60,0), 1 )))</f>
        <v/>
      </c>
      <c r="NW297" s="347" t="str" cm="1">
        <f t="array" ref="NW297">IF($ND297=0,"",(IFERROR( (IFERROR($ND297/FRACAS!$AY$1*60,0) - SUMPRODUCT( (FRACAS!$K$5:$K$9999=NW$2) * IFERROR(FRACAS!$AN$5:$AN$9999,0) ) ) / IFERROR($ND297/FRACAS!$AY$1*60,0), 1 )))</f>
        <v/>
      </c>
      <c r="NX297" s="347" t="str" cm="1">
        <f t="array" ref="NX297">IF($ND297=0,"",(IFERROR( (IFERROR($ND297/FRACAS!$AY$1*60,0) - SUMPRODUCT( (FRACAS!$K$5:$K$9999=NX$2) * IFERROR(FRACAS!$AN$5:$AN$9999,0) ) ) / IFERROR($ND297/FRACAS!$AY$1*60,0), 1 )))</f>
        <v/>
      </c>
      <c r="NY297" s="347" t="str" cm="1">
        <f t="array" ref="NY297">IF($ND297=0,"",(IFERROR( (IFERROR($ND297/FRACAS!$AY$1*60,0) - SUMPRODUCT( (FRACAS!$K$5:$K$9999=NY$2) * IFERROR(FRACAS!$AN$5:$AN$9999,0) ) ) / IFERROR($ND297/FRACAS!$AY$1*60,0), 1 )))</f>
        <v/>
      </c>
      <c r="NZ297" s="347" t="str" cm="1">
        <f t="array" ref="NZ297">IF($ND297=0,"",(IFERROR( (IFERROR($ND297/FRACAS!$AY$1*60,0) - SUMPRODUCT( (FRACAS!$K$5:$K$9999=NZ$2) * IFERROR(FRACAS!$AN$5:$AN$9999,0) ) ) / IFERROR($ND297/FRACAS!$AY$1*60,0), 1 )))</f>
        <v/>
      </c>
      <c r="OA297" s="347" t="str" cm="1">
        <f t="array" ref="OA297">IF($ND297=0,"",(IFERROR( (IFERROR($ND297/FRACAS!$AY$1*60,0) - SUMPRODUCT( (FRACAS!$K$5:$K$9999=OA$2) * IFERROR(FRACAS!$AN$5:$AN$9999,0) ) ) / IFERROR($ND297/FRACAS!$AY$1*60,0), 1 )))</f>
        <v/>
      </c>
      <c r="OB297" s="347" t="str" cm="1">
        <f t="array" ref="OB297">IF($ND297=0,"",(IFERROR( (IFERROR($ND297/FRACAS!$AY$1*60,0) - SUMPRODUCT( (FRACAS!$K$5:$K$9999=OB$2) * IFERROR(FRACAS!$AN$5:$AN$9999,0) ) ) / IFERROR($ND297/FRACAS!$AY$1*60,0), 1 )))</f>
        <v/>
      </c>
      <c r="OC297" s="347" t="str" cm="1">
        <f t="array" ref="OC297">IF($ND297=0,"",(IFERROR( (IFERROR($ND297/FRACAS!$AY$1*60,0) - SUMPRODUCT( (FRACAS!$K$5:$K$9999=OC$2) * IFERROR(FRACAS!$AN$5:$AN$9999,0) ) ) / IFERROR($ND297/FRACAS!$AY$1*60,0), 1 )))</f>
        <v/>
      </c>
      <c r="OD297" s="347" t="str" cm="1">
        <f t="array" ref="OD297">IF($ND297=0,"",(IFERROR( (IFERROR($ND297/FRACAS!$AY$1*60,0) - SUMPRODUCT( (FRACAS!$K$5:$K$9999=OD$2) * IFERROR(FRACAS!$AN$5:$AN$9999,0) ) ) / IFERROR($ND297/FRACAS!$AY$1*60,0), 1 )))</f>
        <v/>
      </c>
      <c r="OE297" s="347" t="str" cm="1">
        <f t="array" ref="OE297">IF($ND297=0,"",(IFERROR( (IFERROR($ND297/FRACAS!$AY$1*60,0) - SUMPRODUCT( (FRACAS!$K$5:$K$9999=OE$2) * IFERROR(FRACAS!$AN$5:$AN$9999,0) ) ) / IFERROR($ND297/FRACAS!$AY$1*60,0), 1 )))</f>
        <v/>
      </c>
      <c r="OF297" s="347" t="str" cm="1">
        <f t="array" ref="OF297">IF($ND297=0,"",(IFERROR( (IFERROR($ND297/FRACAS!$AY$1*60,0) - SUMPRODUCT( (FRACAS!$K$5:$K$9999=OF$2) * IFERROR(FRACAS!$AN$5:$AN$9999,0) ) ) / IFERROR($ND297/FRACAS!$AY$1*60,0), 1 )))</f>
        <v/>
      </c>
      <c r="OG297" s="347" t="str" cm="1">
        <f t="array" ref="OG297">IF($ND297=0,"",(IFERROR( (IFERROR($ND297/FRACAS!$AY$1*60,0) - SUMPRODUCT( (FRACAS!$K$5:$K$9999=OG$2) * IFERROR(FRACAS!$AN$5:$AN$9999,0) ) ) / IFERROR($ND297/FRACAS!$AY$1*60,0), 1 )))</f>
        <v/>
      </c>
      <c r="OH297" s="347" t="str" cm="1">
        <f t="array" ref="OH297">IF($ND297=0,"",(IFERROR( (IFERROR($ND297/FRACAS!$AY$1*60,0) - SUMPRODUCT( (FRACAS!$K$5:$K$9999=OH$2) * IFERROR(FRACAS!$AN$5:$AN$9999,0) ) ) / IFERROR($ND297/FRACAS!$AY$1*60,0), 1 )))</f>
        <v/>
      </c>
      <c r="OI297" s="347" t="str" cm="1">
        <f t="array" ref="OI297">IF($ND297=0,"",(IFERROR( (IFERROR($ND297/FRACAS!$AY$1*60,0) - SUMPRODUCT( (FRACAS!$K$5:$K$9999=OI$2) * IFERROR(FRACAS!$AN$5:$AN$9999,0) ) ) / IFERROR($ND297/FRACAS!$AY$1*60,0), 1 )))</f>
        <v/>
      </c>
      <c r="OJ297" s="347" t="str" cm="1">
        <f t="array" ref="OJ297">IF($ND297=0,"",(IFERROR( (IFERROR($ND297/FRACAS!$AY$1*60,0) - SUMPRODUCT( (FRACAS!$K$5:$K$9999=OJ$2) * IFERROR(FRACAS!$AN$5:$AN$9999,0) ) ) / IFERROR($ND297/FRACAS!$AY$1*60,0), 1 )))</f>
        <v/>
      </c>
      <c r="OK297" s="347" t="str" cm="1">
        <f t="array" ref="OK297">IF($ND297=0,"",(IFERROR( (IFERROR($ND297/FRACAS!$AY$1*60,0) - SUMPRODUCT( (FRACAS!$K$5:$K$9999=OK$2) * IFERROR(FRACAS!$AN$5:$AN$9999,0) ) ) / IFERROR($ND297/FRACAS!$AY$1*60,0), 1 )))</f>
        <v/>
      </c>
      <c r="OL297" s="347" t="str" cm="1">
        <f t="array" ref="OL297">IF($ND297=0,"",(IFERROR( (IFERROR($ND297/FRACAS!$AY$1*60,0) - SUMPRODUCT( (FRACAS!$K$5:$K$9999=OL$2) * IFERROR(FRACAS!$AN$5:$AN$9999,0) ) ) / IFERROR($ND297/FRACAS!$AY$1*60,0), 1 )))</f>
        <v/>
      </c>
      <c r="OM297" s="347" t="str" cm="1">
        <f t="array" ref="OM297">IF($ND297=0,"",(IFERROR( (IFERROR($ND297/FRACAS!$AY$1*60,0) - SUMPRODUCT( (FRACAS!$K$5:$K$9999=OM$2) * IFERROR(FRACAS!$AN$5:$AN$9999,0) ) ) / IFERROR($ND297/FRACAS!$AY$1*60,0), 1 )))</f>
        <v/>
      </c>
      <c r="ON297" s="347" t="str" cm="1">
        <f t="array" ref="ON297">IF($ND297=0,"",(IFERROR( (IFERROR($ND297/FRACAS!$AY$1*60,0) - SUMPRODUCT( (FRACAS!$K$5:$K$9999=ON$2) * IFERROR(FRACAS!$AN$5:$AN$9999,0) ) ) / IFERROR($ND297/FRACAS!$AY$1*60,0), 1 )))</f>
        <v/>
      </c>
    </row>
    <row r="298" spans="2:404" ht="15" customHeight="1">
      <c r="B298" s="301" t="s">
        <v>248</v>
      </c>
      <c r="C298" s="302">
        <v>47312</v>
      </c>
      <c r="D298" s="279"/>
      <c r="E298" s="279"/>
      <c r="F298" s="279"/>
      <c r="G298" s="279"/>
      <c r="H298" s="279"/>
      <c r="I298" s="279"/>
      <c r="J298" s="279"/>
      <c r="K298" s="279"/>
      <c r="L298" s="279"/>
      <c r="M298" s="280"/>
      <c r="N298" s="305"/>
      <c r="O298" s="279"/>
      <c r="P298" s="279"/>
      <c r="Q298" s="279"/>
      <c r="R298" s="279"/>
      <c r="S298" s="279"/>
      <c r="T298" s="279"/>
      <c r="U298" s="279"/>
      <c r="V298" s="279"/>
      <c r="W298" s="279"/>
      <c r="X298" s="279"/>
      <c r="Y298" s="279"/>
      <c r="Z298" s="279"/>
      <c r="AA298" s="279"/>
      <c r="AB298" s="279"/>
      <c r="AC298" s="279"/>
      <c r="AD298" s="279"/>
      <c r="AE298" s="279"/>
      <c r="AF298" s="279"/>
      <c r="AG298" s="279"/>
      <c r="AH298" s="279"/>
      <c r="AI298" s="279"/>
      <c r="AJ298" s="279"/>
      <c r="AK298" s="279"/>
      <c r="AL298" s="279"/>
      <c r="AM298" s="279"/>
      <c r="AN298" s="279"/>
      <c r="AO298" s="279"/>
      <c r="AP298" s="279"/>
      <c r="AQ298" s="279"/>
      <c r="AR298" s="279"/>
      <c r="AS298" s="279"/>
      <c r="AT298" s="279"/>
      <c r="AU298" s="279"/>
      <c r="AV298" s="279"/>
      <c r="AW298" s="279"/>
      <c r="AX298" s="279"/>
      <c r="AY298" s="279"/>
      <c r="AZ298" s="279"/>
      <c r="BA298" s="280"/>
      <c r="BB298" s="266"/>
      <c r="BD298" s="352"/>
      <c r="BE298" s="352"/>
      <c r="BF298" s="352"/>
      <c r="BG298" s="352"/>
      <c r="BH298" s="352"/>
      <c r="BI298" s="352"/>
      <c r="BJ298" s="352"/>
      <c r="BK298" s="352"/>
      <c r="BL298" s="352"/>
      <c r="BM298" s="352"/>
      <c r="BN298" s="352"/>
      <c r="BO298" s="352"/>
      <c r="BP298" s="352"/>
      <c r="BQ298" s="352"/>
      <c r="BR298" s="352"/>
      <c r="BS298" s="352"/>
      <c r="BT298" s="352"/>
      <c r="BU298" s="352"/>
      <c r="BV298" s="352"/>
      <c r="BW298" s="352"/>
      <c r="BX298" s="352"/>
      <c r="BY298" s="352"/>
      <c r="BZ298" s="352"/>
      <c r="CA298" s="352"/>
      <c r="CB298" s="352"/>
      <c r="CC298" s="352"/>
      <c r="CD298" s="352"/>
      <c r="CE298" s="352"/>
      <c r="CF298" s="352"/>
      <c r="CG298" s="352"/>
      <c r="CH298" s="352"/>
      <c r="CI298" s="352"/>
      <c r="CJ298" s="352"/>
      <c r="CK298" s="352"/>
      <c r="CL298" s="352"/>
      <c r="CM298" s="352"/>
      <c r="CN298" s="352"/>
      <c r="CO298" s="352"/>
      <c r="CP298" s="352"/>
      <c r="CQ298" s="352"/>
      <c r="CR298" s="352"/>
      <c r="CS298" s="352"/>
      <c r="CT298" s="352"/>
      <c r="CU298" s="352"/>
      <c r="CV298" s="352"/>
      <c r="CW298" s="352"/>
      <c r="CX298" s="352"/>
      <c r="CY298" s="352"/>
      <c r="CZ298" s="352"/>
      <c r="DA298" s="352"/>
      <c r="DC298" s="266">
        <f t="shared" si="24"/>
        <v>0</v>
      </c>
      <c r="DD298" s="302" t="str">
        <f t="shared" si="25"/>
        <v/>
      </c>
      <c r="DE298" s="328" t="str">
        <f>IF(D298&gt; 0,(COUNTIFS(FRACAS!$B$5:$B$9997, D$4, FRACAS!$D$5:$D$9997, "&lt;="&amp;D298)), "" )</f>
        <v/>
      </c>
      <c r="DF298" s="282" t="str">
        <f>IF(E298&gt; 0,(COUNTIFS(FRACAS!$B$5:$B$9997, E$4, FRACAS!$D$5:$D$9997, "&lt;="&amp;E298)), "" )</f>
        <v/>
      </c>
      <c r="DG298" s="282" t="str">
        <f>IF(F298&gt; 0,(COUNTIFS(FRACAS!$B$5:$B$9997, F$4, FRACAS!$D$5:$D$9997, "&lt;="&amp;F298)), "" )</f>
        <v/>
      </c>
      <c r="DH298" s="282" t="str">
        <f>IF(G298&gt; 0,(COUNTIFS(FRACAS!$B$5:$B$9997, G$4, FRACAS!$D$5:$D$9997, "&lt;="&amp;G298)), "" )</f>
        <v/>
      </c>
      <c r="DI298" s="282" t="str">
        <f>IF(H298&gt; 0,(COUNTIFS(FRACAS!$B$5:$B$9997, H$4, FRACAS!$D$5:$D$9997, "&lt;="&amp;H298)), "" )</f>
        <v/>
      </c>
      <c r="DJ298" s="282" t="str">
        <f>IF(I298&gt; 0,(COUNTIFS(FRACAS!$B$5:$B$9997, I$4, FRACAS!$D$5:$D$9997, "&lt;="&amp;I298)), "" )</f>
        <v/>
      </c>
      <c r="DK298" s="282" t="str">
        <f>IF(J298&gt; 0,(COUNTIFS(FRACAS!$B$5:$B$9997, J$4, FRACAS!$D$5:$D$9997, "&lt;="&amp;J298)), "" )</f>
        <v/>
      </c>
      <c r="DL298" s="282" t="str">
        <f>IF(K298&gt; 0,(COUNTIFS(FRACAS!$B$5:$B$9997, K$4, FRACAS!$D$5:$D$9997, "&lt;="&amp;K298)), "" )</f>
        <v/>
      </c>
      <c r="DM298" s="282" t="str">
        <f>IF(L298&gt; 0,(COUNTIFS(FRACAS!$B$5:$B$9997, L$4, FRACAS!$D$5:$D$9997, "&lt;="&amp;L298)), "" )</f>
        <v/>
      </c>
      <c r="DN298" s="282" t="str">
        <f>IF(M298&gt; 0,(COUNTIFS(FRACAS!$B$5:$B$9997, M$4, FRACAS!$D$5:$D$9997, "&lt;="&amp;M298)), "" )</f>
        <v/>
      </c>
      <c r="DO298" s="308"/>
      <c r="DP298" s="276"/>
      <c r="DQ298" s="276"/>
      <c r="DR298" s="276"/>
      <c r="DS298" s="276"/>
      <c r="DT298" s="276"/>
      <c r="DU298" s="276"/>
      <c r="DV298" s="276"/>
      <c r="DW298" s="276"/>
      <c r="DX298" s="276"/>
      <c r="DY298" s="276"/>
      <c r="DZ298" s="276"/>
      <c r="EA298" s="276"/>
      <c r="EB298" s="276"/>
      <c r="EC298" s="276"/>
      <c r="ED298" s="276"/>
      <c r="EE298" s="276"/>
      <c r="EF298" s="276"/>
      <c r="EG298" s="276"/>
      <c r="EH298" s="276"/>
      <c r="EI298" s="276"/>
      <c r="EJ298" s="276"/>
      <c r="EK298" s="276"/>
      <c r="EL298" s="276"/>
      <c r="EM298" s="276"/>
      <c r="EN298" s="276"/>
      <c r="EO298" s="276"/>
      <c r="EP298" s="276"/>
      <c r="EQ298" s="276"/>
      <c r="ER298" s="276"/>
      <c r="ES298" s="276"/>
      <c r="ET298" s="276"/>
      <c r="EU298" s="276"/>
      <c r="EV298" s="276"/>
      <c r="EW298" s="276"/>
      <c r="EX298" s="276"/>
      <c r="EY298" s="276"/>
      <c r="EZ298" s="276"/>
      <c r="FA298" s="276"/>
      <c r="FB298" s="277"/>
      <c r="JN298" s="310"/>
      <c r="JO298" s="309"/>
      <c r="JP298" s="309"/>
      <c r="JQ298" s="309"/>
      <c r="JR298" s="309"/>
      <c r="JS298" s="309"/>
      <c r="JT298" s="309"/>
      <c r="JU298" s="309"/>
      <c r="JV298" s="309"/>
      <c r="JW298" s="309"/>
      <c r="JX298" s="309"/>
      <c r="JY298" s="309"/>
      <c r="JZ298" s="309"/>
      <c r="KA298" s="309"/>
      <c r="KB298" s="309"/>
      <c r="KC298" s="309"/>
      <c r="KD298" s="309"/>
      <c r="KE298" s="309"/>
      <c r="KF298" s="309"/>
      <c r="KG298" s="309"/>
      <c r="KH298" s="309"/>
      <c r="KI298" s="309"/>
      <c r="KJ298" s="309"/>
      <c r="KK298" s="309"/>
      <c r="KL298" s="309"/>
      <c r="KM298" s="309"/>
      <c r="KN298" s="309"/>
      <c r="KO298" s="309"/>
      <c r="KP298" s="309"/>
      <c r="KQ298" s="309"/>
      <c r="KR298" s="309"/>
      <c r="KS298" s="309"/>
      <c r="KT298" s="309"/>
      <c r="KU298" s="309"/>
      <c r="KV298" s="309"/>
      <c r="KW298" s="309"/>
      <c r="KX298" s="309"/>
      <c r="KY298" s="309"/>
      <c r="KZ298" s="309"/>
      <c r="LA298" s="309"/>
      <c r="LC298" s="302" t="str">
        <f t="shared" si="27"/>
        <v/>
      </c>
      <c r="LD298" s="354" t="str" cm="1">
        <f t="array" ref="LD298">IFERROR(
    (((D298/FRACAS!$AY$1)*60))
    /
    (((D298/FRACAS!$AY$1)*60) + SUMPRODUCT((FRACAS!$B$5:$B$9997=D$4)*(FRACAS!$D$5:$D$9997&lt;=D298)*(IFERROR(FRACAS!$AM$5:$AM$9997,0)))
    ),"")</f>
        <v/>
      </c>
      <c r="LE298" s="354" t="str" cm="1">
        <f t="array" ref="LE298">IFERROR(
    (((E298/FRACAS!$AY$1)*60))
    /
    (((E298/FRACAS!$AY$1)*60) + SUMPRODUCT((FRACAS!$B$5:$B$9997=E$4)*(FRACAS!$D$5:$D$9997&lt;=E298)*(IFERROR(FRACAS!$AM$5:$AM$9997,0)))
    ),"")</f>
        <v/>
      </c>
      <c r="LF298" s="354" t="str" cm="1">
        <f t="array" ref="LF298">IFERROR(
    (((F298/FRACAS!$AY$1)*60))
    /
    (((F298/FRACAS!$AY$1)*60) + SUMPRODUCT((FRACAS!$B$5:$B$9997=F$4)*(FRACAS!$D$5:$D$9997&lt;=F298)*(IFERROR(FRACAS!$AM$5:$AM$9997,0)))
    ),"")</f>
        <v/>
      </c>
      <c r="LG298" s="354" t="str" cm="1">
        <f t="array" ref="LG298">IFERROR(
    (((G298/FRACAS!$AY$1)*60))
    /
    (((G298/FRACAS!$AY$1)*60) + SUMPRODUCT((FRACAS!$B$5:$B$9997=G$4)*(FRACAS!$D$5:$D$9997&lt;=G298)*(IFERROR(FRACAS!$AM$5:$AM$9997,0)))
    ),"")</f>
        <v/>
      </c>
      <c r="LH298" s="354" t="str" cm="1">
        <f t="array" ref="LH298">IFERROR(
    (((H298/FRACAS!$AY$1)*60))
    /
    (((H298/FRACAS!$AY$1)*60) + SUMPRODUCT((FRACAS!$B$5:$B$9997=H$4)*(FRACAS!$D$5:$D$9997&lt;=H298)*(IFERROR(FRACAS!$AM$5:$AM$9997,0)))
    ),"")</f>
        <v/>
      </c>
      <c r="LI298" s="354" t="str" cm="1">
        <f t="array" ref="LI298">IFERROR(
    (((I298/FRACAS!$AY$1)*60))
    /
    (((I298/FRACAS!$AY$1)*60) + SUMPRODUCT((FRACAS!$B$5:$B$9997=I$4)*(FRACAS!$D$5:$D$9997&lt;=I298)*(IFERROR(FRACAS!$AM$5:$AM$9997,0)))
    ),"")</f>
        <v/>
      </c>
      <c r="LJ298" s="354" t="str" cm="1">
        <f t="array" ref="LJ298">IFERROR(
    (((J298/FRACAS!$AY$1)*60))
    /
    (((J298/FRACAS!$AY$1)*60) + SUMPRODUCT((FRACAS!$B$5:$B$9997=J$4)*(FRACAS!$D$5:$D$9997&lt;=J298)*(IFERROR(FRACAS!$AM$5:$AM$9997,0)))
    ),"")</f>
        <v/>
      </c>
      <c r="LK298" s="354" t="str" cm="1">
        <f t="array" ref="LK298">IFERROR(
    (((K298/FRACAS!$AY$1)*60))
    /
    (((K298/FRACAS!$AY$1)*60) + SUMPRODUCT((FRACAS!$B$5:$B$9997=K$4)*(FRACAS!$D$5:$D$9997&lt;=K298)*(IFERROR(FRACAS!$AM$5:$AM$9997,0)))
    ),"")</f>
        <v/>
      </c>
      <c r="LL298" s="354" t="str" cm="1">
        <f t="array" ref="LL298">IFERROR(
    (((L298/FRACAS!$AY$1)*60))
    /
    (((L298/FRACAS!$AY$1)*60) + SUMPRODUCT((FRACAS!$B$5:$B$9997=L$4)*(FRACAS!$D$5:$D$9997&lt;=L298)*(IFERROR(FRACAS!$AM$5:$AM$9997,0)))
    ),"")</f>
        <v/>
      </c>
      <c r="LM298" s="354" t="str" cm="1">
        <f t="array" ref="LM298">IFERROR(
    (((M298/FRACAS!$AY$1)*60))
    /
    (((M298/FRACAS!$AY$1)*60) + SUMPRODUCT((FRACAS!$B$5:$B$9997=M$4)*(FRACAS!$D$5:$D$9997&lt;=M298)*(IFERROR(FRACAS!$AM$5:$AM$9997,0)))
    ),"")</f>
        <v/>
      </c>
      <c r="LN298" s="308"/>
      <c r="LO298" s="276"/>
      <c r="LP298" s="276"/>
      <c r="LQ298" s="276"/>
      <c r="LR298" s="276"/>
      <c r="LS298" s="276"/>
      <c r="LT298" s="276"/>
      <c r="LU298" s="276"/>
      <c r="LV298" s="276"/>
      <c r="LW298" s="276"/>
      <c r="LX298" s="276"/>
      <c r="LY298" s="276"/>
      <c r="LZ298" s="276"/>
      <c r="MA298" s="276"/>
      <c r="MB298" s="276"/>
      <c r="MC298" s="276"/>
      <c r="MD298" s="276"/>
      <c r="ME298" s="276"/>
      <c r="MF298" s="276"/>
      <c r="MG298" s="276"/>
      <c r="MH298" s="276"/>
      <c r="MI298" s="276"/>
      <c r="MJ298" s="276"/>
      <c r="MK298" s="276"/>
      <c r="ML298" s="276"/>
      <c r="MM298" s="276"/>
      <c r="MN298" s="276"/>
      <c r="MO298" s="276"/>
      <c r="MP298" s="276"/>
      <c r="MQ298" s="276"/>
      <c r="MR298" s="276"/>
      <c r="MS298" s="276"/>
      <c r="MT298" s="276"/>
      <c r="MU298" s="276"/>
      <c r="MV298" s="276"/>
      <c r="MW298" s="276"/>
      <c r="MX298" s="276"/>
      <c r="MY298" s="276"/>
      <c r="MZ298" s="276"/>
      <c r="NA298" s="277"/>
      <c r="ND298" s="345">
        <f t="shared" si="28"/>
        <v>0</v>
      </c>
      <c r="NE298" s="346" t="str">
        <f t="shared" si="26"/>
        <v/>
      </c>
      <c r="NF298" s="347" t="str" cm="1">
        <f t="array" ref="NF298">IF($ND298=0,"",(IFERROR( (IFERROR($ND298/FRACAS!$AY$1*60,0) - SUMPRODUCT( (FRACAS!$K$5:$K$9999=NF$2) * IFERROR(FRACAS!$AN$5:$AN$9999,0) ) ) / IFERROR($ND298/FRACAS!$AY$1*60,0), 1 )))</f>
        <v/>
      </c>
      <c r="NG298" s="347" t="str" cm="1">
        <f t="array" ref="NG298">IF($ND298=0,"",(IFERROR( (IFERROR($ND298/FRACAS!$AY$1*60,0) - SUMPRODUCT( (FRACAS!$K$5:$K$9999=NG$2) * IFERROR(FRACAS!$AN$5:$AN$9999,0) ) ) / IFERROR($ND298/FRACAS!$AY$1*60,0), 1 )))</f>
        <v/>
      </c>
      <c r="NH298" s="347" t="str" cm="1">
        <f t="array" ref="NH298">IF($ND298=0,"",(IFERROR( (IFERROR($ND298/FRACAS!$AY$1*60,0) - SUMPRODUCT( (FRACAS!$K$5:$K$9999=NH$2) * IFERROR(FRACAS!$AN$5:$AN$9999,0) ) ) / IFERROR($ND298/FRACAS!$AY$1*60,0), 1 )))</f>
        <v/>
      </c>
      <c r="NI298" s="347" t="str" cm="1">
        <f t="array" ref="NI298">IF($ND298=0,"",(IFERROR( (IFERROR($ND298/FRACAS!$AY$1*60,0) - SUMPRODUCT( (FRACAS!$K$5:$K$9999=NI$2) * IFERROR(FRACAS!$AN$5:$AN$9999,0) ) ) / IFERROR($ND298/FRACAS!$AY$1*60,0), 1 )))</f>
        <v/>
      </c>
      <c r="NJ298" s="347" t="str" cm="1">
        <f t="array" ref="NJ298">IF($ND298=0,"",(IFERROR( (IFERROR($ND298/FRACAS!$AY$1*60,0) - SUMPRODUCT( (FRACAS!$K$5:$K$9999=NJ$2) * IFERROR(FRACAS!$AN$5:$AN$9999,0) ) ) / IFERROR($ND298/FRACAS!$AY$1*60,0), 1 )))</f>
        <v/>
      </c>
      <c r="NK298" s="347" t="str" cm="1">
        <f t="array" ref="NK298">IF($ND298=0,"",(IFERROR( (IFERROR($ND298/FRACAS!$AY$1*60,0) - SUMPRODUCT( (FRACAS!$K$5:$K$9999=NK$2) * IFERROR(FRACAS!$AN$5:$AN$9999,0) ) ) / IFERROR($ND298/FRACAS!$AY$1*60,0), 1 )))</f>
        <v/>
      </c>
      <c r="NL298" s="347" t="str" cm="1">
        <f t="array" ref="NL298">IF($ND298=0,"",(IFERROR( (IFERROR($ND298/FRACAS!$AY$1*60,0) - SUMPRODUCT( (FRACAS!$K$5:$K$9999=NL$2) * IFERROR(FRACAS!$AN$5:$AN$9999,0) ) ) / IFERROR($ND298/FRACAS!$AY$1*60,0), 1 )))</f>
        <v/>
      </c>
      <c r="NM298" s="347" t="str" cm="1">
        <f t="array" ref="NM298">IF($ND298=0,"",(IFERROR( (IFERROR($ND298/FRACAS!$AY$1*60,0) - SUMPRODUCT( (FRACAS!$K$5:$K$9999=NM$2) * IFERROR(FRACAS!$AN$5:$AN$9999,0) ) ) / IFERROR($ND298/FRACAS!$AY$1*60,0), 1 )))</f>
        <v/>
      </c>
      <c r="NN298" s="347" t="str" cm="1">
        <f t="array" ref="NN298">IF($ND298=0,"",(IFERROR( (IFERROR($ND298/FRACAS!$AY$1*60,0) - SUMPRODUCT( (FRACAS!$K$5:$K$9999=NN$2) * IFERROR(FRACAS!$AN$5:$AN$9999,0) ) ) / IFERROR($ND298/FRACAS!$AY$1*60,0), 1 )))</f>
        <v/>
      </c>
      <c r="NO298" s="347" t="str" cm="1">
        <f t="array" ref="NO298">IF($ND298=0,"",(IFERROR( (IFERROR($ND298/FRACAS!$AY$1*60,0) - SUMPRODUCT( (FRACAS!$K$5:$K$9999=NO$2) * IFERROR(FRACAS!$AN$5:$AN$9999,0) ) ) / IFERROR($ND298/FRACAS!$AY$1*60,0), 1 )))</f>
        <v/>
      </c>
      <c r="NP298" s="347" t="str" cm="1">
        <f t="array" ref="NP298">IF($ND298=0,"",(IFERROR( (IFERROR($ND298/FRACAS!$AY$1*60,0) - SUMPRODUCT( (FRACAS!$K$5:$K$9999=NP$2) * IFERROR(FRACAS!$AN$5:$AN$9999,0) ) ) / IFERROR($ND298/FRACAS!$AY$1*60,0), 1 )))</f>
        <v/>
      </c>
      <c r="NQ298" s="347" t="str" cm="1">
        <f t="array" ref="NQ298">IF($ND298=0,"",(IFERROR( (IFERROR($ND298/FRACAS!$AY$1*60,0) - SUMPRODUCT( (FRACAS!$K$5:$K$9999=NQ$2) * IFERROR(FRACAS!$AN$5:$AN$9999,0) ) ) / IFERROR($ND298/FRACAS!$AY$1*60,0), 1 )))</f>
        <v/>
      </c>
      <c r="NR298" s="347" t="str" cm="1">
        <f t="array" ref="NR298">IF($ND298=0,"",(IFERROR( (IFERROR($ND298/FRACAS!$AY$1*60,0) - SUMPRODUCT( (FRACAS!$K$5:$K$9999=NR$2) * IFERROR(FRACAS!$AN$5:$AN$9999,0) ) ) / IFERROR($ND298/FRACAS!$AY$1*60,0), 1 )))</f>
        <v/>
      </c>
      <c r="NS298" s="347" t="str" cm="1">
        <f t="array" ref="NS298">IF($ND298=0,"",(IFERROR( (IFERROR($ND298/FRACAS!$AY$1*60,0) - SUMPRODUCT( (FRACAS!$K$5:$K$9999=NS$2) * IFERROR(FRACAS!$AN$5:$AN$9999,0) ) ) / IFERROR($ND298/FRACAS!$AY$1*60,0), 1 )))</f>
        <v/>
      </c>
      <c r="NT298" s="347" t="str" cm="1">
        <f t="array" ref="NT298">IF($ND298=0,"",(IFERROR( (IFERROR($ND298/FRACAS!$AY$1*60,0) - SUMPRODUCT( (FRACAS!$K$5:$K$9999=NT$2) * IFERROR(FRACAS!$AN$5:$AN$9999,0) ) ) / IFERROR($ND298/FRACAS!$AY$1*60,0), 1 )))</f>
        <v/>
      </c>
      <c r="NU298" s="347" t="str" cm="1">
        <f t="array" ref="NU298">IF($ND298=0,"",(IFERROR( (IFERROR($ND298/FRACAS!$AY$1*60,0) - SUMPRODUCT( (FRACAS!$K$5:$K$9999=NU$2) * IFERROR(FRACAS!$AN$5:$AN$9999,0) ) ) / IFERROR($ND298/FRACAS!$AY$1*60,0), 1 )))</f>
        <v/>
      </c>
      <c r="NV298" s="347" t="str" cm="1">
        <f t="array" ref="NV298">IF($ND298=0,"",(IFERROR( (IFERROR($ND298/FRACAS!$AY$1*60,0) - SUMPRODUCT( (FRACAS!$K$5:$K$9999=NV$2) * IFERROR(FRACAS!$AN$5:$AN$9999,0) ) ) / IFERROR($ND298/FRACAS!$AY$1*60,0), 1 )))</f>
        <v/>
      </c>
      <c r="NW298" s="347" t="str" cm="1">
        <f t="array" ref="NW298">IF($ND298=0,"",(IFERROR( (IFERROR($ND298/FRACAS!$AY$1*60,0) - SUMPRODUCT( (FRACAS!$K$5:$K$9999=NW$2) * IFERROR(FRACAS!$AN$5:$AN$9999,0) ) ) / IFERROR($ND298/FRACAS!$AY$1*60,0), 1 )))</f>
        <v/>
      </c>
      <c r="NX298" s="347" t="str" cm="1">
        <f t="array" ref="NX298">IF($ND298=0,"",(IFERROR( (IFERROR($ND298/FRACAS!$AY$1*60,0) - SUMPRODUCT( (FRACAS!$K$5:$K$9999=NX$2) * IFERROR(FRACAS!$AN$5:$AN$9999,0) ) ) / IFERROR($ND298/FRACAS!$AY$1*60,0), 1 )))</f>
        <v/>
      </c>
      <c r="NY298" s="347" t="str" cm="1">
        <f t="array" ref="NY298">IF($ND298=0,"",(IFERROR( (IFERROR($ND298/FRACAS!$AY$1*60,0) - SUMPRODUCT( (FRACAS!$K$5:$K$9999=NY$2) * IFERROR(FRACAS!$AN$5:$AN$9999,0) ) ) / IFERROR($ND298/FRACAS!$AY$1*60,0), 1 )))</f>
        <v/>
      </c>
      <c r="NZ298" s="347" t="str" cm="1">
        <f t="array" ref="NZ298">IF($ND298=0,"",(IFERROR( (IFERROR($ND298/FRACAS!$AY$1*60,0) - SUMPRODUCT( (FRACAS!$K$5:$K$9999=NZ$2) * IFERROR(FRACAS!$AN$5:$AN$9999,0) ) ) / IFERROR($ND298/FRACAS!$AY$1*60,0), 1 )))</f>
        <v/>
      </c>
      <c r="OA298" s="347" t="str" cm="1">
        <f t="array" ref="OA298">IF($ND298=0,"",(IFERROR( (IFERROR($ND298/FRACAS!$AY$1*60,0) - SUMPRODUCT( (FRACAS!$K$5:$K$9999=OA$2) * IFERROR(FRACAS!$AN$5:$AN$9999,0) ) ) / IFERROR($ND298/FRACAS!$AY$1*60,0), 1 )))</f>
        <v/>
      </c>
      <c r="OB298" s="347" t="str" cm="1">
        <f t="array" ref="OB298">IF($ND298=0,"",(IFERROR( (IFERROR($ND298/FRACAS!$AY$1*60,0) - SUMPRODUCT( (FRACAS!$K$5:$K$9999=OB$2) * IFERROR(FRACAS!$AN$5:$AN$9999,0) ) ) / IFERROR($ND298/FRACAS!$AY$1*60,0), 1 )))</f>
        <v/>
      </c>
      <c r="OC298" s="347" t="str" cm="1">
        <f t="array" ref="OC298">IF($ND298=0,"",(IFERROR( (IFERROR($ND298/FRACAS!$AY$1*60,0) - SUMPRODUCT( (FRACAS!$K$5:$K$9999=OC$2) * IFERROR(FRACAS!$AN$5:$AN$9999,0) ) ) / IFERROR($ND298/FRACAS!$AY$1*60,0), 1 )))</f>
        <v/>
      </c>
      <c r="OD298" s="347" t="str" cm="1">
        <f t="array" ref="OD298">IF($ND298=0,"",(IFERROR( (IFERROR($ND298/FRACAS!$AY$1*60,0) - SUMPRODUCT( (FRACAS!$K$5:$K$9999=OD$2) * IFERROR(FRACAS!$AN$5:$AN$9999,0) ) ) / IFERROR($ND298/FRACAS!$AY$1*60,0), 1 )))</f>
        <v/>
      </c>
      <c r="OE298" s="347" t="str" cm="1">
        <f t="array" ref="OE298">IF($ND298=0,"",(IFERROR( (IFERROR($ND298/FRACAS!$AY$1*60,0) - SUMPRODUCT( (FRACAS!$K$5:$K$9999=OE$2) * IFERROR(FRACAS!$AN$5:$AN$9999,0) ) ) / IFERROR($ND298/FRACAS!$AY$1*60,0), 1 )))</f>
        <v/>
      </c>
      <c r="OF298" s="347" t="str" cm="1">
        <f t="array" ref="OF298">IF($ND298=0,"",(IFERROR( (IFERROR($ND298/FRACAS!$AY$1*60,0) - SUMPRODUCT( (FRACAS!$K$5:$K$9999=OF$2) * IFERROR(FRACAS!$AN$5:$AN$9999,0) ) ) / IFERROR($ND298/FRACAS!$AY$1*60,0), 1 )))</f>
        <v/>
      </c>
      <c r="OG298" s="347" t="str" cm="1">
        <f t="array" ref="OG298">IF($ND298=0,"",(IFERROR( (IFERROR($ND298/FRACAS!$AY$1*60,0) - SUMPRODUCT( (FRACAS!$K$5:$K$9999=OG$2) * IFERROR(FRACAS!$AN$5:$AN$9999,0) ) ) / IFERROR($ND298/FRACAS!$AY$1*60,0), 1 )))</f>
        <v/>
      </c>
      <c r="OH298" s="347" t="str" cm="1">
        <f t="array" ref="OH298">IF($ND298=0,"",(IFERROR( (IFERROR($ND298/FRACAS!$AY$1*60,0) - SUMPRODUCT( (FRACAS!$K$5:$K$9999=OH$2) * IFERROR(FRACAS!$AN$5:$AN$9999,0) ) ) / IFERROR($ND298/FRACAS!$AY$1*60,0), 1 )))</f>
        <v/>
      </c>
      <c r="OI298" s="347" t="str" cm="1">
        <f t="array" ref="OI298">IF($ND298=0,"",(IFERROR( (IFERROR($ND298/FRACAS!$AY$1*60,0) - SUMPRODUCT( (FRACAS!$K$5:$K$9999=OI$2) * IFERROR(FRACAS!$AN$5:$AN$9999,0) ) ) / IFERROR($ND298/FRACAS!$AY$1*60,0), 1 )))</f>
        <v/>
      </c>
      <c r="OJ298" s="347" t="str" cm="1">
        <f t="array" ref="OJ298">IF($ND298=0,"",(IFERROR( (IFERROR($ND298/FRACAS!$AY$1*60,0) - SUMPRODUCT( (FRACAS!$K$5:$K$9999=OJ$2) * IFERROR(FRACAS!$AN$5:$AN$9999,0) ) ) / IFERROR($ND298/FRACAS!$AY$1*60,0), 1 )))</f>
        <v/>
      </c>
      <c r="OK298" s="347" t="str" cm="1">
        <f t="array" ref="OK298">IF($ND298=0,"",(IFERROR( (IFERROR($ND298/FRACAS!$AY$1*60,0) - SUMPRODUCT( (FRACAS!$K$5:$K$9999=OK$2) * IFERROR(FRACAS!$AN$5:$AN$9999,0) ) ) / IFERROR($ND298/FRACAS!$AY$1*60,0), 1 )))</f>
        <v/>
      </c>
      <c r="OL298" s="347" t="str" cm="1">
        <f t="array" ref="OL298">IF($ND298=0,"",(IFERROR( (IFERROR($ND298/FRACAS!$AY$1*60,0) - SUMPRODUCT( (FRACAS!$K$5:$K$9999=OL$2) * IFERROR(FRACAS!$AN$5:$AN$9999,0) ) ) / IFERROR($ND298/FRACAS!$AY$1*60,0), 1 )))</f>
        <v/>
      </c>
      <c r="OM298" s="347" t="str" cm="1">
        <f t="array" ref="OM298">IF($ND298=0,"",(IFERROR( (IFERROR($ND298/FRACAS!$AY$1*60,0) - SUMPRODUCT( (FRACAS!$K$5:$K$9999=OM$2) * IFERROR(FRACAS!$AN$5:$AN$9999,0) ) ) / IFERROR($ND298/FRACAS!$AY$1*60,0), 1 )))</f>
        <v/>
      </c>
      <c r="ON298" s="347" t="str" cm="1">
        <f t="array" ref="ON298">IF($ND298=0,"",(IFERROR( (IFERROR($ND298/FRACAS!$AY$1*60,0) - SUMPRODUCT( (FRACAS!$K$5:$K$9999=ON$2) * IFERROR(FRACAS!$AN$5:$AN$9999,0) ) ) / IFERROR($ND298/FRACAS!$AY$1*60,0), 1 )))</f>
        <v/>
      </c>
    </row>
    <row r="299" spans="2:404" ht="15" customHeight="1">
      <c r="B299" s="301" t="s">
        <v>249</v>
      </c>
      <c r="C299" s="302">
        <v>47319</v>
      </c>
      <c r="D299" s="279"/>
      <c r="E299" s="279"/>
      <c r="F299" s="279"/>
      <c r="G299" s="279"/>
      <c r="H299" s="279"/>
      <c r="I299" s="279"/>
      <c r="J299" s="279"/>
      <c r="K299" s="279"/>
      <c r="L299" s="279"/>
      <c r="M299" s="280"/>
      <c r="N299" s="305"/>
      <c r="O299" s="279"/>
      <c r="P299" s="279"/>
      <c r="Q299" s="279"/>
      <c r="R299" s="279"/>
      <c r="S299" s="279"/>
      <c r="T299" s="279"/>
      <c r="U299" s="279"/>
      <c r="V299" s="279"/>
      <c r="W299" s="279"/>
      <c r="X299" s="279"/>
      <c r="Y299" s="279"/>
      <c r="Z299" s="279"/>
      <c r="AA299" s="279"/>
      <c r="AB299" s="279"/>
      <c r="AC299" s="279"/>
      <c r="AD299" s="279"/>
      <c r="AE299" s="279"/>
      <c r="AF299" s="279"/>
      <c r="AG299" s="279"/>
      <c r="AH299" s="279"/>
      <c r="AI299" s="279"/>
      <c r="AJ299" s="279"/>
      <c r="AK299" s="279"/>
      <c r="AL299" s="279"/>
      <c r="AM299" s="279"/>
      <c r="AN299" s="279"/>
      <c r="AO299" s="279"/>
      <c r="AP299" s="279"/>
      <c r="AQ299" s="279"/>
      <c r="AR299" s="279"/>
      <c r="AS299" s="279"/>
      <c r="AT299" s="279"/>
      <c r="AU299" s="279"/>
      <c r="AV299" s="279"/>
      <c r="AW299" s="279"/>
      <c r="AX299" s="279"/>
      <c r="AY299" s="279"/>
      <c r="AZ299" s="279"/>
      <c r="BA299" s="280"/>
      <c r="BB299" s="266"/>
      <c r="BD299" s="352"/>
      <c r="BE299" s="352"/>
      <c r="BF299" s="352"/>
      <c r="BG299" s="352"/>
      <c r="BH299" s="352"/>
      <c r="BI299" s="352"/>
      <c r="BJ299" s="352"/>
      <c r="BK299" s="352"/>
      <c r="BL299" s="352"/>
      <c r="BM299" s="352"/>
      <c r="BN299" s="352"/>
      <c r="BO299" s="352"/>
      <c r="BP299" s="352"/>
      <c r="BQ299" s="352"/>
      <c r="BR299" s="352"/>
      <c r="BS299" s="352"/>
      <c r="BT299" s="352"/>
      <c r="BU299" s="352"/>
      <c r="BV299" s="352"/>
      <c r="BW299" s="352"/>
      <c r="BX299" s="352"/>
      <c r="BY299" s="352"/>
      <c r="BZ299" s="352"/>
      <c r="CA299" s="352"/>
      <c r="CB299" s="352"/>
      <c r="CC299" s="352"/>
      <c r="CD299" s="352"/>
      <c r="CE299" s="352"/>
      <c r="CF299" s="352"/>
      <c r="CG299" s="352"/>
      <c r="CH299" s="352"/>
      <c r="CI299" s="352"/>
      <c r="CJ299" s="352"/>
      <c r="CK299" s="352"/>
      <c r="CL299" s="352"/>
      <c r="CM299" s="352"/>
      <c r="CN299" s="352"/>
      <c r="CO299" s="352"/>
      <c r="CP299" s="352"/>
      <c r="CQ299" s="352"/>
      <c r="CR299" s="352"/>
      <c r="CS299" s="352"/>
      <c r="CT299" s="352"/>
      <c r="CU299" s="352"/>
      <c r="CV299" s="352"/>
      <c r="CW299" s="352"/>
      <c r="CX299" s="352"/>
      <c r="CY299" s="352"/>
      <c r="CZ299" s="352"/>
      <c r="DA299" s="352"/>
      <c r="DC299" s="266">
        <f t="shared" si="24"/>
        <v>0</v>
      </c>
      <c r="DD299" s="302" t="str">
        <f t="shared" si="25"/>
        <v/>
      </c>
      <c r="DE299" s="328" t="str">
        <f>IF(D299&gt; 0,(COUNTIFS(FRACAS!$B$5:$B$9997, D$4, FRACAS!$D$5:$D$9997, "&lt;="&amp;D299)), "" )</f>
        <v/>
      </c>
      <c r="DF299" s="282" t="str">
        <f>IF(E299&gt; 0,(COUNTIFS(FRACAS!$B$5:$B$9997, E$4, FRACAS!$D$5:$D$9997, "&lt;="&amp;E299)), "" )</f>
        <v/>
      </c>
      <c r="DG299" s="282" t="str">
        <f>IF(F299&gt; 0,(COUNTIFS(FRACAS!$B$5:$B$9997, F$4, FRACAS!$D$5:$D$9997, "&lt;="&amp;F299)), "" )</f>
        <v/>
      </c>
      <c r="DH299" s="282" t="str">
        <f>IF(G299&gt; 0,(COUNTIFS(FRACAS!$B$5:$B$9997, G$4, FRACAS!$D$5:$D$9997, "&lt;="&amp;G299)), "" )</f>
        <v/>
      </c>
      <c r="DI299" s="282" t="str">
        <f>IF(H299&gt; 0,(COUNTIFS(FRACAS!$B$5:$B$9997, H$4, FRACAS!$D$5:$D$9997, "&lt;="&amp;H299)), "" )</f>
        <v/>
      </c>
      <c r="DJ299" s="282" t="str">
        <f>IF(I299&gt; 0,(COUNTIFS(FRACAS!$B$5:$B$9997, I$4, FRACAS!$D$5:$D$9997, "&lt;="&amp;I299)), "" )</f>
        <v/>
      </c>
      <c r="DK299" s="282" t="str">
        <f>IF(J299&gt; 0,(COUNTIFS(FRACAS!$B$5:$B$9997, J$4, FRACAS!$D$5:$D$9997, "&lt;="&amp;J299)), "" )</f>
        <v/>
      </c>
      <c r="DL299" s="282" t="str">
        <f>IF(K299&gt; 0,(COUNTIFS(FRACAS!$B$5:$B$9997, K$4, FRACAS!$D$5:$D$9997, "&lt;="&amp;K299)), "" )</f>
        <v/>
      </c>
      <c r="DM299" s="282" t="str">
        <f>IF(L299&gt; 0,(COUNTIFS(FRACAS!$B$5:$B$9997, L$4, FRACAS!$D$5:$D$9997, "&lt;="&amp;L299)), "" )</f>
        <v/>
      </c>
      <c r="DN299" s="282" t="str">
        <f>IF(M299&gt; 0,(COUNTIFS(FRACAS!$B$5:$B$9997, M$4, FRACAS!$D$5:$D$9997, "&lt;="&amp;M299)), "" )</f>
        <v/>
      </c>
      <c r="DO299" s="308"/>
      <c r="DP299" s="276"/>
      <c r="DQ299" s="276"/>
      <c r="DR299" s="276"/>
      <c r="DS299" s="276"/>
      <c r="DT299" s="276"/>
      <c r="DU299" s="276"/>
      <c r="DV299" s="276"/>
      <c r="DW299" s="276"/>
      <c r="DX299" s="276"/>
      <c r="DY299" s="276"/>
      <c r="DZ299" s="276"/>
      <c r="EA299" s="276"/>
      <c r="EB299" s="276"/>
      <c r="EC299" s="276"/>
      <c r="ED299" s="276"/>
      <c r="EE299" s="276"/>
      <c r="EF299" s="276"/>
      <c r="EG299" s="276"/>
      <c r="EH299" s="276"/>
      <c r="EI299" s="276"/>
      <c r="EJ299" s="276"/>
      <c r="EK299" s="276"/>
      <c r="EL299" s="276"/>
      <c r="EM299" s="276"/>
      <c r="EN299" s="276"/>
      <c r="EO299" s="276"/>
      <c r="EP299" s="276"/>
      <c r="EQ299" s="276"/>
      <c r="ER299" s="276"/>
      <c r="ES299" s="276"/>
      <c r="ET299" s="276"/>
      <c r="EU299" s="276"/>
      <c r="EV299" s="276"/>
      <c r="EW299" s="276"/>
      <c r="EX299" s="276"/>
      <c r="EY299" s="276"/>
      <c r="EZ299" s="276"/>
      <c r="FA299" s="276"/>
      <c r="FB299" s="277"/>
      <c r="JN299" s="310"/>
      <c r="JO299" s="309"/>
      <c r="JP299" s="309"/>
      <c r="JQ299" s="309"/>
      <c r="JR299" s="309"/>
      <c r="JS299" s="309"/>
      <c r="JT299" s="309"/>
      <c r="JU299" s="309"/>
      <c r="JV299" s="309"/>
      <c r="JW299" s="309"/>
      <c r="JX299" s="309"/>
      <c r="JY299" s="309"/>
      <c r="JZ299" s="309"/>
      <c r="KA299" s="309"/>
      <c r="KB299" s="309"/>
      <c r="KC299" s="309"/>
      <c r="KD299" s="309"/>
      <c r="KE299" s="309"/>
      <c r="KF299" s="309"/>
      <c r="KG299" s="309"/>
      <c r="KH299" s="309"/>
      <c r="KI299" s="309"/>
      <c r="KJ299" s="309"/>
      <c r="KK299" s="309"/>
      <c r="KL299" s="309"/>
      <c r="KM299" s="309"/>
      <c r="KN299" s="309"/>
      <c r="KO299" s="309"/>
      <c r="KP299" s="309"/>
      <c r="KQ299" s="309"/>
      <c r="KR299" s="309"/>
      <c r="KS299" s="309"/>
      <c r="KT299" s="309"/>
      <c r="KU299" s="309"/>
      <c r="KV299" s="309"/>
      <c r="KW299" s="309"/>
      <c r="KX299" s="309"/>
      <c r="KY299" s="309"/>
      <c r="KZ299" s="309"/>
      <c r="LA299" s="309"/>
      <c r="LC299" s="302" t="str">
        <f t="shared" si="27"/>
        <v/>
      </c>
      <c r="LD299" s="354" t="str" cm="1">
        <f t="array" ref="LD299">IFERROR(
    (((D299/FRACAS!$AY$1)*60))
    /
    (((D299/FRACAS!$AY$1)*60) + SUMPRODUCT((FRACAS!$B$5:$B$9997=D$4)*(FRACAS!$D$5:$D$9997&lt;=D299)*(IFERROR(FRACAS!$AM$5:$AM$9997,0)))
    ),"")</f>
        <v/>
      </c>
      <c r="LE299" s="354" t="str" cm="1">
        <f t="array" ref="LE299">IFERROR(
    (((E299/FRACAS!$AY$1)*60))
    /
    (((E299/FRACAS!$AY$1)*60) + SUMPRODUCT((FRACAS!$B$5:$B$9997=E$4)*(FRACAS!$D$5:$D$9997&lt;=E299)*(IFERROR(FRACAS!$AM$5:$AM$9997,0)))
    ),"")</f>
        <v/>
      </c>
      <c r="LF299" s="354" t="str" cm="1">
        <f t="array" ref="LF299">IFERROR(
    (((F299/FRACAS!$AY$1)*60))
    /
    (((F299/FRACAS!$AY$1)*60) + SUMPRODUCT((FRACAS!$B$5:$B$9997=F$4)*(FRACAS!$D$5:$D$9997&lt;=F299)*(IFERROR(FRACAS!$AM$5:$AM$9997,0)))
    ),"")</f>
        <v/>
      </c>
      <c r="LG299" s="354" t="str" cm="1">
        <f t="array" ref="LG299">IFERROR(
    (((G299/FRACAS!$AY$1)*60))
    /
    (((G299/FRACAS!$AY$1)*60) + SUMPRODUCT((FRACAS!$B$5:$B$9997=G$4)*(FRACAS!$D$5:$D$9997&lt;=G299)*(IFERROR(FRACAS!$AM$5:$AM$9997,0)))
    ),"")</f>
        <v/>
      </c>
      <c r="LH299" s="354" t="str" cm="1">
        <f t="array" ref="LH299">IFERROR(
    (((H299/FRACAS!$AY$1)*60))
    /
    (((H299/FRACAS!$AY$1)*60) + SUMPRODUCT((FRACAS!$B$5:$B$9997=H$4)*(FRACAS!$D$5:$D$9997&lt;=H299)*(IFERROR(FRACAS!$AM$5:$AM$9997,0)))
    ),"")</f>
        <v/>
      </c>
      <c r="LI299" s="354" t="str" cm="1">
        <f t="array" ref="LI299">IFERROR(
    (((I299/FRACAS!$AY$1)*60))
    /
    (((I299/FRACAS!$AY$1)*60) + SUMPRODUCT((FRACAS!$B$5:$B$9997=I$4)*(FRACAS!$D$5:$D$9997&lt;=I299)*(IFERROR(FRACAS!$AM$5:$AM$9997,0)))
    ),"")</f>
        <v/>
      </c>
      <c r="LJ299" s="354" t="str" cm="1">
        <f t="array" ref="LJ299">IFERROR(
    (((J299/FRACAS!$AY$1)*60))
    /
    (((J299/FRACAS!$AY$1)*60) + SUMPRODUCT((FRACAS!$B$5:$B$9997=J$4)*(FRACAS!$D$5:$D$9997&lt;=J299)*(IFERROR(FRACAS!$AM$5:$AM$9997,0)))
    ),"")</f>
        <v/>
      </c>
      <c r="LK299" s="354" t="str" cm="1">
        <f t="array" ref="LK299">IFERROR(
    (((K299/FRACAS!$AY$1)*60))
    /
    (((K299/FRACAS!$AY$1)*60) + SUMPRODUCT((FRACAS!$B$5:$B$9997=K$4)*(FRACAS!$D$5:$D$9997&lt;=K299)*(IFERROR(FRACAS!$AM$5:$AM$9997,0)))
    ),"")</f>
        <v/>
      </c>
      <c r="LL299" s="354" t="str" cm="1">
        <f t="array" ref="LL299">IFERROR(
    (((L299/FRACAS!$AY$1)*60))
    /
    (((L299/FRACAS!$AY$1)*60) + SUMPRODUCT((FRACAS!$B$5:$B$9997=L$4)*(FRACAS!$D$5:$D$9997&lt;=L299)*(IFERROR(FRACAS!$AM$5:$AM$9997,0)))
    ),"")</f>
        <v/>
      </c>
      <c r="LM299" s="354" t="str" cm="1">
        <f t="array" ref="LM299">IFERROR(
    (((M299/FRACAS!$AY$1)*60))
    /
    (((M299/FRACAS!$AY$1)*60) + SUMPRODUCT((FRACAS!$B$5:$B$9997=M$4)*(FRACAS!$D$5:$D$9997&lt;=M299)*(IFERROR(FRACAS!$AM$5:$AM$9997,0)))
    ),"")</f>
        <v/>
      </c>
      <c r="LN299" s="308"/>
      <c r="LO299" s="276"/>
      <c r="LP299" s="276"/>
      <c r="LQ299" s="276"/>
      <c r="LR299" s="276"/>
      <c r="LS299" s="276"/>
      <c r="LT299" s="276"/>
      <c r="LU299" s="276"/>
      <c r="LV299" s="276"/>
      <c r="LW299" s="276"/>
      <c r="LX299" s="276"/>
      <c r="LY299" s="276"/>
      <c r="LZ299" s="276"/>
      <c r="MA299" s="276"/>
      <c r="MB299" s="276"/>
      <c r="MC299" s="276"/>
      <c r="MD299" s="276"/>
      <c r="ME299" s="276"/>
      <c r="MF299" s="276"/>
      <c r="MG299" s="276"/>
      <c r="MH299" s="276"/>
      <c r="MI299" s="276"/>
      <c r="MJ299" s="276"/>
      <c r="MK299" s="276"/>
      <c r="ML299" s="276"/>
      <c r="MM299" s="276"/>
      <c r="MN299" s="276"/>
      <c r="MO299" s="276"/>
      <c r="MP299" s="276"/>
      <c r="MQ299" s="276"/>
      <c r="MR299" s="276"/>
      <c r="MS299" s="276"/>
      <c r="MT299" s="276"/>
      <c r="MU299" s="276"/>
      <c r="MV299" s="276"/>
      <c r="MW299" s="276"/>
      <c r="MX299" s="276"/>
      <c r="MY299" s="276"/>
      <c r="MZ299" s="276"/>
      <c r="NA299" s="277"/>
      <c r="ND299" s="345">
        <f t="shared" si="28"/>
        <v>0</v>
      </c>
      <c r="NE299" s="346" t="str">
        <f t="shared" si="26"/>
        <v/>
      </c>
      <c r="NF299" s="347" t="str" cm="1">
        <f t="array" ref="NF299">IF($ND299=0,"",(IFERROR( (IFERROR($ND299/FRACAS!$AY$1*60,0) - SUMPRODUCT( (FRACAS!$K$5:$K$9999=NF$2) * IFERROR(FRACAS!$AN$5:$AN$9999,0) ) ) / IFERROR($ND299/FRACAS!$AY$1*60,0), 1 )))</f>
        <v/>
      </c>
      <c r="NG299" s="347" t="str" cm="1">
        <f t="array" ref="NG299">IF($ND299=0,"",(IFERROR( (IFERROR($ND299/FRACAS!$AY$1*60,0) - SUMPRODUCT( (FRACAS!$K$5:$K$9999=NG$2) * IFERROR(FRACAS!$AN$5:$AN$9999,0) ) ) / IFERROR($ND299/FRACAS!$AY$1*60,0), 1 )))</f>
        <v/>
      </c>
      <c r="NH299" s="347" t="str" cm="1">
        <f t="array" ref="NH299">IF($ND299=0,"",(IFERROR( (IFERROR($ND299/FRACAS!$AY$1*60,0) - SUMPRODUCT( (FRACAS!$K$5:$K$9999=NH$2) * IFERROR(FRACAS!$AN$5:$AN$9999,0) ) ) / IFERROR($ND299/FRACAS!$AY$1*60,0), 1 )))</f>
        <v/>
      </c>
      <c r="NI299" s="347" t="str" cm="1">
        <f t="array" ref="NI299">IF($ND299=0,"",(IFERROR( (IFERROR($ND299/FRACAS!$AY$1*60,0) - SUMPRODUCT( (FRACAS!$K$5:$K$9999=NI$2) * IFERROR(FRACAS!$AN$5:$AN$9999,0) ) ) / IFERROR($ND299/FRACAS!$AY$1*60,0), 1 )))</f>
        <v/>
      </c>
      <c r="NJ299" s="347" t="str" cm="1">
        <f t="array" ref="NJ299">IF($ND299=0,"",(IFERROR( (IFERROR($ND299/FRACAS!$AY$1*60,0) - SUMPRODUCT( (FRACAS!$K$5:$K$9999=NJ$2) * IFERROR(FRACAS!$AN$5:$AN$9999,0) ) ) / IFERROR($ND299/FRACAS!$AY$1*60,0), 1 )))</f>
        <v/>
      </c>
      <c r="NK299" s="347" t="str" cm="1">
        <f t="array" ref="NK299">IF($ND299=0,"",(IFERROR( (IFERROR($ND299/FRACAS!$AY$1*60,0) - SUMPRODUCT( (FRACAS!$K$5:$K$9999=NK$2) * IFERROR(FRACAS!$AN$5:$AN$9999,0) ) ) / IFERROR($ND299/FRACAS!$AY$1*60,0), 1 )))</f>
        <v/>
      </c>
      <c r="NL299" s="347" t="str" cm="1">
        <f t="array" ref="NL299">IF($ND299=0,"",(IFERROR( (IFERROR($ND299/FRACAS!$AY$1*60,0) - SUMPRODUCT( (FRACAS!$K$5:$K$9999=NL$2) * IFERROR(FRACAS!$AN$5:$AN$9999,0) ) ) / IFERROR($ND299/FRACAS!$AY$1*60,0), 1 )))</f>
        <v/>
      </c>
      <c r="NM299" s="347" t="str" cm="1">
        <f t="array" ref="NM299">IF($ND299=0,"",(IFERROR( (IFERROR($ND299/FRACAS!$AY$1*60,0) - SUMPRODUCT( (FRACAS!$K$5:$K$9999=NM$2) * IFERROR(FRACAS!$AN$5:$AN$9999,0) ) ) / IFERROR($ND299/FRACAS!$AY$1*60,0), 1 )))</f>
        <v/>
      </c>
      <c r="NN299" s="347" t="str" cm="1">
        <f t="array" ref="NN299">IF($ND299=0,"",(IFERROR( (IFERROR($ND299/FRACAS!$AY$1*60,0) - SUMPRODUCT( (FRACAS!$K$5:$K$9999=NN$2) * IFERROR(FRACAS!$AN$5:$AN$9999,0) ) ) / IFERROR($ND299/FRACAS!$AY$1*60,0), 1 )))</f>
        <v/>
      </c>
      <c r="NO299" s="347" t="str" cm="1">
        <f t="array" ref="NO299">IF($ND299=0,"",(IFERROR( (IFERROR($ND299/FRACAS!$AY$1*60,0) - SUMPRODUCT( (FRACAS!$K$5:$K$9999=NO$2) * IFERROR(FRACAS!$AN$5:$AN$9999,0) ) ) / IFERROR($ND299/FRACAS!$AY$1*60,0), 1 )))</f>
        <v/>
      </c>
      <c r="NP299" s="347" t="str" cm="1">
        <f t="array" ref="NP299">IF($ND299=0,"",(IFERROR( (IFERROR($ND299/FRACAS!$AY$1*60,0) - SUMPRODUCT( (FRACAS!$K$5:$K$9999=NP$2) * IFERROR(FRACAS!$AN$5:$AN$9999,0) ) ) / IFERROR($ND299/FRACAS!$AY$1*60,0), 1 )))</f>
        <v/>
      </c>
      <c r="NQ299" s="347" t="str" cm="1">
        <f t="array" ref="NQ299">IF($ND299=0,"",(IFERROR( (IFERROR($ND299/FRACAS!$AY$1*60,0) - SUMPRODUCT( (FRACAS!$K$5:$K$9999=NQ$2) * IFERROR(FRACAS!$AN$5:$AN$9999,0) ) ) / IFERROR($ND299/FRACAS!$AY$1*60,0), 1 )))</f>
        <v/>
      </c>
      <c r="NR299" s="347" t="str" cm="1">
        <f t="array" ref="NR299">IF($ND299=0,"",(IFERROR( (IFERROR($ND299/FRACAS!$AY$1*60,0) - SUMPRODUCT( (FRACAS!$K$5:$K$9999=NR$2) * IFERROR(FRACAS!$AN$5:$AN$9999,0) ) ) / IFERROR($ND299/FRACAS!$AY$1*60,0), 1 )))</f>
        <v/>
      </c>
      <c r="NS299" s="347" t="str" cm="1">
        <f t="array" ref="NS299">IF($ND299=0,"",(IFERROR( (IFERROR($ND299/FRACAS!$AY$1*60,0) - SUMPRODUCT( (FRACAS!$K$5:$K$9999=NS$2) * IFERROR(FRACAS!$AN$5:$AN$9999,0) ) ) / IFERROR($ND299/FRACAS!$AY$1*60,0), 1 )))</f>
        <v/>
      </c>
      <c r="NT299" s="347" t="str" cm="1">
        <f t="array" ref="NT299">IF($ND299=0,"",(IFERROR( (IFERROR($ND299/FRACAS!$AY$1*60,0) - SUMPRODUCT( (FRACAS!$K$5:$K$9999=NT$2) * IFERROR(FRACAS!$AN$5:$AN$9999,0) ) ) / IFERROR($ND299/FRACAS!$AY$1*60,0), 1 )))</f>
        <v/>
      </c>
      <c r="NU299" s="347" t="str" cm="1">
        <f t="array" ref="NU299">IF($ND299=0,"",(IFERROR( (IFERROR($ND299/FRACAS!$AY$1*60,0) - SUMPRODUCT( (FRACAS!$K$5:$K$9999=NU$2) * IFERROR(FRACAS!$AN$5:$AN$9999,0) ) ) / IFERROR($ND299/FRACAS!$AY$1*60,0), 1 )))</f>
        <v/>
      </c>
      <c r="NV299" s="347" t="str" cm="1">
        <f t="array" ref="NV299">IF($ND299=0,"",(IFERROR( (IFERROR($ND299/FRACAS!$AY$1*60,0) - SUMPRODUCT( (FRACAS!$K$5:$K$9999=NV$2) * IFERROR(FRACAS!$AN$5:$AN$9999,0) ) ) / IFERROR($ND299/FRACAS!$AY$1*60,0), 1 )))</f>
        <v/>
      </c>
      <c r="NW299" s="347" t="str" cm="1">
        <f t="array" ref="NW299">IF($ND299=0,"",(IFERROR( (IFERROR($ND299/FRACAS!$AY$1*60,0) - SUMPRODUCT( (FRACAS!$K$5:$K$9999=NW$2) * IFERROR(FRACAS!$AN$5:$AN$9999,0) ) ) / IFERROR($ND299/FRACAS!$AY$1*60,0), 1 )))</f>
        <v/>
      </c>
      <c r="NX299" s="347" t="str" cm="1">
        <f t="array" ref="NX299">IF($ND299=0,"",(IFERROR( (IFERROR($ND299/FRACAS!$AY$1*60,0) - SUMPRODUCT( (FRACAS!$K$5:$K$9999=NX$2) * IFERROR(FRACAS!$AN$5:$AN$9999,0) ) ) / IFERROR($ND299/FRACAS!$AY$1*60,0), 1 )))</f>
        <v/>
      </c>
      <c r="NY299" s="347" t="str" cm="1">
        <f t="array" ref="NY299">IF($ND299=0,"",(IFERROR( (IFERROR($ND299/FRACAS!$AY$1*60,0) - SUMPRODUCT( (FRACAS!$K$5:$K$9999=NY$2) * IFERROR(FRACAS!$AN$5:$AN$9999,0) ) ) / IFERROR($ND299/FRACAS!$AY$1*60,0), 1 )))</f>
        <v/>
      </c>
      <c r="NZ299" s="347" t="str" cm="1">
        <f t="array" ref="NZ299">IF($ND299=0,"",(IFERROR( (IFERROR($ND299/FRACAS!$AY$1*60,0) - SUMPRODUCT( (FRACAS!$K$5:$K$9999=NZ$2) * IFERROR(FRACAS!$AN$5:$AN$9999,0) ) ) / IFERROR($ND299/FRACAS!$AY$1*60,0), 1 )))</f>
        <v/>
      </c>
      <c r="OA299" s="347" t="str" cm="1">
        <f t="array" ref="OA299">IF($ND299=0,"",(IFERROR( (IFERROR($ND299/FRACAS!$AY$1*60,0) - SUMPRODUCT( (FRACAS!$K$5:$K$9999=OA$2) * IFERROR(FRACAS!$AN$5:$AN$9999,0) ) ) / IFERROR($ND299/FRACAS!$AY$1*60,0), 1 )))</f>
        <v/>
      </c>
      <c r="OB299" s="347" t="str" cm="1">
        <f t="array" ref="OB299">IF($ND299=0,"",(IFERROR( (IFERROR($ND299/FRACAS!$AY$1*60,0) - SUMPRODUCT( (FRACAS!$K$5:$K$9999=OB$2) * IFERROR(FRACAS!$AN$5:$AN$9999,0) ) ) / IFERROR($ND299/FRACAS!$AY$1*60,0), 1 )))</f>
        <v/>
      </c>
      <c r="OC299" s="347" t="str" cm="1">
        <f t="array" ref="OC299">IF($ND299=0,"",(IFERROR( (IFERROR($ND299/FRACAS!$AY$1*60,0) - SUMPRODUCT( (FRACAS!$K$5:$K$9999=OC$2) * IFERROR(FRACAS!$AN$5:$AN$9999,0) ) ) / IFERROR($ND299/FRACAS!$AY$1*60,0), 1 )))</f>
        <v/>
      </c>
      <c r="OD299" s="347" t="str" cm="1">
        <f t="array" ref="OD299">IF($ND299=0,"",(IFERROR( (IFERROR($ND299/FRACAS!$AY$1*60,0) - SUMPRODUCT( (FRACAS!$K$5:$K$9999=OD$2) * IFERROR(FRACAS!$AN$5:$AN$9999,0) ) ) / IFERROR($ND299/FRACAS!$AY$1*60,0), 1 )))</f>
        <v/>
      </c>
      <c r="OE299" s="347" t="str" cm="1">
        <f t="array" ref="OE299">IF($ND299=0,"",(IFERROR( (IFERROR($ND299/FRACAS!$AY$1*60,0) - SUMPRODUCT( (FRACAS!$K$5:$K$9999=OE$2) * IFERROR(FRACAS!$AN$5:$AN$9999,0) ) ) / IFERROR($ND299/FRACAS!$AY$1*60,0), 1 )))</f>
        <v/>
      </c>
      <c r="OF299" s="347" t="str" cm="1">
        <f t="array" ref="OF299">IF($ND299=0,"",(IFERROR( (IFERROR($ND299/FRACAS!$AY$1*60,0) - SUMPRODUCT( (FRACAS!$K$5:$K$9999=OF$2) * IFERROR(FRACAS!$AN$5:$AN$9999,0) ) ) / IFERROR($ND299/FRACAS!$AY$1*60,0), 1 )))</f>
        <v/>
      </c>
      <c r="OG299" s="347" t="str" cm="1">
        <f t="array" ref="OG299">IF($ND299=0,"",(IFERROR( (IFERROR($ND299/FRACAS!$AY$1*60,0) - SUMPRODUCT( (FRACAS!$K$5:$K$9999=OG$2) * IFERROR(FRACAS!$AN$5:$AN$9999,0) ) ) / IFERROR($ND299/FRACAS!$AY$1*60,0), 1 )))</f>
        <v/>
      </c>
      <c r="OH299" s="347" t="str" cm="1">
        <f t="array" ref="OH299">IF($ND299=0,"",(IFERROR( (IFERROR($ND299/FRACAS!$AY$1*60,0) - SUMPRODUCT( (FRACAS!$K$5:$K$9999=OH$2) * IFERROR(FRACAS!$AN$5:$AN$9999,0) ) ) / IFERROR($ND299/FRACAS!$AY$1*60,0), 1 )))</f>
        <v/>
      </c>
      <c r="OI299" s="347" t="str" cm="1">
        <f t="array" ref="OI299">IF($ND299=0,"",(IFERROR( (IFERROR($ND299/FRACAS!$AY$1*60,0) - SUMPRODUCT( (FRACAS!$K$5:$K$9999=OI$2) * IFERROR(FRACAS!$AN$5:$AN$9999,0) ) ) / IFERROR($ND299/FRACAS!$AY$1*60,0), 1 )))</f>
        <v/>
      </c>
      <c r="OJ299" s="347" t="str" cm="1">
        <f t="array" ref="OJ299">IF($ND299=0,"",(IFERROR( (IFERROR($ND299/FRACAS!$AY$1*60,0) - SUMPRODUCT( (FRACAS!$K$5:$K$9999=OJ$2) * IFERROR(FRACAS!$AN$5:$AN$9999,0) ) ) / IFERROR($ND299/FRACAS!$AY$1*60,0), 1 )))</f>
        <v/>
      </c>
      <c r="OK299" s="347" t="str" cm="1">
        <f t="array" ref="OK299">IF($ND299=0,"",(IFERROR( (IFERROR($ND299/FRACAS!$AY$1*60,0) - SUMPRODUCT( (FRACAS!$K$5:$K$9999=OK$2) * IFERROR(FRACAS!$AN$5:$AN$9999,0) ) ) / IFERROR($ND299/FRACAS!$AY$1*60,0), 1 )))</f>
        <v/>
      </c>
      <c r="OL299" s="347" t="str" cm="1">
        <f t="array" ref="OL299">IF($ND299=0,"",(IFERROR( (IFERROR($ND299/FRACAS!$AY$1*60,0) - SUMPRODUCT( (FRACAS!$K$5:$K$9999=OL$2) * IFERROR(FRACAS!$AN$5:$AN$9999,0) ) ) / IFERROR($ND299/FRACAS!$AY$1*60,0), 1 )))</f>
        <v/>
      </c>
      <c r="OM299" s="347" t="str" cm="1">
        <f t="array" ref="OM299">IF($ND299=0,"",(IFERROR( (IFERROR($ND299/FRACAS!$AY$1*60,0) - SUMPRODUCT( (FRACAS!$K$5:$K$9999=OM$2) * IFERROR(FRACAS!$AN$5:$AN$9999,0) ) ) / IFERROR($ND299/FRACAS!$AY$1*60,0), 1 )))</f>
        <v/>
      </c>
      <c r="ON299" s="347" t="str" cm="1">
        <f t="array" ref="ON299">IF($ND299=0,"",(IFERROR( (IFERROR($ND299/FRACAS!$AY$1*60,0) - SUMPRODUCT( (FRACAS!$K$5:$K$9999=ON$2) * IFERROR(FRACAS!$AN$5:$AN$9999,0) ) ) / IFERROR($ND299/FRACAS!$AY$1*60,0), 1 )))</f>
        <v/>
      </c>
    </row>
    <row r="300" spans="2:404" ht="15" customHeight="1">
      <c r="B300" s="301" t="s">
        <v>250</v>
      </c>
      <c r="C300" s="302">
        <v>47326</v>
      </c>
      <c r="D300" s="279"/>
      <c r="E300" s="279"/>
      <c r="F300" s="279"/>
      <c r="G300" s="279"/>
      <c r="H300" s="279"/>
      <c r="I300" s="279"/>
      <c r="J300" s="279"/>
      <c r="K300" s="279"/>
      <c r="L300" s="279"/>
      <c r="M300" s="280"/>
      <c r="N300" s="305"/>
      <c r="O300" s="279"/>
      <c r="P300" s="279"/>
      <c r="Q300" s="279"/>
      <c r="R300" s="279"/>
      <c r="S300" s="279"/>
      <c r="T300" s="279"/>
      <c r="U300" s="279"/>
      <c r="V300" s="279"/>
      <c r="W300" s="279"/>
      <c r="X300" s="279"/>
      <c r="Y300" s="279"/>
      <c r="Z300" s="279"/>
      <c r="AA300" s="279"/>
      <c r="AB300" s="279"/>
      <c r="AC300" s="279"/>
      <c r="AD300" s="279"/>
      <c r="AE300" s="279"/>
      <c r="AF300" s="279"/>
      <c r="AG300" s="279"/>
      <c r="AH300" s="279"/>
      <c r="AI300" s="279"/>
      <c r="AJ300" s="279"/>
      <c r="AK300" s="279"/>
      <c r="AL300" s="279"/>
      <c r="AM300" s="279"/>
      <c r="AN300" s="279"/>
      <c r="AO300" s="279"/>
      <c r="AP300" s="279"/>
      <c r="AQ300" s="279"/>
      <c r="AR300" s="279"/>
      <c r="AS300" s="279"/>
      <c r="AT300" s="279"/>
      <c r="AU300" s="279"/>
      <c r="AV300" s="279"/>
      <c r="AW300" s="279"/>
      <c r="AX300" s="279"/>
      <c r="AY300" s="279"/>
      <c r="AZ300" s="279"/>
      <c r="BA300" s="280"/>
      <c r="BB300" s="266"/>
      <c r="BD300" s="352"/>
      <c r="BE300" s="352"/>
      <c r="BF300" s="352"/>
      <c r="BG300" s="352"/>
      <c r="BH300" s="352"/>
      <c r="BI300" s="352"/>
      <c r="BJ300" s="352"/>
      <c r="BK300" s="352"/>
      <c r="BL300" s="352"/>
      <c r="BM300" s="352"/>
      <c r="BN300" s="352"/>
      <c r="BO300" s="352"/>
      <c r="BP300" s="352"/>
      <c r="BQ300" s="352"/>
      <c r="BR300" s="352"/>
      <c r="BS300" s="352"/>
      <c r="BT300" s="352"/>
      <c r="BU300" s="352"/>
      <c r="BV300" s="352"/>
      <c r="BW300" s="352"/>
      <c r="BX300" s="352"/>
      <c r="BY300" s="352"/>
      <c r="BZ300" s="352"/>
      <c r="CA300" s="352"/>
      <c r="CB300" s="352"/>
      <c r="CC300" s="352"/>
      <c r="CD300" s="352"/>
      <c r="CE300" s="352"/>
      <c r="CF300" s="352"/>
      <c r="CG300" s="352"/>
      <c r="CH300" s="352"/>
      <c r="CI300" s="352"/>
      <c r="CJ300" s="352"/>
      <c r="CK300" s="352"/>
      <c r="CL300" s="352"/>
      <c r="CM300" s="352"/>
      <c r="CN300" s="352"/>
      <c r="CO300" s="352"/>
      <c r="CP300" s="352"/>
      <c r="CQ300" s="352"/>
      <c r="CR300" s="352"/>
      <c r="CS300" s="352"/>
      <c r="CT300" s="352"/>
      <c r="CU300" s="352"/>
      <c r="CV300" s="352"/>
      <c r="CW300" s="352"/>
      <c r="CX300" s="352"/>
      <c r="CY300" s="352"/>
      <c r="CZ300" s="352"/>
      <c r="DA300" s="352"/>
      <c r="DC300" s="266">
        <f t="shared" si="24"/>
        <v>0</v>
      </c>
      <c r="DD300" s="302" t="str">
        <f t="shared" si="25"/>
        <v/>
      </c>
      <c r="DE300" s="328" t="str">
        <f>IF(D300&gt; 0,(COUNTIFS(FRACAS!$B$5:$B$9997, D$4, FRACAS!$D$5:$D$9997, "&lt;="&amp;D300)), "" )</f>
        <v/>
      </c>
      <c r="DF300" s="282" t="str">
        <f>IF(E300&gt; 0,(COUNTIFS(FRACAS!$B$5:$B$9997, E$4, FRACAS!$D$5:$D$9997, "&lt;="&amp;E300)), "" )</f>
        <v/>
      </c>
      <c r="DG300" s="282" t="str">
        <f>IF(F300&gt; 0,(COUNTIFS(FRACAS!$B$5:$B$9997, F$4, FRACAS!$D$5:$D$9997, "&lt;="&amp;F300)), "" )</f>
        <v/>
      </c>
      <c r="DH300" s="282" t="str">
        <f>IF(G300&gt; 0,(COUNTIFS(FRACAS!$B$5:$B$9997, G$4, FRACAS!$D$5:$D$9997, "&lt;="&amp;G300)), "" )</f>
        <v/>
      </c>
      <c r="DI300" s="282" t="str">
        <f>IF(H300&gt; 0,(COUNTIFS(FRACAS!$B$5:$B$9997, H$4, FRACAS!$D$5:$D$9997, "&lt;="&amp;H300)), "" )</f>
        <v/>
      </c>
      <c r="DJ300" s="282" t="str">
        <f>IF(I300&gt; 0,(COUNTIFS(FRACAS!$B$5:$B$9997, I$4, FRACAS!$D$5:$D$9997, "&lt;="&amp;I300)), "" )</f>
        <v/>
      </c>
      <c r="DK300" s="282" t="str">
        <f>IF(J300&gt; 0,(COUNTIFS(FRACAS!$B$5:$B$9997, J$4, FRACAS!$D$5:$D$9997, "&lt;="&amp;J300)), "" )</f>
        <v/>
      </c>
      <c r="DL300" s="282" t="str">
        <f>IF(K300&gt; 0,(COUNTIFS(FRACAS!$B$5:$B$9997, K$4, FRACAS!$D$5:$D$9997, "&lt;="&amp;K300)), "" )</f>
        <v/>
      </c>
      <c r="DM300" s="282" t="str">
        <f>IF(L300&gt; 0,(COUNTIFS(FRACAS!$B$5:$B$9997, L$4, FRACAS!$D$5:$D$9997, "&lt;="&amp;L300)), "" )</f>
        <v/>
      </c>
      <c r="DN300" s="282" t="str">
        <f>IF(M300&gt; 0,(COUNTIFS(FRACAS!$B$5:$B$9997, M$4, FRACAS!$D$5:$D$9997, "&lt;="&amp;M300)), "" )</f>
        <v/>
      </c>
      <c r="DO300" s="308"/>
      <c r="DP300" s="276"/>
      <c r="DQ300" s="276"/>
      <c r="DR300" s="276"/>
      <c r="DS300" s="276"/>
      <c r="DT300" s="276"/>
      <c r="DU300" s="276"/>
      <c r="DV300" s="276"/>
      <c r="DW300" s="276"/>
      <c r="DX300" s="276"/>
      <c r="DY300" s="276"/>
      <c r="DZ300" s="276"/>
      <c r="EA300" s="276"/>
      <c r="EB300" s="276"/>
      <c r="EC300" s="276"/>
      <c r="ED300" s="276"/>
      <c r="EE300" s="276"/>
      <c r="EF300" s="276"/>
      <c r="EG300" s="276"/>
      <c r="EH300" s="276"/>
      <c r="EI300" s="276"/>
      <c r="EJ300" s="276"/>
      <c r="EK300" s="276"/>
      <c r="EL300" s="276"/>
      <c r="EM300" s="276"/>
      <c r="EN300" s="276"/>
      <c r="EO300" s="276"/>
      <c r="EP300" s="276"/>
      <c r="EQ300" s="276"/>
      <c r="ER300" s="276"/>
      <c r="ES300" s="276"/>
      <c r="ET300" s="276"/>
      <c r="EU300" s="276"/>
      <c r="EV300" s="276"/>
      <c r="EW300" s="276"/>
      <c r="EX300" s="276"/>
      <c r="EY300" s="276"/>
      <c r="EZ300" s="276"/>
      <c r="FA300" s="276"/>
      <c r="FB300" s="277"/>
      <c r="JN300" s="310"/>
      <c r="JO300" s="309"/>
      <c r="JP300" s="309"/>
      <c r="JQ300" s="309"/>
      <c r="JR300" s="309"/>
      <c r="JS300" s="309"/>
      <c r="JT300" s="309"/>
      <c r="JU300" s="309"/>
      <c r="JV300" s="309"/>
      <c r="JW300" s="309"/>
      <c r="JX300" s="309"/>
      <c r="JY300" s="309"/>
      <c r="JZ300" s="309"/>
      <c r="KA300" s="309"/>
      <c r="KB300" s="309"/>
      <c r="KC300" s="309"/>
      <c r="KD300" s="309"/>
      <c r="KE300" s="309"/>
      <c r="KF300" s="309"/>
      <c r="KG300" s="309"/>
      <c r="KH300" s="309"/>
      <c r="KI300" s="309"/>
      <c r="KJ300" s="309"/>
      <c r="KK300" s="309"/>
      <c r="KL300" s="309"/>
      <c r="KM300" s="309"/>
      <c r="KN300" s="309"/>
      <c r="KO300" s="309"/>
      <c r="KP300" s="309"/>
      <c r="KQ300" s="309"/>
      <c r="KR300" s="309"/>
      <c r="KS300" s="309"/>
      <c r="KT300" s="309"/>
      <c r="KU300" s="309"/>
      <c r="KV300" s="309"/>
      <c r="KW300" s="309"/>
      <c r="KX300" s="309"/>
      <c r="KY300" s="309"/>
      <c r="KZ300" s="309"/>
      <c r="LA300" s="309"/>
      <c r="LC300" s="302" t="str">
        <f t="shared" si="27"/>
        <v/>
      </c>
      <c r="LD300" s="354" t="str" cm="1">
        <f t="array" ref="LD300">IFERROR(
    (((D300/FRACAS!$AY$1)*60))
    /
    (((D300/FRACAS!$AY$1)*60) + SUMPRODUCT((FRACAS!$B$5:$B$9997=D$4)*(FRACAS!$D$5:$D$9997&lt;=D300)*(IFERROR(FRACAS!$AM$5:$AM$9997,0)))
    ),"")</f>
        <v/>
      </c>
      <c r="LE300" s="354" t="str" cm="1">
        <f t="array" ref="LE300">IFERROR(
    (((E300/FRACAS!$AY$1)*60))
    /
    (((E300/FRACAS!$AY$1)*60) + SUMPRODUCT((FRACAS!$B$5:$B$9997=E$4)*(FRACAS!$D$5:$D$9997&lt;=E300)*(IFERROR(FRACAS!$AM$5:$AM$9997,0)))
    ),"")</f>
        <v/>
      </c>
      <c r="LF300" s="354" t="str" cm="1">
        <f t="array" ref="LF300">IFERROR(
    (((F300/FRACAS!$AY$1)*60))
    /
    (((F300/FRACAS!$AY$1)*60) + SUMPRODUCT((FRACAS!$B$5:$B$9997=F$4)*(FRACAS!$D$5:$D$9997&lt;=F300)*(IFERROR(FRACAS!$AM$5:$AM$9997,0)))
    ),"")</f>
        <v/>
      </c>
      <c r="LG300" s="354" t="str" cm="1">
        <f t="array" ref="LG300">IFERROR(
    (((G300/FRACAS!$AY$1)*60))
    /
    (((G300/FRACAS!$AY$1)*60) + SUMPRODUCT((FRACAS!$B$5:$B$9997=G$4)*(FRACAS!$D$5:$D$9997&lt;=G300)*(IFERROR(FRACAS!$AM$5:$AM$9997,0)))
    ),"")</f>
        <v/>
      </c>
      <c r="LH300" s="354" t="str" cm="1">
        <f t="array" ref="LH300">IFERROR(
    (((H300/FRACAS!$AY$1)*60))
    /
    (((H300/FRACAS!$AY$1)*60) + SUMPRODUCT((FRACAS!$B$5:$B$9997=H$4)*(FRACAS!$D$5:$D$9997&lt;=H300)*(IFERROR(FRACAS!$AM$5:$AM$9997,0)))
    ),"")</f>
        <v/>
      </c>
      <c r="LI300" s="354" t="str" cm="1">
        <f t="array" ref="LI300">IFERROR(
    (((I300/FRACAS!$AY$1)*60))
    /
    (((I300/FRACAS!$AY$1)*60) + SUMPRODUCT((FRACAS!$B$5:$B$9997=I$4)*(FRACAS!$D$5:$D$9997&lt;=I300)*(IFERROR(FRACAS!$AM$5:$AM$9997,0)))
    ),"")</f>
        <v/>
      </c>
      <c r="LJ300" s="354" t="str" cm="1">
        <f t="array" ref="LJ300">IFERROR(
    (((J300/FRACAS!$AY$1)*60))
    /
    (((J300/FRACAS!$AY$1)*60) + SUMPRODUCT((FRACAS!$B$5:$B$9997=J$4)*(FRACAS!$D$5:$D$9997&lt;=J300)*(IFERROR(FRACAS!$AM$5:$AM$9997,0)))
    ),"")</f>
        <v/>
      </c>
      <c r="LK300" s="354" t="str" cm="1">
        <f t="array" ref="LK300">IFERROR(
    (((K300/FRACAS!$AY$1)*60))
    /
    (((K300/FRACAS!$AY$1)*60) + SUMPRODUCT((FRACAS!$B$5:$B$9997=K$4)*(FRACAS!$D$5:$D$9997&lt;=K300)*(IFERROR(FRACAS!$AM$5:$AM$9997,0)))
    ),"")</f>
        <v/>
      </c>
      <c r="LL300" s="354" t="str" cm="1">
        <f t="array" ref="LL300">IFERROR(
    (((L300/FRACAS!$AY$1)*60))
    /
    (((L300/FRACAS!$AY$1)*60) + SUMPRODUCT((FRACAS!$B$5:$B$9997=L$4)*(FRACAS!$D$5:$D$9997&lt;=L300)*(IFERROR(FRACAS!$AM$5:$AM$9997,0)))
    ),"")</f>
        <v/>
      </c>
      <c r="LM300" s="354" t="str" cm="1">
        <f t="array" ref="LM300">IFERROR(
    (((M300/FRACAS!$AY$1)*60))
    /
    (((M300/FRACAS!$AY$1)*60) + SUMPRODUCT((FRACAS!$B$5:$B$9997=M$4)*(FRACAS!$D$5:$D$9997&lt;=M300)*(IFERROR(FRACAS!$AM$5:$AM$9997,0)))
    ),"")</f>
        <v/>
      </c>
      <c r="LN300" s="308"/>
      <c r="LO300" s="276"/>
      <c r="LP300" s="276"/>
      <c r="LQ300" s="276"/>
      <c r="LR300" s="276"/>
      <c r="LS300" s="276"/>
      <c r="LT300" s="276"/>
      <c r="LU300" s="276"/>
      <c r="LV300" s="276"/>
      <c r="LW300" s="276"/>
      <c r="LX300" s="276"/>
      <c r="LY300" s="276"/>
      <c r="LZ300" s="276"/>
      <c r="MA300" s="276"/>
      <c r="MB300" s="276"/>
      <c r="MC300" s="276"/>
      <c r="MD300" s="276"/>
      <c r="ME300" s="276"/>
      <c r="MF300" s="276"/>
      <c r="MG300" s="276"/>
      <c r="MH300" s="276"/>
      <c r="MI300" s="276"/>
      <c r="MJ300" s="276"/>
      <c r="MK300" s="276"/>
      <c r="ML300" s="276"/>
      <c r="MM300" s="276"/>
      <c r="MN300" s="276"/>
      <c r="MO300" s="276"/>
      <c r="MP300" s="276"/>
      <c r="MQ300" s="276"/>
      <c r="MR300" s="276"/>
      <c r="MS300" s="276"/>
      <c r="MT300" s="276"/>
      <c r="MU300" s="276"/>
      <c r="MV300" s="276"/>
      <c r="MW300" s="276"/>
      <c r="MX300" s="276"/>
      <c r="MY300" s="276"/>
      <c r="MZ300" s="276"/>
      <c r="NA300" s="277"/>
      <c r="ND300" s="345">
        <f t="shared" si="28"/>
        <v>0</v>
      </c>
      <c r="NE300" s="346" t="str">
        <f t="shared" si="26"/>
        <v/>
      </c>
      <c r="NF300" s="347" t="str" cm="1">
        <f t="array" ref="NF300">IF($ND300=0,"",(IFERROR( (IFERROR($ND300/FRACAS!$AY$1*60,0) - SUMPRODUCT( (FRACAS!$K$5:$K$9999=NF$2) * IFERROR(FRACAS!$AN$5:$AN$9999,0) ) ) / IFERROR($ND300/FRACAS!$AY$1*60,0), 1 )))</f>
        <v/>
      </c>
      <c r="NG300" s="347" t="str" cm="1">
        <f t="array" ref="NG300">IF($ND300=0,"",(IFERROR( (IFERROR($ND300/FRACAS!$AY$1*60,0) - SUMPRODUCT( (FRACAS!$K$5:$K$9999=NG$2) * IFERROR(FRACAS!$AN$5:$AN$9999,0) ) ) / IFERROR($ND300/FRACAS!$AY$1*60,0), 1 )))</f>
        <v/>
      </c>
      <c r="NH300" s="347" t="str" cm="1">
        <f t="array" ref="NH300">IF($ND300=0,"",(IFERROR( (IFERROR($ND300/FRACAS!$AY$1*60,0) - SUMPRODUCT( (FRACAS!$K$5:$K$9999=NH$2) * IFERROR(FRACAS!$AN$5:$AN$9999,0) ) ) / IFERROR($ND300/FRACAS!$AY$1*60,0), 1 )))</f>
        <v/>
      </c>
      <c r="NI300" s="347" t="str" cm="1">
        <f t="array" ref="NI300">IF($ND300=0,"",(IFERROR( (IFERROR($ND300/FRACAS!$AY$1*60,0) - SUMPRODUCT( (FRACAS!$K$5:$K$9999=NI$2) * IFERROR(FRACAS!$AN$5:$AN$9999,0) ) ) / IFERROR($ND300/FRACAS!$AY$1*60,0), 1 )))</f>
        <v/>
      </c>
      <c r="NJ300" s="347" t="str" cm="1">
        <f t="array" ref="NJ300">IF($ND300=0,"",(IFERROR( (IFERROR($ND300/FRACAS!$AY$1*60,0) - SUMPRODUCT( (FRACAS!$K$5:$K$9999=NJ$2) * IFERROR(FRACAS!$AN$5:$AN$9999,0) ) ) / IFERROR($ND300/FRACAS!$AY$1*60,0), 1 )))</f>
        <v/>
      </c>
      <c r="NK300" s="347" t="str" cm="1">
        <f t="array" ref="NK300">IF($ND300=0,"",(IFERROR( (IFERROR($ND300/FRACAS!$AY$1*60,0) - SUMPRODUCT( (FRACAS!$K$5:$K$9999=NK$2) * IFERROR(FRACAS!$AN$5:$AN$9999,0) ) ) / IFERROR($ND300/FRACAS!$AY$1*60,0), 1 )))</f>
        <v/>
      </c>
      <c r="NL300" s="347" t="str" cm="1">
        <f t="array" ref="NL300">IF($ND300=0,"",(IFERROR( (IFERROR($ND300/FRACAS!$AY$1*60,0) - SUMPRODUCT( (FRACAS!$K$5:$K$9999=NL$2) * IFERROR(FRACAS!$AN$5:$AN$9999,0) ) ) / IFERROR($ND300/FRACAS!$AY$1*60,0), 1 )))</f>
        <v/>
      </c>
      <c r="NM300" s="347" t="str" cm="1">
        <f t="array" ref="NM300">IF($ND300=0,"",(IFERROR( (IFERROR($ND300/FRACAS!$AY$1*60,0) - SUMPRODUCT( (FRACAS!$K$5:$K$9999=NM$2) * IFERROR(FRACAS!$AN$5:$AN$9999,0) ) ) / IFERROR($ND300/FRACAS!$AY$1*60,0), 1 )))</f>
        <v/>
      </c>
      <c r="NN300" s="347" t="str" cm="1">
        <f t="array" ref="NN300">IF($ND300=0,"",(IFERROR( (IFERROR($ND300/FRACAS!$AY$1*60,0) - SUMPRODUCT( (FRACAS!$K$5:$K$9999=NN$2) * IFERROR(FRACAS!$AN$5:$AN$9999,0) ) ) / IFERROR($ND300/FRACAS!$AY$1*60,0), 1 )))</f>
        <v/>
      </c>
      <c r="NO300" s="347" t="str" cm="1">
        <f t="array" ref="NO300">IF($ND300=0,"",(IFERROR( (IFERROR($ND300/FRACAS!$AY$1*60,0) - SUMPRODUCT( (FRACAS!$K$5:$K$9999=NO$2) * IFERROR(FRACAS!$AN$5:$AN$9999,0) ) ) / IFERROR($ND300/FRACAS!$AY$1*60,0), 1 )))</f>
        <v/>
      </c>
      <c r="NP300" s="347" t="str" cm="1">
        <f t="array" ref="NP300">IF($ND300=0,"",(IFERROR( (IFERROR($ND300/FRACAS!$AY$1*60,0) - SUMPRODUCT( (FRACAS!$K$5:$K$9999=NP$2) * IFERROR(FRACAS!$AN$5:$AN$9999,0) ) ) / IFERROR($ND300/FRACAS!$AY$1*60,0), 1 )))</f>
        <v/>
      </c>
      <c r="NQ300" s="347" t="str" cm="1">
        <f t="array" ref="NQ300">IF($ND300=0,"",(IFERROR( (IFERROR($ND300/FRACAS!$AY$1*60,0) - SUMPRODUCT( (FRACAS!$K$5:$K$9999=NQ$2) * IFERROR(FRACAS!$AN$5:$AN$9999,0) ) ) / IFERROR($ND300/FRACAS!$AY$1*60,0), 1 )))</f>
        <v/>
      </c>
      <c r="NR300" s="347" t="str" cm="1">
        <f t="array" ref="NR300">IF($ND300=0,"",(IFERROR( (IFERROR($ND300/FRACAS!$AY$1*60,0) - SUMPRODUCT( (FRACAS!$K$5:$K$9999=NR$2) * IFERROR(FRACAS!$AN$5:$AN$9999,0) ) ) / IFERROR($ND300/FRACAS!$AY$1*60,0), 1 )))</f>
        <v/>
      </c>
      <c r="NS300" s="347" t="str" cm="1">
        <f t="array" ref="NS300">IF($ND300=0,"",(IFERROR( (IFERROR($ND300/FRACAS!$AY$1*60,0) - SUMPRODUCT( (FRACAS!$K$5:$K$9999=NS$2) * IFERROR(FRACAS!$AN$5:$AN$9999,0) ) ) / IFERROR($ND300/FRACAS!$AY$1*60,0), 1 )))</f>
        <v/>
      </c>
      <c r="NT300" s="347" t="str" cm="1">
        <f t="array" ref="NT300">IF($ND300=0,"",(IFERROR( (IFERROR($ND300/FRACAS!$AY$1*60,0) - SUMPRODUCT( (FRACAS!$K$5:$K$9999=NT$2) * IFERROR(FRACAS!$AN$5:$AN$9999,0) ) ) / IFERROR($ND300/FRACAS!$AY$1*60,0), 1 )))</f>
        <v/>
      </c>
      <c r="NU300" s="347" t="str" cm="1">
        <f t="array" ref="NU300">IF($ND300=0,"",(IFERROR( (IFERROR($ND300/FRACAS!$AY$1*60,0) - SUMPRODUCT( (FRACAS!$K$5:$K$9999=NU$2) * IFERROR(FRACAS!$AN$5:$AN$9999,0) ) ) / IFERROR($ND300/FRACAS!$AY$1*60,0), 1 )))</f>
        <v/>
      </c>
      <c r="NV300" s="347" t="str" cm="1">
        <f t="array" ref="NV300">IF($ND300=0,"",(IFERROR( (IFERROR($ND300/FRACAS!$AY$1*60,0) - SUMPRODUCT( (FRACAS!$K$5:$K$9999=NV$2) * IFERROR(FRACAS!$AN$5:$AN$9999,0) ) ) / IFERROR($ND300/FRACAS!$AY$1*60,0), 1 )))</f>
        <v/>
      </c>
      <c r="NW300" s="347" t="str" cm="1">
        <f t="array" ref="NW300">IF($ND300=0,"",(IFERROR( (IFERROR($ND300/FRACAS!$AY$1*60,0) - SUMPRODUCT( (FRACAS!$K$5:$K$9999=NW$2) * IFERROR(FRACAS!$AN$5:$AN$9999,0) ) ) / IFERROR($ND300/FRACAS!$AY$1*60,0), 1 )))</f>
        <v/>
      </c>
      <c r="NX300" s="347" t="str" cm="1">
        <f t="array" ref="NX300">IF($ND300=0,"",(IFERROR( (IFERROR($ND300/FRACAS!$AY$1*60,0) - SUMPRODUCT( (FRACAS!$K$5:$K$9999=NX$2) * IFERROR(FRACAS!$AN$5:$AN$9999,0) ) ) / IFERROR($ND300/FRACAS!$AY$1*60,0), 1 )))</f>
        <v/>
      </c>
      <c r="NY300" s="347" t="str" cm="1">
        <f t="array" ref="NY300">IF($ND300=0,"",(IFERROR( (IFERROR($ND300/FRACAS!$AY$1*60,0) - SUMPRODUCT( (FRACAS!$K$5:$K$9999=NY$2) * IFERROR(FRACAS!$AN$5:$AN$9999,0) ) ) / IFERROR($ND300/FRACAS!$AY$1*60,0), 1 )))</f>
        <v/>
      </c>
      <c r="NZ300" s="347" t="str" cm="1">
        <f t="array" ref="NZ300">IF($ND300=0,"",(IFERROR( (IFERROR($ND300/FRACAS!$AY$1*60,0) - SUMPRODUCT( (FRACAS!$K$5:$K$9999=NZ$2) * IFERROR(FRACAS!$AN$5:$AN$9999,0) ) ) / IFERROR($ND300/FRACAS!$AY$1*60,0), 1 )))</f>
        <v/>
      </c>
      <c r="OA300" s="347" t="str" cm="1">
        <f t="array" ref="OA300">IF($ND300=0,"",(IFERROR( (IFERROR($ND300/FRACAS!$AY$1*60,0) - SUMPRODUCT( (FRACAS!$K$5:$K$9999=OA$2) * IFERROR(FRACAS!$AN$5:$AN$9999,0) ) ) / IFERROR($ND300/FRACAS!$AY$1*60,0), 1 )))</f>
        <v/>
      </c>
      <c r="OB300" s="347" t="str" cm="1">
        <f t="array" ref="OB300">IF($ND300=0,"",(IFERROR( (IFERROR($ND300/FRACAS!$AY$1*60,0) - SUMPRODUCT( (FRACAS!$K$5:$K$9999=OB$2) * IFERROR(FRACAS!$AN$5:$AN$9999,0) ) ) / IFERROR($ND300/FRACAS!$AY$1*60,0), 1 )))</f>
        <v/>
      </c>
      <c r="OC300" s="347" t="str" cm="1">
        <f t="array" ref="OC300">IF($ND300=0,"",(IFERROR( (IFERROR($ND300/FRACAS!$AY$1*60,0) - SUMPRODUCT( (FRACAS!$K$5:$K$9999=OC$2) * IFERROR(FRACAS!$AN$5:$AN$9999,0) ) ) / IFERROR($ND300/FRACAS!$AY$1*60,0), 1 )))</f>
        <v/>
      </c>
      <c r="OD300" s="347" t="str" cm="1">
        <f t="array" ref="OD300">IF($ND300=0,"",(IFERROR( (IFERROR($ND300/FRACAS!$AY$1*60,0) - SUMPRODUCT( (FRACAS!$K$5:$K$9999=OD$2) * IFERROR(FRACAS!$AN$5:$AN$9999,0) ) ) / IFERROR($ND300/FRACAS!$AY$1*60,0), 1 )))</f>
        <v/>
      </c>
      <c r="OE300" s="347" t="str" cm="1">
        <f t="array" ref="OE300">IF($ND300=0,"",(IFERROR( (IFERROR($ND300/FRACAS!$AY$1*60,0) - SUMPRODUCT( (FRACAS!$K$5:$K$9999=OE$2) * IFERROR(FRACAS!$AN$5:$AN$9999,0) ) ) / IFERROR($ND300/FRACAS!$AY$1*60,0), 1 )))</f>
        <v/>
      </c>
      <c r="OF300" s="347" t="str" cm="1">
        <f t="array" ref="OF300">IF($ND300=0,"",(IFERROR( (IFERROR($ND300/FRACAS!$AY$1*60,0) - SUMPRODUCT( (FRACAS!$K$5:$K$9999=OF$2) * IFERROR(FRACAS!$AN$5:$AN$9999,0) ) ) / IFERROR($ND300/FRACAS!$AY$1*60,0), 1 )))</f>
        <v/>
      </c>
      <c r="OG300" s="347" t="str" cm="1">
        <f t="array" ref="OG300">IF($ND300=0,"",(IFERROR( (IFERROR($ND300/FRACAS!$AY$1*60,0) - SUMPRODUCT( (FRACAS!$K$5:$K$9999=OG$2) * IFERROR(FRACAS!$AN$5:$AN$9999,0) ) ) / IFERROR($ND300/FRACAS!$AY$1*60,0), 1 )))</f>
        <v/>
      </c>
      <c r="OH300" s="347" t="str" cm="1">
        <f t="array" ref="OH300">IF($ND300=0,"",(IFERROR( (IFERROR($ND300/FRACAS!$AY$1*60,0) - SUMPRODUCT( (FRACAS!$K$5:$K$9999=OH$2) * IFERROR(FRACAS!$AN$5:$AN$9999,0) ) ) / IFERROR($ND300/FRACAS!$AY$1*60,0), 1 )))</f>
        <v/>
      </c>
      <c r="OI300" s="347" t="str" cm="1">
        <f t="array" ref="OI300">IF($ND300=0,"",(IFERROR( (IFERROR($ND300/FRACAS!$AY$1*60,0) - SUMPRODUCT( (FRACAS!$K$5:$K$9999=OI$2) * IFERROR(FRACAS!$AN$5:$AN$9999,0) ) ) / IFERROR($ND300/FRACAS!$AY$1*60,0), 1 )))</f>
        <v/>
      </c>
      <c r="OJ300" s="347" t="str" cm="1">
        <f t="array" ref="OJ300">IF($ND300=0,"",(IFERROR( (IFERROR($ND300/FRACAS!$AY$1*60,0) - SUMPRODUCT( (FRACAS!$K$5:$K$9999=OJ$2) * IFERROR(FRACAS!$AN$5:$AN$9999,0) ) ) / IFERROR($ND300/FRACAS!$AY$1*60,0), 1 )))</f>
        <v/>
      </c>
      <c r="OK300" s="347" t="str" cm="1">
        <f t="array" ref="OK300">IF($ND300=0,"",(IFERROR( (IFERROR($ND300/FRACAS!$AY$1*60,0) - SUMPRODUCT( (FRACAS!$K$5:$K$9999=OK$2) * IFERROR(FRACAS!$AN$5:$AN$9999,0) ) ) / IFERROR($ND300/FRACAS!$AY$1*60,0), 1 )))</f>
        <v/>
      </c>
      <c r="OL300" s="347" t="str" cm="1">
        <f t="array" ref="OL300">IF($ND300=0,"",(IFERROR( (IFERROR($ND300/FRACAS!$AY$1*60,0) - SUMPRODUCT( (FRACAS!$K$5:$K$9999=OL$2) * IFERROR(FRACAS!$AN$5:$AN$9999,0) ) ) / IFERROR($ND300/FRACAS!$AY$1*60,0), 1 )))</f>
        <v/>
      </c>
      <c r="OM300" s="347" t="str" cm="1">
        <f t="array" ref="OM300">IF($ND300=0,"",(IFERROR( (IFERROR($ND300/FRACAS!$AY$1*60,0) - SUMPRODUCT( (FRACAS!$K$5:$K$9999=OM$2) * IFERROR(FRACAS!$AN$5:$AN$9999,0) ) ) / IFERROR($ND300/FRACAS!$AY$1*60,0), 1 )))</f>
        <v/>
      </c>
      <c r="ON300" s="347" t="str" cm="1">
        <f t="array" ref="ON300">IF($ND300=0,"",(IFERROR( (IFERROR($ND300/FRACAS!$AY$1*60,0) - SUMPRODUCT( (FRACAS!$K$5:$K$9999=ON$2) * IFERROR(FRACAS!$AN$5:$AN$9999,0) ) ) / IFERROR($ND300/FRACAS!$AY$1*60,0), 1 )))</f>
        <v/>
      </c>
    </row>
    <row r="301" spans="2:404" ht="15" customHeight="1">
      <c r="B301" s="301" t="s">
        <v>251</v>
      </c>
      <c r="C301" s="302">
        <v>47333</v>
      </c>
      <c r="D301" s="279"/>
      <c r="E301" s="279"/>
      <c r="F301" s="279"/>
      <c r="G301" s="279"/>
      <c r="H301" s="279"/>
      <c r="I301" s="279"/>
      <c r="J301" s="279"/>
      <c r="K301" s="279"/>
      <c r="L301" s="279"/>
      <c r="M301" s="280"/>
      <c r="N301" s="305"/>
      <c r="O301" s="279"/>
      <c r="P301" s="279"/>
      <c r="Q301" s="279"/>
      <c r="R301" s="279"/>
      <c r="S301" s="279"/>
      <c r="T301" s="279"/>
      <c r="U301" s="279"/>
      <c r="V301" s="279"/>
      <c r="W301" s="279"/>
      <c r="X301" s="279"/>
      <c r="Y301" s="279"/>
      <c r="Z301" s="279"/>
      <c r="AA301" s="279"/>
      <c r="AB301" s="279"/>
      <c r="AC301" s="279"/>
      <c r="AD301" s="279"/>
      <c r="AE301" s="279"/>
      <c r="AF301" s="279"/>
      <c r="AG301" s="279"/>
      <c r="AH301" s="279"/>
      <c r="AI301" s="279"/>
      <c r="AJ301" s="279"/>
      <c r="AK301" s="279"/>
      <c r="AL301" s="279"/>
      <c r="AM301" s="279"/>
      <c r="AN301" s="279"/>
      <c r="AO301" s="279"/>
      <c r="AP301" s="279"/>
      <c r="AQ301" s="279"/>
      <c r="AR301" s="279"/>
      <c r="AS301" s="279"/>
      <c r="AT301" s="279"/>
      <c r="AU301" s="279"/>
      <c r="AV301" s="279"/>
      <c r="AW301" s="279"/>
      <c r="AX301" s="279"/>
      <c r="AY301" s="279"/>
      <c r="AZ301" s="279"/>
      <c r="BA301" s="280"/>
      <c r="BB301" s="266"/>
      <c r="BD301" s="352"/>
      <c r="BE301" s="352"/>
      <c r="BF301" s="352"/>
      <c r="BG301" s="352"/>
      <c r="BH301" s="352"/>
      <c r="BI301" s="352"/>
      <c r="BJ301" s="352"/>
      <c r="BK301" s="352"/>
      <c r="BL301" s="352"/>
      <c r="BM301" s="352"/>
      <c r="BN301" s="352"/>
      <c r="BO301" s="352"/>
      <c r="BP301" s="352"/>
      <c r="BQ301" s="352"/>
      <c r="BR301" s="352"/>
      <c r="BS301" s="352"/>
      <c r="BT301" s="352"/>
      <c r="BU301" s="352"/>
      <c r="BV301" s="352"/>
      <c r="BW301" s="352"/>
      <c r="BX301" s="352"/>
      <c r="BY301" s="352"/>
      <c r="BZ301" s="352"/>
      <c r="CA301" s="352"/>
      <c r="CB301" s="352"/>
      <c r="CC301" s="352"/>
      <c r="CD301" s="352"/>
      <c r="CE301" s="352"/>
      <c r="CF301" s="352"/>
      <c r="CG301" s="352"/>
      <c r="CH301" s="352"/>
      <c r="CI301" s="352"/>
      <c r="CJ301" s="352"/>
      <c r="CK301" s="352"/>
      <c r="CL301" s="352"/>
      <c r="CM301" s="352"/>
      <c r="CN301" s="352"/>
      <c r="CO301" s="352"/>
      <c r="CP301" s="352"/>
      <c r="CQ301" s="352"/>
      <c r="CR301" s="352"/>
      <c r="CS301" s="352"/>
      <c r="CT301" s="352"/>
      <c r="CU301" s="352"/>
      <c r="CV301" s="352"/>
      <c r="CW301" s="352"/>
      <c r="CX301" s="352"/>
      <c r="CY301" s="352"/>
      <c r="CZ301" s="352"/>
      <c r="DA301" s="352"/>
      <c r="DC301" s="266">
        <f t="shared" si="24"/>
        <v>0</v>
      </c>
      <c r="DD301" s="302" t="str">
        <f t="shared" si="25"/>
        <v/>
      </c>
      <c r="DE301" s="328" t="str">
        <f>IF(D301&gt; 0,(COUNTIFS(FRACAS!$B$5:$B$9997, D$4, FRACAS!$D$5:$D$9997, "&lt;="&amp;D301)), "" )</f>
        <v/>
      </c>
      <c r="DF301" s="282" t="str">
        <f>IF(E301&gt; 0,(COUNTIFS(FRACAS!$B$5:$B$9997, E$4, FRACAS!$D$5:$D$9997, "&lt;="&amp;E301)), "" )</f>
        <v/>
      </c>
      <c r="DG301" s="282" t="str">
        <f>IF(F301&gt; 0,(COUNTIFS(FRACAS!$B$5:$B$9997, F$4, FRACAS!$D$5:$D$9997, "&lt;="&amp;F301)), "" )</f>
        <v/>
      </c>
      <c r="DH301" s="282" t="str">
        <f>IF(G301&gt; 0,(COUNTIFS(FRACAS!$B$5:$B$9997, G$4, FRACAS!$D$5:$D$9997, "&lt;="&amp;G301)), "" )</f>
        <v/>
      </c>
      <c r="DI301" s="282" t="str">
        <f>IF(H301&gt; 0,(COUNTIFS(FRACAS!$B$5:$B$9997, H$4, FRACAS!$D$5:$D$9997, "&lt;="&amp;H301)), "" )</f>
        <v/>
      </c>
      <c r="DJ301" s="282" t="str">
        <f>IF(I301&gt; 0,(COUNTIFS(FRACAS!$B$5:$B$9997, I$4, FRACAS!$D$5:$D$9997, "&lt;="&amp;I301)), "" )</f>
        <v/>
      </c>
      <c r="DK301" s="282" t="str">
        <f>IF(J301&gt; 0,(COUNTIFS(FRACAS!$B$5:$B$9997, J$4, FRACAS!$D$5:$D$9997, "&lt;="&amp;J301)), "" )</f>
        <v/>
      </c>
      <c r="DL301" s="282" t="str">
        <f>IF(K301&gt; 0,(COUNTIFS(FRACAS!$B$5:$B$9997, K$4, FRACAS!$D$5:$D$9997, "&lt;="&amp;K301)), "" )</f>
        <v/>
      </c>
      <c r="DM301" s="282" t="str">
        <f>IF(L301&gt; 0,(COUNTIFS(FRACAS!$B$5:$B$9997, L$4, FRACAS!$D$5:$D$9997, "&lt;="&amp;L301)), "" )</f>
        <v/>
      </c>
      <c r="DN301" s="282" t="str">
        <f>IF(M301&gt; 0,(COUNTIFS(FRACAS!$B$5:$B$9997, M$4, FRACAS!$D$5:$D$9997, "&lt;="&amp;M301)), "" )</f>
        <v/>
      </c>
      <c r="DO301" s="308"/>
      <c r="DP301" s="276"/>
      <c r="DQ301" s="276"/>
      <c r="DR301" s="276"/>
      <c r="DS301" s="276"/>
      <c r="DT301" s="276"/>
      <c r="DU301" s="276"/>
      <c r="DV301" s="276"/>
      <c r="DW301" s="276"/>
      <c r="DX301" s="276"/>
      <c r="DY301" s="276"/>
      <c r="DZ301" s="276"/>
      <c r="EA301" s="276"/>
      <c r="EB301" s="276"/>
      <c r="EC301" s="276"/>
      <c r="ED301" s="276"/>
      <c r="EE301" s="276"/>
      <c r="EF301" s="276"/>
      <c r="EG301" s="276"/>
      <c r="EH301" s="276"/>
      <c r="EI301" s="276"/>
      <c r="EJ301" s="276"/>
      <c r="EK301" s="276"/>
      <c r="EL301" s="276"/>
      <c r="EM301" s="276"/>
      <c r="EN301" s="276"/>
      <c r="EO301" s="276"/>
      <c r="EP301" s="276"/>
      <c r="EQ301" s="276"/>
      <c r="ER301" s="276"/>
      <c r="ES301" s="276"/>
      <c r="ET301" s="276"/>
      <c r="EU301" s="276"/>
      <c r="EV301" s="276"/>
      <c r="EW301" s="276"/>
      <c r="EX301" s="276"/>
      <c r="EY301" s="276"/>
      <c r="EZ301" s="276"/>
      <c r="FA301" s="276"/>
      <c r="FB301" s="277"/>
      <c r="JN301" s="310"/>
      <c r="JO301" s="309"/>
      <c r="JP301" s="309"/>
      <c r="JQ301" s="309"/>
      <c r="JR301" s="309"/>
      <c r="JS301" s="309"/>
      <c r="JT301" s="309"/>
      <c r="JU301" s="309"/>
      <c r="JV301" s="309"/>
      <c r="JW301" s="309"/>
      <c r="JX301" s="309"/>
      <c r="JY301" s="309"/>
      <c r="JZ301" s="309"/>
      <c r="KA301" s="309"/>
      <c r="KB301" s="309"/>
      <c r="KC301" s="309"/>
      <c r="KD301" s="309"/>
      <c r="KE301" s="309"/>
      <c r="KF301" s="309"/>
      <c r="KG301" s="309"/>
      <c r="KH301" s="309"/>
      <c r="KI301" s="309"/>
      <c r="KJ301" s="309"/>
      <c r="KK301" s="309"/>
      <c r="KL301" s="309"/>
      <c r="KM301" s="309"/>
      <c r="KN301" s="309"/>
      <c r="KO301" s="309"/>
      <c r="KP301" s="309"/>
      <c r="KQ301" s="309"/>
      <c r="KR301" s="309"/>
      <c r="KS301" s="309"/>
      <c r="KT301" s="309"/>
      <c r="KU301" s="309"/>
      <c r="KV301" s="309"/>
      <c r="KW301" s="309"/>
      <c r="KX301" s="309"/>
      <c r="KY301" s="309"/>
      <c r="KZ301" s="309"/>
      <c r="LA301" s="309"/>
      <c r="LC301" s="302" t="str">
        <f t="shared" si="27"/>
        <v/>
      </c>
      <c r="LD301" s="354" t="str" cm="1">
        <f t="array" ref="LD301">IFERROR(
    (((D301/FRACAS!$AY$1)*60))
    /
    (((D301/FRACAS!$AY$1)*60) + SUMPRODUCT((FRACAS!$B$5:$B$9997=D$4)*(FRACAS!$D$5:$D$9997&lt;=D301)*(IFERROR(FRACAS!$AM$5:$AM$9997,0)))
    ),"")</f>
        <v/>
      </c>
      <c r="LE301" s="354" t="str" cm="1">
        <f t="array" ref="LE301">IFERROR(
    (((E301/FRACAS!$AY$1)*60))
    /
    (((E301/FRACAS!$AY$1)*60) + SUMPRODUCT((FRACAS!$B$5:$B$9997=E$4)*(FRACAS!$D$5:$D$9997&lt;=E301)*(IFERROR(FRACAS!$AM$5:$AM$9997,0)))
    ),"")</f>
        <v/>
      </c>
      <c r="LF301" s="354" t="str" cm="1">
        <f t="array" ref="LF301">IFERROR(
    (((F301/FRACAS!$AY$1)*60))
    /
    (((F301/FRACAS!$AY$1)*60) + SUMPRODUCT((FRACAS!$B$5:$B$9997=F$4)*(FRACAS!$D$5:$D$9997&lt;=F301)*(IFERROR(FRACAS!$AM$5:$AM$9997,0)))
    ),"")</f>
        <v/>
      </c>
      <c r="LG301" s="354" t="str" cm="1">
        <f t="array" ref="LG301">IFERROR(
    (((G301/FRACAS!$AY$1)*60))
    /
    (((G301/FRACAS!$AY$1)*60) + SUMPRODUCT((FRACAS!$B$5:$B$9997=G$4)*(FRACAS!$D$5:$D$9997&lt;=G301)*(IFERROR(FRACAS!$AM$5:$AM$9997,0)))
    ),"")</f>
        <v/>
      </c>
      <c r="LH301" s="354" t="str" cm="1">
        <f t="array" ref="LH301">IFERROR(
    (((H301/FRACAS!$AY$1)*60))
    /
    (((H301/FRACAS!$AY$1)*60) + SUMPRODUCT((FRACAS!$B$5:$B$9997=H$4)*(FRACAS!$D$5:$D$9997&lt;=H301)*(IFERROR(FRACAS!$AM$5:$AM$9997,0)))
    ),"")</f>
        <v/>
      </c>
      <c r="LI301" s="354" t="str" cm="1">
        <f t="array" ref="LI301">IFERROR(
    (((I301/FRACAS!$AY$1)*60))
    /
    (((I301/FRACAS!$AY$1)*60) + SUMPRODUCT((FRACAS!$B$5:$B$9997=I$4)*(FRACAS!$D$5:$D$9997&lt;=I301)*(IFERROR(FRACAS!$AM$5:$AM$9997,0)))
    ),"")</f>
        <v/>
      </c>
      <c r="LJ301" s="354" t="str" cm="1">
        <f t="array" ref="LJ301">IFERROR(
    (((J301/FRACAS!$AY$1)*60))
    /
    (((J301/FRACAS!$AY$1)*60) + SUMPRODUCT((FRACAS!$B$5:$B$9997=J$4)*(FRACAS!$D$5:$D$9997&lt;=J301)*(IFERROR(FRACAS!$AM$5:$AM$9997,0)))
    ),"")</f>
        <v/>
      </c>
      <c r="LK301" s="354" t="str" cm="1">
        <f t="array" ref="LK301">IFERROR(
    (((K301/FRACAS!$AY$1)*60))
    /
    (((K301/FRACAS!$AY$1)*60) + SUMPRODUCT((FRACAS!$B$5:$B$9997=K$4)*(FRACAS!$D$5:$D$9997&lt;=K301)*(IFERROR(FRACAS!$AM$5:$AM$9997,0)))
    ),"")</f>
        <v/>
      </c>
      <c r="LL301" s="354" t="str" cm="1">
        <f t="array" ref="LL301">IFERROR(
    (((L301/FRACAS!$AY$1)*60))
    /
    (((L301/FRACAS!$AY$1)*60) + SUMPRODUCT((FRACAS!$B$5:$B$9997=L$4)*(FRACAS!$D$5:$D$9997&lt;=L301)*(IFERROR(FRACAS!$AM$5:$AM$9997,0)))
    ),"")</f>
        <v/>
      </c>
      <c r="LM301" s="354" t="str" cm="1">
        <f t="array" ref="LM301">IFERROR(
    (((M301/FRACAS!$AY$1)*60))
    /
    (((M301/FRACAS!$AY$1)*60) + SUMPRODUCT((FRACAS!$B$5:$B$9997=M$4)*(FRACAS!$D$5:$D$9997&lt;=M301)*(IFERROR(FRACAS!$AM$5:$AM$9997,0)))
    ),"")</f>
        <v/>
      </c>
      <c r="LN301" s="308"/>
      <c r="LO301" s="276"/>
      <c r="LP301" s="276"/>
      <c r="LQ301" s="276"/>
      <c r="LR301" s="276"/>
      <c r="LS301" s="276"/>
      <c r="LT301" s="276"/>
      <c r="LU301" s="276"/>
      <c r="LV301" s="276"/>
      <c r="LW301" s="276"/>
      <c r="LX301" s="276"/>
      <c r="LY301" s="276"/>
      <c r="LZ301" s="276"/>
      <c r="MA301" s="276"/>
      <c r="MB301" s="276"/>
      <c r="MC301" s="276"/>
      <c r="MD301" s="276"/>
      <c r="ME301" s="276"/>
      <c r="MF301" s="276"/>
      <c r="MG301" s="276"/>
      <c r="MH301" s="276"/>
      <c r="MI301" s="276"/>
      <c r="MJ301" s="276"/>
      <c r="MK301" s="276"/>
      <c r="ML301" s="276"/>
      <c r="MM301" s="276"/>
      <c r="MN301" s="276"/>
      <c r="MO301" s="276"/>
      <c r="MP301" s="276"/>
      <c r="MQ301" s="276"/>
      <c r="MR301" s="276"/>
      <c r="MS301" s="276"/>
      <c r="MT301" s="276"/>
      <c r="MU301" s="276"/>
      <c r="MV301" s="276"/>
      <c r="MW301" s="276"/>
      <c r="MX301" s="276"/>
      <c r="MY301" s="276"/>
      <c r="MZ301" s="276"/>
      <c r="NA301" s="277"/>
      <c r="ND301" s="345">
        <f t="shared" si="28"/>
        <v>0</v>
      </c>
      <c r="NE301" s="346" t="str">
        <f t="shared" si="26"/>
        <v/>
      </c>
      <c r="NF301" s="347" t="str" cm="1">
        <f t="array" ref="NF301">IF($ND301=0,"",(IFERROR( (IFERROR($ND301/FRACAS!$AY$1*60,0) - SUMPRODUCT( (FRACAS!$K$5:$K$9999=NF$2) * IFERROR(FRACAS!$AN$5:$AN$9999,0) ) ) / IFERROR($ND301/FRACAS!$AY$1*60,0), 1 )))</f>
        <v/>
      </c>
      <c r="NG301" s="347" t="str" cm="1">
        <f t="array" ref="NG301">IF($ND301=0,"",(IFERROR( (IFERROR($ND301/FRACAS!$AY$1*60,0) - SUMPRODUCT( (FRACAS!$K$5:$K$9999=NG$2) * IFERROR(FRACAS!$AN$5:$AN$9999,0) ) ) / IFERROR($ND301/FRACAS!$AY$1*60,0), 1 )))</f>
        <v/>
      </c>
      <c r="NH301" s="347" t="str" cm="1">
        <f t="array" ref="NH301">IF($ND301=0,"",(IFERROR( (IFERROR($ND301/FRACAS!$AY$1*60,0) - SUMPRODUCT( (FRACAS!$K$5:$K$9999=NH$2) * IFERROR(FRACAS!$AN$5:$AN$9999,0) ) ) / IFERROR($ND301/FRACAS!$AY$1*60,0), 1 )))</f>
        <v/>
      </c>
      <c r="NI301" s="347" t="str" cm="1">
        <f t="array" ref="NI301">IF($ND301=0,"",(IFERROR( (IFERROR($ND301/FRACAS!$AY$1*60,0) - SUMPRODUCT( (FRACAS!$K$5:$K$9999=NI$2) * IFERROR(FRACAS!$AN$5:$AN$9999,0) ) ) / IFERROR($ND301/FRACAS!$AY$1*60,0), 1 )))</f>
        <v/>
      </c>
      <c r="NJ301" s="347" t="str" cm="1">
        <f t="array" ref="NJ301">IF($ND301=0,"",(IFERROR( (IFERROR($ND301/FRACAS!$AY$1*60,0) - SUMPRODUCT( (FRACAS!$K$5:$K$9999=NJ$2) * IFERROR(FRACAS!$AN$5:$AN$9999,0) ) ) / IFERROR($ND301/FRACAS!$AY$1*60,0), 1 )))</f>
        <v/>
      </c>
      <c r="NK301" s="347" t="str" cm="1">
        <f t="array" ref="NK301">IF($ND301=0,"",(IFERROR( (IFERROR($ND301/FRACAS!$AY$1*60,0) - SUMPRODUCT( (FRACAS!$K$5:$K$9999=NK$2) * IFERROR(FRACAS!$AN$5:$AN$9999,0) ) ) / IFERROR($ND301/FRACAS!$AY$1*60,0), 1 )))</f>
        <v/>
      </c>
      <c r="NL301" s="347" t="str" cm="1">
        <f t="array" ref="NL301">IF($ND301=0,"",(IFERROR( (IFERROR($ND301/FRACAS!$AY$1*60,0) - SUMPRODUCT( (FRACAS!$K$5:$K$9999=NL$2) * IFERROR(FRACAS!$AN$5:$AN$9999,0) ) ) / IFERROR($ND301/FRACAS!$AY$1*60,0), 1 )))</f>
        <v/>
      </c>
      <c r="NM301" s="347" t="str" cm="1">
        <f t="array" ref="NM301">IF($ND301=0,"",(IFERROR( (IFERROR($ND301/FRACAS!$AY$1*60,0) - SUMPRODUCT( (FRACAS!$K$5:$K$9999=NM$2) * IFERROR(FRACAS!$AN$5:$AN$9999,0) ) ) / IFERROR($ND301/FRACAS!$AY$1*60,0), 1 )))</f>
        <v/>
      </c>
      <c r="NN301" s="347" t="str" cm="1">
        <f t="array" ref="NN301">IF($ND301=0,"",(IFERROR( (IFERROR($ND301/FRACAS!$AY$1*60,0) - SUMPRODUCT( (FRACAS!$K$5:$K$9999=NN$2) * IFERROR(FRACAS!$AN$5:$AN$9999,0) ) ) / IFERROR($ND301/FRACAS!$AY$1*60,0), 1 )))</f>
        <v/>
      </c>
      <c r="NO301" s="347" t="str" cm="1">
        <f t="array" ref="NO301">IF($ND301=0,"",(IFERROR( (IFERROR($ND301/FRACAS!$AY$1*60,0) - SUMPRODUCT( (FRACAS!$K$5:$K$9999=NO$2) * IFERROR(FRACAS!$AN$5:$AN$9999,0) ) ) / IFERROR($ND301/FRACAS!$AY$1*60,0), 1 )))</f>
        <v/>
      </c>
      <c r="NP301" s="347" t="str" cm="1">
        <f t="array" ref="NP301">IF($ND301=0,"",(IFERROR( (IFERROR($ND301/FRACAS!$AY$1*60,0) - SUMPRODUCT( (FRACAS!$K$5:$K$9999=NP$2) * IFERROR(FRACAS!$AN$5:$AN$9999,0) ) ) / IFERROR($ND301/FRACAS!$AY$1*60,0), 1 )))</f>
        <v/>
      </c>
      <c r="NQ301" s="347" t="str" cm="1">
        <f t="array" ref="NQ301">IF($ND301=0,"",(IFERROR( (IFERROR($ND301/FRACAS!$AY$1*60,0) - SUMPRODUCT( (FRACAS!$K$5:$K$9999=NQ$2) * IFERROR(FRACAS!$AN$5:$AN$9999,0) ) ) / IFERROR($ND301/FRACAS!$AY$1*60,0), 1 )))</f>
        <v/>
      </c>
      <c r="NR301" s="347" t="str" cm="1">
        <f t="array" ref="NR301">IF($ND301=0,"",(IFERROR( (IFERROR($ND301/FRACAS!$AY$1*60,0) - SUMPRODUCT( (FRACAS!$K$5:$K$9999=NR$2) * IFERROR(FRACAS!$AN$5:$AN$9999,0) ) ) / IFERROR($ND301/FRACAS!$AY$1*60,0), 1 )))</f>
        <v/>
      </c>
      <c r="NS301" s="347" t="str" cm="1">
        <f t="array" ref="NS301">IF($ND301=0,"",(IFERROR( (IFERROR($ND301/FRACAS!$AY$1*60,0) - SUMPRODUCT( (FRACAS!$K$5:$K$9999=NS$2) * IFERROR(FRACAS!$AN$5:$AN$9999,0) ) ) / IFERROR($ND301/FRACAS!$AY$1*60,0), 1 )))</f>
        <v/>
      </c>
      <c r="NT301" s="347" t="str" cm="1">
        <f t="array" ref="NT301">IF($ND301=0,"",(IFERROR( (IFERROR($ND301/FRACAS!$AY$1*60,0) - SUMPRODUCT( (FRACAS!$K$5:$K$9999=NT$2) * IFERROR(FRACAS!$AN$5:$AN$9999,0) ) ) / IFERROR($ND301/FRACAS!$AY$1*60,0), 1 )))</f>
        <v/>
      </c>
      <c r="NU301" s="347" t="str" cm="1">
        <f t="array" ref="NU301">IF($ND301=0,"",(IFERROR( (IFERROR($ND301/FRACAS!$AY$1*60,0) - SUMPRODUCT( (FRACAS!$K$5:$K$9999=NU$2) * IFERROR(FRACAS!$AN$5:$AN$9999,0) ) ) / IFERROR($ND301/FRACAS!$AY$1*60,0), 1 )))</f>
        <v/>
      </c>
      <c r="NV301" s="347" t="str" cm="1">
        <f t="array" ref="NV301">IF($ND301=0,"",(IFERROR( (IFERROR($ND301/FRACAS!$AY$1*60,0) - SUMPRODUCT( (FRACAS!$K$5:$K$9999=NV$2) * IFERROR(FRACAS!$AN$5:$AN$9999,0) ) ) / IFERROR($ND301/FRACAS!$AY$1*60,0), 1 )))</f>
        <v/>
      </c>
      <c r="NW301" s="347" t="str" cm="1">
        <f t="array" ref="NW301">IF($ND301=0,"",(IFERROR( (IFERROR($ND301/FRACAS!$AY$1*60,0) - SUMPRODUCT( (FRACAS!$K$5:$K$9999=NW$2) * IFERROR(FRACAS!$AN$5:$AN$9999,0) ) ) / IFERROR($ND301/FRACAS!$AY$1*60,0), 1 )))</f>
        <v/>
      </c>
      <c r="NX301" s="347" t="str" cm="1">
        <f t="array" ref="NX301">IF($ND301=0,"",(IFERROR( (IFERROR($ND301/FRACAS!$AY$1*60,0) - SUMPRODUCT( (FRACAS!$K$5:$K$9999=NX$2) * IFERROR(FRACAS!$AN$5:$AN$9999,0) ) ) / IFERROR($ND301/FRACAS!$AY$1*60,0), 1 )))</f>
        <v/>
      </c>
      <c r="NY301" s="347" t="str" cm="1">
        <f t="array" ref="NY301">IF($ND301=0,"",(IFERROR( (IFERROR($ND301/FRACAS!$AY$1*60,0) - SUMPRODUCT( (FRACAS!$K$5:$K$9999=NY$2) * IFERROR(FRACAS!$AN$5:$AN$9999,0) ) ) / IFERROR($ND301/FRACAS!$AY$1*60,0), 1 )))</f>
        <v/>
      </c>
      <c r="NZ301" s="347" t="str" cm="1">
        <f t="array" ref="NZ301">IF($ND301=0,"",(IFERROR( (IFERROR($ND301/FRACAS!$AY$1*60,0) - SUMPRODUCT( (FRACAS!$K$5:$K$9999=NZ$2) * IFERROR(FRACAS!$AN$5:$AN$9999,0) ) ) / IFERROR($ND301/FRACAS!$AY$1*60,0), 1 )))</f>
        <v/>
      </c>
      <c r="OA301" s="347" t="str" cm="1">
        <f t="array" ref="OA301">IF($ND301=0,"",(IFERROR( (IFERROR($ND301/FRACAS!$AY$1*60,0) - SUMPRODUCT( (FRACAS!$K$5:$K$9999=OA$2) * IFERROR(FRACAS!$AN$5:$AN$9999,0) ) ) / IFERROR($ND301/FRACAS!$AY$1*60,0), 1 )))</f>
        <v/>
      </c>
      <c r="OB301" s="347" t="str" cm="1">
        <f t="array" ref="OB301">IF($ND301=0,"",(IFERROR( (IFERROR($ND301/FRACAS!$AY$1*60,0) - SUMPRODUCT( (FRACAS!$K$5:$K$9999=OB$2) * IFERROR(FRACAS!$AN$5:$AN$9999,0) ) ) / IFERROR($ND301/FRACAS!$AY$1*60,0), 1 )))</f>
        <v/>
      </c>
      <c r="OC301" s="347" t="str" cm="1">
        <f t="array" ref="OC301">IF($ND301=0,"",(IFERROR( (IFERROR($ND301/FRACAS!$AY$1*60,0) - SUMPRODUCT( (FRACAS!$K$5:$K$9999=OC$2) * IFERROR(FRACAS!$AN$5:$AN$9999,0) ) ) / IFERROR($ND301/FRACAS!$AY$1*60,0), 1 )))</f>
        <v/>
      </c>
      <c r="OD301" s="347" t="str" cm="1">
        <f t="array" ref="OD301">IF($ND301=0,"",(IFERROR( (IFERROR($ND301/FRACAS!$AY$1*60,0) - SUMPRODUCT( (FRACAS!$K$5:$K$9999=OD$2) * IFERROR(FRACAS!$AN$5:$AN$9999,0) ) ) / IFERROR($ND301/FRACAS!$AY$1*60,0), 1 )))</f>
        <v/>
      </c>
      <c r="OE301" s="347" t="str" cm="1">
        <f t="array" ref="OE301">IF($ND301=0,"",(IFERROR( (IFERROR($ND301/FRACAS!$AY$1*60,0) - SUMPRODUCT( (FRACAS!$K$5:$K$9999=OE$2) * IFERROR(FRACAS!$AN$5:$AN$9999,0) ) ) / IFERROR($ND301/FRACAS!$AY$1*60,0), 1 )))</f>
        <v/>
      </c>
      <c r="OF301" s="347" t="str" cm="1">
        <f t="array" ref="OF301">IF($ND301=0,"",(IFERROR( (IFERROR($ND301/FRACAS!$AY$1*60,0) - SUMPRODUCT( (FRACAS!$K$5:$K$9999=OF$2) * IFERROR(FRACAS!$AN$5:$AN$9999,0) ) ) / IFERROR($ND301/FRACAS!$AY$1*60,0), 1 )))</f>
        <v/>
      </c>
      <c r="OG301" s="347" t="str" cm="1">
        <f t="array" ref="OG301">IF($ND301=0,"",(IFERROR( (IFERROR($ND301/FRACAS!$AY$1*60,0) - SUMPRODUCT( (FRACAS!$K$5:$K$9999=OG$2) * IFERROR(FRACAS!$AN$5:$AN$9999,0) ) ) / IFERROR($ND301/FRACAS!$AY$1*60,0), 1 )))</f>
        <v/>
      </c>
      <c r="OH301" s="347" t="str" cm="1">
        <f t="array" ref="OH301">IF($ND301=0,"",(IFERROR( (IFERROR($ND301/FRACAS!$AY$1*60,0) - SUMPRODUCT( (FRACAS!$K$5:$K$9999=OH$2) * IFERROR(FRACAS!$AN$5:$AN$9999,0) ) ) / IFERROR($ND301/FRACAS!$AY$1*60,0), 1 )))</f>
        <v/>
      </c>
      <c r="OI301" s="347" t="str" cm="1">
        <f t="array" ref="OI301">IF($ND301=0,"",(IFERROR( (IFERROR($ND301/FRACAS!$AY$1*60,0) - SUMPRODUCT( (FRACAS!$K$5:$K$9999=OI$2) * IFERROR(FRACAS!$AN$5:$AN$9999,0) ) ) / IFERROR($ND301/FRACAS!$AY$1*60,0), 1 )))</f>
        <v/>
      </c>
      <c r="OJ301" s="347" t="str" cm="1">
        <f t="array" ref="OJ301">IF($ND301=0,"",(IFERROR( (IFERROR($ND301/FRACAS!$AY$1*60,0) - SUMPRODUCT( (FRACAS!$K$5:$K$9999=OJ$2) * IFERROR(FRACAS!$AN$5:$AN$9999,0) ) ) / IFERROR($ND301/FRACAS!$AY$1*60,0), 1 )))</f>
        <v/>
      </c>
      <c r="OK301" s="347" t="str" cm="1">
        <f t="array" ref="OK301">IF($ND301=0,"",(IFERROR( (IFERROR($ND301/FRACAS!$AY$1*60,0) - SUMPRODUCT( (FRACAS!$K$5:$K$9999=OK$2) * IFERROR(FRACAS!$AN$5:$AN$9999,0) ) ) / IFERROR($ND301/FRACAS!$AY$1*60,0), 1 )))</f>
        <v/>
      </c>
      <c r="OL301" s="347" t="str" cm="1">
        <f t="array" ref="OL301">IF($ND301=0,"",(IFERROR( (IFERROR($ND301/FRACAS!$AY$1*60,0) - SUMPRODUCT( (FRACAS!$K$5:$K$9999=OL$2) * IFERROR(FRACAS!$AN$5:$AN$9999,0) ) ) / IFERROR($ND301/FRACAS!$AY$1*60,0), 1 )))</f>
        <v/>
      </c>
      <c r="OM301" s="347" t="str" cm="1">
        <f t="array" ref="OM301">IF($ND301=0,"",(IFERROR( (IFERROR($ND301/FRACAS!$AY$1*60,0) - SUMPRODUCT( (FRACAS!$K$5:$K$9999=OM$2) * IFERROR(FRACAS!$AN$5:$AN$9999,0) ) ) / IFERROR($ND301/FRACAS!$AY$1*60,0), 1 )))</f>
        <v/>
      </c>
      <c r="ON301" s="347" t="str" cm="1">
        <f t="array" ref="ON301">IF($ND301=0,"",(IFERROR( (IFERROR($ND301/FRACAS!$AY$1*60,0) - SUMPRODUCT( (FRACAS!$K$5:$K$9999=ON$2) * IFERROR(FRACAS!$AN$5:$AN$9999,0) ) ) / IFERROR($ND301/FRACAS!$AY$1*60,0), 1 )))</f>
        <v/>
      </c>
    </row>
    <row r="302" spans="2:404" ht="15" customHeight="1">
      <c r="B302" s="301" t="s">
        <v>252</v>
      </c>
      <c r="C302" s="302">
        <v>47340</v>
      </c>
      <c r="D302" s="279"/>
      <c r="E302" s="279"/>
      <c r="F302" s="279"/>
      <c r="G302" s="279"/>
      <c r="H302" s="279"/>
      <c r="I302" s="279"/>
      <c r="J302" s="279"/>
      <c r="K302" s="279"/>
      <c r="L302" s="279"/>
      <c r="M302" s="280"/>
      <c r="N302" s="305"/>
      <c r="O302" s="279"/>
      <c r="P302" s="279"/>
      <c r="Q302" s="279"/>
      <c r="R302" s="279"/>
      <c r="S302" s="279"/>
      <c r="T302" s="279"/>
      <c r="U302" s="279"/>
      <c r="V302" s="279"/>
      <c r="W302" s="279"/>
      <c r="X302" s="279"/>
      <c r="Y302" s="279"/>
      <c r="Z302" s="279"/>
      <c r="AA302" s="279"/>
      <c r="AB302" s="279"/>
      <c r="AC302" s="279"/>
      <c r="AD302" s="279"/>
      <c r="AE302" s="279"/>
      <c r="AF302" s="279"/>
      <c r="AG302" s="279"/>
      <c r="AH302" s="279"/>
      <c r="AI302" s="279"/>
      <c r="AJ302" s="279"/>
      <c r="AK302" s="279"/>
      <c r="AL302" s="279"/>
      <c r="AM302" s="279"/>
      <c r="AN302" s="279"/>
      <c r="AO302" s="279"/>
      <c r="AP302" s="279"/>
      <c r="AQ302" s="279"/>
      <c r="AR302" s="279"/>
      <c r="AS302" s="279"/>
      <c r="AT302" s="279"/>
      <c r="AU302" s="279"/>
      <c r="AV302" s="279"/>
      <c r="AW302" s="279"/>
      <c r="AX302" s="279"/>
      <c r="AY302" s="279"/>
      <c r="AZ302" s="279"/>
      <c r="BA302" s="280"/>
      <c r="BB302" s="266"/>
      <c r="BD302" s="352"/>
      <c r="BE302" s="352"/>
      <c r="BF302" s="352"/>
      <c r="BG302" s="352"/>
      <c r="BH302" s="352"/>
      <c r="BI302" s="352"/>
      <c r="BJ302" s="352"/>
      <c r="BK302" s="352"/>
      <c r="BL302" s="352"/>
      <c r="BM302" s="352"/>
      <c r="BN302" s="352"/>
      <c r="BO302" s="352"/>
      <c r="BP302" s="352"/>
      <c r="BQ302" s="352"/>
      <c r="BR302" s="352"/>
      <c r="BS302" s="352"/>
      <c r="BT302" s="352"/>
      <c r="BU302" s="352"/>
      <c r="BV302" s="352"/>
      <c r="BW302" s="352"/>
      <c r="BX302" s="352"/>
      <c r="BY302" s="352"/>
      <c r="BZ302" s="352"/>
      <c r="CA302" s="352"/>
      <c r="CB302" s="352"/>
      <c r="CC302" s="352"/>
      <c r="CD302" s="352"/>
      <c r="CE302" s="352"/>
      <c r="CF302" s="352"/>
      <c r="CG302" s="352"/>
      <c r="CH302" s="352"/>
      <c r="CI302" s="352"/>
      <c r="CJ302" s="352"/>
      <c r="CK302" s="352"/>
      <c r="CL302" s="352"/>
      <c r="CM302" s="352"/>
      <c r="CN302" s="352"/>
      <c r="CO302" s="352"/>
      <c r="CP302" s="352"/>
      <c r="CQ302" s="352"/>
      <c r="CR302" s="352"/>
      <c r="CS302" s="352"/>
      <c r="CT302" s="352"/>
      <c r="CU302" s="352"/>
      <c r="CV302" s="352"/>
      <c r="CW302" s="352"/>
      <c r="CX302" s="352"/>
      <c r="CY302" s="352"/>
      <c r="CZ302" s="352"/>
      <c r="DA302" s="352"/>
      <c r="DC302" s="266">
        <f t="shared" si="24"/>
        <v>0</v>
      </c>
      <c r="DD302" s="302" t="str">
        <f t="shared" si="25"/>
        <v/>
      </c>
      <c r="DE302" s="328" t="str">
        <f>IF(D302&gt; 0,(COUNTIFS(FRACAS!$B$5:$B$9997, D$4, FRACAS!$D$5:$D$9997, "&lt;="&amp;D302)), "" )</f>
        <v/>
      </c>
      <c r="DF302" s="282" t="str">
        <f>IF(E302&gt; 0,(COUNTIFS(FRACAS!$B$5:$B$9997, E$4, FRACAS!$D$5:$D$9997, "&lt;="&amp;E302)), "" )</f>
        <v/>
      </c>
      <c r="DG302" s="282" t="str">
        <f>IF(F302&gt; 0,(COUNTIFS(FRACAS!$B$5:$B$9997, F$4, FRACAS!$D$5:$D$9997, "&lt;="&amp;F302)), "" )</f>
        <v/>
      </c>
      <c r="DH302" s="282" t="str">
        <f>IF(G302&gt; 0,(COUNTIFS(FRACAS!$B$5:$B$9997, G$4, FRACAS!$D$5:$D$9997, "&lt;="&amp;G302)), "" )</f>
        <v/>
      </c>
      <c r="DI302" s="282" t="str">
        <f>IF(H302&gt; 0,(COUNTIFS(FRACAS!$B$5:$B$9997, H$4, FRACAS!$D$5:$D$9997, "&lt;="&amp;H302)), "" )</f>
        <v/>
      </c>
      <c r="DJ302" s="282" t="str">
        <f>IF(I302&gt; 0,(COUNTIFS(FRACAS!$B$5:$B$9997, I$4, FRACAS!$D$5:$D$9997, "&lt;="&amp;I302)), "" )</f>
        <v/>
      </c>
      <c r="DK302" s="282" t="str">
        <f>IF(J302&gt; 0,(COUNTIFS(FRACAS!$B$5:$B$9997, J$4, FRACAS!$D$5:$D$9997, "&lt;="&amp;J302)), "" )</f>
        <v/>
      </c>
      <c r="DL302" s="282" t="str">
        <f>IF(K302&gt; 0,(COUNTIFS(FRACAS!$B$5:$B$9997, K$4, FRACAS!$D$5:$D$9997, "&lt;="&amp;K302)), "" )</f>
        <v/>
      </c>
      <c r="DM302" s="282" t="str">
        <f>IF(L302&gt; 0,(COUNTIFS(FRACAS!$B$5:$B$9997, L$4, FRACAS!$D$5:$D$9997, "&lt;="&amp;L302)), "" )</f>
        <v/>
      </c>
      <c r="DN302" s="282" t="str">
        <f>IF(M302&gt; 0,(COUNTIFS(FRACAS!$B$5:$B$9997, M$4, FRACAS!$D$5:$D$9997, "&lt;="&amp;M302)), "" )</f>
        <v/>
      </c>
      <c r="DO302" s="308"/>
      <c r="DP302" s="276"/>
      <c r="DQ302" s="276"/>
      <c r="DR302" s="276"/>
      <c r="DS302" s="276"/>
      <c r="DT302" s="276"/>
      <c r="DU302" s="276"/>
      <c r="DV302" s="276"/>
      <c r="DW302" s="276"/>
      <c r="DX302" s="276"/>
      <c r="DY302" s="276"/>
      <c r="DZ302" s="276"/>
      <c r="EA302" s="276"/>
      <c r="EB302" s="276"/>
      <c r="EC302" s="276"/>
      <c r="ED302" s="276"/>
      <c r="EE302" s="276"/>
      <c r="EF302" s="276"/>
      <c r="EG302" s="276"/>
      <c r="EH302" s="276"/>
      <c r="EI302" s="276"/>
      <c r="EJ302" s="276"/>
      <c r="EK302" s="276"/>
      <c r="EL302" s="276"/>
      <c r="EM302" s="276"/>
      <c r="EN302" s="276"/>
      <c r="EO302" s="276"/>
      <c r="EP302" s="276"/>
      <c r="EQ302" s="276"/>
      <c r="ER302" s="276"/>
      <c r="ES302" s="276"/>
      <c r="ET302" s="276"/>
      <c r="EU302" s="276"/>
      <c r="EV302" s="276"/>
      <c r="EW302" s="276"/>
      <c r="EX302" s="276"/>
      <c r="EY302" s="276"/>
      <c r="EZ302" s="276"/>
      <c r="FA302" s="276"/>
      <c r="FB302" s="277"/>
      <c r="JN302" s="310"/>
      <c r="JO302" s="309"/>
      <c r="JP302" s="309"/>
      <c r="JQ302" s="309"/>
      <c r="JR302" s="309"/>
      <c r="JS302" s="309"/>
      <c r="JT302" s="309"/>
      <c r="JU302" s="309"/>
      <c r="JV302" s="309"/>
      <c r="JW302" s="309"/>
      <c r="JX302" s="309"/>
      <c r="JY302" s="309"/>
      <c r="JZ302" s="309"/>
      <c r="KA302" s="309"/>
      <c r="KB302" s="309"/>
      <c r="KC302" s="309"/>
      <c r="KD302" s="309"/>
      <c r="KE302" s="309"/>
      <c r="KF302" s="309"/>
      <c r="KG302" s="309"/>
      <c r="KH302" s="309"/>
      <c r="KI302" s="309"/>
      <c r="KJ302" s="309"/>
      <c r="KK302" s="309"/>
      <c r="KL302" s="309"/>
      <c r="KM302" s="309"/>
      <c r="KN302" s="309"/>
      <c r="KO302" s="309"/>
      <c r="KP302" s="309"/>
      <c r="KQ302" s="309"/>
      <c r="KR302" s="309"/>
      <c r="KS302" s="309"/>
      <c r="KT302" s="309"/>
      <c r="KU302" s="309"/>
      <c r="KV302" s="309"/>
      <c r="KW302" s="309"/>
      <c r="KX302" s="309"/>
      <c r="KY302" s="309"/>
      <c r="KZ302" s="309"/>
      <c r="LA302" s="309"/>
      <c r="LC302" s="302" t="str">
        <f t="shared" si="27"/>
        <v/>
      </c>
      <c r="LD302" s="354" t="str" cm="1">
        <f t="array" ref="LD302">IFERROR(
    (((D302/FRACAS!$AY$1)*60))
    /
    (((D302/FRACAS!$AY$1)*60) + SUMPRODUCT((FRACAS!$B$5:$B$9997=D$4)*(FRACAS!$D$5:$D$9997&lt;=D302)*(IFERROR(FRACAS!$AM$5:$AM$9997,0)))
    ),"")</f>
        <v/>
      </c>
      <c r="LE302" s="354" t="str" cm="1">
        <f t="array" ref="LE302">IFERROR(
    (((E302/FRACAS!$AY$1)*60))
    /
    (((E302/FRACAS!$AY$1)*60) + SUMPRODUCT((FRACAS!$B$5:$B$9997=E$4)*(FRACAS!$D$5:$D$9997&lt;=E302)*(IFERROR(FRACAS!$AM$5:$AM$9997,0)))
    ),"")</f>
        <v/>
      </c>
      <c r="LF302" s="354" t="str" cm="1">
        <f t="array" ref="LF302">IFERROR(
    (((F302/FRACAS!$AY$1)*60))
    /
    (((F302/FRACAS!$AY$1)*60) + SUMPRODUCT((FRACAS!$B$5:$B$9997=F$4)*(FRACAS!$D$5:$D$9997&lt;=F302)*(IFERROR(FRACAS!$AM$5:$AM$9997,0)))
    ),"")</f>
        <v/>
      </c>
      <c r="LG302" s="354" t="str" cm="1">
        <f t="array" ref="LG302">IFERROR(
    (((G302/FRACAS!$AY$1)*60))
    /
    (((G302/FRACAS!$AY$1)*60) + SUMPRODUCT((FRACAS!$B$5:$B$9997=G$4)*(FRACAS!$D$5:$D$9997&lt;=G302)*(IFERROR(FRACAS!$AM$5:$AM$9997,0)))
    ),"")</f>
        <v/>
      </c>
      <c r="LH302" s="354" t="str" cm="1">
        <f t="array" ref="LH302">IFERROR(
    (((H302/FRACAS!$AY$1)*60))
    /
    (((H302/FRACAS!$AY$1)*60) + SUMPRODUCT((FRACAS!$B$5:$B$9997=H$4)*(FRACAS!$D$5:$D$9997&lt;=H302)*(IFERROR(FRACAS!$AM$5:$AM$9997,0)))
    ),"")</f>
        <v/>
      </c>
      <c r="LI302" s="354" t="str" cm="1">
        <f t="array" ref="LI302">IFERROR(
    (((I302/FRACAS!$AY$1)*60))
    /
    (((I302/FRACAS!$AY$1)*60) + SUMPRODUCT((FRACAS!$B$5:$B$9997=I$4)*(FRACAS!$D$5:$D$9997&lt;=I302)*(IFERROR(FRACAS!$AM$5:$AM$9997,0)))
    ),"")</f>
        <v/>
      </c>
      <c r="LJ302" s="354" t="str" cm="1">
        <f t="array" ref="LJ302">IFERROR(
    (((J302/FRACAS!$AY$1)*60))
    /
    (((J302/FRACAS!$AY$1)*60) + SUMPRODUCT((FRACAS!$B$5:$B$9997=J$4)*(FRACAS!$D$5:$D$9997&lt;=J302)*(IFERROR(FRACAS!$AM$5:$AM$9997,0)))
    ),"")</f>
        <v/>
      </c>
      <c r="LK302" s="354" t="str" cm="1">
        <f t="array" ref="LK302">IFERROR(
    (((K302/FRACAS!$AY$1)*60))
    /
    (((K302/FRACAS!$AY$1)*60) + SUMPRODUCT((FRACAS!$B$5:$B$9997=K$4)*(FRACAS!$D$5:$D$9997&lt;=K302)*(IFERROR(FRACAS!$AM$5:$AM$9997,0)))
    ),"")</f>
        <v/>
      </c>
      <c r="LL302" s="354" t="str" cm="1">
        <f t="array" ref="LL302">IFERROR(
    (((L302/FRACAS!$AY$1)*60))
    /
    (((L302/FRACAS!$AY$1)*60) + SUMPRODUCT((FRACAS!$B$5:$B$9997=L$4)*(FRACAS!$D$5:$D$9997&lt;=L302)*(IFERROR(FRACAS!$AM$5:$AM$9997,0)))
    ),"")</f>
        <v/>
      </c>
      <c r="LM302" s="354" t="str" cm="1">
        <f t="array" ref="LM302">IFERROR(
    (((M302/FRACAS!$AY$1)*60))
    /
    (((M302/FRACAS!$AY$1)*60) + SUMPRODUCT((FRACAS!$B$5:$B$9997=M$4)*(FRACAS!$D$5:$D$9997&lt;=M302)*(IFERROR(FRACAS!$AM$5:$AM$9997,0)))
    ),"")</f>
        <v/>
      </c>
      <c r="LN302" s="308"/>
      <c r="LO302" s="276"/>
      <c r="LP302" s="276"/>
      <c r="LQ302" s="276"/>
      <c r="LR302" s="276"/>
      <c r="LS302" s="276"/>
      <c r="LT302" s="276"/>
      <c r="LU302" s="276"/>
      <c r="LV302" s="276"/>
      <c r="LW302" s="276"/>
      <c r="LX302" s="276"/>
      <c r="LY302" s="276"/>
      <c r="LZ302" s="276"/>
      <c r="MA302" s="276"/>
      <c r="MB302" s="276"/>
      <c r="MC302" s="276"/>
      <c r="MD302" s="276"/>
      <c r="ME302" s="276"/>
      <c r="MF302" s="276"/>
      <c r="MG302" s="276"/>
      <c r="MH302" s="276"/>
      <c r="MI302" s="276"/>
      <c r="MJ302" s="276"/>
      <c r="MK302" s="276"/>
      <c r="ML302" s="276"/>
      <c r="MM302" s="276"/>
      <c r="MN302" s="276"/>
      <c r="MO302" s="276"/>
      <c r="MP302" s="276"/>
      <c r="MQ302" s="276"/>
      <c r="MR302" s="276"/>
      <c r="MS302" s="276"/>
      <c r="MT302" s="276"/>
      <c r="MU302" s="276"/>
      <c r="MV302" s="276"/>
      <c r="MW302" s="276"/>
      <c r="MX302" s="276"/>
      <c r="MY302" s="276"/>
      <c r="MZ302" s="276"/>
      <c r="NA302" s="277"/>
      <c r="ND302" s="345">
        <f t="shared" si="28"/>
        <v>0</v>
      </c>
      <c r="NE302" s="346" t="str">
        <f t="shared" si="26"/>
        <v/>
      </c>
      <c r="NF302" s="347" t="str" cm="1">
        <f t="array" ref="NF302">IF($ND302=0,"",(IFERROR( (IFERROR($ND302/FRACAS!$AY$1*60,0) - SUMPRODUCT( (FRACAS!$K$5:$K$9999=NF$2) * IFERROR(FRACAS!$AN$5:$AN$9999,0) ) ) / IFERROR($ND302/FRACAS!$AY$1*60,0), 1 )))</f>
        <v/>
      </c>
      <c r="NG302" s="347" t="str" cm="1">
        <f t="array" ref="NG302">IF($ND302=0,"",(IFERROR( (IFERROR($ND302/FRACAS!$AY$1*60,0) - SUMPRODUCT( (FRACAS!$K$5:$K$9999=NG$2) * IFERROR(FRACAS!$AN$5:$AN$9999,0) ) ) / IFERROR($ND302/FRACAS!$AY$1*60,0), 1 )))</f>
        <v/>
      </c>
      <c r="NH302" s="347" t="str" cm="1">
        <f t="array" ref="NH302">IF($ND302=0,"",(IFERROR( (IFERROR($ND302/FRACAS!$AY$1*60,0) - SUMPRODUCT( (FRACAS!$K$5:$K$9999=NH$2) * IFERROR(FRACAS!$AN$5:$AN$9999,0) ) ) / IFERROR($ND302/FRACAS!$AY$1*60,0), 1 )))</f>
        <v/>
      </c>
      <c r="NI302" s="347" t="str" cm="1">
        <f t="array" ref="NI302">IF($ND302=0,"",(IFERROR( (IFERROR($ND302/FRACAS!$AY$1*60,0) - SUMPRODUCT( (FRACAS!$K$5:$K$9999=NI$2) * IFERROR(FRACAS!$AN$5:$AN$9999,0) ) ) / IFERROR($ND302/FRACAS!$AY$1*60,0), 1 )))</f>
        <v/>
      </c>
      <c r="NJ302" s="347" t="str" cm="1">
        <f t="array" ref="NJ302">IF($ND302=0,"",(IFERROR( (IFERROR($ND302/FRACAS!$AY$1*60,0) - SUMPRODUCT( (FRACAS!$K$5:$K$9999=NJ$2) * IFERROR(FRACAS!$AN$5:$AN$9999,0) ) ) / IFERROR($ND302/FRACAS!$AY$1*60,0), 1 )))</f>
        <v/>
      </c>
      <c r="NK302" s="347" t="str" cm="1">
        <f t="array" ref="NK302">IF($ND302=0,"",(IFERROR( (IFERROR($ND302/FRACAS!$AY$1*60,0) - SUMPRODUCT( (FRACAS!$K$5:$K$9999=NK$2) * IFERROR(FRACAS!$AN$5:$AN$9999,0) ) ) / IFERROR($ND302/FRACAS!$AY$1*60,0), 1 )))</f>
        <v/>
      </c>
      <c r="NL302" s="347" t="str" cm="1">
        <f t="array" ref="NL302">IF($ND302=0,"",(IFERROR( (IFERROR($ND302/FRACAS!$AY$1*60,0) - SUMPRODUCT( (FRACAS!$K$5:$K$9999=NL$2) * IFERROR(FRACAS!$AN$5:$AN$9999,0) ) ) / IFERROR($ND302/FRACAS!$AY$1*60,0), 1 )))</f>
        <v/>
      </c>
      <c r="NM302" s="347" t="str" cm="1">
        <f t="array" ref="NM302">IF($ND302=0,"",(IFERROR( (IFERROR($ND302/FRACAS!$AY$1*60,0) - SUMPRODUCT( (FRACAS!$K$5:$K$9999=NM$2) * IFERROR(FRACAS!$AN$5:$AN$9999,0) ) ) / IFERROR($ND302/FRACAS!$AY$1*60,0), 1 )))</f>
        <v/>
      </c>
      <c r="NN302" s="347" t="str" cm="1">
        <f t="array" ref="NN302">IF($ND302=0,"",(IFERROR( (IFERROR($ND302/FRACAS!$AY$1*60,0) - SUMPRODUCT( (FRACAS!$K$5:$K$9999=NN$2) * IFERROR(FRACAS!$AN$5:$AN$9999,0) ) ) / IFERROR($ND302/FRACAS!$AY$1*60,0), 1 )))</f>
        <v/>
      </c>
      <c r="NO302" s="347" t="str" cm="1">
        <f t="array" ref="NO302">IF($ND302=0,"",(IFERROR( (IFERROR($ND302/FRACAS!$AY$1*60,0) - SUMPRODUCT( (FRACAS!$K$5:$K$9999=NO$2) * IFERROR(FRACAS!$AN$5:$AN$9999,0) ) ) / IFERROR($ND302/FRACAS!$AY$1*60,0), 1 )))</f>
        <v/>
      </c>
      <c r="NP302" s="347" t="str" cm="1">
        <f t="array" ref="NP302">IF($ND302=0,"",(IFERROR( (IFERROR($ND302/FRACAS!$AY$1*60,0) - SUMPRODUCT( (FRACAS!$K$5:$K$9999=NP$2) * IFERROR(FRACAS!$AN$5:$AN$9999,0) ) ) / IFERROR($ND302/FRACAS!$AY$1*60,0), 1 )))</f>
        <v/>
      </c>
      <c r="NQ302" s="347" t="str" cm="1">
        <f t="array" ref="NQ302">IF($ND302=0,"",(IFERROR( (IFERROR($ND302/FRACAS!$AY$1*60,0) - SUMPRODUCT( (FRACAS!$K$5:$K$9999=NQ$2) * IFERROR(FRACAS!$AN$5:$AN$9999,0) ) ) / IFERROR($ND302/FRACAS!$AY$1*60,0), 1 )))</f>
        <v/>
      </c>
      <c r="NR302" s="347" t="str" cm="1">
        <f t="array" ref="NR302">IF($ND302=0,"",(IFERROR( (IFERROR($ND302/FRACAS!$AY$1*60,0) - SUMPRODUCT( (FRACAS!$K$5:$K$9999=NR$2) * IFERROR(FRACAS!$AN$5:$AN$9999,0) ) ) / IFERROR($ND302/FRACAS!$AY$1*60,0), 1 )))</f>
        <v/>
      </c>
      <c r="NS302" s="347" t="str" cm="1">
        <f t="array" ref="NS302">IF($ND302=0,"",(IFERROR( (IFERROR($ND302/FRACAS!$AY$1*60,0) - SUMPRODUCT( (FRACAS!$K$5:$K$9999=NS$2) * IFERROR(FRACAS!$AN$5:$AN$9999,0) ) ) / IFERROR($ND302/FRACAS!$AY$1*60,0), 1 )))</f>
        <v/>
      </c>
      <c r="NT302" s="347" t="str" cm="1">
        <f t="array" ref="NT302">IF($ND302=0,"",(IFERROR( (IFERROR($ND302/FRACAS!$AY$1*60,0) - SUMPRODUCT( (FRACAS!$K$5:$K$9999=NT$2) * IFERROR(FRACAS!$AN$5:$AN$9999,0) ) ) / IFERROR($ND302/FRACAS!$AY$1*60,0), 1 )))</f>
        <v/>
      </c>
      <c r="NU302" s="347" t="str" cm="1">
        <f t="array" ref="NU302">IF($ND302=0,"",(IFERROR( (IFERROR($ND302/FRACAS!$AY$1*60,0) - SUMPRODUCT( (FRACAS!$K$5:$K$9999=NU$2) * IFERROR(FRACAS!$AN$5:$AN$9999,0) ) ) / IFERROR($ND302/FRACAS!$AY$1*60,0), 1 )))</f>
        <v/>
      </c>
      <c r="NV302" s="347" t="str" cm="1">
        <f t="array" ref="NV302">IF($ND302=0,"",(IFERROR( (IFERROR($ND302/FRACAS!$AY$1*60,0) - SUMPRODUCT( (FRACAS!$K$5:$K$9999=NV$2) * IFERROR(FRACAS!$AN$5:$AN$9999,0) ) ) / IFERROR($ND302/FRACAS!$AY$1*60,0), 1 )))</f>
        <v/>
      </c>
      <c r="NW302" s="347" t="str" cm="1">
        <f t="array" ref="NW302">IF($ND302=0,"",(IFERROR( (IFERROR($ND302/FRACAS!$AY$1*60,0) - SUMPRODUCT( (FRACAS!$K$5:$K$9999=NW$2) * IFERROR(FRACAS!$AN$5:$AN$9999,0) ) ) / IFERROR($ND302/FRACAS!$AY$1*60,0), 1 )))</f>
        <v/>
      </c>
      <c r="NX302" s="347" t="str" cm="1">
        <f t="array" ref="NX302">IF($ND302=0,"",(IFERROR( (IFERROR($ND302/FRACAS!$AY$1*60,0) - SUMPRODUCT( (FRACAS!$K$5:$K$9999=NX$2) * IFERROR(FRACAS!$AN$5:$AN$9999,0) ) ) / IFERROR($ND302/FRACAS!$AY$1*60,0), 1 )))</f>
        <v/>
      </c>
      <c r="NY302" s="347" t="str" cm="1">
        <f t="array" ref="NY302">IF($ND302=0,"",(IFERROR( (IFERROR($ND302/FRACAS!$AY$1*60,0) - SUMPRODUCT( (FRACAS!$K$5:$K$9999=NY$2) * IFERROR(FRACAS!$AN$5:$AN$9999,0) ) ) / IFERROR($ND302/FRACAS!$AY$1*60,0), 1 )))</f>
        <v/>
      </c>
      <c r="NZ302" s="347" t="str" cm="1">
        <f t="array" ref="NZ302">IF($ND302=0,"",(IFERROR( (IFERROR($ND302/FRACAS!$AY$1*60,0) - SUMPRODUCT( (FRACAS!$K$5:$K$9999=NZ$2) * IFERROR(FRACAS!$AN$5:$AN$9999,0) ) ) / IFERROR($ND302/FRACAS!$AY$1*60,0), 1 )))</f>
        <v/>
      </c>
      <c r="OA302" s="347" t="str" cm="1">
        <f t="array" ref="OA302">IF($ND302=0,"",(IFERROR( (IFERROR($ND302/FRACAS!$AY$1*60,0) - SUMPRODUCT( (FRACAS!$K$5:$K$9999=OA$2) * IFERROR(FRACAS!$AN$5:$AN$9999,0) ) ) / IFERROR($ND302/FRACAS!$AY$1*60,0), 1 )))</f>
        <v/>
      </c>
      <c r="OB302" s="347" t="str" cm="1">
        <f t="array" ref="OB302">IF($ND302=0,"",(IFERROR( (IFERROR($ND302/FRACAS!$AY$1*60,0) - SUMPRODUCT( (FRACAS!$K$5:$K$9999=OB$2) * IFERROR(FRACAS!$AN$5:$AN$9999,0) ) ) / IFERROR($ND302/FRACAS!$AY$1*60,0), 1 )))</f>
        <v/>
      </c>
      <c r="OC302" s="347" t="str" cm="1">
        <f t="array" ref="OC302">IF($ND302=0,"",(IFERROR( (IFERROR($ND302/FRACAS!$AY$1*60,0) - SUMPRODUCT( (FRACAS!$K$5:$K$9999=OC$2) * IFERROR(FRACAS!$AN$5:$AN$9999,0) ) ) / IFERROR($ND302/FRACAS!$AY$1*60,0), 1 )))</f>
        <v/>
      </c>
      <c r="OD302" s="347" t="str" cm="1">
        <f t="array" ref="OD302">IF($ND302=0,"",(IFERROR( (IFERROR($ND302/FRACAS!$AY$1*60,0) - SUMPRODUCT( (FRACAS!$K$5:$K$9999=OD$2) * IFERROR(FRACAS!$AN$5:$AN$9999,0) ) ) / IFERROR($ND302/FRACAS!$AY$1*60,0), 1 )))</f>
        <v/>
      </c>
      <c r="OE302" s="347" t="str" cm="1">
        <f t="array" ref="OE302">IF($ND302=0,"",(IFERROR( (IFERROR($ND302/FRACAS!$AY$1*60,0) - SUMPRODUCT( (FRACAS!$K$5:$K$9999=OE$2) * IFERROR(FRACAS!$AN$5:$AN$9999,0) ) ) / IFERROR($ND302/FRACAS!$AY$1*60,0), 1 )))</f>
        <v/>
      </c>
      <c r="OF302" s="347" t="str" cm="1">
        <f t="array" ref="OF302">IF($ND302=0,"",(IFERROR( (IFERROR($ND302/FRACAS!$AY$1*60,0) - SUMPRODUCT( (FRACAS!$K$5:$K$9999=OF$2) * IFERROR(FRACAS!$AN$5:$AN$9999,0) ) ) / IFERROR($ND302/FRACAS!$AY$1*60,0), 1 )))</f>
        <v/>
      </c>
      <c r="OG302" s="347" t="str" cm="1">
        <f t="array" ref="OG302">IF($ND302=0,"",(IFERROR( (IFERROR($ND302/FRACAS!$AY$1*60,0) - SUMPRODUCT( (FRACAS!$K$5:$K$9999=OG$2) * IFERROR(FRACAS!$AN$5:$AN$9999,0) ) ) / IFERROR($ND302/FRACAS!$AY$1*60,0), 1 )))</f>
        <v/>
      </c>
      <c r="OH302" s="347" t="str" cm="1">
        <f t="array" ref="OH302">IF($ND302=0,"",(IFERROR( (IFERROR($ND302/FRACAS!$AY$1*60,0) - SUMPRODUCT( (FRACAS!$K$5:$K$9999=OH$2) * IFERROR(FRACAS!$AN$5:$AN$9999,0) ) ) / IFERROR($ND302/FRACAS!$AY$1*60,0), 1 )))</f>
        <v/>
      </c>
      <c r="OI302" s="347" t="str" cm="1">
        <f t="array" ref="OI302">IF($ND302=0,"",(IFERROR( (IFERROR($ND302/FRACAS!$AY$1*60,0) - SUMPRODUCT( (FRACAS!$K$5:$K$9999=OI$2) * IFERROR(FRACAS!$AN$5:$AN$9999,0) ) ) / IFERROR($ND302/FRACAS!$AY$1*60,0), 1 )))</f>
        <v/>
      </c>
      <c r="OJ302" s="347" t="str" cm="1">
        <f t="array" ref="OJ302">IF($ND302=0,"",(IFERROR( (IFERROR($ND302/FRACAS!$AY$1*60,0) - SUMPRODUCT( (FRACAS!$K$5:$K$9999=OJ$2) * IFERROR(FRACAS!$AN$5:$AN$9999,0) ) ) / IFERROR($ND302/FRACAS!$AY$1*60,0), 1 )))</f>
        <v/>
      </c>
      <c r="OK302" s="347" t="str" cm="1">
        <f t="array" ref="OK302">IF($ND302=0,"",(IFERROR( (IFERROR($ND302/FRACAS!$AY$1*60,0) - SUMPRODUCT( (FRACAS!$K$5:$K$9999=OK$2) * IFERROR(FRACAS!$AN$5:$AN$9999,0) ) ) / IFERROR($ND302/FRACAS!$AY$1*60,0), 1 )))</f>
        <v/>
      </c>
      <c r="OL302" s="347" t="str" cm="1">
        <f t="array" ref="OL302">IF($ND302=0,"",(IFERROR( (IFERROR($ND302/FRACAS!$AY$1*60,0) - SUMPRODUCT( (FRACAS!$K$5:$K$9999=OL$2) * IFERROR(FRACAS!$AN$5:$AN$9999,0) ) ) / IFERROR($ND302/FRACAS!$AY$1*60,0), 1 )))</f>
        <v/>
      </c>
      <c r="OM302" s="347" t="str" cm="1">
        <f t="array" ref="OM302">IF($ND302=0,"",(IFERROR( (IFERROR($ND302/FRACAS!$AY$1*60,0) - SUMPRODUCT( (FRACAS!$K$5:$K$9999=OM$2) * IFERROR(FRACAS!$AN$5:$AN$9999,0) ) ) / IFERROR($ND302/FRACAS!$AY$1*60,0), 1 )))</f>
        <v/>
      </c>
      <c r="ON302" s="347" t="str" cm="1">
        <f t="array" ref="ON302">IF($ND302=0,"",(IFERROR( (IFERROR($ND302/FRACAS!$AY$1*60,0) - SUMPRODUCT( (FRACAS!$K$5:$K$9999=ON$2) * IFERROR(FRACAS!$AN$5:$AN$9999,0) ) ) / IFERROR($ND302/FRACAS!$AY$1*60,0), 1 )))</f>
        <v/>
      </c>
    </row>
    <row r="303" spans="2:404" ht="15" customHeight="1">
      <c r="B303" s="301" t="s">
        <v>253</v>
      </c>
      <c r="C303" s="302">
        <v>47347</v>
      </c>
      <c r="D303" s="279"/>
      <c r="E303" s="279"/>
      <c r="F303" s="279"/>
      <c r="G303" s="279"/>
      <c r="H303" s="279"/>
      <c r="I303" s="279"/>
      <c r="J303" s="279"/>
      <c r="K303" s="279"/>
      <c r="L303" s="279"/>
      <c r="M303" s="280"/>
      <c r="N303" s="305"/>
      <c r="O303" s="279"/>
      <c r="P303" s="279"/>
      <c r="Q303" s="279"/>
      <c r="R303" s="279"/>
      <c r="S303" s="279"/>
      <c r="T303" s="279"/>
      <c r="U303" s="279"/>
      <c r="V303" s="279"/>
      <c r="W303" s="279"/>
      <c r="X303" s="279"/>
      <c r="Y303" s="279"/>
      <c r="Z303" s="279"/>
      <c r="AA303" s="279"/>
      <c r="AB303" s="279"/>
      <c r="AC303" s="279"/>
      <c r="AD303" s="279"/>
      <c r="AE303" s="279"/>
      <c r="AF303" s="279"/>
      <c r="AG303" s="279"/>
      <c r="AH303" s="279"/>
      <c r="AI303" s="279"/>
      <c r="AJ303" s="279"/>
      <c r="AK303" s="279"/>
      <c r="AL303" s="279"/>
      <c r="AM303" s="279"/>
      <c r="AN303" s="279"/>
      <c r="AO303" s="279"/>
      <c r="AP303" s="279"/>
      <c r="AQ303" s="279"/>
      <c r="AR303" s="279"/>
      <c r="AS303" s="279"/>
      <c r="AT303" s="279"/>
      <c r="AU303" s="279"/>
      <c r="AV303" s="279"/>
      <c r="AW303" s="279"/>
      <c r="AX303" s="279"/>
      <c r="AY303" s="279"/>
      <c r="AZ303" s="279"/>
      <c r="BA303" s="280"/>
      <c r="BB303" s="266"/>
      <c r="BD303" s="352"/>
      <c r="BE303" s="352"/>
      <c r="BF303" s="352"/>
      <c r="BG303" s="352"/>
      <c r="BH303" s="352"/>
      <c r="BI303" s="352"/>
      <c r="BJ303" s="352"/>
      <c r="BK303" s="352"/>
      <c r="BL303" s="352"/>
      <c r="BM303" s="352"/>
      <c r="BN303" s="352"/>
      <c r="BO303" s="352"/>
      <c r="BP303" s="352"/>
      <c r="BQ303" s="352"/>
      <c r="BR303" s="352"/>
      <c r="BS303" s="352"/>
      <c r="BT303" s="352"/>
      <c r="BU303" s="352"/>
      <c r="BV303" s="352"/>
      <c r="BW303" s="352"/>
      <c r="BX303" s="352"/>
      <c r="BY303" s="352"/>
      <c r="BZ303" s="352"/>
      <c r="CA303" s="352"/>
      <c r="CB303" s="352"/>
      <c r="CC303" s="352"/>
      <c r="CD303" s="352"/>
      <c r="CE303" s="352"/>
      <c r="CF303" s="352"/>
      <c r="CG303" s="352"/>
      <c r="CH303" s="352"/>
      <c r="CI303" s="352"/>
      <c r="CJ303" s="352"/>
      <c r="CK303" s="352"/>
      <c r="CL303" s="352"/>
      <c r="CM303" s="352"/>
      <c r="CN303" s="352"/>
      <c r="CO303" s="352"/>
      <c r="CP303" s="352"/>
      <c r="CQ303" s="352"/>
      <c r="CR303" s="352"/>
      <c r="CS303" s="352"/>
      <c r="CT303" s="352"/>
      <c r="CU303" s="352"/>
      <c r="CV303" s="352"/>
      <c r="CW303" s="352"/>
      <c r="CX303" s="352"/>
      <c r="CY303" s="352"/>
      <c r="CZ303" s="352"/>
      <c r="DA303" s="352"/>
      <c r="DC303" s="266">
        <f t="shared" si="24"/>
        <v>0</v>
      </c>
      <c r="DD303" s="302" t="str">
        <f t="shared" si="25"/>
        <v/>
      </c>
      <c r="DE303" s="328" t="str">
        <f>IF(D303&gt; 0,(COUNTIFS(FRACAS!$B$5:$B$9997, D$4, FRACAS!$D$5:$D$9997, "&lt;="&amp;D303)), "" )</f>
        <v/>
      </c>
      <c r="DF303" s="282" t="str">
        <f>IF(E303&gt; 0,(COUNTIFS(FRACAS!$B$5:$B$9997, E$4, FRACAS!$D$5:$D$9997, "&lt;="&amp;E303)), "" )</f>
        <v/>
      </c>
      <c r="DG303" s="282" t="str">
        <f>IF(F303&gt; 0,(COUNTIFS(FRACAS!$B$5:$B$9997, F$4, FRACAS!$D$5:$D$9997, "&lt;="&amp;F303)), "" )</f>
        <v/>
      </c>
      <c r="DH303" s="282" t="str">
        <f>IF(G303&gt; 0,(COUNTIFS(FRACAS!$B$5:$B$9997, G$4, FRACAS!$D$5:$D$9997, "&lt;="&amp;G303)), "" )</f>
        <v/>
      </c>
      <c r="DI303" s="282" t="str">
        <f>IF(H303&gt; 0,(COUNTIFS(FRACAS!$B$5:$B$9997, H$4, FRACAS!$D$5:$D$9997, "&lt;="&amp;H303)), "" )</f>
        <v/>
      </c>
      <c r="DJ303" s="282" t="str">
        <f>IF(I303&gt; 0,(COUNTIFS(FRACAS!$B$5:$B$9997, I$4, FRACAS!$D$5:$D$9997, "&lt;="&amp;I303)), "" )</f>
        <v/>
      </c>
      <c r="DK303" s="282" t="str">
        <f>IF(J303&gt; 0,(COUNTIFS(FRACAS!$B$5:$B$9997, J$4, FRACAS!$D$5:$D$9997, "&lt;="&amp;J303)), "" )</f>
        <v/>
      </c>
      <c r="DL303" s="282" t="str">
        <f>IF(K303&gt; 0,(COUNTIFS(FRACAS!$B$5:$B$9997, K$4, FRACAS!$D$5:$D$9997, "&lt;="&amp;K303)), "" )</f>
        <v/>
      </c>
      <c r="DM303" s="282" t="str">
        <f>IF(L303&gt; 0,(COUNTIFS(FRACAS!$B$5:$B$9997, L$4, FRACAS!$D$5:$D$9997, "&lt;="&amp;L303)), "" )</f>
        <v/>
      </c>
      <c r="DN303" s="282" t="str">
        <f>IF(M303&gt; 0,(COUNTIFS(FRACAS!$B$5:$B$9997, M$4, FRACAS!$D$5:$D$9997, "&lt;="&amp;M303)), "" )</f>
        <v/>
      </c>
      <c r="DO303" s="308"/>
      <c r="DP303" s="276"/>
      <c r="DQ303" s="276"/>
      <c r="DR303" s="276"/>
      <c r="DS303" s="276"/>
      <c r="DT303" s="276"/>
      <c r="DU303" s="276"/>
      <c r="DV303" s="276"/>
      <c r="DW303" s="276"/>
      <c r="DX303" s="276"/>
      <c r="DY303" s="276"/>
      <c r="DZ303" s="276"/>
      <c r="EA303" s="276"/>
      <c r="EB303" s="276"/>
      <c r="EC303" s="276"/>
      <c r="ED303" s="276"/>
      <c r="EE303" s="276"/>
      <c r="EF303" s="276"/>
      <c r="EG303" s="276"/>
      <c r="EH303" s="276"/>
      <c r="EI303" s="276"/>
      <c r="EJ303" s="276"/>
      <c r="EK303" s="276"/>
      <c r="EL303" s="276"/>
      <c r="EM303" s="276"/>
      <c r="EN303" s="276"/>
      <c r="EO303" s="276"/>
      <c r="EP303" s="276"/>
      <c r="EQ303" s="276"/>
      <c r="ER303" s="276"/>
      <c r="ES303" s="276"/>
      <c r="ET303" s="276"/>
      <c r="EU303" s="276"/>
      <c r="EV303" s="276"/>
      <c r="EW303" s="276"/>
      <c r="EX303" s="276"/>
      <c r="EY303" s="276"/>
      <c r="EZ303" s="276"/>
      <c r="FA303" s="276"/>
      <c r="FB303" s="277"/>
      <c r="JN303" s="310"/>
      <c r="JO303" s="309"/>
      <c r="JP303" s="309"/>
      <c r="JQ303" s="309"/>
      <c r="JR303" s="309"/>
      <c r="JS303" s="309"/>
      <c r="JT303" s="309"/>
      <c r="JU303" s="309"/>
      <c r="JV303" s="309"/>
      <c r="JW303" s="309"/>
      <c r="JX303" s="309"/>
      <c r="JY303" s="309"/>
      <c r="JZ303" s="309"/>
      <c r="KA303" s="309"/>
      <c r="KB303" s="309"/>
      <c r="KC303" s="309"/>
      <c r="KD303" s="309"/>
      <c r="KE303" s="309"/>
      <c r="KF303" s="309"/>
      <c r="KG303" s="309"/>
      <c r="KH303" s="309"/>
      <c r="KI303" s="309"/>
      <c r="KJ303" s="309"/>
      <c r="KK303" s="309"/>
      <c r="KL303" s="309"/>
      <c r="KM303" s="309"/>
      <c r="KN303" s="309"/>
      <c r="KO303" s="309"/>
      <c r="KP303" s="309"/>
      <c r="KQ303" s="309"/>
      <c r="KR303" s="309"/>
      <c r="KS303" s="309"/>
      <c r="KT303" s="309"/>
      <c r="KU303" s="309"/>
      <c r="KV303" s="309"/>
      <c r="KW303" s="309"/>
      <c r="KX303" s="309"/>
      <c r="KY303" s="309"/>
      <c r="KZ303" s="309"/>
      <c r="LA303" s="309"/>
      <c r="LC303" s="302" t="str">
        <f t="shared" si="27"/>
        <v/>
      </c>
      <c r="LD303" s="354" t="str" cm="1">
        <f t="array" ref="LD303">IFERROR(
    (((D303/FRACAS!$AY$1)*60))
    /
    (((D303/FRACAS!$AY$1)*60) + SUMPRODUCT((FRACAS!$B$5:$B$9997=D$4)*(FRACAS!$D$5:$D$9997&lt;=D303)*(IFERROR(FRACAS!$AM$5:$AM$9997,0)))
    ),"")</f>
        <v/>
      </c>
      <c r="LE303" s="354" t="str" cm="1">
        <f t="array" ref="LE303">IFERROR(
    (((E303/FRACAS!$AY$1)*60))
    /
    (((E303/FRACAS!$AY$1)*60) + SUMPRODUCT((FRACAS!$B$5:$B$9997=E$4)*(FRACAS!$D$5:$D$9997&lt;=E303)*(IFERROR(FRACAS!$AM$5:$AM$9997,0)))
    ),"")</f>
        <v/>
      </c>
      <c r="LF303" s="354" t="str" cm="1">
        <f t="array" ref="LF303">IFERROR(
    (((F303/FRACAS!$AY$1)*60))
    /
    (((F303/FRACAS!$AY$1)*60) + SUMPRODUCT((FRACAS!$B$5:$B$9997=F$4)*(FRACAS!$D$5:$D$9997&lt;=F303)*(IFERROR(FRACAS!$AM$5:$AM$9997,0)))
    ),"")</f>
        <v/>
      </c>
      <c r="LG303" s="354" t="str" cm="1">
        <f t="array" ref="LG303">IFERROR(
    (((G303/FRACAS!$AY$1)*60))
    /
    (((G303/FRACAS!$AY$1)*60) + SUMPRODUCT((FRACAS!$B$5:$B$9997=G$4)*(FRACAS!$D$5:$D$9997&lt;=G303)*(IFERROR(FRACAS!$AM$5:$AM$9997,0)))
    ),"")</f>
        <v/>
      </c>
      <c r="LH303" s="354" t="str" cm="1">
        <f t="array" ref="LH303">IFERROR(
    (((H303/FRACAS!$AY$1)*60))
    /
    (((H303/FRACAS!$AY$1)*60) + SUMPRODUCT((FRACAS!$B$5:$B$9997=H$4)*(FRACAS!$D$5:$D$9997&lt;=H303)*(IFERROR(FRACAS!$AM$5:$AM$9997,0)))
    ),"")</f>
        <v/>
      </c>
      <c r="LI303" s="354" t="str" cm="1">
        <f t="array" ref="LI303">IFERROR(
    (((I303/FRACAS!$AY$1)*60))
    /
    (((I303/FRACAS!$AY$1)*60) + SUMPRODUCT((FRACAS!$B$5:$B$9997=I$4)*(FRACAS!$D$5:$D$9997&lt;=I303)*(IFERROR(FRACAS!$AM$5:$AM$9997,0)))
    ),"")</f>
        <v/>
      </c>
      <c r="LJ303" s="354" t="str" cm="1">
        <f t="array" ref="LJ303">IFERROR(
    (((J303/FRACAS!$AY$1)*60))
    /
    (((J303/FRACAS!$AY$1)*60) + SUMPRODUCT((FRACAS!$B$5:$B$9997=J$4)*(FRACAS!$D$5:$D$9997&lt;=J303)*(IFERROR(FRACAS!$AM$5:$AM$9997,0)))
    ),"")</f>
        <v/>
      </c>
      <c r="LK303" s="354" t="str" cm="1">
        <f t="array" ref="LK303">IFERROR(
    (((K303/FRACAS!$AY$1)*60))
    /
    (((K303/FRACAS!$AY$1)*60) + SUMPRODUCT((FRACAS!$B$5:$B$9997=K$4)*(FRACAS!$D$5:$D$9997&lt;=K303)*(IFERROR(FRACAS!$AM$5:$AM$9997,0)))
    ),"")</f>
        <v/>
      </c>
      <c r="LL303" s="354" t="str" cm="1">
        <f t="array" ref="LL303">IFERROR(
    (((L303/FRACAS!$AY$1)*60))
    /
    (((L303/FRACAS!$AY$1)*60) + SUMPRODUCT((FRACAS!$B$5:$B$9997=L$4)*(FRACAS!$D$5:$D$9997&lt;=L303)*(IFERROR(FRACAS!$AM$5:$AM$9997,0)))
    ),"")</f>
        <v/>
      </c>
      <c r="LM303" s="354" t="str" cm="1">
        <f t="array" ref="LM303">IFERROR(
    (((M303/FRACAS!$AY$1)*60))
    /
    (((M303/FRACAS!$AY$1)*60) + SUMPRODUCT((FRACAS!$B$5:$B$9997=M$4)*(FRACAS!$D$5:$D$9997&lt;=M303)*(IFERROR(FRACAS!$AM$5:$AM$9997,0)))
    ),"")</f>
        <v/>
      </c>
      <c r="LN303" s="308"/>
      <c r="LO303" s="276"/>
      <c r="LP303" s="276"/>
      <c r="LQ303" s="276"/>
      <c r="LR303" s="276"/>
      <c r="LS303" s="276"/>
      <c r="LT303" s="276"/>
      <c r="LU303" s="276"/>
      <c r="LV303" s="276"/>
      <c r="LW303" s="276"/>
      <c r="LX303" s="276"/>
      <c r="LY303" s="276"/>
      <c r="LZ303" s="276"/>
      <c r="MA303" s="276"/>
      <c r="MB303" s="276"/>
      <c r="MC303" s="276"/>
      <c r="MD303" s="276"/>
      <c r="ME303" s="276"/>
      <c r="MF303" s="276"/>
      <c r="MG303" s="276"/>
      <c r="MH303" s="276"/>
      <c r="MI303" s="276"/>
      <c r="MJ303" s="276"/>
      <c r="MK303" s="276"/>
      <c r="ML303" s="276"/>
      <c r="MM303" s="276"/>
      <c r="MN303" s="276"/>
      <c r="MO303" s="276"/>
      <c r="MP303" s="276"/>
      <c r="MQ303" s="276"/>
      <c r="MR303" s="276"/>
      <c r="MS303" s="276"/>
      <c r="MT303" s="276"/>
      <c r="MU303" s="276"/>
      <c r="MV303" s="276"/>
      <c r="MW303" s="276"/>
      <c r="MX303" s="276"/>
      <c r="MY303" s="276"/>
      <c r="MZ303" s="276"/>
      <c r="NA303" s="277"/>
      <c r="ND303" s="345">
        <f t="shared" si="28"/>
        <v>0</v>
      </c>
      <c r="NE303" s="346" t="str">
        <f t="shared" si="26"/>
        <v/>
      </c>
      <c r="NF303" s="347" t="str" cm="1">
        <f t="array" ref="NF303">IF($ND303=0,"",(IFERROR( (IFERROR($ND303/FRACAS!$AY$1*60,0) - SUMPRODUCT( (FRACAS!$K$5:$K$9999=NF$2) * IFERROR(FRACAS!$AN$5:$AN$9999,0) ) ) / IFERROR($ND303/FRACAS!$AY$1*60,0), 1 )))</f>
        <v/>
      </c>
      <c r="NG303" s="347" t="str" cm="1">
        <f t="array" ref="NG303">IF($ND303=0,"",(IFERROR( (IFERROR($ND303/FRACAS!$AY$1*60,0) - SUMPRODUCT( (FRACAS!$K$5:$K$9999=NG$2) * IFERROR(FRACAS!$AN$5:$AN$9999,0) ) ) / IFERROR($ND303/FRACAS!$AY$1*60,0), 1 )))</f>
        <v/>
      </c>
      <c r="NH303" s="347" t="str" cm="1">
        <f t="array" ref="NH303">IF($ND303=0,"",(IFERROR( (IFERROR($ND303/FRACAS!$AY$1*60,0) - SUMPRODUCT( (FRACAS!$K$5:$K$9999=NH$2) * IFERROR(FRACAS!$AN$5:$AN$9999,0) ) ) / IFERROR($ND303/FRACAS!$AY$1*60,0), 1 )))</f>
        <v/>
      </c>
      <c r="NI303" s="347" t="str" cm="1">
        <f t="array" ref="NI303">IF($ND303=0,"",(IFERROR( (IFERROR($ND303/FRACAS!$AY$1*60,0) - SUMPRODUCT( (FRACAS!$K$5:$K$9999=NI$2) * IFERROR(FRACAS!$AN$5:$AN$9999,0) ) ) / IFERROR($ND303/FRACAS!$AY$1*60,0), 1 )))</f>
        <v/>
      </c>
      <c r="NJ303" s="347" t="str" cm="1">
        <f t="array" ref="NJ303">IF($ND303=0,"",(IFERROR( (IFERROR($ND303/FRACAS!$AY$1*60,0) - SUMPRODUCT( (FRACAS!$K$5:$K$9999=NJ$2) * IFERROR(FRACAS!$AN$5:$AN$9999,0) ) ) / IFERROR($ND303/FRACAS!$AY$1*60,0), 1 )))</f>
        <v/>
      </c>
      <c r="NK303" s="347" t="str" cm="1">
        <f t="array" ref="NK303">IF($ND303=0,"",(IFERROR( (IFERROR($ND303/FRACAS!$AY$1*60,0) - SUMPRODUCT( (FRACAS!$K$5:$K$9999=NK$2) * IFERROR(FRACAS!$AN$5:$AN$9999,0) ) ) / IFERROR($ND303/FRACAS!$AY$1*60,0), 1 )))</f>
        <v/>
      </c>
      <c r="NL303" s="347" t="str" cm="1">
        <f t="array" ref="NL303">IF($ND303=0,"",(IFERROR( (IFERROR($ND303/FRACAS!$AY$1*60,0) - SUMPRODUCT( (FRACAS!$K$5:$K$9999=NL$2) * IFERROR(FRACAS!$AN$5:$AN$9999,0) ) ) / IFERROR($ND303/FRACAS!$AY$1*60,0), 1 )))</f>
        <v/>
      </c>
      <c r="NM303" s="347" t="str" cm="1">
        <f t="array" ref="NM303">IF($ND303=0,"",(IFERROR( (IFERROR($ND303/FRACAS!$AY$1*60,0) - SUMPRODUCT( (FRACAS!$K$5:$K$9999=NM$2) * IFERROR(FRACAS!$AN$5:$AN$9999,0) ) ) / IFERROR($ND303/FRACAS!$AY$1*60,0), 1 )))</f>
        <v/>
      </c>
      <c r="NN303" s="347" t="str" cm="1">
        <f t="array" ref="NN303">IF($ND303=0,"",(IFERROR( (IFERROR($ND303/FRACAS!$AY$1*60,0) - SUMPRODUCT( (FRACAS!$K$5:$K$9999=NN$2) * IFERROR(FRACAS!$AN$5:$AN$9999,0) ) ) / IFERROR($ND303/FRACAS!$AY$1*60,0), 1 )))</f>
        <v/>
      </c>
      <c r="NO303" s="347" t="str" cm="1">
        <f t="array" ref="NO303">IF($ND303=0,"",(IFERROR( (IFERROR($ND303/FRACAS!$AY$1*60,0) - SUMPRODUCT( (FRACAS!$K$5:$K$9999=NO$2) * IFERROR(FRACAS!$AN$5:$AN$9999,0) ) ) / IFERROR($ND303/FRACAS!$AY$1*60,0), 1 )))</f>
        <v/>
      </c>
      <c r="NP303" s="347" t="str" cm="1">
        <f t="array" ref="NP303">IF($ND303=0,"",(IFERROR( (IFERROR($ND303/FRACAS!$AY$1*60,0) - SUMPRODUCT( (FRACAS!$K$5:$K$9999=NP$2) * IFERROR(FRACAS!$AN$5:$AN$9999,0) ) ) / IFERROR($ND303/FRACAS!$AY$1*60,0), 1 )))</f>
        <v/>
      </c>
      <c r="NQ303" s="347" t="str" cm="1">
        <f t="array" ref="NQ303">IF($ND303=0,"",(IFERROR( (IFERROR($ND303/FRACAS!$AY$1*60,0) - SUMPRODUCT( (FRACAS!$K$5:$K$9999=NQ$2) * IFERROR(FRACAS!$AN$5:$AN$9999,0) ) ) / IFERROR($ND303/FRACAS!$AY$1*60,0), 1 )))</f>
        <v/>
      </c>
      <c r="NR303" s="347" t="str" cm="1">
        <f t="array" ref="NR303">IF($ND303=0,"",(IFERROR( (IFERROR($ND303/FRACAS!$AY$1*60,0) - SUMPRODUCT( (FRACAS!$K$5:$K$9999=NR$2) * IFERROR(FRACAS!$AN$5:$AN$9999,0) ) ) / IFERROR($ND303/FRACAS!$AY$1*60,0), 1 )))</f>
        <v/>
      </c>
      <c r="NS303" s="347" t="str" cm="1">
        <f t="array" ref="NS303">IF($ND303=0,"",(IFERROR( (IFERROR($ND303/FRACAS!$AY$1*60,0) - SUMPRODUCT( (FRACAS!$K$5:$K$9999=NS$2) * IFERROR(FRACAS!$AN$5:$AN$9999,0) ) ) / IFERROR($ND303/FRACAS!$AY$1*60,0), 1 )))</f>
        <v/>
      </c>
      <c r="NT303" s="347" t="str" cm="1">
        <f t="array" ref="NT303">IF($ND303=0,"",(IFERROR( (IFERROR($ND303/FRACAS!$AY$1*60,0) - SUMPRODUCT( (FRACAS!$K$5:$K$9999=NT$2) * IFERROR(FRACAS!$AN$5:$AN$9999,0) ) ) / IFERROR($ND303/FRACAS!$AY$1*60,0), 1 )))</f>
        <v/>
      </c>
      <c r="NU303" s="347" t="str" cm="1">
        <f t="array" ref="NU303">IF($ND303=0,"",(IFERROR( (IFERROR($ND303/FRACAS!$AY$1*60,0) - SUMPRODUCT( (FRACAS!$K$5:$K$9999=NU$2) * IFERROR(FRACAS!$AN$5:$AN$9999,0) ) ) / IFERROR($ND303/FRACAS!$AY$1*60,0), 1 )))</f>
        <v/>
      </c>
      <c r="NV303" s="347" t="str" cm="1">
        <f t="array" ref="NV303">IF($ND303=0,"",(IFERROR( (IFERROR($ND303/FRACAS!$AY$1*60,0) - SUMPRODUCT( (FRACAS!$K$5:$K$9999=NV$2) * IFERROR(FRACAS!$AN$5:$AN$9999,0) ) ) / IFERROR($ND303/FRACAS!$AY$1*60,0), 1 )))</f>
        <v/>
      </c>
      <c r="NW303" s="347" t="str" cm="1">
        <f t="array" ref="NW303">IF($ND303=0,"",(IFERROR( (IFERROR($ND303/FRACAS!$AY$1*60,0) - SUMPRODUCT( (FRACAS!$K$5:$K$9999=NW$2) * IFERROR(FRACAS!$AN$5:$AN$9999,0) ) ) / IFERROR($ND303/FRACAS!$AY$1*60,0), 1 )))</f>
        <v/>
      </c>
      <c r="NX303" s="347" t="str" cm="1">
        <f t="array" ref="NX303">IF($ND303=0,"",(IFERROR( (IFERROR($ND303/FRACAS!$AY$1*60,0) - SUMPRODUCT( (FRACAS!$K$5:$K$9999=NX$2) * IFERROR(FRACAS!$AN$5:$AN$9999,0) ) ) / IFERROR($ND303/FRACAS!$AY$1*60,0), 1 )))</f>
        <v/>
      </c>
      <c r="NY303" s="347" t="str" cm="1">
        <f t="array" ref="NY303">IF($ND303=0,"",(IFERROR( (IFERROR($ND303/FRACAS!$AY$1*60,0) - SUMPRODUCT( (FRACAS!$K$5:$K$9999=NY$2) * IFERROR(FRACAS!$AN$5:$AN$9999,0) ) ) / IFERROR($ND303/FRACAS!$AY$1*60,0), 1 )))</f>
        <v/>
      </c>
      <c r="NZ303" s="347" t="str" cm="1">
        <f t="array" ref="NZ303">IF($ND303=0,"",(IFERROR( (IFERROR($ND303/FRACAS!$AY$1*60,0) - SUMPRODUCT( (FRACAS!$K$5:$K$9999=NZ$2) * IFERROR(FRACAS!$AN$5:$AN$9999,0) ) ) / IFERROR($ND303/FRACAS!$AY$1*60,0), 1 )))</f>
        <v/>
      </c>
      <c r="OA303" s="347" t="str" cm="1">
        <f t="array" ref="OA303">IF($ND303=0,"",(IFERROR( (IFERROR($ND303/FRACAS!$AY$1*60,0) - SUMPRODUCT( (FRACAS!$K$5:$K$9999=OA$2) * IFERROR(FRACAS!$AN$5:$AN$9999,0) ) ) / IFERROR($ND303/FRACAS!$AY$1*60,0), 1 )))</f>
        <v/>
      </c>
      <c r="OB303" s="347" t="str" cm="1">
        <f t="array" ref="OB303">IF($ND303=0,"",(IFERROR( (IFERROR($ND303/FRACAS!$AY$1*60,0) - SUMPRODUCT( (FRACAS!$K$5:$K$9999=OB$2) * IFERROR(FRACAS!$AN$5:$AN$9999,0) ) ) / IFERROR($ND303/FRACAS!$AY$1*60,0), 1 )))</f>
        <v/>
      </c>
      <c r="OC303" s="347" t="str" cm="1">
        <f t="array" ref="OC303">IF($ND303=0,"",(IFERROR( (IFERROR($ND303/FRACAS!$AY$1*60,0) - SUMPRODUCT( (FRACAS!$K$5:$K$9999=OC$2) * IFERROR(FRACAS!$AN$5:$AN$9999,0) ) ) / IFERROR($ND303/FRACAS!$AY$1*60,0), 1 )))</f>
        <v/>
      </c>
      <c r="OD303" s="347" t="str" cm="1">
        <f t="array" ref="OD303">IF($ND303=0,"",(IFERROR( (IFERROR($ND303/FRACAS!$AY$1*60,0) - SUMPRODUCT( (FRACAS!$K$5:$K$9999=OD$2) * IFERROR(FRACAS!$AN$5:$AN$9999,0) ) ) / IFERROR($ND303/FRACAS!$AY$1*60,0), 1 )))</f>
        <v/>
      </c>
      <c r="OE303" s="347" t="str" cm="1">
        <f t="array" ref="OE303">IF($ND303=0,"",(IFERROR( (IFERROR($ND303/FRACAS!$AY$1*60,0) - SUMPRODUCT( (FRACAS!$K$5:$K$9999=OE$2) * IFERROR(FRACAS!$AN$5:$AN$9999,0) ) ) / IFERROR($ND303/FRACAS!$AY$1*60,0), 1 )))</f>
        <v/>
      </c>
      <c r="OF303" s="347" t="str" cm="1">
        <f t="array" ref="OF303">IF($ND303=0,"",(IFERROR( (IFERROR($ND303/FRACAS!$AY$1*60,0) - SUMPRODUCT( (FRACAS!$K$5:$K$9999=OF$2) * IFERROR(FRACAS!$AN$5:$AN$9999,0) ) ) / IFERROR($ND303/FRACAS!$AY$1*60,0), 1 )))</f>
        <v/>
      </c>
      <c r="OG303" s="347" t="str" cm="1">
        <f t="array" ref="OG303">IF($ND303=0,"",(IFERROR( (IFERROR($ND303/FRACAS!$AY$1*60,0) - SUMPRODUCT( (FRACAS!$K$5:$K$9999=OG$2) * IFERROR(FRACAS!$AN$5:$AN$9999,0) ) ) / IFERROR($ND303/FRACAS!$AY$1*60,0), 1 )))</f>
        <v/>
      </c>
      <c r="OH303" s="347" t="str" cm="1">
        <f t="array" ref="OH303">IF($ND303=0,"",(IFERROR( (IFERROR($ND303/FRACAS!$AY$1*60,0) - SUMPRODUCT( (FRACAS!$K$5:$K$9999=OH$2) * IFERROR(FRACAS!$AN$5:$AN$9999,0) ) ) / IFERROR($ND303/FRACAS!$AY$1*60,0), 1 )))</f>
        <v/>
      </c>
      <c r="OI303" s="347" t="str" cm="1">
        <f t="array" ref="OI303">IF($ND303=0,"",(IFERROR( (IFERROR($ND303/FRACAS!$AY$1*60,0) - SUMPRODUCT( (FRACAS!$K$5:$K$9999=OI$2) * IFERROR(FRACAS!$AN$5:$AN$9999,0) ) ) / IFERROR($ND303/FRACAS!$AY$1*60,0), 1 )))</f>
        <v/>
      </c>
      <c r="OJ303" s="347" t="str" cm="1">
        <f t="array" ref="OJ303">IF($ND303=0,"",(IFERROR( (IFERROR($ND303/FRACAS!$AY$1*60,0) - SUMPRODUCT( (FRACAS!$K$5:$K$9999=OJ$2) * IFERROR(FRACAS!$AN$5:$AN$9999,0) ) ) / IFERROR($ND303/FRACAS!$AY$1*60,0), 1 )))</f>
        <v/>
      </c>
      <c r="OK303" s="347" t="str" cm="1">
        <f t="array" ref="OK303">IF($ND303=0,"",(IFERROR( (IFERROR($ND303/FRACAS!$AY$1*60,0) - SUMPRODUCT( (FRACAS!$K$5:$K$9999=OK$2) * IFERROR(FRACAS!$AN$5:$AN$9999,0) ) ) / IFERROR($ND303/FRACAS!$AY$1*60,0), 1 )))</f>
        <v/>
      </c>
      <c r="OL303" s="347" t="str" cm="1">
        <f t="array" ref="OL303">IF($ND303=0,"",(IFERROR( (IFERROR($ND303/FRACAS!$AY$1*60,0) - SUMPRODUCT( (FRACAS!$K$5:$K$9999=OL$2) * IFERROR(FRACAS!$AN$5:$AN$9999,0) ) ) / IFERROR($ND303/FRACAS!$AY$1*60,0), 1 )))</f>
        <v/>
      </c>
      <c r="OM303" s="347" t="str" cm="1">
        <f t="array" ref="OM303">IF($ND303=0,"",(IFERROR( (IFERROR($ND303/FRACAS!$AY$1*60,0) - SUMPRODUCT( (FRACAS!$K$5:$K$9999=OM$2) * IFERROR(FRACAS!$AN$5:$AN$9999,0) ) ) / IFERROR($ND303/FRACAS!$AY$1*60,0), 1 )))</f>
        <v/>
      </c>
      <c r="ON303" s="347" t="str" cm="1">
        <f t="array" ref="ON303">IF($ND303=0,"",(IFERROR( (IFERROR($ND303/FRACAS!$AY$1*60,0) - SUMPRODUCT( (FRACAS!$K$5:$K$9999=ON$2) * IFERROR(FRACAS!$AN$5:$AN$9999,0) ) ) / IFERROR($ND303/FRACAS!$AY$1*60,0), 1 )))</f>
        <v/>
      </c>
    </row>
    <row r="304" spans="2:404" ht="15" customHeight="1">
      <c r="B304" s="301" t="s">
        <v>254</v>
      </c>
      <c r="C304" s="302">
        <v>47354</v>
      </c>
      <c r="D304" s="279"/>
      <c r="E304" s="279"/>
      <c r="F304" s="279"/>
      <c r="G304" s="279"/>
      <c r="H304" s="279"/>
      <c r="I304" s="279"/>
      <c r="J304" s="279"/>
      <c r="K304" s="279"/>
      <c r="L304" s="279"/>
      <c r="M304" s="280"/>
      <c r="N304" s="305"/>
      <c r="O304" s="279"/>
      <c r="P304" s="279"/>
      <c r="Q304" s="279"/>
      <c r="R304" s="279"/>
      <c r="S304" s="279"/>
      <c r="T304" s="279"/>
      <c r="U304" s="279"/>
      <c r="V304" s="279"/>
      <c r="W304" s="279"/>
      <c r="X304" s="279"/>
      <c r="Y304" s="279"/>
      <c r="Z304" s="279"/>
      <c r="AA304" s="279"/>
      <c r="AB304" s="279"/>
      <c r="AC304" s="279"/>
      <c r="AD304" s="279"/>
      <c r="AE304" s="279"/>
      <c r="AF304" s="279"/>
      <c r="AG304" s="279"/>
      <c r="AH304" s="279"/>
      <c r="AI304" s="279"/>
      <c r="AJ304" s="279"/>
      <c r="AK304" s="279"/>
      <c r="AL304" s="279"/>
      <c r="AM304" s="279"/>
      <c r="AN304" s="279"/>
      <c r="AO304" s="279"/>
      <c r="AP304" s="279"/>
      <c r="AQ304" s="279"/>
      <c r="AR304" s="279"/>
      <c r="AS304" s="279"/>
      <c r="AT304" s="279"/>
      <c r="AU304" s="279"/>
      <c r="AV304" s="279"/>
      <c r="AW304" s="279"/>
      <c r="AX304" s="279"/>
      <c r="AY304" s="279"/>
      <c r="AZ304" s="279"/>
      <c r="BA304" s="280"/>
      <c r="BB304" s="266"/>
      <c r="BD304" s="352"/>
      <c r="BE304" s="352"/>
      <c r="BF304" s="352"/>
      <c r="BG304" s="352"/>
      <c r="BH304" s="352"/>
      <c r="BI304" s="352"/>
      <c r="BJ304" s="352"/>
      <c r="BK304" s="352"/>
      <c r="BL304" s="352"/>
      <c r="BM304" s="352"/>
      <c r="BN304" s="352"/>
      <c r="BO304" s="352"/>
      <c r="BP304" s="352"/>
      <c r="BQ304" s="352"/>
      <c r="BR304" s="352"/>
      <c r="BS304" s="352"/>
      <c r="BT304" s="352"/>
      <c r="BU304" s="352"/>
      <c r="BV304" s="352"/>
      <c r="BW304" s="352"/>
      <c r="BX304" s="352"/>
      <c r="BY304" s="352"/>
      <c r="BZ304" s="352"/>
      <c r="CA304" s="352"/>
      <c r="CB304" s="352"/>
      <c r="CC304" s="352"/>
      <c r="CD304" s="352"/>
      <c r="CE304" s="352"/>
      <c r="CF304" s="352"/>
      <c r="CG304" s="352"/>
      <c r="CH304" s="352"/>
      <c r="CI304" s="352"/>
      <c r="CJ304" s="352"/>
      <c r="CK304" s="352"/>
      <c r="CL304" s="352"/>
      <c r="CM304" s="352"/>
      <c r="CN304" s="352"/>
      <c r="CO304" s="352"/>
      <c r="CP304" s="352"/>
      <c r="CQ304" s="352"/>
      <c r="CR304" s="352"/>
      <c r="CS304" s="352"/>
      <c r="CT304" s="352"/>
      <c r="CU304" s="352"/>
      <c r="CV304" s="352"/>
      <c r="CW304" s="352"/>
      <c r="CX304" s="352"/>
      <c r="CY304" s="352"/>
      <c r="CZ304" s="352"/>
      <c r="DA304" s="352"/>
      <c r="DC304" s="266">
        <f t="shared" si="24"/>
        <v>0</v>
      </c>
      <c r="DD304" s="302" t="str">
        <f t="shared" si="25"/>
        <v/>
      </c>
      <c r="DE304" s="328" t="str">
        <f>IF(D304&gt; 0,(COUNTIFS(FRACAS!$B$5:$B$9997, D$4, FRACAS!$D$5:$D$9997, "&lt;="&amp;D304)), "" )</f>
        <v/>
      </c>
      <c r="DF304" s="282" t="str">
        <f>IF(E304&gt; 0,(COUNTIFS(FRACAS!$B$5:$B$9997, E$4, FRACAS!$D$5:$D$9997, "&lt;="&amp;E304)), "" )</f>
        <v/>
      </c>
      <c r="DG304" s="282" t="str">
        <f>IF(F304&gt; 0,(COUNTIFS(FRACAS!$B$5:$B$9997, F$4, FRACAS!$D$5:$D$9997, "&lt;="&amp;F304)), "" )</f>
        <v/>
      </c>
      <c r="DH304" s="282" t="str">
        <f>IF(G304&gt; 0,(COUNTIFS(FRACAS!$B$5:$B$9997, G$4, FRACAS!$D$5:$D$9997, "&lt;="&amp;G304)), "" )</f>
        <v/>
      </c>
      <c r="DI304" s="282" t="str">
        <f>IF(H304&gt; 0,(COUNTIFS(FRACAS!$B$5:$B$9997, H$4, FRACAS!$D$5:$D$9997, "&lt;="&amp;H304)), "" )</f>
        <v/>
      </c>
      <c r="DJ304" s="282" t="str">
        <f>IF(I304&gt; 0,(COUNTIFS(FRACAS!$B$5:$B$9997, I$4, FRACAS!$D$5:$D$9997, "&lt;="&amp;I304)), "" )</f>
        <v/>
      </c>
      <c r="DK304" s="282" t="str">
        <f>IF(J304&gt; 0,(COUNTIFS(FRACAS!$B$5:$B$9997, J$4, FRACAS!$D$5:$D$9997, "&lt;="&amp;J304)), "" )</f>
        <v/>
      </c>
      <c r="DL304" s="282" t="str">
        <f>IF(K304&gt; 0,(COUNTIFS(FRACAS!$B$5:$B$9997, K$4, FRACAS!$D$5:$D$9997, "&lt;="&amp;K304)), "" )</f>
        <v/>
      </c>
      <c r="DM304" s="282" t="str">
        <f>IF(L304&gt; 0,(COUNTIFS(FRACAS!$B$5:$B$9997, L$4, FRACAS!$D$5:$D$9997, "&lt;="&amp;L304)), "" )</f>
        <v/>
      </c>
      <c r="DN304" s="282" t="str">
        <f>IF(M304&gt; 0,(COUNTIFS(FRACAS!$B$5:$B$9997, M$4, FRACAS!$D$5:$D$9997, "&lt;="&amp;M304)), "" )</f>
        <v/>
      </c>
      <c r="DO304" s="308"/>
      <c r="DP304" s="276"/>
      <c r="DQ304" s="276"/>
      <c r="DR304" s="276"/>
      <c r="DS304" s="276"/>
      <c r="DT304" s="276"/>
      <c r="DU304" s="276"/>
      <c r="DV304" s="276"/>
      <c r="DW304" s="276"/>
      <c r="DX304" s="276"/>
      <c r="DY304" s="276"/>
      <c r="DZ304" s="276"/>
      <c r="EA304" s="276"/>
      <c r="EB304" s="276"/>
      <c r="EC304" s="276"/>
      <c r="ED304" s="276"/>
      <c r="EE304" s="276"/>
      <c r="EF304" s="276"/>
      <c r="EG304" s="276"/>
      <c r="EH304" s="276"/>
      <c r="EI304" s="276"/>
      <c r="EJ304" s="276"/>
      <c r="EK304" s="276"/>
      <c r="EL304" s="276"/>
      <c r="EM304" s="276"/>
      <c r="EN304" s="276"/>
      <c r="EO304" s="276"/>
      <c r="EP304" s="276"/>
      <c r="EQ304" s="276"/>
      <c r="ER304" s="276"/>
      <c r="ES304" s="276"/>
      <c r="ET304" s="276"/>
      <c r="EU304" s="276"/>
      <c r="EV304" s="276"/>
      <c r="EW304" s="276"/>
      <c r="EX304" s="276"/>
      <c r="EY304" s="276"/>
      <c r="EZ304" s="276"/>
      <c r="FA304" s="276"/>
      <c r="FB304" s="277"/>
      <c r="JN304" s="310"/>
      <c r="JO304" s="309"/>
      <c r="JP304" s="309"/>
      <c r="JQ304" s="309"/>
      <c r="JR304" s="309"/>
      <c r="JS304" s="309"/>
      <c r="JT304" s="309"/>
      <c r="JU304" s="309"/>
      <c r="JV304" s="309"/>
      <c r="JW304" s="309"/>
      <c r="JX304" s="309"/>
      <c r="JY304" s="309"/>
      <c r="JZ304" s="309"/>
      <c r="KA304" s="309"/>
      <c r="KB304" s="309"/>
      <c r="KC304" s="309"/>
      <c r="KD304" s="309"/>
      <c r="KE304" s="309"/>
      <c r="KF304" s="309"/>
      <c r="KG304" s="309"/>
      <c r="KH304" s="309"/>
      <c r="KI304" s="309"/>
      <c r="KJ304" s="309"/>
      <c r="KK304" s="309"/>
      <c r="KL304" s="309"/>
      <c r="KM304" s="309"/>
      <c r="KN304" s="309"/>
      <c r="KO304" s="309"/>
      <c r="KP304" s="309"/>
      <c r="KQ304" s="309"/>
      <c r="KR304" s="309"/>
      <c r="KS304" s="309"/>
      <c r="KT304" s="309"/>
      <c r="KU304" s="309"/>
      <c r="KV304" s="309"/>
      <c r="KW304" s="309"/>
      <c r="KX304" s="309"/>
      <c r="KY304" s="309"/>
      <c r="KZ304" s="309"/>
      <c r="LA304" s="309"/>
      <c r="LC304" s="302" t="str">
        <f t="shared" si="27"/>
        <v/>
      </c>
      <c r="LD304" s="354" t="str" cm="1">
        <f t="array" ref="LD304">IFERROR(
    (((D304/FRACAS!$AY$1)*60))
    /
    (((D304/FRACAS!$AY$1)*60) + SUMPRODUCT((FRACAS!$B$5:$B$9997=D$4)*(FRACAS!$D$5:$D$9997&lt;=D304)*(IFERROR(FRACAS!$AM$5:$AM$9997,0)))
    ),"")</f>
        <v/>
      </c>
      <c r="LE304" s="354" t="str" cm="1">
        <f t="array" ref="LE304">IFERROR(
    (((E304/FRACAS!$AY$1)*60))
    /
    (((E304/FRACAS!$AY$1)*60) + SUMPRODUCT((FRACAS!$B$5:$B$9997=E$4)*(FRACAS!$D$5:$D$9997&lt;=E304)*(IFERROR(FRACAS!$AM$5:$AM$9997,0)))
    ),"")</f>
        <v/>
      </c>
      <c r="LF304" s="354" t="str" cm="1">
        <f t="array" ref="LF304">IFERROR(
    (((F304/FRACAS!$AY$1)*60))
    /
    (((F304/FRACAS!$AY$1)*60) + SUMPRODUCT((FRACAS!$B$5:$B$9997=F$4)*(FRACAS!$D$5:$D$9997&lt;=F304)*(IFERROR(FRACAS!$AM$5:$AM$9997,0)))
    ),"")</f>
        <v/>
      </c>
      <c r="LG304" s="354" t="str" cm="1">
        <f t="array" ref="LG304">IFERROR(
    (((G304/FRACAS!$AY$1)*60))
    /
    (((G304/FRACAS!$AY$1)*60) + SUMPRODUCT((FRACAS!$B$5:$B$9997=G$4)*(FRACAS!$D$5:$D$9997&lt;=G304)*(IFERROR(FRACAS!$AM$5:$AM$9997,0)))
    ),"")</f>
        <v/>
      </c>
      <c r="LH304" s="354" t="str" cm="1">
        <f t="array" ref="LH304">IFERROR(
    (((H304/FRACAS!$AY$1)*60))
    /
    (((H304/FRACAS!$AY$1)*60) + SUMPRODUCT((FRACAS!$B$5:$B$9997=H$4)*(FRACAS!$D$5:$D$9997&lt;=H304)*(IFERROR(FRACAS!$AM$5:$AM$9997,0)))
    ),"")</f>
        <v/>
      </c>
      <c r="LI304" s="354" t="str" cm="1">
        <f t="array" ref="LI304">IFERROR(
    (((I304/FRACAS!$AY$1)*60))
    /
    (((I304/FRACAS!$AY$1)*60) + SUMPRODUCT((FRACAS!$B$5:$B$9997=I$4)*(FRACAS!$D$5:$D$9997&lt;=I304)*(IFERROR(FRACAS!$AM$5:$AM$9997,0)))
    ),"")</f>
        <v/>
      </c>
      <c r="LJ304" s="354" t="str" cm="1">
        <f t="array" ref="LJ304">IFERROR(
    (((J304/FRACAS!$AY$1)*60))
    /
    (((J304/FRACAS!$AY$1)*60) + SUMPRODUCT((FRACAS!$B$5:$B$9997=J$4)*(FRACAS!$D$5:$D$9997&lt;=J304)*(IFERROR(FRACAS!$AM$5:$AM$9997,0)))
    ),"")</f>
        <v/>
      </c>
      <c r="LK304" s="354" t="str" cm="1">
        <f t="array" ref="LK304">IFERROR(
    (((K304/FRACAS!$AY$1)*60))
    /
    (((K304/FRACAS!$AY$1)*60) + SUMPRODUCT((FRACAS!$B$5:$B$9997=K$4)*(FRACAS!$D$5:$D$9997&lt;=K304)*(IFERROR(FRACAS!$AM$5:$AM$9997,0)))
    ),"")</f>
        <v/>
      </c>
      <c r="LL304" s="354" t="str" cm="1">
        <f t="array" ref="LL304">IFERROR(
    (((L304/FRACAS!$AY$1)*60))
    /
    (((L304/FRACAS!$AY$1)*60) + SUMPRODUCT((FRACAS!$B$5:$B$9997=L$4)*(FRACAS!$D$5:$D$9997&lt;=L304)*(IFERROR(FRACAS!$AM$5:$AM$9997,0)))
    ),"")</f>
        <v/>
      </c>
      <c r="LM304" s="354" t="str" cm="1">
        <f t="array" ref="LM304">IFERROR(
    (((M304/FRACAS!$AY$1)*60))
    /
    (((M304/FRACAS!$AY$1)*60) + SUMPRODUCT((FRACAS!$B$5:$B$9997=M$4)*(FRACAS!$D$5:$D$9997&lt;=M304)*(IFERROR(FRACAS!$AM$5:$AM$9997,0)))
    ),"")</f>
        <v/>
      </c>
      <c r="LN304" s="308"/>
      <c r="LO304" s="276"/>
      <c r="LP304" s="276"/>
      <c r="LQ304" s="276"/>
      <c r="LR304" s="276"/>
      <c r="LS304" s="276"/>
      <c r="LT304" s="276"/>
      <c r="LU304" s="276"/>
      <c r="LV304" s="276"/>
      <c r="LW304" s="276"/>
      <c r="LX304" s="276"/>
      <c r="LY304" s="276"/>
      <c r="LZ304" s="276"/>
      <c r="MA304" s="276"/>
      <c r="MB304" s="276"/>
      <c r="MC304" s="276"/>
      <c r="MD304" s="276"/>
      <c r="ME304" s="276"/>
      <c r="MF304" s="276"/>
      <c r="MG304" s="276"/>
      <c r="MH304" s="276"/>
      <c r="MI304" s="276"/>
      <c r="MJ304" s="276"/>
      <c r="MK304" s="276"/>
      <c r="ML304" s="276"/>
      <c r="MM304" s="276"/>
      <c r="MN304" s="276"/>
      <c r="MO304" s="276"/>
      <c r="MP304" s="276"/>
      <c r="MQ304" s="276"/>
      <c r="MR304" s="276"/>
      <c r="MS304" s="276"/>
      <c r="MT304" s="276"/>
      <c r="MU304" s="276"/>
      <c r="MV304" s="276"/>
      <c r="MW304" s="276"/>
      <c r="MX304" s="276"/>
      <c r="MY304" s="276"/>
      <c r="MZ304" s="276"/>
      <c r="NA304" s="277"/>
      <c r="ND304" s="345">
        <f t="shared" si="28"/>
        <v>0</v>
      </c>
      <c r="NE304" s="346" t="str">
        <f t="shared" si="26"/>
        <v/>
      </c>
      <c r="NF304" s="347" t="str" cm="1">
        <f t="array" ref="NF304">IF($ND304=0,"",(IFERROR( (IFERROR($ND304/FRACAS!$AY$1*60,0) - SUMPRODUCT( (FRACAS!$K$5:$K$9999=NF$2) * IFERROR(FRACAS!$AN$5:$AN$9999,0) ) ) / IFERROR($ND304/FRACAS!$AY$1*60,0), 1 )))</f>
        <v/>
      </c>
      <c r="NG304" s="347" t="str" cm="1">
        <f t="array" ref="NG304">IF($ND304=0,"",(IFERROR( (IFERROR($ND304/FRACAS!$AY$1*60,0) - SUMPRODUCT( (FRACAS!$K$5:$K$9999=NG$2) * IFERROR(FRACAS!$AN$5:$AN$9999,0) ) ) / IFERROR($ND304/FRACAS!$AY$1*60,0), 1 )))</f>
        <v/>
      </c>
      <c r="NH304" s="347" t="str" cm="1">
        <f t="array" ref="NH304">IF($ND304=0,"",(IFERROR( (IFERROR($ND304/FRACAS!$AY$1*60,0) - SUMPRODUCT( (FRACAS!$K$5:$K$9999=NH$2) * IFERROR(FRACAS!$AN$5:$AN$9999,0) ) ) / IFERROR($ND304/FRACAS!$AY$1*60,0), 1 )))</f>
        <v/>
      </c>
      <c r="NI304" s="347" t="str" cm="1">
        <f t="array" ref="NI304">IF($ND304=0,"",(IFERROR( (IFERROR($ND304/FRACAS!$AY$1*60,0) - SUMPRODUCT( (FRACAS!$K$5:$K$9999=NI$2) * IFERROR(FRACAS!$AN$5:$AN$9999,0) ) ) / IFERROR($ND304/FRACAS!$AY$1*60,0), 1 )))</f>
        <v/>
      </c>
      <c r="NJ304" s="347" t="str" cm="1">
        <f t="array" ref="NJ304">IF($ND304=0,"",(IFERROR( (IFERROR($ND304/FRACAS!$AY$1*60,0) - SUMPRODUCT( (FRACAS!$K$5:$K$9999=NJ$2) * IFERROR(FRACAS!$AN$5:$AN$9999,0) ) ) / IFERROR($ND304/FRACAS!$AY$1*60,0), 1 )))</f>
        <v/>
      </c>
      <c r="NK304" s="347" t="str" cm="1">
        <f t="array" ref="NK304">IF($ND304=0,"",(IFERROR( (IFERROR($ND304/FRACAS!$AY$1*60,0) - SUMPRODUCT( (FRACAS!$K$5:$K$9999=NK$2) * IFERROR(FRACAS!$AN$5:$AN$9999,0) ) ) / IFERROR($ND304/FRACAS!$AY$1*60,0), 1 )))</f>
        <v/>
      </c>
      <c r="NL304" s="347" t="str" cm="1">
        <f t="array" ref="NL304">IF($ND304=0,"",(IFERROR( (IFERROR($ND304/FRACAS!$AY$1*60,0) - SUMPRODUCT( (FRACAS!$K$5:$K$9999=NL$2) * IFERROR(FRACAS!$AN$5:$AN$9999,0) ) ) / IFERROR($ND304/FRACAS!$AY$1*60,0), 1 )))</f>
        <v/>
      </c>
      <c r="NM304" s="347" t="str" cm="1">
        <f t="array" ref="NM304">IF($ND304=0,"",(IFERROR( (IFERROR($ND304/FRACAS!$AY$1*60,0) - SUMPRODUCT( (FRACAS!$K$5:$K$9999=NM$2) * IFERROR(FRACAS!$AN$5:$AN$9999,0) ) ) / IFERROR($ND304/FRACAS!$AY$1*60,0), 1 )))</f>
        <v/>
      </c>
      <c r="NN304" s="347" t="str" cm="1">
        <f t="array" ref="NN304">IF($ND304=0,"",(IFERROR( (IFERROR($ND304/FRACAS!$AY$1*60,0) - SUMPRODUCT( (FRACAS!$K$5:$K$9999=NN$2) * IFERROR(FRACAS!$AN$5:$AN$9999,0) ) ) / IFERROR($ND304/FRACAS!$AY$1*60,0), 1 )))</f>
        <v/>
      </c>
      <c r="NO304" s="347" t="str" cm="1">
        <f t="array" ref="NO304">IF($ND304=0,"",(IFERROR( (IFERROR($ND304/FRACAS!$AY$1*60,0) - SUMPRODUCT( (FRACAS!$K$5:$K$9999=NO$2) * IFERROR(FRACAS!$AN$5:$AN$9999,0) ) ) / IFERROR($ND304/FRACAS!$AY$1*60,0), 1 )))</f>
        <v/>
      </c>
      <c r="NP304" s="347" t="str" cm="1">
        <f t="array" ref="NP304">IF($ND304=0,"",(IFERROR( (IFERROR($ND304/FRACAS!$AY$1*60,0) - SUMPRODUCT( (FRACAS!$K$5:$K$9999=NP$2) * IFERROR(FRACAS!$AN$5:$AN$9999,0) ) ) / IFERROR($ND304/FRACAS!$AY$1*60,0), 1 )))</f>
        <v/>
      </c>
      <c r="NQ304" s="347" t="str" cm="1">
        <f t="array" ref="NQ304">IF($ND304=0,"",(IFERROR( (IFERROR($ND304/FRACAS!$AY$1*60,0) - SUMPRODUCT( (FRACAS!$K$5:$K$9999=NQ$2) * IFERROR(FRACAS!$AN$5:$AN$9999,0) ) ) / IFERROR($ND304/FRACAS!$AY$1*60,0), 1 )))</f>
        <v/>
      </c>
      <c r="NR304" s="347" t="str" cm="1">
        <f t="array" ref="NR304">IF($ND304=0,"",(IFERROR( (IFERROR($ND304/FRACAS!$AY$1*60,0) - SUMPRODUCT( (FRACAS!$K$5:$K$9999=NR$2) * IFERROR(FRACAS!$AN$5:$AN$9999,0) ) ) / IFERROR($ND304/FRACAS!$AY$1*60,0), 1 )))</f>
        <v/>
      </c>
      <c r="NS304" s="347" t="str" cm="1">
        <f t="array" ref="NS304">IF($ND304=0,"",(IFERROR( (IFERROR($ND304/FRACAS!$AY$1*60,0) - SUMPRODUCT( (FRACAS!$K$5:$K$9999=NS$2) * IFERROR(FRACAS!$AN$5:$AN$9999,0) ) ) / IFERROR($ND304/FRACAS!$AY$1*60,0), 1 )))</f>
        <v/>
      </c>
      <c r="NT304" s="347" t="str" cm="1">
        <f t="array" ref="NT304">IF($ND304=0,"",(IFERROR( (IFERROR($ND304/FRACAS!$AY$1*60,0) - SUMPRODUCT( (FRACAS!$K$5:$K$9999=NT$2) * IFERROR(FRACAS!$AN$5:$AN$9999,0) ) ) / IFERROR($ND304/FRACAS!$AY$1*60,0), 1 )))</f>
        <v/>
      </c>
      <c r="NU304" s="347" t="str" cm="1">
        <f t="array" ref="NU304">IF($ND304=0,"",(IFERROR( (IFERROR($ND304/FRACAS!$AY$1*60,0) - SUMPRODUCT( (FRACAS!$K$5:$K$9999=NU$2) * IFERROR(FRACAS!$AN$5:$AN$9999,0) ) ) / IFERROR($ND304/FRACAS!$AY$1*60,0), 1 )))</f>
        <v/>
      </c>
      <c r="NV304" s="347" t="str" cm="1">
        <f t="array" ref="NV304">IF($ND304=0,"",(IFERROR( (IFERROR($ND304/FRACAS!$AY$1*60,0) - SUMPRODUCT( (FRACAS!$K$5:$K$9999=NV$2) * IFERROR(FRACAS!$AN$5:$AN$9999,0) ) ) / IFERROR($ND304/FRACAS!$AY$1*60,0), 1 )))</f>
        <v/>
      </c>
      <c r="NW304" s="347" t="str" cm="1">
        <f t="array" ref="NW304">IF($ND304=0,"",(IFERROR( (IFERROR($ND304/FRACAS!$AY$1*60,0) - SUMPRODUCT( (FRACAS!$K$5:$K$9999=NW$2) * IFERROR(FRACAS!$AN$5:$AN$9999,0) ) ) / IFERROR($ND304/FRACAS!$AY$1*60,0), 1 )))</f>
        <v/>
      </c>
      <c r="NX304" s="347" t="str" cm="1">
        <f t="array" ref="NX304">IF($ND304=0,"",(IFERROR( (IFERROR($ND304/FRACAS!$AY$1*60,0) - SUMPRODUCT( (FRACAS!$K$5:$K$9999=NX$2) * IFERROR(FRACAS!$AN$5:$AN$9999,0) ) ) / IFERROR($ND304/FRACAS!$AY$1*60,0), 1 )))</f>
        <v/>
      </c>
      <c r="NY304" s="347" t="str" cm="1">
        <f t="array" ref="NY304">IF($ND304=0,"",(IFERROR( (IFERROR($ND304/FRACAS!$AY$1*60,0) - SUMPRODUCT( (FRACAS!$K$5:$K$9999=NY$2) * IFERROR(FRACAS!$AN$5:$AN$9999,0) ) ) / IFERROR($ND304/FRACAS!$AY$1*60,0), 1 )))</f>
        <v/>
      </c>
      <c r="NZ304" s="347" t="str" cm="1">
        <f t="array" ref="NZ304">IF($ND304=0,"",(IFERROR( (IFERROR($ND304/FRACAS!$AY$1*60,0) - SUMPRODUCT( (FRACAS!$K$5:$K$9999=NZ$2) * IFERROR(FRACAS!$AN$5:$AN$9999,0) ) ) / IFERROR($ND304/FRACAS!$AY$1*60,0), 1 )))</f>
        <v/>
      </c>
      <c r="OA304" s="347" t="str" cm="1">
        <f t="array" ref="OA304">IF($ND304=0,"",(IFERROR( (IFERROR($ND304/FRACAS!$AY$1*60,0) - SUMPRODUCT( (FRACAS!$K$5:$K$9999=OA$2) * IFERROR(FRACAS!$AN$5:$AN$9999,0) ) ) / IFERROR($ND304/FRACAS!$AY$1*60,0), 1 )))</f>
        <v/>
      </c>
      <c r="OB304" s="347" t="str" cm="1">
        <f t="array" ref="OB304">IF($ND304=0,"",(IFERROR( (IFERROR($ND304/FRACAS!$AY$1*60,0) - SUMPRODUCT( (FRACAS!$K$5:$K$9999=OB$2) * IFERROR(FRACAS!$AN$5:$AN$9999,0) ) ) / IFERROR($ND304/FRACAS!$AY$1*60,0), 1 )))</f>
        <v/>
      </c>
      <c r="OC304" s="347" t="str" cm="1">
        <f t="array" ref="OC304">IF($ND304=0,"",(IFERROR( (IFERROR($ND304/FRACAS!$AY$1*60,0) - SUMPRODUCT( (FRACAS!$K$5:$K$9999=OC$2) * IFERROR(FRACAS!$AN$5:$AN$9999,0) ) ) / IFERROR($ND304/FRACAS!$AY$1*60,0), 1 )))</f>
        <v/>
      </c>
      <c r="OD304" s="347" t="str" cm="1">
        <f t="array" ref="OD304">IF($ND304=0,"",(IFERROR( (IFERROR($ND304/FRACAS!$AY$1*60,0) - SUMPRODUCT( (FRACAS!$K$5:$K$9999=OD$2) * IFERROR(FRACAS!$AN$5:$AN$9999,0) ) ) / IFERROR($ND304/FRACAS!$AY$1*60,0), 1 )))</f>
        <v/>
      </c>
      <c r="OE304" s="347" t="str" cm="1">
        <f t="array" ref="OE304">IF($ND304=0,"",(IFERROR( (IFERROR($ND304/FRACAS!$AY$1*60,0) - SUMPRODUCT( (FRACAS!$K$5:$K$9999=OE$2) * IFERROR(FRACAS!$AN$5:$AN$9999,0) ) ) / IFERROR($ND304/FRACAS!$AY$1*60,0), 1 )))</f>
        <v/>
      </c>
      <c r="OF304" s="347" t="str" cm="1">
        <f t="array" ref="OF304">IF($ND304=0,"",(IFERROR( (IFERROR($ND304/FRACAS!$AY$1*60,0) - SUMPRODUCT( (FRACAS!$K$5:$K$9999=OF$2) * IFERROR(FRACAS!$AN$5:$AN$9999,0) ) ) / IFERROR($ND304/FRACAS!$AY$1*60,0), 1 )))</f>
        <v/>
      </c>
      <c r="OG304" s="347" t="str" cm="1">
        <f t="array" ref="OG304">IF($ND304=0,"",(IFERROR( (IFERROR($ND304/FRACAS!$AY$1*60,0) - SUMPRODUCT( (FRACAS!$K$5:$K$9999=OG$2) * IFERROR(FRACAS!$AN$5:$AN$9999,0) ) ) / IFERROR($ND304/FRACAS!$AY$1*60,0), 1 )))</f>
        <v/>
      </c>
      <c r="OH304" s="347" t="str" cm="1">
        <f t="array" ref="OH304">IF($ND304=0,"",(IFERROR( (IFERROR($ND304/FRACAS!$AY$1*60,0) - SUMPRODUCT( (FRACAS!$K$5:$K$9999=OH$2) * IFERROR(FRACAS!$AN$5:$AN$9999,0) ) ) / IFERROR($ND304/FRACAS!$AY$1*60,0), 1 )))</f>
        <v/>
      </c>
      <c r="OI304" s="347" t="str" cm="1">
        <f t="array" ref="OI304">IF($ND304=0,"",(IFERROR( (IFERROR($ND304/FRACAS!$AY$1*60,0) - SUMPRODUCT( (FRACAS!$K$5:$K$9999=OI$2) * IFERROR(FRACAS!$AN$5:$AN$9999,0) ) ) / IFERROR($ND304/FRACAS!$AY$1*60,0), 1 )))</f>
        <v/>
      </c>
      <c r="OJ304" s="347" t="str" cm="1">
        <f t="array" ref="OJ304">IF($ND304=0,"",(IFERROR( (IFERROR($ND304/FRACAS!$AY$1*60,0) - SUMPRODUCT( (FRACAS!$K$5:$K$9999=OJ$2) * IFERROR(FRACAS!$AN$5:$AN$9999,0) ) ) / IFERROR($ND304/FRACAS!$AY$1*60,0), 1 )))</f>
        <v/>
      </c>
      <c r="OK304" s="347" t="str" cm="1">
        <f t="array" ref="OK304">IF($ND304=0,"",(IFERROR( (IFERROR($ND304/FRACAS!$AY$1*60,0) - SUMPRODUCT( (FRACAS!$K$5:$K$9999=OK$2) * IFERROR(FRACAS!$AN$5:$AN$9999,0) ) ) / IFERROR($ND304/FRACAS!$AY$1*60,0), 1 )))</f>
        <v/>
      </c>
      <c r="OL304" s="347" t="str" cm="1">
        <f t="array" ref="OL304">IF($ND304=0,"",(IFERROR( (IFERROR($ND304/FRACAS!$AY$1*60,0) - SUMPRODUCT( (FRACAS!$K$5:$K$9999=OL$2) * IFERROR(FRACAS!$AN$5:$AN$9999,0) ) ) / IFERROR($ND304/FRACAS!$AY$1*60,0), 1 )))</f>
        <v/>
      </c>
      <c r="OM304" s="347" t="str" cm="1">
        <f t="array" ref="OM304">IF($ND304=0,"",(IFERROR( (IFERROR($ND304/FRACAS!$AY$1*60,0) - SUMPRODUCT( (FRACAS!$K$5:$K$9999=OM$2) * IFERROR(FRACAS!$AN$5:$AN$9999,0) ) ) / IFERROR($ND304/FRACAS!$AY$1*60,0), 1 )))</f>
        <v/>
      </c>
      <c r="ON304" s="347" t="str" cm="1">
        <f t="array" ref="ON304">IF($ND304=0,"",(IFERROR( (IFERROR($ND304/FRACAS!$AY$1*60,0) - SUMPRODUCT( (FRACAS!$K$5:$K$9999=ON$2) * IFERROR(FRACAS!$AN$5:$AN$9999,0) ) ) / IFERROR($ND304/FRACAS!$AY$1*60,0), 1 )))</f>
        <v/>
      </c>
    </row>
    <row r="305" spans="2:404" ht="15" customHeight="1">
      <c r="B305" s="301" t="s">
        <v>255</v>
      </c>
      <c r="C305" s="302">
        <v>47361</v>
      </c>
      <c r="D305" s="279"/>
      <c r="E305" s="279"/>
      <c r="F305" s="279"/>
      <c r="G305" s="279"/>
      <c r="H305" s="279"/>
      <c r="I305" s="279"/>
      <c r="J305" s="279"/>
      <c r="K305" s="279"/>
      <c r="L305" s="279"/>
      <c r="M305" s="280"/>
      <c r="N305" s="305"/>
      <c r="O305" s="279"/>
      <c r="P305" s="279"/>
      <c r="Q305" s="279"/>
      <c r="R305" s="279"/>
      <c r="S305" s="279"/>
      <c r="T305" s="279"/>
      <c r="U305" s="279"/>
      <c r="V305" s="279"/>
      <c r="W305" s="279"/>
      <c r="X305" s="279"/>
      <c r="Y305" s="279"/>
      <c r="Z305" s="279"/>
      <c r="AA305" s="279"/>
      <c r="AB305" s="279"/>
      <c r="AC305" s="279"/>
      <c r="AD305" s="279"/>
      <c r="AE305" s="279"/>
      <c r="AF305" s="279"/>
      <c r="AG305" s="279"/>
      <c r="AH305" s="279"/>
      <c r="AI305" s="279"/>
      <c r="AJ305" s="279"/>
      <c r="AK305" s="279"/>
      <c r="AL305" s="279"/>
      <c r="AM305" s="279"/>
      <c r="AN305" s="279"/>
      <c r="AO305" s="279"/>
      <c r="AP305" s="279"/>
      <c r="AQ305" s="279"/>
      <c r="AR305" s="279"/>
      <c r="AS305" s="279"/>
      <c r="AT305" s="279"/>
      <c r="AU305" s="279"/>
      <c r="AV305" s="279"/>
      <c r="AW305" s="279"/>
      <c r="AX305" s="279"/>
      <c r="AY305" s="279"/>
      <c r="AZ305" s="279"/>
      <c r="BA305" s="280"/>
      <c r="BB305" s="266"/>
      <c r="BD305" s="352"/>
      <c r="BE305" s="352"/>
      <c r="BF305" s="352"/>
      <c r="BG305" s="352"/>
      <c r="BH305" s="352"/>
      <c r="BI305" s="352"/>
      <c r="BJ305" s="352"/>
      <c r="BK305" s="352"/>
      <c r="BL305" s="352"/>
      <c r="BM305" s="352"/>
      <c r="BN305" s="352"/>
      <c r="BO305" s="352"/>
      <c r="BP305" s="352"/>
      <c r="BQ305" s="352"/>
      <c r="BR305" s="352"/>
      <c r="BS305" s="352"/>
      <c r="BT305" s="352"/>
      <c r="BU305" s="352"/>
      <c r="BV305" s="352"/>
      <c r="BW305" s="352"/>
      <c r="BX305" s="352"/>
      <c r="BY305" s="352"/>
      <c r="BZ305" s="352"/>
      <c r="CA305" s="352"/>
      <c r="CB305" s="352"/>
      <c r="CC305" s="352"/>
      <c r="CD305" s="352"/>
      <c r="CE305" s="352"/>
      <c r="CF305" s="352"/>
      <c r="CG305" s="352"/>
      <c r="CH305" s="352"/>
      <c r="CI305" s="352"/>
      <c r="CJ305" s="352"/>
      <c r="CK305" s="352"/>
      <c r="CL305" s="352"/>
      <c r="CM305" s="352"/>
      <c r="CN305" s="352"/>
      <c r="CO305" s="352"/>
      <c r="CP305" s="352"/>
      <c r="CQ305" s="352"/>
      <c r="CR305" s="352"/>
      <c r="CS305" s="352"/>
      <c r="CT305" s="352"/>
      <c r="CU305" s="352"/>
      <c r="CV305" s="352"/>
      <c r="CW305" s="352"/>
      <c r="CX305" s="352"/>
      <c r="CY305" s="352"/>
      <c r="CZ305" s="352"/>
      <c r="DA305" s="352"/>
      <c r="DC305" s="266">
        <f t="shared" si="24"/>
        <v>0</v>
      </c>
      <c r="DD305" s="302" t="str">
        <f t="shared" si="25"/>
        <v/>
      </c>
      <c r="DE305" s="328" t="str">
        <f>IF(D305&gt; 0,(COUNTIFS(FRACAS!$B$5:$B$9997, D$4, FRACAS!$D$5:$D$9997, "&lt;="&amp;D305)), "" )</f>
        <v/>
      </c>
      <c r="DF305" s="282" t="str">
        <f>IF(E305&gt; 0,(COUNTIFS(FRACAS!$B$5:$B$9997, E$4, FRACAS!$D$5:$D$9997, "&lt;="&amp;E305)), "" )</f>
        <v/>
      </c>
      <c r="DG305" s="282" t="str">
        <f>IF(F305&gt; 0,(COUNTIFS(FRACAS!$B$5:$B$9997, F$4, FRACAS!$D$5:$D$9997, "&lt;="&amp;F305)), "" )</f>
        <v/>
      </c>
      <c r="DH305" s="282" t="str">
        <f>IF(G305&gt; 0,(COUNTIFS(FRACAS!$B$5:$B$9997, G$4, FRACAS!$D$5:$D$9997, "&lt;="&amp;G305)), "" )</f>
        <v/>
      </c>
      <c r="DI305" s="282" t="str">
        <f>IF(H305&gt; 0,(COUNTIFS(FRACAS!$B$5:$B$9997, H$4, FRACAS!$D$5:$D$9997, "&lt;="&amp;H305)), "" )</f>
        <v/>
      </c>
      <c r="DJ305" s="282" t="str">
        <f>IF(I305&gt; 0,(COUNTIFS(FRACAS!$B$5:$B$9997, I$4, FRACAS!$D$5:$D$9997, "&lt;="&amp;I305)), "" )</f>
        <v/>
      </c>
      <c r="DK305" s="282" t="str">
        <f>IF(J305&gt; 0,(COUNTIFS(FRACAS!$B$5:$B$9997, J$4, FRACAS!$D$5:$D$9997, "&lt;="&amp;J305)), "" )</f>
        <v/>
      </c>
      <c r="DL305" s="282" t="str">
        <f>IF(K305&gt; 0,(COUNTIFS(FRACAS!$B$5:$B$9997, K$4, FRACAS!$D$5:$D$9997, "&lt;="&amp;K305)), "" )</f>
        <v/>
      </c>
      <c r="DM305" s="282" t="str">
        <f>IF(L305&gt; 0,(COUNTIFS(FRACAS!$B$5:$B$9997, L$4, FRACAS!$D$5:$D$9997, "&lt;="&amp;L305)), "" )</f>
        <v/>
      </c>
      <c r="DN305" s="282" t="str">
        <f>IF(M305&gt; 0,(COUNTIFS(FRACAS!$B$5:$B$9997, M$4, FRACAS!$D$5:$D$9997, "&lt;="&amp;M305)), "" )</f>
        <v/>
      </c>
      <c r="DO305" s="308"/>
      <c r="DP305" s="276"/>
      <c r="DQ305" s="276"/>
      <c r="DR305" s="276"/>
      <c r="DS305" s="276"/>
      <c r="DT305" s="276"/>
      <c r="DU305" s="276"/>
      <c r="DV305" s="276"/>
      <c r="DW305" s="276"/>
      <c r="DX305" s="276"/>
      <c r="DY305" s="276"/>
      <c r="DZ305" s="276"/>
      <c r="EA305" s="276"/>
      <c r="EB305" s="276"/>
      <c r="EC305" s="276"/>
      <c r="ED305" s="276"/>
      <c r="EE305" s="276"/>
      <c r="EF305" s="276"/>
      <c r="EG305" s="276"/>
      <c r="EH305" s="276"/>
      <c r="EI305" s="276"/>
      <c r="EJ305" s="276"/>
      <c r="EK305" s="276"/>
      <c r="EL305" s="276"/>
      <c r="EM305" s="276"/>
      <c r="EN305" s="276"/>
      <c r="EO305" s="276"/>
      <c r="EP305" s="276"/>
      <c r="EQ305" s="276"/>
      <c r="ER305" s="276"/>
      <c r="ES305" s="276"/>
      <c r="ET305" s="276"/>
      <c r="EU305" s="276"/>
      <c r="EV305" s="276"/>
      <c r="EW305" s="276"/>
      <c r="EX305" s="276"/>
      <c r="EY305" s="276"/>
      <c r="EZ305" s="276"/>
      <c r="FA305" s="276"/>
      <c r="FB305" s="277"/>
      <c r="JN305" s="310"/>
      <c r="JO305" s="309"/>
      <c r="JP305" s="309"/>
      <c r="JQ305" s="309"/>
      <c r="JR305" s="309"/>
      <c r="JS305" s="309"/>
      <c r="JT305" s="309"/>
      <c r="JU305" s="309"/>
      <c r="JV305" s="309"/>
      <c r="JW305" s="309"/>
      <c r="JX305" s="309"/>
      <c r="JY305" s="309"/>
      <c r="JZ305" s="309"/>
      <c r="KA305" s="309"/>
      <c r="KB305" s="309"/>
      <c r="KC305" s="309"/>
      <c r="KD305" s="309"/>
      <c r="KE305" s="309"/>
      <c r="KF305" s="309"/>
      <c r="KG305" s="309"/>
      <c r="KH305" s="309"/>
      <c r="KI305" s="309"/>
      <c r="KJ305" s="309"/>
      <c r="KK305" s="309"/>
      <c r="KL305" s="309"/>
      <c r="KM305" s="309"/>
      <c r="KN305" s="309"/>
      <c r="KO305" s="309"/>
      <c r="KP305" s="309"/>
      <c r="KQ305" s="309"/>
      <c r="KR305" s="309"/>
      <c r="KS305" s="309"/>
      <c r="KT305" s="309"/>
      <c r="KU305" s="309"/>
      <c r="KV305" s="309"/>
      <c r="KW305" s="309"/>
      <c r="KX305" s="309"/>
      <c r="KY305" s="309"/>
      <c r="KZ305" s="309"/>
      <c r="LA305" s="309"/>
      <c r="LC305" s="302" t="str">
        <f t="shared" si="27"/>
        <v/>
      </c>
      <c r="LD305" s="354" t="str" cm="1">
        <f t="array" ref="LD305">IFERROR(
    (((D305/FRACAS!$AY$1)*60))
    /
    (((D305/FRACAS!$AY$1)*60) + SUMPRODUCT((FRACAS!$B$5:$B$9997=D$4)*(FRACAS!$D$5:$D$9997&lt;=D305)*(IFERROR(FRACAS!$AM$5:$AM$9997,0)))
    ),"")</f>
        <v/>
      </c>
      <c r="LE305" s="354" t="str" cm="1">
        <f t="array" ref="LE305">IFERROR(
    (((E305/FRACAS!$AY$1)*60))
    /
    (((E305/FRACAS!$AY$1)*60) + SUMPRODUCT((FRACAS!$B$5:$B$9997=E$4)*(FRACAS!$D$5:$D$9997&lt;=E305)*(IFERROR(FRACAS!$AM$5:$AM$9997,0)))
    ),"")</f>
        <v/>
      </c>
      <c r="LF305" s="354" t="str" cm="1">
        <f t="array" ref="LF305">IFERROR(
    (((F305/FRACAS!$AY$1)*60))
    /
    (((F305/FRACAS!$AY$1)*60) + SUMPRODUCT((FRACAS!$B$5:$B$9997=F$4)*(FRACAS!$D$5:$D$9997&lt;=F305)*(IFERROR(FRACAS!$AM$5:$AM$9997,0)))
    ),"")</f>
        <v/>
      </c>
      <c r="LG305" s="354" t="str" cm="1">
        <f t="array" ref="LG305">IFERROR(
    (((G305/FRACAS!$AY$1)*60))
    /
    (((G305/FRACAS!$AY$1)*60) + SUMPRODUCT((FRACAS!$B$5:$B$9997=G$4)*(FRACAS!$D$5:$D$9997&lt;=G305)*(IFERROR(FRACAS!$AM$5:$AM$9997,0)))
    ),"")</f>
        <v/>
      </c>
      <c r="LH305" s="354" t="str" cm="1">
        <f t="array" ref="LH305">IFERROR(
    (((H305/FRACAS!$AY$1)*60))
    /
    (((H305/FRACAS!$AY$1)*60) + SUMPRODUCT((FRACAS!$B$5:$B$9997=H$4)*(FRACAS!$D$5:$D$9997&lt;=H305)*(IFERROR(FRACAS!$AM$5:$AM$9997,0)))
    ),"")</f>
        <v/>
      </c>
      <c r="LI305" s="354" t="str" cm="1">
        <f t="array" ref="LI305">IFERROR(
    (((I305/FRACAS!$AY$1)*60))
    /
    (((I305/FRACAS!$AY$1)*60) + SUMPRODUCT((FRACAS!$B$5:$B$9997=I$4)*(FRACAS!$D$5:$D$9997&lt;=I305)*(IFERROR(FRACAS!$AM$5:$AM$9997,0)))
    ),"")</f>
        <v/>
      </c>
      <c r="LJ305" s="354" t="str" cm="1">
        <f t="array" ref="LJ305">IFERROR(
    (((J305/FRACAS!$AY$1)*60))
    /
    (((J305/FRACAS!$AY$1)*60) + SUMPRODUCT((FRACAS!$B$5:$B$9997=J$4)*(FRACAS!$D$5:$D$9997&lt;=J305)*(IFERROR(FRACAS!$AM$5:$AM$9997,0)))
    ),"")</f>
        <v/>
      </c>
      <c r="LK305" s="354" t="str" cm="1">
        <f t="array" ref="LK305">IFERROR(
    (((K305/FRACAS!$AY$1)*60))
    /
    (((K305/FRACAS!$AY$1)*60) + SUMPRODUCT((FRACAS!$B$5:$B$9997=K$4)*(FRACAS!$D$5:$D$9997&lt;=K305)*(IFERROR(FRACAS!$AM$5:$AM$9997,0)))
    ),"")</f>
        <v/>
      </c>
      <c r="LL305" s="354" t="str" cm="1">
        <f t="array" ref="LL305">IFERROR(
    (((L305/FRACAS!$AY$1)*60))
    /
    (((L305/FRACAS!$AY$1)*60) + SUMPRODUCT((FRACAS!$B$5:$B$9997=L$4)*(FRACAS!$D$5:$D$9997&lt;=L305)*(IFERROR(FRACAS!$AM$5:$AM$9997,0)))
    ),"")</f>
        <v/>
      </c>
      <c r="LM305" s="354" t="str" cm="1">
        <f t="array" ref="LM305">IFERROR(
    (((M305/FRACAS!$AY$1)*60))
    /
    (((M305/FRACAS!$AY$1)*60) + SUMPRODUCT((FRACAS!$B$5:$B$9997=M$4)*(FRACAS!$D$5:$D$9997&lt;=M305)*(IFERROR(FRACAS!$AM$5:$AM$9997,0)))
    ),"")</f>
        <v/>
      </c>
      <c r="LN305" s="308"/>
      <c r="LO305" s="276"/>
      <c r="LP305" s="276"/>
      <c r="LQ305" s="276"/>
      <c r="LR305" s="276"/>
      <c r="LS305" s="276"/>
      <c r="LT305" s="276"/>
      <c r="LU305" s="276"/>
      <c r="LV305" s="276"/>
      <c r="LW305" s="276"/>
      <c r="LX305" s="276"/>
      <c r="LY305" s="276"/>
      <c r="LZ305" s="276"/>
      <c r="MA305" s="276"/>
      <c r="MB305" s="276"/>
      <c r="MC305" s="276"/>
      <c r="MD305" s="276"/>
      <c r="ME305" s="276"/>
      <c r="MF305" s="276"/>
      <c r="MG305" s="276"/>
      <c r="MH305" s="276"/>
      <c r="MI305" s="276"/>
      <c r="MJ305" s="276"/>
      <c r="MK305" s="276"/>
      <c r="ML305" s="276"/>
      <c r="MM305" s="276"/>
      <c r="MN305" s="276"/>
      <c r="MO305" s="276"/>
      <c r="MP305" s="276"/>
      <c r="MQ305" s="276"/>
      <c r="MR305" s="276"/>
      <c r="MS305" s="276"/>
      <c r="MT305" s="276"/>
      <c r="MU305" s="276"/>
      <c r="MV305" s="276"/>
      <c r="MW305" s="276"/>
      <c r="MX305" s="276"/>
      <c r="MY305" s="276"/>
      <c r="MZ305" s="276"/>
      <c r="NA305" s="277"/>
      <c r="ND305" s="345">
        <f t="shared" si="28"/>
        <v>0</v>
      </c>
      <c r="NE305" s="346" t="str">
        <f t="shared" si="26"/>
        <v/>
      </c>
      <c r="NF305" s="347" t="str" cm="1">
        <f t="array" ref="NF305">IF($ND305=0,"",(IFERROR( (IFERROR($ND305/FRACAS!$AY$1*60,0) - SUMPRODUCT( (FRACAS!$K$5:$K$9999=NF$2) * IFERROR(FRACAS!$AN$5:$AN$9999,0) ) ) / IFERROR($ND305/FRACAS!$AY$1*60,0), 1 )))</f>
        <v/>
      </c>
      <c r="NG305" s="347" t="str" cm="1">
        <f t="array" ref="NG305">IF($ND305=0,"",(IFERROR( (IFERROR($ND305/FRACAS!$AY$1*60,0) - SUMPRODUCT( (FRACAS!$K$5:$K$9999=NG$2) * IFERROR(FRACAS!$AN$5:$AN$9999,0) ) ) / IFERROR($ND305/FRACAS!$AY$1*60,0), 1 )))</f>
        <v/>
      </c>
      <c r="NH305" s="347" t="str" cm="1">
        <f t="array" ref="NH305">IF($ND305=0,"",(IFERROR( (IFERROR($ND305/FRACAS!$AY$1*60,0) - SUMPRODUCT( (FRACAS!$K$5:$K$9999=NH$2) * IFERROR(FRACAS!$AN$5:$AN$9999,0) ) ) / IFERROR($ND305/FRACAS!$AY$1*60,0), 1 )))</f>
        <v/>
      </c>
      <c r="NI305" s="347" t="str" cm="1">
        <f t="array" ref="NI305">IF($ND305=0,"",(IFERROR( (IFERROR($ND305/FRACAS!$AY$1*60,0) - SUMPRODUCT( (FRACAS!$K$5:$K$9999=NI$2) * IFERROR(FRACAS!$AN$5:$AN$9999,0) ) ) / IFERROR($ND305/FRACAS!$AY$1*60,0), 1 )))</f>
        <v/>
      </c>
      <c r="NJ305" s="347" t="str" cm="1">
        <f t="array" ref="NJ305">IF($ND305=0,"",(IFERROR( (IFERROR($ND305/FRACAS!$AY$1*60,0) - SUMPRODUCT( (FRACAS!$K$5:$K$9999=NJ$2) * IFERROR(FRACAS!$AN$5:$AN$9999,0) ) ) / IFERROR($ND305/FRACAS!$AY$1*60,0), 1 )))</f>
        <v/>
      </c>
      <c r="NK305" s="347" t="str" cm="1">
        <f t="array" ref="NK305">IF($ND305=0,"",(IFERROR( (IFERROR($ND305/FRACAS!$AY$1*60,0) - SUMPRODUCT( (FRACAS!$K$5:$K$9999=NK$2) * IFERROR(FRACAS!$AN$5:$AN$9999,0) ) ) / IFERROR($ND305/FRACAS!$AY$1*60,0), 1 )))</f>
        <v/>
      </c>
      <c r="NL305" s="347" t="str" cm="1">
        <f t="array" ref="NL305">IF($ND305=0,"",(IFERROR( (IFERROR($ND305/FRACAS!$AY$1*60,0) - SUMPRODUCT( (FRACAS!$K$5:$K$9999=NL$2) * IFERROR(FRACAS!$AN$5:$AN$9999,0) ) ) / IFERROR($ND305/FRACAS!$AY$1*60,0), 1 )))</f>
        <v/>
      </c>
      <c r="NM305" s="347" t="str" cm="1">
        <f t="array" ref="NM305">IF($ND305=0,"",(IFERROR( (IFERROR($ND305/FRACAS!$AY$1*60,0) - SUMPRODUCT( (FRACAS!$K$5:$K$9999=NM$2) * IFERROR(FRACAS!$AN$5:$AN$9999,0) ) ) / IFERROR($ND305/FRACAS!$AY$1*60,0), 1 )))</f>
        <v/>
      </c>
      <c r="NN305" s="347" t="str" cm="1">
        <f t="array" ref="NN305">IF($ND305=0,"",(IFERROR( (IFERROR($ND305/FRACAS!$AY$1*60,0) - SUMPRODUCT( (FRACAS!$K$5:$K$9999=NN$2) * IFERROR(FRACAS!$AN$5:$AN$9999,0) ) ) / IFERROR($ND305/FRACAS!$AY$1*60,0), 1 )))</f>
        <v/>
      </c>
      <c r="NO305" s="347" t="str" cm="1">
        <f t="array" ref="NO305">IF($ND305=0,"",(IFERROR( (IFERROR($ND305/FRACAS!$AY$1*60,0) - SUMPRODUCT( (FRACAS!$K$5:$K$9999=NO$2) * IFERROR(FRACAS!$AN$5:$AN$9999,0) ) ) / IFERROR($ND305/FRACAS!$AY$1*60,0), 1 )))</f>
        <v/>
      </c>
      <c r="NP305" s="347" t="str" cm="1">
        <f t="array" ref="NP305">IF($ND305=0,"",(IFERROR( (IFERROR($ND305/FRACAS!$AY$1*60,0) - SUMPRODUCT( (FRACAS!$K$5:$K$9999=NP$2) * IFERROR(FRACAS!$AN$5:$AN$9999,0) ) ) / IFERROR($ND305/FRACAS!$AY$1*60,0), 1 )))</f>
        <v/>
      </c>
      <c r="NQ305" s="347" t="str" cm="1">
        <f t="array" ref="NQ305">IF($ND305=0,"",(IFERROR( (IFERROR($ND305/FRACAS!$AY$1*60,0) - SUMPRODUCT( (FRACAS!$K$5:$K$9999=NQ$2) * IFERROR(FRACAS!$AN$5:$AN$9999,0) ) ) / IFERROR($ND305/FRACAS!$AY$1*60,0), 1 )))</f>
        <v/>
      </c>
      <c r="NR305" s="347" t="str" cm="1">
        <f t="array" ref="NR305">IF($ND305=0,"",(IFERROR( (IFERROR($ND305/FRACAS!$AY$1*60,0) - SUMPRODUCT( (FRACAS!$K$5:$K$9999=NR$2) * IFERROR(FRACAS!$AN$5:$AN$9999,0) ) ) / IFERROR($ND305/FRACAS!$AY$1*60,0), 1 )))</f>
        <v/>
      </c>
      <c r="NS305" s="347" t="str" cm="1">
        <f t="array" ref="NS305">IF($ND305=0,"",(IFERROR( (IFERROR($ND305/FRACAS!$AY$1*60,0) - SUMPRODUCT( (FRACAS!$K$5:$K$9999=NS$2) * IFERROR(FRACAS!$AN$5:$AN$9999,0) ) ) / IFERROR($ND305/FRACAS!$AY$1*60,0), 1 )))</f>
        <v/>
      </c>
      <c r="NT305" s="347" t="str" cm="1">
        <f t="array" ref="NT305">IF($ND305=0,"",(IFERROR( (IFERROR($ND305/FRACAS!$AY$1*60,0) - SUMPRODUCT( (FRACAS!$K$5:$K$9999=NT$2) * IFERROR(FRACAS!$AN$5:$AN$9999,0) ) ) / IFERROR($ND305/FRACAS!$AY$1*60,0), 1 )))</f>
        <v/>
      </c>
      <c r="NU305" s="347" t="str" cm="1">
        <f t="array" ref="NU305">IF($ND305=0,"",(IFERROR( (IFERROR($ND305/FRACAS!$AY$1*60,0) - SUMPRODUCT( (FRACAS!$K$5:$K$9999=NU$2) * IFERROR(FRACAS!$AN$5:$AN$9999,0) ) ) / IFERROR($ND305/FRACAS!$AY$1*60,0), 1 )))</f>
        <v/>
      </c>
      <c r="NV305" s="347" t="str" cm="1">
        <f t="array" ref="NV305">IF($ND305=0,"",(IFERROR( (IFERROR($ND305/FRACAS!$AY$1*60,0) - SUMPRODUCT( (FRACAS!$K$5:$K$9999=NV$2) * IFERROR(FRACAS!$AN$5:$AN$9999,0) ) ) / IFERROR($ND305/FRACAS!$AY$1*60,0), 1 )))</f>
        <v/>
      </c>
      <c r="NW305" s="347" t="str" cm="1">
        <f t="array" ref="NW305">IF($ND305=0,"",(IFERROR( (IFERROR($ND305/FRACAS!$AY$1*60,0) - SUMPRODUCT( (FRACAS!$K$5:$K$9999=NW$2) * IFERROR(FRACAS!$AN$5:$AN$9999,0) ) ) / IFERROR($ND305/FRACAS!$AY$1*60,0), 1 )))</f>
        <v/>
      </c>
      <c r="NX305" s="347" t="str" cm="1">
        <f t="array" ref="NX305">IF($ND305=0,"",(IFERROR( (IFERROR($ND305/FRACAS!$AY$1*60,0) - SUMPRODUCT( (FRACAS!$K$5:$K$9999=NX$2) * IFERROR(FRACAS!$AN$5:$AN$9999,0) ) ) / IFERROR($ND305/FRACAS!$AY$1*60,0), 1 )))</f>
        <v/>
      </c>
      <c r="NY305" s="347" t="str" cm="1">
        <f t="array" ref="NY305">IF($ND305=0,"",(IFERROR( (IFERROR($ND305/FRACAS!$AY$1*60,0) - SUMPRODUCT( (FRACAS!$K$5:$K$9999=NY$2) * IFERROR(FRACAS!$AN$5:$AN$9999,0) ) ) / IFERROR($ND305/FRACAS!$AY$1*60,0), 1 )))</f>
        <v/>
      </c>
      <c r="NZ305" s="347" t="str" cm="1">
        <f t="array" ref="NZ305">IF($ND305=0,"",(IFERROR( (IFERROR($ND305/FRACAS!$AY$1*60,0) - SUMPRODUCT( (FRACAS!$K$5:$K$9999=NZ$2) * IFERROR(FRACAS!$AN$5:$AN$9999,0) ) ) / IFERROR($ND305/FRACAS!$AY$1*60,0), 1 )))</f>
        <v/>
      </c>
      <c r="OA305" s="347" t="str" cm="1">
        <f t="array" ref="OA305">IF($ND305=0,"",(IFERROR( (IFERROR($ND305/FRACAS!$AY$1*60,0) - SUMPRODUCT( (FRACAS!$K$5:$K$9999=OA$2) * IFERROR(FRACAS!$AN$5:$AN$9999,0) ) ) / IFERROR($ND305/FRACAS!$AY$1*60,0), 1 )))</f>
        <v/>
      </c>
      <c r="OB305" s="347" t="str" cm="1">
        <f t="array" ref="OB305">IF($ND305=0,"",(IFERROR( (IFERROR($ND305/FRACAS!$AY$1*60,0) - SUMPRODUCT( (FRACAS!$K$5:$K$9999=OB$2) * IFERROR(FRACAS!$AN$5:$AN$9999,0) ) ) / IFERROR($ND305/FRACAS!$AY$1*60,0), 1 )))</f>
        <v/>
      </c>
      <c r="OC305" s="347" t="str" cm="1">
        <f t="array" ref="OC305">IF($ND305=0,"",(IFERROR( (IFERROR($ND305/FRACAS!$AY$1*60,0) - SUMPRODUCT( (FRACAS!$K$5:$K$9999=OC$2) * IFERROR(FRACAS!$AN$5:$AN$9999,0) ) ) / IFERROR($ND305/FRACAS!$AY$1*60,0), 1 )))</f>
        <v/>
      </c>
      <c r="OD305" s="347" t="str" cm="1">
        <f t="array" ref="OD305">IF($ND305=0,"",(IFERROR( (IFERROR($ND305/FRACAS!$AY$1*60,0) - SUMPRODUCT( (FRACAS!$K$5:$K$9999=OD$2) * IFERROR(FRACAS!$AN$5:$AN$9999,0) ) ) / IFERROR($ND305/FRACAS!$AY$1*60,0), 1 )))</f>
        <v/>
      </c>
      <c r="OE305" s="347" t="str" cm="1">
        <f t="array" ref="OE305">IF($ND305=0,"",(IFERROR( (IFERROR($ND305/FRACAS!$AY$1*60,0) - SUMPRODUCT( (FRACAS!$K$5:$K$9999=OE$2) * IFERROR(FRACAS!$AN$5:$AN$9999,0) ) ) / IFERROR($ND305/FRACAS!$AY$1*60,0), 1 )))</f>
        <v/>
      </c>
      <c r="OF305" s="347" t="str" cm="1">
        <f t="array" ref="OF305">IF($ND305=0,"",(IFERROR( (IFERROR($ND305/FRACAS!$AY$1*60,0) - SUMPRODUCT( (FRACAS!$K$5:$K$9999=OF$2) * IFERROR(FRACAS!$AN$5:$AN$9999,0) ) ) / IFERROR($ND305/FRACAS!$AY$1*60,0), 1 )))</f>
        <v/>
      </c>
      <c r="OG305" s="347" t="str" cm="1">
        <f t="array" ref="OG305">IF($ND305=0,"",(IFERROR( (IFERROR($ND305/FRACAS!$AY$1*60,0) - SUMPRODUCT( (FRACAS!$K$5:$K$9999=OG$2) * IFERROR(FRACAS!$AN$5:$AN$9999,0) ) ) / IFERROR($ND305/FRACAS!$AY$1*60,0), 1 )))</f>
        <v/>
      </c>
      <c r="OH305" s="347" t="str" cm="1">
        <f t="array" ref="OH305">IF($ND305=0,"",(IFERROR( (IFERROR($ND305/FRACAS!$AY$1*60,0) - SUMPRODUCT( (FRACAS!$K$5:$K$9999=OH$2) * IFERROR(FRACAS!$AN$5:$AN$9999,0) ) ) / IFERROR($ND305/FRACAS!$AY$1*60,0), 1 )))</f>
        <v/>
      </c>
      <c r="OI305" s="347" t="str" cm="1">
        <f t="array" ref="OI305">IF($ND305=0,"",(IFERROR( (IFERROR($ND305/FRACAS!$AY$1*60,0) - SUMPRODUCT( (FRACAS!$K$5:$K$9999=OI$2) * IFERROR(FRACAS!$AN$5:$AN$9999,0) ) ) / IFERROR($ND305/FRACAS!$AY$1*60,0), 1 )))</f>
        <v/>
      </c>
      <c r="OJ305" s="347" t="str" cm="1">
        <f t="array" ref="OJ305">IF($ND305=0,"",(IFERROR( (IFERROR($ND305/FRACAS!$AY$1*60,0) - SUMPRODUCT( (FRACAS!$K$5:$K$9999=OJ$2) * IFERROR(FRACAS!$AN$5:$AN$9999,0) ) ) / IFERROR($ND305/FRACAS!$AY$1*60,0), 1 )))</f>
        <v/>
      </c>
      <c r="OK305" s="347" t="str" cm="1">
        <f t="array" ref="OK305">IF($ND305=0,"",(IFERROR( (IFERROR($ND305/FRACAS!$AY$1*60,0) - SUMPRODUCT( (FRACAS!$K$5:$K$9999=OK$2) * IFERROR(FRACAS!$AN$5:$AN$9999,0) ) ) / IFERROR($ND305/FRACAS!$AY$1*60,0), 1 )))</f>
        <v/>
      </c>
      <c r="OL305" s="347" t="str" cm="1">
        <f t="array" ref="OL305">IF($ND305=0,"",(IFERROR( (IFERROR($ND305/FRACAS!$AY$1*60,0) - SUMPRODUCT( (FRACAS!$K$5:$K$9999=OL$2) * IFERROR(FRACAS!$AN$5:$AN$9999,0) ) ) / IFERROR($ND305/FRACAS!$AY$1*60,0), 1 )))</f>
        <v/>
      </c>
      <c r="OM305" s="347" t="str" cm="1">
        <f t="array" ref="OM305">IF($ND305=0,"",(IFERROR( (IFERROR($ND305/FRACAS!$AY$1*60,0) - SUMPRODUCT( (FRACAS!$K$5:$K$9999=OM$2) * IFERROR(FRACAS!$AN$5:$AN$9999,0) ) ) / IFERROR($ND305/FRACAS!$AY$1*60,0), 1 )))</f>
        <v/>
      </c>
      <c r="ON305" s="347" t="str" cm="1">
        <f t="array" ref="ON305">IF($ND305=0,"",(IFERROR( (IFERROR($ND305/FRACAS!$AY$1*60,0) - SUMPRODUCT( (FRACAS!$K$5:$K$9999=ON$2) * IFERROR(FRACAS!$AN$5:$AN$9999,0) ) ) / IFERROR($ND305/FRACAS!$AY$1*60,0), 1 )))</f>
        <v/>
      </c>
    </row>
    <row r="306" spans="2:404" ht="15" customHeight="1">
      <c r="B306" s="301" t="s">
        <v>256</v>
      </c>
      <c r="C306" s="302">
        <v>47368</v>
      </c>
      <c r="D306" s="279"/>
      <c r="E306" s="279"/>
      <c r="F306" s="279"/>
      <c r="G306" s="279"/>
      <c r="H306" s="279"/>
      <c r="I306" s="279"/>
      <c r="J306" s="279"/>
      <c r="K306" s="279"/>
      <c r="L306" s="279"/>
      <c r="M306" s="280"/>
      <c r="N306" s="305"/>
      <c r="O306" s="279"/>
      <c r="P306" s="279"/>
      <c r="Q306" s="279"/>
      <c r="R306" s="279"/>
      <c r="S306" s="279"/>
      <c r="T306" s="279"/>
      <c r="U306" s="279"/>
      <c r="V306" s="279"/>
      <c r="W306" s="279"/>
      <c r="X306" s="279"/>
      <c r="Y306" s="279"/>
      <c r="Z306" s="279"/>
      <c r="AA306" s="279"/>
      <c r="AB306" s="279"/>
      <c r="AC306" s="279"/>
      <c r="AD306" s="279"/>
      <c r="AE306" s="279"/>
      <c r="AF306" s="279"/>
      <c r="AG306" s="279"/>
      <c r="AH306" s="279"/>
      <c r="AI306" s="279"/>
      <c r="AJ306" s="279"/>
      <c r="AK306" s="279"/>
      <c r="AL306" s="279"/>
      <c r="AM306" s="279"/>
      <c r="AN306" s="279"/>
      <c r="AO306" s="279"/>
      <c r="AP306" s="279"/>
      <c r="AQ306" s="279"/>
      <c r="AR306" s="279"/>
      <c r="AS306" s="279"/>
      <c r="AT306" s="279"/>
      <c r="AU306" s="279"/>
      <c r="AV306" s="279"/>
      <c r="AW306" s="279"/>
      <c r="AX306" s="279"/>
      <c r="AY306" s="279"/>
      <c r="AZ306" s="279"/>
      <c r="BA306" s="280"/>
      <c r="BB306" s="266"/>
      <c r="BD306" s="352"/>
      <c r="BE306" s="352"/>
      <c r="BF306" s="352"/>
      <c r="BG306" s="352"/>
      <c r="BH306" s="352"/>
      <c r="BI306" s="352"/>
      <c r="BJ306" s="352"/>
      <c r="BK306" s="352"/>
      <c r="BL306" s="352"/>
      <c r="BM306" s="352"/>
      <c r="BN306" s="352"/>
      <c r="BO306" s="352"/>
      <c r="BP306" s="352"/>
      <c r="BQ306" s="352"/>
      <c r="BR306" s="352"/>
      <c r="BS306" s="352"/>
      <c r="BT306" s="352"/>
      <c r="BU306" s="352"/>
      <c r="BV306" s="352"/>
      <c r="BW306" s="352"/>
      <c r="BX306" s="352"/>
      <c r="BY306" s="352"/>
      <c r="BZ306" s="352"/>
      <c r="CA306" s="352"/>
      <c r="CB306" s="352"/>
      <c r="CC306" s="352"/>
      <c r="CD306" s="352"/>
      <c r="CE306" s="352"/>
      <c r="CF306" s="352"/>
      <c r="CG306" s="352"/>
      <c r="CH306" s="352"/>
      <c r="CI306" s="352"/>
      <c r="CJ306" s="352"/>
      <c r="CK306" s="352"/>
      <c r="CL306" s="352"/>
      <c r="CM306" s="352"/>
      <c r="CN306" s="352"/>
      <c r="CO306" s="352"/>
      <c r="CP306" s="352"/>
      <c r="CQ306" s="352"/>
      <c r="CR306" s="352"/>
      <c r="CS306" s="352"/>
      <c r="CT306" s="352"/>
      <c r="CU306" s="352"/>
      <c r="CV306" s="352"/>
      <c r="CW306" s="352"/>
      <c r="CX306" s="352"/>
      <c r="CY306" s="352"/>
      <c r="CZ306" s="352"/>
      <c r="DA306" s="352"/>
      <c r="DC306" s="266">
        <f t="shared" si="24"/>
        <v>0</v>
      </c>
      <c r="DD306" s="302" t="str">
        <f t="shared" si="25"/>
        <v/>
      </c>
      <c r="DE306" s="328" t="str">
        <f>IF(D306&gt; 0,(COUNTIFS(FRACAS!$B$5:$B$9997, D$4, FRACAS!$D$5:$D$9997, "&lt;="&amp;D306)), "" )</f>
        <v/>
      </c>
      <c r="DF306" s="282" t="str">
        <f>IF(E306&gt; 0,(COUNTIFS(FRACAS!$B$5:$B$9997, E$4, FRACAS!$D$5:$D$9997, "&lt;="&amp;E306)), "" )</f>
        <v/>
      </c>
      <c r="DG306" s="282" t="str">
        <f>IF(F306&gt; 0,(COUNTIFS(FRACAS!$B$5:$B$9997, F$4, FRACAS!$D$5:$D$9997, "&lt;="&amp;F306)), "" )</f>
        <v/>
      </c>
      <c r="DH306" s="282" t="str">
        <f>IF(G306&gt; 0,(COUNTIFS(FRACAS!$B$5:$B$9997, G$4, FRACAS!$D$5:$D$9997, "&lt;="&amp;G306)), "" )</f>
        <v/>
      </c>
      <c r="DI306" s="282" t="str">
        <f>IF(H306&gt; 0,(COUNTIFS(FRACAS!$B$5:$B$9997, H$4, FRACAS!$D$5:$D$9997, "&lt;="&amp;H306)), "" )</f>
        <v/>
      </c>
      <c r="DJ306" s="282" t="str">
        <f>IF(I306&gt; 0,(COUNTIFS(FRACAS!$B$5:$B$9997, I$4, FRACAS!$D$5:$D$9997, "&lt;="&amp;I306)), "" )</f>
        <v/>
      </c>
      <c r="DK306" s="282" t="str">
        <f>IF(J306&gt; 0,(COUNTIFS(FRACAS!$B$5:$B$9997, J$4, FRACAS!$D$5:$D$9997, "&lt;="&amp;J306)), "" )</f>
        <v/>
      </c>
      <c r="DL306" s="282" t="str">
        <f>IF(K306&gt; 0,(COUNTIFS(FRACAS!$B$5:$B$9997, K$4, FRACAS!$D$5:$D$9997, "&lt;="&amp;K306)), "" )</f>
        <v/>
      </c>
      <c r="DM306" s="282" t="str">
        <f>IF(L306&gt; 0,(COUNTIFS(FRACAS!$B$5:$B$9997, L$4, FRACAS!$D$5:$D$9997, "&lt;="&amp;L306)), "" )</f>
        <v/>
      </c>
      <c r="DN306" s="282" t="str">
        <f>IF(M306&gt; 0,(COUNTIFS(FRACAS!$B$5:$B$9997, M$4, FRACAS!$D$5:$D$9997, "&lt;="&amp;M306)), "" )</f>
        <v/>
      </c>
      <c r="DO306" s="308"/>
      <c r="DP306" s="276"/>
      <c r="DQ306" s="276"/>
      <c r="DR306" s="276"/>
      <c r="DS306" s="276"/>
      <c r="DT306" s="276"/>
      <c r="DU306" s="276"/>
      <c r="DV306" s="276"/>
      <c r="DW306" s="276"/>
      <c r="DX306" s="276"/>
      <c r="DY306" s="276"/>
      <c r="DZ306" s="276"/>
      <c r="EA306" s="276"/>
      <c r="EB306" s="276"/>
      <c r="EC306" s="276"/>
      <c r="ED306" s="276"/>
      <c r="EE306" s="276"/>
      <c r="EF306" s="276"/>
      <c r="EG306" s="276"/>
      <c r="EH306" s="276"/>
      <c r="EI306" s="276"/>
      <c r="EJ306" s="276"/>
      <c r="EK306" s="276"/>
      <c r="EL306" s="276"/>
      <c r="EM306" s="276"/>
      <c r="EN306" s="276"/>
      <c r="EO306" s="276"/>
      <c r="EP306" s="276"/>
      <c r="EQ306" s="276"/>
      <c r="ER306" s="276"/>
      <c r="ES306" s="276"/>
      <c r="ET306" s="276"/>
      <c r="EU306" s="276"/>
      <c r="EV306" s="276"/>
      <c r="EW306" s="276"/>
      <c r="EX306" s="276"/>
      <c r="EY306" s="276"/>
      <c r="EZ306" s="276"/>
      <c r="FA306" s="276"/>
      <c r="FB306" s="277"/>
      <c r="JN306" s="310"/>
      <c r="JO306" s="309"/>
      <c r="JP306" s="309"/>
      <c r="JQ306" s="309"/>
      <c r="JR306" s="309"/>
      <c r="JS306" s="309"/>
      <c r="JT306" s="309"/>
      <c r="JU306" s="309"/>
      <c r="JV306" s="309"/>
      <c r="JW306" s="309"/>
      <c r="JX306" s="309"/>
      <c r="JY306" s="309"/>
      <c r="JZ306" s="309"/>
      <c r="KA306" s="309"/>
      <c r="KB306" s="309"/>
      <c r="KC306" s="309"/>
      <c r="KD306" s="309"/>
      <c r="KE306" s="309"/>
      <c r="KF306" s="309"/>
      <c r="KG306" s="309"/>
      <c r="KH306" s="309"/>
      <c r="KI306" s="309"/>
      <c r="KJ306" s="309"/>
      <c r="KK306" s="309"/>
      <c r="KL306" s="309"/>
      <c r="KM306" s="309"/>
      <c r="KN306" s="309"/>
      <c r="KO306" s="309"/>
      <c r="KP306" s="309"/>
      <c r="KQ306" s="309"/>
      <c r="KR306" s="309"/>
      <c r="KS306" s="309"/>
      <c r="KT306" s="309"/>
      <c r="KU306" s="309"/>
      <c r="KV306" s="309"/>
      <c r="KW306" s="309"/>
      <c r="KX306" s="309"/>
      <c r="KY306" s="309"/>
      <c r="KZ306" s="309"/>
      <c r="LA306" s="309"/>
      <c r="LC306" s="302" t="str">
        <f t="shared" si="27"/>
        <v/>
      </c>
      <c r="LD306" s="354" t="str" cm="1">
        <f t="array" ref="LD306">IFERROR(
    (((D306/FRACAS!$AY$1)*60))
    /
    (((D306/FRACAS!$AY$1)*60) + SUMPRODUCT((FRACAS!$B$5:$B$9997=D$4)*(FRACAS!$D$5:$D$9997&lt;=D306)*(IFERROR(FRACAS!$AM$5:$AM$9997,0)))
    ),"")</f>
        <v/>
      </c>
      <c r="LE306" s="354" t="str" cm="1">
        <f t="array" ref="LE306">IFERROR(
    (((E306/FRACAS!$AY$1)*60))
    /
    (((E306/FRACAS!$AY$1)*60) + SUMPRODUCT((FRACAS!$B$5:$B$9997=E$4)*(FRACAS!$D$5:$D$9997&lt;=E306)*(IFERROR(FRACAS!$AM$5:$AM$9997,0)))
    ),"")</f>
        <v/>
      </c>
      <c r="LF306" s="354" t="str" cm="1">
        <f t="array" ref="LF306">IFERROR(
    (((F306/FRACAS!$AY$1)*60))
    /
    (((F306/FRACAS!$AY$1)*60) + SUMPRODUCT((FRACAS!$B$5:$B$9997=F$4)*(FRACAS!$D$5:$D$9997&lt;=F306)*(IFERROR(FRACAS!$AM$5:$AM$9997,0)))
    ),"")</f>
        <v/>
      </c>
      <c r="LG306" s="354" t="str" cm="1">
        <f t="array" ref="LG306">IFERROR(
    (((G306/FRACAS!$AY$1)*60))
    /
    (((G306/FRACAS!$AY$1)*60) + SUMPRODUCT((FRACAS!$B$5:$B$9997=G$4)*(FRACAS!$D$5:$D$9997&lt;=G306)*(IFERROR(FRACAS!$AM$5:$AM$9997,0)))
    ),"")</f>
        <v/>
      </c>
      <c r="LH306" s="354" t="str" cm="1">
        <f t="array" ref="LH306">IFERROR(
    (((H306/FRACAS!$AY$1)*60))
    /
    (((H306/FRACAS!$AY$1)*60) + SUMPRODUCT((FRACAS!$B$5:$B$9997=H$4)*(FRACAS!$D$5:$D$9997&lt;=H306)*(IFERROR(FRACAS!$AM$5:$AM$9997,0)))
    ),"")</f>
        <v/>
      </c>
      <c r="LI306" s="354" t="str" cm="1">
        <f t="array" ref="LI306">IFERROR(
    (((I306/FRACAS!$AY$1)*60))
    /
    (((I306/FRACAS!$AY$1)*60) + SUMPRODUCT((FRACAS!$B$5:$B$9997=I$4)*(FRACAS!$D$5:$D$9997&lt;=I306)*(IFERROR(FRACAS!$AM$5:$AM$9997,0)))
    ),"")</f>
        <v/>
      </c>
      <c r="LJ306" s="354" t="str" cm="1">
        <f t="array" ref="LJ306">IFERROR(
    (((J306/FRACAS!$AY$1)*60))
    /
    (((J306/FRACAS!$AY$1)*60) + SUMPRODUCT((FRACAS!$B$5:$B$9997=J$4)*(FRACAS!$D$5:$D$9997&lt;=J306)*(IFERROR(FRACAS!$AM$5:$AM$9997,0)))
    ),"")</f>
        <v/>
      </c>
      <c r="LK306" s="354" t="str" cm="1">
        <f t="array" ref="LK306">IFERROR(
    (((K306/FRACAS!$AY$1)*60))
    /
    (((K306/FRACAS!$AY$1)*60) + SUMPRODUCT((FRACAS!$B$5:$B$9997=K$4)*(FRACAS!$D$5:$D$9997&lt;=K306)*(IFERROR(FRACAS!$AM$5:$AM$9997,0)))
    ),"")</f>
        <v/>
      </c>
      <c r="LL306" s="354" t="str" cm="1">
        <f t="array" ref="LL306">IFERROR(
    (((L306/FRACAS!$AY$1)*60))
    /
    (((L306/FRACAS!$AY$1)*60) + SUMPRODUCT((FRACAS!$B$5:$B$9997=L$4)*(FRACAS!$D$5:$D$9997&lt;=L306)*(IFERROR(FRACAS!$AM$5:$AM$9997,0)))
    ),"")</f>
        <v/>
      </c>
      <c r="LM306" s="354" t="str" cm="1">
        <f t="array" ref="LM306">IFERROR(
    (((M306/FRACAS!$AY$1)*60))
    /
    (((M306/FRACAS!$AY$1)*60) + SUMPRODUCT((FRACAS!$B$5:$B$9997=M$4)*(FRACAS!$D$5:$D$9997&lt;=M306)*(IFERROR(FRACAS!$AM$5:$AM$9997,0)))
    ),"")</f>
        <v/>
      </c>
      <c r="LN306" s="308"/>
      <c r="LO306" s="276"/>
      <c r="LP306" s="276"/>
      <c r="LQ306" s="276"/>
      <c r="LR306" s="276"/>
      <c r="LS306" s="276"/>
      <c r="LT306" s="276"/>
      <c r="LU306" s="276"/>
      <c r="LV306" s="276"/>
      <c r="LW306" s="276"/>
      <c r="LX306" s="276"/>
      <c r="LY306" s="276"/>
      <c r="LZ306" s="276"/>
      <c r="MA306" s="276"/>
      <c r="MB306" s="276"/>
      <c r="MC306" s="276"/>
      <c r="MD306" s="276"/>
      <c r="ME306" s="276"/>
      <c r="MF306" s="276"/>
      <c r="MG306" s="276"/>
      <c r="MH306" s="276"/>
      <c r="MI306" s="276"/>
      <c r="MJ306" s="276"/>
      <c r="MK306" s="276"/>
      <c r="ML306" s="276"/>
      <c r="MM306" s="276"/>
      <c r="MN306" s="276"/>
      <c r="MO306" s="276"/>
      <c r="MP306" s="276"/>
      <c r="MQ306" s="276"/>
      <c r="MR306" s="276"/>
      <c r="MS306" s="276"/>
      <c r="MT306" s="276"/>
      <c r="MU306" s="276"/>
      <c r="MV306" s="276"/>
      <c r="MW306" s="276"/>
      <c r="MX306" s="276"/>
      <c r="MY306" s="276"/>
      <c r="MZ306" s="276"/>
      <c r="NA306" s="277"/>
      <c r="ND306" s="345">
        <f t="shared" si="28"/>
        <v>0</v>
      </c>
      <c r="NE306" s="346" t="str">
        <f t="shared" si="26"/>
        <v/>
      </c>
      <c r="NF306" s="347" t="str" cm="1">
        <f t="array" ref="NF306">IF($ND306=0,"",(IFERROR( (IFERROR($ND306/FRACAS!$AY$1*60,0) - SUMPRODUCT( (FRACAS!$K$5:$K$9999=NF$2) * IFERROR(FRACAS!$AN$5:$AN$9999,0) ) ) / IFERROR($ND306/FRACAS!$AY$1*60,0), 1 )))</f>
        <v/>
      </c>
      <c r="NG306" s="347" t="str" cm="1">
        <f t="array" ref="NG306">IF($ND306=0,"",(IFERROR( (IFERROR($ND306/FRACAS!$AY$1*60,0) - SUMPRODUCT( (FRACAS!$K$5:$K$9999=NG$2) * IFERROR(FRACAS!$AN$5:$AN$9999,0) ) ) / IFERROR($ND306/FRACAS!$AY$1*60,0), 1 )))</f>
        <v/>
      </c>
      <c r="NH306" s="347" t="str" cm="1">
        <f t="array" ref="NH306">IF($ND306=0,"",(IFERROR( (IFERROR($ND306/FRACAS!$AY$1*60,0) - SUMPRODUCT( (FRACAS!$K$5:$K$9999=NH$2) * IFERROR(FRACAS!$AN$5:$AN$9999,0) ) ) / IFERROR($ND306/FRACAS!$AY$1*60,0), 1 )))</f>
        <v/>
      </c>
      <c r="NI306" s="347" t="str" cm="1">
        <f t="array" ref="NI306">IF($ND306=0,"",(IFERROR( (IFERROR($ND306/FRACAS!$AY$1*60,0) - SUMPRODUCT( (FRACAS!$K$5:$K$9999=NI$2) * IFERROR(FRACAS!$AN$5:$AN$9999,0) ) ) / IFERROR($ND306/FRACAS!$AY$1*60,0), 1 )))</f>
        <v/>
      </c>
      <c r="NJ306" s="347" t="str" cm="1">
        <f t="array" ref="NJ306">IF($ND306=0,"",(IFERROR( (IFERROR($ND306/FRACAS!$AY$1*60,0) - SUMPRODUCT( (FRACAS!$K$5:$K$9999=NJ$2) * IFERROR(FRACAS!$AN$5:$AN$9999,0) ) ) / IFERROR($ND306/FRACAS!$AY$1*60,0), 1 )))</f>
        <v/>
      </c>
      <c r="NK306" s="347" t="str" cm="1">
        <f t="array" ref="NK306">IF($ND306=0,"",(IFERROR( (IFERROR($ND306/FRACAS!$AY$1*60,0) - SUMPRODUCT( (FRACAS!$K$5:$K$9999=NK$2) * IFERROR(FRACAS!$AN$5:$AN$9999,0) ) ) / IFERROR($ND306/FRACAS!$AY$1*60,0), 1 )))</f>
        <v/>
      </c>
      <c r="NL306" s="347" t="str" cm="1">
        <f t="array" ref="NL306">IF($ND306=0,"",(IFERROR( (IFERROR($ND306/FRACAS!$AY$1*60,0) - SUMPRODUCT( (FRACAS!$K$5:$K$9999=NL$2) * IFERROR(FRACAS!$AN$5:$AN$9999,0) ) ) / IFERROR($ND306/FRACAS!$AY$1*60,0), 1 )))</f>
        <v/>
      </c>
      <c r="NM306" s="347" t="str" cm="1">
        <f t="array" ref="NM306">IF($ND306=0,"",(IFERROR( (IFERROR($ND306/FRACAS!$AY$1*60,0) - SUMPRODUCT( (FRACAS!$K$5:$K$9999=NM$2) * IFERROR(FRACAS!$AN$5:$AN$9999,0) ) ) / IFERROR($ND306/FRACAS!$AY$1*60,0), 1 )))</f>
        <v/>
      </c>
      <c r="NN306" s="347" t="str" cm="1">
        <f t="array" ref="NN306">IF($ND306=0,"",(IFERROR( (IFERROR($ND306/FRACAS!$AY$1*60,0) - SUMPRODUCT( (FRACAS!$K$5:$K$9999=NN$2) * IFERROR(FRACAS!$AN$5:$AN$9999,0) ) ) / IFERROR($ND306/FRACAS!$AY$1*60,0), 1 )))</f>
        <v/>
      </c>
      <c r="NO306" s="347" t="str" cm="1">
        <f t="array" ref="NO306">IF($ND306=0,"",(IFERROR( (IFERROR($ND306/FRACAS!$AY$1*60,0) - SUMPRODUCT( (FRACAS!$K$5:$K$9999=NO$2) * IFERROR(FRACAS!$AN$5:$AN$9999,0) ) ) / IFERROR($ND306/FRACAS!$AY$1*60,0), 1 )))</f>
        <v/>
      </c>
      <c r="NP306" s="347" t="str" cm="1">
        <f t="array" ref="NP306">IF($ND306=0,"",(IFERROR( (IFERROR($ND306/FRACAS!$AY$1*60,0) - SUMPRODUCT( (FRACAS!$K$5:$K$9999=NP$2) * IFERROR(FRACAS!$AN$5:$AN$9999,0) ) ) / IFERROR($ND306/FRACAS!$AY$1*60,0), 1 )))</f>
        <v/>
      </c>
      <c r="NQ306" s="347" t="str" cm="1">
        <f t="array" ref="NQ306">IF($ND306=0,"",(IFERROR( (IFERROR($ND306/FRACAS!$AY$1*60,0) - SUMPRODUCT( (FRACAS!$K$5:$K$9999=NQ$2) * IFERROR(FRACAS!$AN$5:$AN$9999,0) ) ) / IFERROR($ND306/FRACAS!$AY$1*60,0), 1 )))</f>
        <v/>
      </c>
      <c r="NR306" s="347" t="str" cm="1">
        <f t="array" ref="NR306">IF($ND306=0,"",(IFERROR( (IFERROR($ND306/FRACAS!$AY$1*60,0) - SUMPRODUCT( (FRACAS!$K$5:$K$9999=NR$2) * IFERROR(FRACAS!$AN$5:$AN$9999,0) ) ) / IFERROR($ND306/FRACAS!$AY$1*60,0), 1 )))</f>
        <v/>
      </c>
      <c r="NS306" s="347" t="str" cm="1">
        <f t="array" ref="NS306">IF($ND306=0,"",(IFERROR( (IFERROR($ND306/FRACAS!$AY$1*60,0) - SUMPRODUCT( (FRACAS!$K$5:$K$9999=NS$2) * IFERROR(FRACAS!$AN$5:$AN$9999,0) ) ) / IFERROR($ND306/FRACAS!$AY$1*60,0), 1 )))</f>
        <v/>
      </c>
      <c r="NT306" s="347" t="str" cm="1">
        <f t="array" ref="NT306">IF($ND306=0,"",(IFERROR( (IFERROR($ND306/FRACAS!$AY$1*60,0) - SUMPRODUCT( (FRACAS!$K$5:$K$9999=NT$2) * IFERROR(FRACAS!$AN$5:$AN$9999,0) ) ) / IFERROR($ND306/FRACAS!$AY$1*60,0), 1 )))</f>
        <v/>
      </c>
      <c r="NU306" s="347" t="str" cm="1">
        <f t="array" ref="NU306">IF($ND306=0,"",(IFERROR( (IFERROR($ND306/FRACAS!$AY$1*60,0) - SUMPRODUCT( (FRACAS!$K$5:$K$9999=NU$2) * IFERROR(FRACAS!$AN$5:$AN$9999,0) ) ) / IFERROR($ND306/FRACAS!$AY$1*60,0), 1 )))</f>
        <v/>
      </c>
      <c r="NV306" s="347" t="str" cm="1">
        <f t="array" ref="NV306">IF($ND306=0,"",(IFERROR( (IFERROR($ND306/FRACAS!$AY$1*60,0) - SUMPRODUCT( (FRACAS!$K$5:$K$9999=NV$2) * IFERROR(FRACAS!$AN$5:$AN$9999,0) ) ) / IFERROR($ND306/FRACAS!$AY$1*60,0), 1 )))</f>
        <v/>
      </c>
      <c r="NW306" s="347" t="str" cm="1">
        <f t="array" ref="NW306">IF($ND306=0,"",(IFERROR( (IFERROR($ND306/FRACAS!$AY$1*60,0) - SUMPRODUCT( (FRACAS!$K$5:$K$9999=NW$2) * IFERROR(FRACAS!$AN$5:$AN$9999,0) ) ) / IFERROR($ND306/FRACAS!$AY$1*60,0), 1 )))</f>
        <v/>
      </c>
      <c r="NX306" s="347" t="str" cm="1">
        <f t="array" ref="NX306">IF($ND306=0,"",(IFERROR( (IFERROR($ND306/FRACAS!$AY$1*60,0) - SUMPRODUCT( (FRACAS!$K$5:$K$9999=NX$2) * IFERROR(FRACAS!$AN$5:$AN$9999,0) ) ) / IFERROR($ND306/FRACAS!$AY$1*60,0), 1 )))</f>
        <v/>
      </c>
      <c r="NY306" s="347" t="str" cm="1">
        <f t="array" ref="NY306">IF($ND306=0,"",(IFERROR( (IFERROR($ND306/FRACAS!$AY$1*60,0) - SUMPRODUCT( (FRACAS!$K$5:$K$9999=NY$2) * IFERROR(FRACAS!$AN$5:$AN$9999,0) ) ) / IFERROR($ND306/FRACAS!$AY$1*60,0), 1 )))</f>
        <v/>
      </c>
      <c r="NZ306" s="347" t="str" cm="1">
        <f t="array" ref="NZ306">IF($ND306=0,"",(IFERROR( (IFERROR($ND306/FRACAS!$AY$1*60,0) - SUMPRODUCT( (FRACAS!$K$5:$K$9999=NZ$2) * IFERROR(FRACAS!$AN$5:$AN$9999,0) ) ) / IFERROR($ND306/FRACAS!$AY$1*60,0), 1 )))</f>
        <v/>
      </c>
      <c r="OA306" s="347" t="str" cm="1">
        <f t="array" ref="OA306">IF($ND306=0,"",(IFERROR( (IFERROR($ND306/FRACAS!$AY$1*60,0) - SUMPRODUCT( (FRACAS!$K$5:$K$9999=OA$2) * IFERROR(FRACAS!$AN$5:$AN$9999,0) ) ) / IFERROR($ND306/FRACAS!$AY$1*60,0), 1 )))</f>
        <v/>
      </c>
      <c r="OB306" s="347" t="str" cm="1">
        <f t="array" ref="OB306">IF($ND306=0,"",(IFERROR( (IFERROR($ND306/FRACAS!$AY$1*60,0) - SUMPRODUCT( (FRACAS!$K$5:$K$9999=OB$2) * IFERROR(FRACAS!$AN$5:$AN$9999,0) ) ) / IFERROR($ND306/FRACAS!$AY$1*60,0), 1 )))</f>
        <v/>
      </c>
      <c r="OC306" s="347" t="str" cm="1">
        <f t="array" ref="OC306">IF($ND306=0,"",(IFERROR( (IFERROR($ND306/FRACAS!$AY$1*60,0) - SUMPRODUCT( (FRACAS!$K$5:$K$9999=OC$2) * IFERROR(FRACAS!$AN$5:$AN$9999,0) ) ) / IFERROR($ND306/FRACAS!$AY$1*60,0), 1 )))</f>
        <v/>
      </c>
      <c r="OD306" s="347" t="str" cm="1">
        <f t="array" ref="OD306">IF($ND306=0,"",(IFERROR( (IFERROR($ND306/FRACAS!$AY$1*60,0) - SUMPRODUCT( (FRACAS!$K$5:$K$9999=OD$2) * IFERROR(FRACAS!$AN$5:$AN$9999,0) ) ) / IFERROR($ND306/FRACAS!$AY$1*60,0), 1 )))</f>
        <v/>
      </c>
      <c r="OE306" s="347" t="str" cm="1">
        <f t="array" ref="OE306">IF($ND306=0,"",(IFERROR( (IFERROR($ND306/FRACAS!$AY$1*60,0) - SUMPRODUCT( (FRACAS!$K$5:$K$9999=OE$2) * IFERROR(FRACAS!$AN$5:$AN$9999,0) ) ) / IFERROR($ND306/FRACAS!$AY$1*60,0), 1 )))</f>
        <v/>
      </c>
      <c r="OF306" s="347" t="str" cm="1">
        <f t="array" ref="OF306">IF($ND306=0,"",(IFERROR( (IFERROR($ND306/FRACAS!$AY$1*60,0) - SUMPRODUCT( (FRACAS!$K$5:$K$9999=OF$2) * IFERROR(FRACAS!$AN$5:$AN$9999,0) ) ) / IFERROR($ND306/FRACAS!$AY$1*60,0), 1 )))</f>
        <v/>
      </c>
      <c r="OG306" s="347" t="str" cm="1">
        <f t="array" ref="OG306">IF($ND306=0,"",(IFERROR( (IFERROR($ND306/FRACAS!$AY$1*60,0) - SUMPRODUCT( (FRACAS!$K$5:$K$9999=OG$2) * IFERROR(FRACAS!$AN$5:$AN$9999,0) ) ) / IFERROR($ND306/FRACAS!$AY$1*60,0), 1 )))</f>
        <v/>
      </c>
      <c r="OH306" s="347" t="str" cm="1">
        <f t="array" ref="OH306">IF($ND306=0,"",(IFERROR( (IFERROR($ND306/FRACAS!$AY$1*60,0) - SUMPRODUCT( (FRACAS!$K$5:$K$9999=OH$2) * IFERROR(FRACAS!$AN$5:$AN$9999,0) ) ) / IFERROR($ND306/FRACAS!$AY$1*60,0), 1 )))</f>
        <v/>
      </c>
      <c r="OI306" s="347" t="str" cm="1">
        <f t="array" ref="OI306">IF($ND306=0,"",(IFERROR( (IFERROR($ND306/FRACAS!$AY$1*60,0) - SUMPRODUCT( (FRACAS!$K$5:$K$9999=OI$2) * IFERROR(FRACAS!$AN$5:$AN$9999,0) ) ) / IFERROR($ND306/FRACAS!$AY$1*60,0), 1 )))</f>
        <v/>
      </c>
      <c r="OJ306" s="347" t="str" cm="1">
        <f t="array" ref="OJ306">IF($ND306=0,"",(IFERROR( (IFERROR($ND306/FRACAS!$AY$1*60,0) - SUMPRODUCT( (FRACAS!$K$5:$K$9999=OJ$2) * IFERROR(FRACAS!$AN$5:$AN$9999,0) ) ) / IFERROR($ND306/FRACAS!$AY$1*60,0), 1 )))</f>
        <v/>
      </c>
      <c r="OK306" s="347" t="str" cm="1">
        <f t="array" ref="OK306">IF($ND306=0,"",(IFERROR( (IFERROR($ND306/FRACAS!$AY$1*60,0) - SUMPRODUCT( (FRACAS!$K$5:$K$9999=OK$2) * IFERROR(FRACAS!$AN$5:$AN$9999,0) ) ) / IFERROR($ND306/FRACAS!$AY$1*60,0), 1 )))</f>
        <v/>
      </c>
      <c r="OL306" s="347" t="str" cm="1">
        <f t="array" ref="OL306">IF($ND306=0,"",(IFERROR( (IFERROR($ND306/FRACAS!$AY$1*60,0) - SUMPRODUCT( (FRACAS!$K$5:$K$9999=OL$2) * IFERROR(FRACAS!$AN$5:$AN$9999,0) ) ) / IFERROR($ND306/FRACAS!$AY$1*60,0), 1 )))</f>
        <v/>
      </c>
      <c r="OM306" s="347" t="str" cm="1">
        <f t="array" ref="OM306">IF($ND306=0,"",(IFERROR( (IFERROR($ND306/FRACAS!$AY$1*60,0) - SUMPRODUCT( (FRACAS!$K$5:$K$9999=OM$2) * IFERROR(FRACAS!$AN$5:$AN$9999,0) ) ) / IFERROR($ND306/FRACAS!$AY$1*60,0), 1 )))</f>
        <v/>
      </c>
      <c r="ON306" s="347" t="str" cm="1">
        <f t="array" ref="ON306">IF($ND306=0,"",(IFERROR( (IFERROR($ND306/FRACAS!$AY$1*60,0) - SUMPRODUCT( (FRACAS!$K$5:$K$9999=ON$2) * IFERROR(FRACAS!$AN$5:$AN$9999,0) ) ) / IFERROR($ND306/FRACAS!$AY$1*60,0), 1 )))</f>
        <v/>
      </c>
    </row>
    <row r="307" spans="2:404" ht="15" customHeight="1">
      <c r="B307" s="301" t="s">
        <v>257</v>
      </c>
      <c r="C307" s="302">
        <v>47375</v>
      </c>
      <c r="D307" s="279"/>
      <c r="E307" s="279"/>
      <c r="F307" s="279"/>
      <c r="G307" s="279"/>
      <c r="H307" s="279"/>
      <c r="I307" s="279"/>
      <c r="J307" s="279"/>
      <c r="K307" s="279"/>
      <c r="L307" s="279"/>
      <c r="M307" s="280"/>
      <c r="N307" s="305"/>
      <c r="O307" s="279"/>
      <c r="P307" s="279"/>
      <c r="Q307" s="279"/>
      <c r="R307" s="279"/>
      <c r="S307" s="279"/>
      <c r="T307" s="279"/>
      <c r="U307" s="279"/>
      <c r="V307" s="279"/>
      <c r="W307" s="279"/>
      <c r="X307" s="279"/>
      <c r="Y307" s="279"/>
      <c r="Z307" s="279"/>
      <c r="AA307" s="279"/>
      <c r="AB307" s="279"/>
      <c r="AC307" s="279"/>
      <c r="AD307" s="279"/>
      <c r="AE307" s="279"/>
      <c r="AF307" s="279"/>
      <c r="AG307" s="279"/>
      <c r="AH307" s="279"/>
      <c r="AI307" s="279"/>
      <c r="AJ307" s="279"/>
      <c r="AK307" s="279"/>
      <c r="AL307" s="279"/>
      <c r="AM307" s="279"/>
      <c r="AN307" s="279"/>
      <c r="AO307" s="279"/>
      <c r="AP307" s="279"/>
      <c r="AQ307" s="279"/>
      <c r="AR307" s="279"/>
      <c r="AS307" s="279"/>
      <c r="AT307" s="279"/>
      <c r="AU307" s="279"/>
      <c r="AV307" s="279"/>
      <c r="AW307" s="279"/>
      <c r="AX307" s="279"/>
      <c r="AY307" s="279"/>
      <c r="AZ307" s="279"/>
      <c r="BA307" s="280"/>
      <c r="BB307" s="266"/>
      <c r="BD307" s="352"/>
      <c r="BE307" s="352"/>
      <c r="BF307" s="352"/>
      <c r="BG307" s="352"/>
      <c r="BH307" s="352"/>
      <c r="BI307" s="352"/>
      <c r="BJ307" s="352"/>
      <c r="BK307" s="352"/>
      <c r="BL307" s="352"/>
      <c r="BM307" s="352"/>
      <c r="BN307" s="352"/>
      <c r="BO307" s="352"/>
      <c r="BP307" s="352"/>
      <c r="BQ307" s="352"/>
      <c r="BR307" s="352"/>
      <c r="BS307" s="352"/>
      <c r="BT307" s="352"/>
      <c r="BU307" s="352"/>
      <c r="BV307" s="352"/>
      <c r="BW307" s="352"/>
      <c r="BX307" s="352"/>
      <c r="BY307" s="352"/>
      <c r="BZ307" s="352"/>
      <c r="CA307" s="352"/>
      <c r="CB307" s="352"/>
      <c r="CC307" s="352"/>
      <c r="CD307" s="352"/>
      <c r="CE307" s="352"/>
      <c r="CF307" s="352"/>
      <c r="CG307" s="352"/>
      <c r="CH307" s="352"/>
      <c r="CI307" s="352"/>
      <c r="CJ307" s="352"/>
      <c r="CK307" s="352"/>
      <c r="CL307" s="352"/>
      <c r="CM307" s="352"/>
      <c r="CN307" s="352"/>
      <c r="CO307" s="352"/>
      <c r="CP307" s="352"/>
      <c r="CQ307" s="352"/>
      <c r="CR307" s="352"/>
      <c r="CS307" s="352"/>
      <c r="CT307" s="352"/>
      <c r="CU307" s="352"/>
      <c r="CV307" s="352"/>
      <c r="CW307" s="352"/>
      <c r="CX307" s="352"/>
      <c r="CY307" s="352"/>
      <c r="CZ307" s="352"/>
      <c r="DA307" s="352"/>
      <c r="DC307" s="266">
        <f t="shared" si="24"/>
        <v>0</v>
      </c>
      <c r="DD307" s="302" t="str">
        <f t="shared" si="25"/>
        <v/>
      </c>
      <c r="DE307" s="328" t="str">
        <f>IF(D307&gt; 0,(COUNTIFS(FRACAS!$B$5:$B$9997, D$4, FRACAS!$D$5:$D$9997, "&lt;="&amp;D307)), "" )</f>
        <v/>
      </c>
      <c r="DF307" s="282" t="str">
        <f>IF(E307&gt; 0,(COUNTIFS(FRACAS!$B$5:$B$9997, E$4, FRACAS!$D$5:$D$9997, "&lt;="&amp;E307)), "" )</f>
        <v/>
      </c>
      <c r="DG307" s="282" t="str">
        <f>IF(F307&gt; 0,(COUNTIFS(FRACAS!$B$5:$B$9997, F$4, FRACAS!$D$5:$D$9997, "&lt;="&amp;F307)), "" )</f>
        <v/>
      </c>
      <c r="DH307" s="282" t="str">
        <f>IF(G307&gt; 0,(COUNTIFS(FRACAS!$B$5:$B$9997, G$4, FRACAS!$D$5:$D$9997, "&lt;="&amp;G307)), "" )</f>
        <v/>
      </c>
      <c r="DI307" s="282" t="str">
        <f>IF(H307&gt; 0,(COUNTIFS(FRACAS!$B$5:$B$9997, H$4, FRACAS!$D$5:$D$9997, "&lt;="&amp;H307)), "" )</f>
        <v/>
      </c>
      <c r="DJ307" s="282" t="str">
        <f>IF(I307&gt; 0,(COUNTIFS(FRACAS!$B$5:$B$9997, I$4, FRACAS!$D$5:$D$9997, "&lt;="&amp;I307)), "" )</f>
        <v/>
      </c>
      <c r="DK307" s="282" t="str">
        <f>IF(J307&gt; 0,(COUNTIFS(FRACAS!$B$5:$B$9997, J$4, FRACAS!$D$5:$D$9997, "&lt;="&amp;J307)), "" )</f>
        <v/>
      </c>
      <c r="DL307" s="282" t="str">
        <f>IF(K307&gt; 0,(COUNTIFS(FRACAS!$B$5:$B$9997, K$4, FRACAS!$D$5:$D$9997, "&lt;="&amp;K307)), "" )</f>
        <v/>
      </c>
      <c r="DM307" s="282" t="str">
        <f>IF(L307&gt; 0,(COUNTIFS(FRACAS!$B$5:$B$9997, L$4, FRACAS!$D$5:$D$9997, "&lt;="&amp;L307)), "" )</f>
        <v/>
      </c>
      <c r="DN307" s="282" t="str">
        <f>IF(M307&gt; 0,(COUNTIFS(FRACAS!$B$5:$B$9997, M$4, FRACAS!$D$5:$D$9997, "&lt;="&amp;M307)), "" )</f>
        <v/>
      </c>
      <c r="DO307" s="308"/>
      <c r="DP307" s="276"/>
      <c r="DQ307" s="276"/>
      <c r="DR307" s="276"/>
      <c r="DS307" s="276"/>
      <c r="DT307" s="276"/>
      <c r="DU307" s="276"/>
      <c r="DV307" s="276"/>
      <c r="DW307" s="276"/>
      <c r="DX307" s="276"/>
      <c r="DY307" s="276"/>
      <c r="DZ307" s="276"/>
      <c r="EA307" s="276"/>
      <c r="EB307" s="276"/>
      <c r="EC307" s="276"/>
      <c r="ED307" s="276"/>
      <c r="EE307" s="276"/>
      <c r="EF307" s="276"/>
      <c r="EG307" s="276"/>
      <c r="EH307" s="276"/>
      <c r="EI307" s="276"/>
      <c r="EJ307" s="276"/>
      <c r="EK307" s="276"/>
      <c r="EL307" s="276"/>
      <c r="EM307" s="276"/>
      <c r="EN307" s="276"/>
      <c r="EO307" s="276"/>
      <c r="EP307" s="276"/>
      <c r="EQ307" s="276"/>
      <c r="ER307" s="276"/>
      <c r="ES307" s="276"/>
      <c r="ET307" s="276"/>
      <c r="EU307" s="276"/>
      <c r="EV307" s="276"/>
      <c r="EW307" s="276"/>
      <c r="EX307" s="276"/>
      <c r="EY307" s="276"/>
      <c r="EZ307" s="276"/>
      <c r="FA307" s="276"/>
      <c r="FB307" s="277"/>
      <c r="JN307" s="310"/>
      <c r="JO307" s="309"/>
      <c r="JP307" s="309"/>
      <c r="JQ307" s="309"/>
      <c r="JR307" s="309"/>
      <c r="JS307" s="309"/>
      <c r="JT307" s="309"/>
      <c r="JU307" s="309"/>
      <c r="JV307" s="309"/>
      <c r="JW307" s="309"/>
      <c r="JX307" s="309"/>
      <c r="JY307" s="309"/>
      <c r="JZ307" s="309"/>
      <c r="KA307" s="309"/>
      <c r="KB307" s="309"/>
      <c r="KC307" s="309"/>
      <c r="KD307" s="309"/>
      <c r="KE307" s="309"/>
      <c r="KF307" s="309"/>
      <c r="KG307" s="309"/>
      <c r="KH307" s="309"/>
      <c r="KI307" s="309"/>
      <c r="KJ307" s="309"/>
      <c r="KK307" s="309"/>
      <c r="KL307" s="309"/>
      <c r="KM307" s="309"/>
      <c r="KN307" s="309"/>
      <c r="KO307" s="309"/>
      <c r="KP307" s="309"/>
      <c r="KQ307" s="309"/>
      <c r="KR307" s="309"/>
      <c r="KS307" s="309"/>
      <c r="KT307" s="309"/>
      <c r="KU307" s="309"/>
      <c r="KV307" s="309"/>
      <c r="KW307" s="309"/>
      <c r="KX307" s="309"/>
      <c r="KY307" s="309"/>
      <c r="KZ307" s="309"/>
      <c r="LA307" s="309"/>
      <c r="LC307" s="302" t="str">
        <f t="shared" si="27"/>
        <v/>
      </c>
      <c r="LD307" s="354" t="str" cm="1">
        <f t="array" ref="LD307">IFERROR(
    (((D307/FRACAS!$AY$1)*60))
    /
    (((D307/FRACAS!$AY$1)*60) + SUMPRODUCT((FRACAS!$B$5:$B$9997=D$4)*(FRACAS!$D$5:$D$9997&lt;=D307)*(IFERROR(FRACAS!$AM$5:$AM$9997,0)))
    ),"")</f>
        <v/>
      </c>
      <c r="LE307" s="354" t="str" cm="1">
        <f t="array" ref="LE307">IFERROR(
    (((E307/FRACAS!$AY$1)*60))
    /
    (((E307/FRACAS!$AY$1)*60) + SUMPRODUCT((FRACAS!$B$5:$B$9997=E$4)*(FRACAS!$D$5:$D$9997&lt;=E307)*(IFERROR(FRACAS!$AM$5:$AM$9997,0)))
    ),"")</f>
        <v/>
      </c>
      <c r="LF307" s="354" t="str" cm="1">
        <f t="array" ref="LF307">IFERROR(
    (((F307/FRACAS!$AY$1)*60))
    /
    (((F307/FRACAS!$AY$1)*60) + SUMPRODUCT((FRACAS!$B$5:$B$9997=F$4)*(FRACAS!$D$5:$D$9997&lt;=F307)*(IFERROR(FRACAS!$AM$5:$AM$9997,0)))
    ),"")</f>
        <v/>
      </c>
      <c r="LG307" s="354" t="str" cm="1">
        <f t="array" ref="LG307">IFERROR(
    (((G307/FRACAS!$AY$1)*60))
    /
    (((G307/FRACAS!$AY$1)*60) + SUMPRODUCT((FRACAS!$B$5:$B$9997=G$4)*(FRACAS!$D$5:$D$9997&lt;=G307)*(IFERROR(FRACAS!$AM$5:$AM$9997,0)))
    ),"")</f>
        <v/>
      </c>
      <c r="LH307" s="354" t="str" cm="1">
        <f t="array" ref="LH307">IFERROR(
    (((H307/FRACAS!$AY$1)*60))
    /
    (((H307/FRACAS!$AY$1)*60) + SUMPRODUCT((FRACAS!$B$5:$B$9997=H$4)*(FRACAS!$D$5:$D$9997&lt;=H307)*(IFERROR(FRACAS!$AM$5:$AM$9997,0)))
    ),"")</f>
        <v/>
      </c>
      <c r="LI307" s="354" t="str" cm="1">
        <f t="array" ref="LI307">IFERROR(
    (((I307/FRACAS!$AY$1)*60))
    /
    (((I307/FRACAS!$AY$1)*60) + SUMPRODUCT((FRACAS!$B$5:$B$9997=I$4)*(FRACAS!$D$5:$D$9997&lt;=I307)*(IFERROR(FRACAS!$AM$5:$AM$9997,0)))
    ),"")</f>
        <v/>
      </c>
      <c r="LJ307" s="354" t="str" cm="1">
        <f t="array" ref="LJ307">IFERROR(
    (((J307/FRACAS!$AY$1)*60))
    /
    (((J307/FRACAS!$AY$1)*60) + SUMPRODUCT((FRACAS!$B$5:$B$9997=J$4)*(FRACAS!$D$5:$D$9997&lt;=J307)*(IFERROR(FRACAS!$AM$5:$AM$9997,0)))
    ),"")</f>
        <v/>
      </c>
      <c r="LK307" s="354" t="str" cm="1">
        <f t="array" ref="LK307">IFERROR(
    (((K307/FRACAS!$AY$1)*60))
    /
    (((K307/FRACAS!$AY$1)*60) + SUMPRODUCT((FRACAS!$B$5:$B$9997=K$4)*(FRACAS!$D$5:$D$9997&lt;=K307)*(IFERROR(FRACAS!$AM$5:$AM$9997,0)))
    ),"")</f>
        <v/>
      </c>
      <c r="LL307" s="354" t="str" cm="1">
        <f t="array" ref="LL307">IFERROR(
    (((L307/FRACAS!$AY$1)*60))
    /
    (((L307/FRACAS!$AY$1)*60) + SUMPRODUCT((FRACAS!$B$5:$B$9997=L$4)*(FRACAS!$D$5:$D$9997&lt;=L307)*(IFERROR(FRACAS!$AM$5:$AM$9997,0)))
    ),"")</f>
        <v/>
      </c>
      <c r="LM307" s="354" t="str" cm="1">
        <f t="array" ref="LM307">IFERROR(
    (((M307/FRACAS!$AY$1)*60))
    /
    (((M307/FRACAS!$AY$1)*60) + SUMPRODUCT((FRACAS!$B$5:$B$9997=M$4)*(FRACAS!$D$5:$D$9997&lt;=M307)*(IFERROR(FRACAS!$AM$5:$AM$9997,0)))
    ),"")</f>
        <v/>
      </c>
      <c r="LN307" s="308"/>
      <c r="LO307" s="276"/>
      <c r="LP307" s="276"/>
      <c r="LQ307" s="276"/>
      <c r="LR307" s="276"/>
      <c r="LS307" s="276"/>
      <c r="LT307" s="276"/>
      <c r="LU307" s="276"/>
      <c r="LV307" s="276"/>
      <c r="LW307" s="276"/>
      <c r="LX307" s="276"/>
      <c r="LY307" s="276"/>
      <c r="LZ307" s="276"/>
      <c r="MA307" s="276"/>
      <c r="MB307" s="276"/>
      <c r="MC307" s="276"/>
      <c r="MD307" s="276"/>
      <c r="ME307" s="276"/>
      <c r="MF307" s="276"/>
      <c r="MG307" s="276"/>
      <c r="MH307" s="276"/>
      <c r="MI307" s="276"/>
      <c r="MJ307" s="276"/>
      <c r="MK307" s="276"/>
      <c r="ML307" s="276"/>
      <c r="MM307" s="276"/>
      <c r="MN307" s="276"/>
      <c r="MO307" s="276"/>
      <c r="MP307" s="276"/>
      <c r="MQ307" s="276"/>
      <c r="MR307" s="276"/>
      <c r="MS307" s="276"/>
      <c r="MT307" s="276"/>
      <c r="MU307" s="276"/>
      <c r="MV307" s="276"/>
      <c r="MW307" s="276"/>
      <c r="MX307" s="276"/>
      <c r="MY307" s="276"/>
      <c r="MZ307" s="276"/>
      <c r="NA307" s="277"/>
      <c r="ND307" s="345">
        <f t="shared" si="28"/>
        <v>0</v>
      </c>
      <c r="NE307" s="346" t="str">
        <f t="shared" si="26"/>
        <v/>
      </c>
      <c r="NF307" s="347" t="str" cm="1">
        <f t="array" ref="NF307">IF($ND307=0,"",(IFERROR( (IFERROR($ND307/FRACAS!$AY$1*60,0) - SUMPRODUCT( (FRACAS!$K$5:$K$9999=NF$2) * IFERROR(FRACAS!$AN$5:$AN$9999,0) ) ) / IFERROR($ND307/FRACAS!$AY$1*60,0), 1 )))</f>
        <v/>
      </c>
      <c r="NG307" s="347" t="str" cm="1">
        <f t="array" ref="NG307">IF($ND307=0,"",(IFERROR( (IFERROR($ND307/FRACAS!$AY$1*60,0) - SUMPRODUCT( (FRACAS!$K$5:$K$9999=NG$2) * IFERROR(FRACAS!$AN$5:$AN$9999,0) ) ) / IFERROR($ND307/FRACAS!$AY$1*60,0), 1 )))</f>
        <v/>
      </c>
      <c r="NH307" s="347" t="str" cm="1">
        <f t="array" ref="NH307">IF($ND307=0,"",(IFERROR( (IFERROR($ND307/FRACAS!$AY$1*60,0) - SUMPRODUCT( (FRACAS!$K$5:$K$9999=NH$2) * IFERROR(FRACAS!$AN$5:$AN$9999,0) ) ) / IFERROR($ND307/FRACAS!$AY$1*60,0), 1 )))</f>
        <v/>
      </c>
      <c r="NI307" s="347" t="str" cm="1">
        <f t="array" ref="NI307">IF($ND307=0,"",(IFERROR( (IFERROR($ND307/FRACAS!$AY$1*60,0) - SUMPRODUCT( (FRACAS!$K$5:$K$9999=NI$2) * IFERROR(FRACAS!$AN$5:$AN$9999,0) ) ) / IFERROR($ND307/FRACAS!$AY$1*60,0), 1 )))</f>
        <v/>
      </c>
      <c r="NJ307" s="347" t="str" cm="1">
        <f t="array" ref="NJ307">IF($ND307=0,"",(IFERROR( (IFERROR($ND307/FRACAS!$AY$1*60,0) - SUMPRODUCT( (FRACAS!$K$5:$K$9999=NJ$2) * IFERROR(FRACAS!$AN$5:$AN$9999,0) ) ) / IFERROR($ND307/FRACAS!$AY$1*60,0), 1 )))</f>
        <v/>
      </c>
      <c r="NK307" s="347" t="str" cm="1">
        <f t="array" ref="NK307">IF($ND307=0,"",(IFERROR( (IFERROR($ND307/FRACAS!$AY$1*60,0) - SUMPRODUCT( (FRACAS!$K$5:$K$9999=NK$2) * IFERROR(FRACAS!$AN$5:$AN$9999,0) ) ) / IFERROR($ND307/FRACAS!$AY$1*60,0), 1 )))</f>
        <v/>
      </c>
      <c r="NL307" s="347" t="str" cm="1">
        <f t="array" ref="NL307">IF($ND307=0,"",(IFERROR( (IFERROR($ND307/FRACAS!$AY$1*60,0) - SUMPRODUCT( (FRACAS!$K$5:$K$9999=NL$2) * IFERROR(FRACAS!$AN$5:$AN$9999,0) ) ) / IFERROR($ND307/FRACAS!$AY$1*60,0), 1 )))</f>
        <v/>
      </c>
      <c r="NM307" s="347" t="str" cm="1">
        <f t="array" ref="NM307">IF($ND307=0,"",(IFERROR( (IFERROR($ND307/FRACAS!$AY$1*60,0) - SUMPRODUCT( (FRACAS!$K$5:$K$9999=NM$2) * IFERROR(FRACAS!$AN$5:$AN$9999,0) ) ) / IFERROR($ND307/FRACAS!$AY$1*60,0), 1 )))</f>
        <v/>
      </c>
      <c r="NN307" s="347" t="str" cm="1">
        <f t="array" ref="NN307">IF($ND307=0,"",(IFERROR( (IFERROR($ND307/FRACAS!$AY$1*60,0) - SUMPRODUCT( (FRACAS!$K$5:$K$9999=NN$2) * IFERROR(FRACAS!$AN$5:$AN$9999,0) ) ) / IFERROR($ND307/FRACAS!$AY$1*60,0), 1 )))</f>
        <v/>
      </c>
      <c r="NO307" s="347" t="str" cm="1">
        <f t="array" ref="NO307">IF($ND307=0,"",(IFERROR( (IFERROR($ND307/FRACAS!$AY$1*60,0) - SUMPRODUCT( (FRACAS!$K$5:$K$9999=NO$2) * IFERROR(FRACAS!$AN$5:$AN$9999,0) ) ) / IFERROR($ND307/FRACAS!$AY$1*60,0), 1 )))</f>
        <v/>
      </c>
      <c r="NP307" s="347" t="str" cm="1">
        <f t="array" ref="NP307">IF($ND307=0,"",(IFERROR( (IFERROR($ND307/FRACAS!$AY$1*60,0) - SUMPRODUCT( (FRACAS!$K$5:$K$9999=NP$2) * IFERROR(FRACAS!$AN$5:$AN$9999,0) ) ) / IFERROR($ND307/FRACAS!$AY$1*60,0), 1 )))</f>
        <v/>
      </c>
      <c r="NQ307" s="347" t="str" cm="1">
        <f t="array" ref="NQ307">IF($ND307=0,"",(IFERROR( (IFERROR($ND307/FRACAS!$AY$1*60,0) - SUMPRODUCT( (FRACAS!$K$5:$K$9999=NQ$2) * IFERROR(FRACAS!$AN$5:$AN$9999,0) ) ) / IFERROR($ND307/FRACAS!$AY$1*60,0), 1 )))</f>
        <v/>
      </c>
      <c r="NR307" s="347" t="str" cm="1">
        <f t="array" ref="NR307">IF($ND307=0,"",(IFERROR( (IFERROR($ND307/FRACAS!$AY$1*60,0) - SUMPRODUCT( (FRACAS!$K$5:$K$9999=NR$2) * IFERROR(FRACAS!$AN$5:$AN$9999,0) ) ) / IFERROR($ND307/FRACAS!$AY$1*60,0), 1 )))</f>
        <v/>
      </c>
      <c r="NS307" s="347" t="str" cm="1">
        <f t="array" ref="NS307">IF($ND307=0,"",(IFERROR( (IFERROR($ND307/FRACAS!$AY$1*60,0) - SUMPRODUCT( (FRACAS!$K$5:$K$9999=NS$2) * IFERROR(FRACAS!$AN$5:$AN$9999,0) ) ) / IFERROR($ND307/FRACAS!$AY$1*60,0), 1 )))</f>
        <v/>
      </c>
      <c r="NT307" s="347" t="str" cm="1">
        <f t="array" ref="NT307">IF($ND307=0,"",(IFERROR( (IFERROR($ND307/FRACAS!$AY$1*60,0) - SUMPRODUCT( (FRACAS!$K$5:$K$9999=NT$2) * IFERROR(FRACAS!$AN$5:$AN$9999,0) ) ) / IFERROR($ND307/FRACAS!$AY$1*60,0), 1 )))</f>
        <v/>
      </c>
      <c r="NU307" s="347" t="str" cm="1">
        <f t="array" ref="NU307">IF($ND307=0,"",(IFERROR( (IFERROR($ND307/FRACAS!$AY$1*60,0) - SUMPRODUCT( (FRACAS!$K$5:$K$9999=NU$2) * IFERROR(FRACAS!$AN$5:$AN$9999,0) ) ) / IFERROR($ND307/FRACAS!$AY$1*60,0), 1 )))</f>
        <v/>
      </c>
      <c r="NV307" s="347" t="str" cm="1">
        <f t="array" ref="NV307">IF($ND307=0,"",(IFERROR( (IFERROR($ND307/FRACAS!$AY$1*60,0) - SUMPRODUCT( (FRACAS!$K$5:$K$9999=NV$2) * IFERROR(FRACAS!$AN$5:$AN$9999,0) ) ) / IFERROR($ND307/FRACAS!$AY$1*60,0), 1 )))</f>
        <v/>
      </c>
      <c r="NW307" s="347" t="str" cm="1">
        <f t="array" ref="NW307">IF($ND307=0,"",(IFERROR( (IFERROR($ND307/FRACAS!$AY$1*60,0) - SUMPRODUCT( (FRACAS!$K$5:$K$9999=NW$2) * IFERROR(FRACAS!$AN$5:$AN$9999,0) ) ) / IFERROR($ND307/FRACAS!$AY$1*60,0), 1 )))</f>
        <v/>
      </c>
      <c r="NX307" s="347" t="str" cm="1">
        <f t="array" ref="NX307">IF($ND307=0,"",(IFERROR( (IFERROR($ND307/FRACAS!$AY$1*60,0) - SUMPRODUCT( (FRACAS!$K$5:$K$9999=NX$2) * IFERROR(FRACAS!$AN$5:$AN$9999,0) ) ) / IFERROR($ND307/FRACAS!$AY$1*60,0), 1 )))</f>
        <v/>
      </c>
      <c r="NY307" s="347" t="str" cm="1">
        <f t="array" ref="NY307">IF($ND307=0,"",(IFERROR( (IFERROR($ND307/FRACAS!$AY$1*60,0) - SUMPRODUCT( (FRACAS!$K$5:$K$9999=NY$2) * IFERROR(FRACAS!$AN$5:$AN$9999,0) ) ) / IFERROR($ND307/FRACAS!$AY$1*60,0), 1 )))</f>
        <v/>
      </c>
      <c r="NZ307" s="347" t="str" cm="1">
        <f t="array" ref="NZ307">IF($ND307=0,"",(IFERROR( (IFERROR($ND307/FRACAS!$AY$1*60,0) - SUMPRODUCT( (FRACAS!$K$5:$K$9999=NZ$2) * IFERROR(FRACAS!$AN$5:$AN$9999,0) ) ) / IFERROR($ND307/FRACAS!$AY$1*60,0), 1 )))</f>
        <v/>
      </c>
      <c r="OA307" s="347" t="str" cm="1">
        <f t="array" ref="OA307">IF($ND307=0,"",(IFERROR( (IFERROR($ND307/FRACAS!$AY$1*60,0) - SUMPRODUCT( (FRACAS!$K$5:$K$9999=OA$2) * IFERROR(FRACAS!$AN$5:$AN$9999,0) ) ) / IFERROR($ND307/FRACAS!$AY$1*60,0), 1 )))</f>
        <v/>
      </c>
      <c r="OB307" s="347" t="str" cm="1">
        <f t="array" ref="OB307">IF($ND307=0,"",(IFERROR( (IFERROR($ND307/FRACAS!$AY$1*60,0) - SUMPRODUCT( (FRACAS!$K$5:$K$9999=OB$2) * IFERROR(FRACAS!$AN$5:$AN$9999,0) ) ) / IFERROR($ND307/FRACAS!$AY$1*60,0), 1 )))</f>
        <v/>
      </c>
      <c r="OC307" s="347" t="str" cm="1">
        <f t="array" ref="OC307">IF($ND307=0,"",(IFERROR( (IFERROR($ND307/FRACAS!$AY$1*60,0) - SUMPRODUCT( (FRACAS!$K$5:$K$9999=OC$2) * IFERROR(FRACAS!$AN$5:$AN$9999,0) ) ) / IFERROR($ND307/FRACAS!$AY$1*60,0), 1 )))</f>
        <v/>
      </c>
      <c r="OD307" s="347" t="str" cm="1">
        <f t="array" ref="OD307">IF($ND307=0,"",(IFERROR( (IFERROR($ND307/FRACAS!$AY$1*60,0) - SUMPRODUCT( (FRACAS!$K$5:$K$9999=OD$2) * IFERROR(FRACAS!$AN$5:$AN$9999,0) ) ) / IFERROR($ND307/FRACAS!$AY$1*60,0), 1 )))</f>
        <v/>
      </c>
      <c r="OE307" s="347" t="str" cm="1">
        <f t="array" ref="OE307">IF($ND307=0,"",(IFERROR( (IFERROR($ND307/FRACAS!$AY$1*60,0) - SUMPRODUCT( (FRACAS!$K$5:$K$9999=OE$2) * IFERROR(FRACAS!$AN$5:$AN$9999,0) ) ) / IFERROR($ND307/FRACAS!$AY$1*60,0), 1 )))</f>
        <v/>
      </c>
      <c r="OF307" s="347" t="str" cm="1">
        <f t="array" ref="OF307">IF($ND307=0,"",(IFERROR( (IFERROR($ND307/FRACAS!$AY$1*60,0) - SUMPRODUCT( (FRACAS!$K$5:$K$9999=OF$2) * IFERROR(FRACAS!$AN$5:$AN$9999,0) ) ) / IFERROR($ND307/FRACAS!$AY$1*60,0), 1 )))</f>
        <v/>
      </c>
      <c r="OG307" s="347" t="str" cm="1">
        <f t="array" ref="OG307">IF($ND307=0,"",(IFERROR( (IFERROR($ND307/FRACAS!$AY$1*60,0) - SUMPRODUCT( (FRACAS!$K$5:$K$9999=OG$2) * IFERROR(FRACAS!$AN$5:$AN$9999,0) ) ) / IFERROR($ND307/FRACAS!$AY$1*60,0), 1 )))</f>
        <v/>
      </c>
      <c r="OH307" s="347" t="str" cm="1">
        <f t="array" ref="OH307">IF($ND307=0,"",(IFERROR( (IFERROR($ND307/FRACAS!$AY$1*60,0) - SUMPRODUCT( (FRACAS!$K$5:$K$9999=OH$2) * IFERROR(FRACAS!$AN$5:$AN$9999,0) ) ) / IFERROR($ND307/FRACAS!$AY$1*60,0), 1 )))</f>
        <v/>
      </c>
      <c r="OI307" s="347" t="str" cm="1">
        <f t="array" ref="OI307">IF($ND307=0,"",(IFERROR( (IFERROR($ND307/FRACAS!$AY$1*60,0) - SUMPRODUCT( (FRACAS!$K$5:$K$9999=OI$2) * IFERROR(FRACAS!$AN$5:$AN$9999,0) ) ) / IFERROR($ND307/FRACAS!$AY$1*60,0), 1 )))</f>
        <v/>
      </c>
      <c r="OJ307" s="347" t="str" cm="1">
        <f t="array" ref="OJ307">IF($ND307=0,"",(IFERROR( (IFERROR($ND307/FRACAS!$AY$1*60,0) - SUMPRODUCT( (FRACAS!$K$5:$K$9999=OJ$2) * IFERROR(FRACAS!$AN$5:$AN$9999,0) ) ) / IFERROR($ND307/FRACAS!$AY$1*60,0), 1 )))</f>
        <v/>
      </c>
      <c r="OK307" s="347" t="str" cm="1">
        <f t="array" ref="OK307">IF($ND307=0,"",(IFERROR( (IFERROR($ND307/FRACAS!$AY$1*60,0) - SUMPRODUCT( (FRACAS!$K$5:$K$9999=OK$2) * IFERROR(FRACAS!$AN$5:$AN$9999,0) ) ) / IFERROR($ND307/FRACAS!$AY$1*60,0), 1 )))</f>
        <v/>
      </c>
      <c r="OL307" s="347" t="str" cm="1">
        <f t="array" ref="OL307">IF($ND307=0,"",(IFERROR( (IFERROR($ND307/FRACAS!$AY$1*60,0) - SUMPRODUCT( (FRACAS!$K$5:$K$9999=OL$2) * IFERROR(FRACAS!$AN$5:$AN$9999,0) ) ) / IFERROR($ND307/FRACAS!$AY$1*60,0), 1 )))</f>
        <v/>
      </c>
      <c r="OM307" s="347" t="str" cm="1">
        <f t="array" ref="OM307">IF($ND307=0,"",(IFERROR( (IFERROR($ND307/FRACAS!$AY$1*60,0) - SUMPRODUCT( (FRACAS!$K$5:$K$9999=OM$2) * IFERROR(FRACAS!$AN$5:$AN$9999,0) ) ) / IFERROR($ND307/FRACAS!$AY$1*60,0), 1 )))</f>
        <v/>
      </c>
      <c r="ON307" s="347" t="str" cm="1">
        <f t="array" ref="ON307">IF($ND307=0,"",(IFERROR( (IFERROR($ND307/FRACAS!$AY$1*60,0) - SUMPRODUCT( (FRACAS!$K$5:$K$9999=ON$2) * IFERROR(FRACAS!$AN$5:$AN$9999,0) ) ) / IFERROR($ND307/FRACAS!$AY$1*60,0), 1 )))</f>
        <v/>
      </c>
    </row>
    <row r="308" spans="2:404" ht="15" customHeight="1">
      <c r="B308" s="301" t="s">
        <v>258</v>
      </c>
      <c r="C308" s="302">
        <v>47382</v>
      </c>
      <c r="D308" s="279"/>
      <c r="E308" s="279"/>
      <c r="F308" s="279"/>
      <c r="G308" s="279"/>
      <c r="H308" s="279"/>
      <c r="I308" s="279"/>
      <c r="J308" s="279"/>
      <c r="K308" s="279"/>
      <c r="L308" s="279"/>
      <c r="M308" s="280"/>
      <c r="N308" s="305"/>
      <c r="O308" s="279"/>
      <c r="P308" s="279"/>
      <c r="Q308" s="279"/>
      <c r="R308" s="279"/>
      <c r="S308" s="279"/>
      <c r="T308" s="279"/>
      <c r="U308" s="279"/>
      <c r="V308" s="279"/>
      <c r="W308" s="279"/>
      <c r="X308" s="279"/>
      <c r="Y308" s="279"/>
      <c r="Z308" s="279"/>
      <c r="AA308" s="279"/>
      <c r="AB308" s="279"/>
      <c r="AC308" s="279"/>
      <c r="AD308" s="279"/>
      <c r="AE308" s="279"/>
      <c r="AF308" s="279"/>
      <c r="AG308" s="279"/>
      <c r="AH308" s="279"/>
      <c r="AI308" s="279"/>
      <c r="AJ308" s="279"/>
      <c r="AK308" s="279"/>
      <c r="AL308" s="279"/>
      <c r="AM308" s="279"/>
      <c r="AN308" s="279"/>
      <c r="AO308" s="279"/>
      <c r="AP308" s="279"/>
      <c r="AQ308" s="279"/>
      <c r="AR308" s="279"/>
      <c r="AS308" s="279"/>
      <c r="AT308" s="279"/>
      <c r="AU308" s="279"/>
      <c r="AV308" s="279"/>
      <c r="AW308" s="279"/>
      <c r="AX308" s="279"/>
      <c r="AY308" s="279"/>
      <c r="AZ308" s="279"/>
      <c r="BA308" s="280"/>
      <c r="BB308" s="266"/>
      <c r="BD308" s="352"/>
      <c r="BE308" s="352"/>
      <c r="BF308" s="352"/>
      <c r="BG308" s="352"/>
      <c r="BH308" s="352"/>
      <c r="BI308" s="352"/>
      <c r="BJ308" s="352"/>
      <c r="BK308" s="352"/>
      <c r="BL308" s="352"/>
      <c r="BM308" s="352"/>
      <c r="BN308" s="352"/>
      <c r="BO308" s="352"/>
      <c r="BP308" s="352"/>
      <c r="BQ308" s="352"/>
      <c r="BR308" s="352"/>
      <c r="BS308" s="352"/>
      <c r="BT308" s="352"/>
      <c r="BU308" s="352"/>
      <c r="BV308" s="352"/>
      <c r="BW308" s="352"/>
      <c r="BX308" s="352"/>
      <c r="BY308" s="352"/>
      <c r="BZ308" s="352"/>
      <c r="CA308" s="352"/>
      <c r="CB308" s="352"/>
      <c r="CC308" s="352"/>
      <c r="CD308" s="352"/>
      <c r="CE308" s="352"/>
      <c r="CF308" s="352"/>
      <c r="CG308" s="352"/>
      <c r="CH308" s="352"/>
      <c r="CI308" s="352"/>
      <c r="CJ308" s="352"/>
      <c r="CK308" s="352"/>
      <c r="CL308" s="352"/>
      <c r="CM308" s="352"/>
      <c r="CN308" s="352"/>
      <c r="CO308" s="352"/>
      <c r="CP308" s="352"/>
      <c r="CQ308" s="352"/>
      <c r="CR308" s="352"/>
      <c r="CS308" s="352"/>
      <c r="CT308" s="352"/>
      <c r="CU308" s="352"/>
      <c r="CV308" s="352"/>
      <c r="CW308" s="352"/>
      <c r="CX308" s="352"/>
      <c r="CY308" s="352"/>
      <c r="CZ308" s="352"/>
      <c r="DA308" s="352"/>
      <c r="DC308" s="266">
        <f t="shared" si="24"/>
        <v>0</v>
      </c>
      <c r="DD308" s="302" t="str">
        <f t="shared" si="25"/>
        <v/>
      </c>
      <c r="DE308" s="328" t="str">
        <f>IF(D308&gt; 0,(COUNTIFS(FRACAS!$B$5:$B$9997, D$4, FRACAS!$D$5:$D$9997, "&lt;="&amp;D308)), "" )</f>
        <v/>
      </c>
      <c r="DF308" s="282" t="str">
        <f>IF(E308&gt; 0,(COUNTIFS(FRACAS!$B$5:$B$9997, E$4, FRACAS!$D$5:$D$9997, "&lt;="&amp;E308)), "" )</f>
        <v/>
      </c>
      <c r="DG308" s="282" t="str">
        <f>IF(F308&gt; 0,(COUNTIFS(FRACAS!$B$5:$B$9997, F$4, FRACAS!$D$5:$D$9997, "&lt;="&amp;F308)), "" )</f>
        <v/>
      </c>
      <c r="DH308" s="282" t="str">
        <f>IF(G308&gt; 0,(COUNTIFS(FRACAS!$B$5:$B$9997, G$4, FRACAS!$D$5:$D$9997, "&lt;="&amp;G308)), "" )</f>
        <v/>
      </c>
      <c r="DI308" s="282" t="str">
        <f>IF(H308&gt; 0,(COUNTIFS(FRACAS!$B$5:$B$9997, H$4, FRACAS!$D$5:$D$9997, "&lt;="&amp;H308)), "" )</f>
        <v/>
      </c>
      <c r="DJ308" s="282" t="str">
        <f>IF(I308&gt; 0,(COUNTIFS(FRACAS!$B$5:$B$9997, I$4, FRACAS!$D$5:$D$9997, "&lt;="&amp;I308)), "" )</f>
        <v/>
      </c>
      <c r="DK308" s="282" t="str">
        <f>IF(J308&gt; 0,(COUNTIFS(FRACAS!$B$5:$B$9997, J$4, FRACAS!$D$5:$D$9997, "&lt;="&amp;J308)), "" )</f>
        <v/>
      </c>
      <c r="DL308" s="282" t="str">
        <f>IF(K308&gt; 0,(COUNTIFS(FRACAS!$B$5:$B$9997, K$4, FRACAS!$D$5:$D$9997, "&lt;="&amp;K308)), "" )</f>
        <v/>
      </c>
      <c r="DM308" s="282" t="str">
        <f>IF(L308&gt; 0,(COUNTIFS(FRACAS!$B$5:$B$9997, L$4, FRACAS!$D$5:$D$9997, "&lt;="&amp;L308)), "" )</f>
        <v/>
      </c>
      <c r="DN308" s="282" t="str">
        <f>IF(M308&gt; 0,(COUNTIFS(FRACAS!$B$5:$B$9997, M$4, FRACAS!$D$5:$D$9997, "&lt;="&amp;M308)), "" )</f>
        <v/>
      </c>
      <c r="DO308" s="308"/>
      <c r="DP308" s="276"/>
      <c r="DQ308" s="276"/>
      <c r="DR308" s="276"/>
      <c r="DS308" s="276"/>
      <c r="DT308" s="276"/>
      <c r="DU308" s="276"/>
      <c r="DV308" s="276"/>
      <c r="DW308" s="276"/>
      <c r="DX308" s="276"/>
      <c r="DY308" s="276"/>
      <c r="DZ308" s="276"/>
      <c r="EA308" s="276"/>
      <c r="EB308" s="276"/>
      <c r="EC308" s="276"/>
      <c r="ED308" s="276"/>
      <c r="EE308" s="276"/>
      <c r="EF308" s="276"/>
      <c r="EG308" s="276"/>
      <c r="EH308" s="276"/>
      <c r="EI308" s="276"/>
      <c r="EJ308" s="276"/>
      <c r="EK308" s="276"/>
      <c r="EL308" s="276"/>
      <c r="EM308" s="276"/>
      <c r="EN308" s="276"/>
      <c r="EO308" s="276"/>
      <c r="EP308" s="276"/>
      <c r="EQ308" s="276"/>
      <c r="ER308" s="276"/>
      <c r="ES308" s="276"/>
      <c r="ET308" s="276"/>
      <c r="EU308" s="276"/>
      <c r="EV308" s="276"/>
      <c r="EW308" s="276"/>
      <c r="EX308" s="276"/>
      <c r="EY308" s="276"/>
      <c r="EZ308" s="276"/>
      <c r="FA308" s="276"/>
      <c r="FB308" s="277"/>
      <c r="JN308" s="310"/>
      <c r="JO308" s="309"/>
      <c r="JP308" s="309"/>
      <c r="JQ308" s="309"/>
      <c r="JR308" s="309"/>
      <c r="JS308" s="309"/>
      <c r="JT308" s="309"/>
      <c r="JU308" s="309"/>
      <c r="JV308" s="309"/>
      <c r="JW308" s="309"/>
      <c r="JX308" s="309"/>
      <c r="JY308" s="309"/>
      <c r="JZ308" s="309"/>
      <c r="KA308" s="309"/>
      <c r="KB308" s="309"/>
      <c r="KC308" s="309"/>
      <c r="KD308" s="309"/>
      <c r="KE308" s="309"/>
      <c r="KF308" s="309"/>
      <c r="KG308" s="309"/>
      <c r="KH308" s="309"/>
      <c r="KI308" s="309"/>
      <c r="KJ308" s="309"/>
      <c r="KK308" s="309"/>
      <c r="KL308" s="309"/>
      <c r="KM308" s="309"/>
      <c r="KN308" s="309"/>
      <c r="KO308" s="309"/>
      <c r="KP308" s="309"/>
      <c r="KQ308" s="309"/>
      <c r="KR308" s="309"/>
      <c r="KS308" s="309"/>
      <c r="KT308" s="309"/>
      <c r="KU308" s="309"/>
      <c r="KV308" s="309"/>
      <c r="KW308" s="309"/>
      <c r="KX308" s="309"/>
      <c r="KY308" s="309"/>
      <c r="KZ308" s="309"/>
      <c r="LA308" s="309"/>
      <c r="LC308" s="302" t="str">
        <f t="shared" si="27"/>
        <v/>
      </c>
      <c r="LD308" s="354" t="str" cm="1">
        <f t="array" ref="LD308">IFERROR(
    (((D308/FRACAS!$AY$1)*60))
    /
    (((D308/FRACAS!$AY$1)*60) + SUMPRODUCT((FRACAS!$B$5:$B$9997=D$4)*(FRACAS!$D$5:$D$9997&lt;=D308)*(IFERROR(FRACAS!$AM$5:$AM$9997,0)))
    ),"")</f>
        <v/>
      </c>
      <c r="LE308" s="354" t="str" cm="1">
        <f t="array" ref="LE308">IFERROR(
    (((E308/FRACAS!$AY$1)*60))
    /
    (((E308/FRACAS!$AY$1)*60) + SUMPRODUCT((FRACAS!$B$5:$B$9997=E$4)*(FRACAS!$D$5:$D$9997&lt;=E308)*(IFERROR(FRACAS!$AM$5:$AM$9997,0)))
    ),"")</f>
        <v/>
      </c>
      <c r="LF308" s="354" t="str" cm="1">
        <f t="array" ref="LF308">IFERROR(
    (((F308/FRACAS!$AY$1)*60))
    /
    (((F308/FRACAS!$AY$1)*60) + SUMPRODUCT((FRACAS!$B$5:$B$9997=F$4)*(FRACAS!$D$5:$D$9997&lt;=F308)*(IFERROR(FRACAS!$AM$5:$AM$9997,0)))
    ),"")</f>
        <v/>
      </c>
      <c r="LG308" s="354" t="str" cm="1">
        <f t="array" ref="LG308">IFERROR(
    (((G308/FRACAS!$AY$1)*60))
    /
    (((G308/FRACAS!$AY$1)*60) + SUMPRODUCT((FRACAS!$B$5:$B$9997=G$4)*(FRACAS!$D$5:$D$9997&lt;=G308)*(IFERROR(FRACAS!$AM$5:$AM$9997,0)))
    ),"")</f>
        <v/>
      </c>
      <c r="LH308" s="354" t="str" cm="1">
        <f t="array" ref="LH308">IFERROR(
    (((H308/FRACAS!$AY$1)*60))
    /
    (((H308/FRACAS!$AY$1)*60) + SUMPRODUCT((FRACAS!$B$5:$B$9997=H$4)*(FRACAS!$D$5:$D$9997&lt;=H308)*(IFERROR(FRACAS!$AM$5:$AM$9997,0)))
    ),"")</f>
        <v/>
      </c>
      <c r="LI308" s="354" t="str" cm="1">
        <f t="array" ref="LI308">IFERROR(
    (((I308/FRACAS!$AY$1)*60))
    /
    (((I308/FRACAS!$AY$1)*60) + SUMPRODUCT((FRACAS!$B$5:$B$9997=I$4)*(FRACAS!$D$5:$D$9997&lt;=I308)*(IFERROR(FRACAS!$AM$5:$AM$9997,0)))
    ),"")</f>
        <v/>
      </c>
      <c r="LJ308" s="354" t="str" cm="1">
        <f t="array" ref="LJ308">IFERROR(
    (((J308/FRACAS!$AY$1)*60))
    /
    (((J308/FRACAS!$AY$1)*60) + SUMPRODUCT((FRACAS!$B$5:$B$9997=J$4)*(FRACAS!$D$5:$D$9997&lt;=J308)*(IFERROR(FRACAS!$AM$5:$AM$9997,0)))
    ),"")</f>
        <v/>
      </c>
      <c r="LK308" s="354" t="str" cm="1">
        <f t="array" ref="LK308">IFERROR(
    (((K308/FRACAS!$AY$1)*60))
    /
    (((K308/FRACAS!$AY$1)*60) + SUMPRODUCT((FRACAS!$B$5:$B$9997=K$4)*(FRACAS!$D$5:$D$9997&lt;=K308)*(IFERROR(FRACAS!$AM$5:$AM$9997,0)))
    ),"")</f>
        <v/>
      </c>
      <c r="LL308" s="354" t="str" cm="1">
        <f t="array" ref="LL308">IFERROR(
    (((L308/FRACAS!$AY$1)*60))
    /
    (((L308/FRACAS!$AY$1)*60) + SUMPRODUCT((FRACAS!$B$5:$B$9997=L$4)*(FRACAS!$D$5:$D$9997&lt;=L308)*(IFERROR(FRACAS!$AM$5:$AM$9997,0)))
    ),"")</f>
        <v/>
      </c>
      <c r="LM308" s="354" t="str" cm="1">
        <f t="array" ref="LM308">IFERROR(
    (((M308/FRACAS!$AY$1)*60))
    /
    (((M308/FRACAS!$AY$1)*60) + SUMPRODUCT((FRACAS!$B$5:$B$9997=M$4)*(FRACAS!$D$5:$D$9997&lt;=M308)*(IFERROR(FRACAS!$AM$5:$AM$9997,0)))
    ),"")</f>
        <v/>
      </c>
      <c r="LN308" s="308"/>
      <c r="LO308" s="276"/>
      <c r="LP308" s="276"/>
      <c r="LQ308" s="276"/>
      <c r="LR308" s="276"/>
      <c r="LS308" s="276"/>
      <c r="LT308" s="276"/>
      <c r="LU308" s="276"/>
      <c r="LV308" s="276"/>
      <c r="LW308" s="276"/>
      <c r="LX308" s="276"/>
      <c r="LY308" s="276"/>
      <c r="LZ308" s="276"/>
      <c r="MA308" s="276"/>
      <c r="MB308" s="276"/>
      <c r="MC308" s="276"/>
      <c r="MD308" s="276"/>
      <c r="ME308" s="276"/>
      <c r="MF308" s="276"/>
      <c r="MG308" s="276"/>
      <c r="MH308" s="276"/>
      <c r="MI308" s="276"/>
      <c r="MJ308" s="276"/>
      <c r="MK308" s="276"/>
      <c r="ML308" s="276"/>
      <c r="MM308" s="276"/>
      <c r="MN308" s="276"/>
      <c r="MO308" s="276"/>
      <c r="MP308" s="276"/>
      <c r="MQ308" s="276"/>
      <c r="MR308" s="276"/>
      <c r="MS308" s="276"/>
      <c r="MT308" s="276"/>
      <c r="MU308" s="276"/>
      <c r="MV308" s="276"/>
      <c r="MW308" s="276"/>
      <c r="MX308" s="276"/>
      <c r="MY308" s="276"/>
      <c r="MZ308" s="276"/>
      <c r="NA308" s="277"/>
      <c r="ND308" s="345">
        <f t="shared" si="28"/>
        <v>0</v>
      </c>
      <c r="NE308" s="346" t="str">
        <f t="shared" si="26"/>
        <v/>
      </c>
      <c r="NF308" s="347" t="str" cm="1">
        <f t="array" ref="NF308">IF($ND308=0,"",(IFERROR( (IFERROR($ND308/FRACAS!$AY$1*60,0) - SUMPRODUCT( (FRACAS!$K$5:$K$9999=NF$2) * IFERROR(FRACAS!$AN$5:$AN$9999,0) ) ) / IFERROR($ND308/FRACAS!$AY$1*60,0), 1 )))</f>
        <v/>
      </c>
      <c r="NG308" s="347" t="str" cm="1">
        <f t="array" ref="NG308">IF($ND308=0,"",(IFERROR( (IFERROR($ND308/FRACAS!$AY$1*60,0) - SUMPRODUCT( (FRACAS!$K$5:$K$9999=NG$2) * IFERROR(FRACAS!$AN$5:$AN$9999,0) ) ) / IFERROR($ND308/FRACAS!$AY$1*60,0), 1 )))</f>
        <v/>
      </c>
      <c r="NH308" s="347" t="str" cm="1">
        <f t="array" ref="NH308">IF($ND308=0,"",(IFERROR( (IFERROR($ND308/FRACAS!$AY$1*60,0) - SUMPRODUCT( (FRACAS!$K$5:$K$9999=NH$2) * IFERROR(FRACAS!$AN$5:$AN$9999,0) ) ) / IFERROR($ND308/FRACAS!$AY$1*60,0), 1 )))</f>
        <v/>
      </c>
      <c r="NI308" s="347" t="str" cm="1">
        <f t="array" ref="NI308">IF($ND308=0,"",(IFERROR( (IFERROR($ND308/FRACAS!$AY$1*60,0) - SUMPRODUCT( (FRACAS!$K$5:$K$9999=NI$2) * IFERROR(FRACAS!$AN$5:$AN$9999,0) ) ) / IFERROR($ND308/FRACAS!$AY$1*60,0), 1 )))</f>
        <v/>
      </c>
      <c r="NJ308" s="347" t="str" cm="1">
        <f t="array" ref="NJ308">IF($ND308=0,"",(IFERROR( (IFERROR($ND308/FRACAS!$AY$1*60,0) - SUMPRODUCT( (FRACAS!$K$5:$K$9999=NJ$2) * IFERROR(FRACAS!$AN$5:$AN$9999,0) ) ) / IFERROR($ND308/FRACAS!$AY$1*60,0), 1 )))</f>
        <v/>
      </c>
      <c r="NK308" s="347" t="str" cm="1">
        <f t="array" ref="NK308">IF($ND308=0,"",(IFERROR( (IFERROR($ND308/FRACAS!$AY$1*60,0) - SUMPRODUCT( (FRACAS!$K$5:$K$9999=NK$2) * IFERROR(FRACAS!$AN$5:$AN$9999,0) ) ) / IFERROR($ND308/FRACAS!$AY$1*60,0), 1 )))</f>
        <v/>
      </c>
      <c r="NL308" s="347" t="str" cm="1">
        <f t="array" ref="NL308">IF($ND308=0,"",(IFERROR( (IFERROR($ND308/FRACAS!$AY$1*60,0) - SUMPRODUCT( (FRACAS!$K$5:$K$9999=NL$2) * IFERROR(FRACAS!$AN$5:$AN$9999,0) ) ) / IFERROR($ND308/FRACAS!$AY$1*60,0), 1 )))</f>
        <v/>
      </c>
      <c r="NM308" s="347" t="str" cm="1">
        <f t="array" ref="NM308">IF($ND308=0,"",(IFERROR( (IFERROR($ND308/FRACAS!$AY$1*60,0) - SUMPRODUCT( (FRACAS!$K$5:$K$9999=NM$2) * IFERROR(FRACAS!$AN$5:$AN$9999,0) ) ) / IFERROR($ND308/FRACAS!$AY$1*60,0), 1 )))</f>
        <v/>
      </c>
      <c r="NN308" s="347" t="str" cm="1">
        <f t="array" ref="NN308">IF($ND308=0,"",(IFERROR( (IFERROR($ND308/FRACAS!$AY$1*60,0) - SUMPRODUCT( (FRACAS!$K$5:$K$9999=NN$2) * IFERROR(FRACAS!$AN$5:$AN$9999,0) ) ) / IFERROR($ND308/FRACAS!$AY$1*60,0), 1 )))</f>
        <v/>
      </c>
      <c r="NO308" s="347" t="str" cm="1">
        <f t="array" ref="NO308">IF($ND308=0,"",(IFERROR( (IFERROR($ND308/FRACAS!$AY$1*60,0) - SUMPRODUCT( (FRACAS!$K$5:$K$9999=NO$2) * IFERROR(FRACAS!$AN$5:$AN$9999,0) ) ) / IFERROR($ND308/FRACAS!$AY$1*60,0), 1 )))</f>
        <v/>
      </c>
      <c r="NP308" s="347" t="str" cm="1">
        <f t="array" ref="NP308">IF($ND308=0,"",(IFERROR( (IFERROR($ND308/FRACAS!$AY$1*60,0) - SUMPRODUCT( (FRACAS!$K$5:$K$9999=NP$2) * IFERROR(FRACAS!$AN$5:$AN$9999,0) ) ) / IFERROR($ND308/FRACAS!$AY$1*60,0), 1 )))</f>
        <v/>
      </c>
      <c r="NQ308" s="347" t="str" cm="1">
        <f t="array" ref="NQ308">IF($ND308=0,"",(IFERROR( (IFERROR($ND308/FRACAS!$AY$1*60,0) - SUMPRODUCT( (FRACAS!$K$5:$K$9999=NQ$2) * IFERROR(FRACAS!$AN$5:$AN$9999,0) ) ) / IFERROR($ND308/FRACAS!$AY$1*60,0), 1 )))</f>
        <v/>
      </c>
      <c r="NR308" s="347" t="str" cm="1">
        <f t="array" ref="NR308">IF($ND308=0,"",(IFERROR( (IFERROR($ND308/FRACAS!$AY$1*60,0) - SUMPRODUCT( (FRACAS!$K$5:$K$9999=NR$2) * IFERROR(FRACAS!$AN$5:$AN$9999,0) ) ) / IFERROR($ND308/FRACAS!$AY$1*60,0), 1 )))</f>
        <v/>
      </c>
      <c r="NS308" s="347" t="str" cm="1">
        <f t="array" ref="NS308">IF($ND308=0,"",(IFERROR( (IFERROR($ND308/FRACAS!$AY$1*60,0) - SUMPRODUCT( (FRACAS!$K$5:$K$9999=NS$2) * IFERROR(FRACAS!$AN$5:$AN$9999,0) ) ) / IFERROR($ND308/FRACAS!$AY$1*60,0), 1 )))</f>
        <v/>
      </c>
      <c r="NT308" s="347" t="str" cm="1">
        <f t="array" ref="NT308">IF($ND308=0,"",(IFERROR( (IFERROR($ND308/FRACAS!$AY$1*60,0) - SUMPRODUCT( (FRACAS!$K$5:$K$9999=NT$2) * IFERROR(FRACAS!$AN$5:$AN$9999,0) ) ) / IFERROR($ND308/FRACAS!$AY$1*60,0), 1 )))</f>
        <v/>
      </c>
      <c r="NU308" s="347" t="str" cm="1">
        <f t="array" ref="NU308">IF($ND308=0,"",(IFERROR( (IFERROR($ND308/FRACAS!$AY$1*60,0) - SUMPRODUCT( (FRACAS!$K$5:$K$9999=NU$2) * IFERROR(FRACAS!$AN$5:$AN$9999,0) ) ) / IFERROR($ND308/FRACAS!$AY$1*60,0), 1 )))</f>
        <v/>
      </c>
      <c r="NV308" s="347" t="str" cm="1">
        <f t="array" ref="NV308">IF($ND308=0,"",(IFERROR( (IFERROR($ND308/FRACAS!$AY$1*60,0) - SUMPRODUCT( (FRACAS!$K$5:$K$9999=NV$2) * IFERROR(FRACAS!$AN$5:$AN$9999,0) ) ) / IFERROR($ND308/FRACAS!$AY$1*60,0), 1 )))</f>
        <v/>
      </c>
      <c r="NW308" s="347" t="str" cm="1">
        <f t="array" ref="NW308">IF($ND308=0,"",(IFERROR( (IFERROR($ND308/FRACAS!$AY$1*60,0) - SUMPRODUCT( (FRACAS!$K$5:$K$9999=NW$2) * IFERROR(FRACAS!$AN$5:$AN$9999,0) ) ) / IFERROR($ND308/FRACAS!$AY$1*60,0), 1 )))</f>
        <v/>
      </c>
      <c r="NX308" s="347" t="str" cm="1">
        <f t="array" ref="NX308">IF($ND308=0,"",(IFERROR( (IFERROR($ND308/FRACAS!$AY$1*60,0) - SUMPRODUCT( (FRACAS!$K$5:$K$9999=NX$2) * IFERROR(FRACAS!$AN$5:$AN$9999,0) ) ) / IFERROR($ND308/FRACAS!$AY$1*60,0), 1 )))</f>
        <v/>
      </c>
      <c r="NY308" s="347" t="str" cm="1">
        <f t="array" ref="NY308">IF($ND308=0,"",(IFERROR( (IFERROR($ND308/FRACAS!$AY$1*60,0) - SUMPRODUCT( (FRACAS!$K$5:$K$9999=NY$2) * IFERROR(FRACAS!$AN$5:$AN$9999,0) ) ) / IFERROR($ND308/FRACAS!$AY$1*60,0), 1 )))</f>
        <v/>
      </c>
      <c r="NZ308" s="347" t="str" cm="1">
        <f t="array" ref="NZ308">IF($ND308=0,"",(IFERROR( (IFERROR($ND308/FRACAS!$AY$1*60,0) - SUMPRODUCT( (FRACAS!$K$5:$K$9999=NZ$2) * IFERROR(FRACAS!$AN$5:$AN$9999,0) ) ) / IFERROR($ND308/FRACAS!$AY$1*60,0), 1 )))</f>
        <v/>
      </c>
      <c r="OA308" s="347" t="str" cm="1">
        <f t="array" ref="OA308">IF($ND308=0,"",(IFERROR( (IFERROR($ND308/FRACAS!$AY$1*60,0) - SUMPRODUCT( (FRACAS!$K$5:$K$9999=OA$2) * IFERROR(FRACAS!$AN$5:$AN$9999,0) ) ) / IFERROR($ND308/FRACAS!$AY$1*60,0), 1 )))</f>
        <v/>
      </c>
      <c r="OB308" s="347" t="str" cm="1">
        <f t="array" ref="OB308">IF($ND308=0,"",(IFERROR( (IFERROR($ND308/FRACAS!$AY$1*60,0) - SUMPRODUCT( (FRACAS!$K$5:$K$9999=OB$2) * IFERROR(FRACAS!$AN$5:$AN$9999,0) ) ) / IFERROR($ND308/FRACAS!$AY$1*60,0), 1 )))</f>
        <v/>
      </c>
      <c r="OC308" s="347" t="str" cm="1">
        <f t="array" ref="OC308">IF($ND308=0,"",(IFERROR( (IFERROR($ND308/FRACAS!$AY$1*60,0) - SUMPRODUCT( (FRACAS!$K$5:$K$9999=OC$2) * IFERROR(FRACAS!$AN$5:$AN$9999,0) ) ) / IFERROR($ND308/FRACAS!$AY$1*60,0), 1 )))</f>
        <v/>
      </c>
      <c r="OD308" s="347" t="str" cm="1">
        <f t="array" ref="OD308">IF($ND308=0,"",(IFERROR( (IFERROR($ND308/FRACAS!$AY$1*60,0) - SUMPRODUCT( (FRACAS!$K$5:$K$9999=OD$2) * IFERROR(FRACAS!$AN$5:$AN$9999,0) ) ) / IFERROR($ND308/FRACAS!$AY$1*60,0), 1 )))</f>
        <v/>
      </c>
      <c r="OE308" s="347" t="str" cm="1">
        <f t="array" ref="OE308">IF($ND308=0,"",(IFERROR( (IFERROR($ND308/FRACAS!$AY$1*60,0) - SUMPRODUCT( (FRACAS!$K$5:$K$9999=OE$2) * IFERROR(FRACAS!$AN$5:$AN$9999,0) ) ) / IFERROR($ND308/FRACAS!$AY$1*60,0), 1 )))</f>
        <v/>
      </c>
      <c r="OF308" s="347" t="str" cm="1">
        <f t="array" ref="OF308">IF($ND308=0,"",(IFERROR( (IFERROR($ND308/FRACAS!$AY$1*60,0) - SUMPRODUCT( (FRACAS!$K$5:$K$9999=OF$2) * IFERROR(FRACAS!$AN$5:$AN$9999,0) ) ) / IFERROR($ND308/FRACAS!$AY$1*60,0), 1 )))</f>
        <v/>
      </c>
      <c r="OG308" s="347" t="str" cm="1">
        <f t="array" ref="OG308">IF($ND308=0,"",(IFERROR( (IFERROR($ND308/FRACAS!$AY$1*60,0) - SUMPRODUCT( (FRACAS!$K$5:$K$9999=OG$2) * IFERROR(FRACAS!$AN$5:$AN$9999,0) ) ) / IFERROR($ND308/FRACAS!$AY$1*60,0), 1 )))</f>
        <v/>
      </c>
      <c r="OH308" s="347" t="str" cm="1">
        <f t="array" ref="OH308">IF($ND308=0,"",(IFERROR( (IFERROR($ND308/FRACAS!$AY$1*60,0) - SUMPRODUCT( (FRACAS!$K$5:$K$9999=OH$2) * IFERROR(FRACAS!$AN$5:$AN$9999,0) ) ) / IFERROR($ND308/FRACAS!$AY$1*60,0), 1 )))</f>
        <v/>
      </c>
      <c r="OI308" s="347" t="str" cm="1">
        <f t="array" ref="OI308">IF($ND308=0,"",(IFERROR( (IFERROR($ND308/FRACAS!$AY$1*60,0) - SUMPRODUCT( (FRACAS!$K$5:$K$9999=OI$2) * IFERROR(FRACAS!$AN$5:$AN$9999,0) ) ) / IFERROR($ND308/FRACAS!$AY$1*60,0), 1 )))</f>
        <v/>
      </c>
      <c r="OJ308" s="347" t="str" cm="1">
        <f t="array" ref="OJ308">IF($ND308=0,"",(IFERROR( (IFERROR($ND308/FRACAS!$AY$1*60,0) - SUMPRODUCT( (FRACAS!$K$5:$K$9999=OJ$2) * IFERROR(FRACAS!$AN$5:$AN$9999,0) ) ) / IFERROR($ND308/FRACAS!$AY$1*60,0), 1 )))</f>
        <v/>
      </c>
      <c r="OK308" s="347" t="str" cm="1">
        <f t="array" ref="OK308">IF($ND308=0,"",(IFERROR( (IFERROR($ND308/FRACAS!$AY$1*60,0) - SUMPRODUCT( (FRACAS!$K$5:$K$9999=OK$2) * IFERROR(FRACAS!$AN$5:$AN$9999,0) ) ) / IFERROR($ND308/FRACAS!$AY$1*60,0), 1 )))</f>
        <v/>
      </c>
      <c r="OL308" s="347" t="str" cm="1">
        <f t="array" ref="OL308">IF($ND308=0,"",(IFERROR( (IFERROR($ND308/FRACAS!$AY$1*60,0) - SUMPRODUCT( (FRACAS!$K$5:$K$9999=OL$2) * IFERROR(FRACAS!$AN$5:$AN$9999,0) ) ) / IFERROR($ND308/FRACAS!$AY$1*60,0), 1 )))</f>
        <v/>
      </c>
      <c r="OM308" s="347" t="str" cm="1">
        <f t="array" ref="OM308">IF($ND308=0,"",(IFERROR( (IFERROR($ND308/FRACAS!$AY$1*60,0) - SUMPRODUCT( (FRACAS!$K$5:$K$9999=OM$2) * IFERROR(FRACAS!$AN$5:$AN$9999,0) ) ) / IFERROR($ND308/FRACAS!$AY$1*60,0), 1 )))</f>
        <v/>
      </c>
      <c r="ON308" s="347" t="str" cm="1">
        <f t="array" ref="ON308">IF($ND308=0,"",(IFERROR( (IFERROR($ND308/FRACAS!$AY$1*60,0) - SUMPRODUCT( (FRACAS!$K$5:$K$9999=ON$2) * IFERROR(FRACAS!$AN$5:$AN$9999,0) ) ) / IFERROR($ND308/FRACAS!$AY$1*60,0), 1 )))</f>
        <v/>
      </c>
    </row>
    <row r="309" spans="2:404" ht="15" customHeight="1">
      <c r="B309" s="301" t="s">
        <v>259</v>
      </c>
      <c r="C309" s="302">
        <v>47389</v>
      </c>
      <c r="D309" s="279"/>
      <c r="E309" s="279"/>
      <c r="F309" s="279"/>
      <c r="G309" s="279"/>
      <c r="H309" s="279"/>
      <c r="I309" s="279"/>
      <c r="J309" s="279"/>
      <c r="K309" s="279"/>
      <c r="L309" s="279"/>
      <c r="M309" s="280"/>
      <c r="N309" s="305"/>
      <c r="O309" s="279"/>
      <c r="P309" s="279"/>
      <c r="Q309" s="279"/>
      <c r="R309" s="279"/>
      <c r="S309" s="279"/>
      <c r="T309" s="279"/>
      <c r="U309" s="279"/>
      <c r="V309" s="279"/>
      <c r="W309" s="279"/>
      <c r="X309" s="279"/>
      <c r="Y309" s="279"/>
      <c r="Z309" s="279"/>
      <c r="AA309" s="279"/>
      <c r="AB309" s="279"/>
      <c r="AC309" s="279"/>
      <c r="AD309" s="279"/>
      <c r="AE309" s="279"/>
      <c r="AF309" s="279"/>
      <c r="AG309" s="279"/>
      <c r="AH309" s="279"/>
      <c r="AI309" s="279"/>
      <c r="AJ309" s="279"/>
      <c r="AK309" s="279"/>
      <c r="AL309" s="279"/>
      <c r="AM309" s="279"/>
      <c r="AN309" s="279"/>
      <c r="AO309" s="279"/>
      <c r="AP309" s="279"/>
      <c r="AQ309" s="279"/>
      <c r="AR309" s="279"/>
      <c r="AS309" s="279"/>
      <c r="AT309" s="279"/>
      <c r="AU309" s="279"/>
      <c r="AV309" s="279"/>
      <c r="AW309" s="279"/>
      <c r="AX309" s="279"/>
      <c r="AY309" s="279"/>
      <c r="AZ309" s="279"/>
      <c r="BA309" s="280"/>
      <c r="BB309" s="266"/>
      <c r="BD309" s="352"/>
      <c r="BE309" s="352"/>
      <c r="BF309" s="352"/>
      <c r="BG309" s="352"/>
      <c r="BH309" s="352"/>
      <c r="BI309" s="352"/>
      <c r="BJ309" s="352"/>
      <c r="BK309" s="352"/>
      <c r="BL309" s="352"/>
      <c r="BM309" s="352"/>
      <c r="BN309" s="352"/>
      <c r="BO309" s="352"/>
      <c r="BP309" s="352"/>
      <c r="BQ309" s="352"/>
      <c r="BR309" s="352"/>
      <c r="BS309" s="352"/>
      <c r="BT309" s="352"/>
      <c r="BU309" s="352"/>
      <c r="BV309" s="352"/>
      <c r="BW309" s="352"/>
      <c r="BX309" s="352"/>
      <c r="BY309" s="352"/>
      <c r="BZ309" s="352"/>
      <c r="CA309" s="352"/>
      <c r="CB309" s="352"/>
      <c r="CC309" s="352"/>
      <c r="CD309" s="352"/>
      <c r="CE309" s="352"/>
      <c r="CF309" s="352"/>
      <c r="CG309" s="352"/>
      <c r="CH309" s="352"/>
      <c r="CI309" s="352"/>
      <c r="CJ309" s="352"/>
      <c r="CK309" s="352"/>
      <c r="CL309" s="352"/>
      <c r="CM309" s="352"/>
      <c r="CN309" s="352"/>
      <c r="CO309" s="352"/>
      <c r="CP309" s="352"/>
      <c r="CQ309" s="352"/>
      <c r="CR309" s="352"/>
      <c r="CS309" s="352"/>
      <c r="CT309" s="352"/>
      <c r="CU309" s="352"/>
      <c r="CV309" s="352"/>
      <c r="CW309" s="352"/>
      <c r="CX309" s="352"/>
      <c r="CY309" s="352"/>
      <c r="CZ309" s="352"/>
      <c r="DA309" s="352"/>
      <c r="DC309" s="266">
        <f t="shared" si="24"/>
        <v>0</v>
      </c>
      <c r="DD309" s="302" t="str">
        <f t="shared" si="25"/>
        <v/>
      </c>
      <c r="DE309" s="328" t="str">
        <f>IF(D309&gt; 0,(COUNTIFS(FRACAS!$B$5:$B$9997, D$4, FRACAS!$D$5:$D$9997, "&lt;="&amp;D309)), "" )</f>
        <v/>
      </c>
      <c r="DF309" s="282" t="str">
        <f>IF(E309&gt; 0,(COUNTIFS(FRACAS!$B$5:$B$9997, E$4, FRACAS!$D$5:$D$9997, "&lt;="&amp;E309)), "" )</f>
        <v/>
      </c>
      <c r="DG309" s="282" t="str">
        <f>IF(F309&gt; 0,(COUNTIFS(FRACAS!$B$5:$B$9997, F$4, FRACAS!$D$5:$D$9997, "&lt;="&amp;F309)), "" )</f>
        <v/>
      </c>
      <c r="DH309" s="282" t="str">
        <f>IF(G309&gt; 0,(COUNTIFS(FRACAS!$B$5:$B$9997, G$4, FRACAS!$D$5:$D$9997, "&lt;="&amp;G309)), "" )</f>
        <v/>
      </c>
      <c r="DI309" s="282" t="str">
        <f>IF(H309&gt; 0,(COUNTIFS(FRACAS!$B$5:$B$9997, H$4, FRACAS!$D$5:$D$9997, "&lt;="&amp;H309)), "" )</f>
        <v/>
      </c>
      <c r="DJ309" s="282" t="str">
        <f>IF(I309&gt; 0,(COUNTIFS(FRACAS!$B$5:$B$9997, I$4, FRACAS!$D$5:$D$9997, "&lt;="&amp;I309)), "" )</f>
        <v/>
      </c>
      <c r="DK309" s="282" t="str">
        <f>IF(J309&gt; 0,(COUNTIFS(FRACAS!$B$5:$B$9997, J$4, FRACAS!$D$5:$D$9997, "&lt;="&amp;J309)), "" )</f>
        <v/>
      </c>
      <c r="DL309" s="282" t="str">
        <f>IF(K309&gt; 0,(COUNTIFS(FRACAS!$B$5:$B$9997, K$4, FRACAS!$D$5:$D$9997, "&lt;="&amp;K309)), "" )</f>
        <v/>
      </c>
      <c r="DM309" s="282" t="str">
        <f>IF(L309&gt; 0,(COUNTIFS(FRACAS!$B$5:$B$9997, L$4, FRACAS!$D$5:$D$9997, "&lt;="&amp;L309)), "" )</f>
        <v/>
      </c>
      <c r="DN309" s="282" t="str">
        <f>IF(M309&gt; 0,(COUNTIFS(FRACAS!$B$5:$B$9997, M$4, FRACAS!$D$5:$D$9997, "&lt;="&amp;M309)), "" )</f>
        <v/>
      </c>
      <c r="DO309" s="308"/>
      <c r="DP309" s="276"/>
      <c r="DQ309" s="276"/>
      <c r="DR309" s="276"/>
      <c r="DS309" s="276"/>
      <c r="DT309" s="276"/>
      <c r="DU309" s="276"/>
      <c r="DV309" s="276"/>
      <c r="DW309" s="276"/>
      <c r="DX309" s="276"/>
      <c r="DY309" s="276"/>
      <c r="DZ309" s="276"/>
      <c r="EA309" s="276"/>
      <c r="EB309" s="276"/>
      <c r="EC309" s="276"/>
      <c r="ED309" s="276"/>
      <c r="EE309" s="276"/>
      <c r="EF309" s="276"/>
      <c r="EG309" s="276"/>
      <c r="EH309" s="276"/>
      <c r="EI309" s="276"/>
      <c r="EJ309" s="276"/>
      <c r="EK309" s="276"/>
      <c r="EL309" s="276"/>
      <c r="EM309" s="276"/>
      <c r="EN309" s="276"/>
      <c r="EO309" s="276"/>
      <c r="EP309" s="276"/>
      <c r="EQ309" s="276"/>
      <c r="ER309" s="276"/>
      <c r="ES309" s="276"/>
      <c r="ET309" s="276"/>
      <c r="EU309" s="276"/>
      <c r="EV309" s="276"/>
      <c r="EW309" s="276"/>
      <c r="EX309" s="276"/>
      <c r="EY309" s="276"/>
      <c r="EZ309" s="276"/>
      <c r="FA309" s="276"/>
      <c r="FB309" s="277"/>
      <c r="JN309" s="310"/>
      <c r="JO309" s="309"/>
      <c r="JP309" s="309"/>
      <c r="JQ309" s="309"/>
      <c r="JR309" s="309"/>
      <c r="JS309" s="309"/>
      <c r="JT309" s="309"/>
      <c r="JU309" s="309"/>
      <c r="JV309" s="309"/>
      <c r="JW309" s="309"/>
      <c r="JX309" s="309"/>
      <c r="JY309" s="309"/>
      <c r="JZ309" s="309"/>
      <c r="KA309" s="309"/>
      <c r="KB309" s="309"/>
      <c r="KC309" s="309"/>
      <c r="KD309" s="309"/>
      <c r="KE309" s="309"/>
      <c r="KF309" s="309"/>
      <c r="KG309" s="309"/>
      <c r="KH309" s="309"/>
      <c r="KI309" s="309"/>
      <c r="KJ309" s="309"/>
      <c r="KK309" s="309"/>
      <c r="KL309" s="309"/>
      <c r="KM309" s="309"/>
      <c r="KN309" s="309"/>
      <c r="KO309" s="309"/>
      <c r="KP309" s="309"/>
      <c r="KQ309" s="309"/>
      <c r="KR309" s="309"/>
      <c r="KS309" s="309"/>
      <c r="KT309" s="309"/>
      <c r="KU309" s="309"/>
      <c r="KV309" s="309"/>
      <c r="KW309" s="309"/>
      <c r="KX309" s="309"/>
      <c r="KY309" s="309"/>
      <c r="KZ309" s="309"/>
      <c r="LA309" s="309"/>
      <c r="LC309" s="302" t="str">
        <f t="shared" si="27"/>
        <v/>
      </c>
      <c r="LD309" s="354" t="str" cm="1">
        <f t="array" ref="LD309">IFERROR(
    (((D309/FRACAS!$AY$1)*60))
    /
    (((D309/FRACAS!$AY$1)*60) + SUMPRODUCT((FRACAS!$B$5:$B$9997=D$4)*(FRACAS!$D$5:$D$9997&lt;=D309)*(IFERROR(FRACAS!$AM$5:$AM$9997,0)))
    ),"")</f>
        <v/>
      </c>
      <c r="LE309" s="354" t="str" cm="1">
        <f t="array" ref="LE309">IFERROR(
    (((E309/FRACAS!$AY$1)*60))
    /
    (((E309/FRACAS!$AY$1)*60) + SUMPRODUCT((FRACAS!$B$5:$B$9997=E$4)*(FRACAS!$D$5:$D$9997&lt;=E309)*(IFERROR(FRACAS!$AM$5:$AM$9997,0)))
    ),"")</f>
        <v/>
      </c>
      <c r="LF309" s="354" t="str" cm="1">
        <f t="array" ref="LF309">IFERROR(
    (((F309/FRACAS!$AY$1)*60))
    /
    (((F309/FRACAS!$AY$1)*60) + SUMPRODUCT((FRACAS!$B$5:$B$9997=F$4)*(FRACAS!$D$5:$D$9997&lt;=F309)*(IFERROR(FRACAS!$AM$5:$AM$9997,0)))
    ),"")</f>
        <v/>
      </c>
      <c r="LG309" s="354" t="str" cm="1">
        <f t="array" ref="LG309">IFERROR(
    (((G309/FRACAS!$AY$1)*60))
    /
    (((G309/FRACAS!$AY$1)*60) + SUMPRODUCT((FRACAS!$B$5:$B$9997=G$4)*(FRACAS!$D$5:$D$9997&lt;=G309)*(IFERROR(FRACAS!$AM$5:$AM$9997,0)))
    ),"")</f>
        <v/>
      </c>
      <c r="LH309" s="354" t="str" cm="1">
        <f t="array" ref="LH309">IFERROR(
    (((H309/FRACAS!$AY$1)*60))
    /
    (((H309/FRACAS!$AY$1)*60) + SUMPRODUCT((FRACAS!$B$5:$B$9997=H$4)*(FRACAS!$D$5:$D$9997&lt;=H309)*(IFERROR(FRACAS!$AM$5:$AM$9997,0)))
    ),"")</f>
        <v/>
      </c>
      <c r="LI309" s="354" t="str" cm="1">
        <f t="array" ref="LI309">IFERROR(
    (((I309/FRACAS!$AY$1)*60))
    /
    (((I309/FRACAS!$AY$1)*60) + SUMPRODUCT((FRACAS!$B$5:$B$9997=I$4)*(FRACAS!$D$5:$D$9997&lt;=I309)*(IFERROR(FRACAS!$AM$5:$AM$9997,0)))
    ),"")</f>
        <v/>
      </c>
      <c r="LJ309" s="354" t="str" cm="1">
        <f t="array" ref="LJ309">IFERROR(
    (((J309/FRACAS!$AY$1)*60))
    /
    (((J309/FRACAS!$AY$1)*60) + SUMPRODUCT((FRACAS!$B$5:$B$9997=J$4)*(FRACAS!$D$5:$D$9997&lt;=J309)*(IFERROR(FRACAS!$AM$5:$AM$9997,0)))
    ),"")</f>
        <v/>
      </c>
      <c r="LK309" s="354" t="str" cm="1">
        <f t="array" ref="LK309">IFERROR(
    (((K309/FRACAS!$AY$1)*60))
    /
    (((K309/FRACAS!$AY$1)*60) + SUMPRODUCT((FRACAS!$B$5:$B$9997=K$4)*(FRACAS!$D$5:$D$9997&lt;=K309)*(IFERROR(FRACAS!$AM$5:$AM$9997,0)))
    ),"")</f>
        <v/>
      </c>
      <c r="LL309" s="354" t="str" cm="1">
        <f t="array" ref="LL309">IFERROR(
    (((L309/FRACAS!$AY$1)*60))
    /
    (((L309/FRACAS!$AY$1)*60) + SUMPRODUCT((FRACAS!$B$5:$B$9997=L$4)*(FRACAS!$D$5:$D$9997&lt;=L309)*(IFERROR(FRACAS!$AM$5:$AM$9997,0)))
    ),"")</f>
        <v/>
      </c>
      <c r="LM309" s="354" t="str" cm="1">
        <f t="array" ref="LM309">IFERROR(
    (((M309/FRACAS!$AY$1)*60))
    /
    (((M309/FRACAS!$AY$1)*60) + SUMPRODUCT((FRACAS!$B$5:$B$9997=M$4)*(FRACAS!$D$5:$D$9997&lt;=M309)*(IFERROR(FRACAS!$AM$5:$AM$9997,0)))
    ),"")</f>
        <v/>
      </c>
      <c r="LN309" s="308"/>
      <c r="LO309" s="276"/>
      <c r="LP309" s="276"/>
      <c r="LQ309" s="276"/>
      <c r="LR309" s="276"/>
      <c r="LS309" s="276"/>
      <c r="LT309" s="276"/>
      <c r="LU309" s="276"/>
      <c r="LV309" s="276"/>
      <c r="LW309" s="276"/>
      <c r="LX309" s="276"/>
      <c r="LY309" s="276"/>
      <c r="LZ309" s="276"/>
      <c r="MA309" s="276"/>
      <c r="MB309" s="276"/>
      <c r="MC309" s="276"/>
      <c r="MD309" s="276"/>
      <c r="ME309" s="276"/>
      <c r="MF309" s="276"/>
      <c r="MG309" s="276"/>
      <c r="MH309" s="276"/>
      <c r="MI309" s="276"/>
      <c r="MJ309" s="276"/>
      <c r="MK309" s="276"/>
      <c r="ML309" s="276"/>
      <c r="MM309" s="276"/>
      <c r="MN309" s="276"/>
      <c r="MO309" s="276"/>
      <c r="MP309" s="276"/>
      <c r="MQ309" s="276"/>
      <c r="MR309" s="276"/>
      <c r="MS309" s="276"/>
      <c r="MT309" s="276"/>
      <c r="MU309" s="276"/>
      <c r="MV309" s="276"/>
      <c r="MW309" s="276"/>
      <c r="MX309" s="276"/>
      <c r="MY309" s="276"/>
      <c r="MZ309" s="276"/>
      <c r="NA309" s="277"/>
      <c r="ND309" s="345">
        <f t="shared" si="28"/>
        <v>0</v>
      </c>
      <c r="NE309" s="346" t="str">
        <f t="shared" si="26"/>
        <v/>
      </c>
      <c r="NF309" s="347" t="str" cm="1">
        <f t="array" ref="NF309">IF($ND309=0,"",(IFERROR( (IFERROR($ND309/FRACAS!$AY$1*60,0) - SUMPRODUCT( (FRACAS!$K$5:$K$9999=NF$2) * IFERROR(FRACAS!$AN$5:$AN$9999,0) ) ) / IFERROR($ND309/FRACAS!$AY$1*60,0), 1 )))</f>
        <v/>
      </c>
      <c r="NG309" s="347" t="str" cm="1">
        <f t="array" ref="NG309">IF($ND309=0,"",(IFERROR( (IFERROR($ND309/FRACAS!$AY$1*60,0) - SUMPRODUCT( (FRACAS!$K$5:$K$9999=NG$2) * IFERROR(FRACAS!$AN$5:$AN$9999,0) ) ) / IFERROR($ND309/FRACAS!$AY$1*60,0), 1 )))</f>
        <v/>
      </c>
      <c r="NH309" s="347" t="str" cm="1">
        <f t="array" ref="NH309">IF($ND309=0,"",(IFERROR( (IFERROR($ND309/FRACAS!$AY$1*60,0) - SUMPRODUCT( (FRACAS!$K$5:$K$9999=NH$2) * IFERROR(FRACAS!$AN$5:$AN$9999,0) ) ) / IFERROR($ND309/FRACAS!$AY$1*60,0), 1 )))</f>
        <v/>
      </c>
      <c r="NI309" s="347" t="str" cm="1">
        <f t="array" ref="NI309">IF($ND309=0,"",(IFERROR( (IFERROR($ND309/FRACAS!$AY$1*60,0) - SUMPRODUCT( (FRACAS!$K$5:$K$9999=NI$2) * IFERROR(FRACAS!$AN$5:$AN$9999,0) ) ) / IFERROR($ND309/FRACAS!$AY$1*60,0), 1 )))</f>
        <v/>
      </c>
      <c r="NJ309" s="347" t="str" cm="1">
        <f t="array" ref="NJ309">IF($ND309=0,"",(IFERROR( (IFERROR($ND309/FRACAS!$AY$1*60,0) - SUMPRODUCT( (FRACAS!$K$5:$K$9999=NJ$2) * IFERROR(FRACAS!$AN$5:$AN$9999,0) ) ) / IFERROR($ND309/FRACAS!$AY$1*60,0), 1 )))</f>
        <v/>
      </c>
      <c r="NK309" s="347" t="str" cm="1">
        <f t="array" ref="NK309">IF($ND309=0,"",(IFERROR( (IFERROR($ND309/FRACAS!$AY$1*60,0) - SUMPRODUCT( (FRACAS!$K$5:$K$9999=NK$2) * IFERROR(FRACAS!$AN$5:$AN$9999,0) ) ) / IFERROR($ND309/FRACAS!$AY$1*60,0), 1 )))</f>
        <v/>
      </c>
      <c r="NL309" s="347" t="str" cm="1">
        <f t="array" ref="NL309">IF($ND309=0,"",(IFERROR( (IFERROR($ND309/FRACAS!$AY$1*60,0) - SUMPRODUCT( (FRACAS!$K$5:$K$9999=NL$2) * IFERROR(FRACAS!$AN$5:$AN$9999,0) ) ) / IFERROR($ND309/FRACAS!$AY$1*60,0), 1 )))</f>
        <v/>
      </c>
      <c r="NM309" s="347" t="str" cm="1">
        <f t="array" ref="NM309">IF($ND309=0,"",(IFERROR( (IFERROR($ND309/FRACAS!$AY$1*60,0) - SUMPRODUCT( (FRACAS!$K$5:$K$9999=NM$2) * IFERROR(FRACAS!$AN$5:$AN$9999,0) ) ) / IFERROR($ND309/FRACAS!$AY$1*60,0), 1 )))</f>
        <v/>
      </c>
      <c r="NN309" s="347" t="str" cm="1">
        <f t="array" ref="NN309">IF($ND309=0,"",(IFERROR( (IFERROR($ND309/FRACAS!$AY$1*60,0) - SUMPRODUCT( (FRACAS!$K$5:$K$9999=NN$2) * IFERROR(FRACAS!$AN$5:$AN$9999,0) ) ) / IFERROR($ND309/FRACAS!$AY$1*60,0), 1 )))</f>
        <v/>
      </c>
      <c r="NO309" s="347" t="str" cm="1">
        <f t="array" ref="NO309">IF($ND309=0,"",(IFERROR( (IFERROR($ND309/FRACAS!$AY$1*60,0) - SUMPRODUCT( (FRACAS!$K$5:$K$9999=NO$2) * IFERROR(FRACAS!$AN$5:$AN$9999,0) ) ) / IFERROR($ND309/FRACAS!$AY$1*60,0), 1 )))</f>
        <v/>
      </c>
      <c r="NP309" s="347" t="str" cm="1">
        <f t="array" ref="NP309">IF($ND309=0,"",(IFERROR( (IFERROR($ND309/FRACAS!$AY$1*60,0) - SUMPRODUCT( (FRACAS!$K$5:$K$9999=NP$2) * IFERROR(FRACAS!$AN$5:$AN$9999,0) ) ) / IFERROR($ND309/FRACAS!$AY$1*60,0), 1 )))</f>
        <v/>
      </c>
      <c r="NQ309" s="347" t="str" cm="1">
        <f t="array" ref="NQ309">IF($ND309=0,"",(IFERROR( (IFERROR($ND309/FRACAS!$AY$1*60,0) - SUMPRODUCT( (FRACAS!$K$5:$K$9999=NQ$2) * IFERROR(FRACAS!$AN$5:$AN$9999,0) ) ) / IFERROR($ND309/FRACAS!$AY$1*60,0), 1 )))</f>
        <v/>
      </c>
      <c r="NR309" s="347" t="str" cm="1">
        <f t="array" ref="NR309">IF($ND309=0,"",(IFERROR( (IFERROR($ND309/FRACAS!$AY$1*60,0) - SUMPRODUCT( (FRACAS!$K$5:$K$9999=NR$2) * IFERROR(FRACAS!$AN$5:$AN$9999,0) ) ) / IFERROR($ND309/FRACAS!$AY$1*60,0), 1 )))</f>
        <v/>
      </c>
      <c r="NS309" s="347" t="str" cm="1">
        <f t="array" ref="NS309">IF($ND309=0,"",(IFERROR( (IFERROR($ND309/FRACAS!$AY$1*60,0) - SUMPRODUCT( (FRACAS!$K$5:$K$9999=NS$2) * IFERROR(FRACAS!$AN$5:$AN$9999,0) ) ) / IFERROR($ND309/FRACAS!$AY$1*60,0), 1 )))</f>
        <v/>
      </c>
      <c r="NT309" s="347" t="str" cm="1">
        <f t="array" ref="NT309">IF($ND309=0,"",(IFERROR( (IFERROR($ND309/FRACAS!$AY$1*60,0) - SUMPRODUCT( (FRACAS!$K$5:$K$9999=NT$2) * IFERROR(FRACAS!$AN$5:$AN$9999,0) ) ) / IFERROR($ND309/FRACAS!$AY$1*60,0), 1 )))</f>
        <v/>
      </c>
      <c r="NU309" s="347" t="str" cm="1">
        <f t="array" ref="NU309">IF($ND309=0,"",(IFERROR( (IFERROR($ND309/FRACAS!$AY$1*60,0) - SUMPRODUCT( (FRACAS!$K$5:$K$9999=NU$2) * IFERROR(FRACAS!$AN$5:$AN$9999,0) ) ) / IFERROR($ND309/FRACAS!$AY$1*60,0), 1 )))</f>
        <v/>
      </c>
      <c r="NV309" s="347" t="str" cm="1">
        <f t="array" ref="NV309">IF($ND309=0,"",(IFERROR( (IFERROR($ND309/FRACAS!$AY$1*60,0) - SUMPRODUCT( (FRACAS!$K$5:$K$9999=NV$2) * IFERROR(FRACAS!$AN$5:$AN$9999,0) ) ) / IFERROR($ND309/FRACAS!$AY$1*60,0), 1 )))</f>
        <v/>
      </c>
      <c r="NW309" s="347" t="str" cm="1">
        <f t="array" ref="NW309">IF($ND309=0,"",(IFERROR( (IFERROR($ND309/FRACAS!$AY$1*60,0) - SUMPRODUCT( (FRACAS!$K$5:$K$9999=NW$2) * IFERROR(FRACAS!$AN$5:$AN$9999,0) ) ) / IFERROR($ND309/FRACAS!$AY$1*60,0), 1 )))</f>
        <v/>
      </c>
      <c r="NX309" s="347" t="str" cm="1">
        <f t="array" ref="NX309">IF($ND309=0,"",(IFERROR( (IFERROR($ND309/FRACAS!$AY$1*60,0) - SUMPRODUCT( (FRACAS!$K$5:$K$9999=NX$2) * IFERROR(FRACAS!$AN$5:$AN$9999,0) ) ) / IFERROR($ND309/FRACAS!$AY$1*60,0), 1 )))</f>
        <v/>
      </c>
      <c r="NY309" s="347" t="str" cm="1">
        <f t="array" ref="NY309">IF($ND309=0,"",(IFERROR( (IFERROR($ND309/FRACAS!$AY$1*60,0) - SUMPRODUCT( (FRACAS!$K$5:$K$9999=NY$2) * IFERROR(FRACAS!$AN$5:$AN$9999,0) ) ) / IFERROR($ND309/FRACAS!$AY$1*60,0), 1 )))</f>
        <v/>
      </c>
      <c r="NZ309" s="347" t="str" cm="1">
        <f t="array" ref="NZ309">IF($ND309=0,"",(IFERROR( (IFERROR($ND309/FRACAS!$AY$1*60,0) - SUMPRODUCT( (FRACAS!$K$5:$K$9999=NZ$2) * IFERROR(FRACAS!$AN$5:$AN$9999,0) ) ) / IFERROR($ND309/FRACAS!$AY$1*60,0), 1 )))</f>
        <v/>
      </c>
      <c r="OA309" s="347" t="str" cm="1">
        <f t="array" ref="OA309">IF($ND309=0,"",(IFERROR( (IFERROR($ND309/FRACAS!$AY$1*60,0) - SUMPRODUCT( (FRACAS!$K$5:$K$9999=OA$2) * IFERROR(FRACAS!$AN$5:$AN$9999,0) ) ) / IFERROR($ND309/FRACAS!$AY$1*60,0), 1 )))</f>
        <v/>
      </c>
      <c r="OB309" s="347" t="str" cm="1">
        <f t="array" ref="OB309">IF($ND309=0,"",(IFERROR( (IFERROR($ND309/FRACAS!$AY$1*60,0) - SUMPRODUCT( (FRACAS!$K$5:$K$9999=OB$2) * IFERROR(FRACAS!$AN$5:$AN$9999,0) ) ) / IFERROR($ND309/FRACAS!$AY$1*60,0), 1 )))</f>
        <v/>
      </c>
      <c r="OC309" s="347" t="str" cm="1">
        <f t="array" ref="OC309">IF($ND309=0,"",(IFERROR( (IFERROR($ND309/FRACAS!$AY$1*60,0) - SUMPRODUCT( (FRACAS!$K$5:$K$9999=OC$2) * IFERROR(FRACAS!$AN$5:$AN$9999,0) ) ) / IFERROR($ND309/FRACAS!$AY$1*60,0), 1 )))</f>
        <v/>
      </c>
      <c r="OD309" s="347" t="str" cm="1">
        <f t="array" ref="OD309">IF($ND309=0,"",(IFERROR( (IFERROR($ND309/FRACAS!$AY$1*60,0) - SUMPRODUCT( (FRACAS!$K$5:$K$9999=OD$2) * IFERROR(FRACAS!$AN$5:$AN$9999,0) ) ) / IFERROR($ND309/FRACAS!$AY$1*60,0), 1 )))</f>
        <v/>
      </c>
      <c r="OE309" s="347" t="str" cm="1">
        <f t="array" ref="OE309">IF($ND309=0,"",(IFERROR( (IFERROR($ND309/FRACAS!$AY$1*60,0) - SUMPRODUCT( (FRACAS!$K$5:$K$9999=OE$2) * IFERROR(FRACAS!$AN$5:$AN$9999,0) ) ) / IFERROR($ND309/FRACAS!$AY$1*60,0), 1 )))</f>
        <v/>
      </c>
      <c r="OF309" s="347" t="str" cm="1">
        <f t="array" ref="OF309">IF($ND309=0,"",(IFERROR( (IFERROR($ND309/FRACAS!$AY$1*60,0) - SUMPRODUCT( (FRACAS!$K$5:$K$9999=OF$2) * IFERROR(FRACAS!$AN$5:$AN$9999,0) ) ) / IFERROR($ND309/FRACAS!$AY$1*60,0), 1 )))</f>
        <v/>
      </c>
      <c r="OG309" s="347" t="str" cm="1">
        <f t="array" ref="OG309">IF($ND309=0,"",(IFERROR( (IFERROR($ND309/FRACAS!$AY$1*60,0) - SUMPRODUCT( (FRACAS!$K$5:$K$9999=OG$2) * IFERROR(FRACAS!$AN$5:$AN$9999,0) ) ) / IFERROR($ND309/FRACAS!$AY$1*60,0), 1 )))</f>
        <v/>
      </c>
      <c r="OH309" s="347" t="str" cm="1">
        <f t="array" ref="OH309">IF($ND309=0,"",(IFERROR( (IFERROR($ND309/FRACAS!$AY$1*60,0) - SUMPRODUCT( (FRACAS!$K$5:$K$9999=OH$2) * IFERROR(FRACAS!$AN$5:$AN$9999,0) ) ) / IFERROR($ND309/FRACAS!$AY$1*60,0), 1 )))</f>
        <v/>
      </c>
      <c r="OI309" s="347" t="str" cm="1">
        <f t="array" ref="OI309">IF($ND309=0,"",(IFERROR( (IFERROR($ND309/FRACAS!$AY$1*60,0) - SUMPRODUCT( (FRACAS!$K$5:$K$9999=OI$2) * IFERROR(FRACAS!$AN$5:$AN$9999,0) ) ) / IFERROR($ND309/FRACAS!$AY$1*60,0), 1 )))</f>
        <v/>
      </c>
      <c r="OJ309" s="347" t="str" cm="1">
        <f t="array" ref="OJ309">IF($ND309=0,"",(IFERROR( (IFERROR($ND309/FRACAS!$AY$1*60,0) - SUMPRODUCT( (FRACAS!$K$5:$K$9999=OJ$2) * IFERROR(FRACAS!$AN$5:$AN$9999,0) ) ) / IFERROR($ND309/FRACAS!$AY$1*60,0), 1 )))</f>
        <v/>
      </c>
      <c r="OK309" s="347" t="str" cm="1">
        <f t="array" ref="OK309">IF($ND309=0,"",(IFERROR( (IFERROR($ND309/FRACAS!$AY$1*60,0) - SUMPRODUCT( (FRACAS!$K$5:$K$9999=OK$2) * IFERROR(FRACAS!$AN$5:$AN$9999,0) ) ) / IFERROR($ND309/FRACAS!$AY$1*60,0), 1 )))</f>
        <v/>
      </c>
      <c r="OL309" s="347" t="str" cm="1">
        <f t="array" ref="OL309">IF($ND309=0,"",(IFERROR( (IFERROR($ND309/FRACAS!$AY$1*60,0) - SUMPRODUCT( (FRACAS!$K$5:$K$9999=OL$2) * IFERROR(FRACAS!$AN$5:$AN$9999,0) ) ) / IFERROR($ND309/FRACAS!$AY$1*60,0), 1 )))</f>
        <v/>
      </c>
      <c r="OM309" s="347" t="str" cm="1">
        <f t="array" ref="OM309">IF($ND309=0,"",(IFERROR( (IFERROR($ND309/FRACAS!$AY$1*60,0) - SUMPRODUCT( (FRACAS!$K$5:$K$9999=OM$2) * IFERROR(FRACAS!$AN$5:$AN$9999,0) ) ) / IFERROR($ND309/FRACAS!$AY$1*60,0), 1 )))</f>
        <v/>
      </c>
      <c r="ON309" s="347" t="str" cm="1">
        <f t="array" ref="ON309">IF($ND309=0,"",(IFERROR( (IFERROR($ND309/FRACAS!$AY$1*60,0) - SUMPRODUCT( (FRACAS!$K$5:$K$9999=ON$2) * IFERROR(FRACAS!$AN$5:$AN$9999,0) ) ) / IFERROR($ND309/FRACAS!$AY$1*60,0), 1 )))</f>
        <v/>
      </c>
    </row>
    <row r="310" spans="2:404" ht="15" customHeight="1">
      <c r="B310" s="301" t="s">
        <v>260</v>
      </c>
      <c r="C310" s="302">
        <v>47396</v>
      </c>
      <c r="D310" s="279"/>
      <c r="E310" s="279"/>
      <c r="F310" s="279"/>
      <c r="G310" s="279"/>
      <c r="H310" s="279"/>
      <c r="I310" s="279"/>
      <c r="J310" s="279"/>
      <c r="K310" s="279"/>
      <c r="L310" s="279"/>
      <c r="M310" s="280"/>
      <c r="N310" s="305"/>
      <c r="O310" s="279"/>
      <c r="P310" s="279"/>
      <c r="Q310" s="279"/>
      <c r="R310" s="279"/>
      <c r="S310" s="279"/>
      <c r="T310" s="279"/>
      <c r="U310" s="279"/>
      <c r="V310" s="279"/>
      <c r="W310" s="279"/>
      <c r="X310" s="279"/>
      <c r="Y310" s="279"/>
      <c r="Z310" s="279"/>
      <c r="AA310" s="279"/>
      <c r="AB310" s="279"/>
      <c r="AC310" s="279"/>
      <c r="AD310" s="279"/>
      <c r="AE310" s="279"/>
      <c r="AF310" s="279"/>
      <c r="AG310" s="279"/>
      <c r="AH310" s="279"/>
      <c r="AI310" s="279"/>
      <c r="AJ310" s="279"/>
      <c r="AK310" s="279"/>
      <c r="AL310" s="279"/>
      <c r="AM310" s="279"/>
      <c r="AN310" s="279"/>
      <c r="AO310" s="279"/>
      <c r="AP310" s="279"/>
      <c r="AQ310" s="279"/>
      <c r="AR310" s="279"/>
      <c r="AS310" s="279"/>
      <c r="AT310" s="279"/>
      <c r="AU310" s="279"/>
      <c r="AV310" s="279"/>
      <c r="AW310" s="279"/>
      <c r="AX310" s="279"/>
      <c r="AY310" s="279"/>
      <c r="AZ310" s="279"/>
      <c r="BA310" s="280"/>
      <c r="BB310" s="266"/>
      <c r="BD310" s="352"/>
      <c r="BE310" s="352"/>
      <c r="BF310" s="352"/>
      <c r="BG310" s="352"/>
      <c r="BH310" s="352"/>
      <c r="BI310" s="352"/>
      <c r="BJ310" s="352"/>
      <c r="BK310" s="352"/>
      <c r="BL310" s="352"/>
      <c r="BM310" s="352"/>
      <c r="BN310" s="352"/>
      <c r="BO310" s="352"/>
      <c r="BP310" s="352"/>
      <c r="BQ310" s="352"/>
      <c r="BR310" s="352"/>
      <c r="BS310" s="352"/>
      <c r="BT310" s="352"/>
      <c r="BU310" s="352"/>
      <c r="BV310" s="352"/>
      <c r="BW310" s="352"/>
      <c r="BX310" s="352"/>
      <c r="BY310" s="352"/>
      <c r="BZ310" s="352"/>
      <c r="CA310" s="352"/>
      <c r="CB310" s="352"/>
      <c r="CC310" s="352"/>
      <c r="CD310" s="352"/>
      <c r="CE310" s="352"/>
      <c r="CF310" s="352"/>
      <c r="CG310" s="352"/>
      <c r="CH310" s="352"/>
      <c r="CI310" s="352"/>
      <c r="CJ310" s="352"/>
      <c r="CK310" s="352"/>
      <c r="CL310" s="352"/>
      <c r="CM310" s="352"/>
      <c r="CN310" s="352"/>
      <c r="CO310" s="352"/>
      <c r="CP310" s="352"/>
      <c r="CQ310" s="352"/>
      <c r="CR310" s="352"/>
      <c r="CS310" s="352"/>
      <c r="CT310" s="352"/>
      <c r="CU310" s="352"/>
      <c r="CV310" s="352"/>
      <c r="CW310" s="352"/>
      <c r="CX310" s="352"/>
      <c r="CY310" s="352"/>
      <c r="CZ310" s="352"/>
      <c r="DA310" s="352"/>
      <c r="DC310" s="266">
        <f t="shared" si="24"/>
        <v>0</v>
      </c>
      <c r="DD310" s="302" t="str">
        <f t="shared" si="25"/>
        <v/>
      </c>
      <c r="DE310" s="328" t="str">
        <f>IF(D310&gt; 0,(COUNTIFS(FRACAS!$B$5:$B$9997, D$4, FRACAS!$D$5:$D$9997, "&lt;="&amp;D310)), "" )</f>
        <v/>
      </c>
      <c r="DF310" s="282" t="str">
        <f>IF(E310&gt; 0,(COUNTIFS(FRACAS!$B$5:$B$9997, E$4, FRACAS!$D$5:$D$9997, "&lt;="&amp;E310)), "" )</f>
        <v/>
      </c>
      <c r="DG310" s="282" t="str">
        <f>IF(F310&gt; 0,(COUNTIFS(FRACAS!$B$5:$B$9997, F$4, FRACAS!$D$5:$D$9997, "&lt;="&amp;F310)), "" )</f>
        <v/>
      </c>
      <c r="DH310" s="282" t="str">
        <f>IF(G310&gt; 0,(COUNTIFS(FRACAS!$B$5:$B$9997, G$4, FRACAS!$D$5:$D$9997, "&lt;="&amp;G310)), "" )</f>
        <v/>
      </c>
      <c r="DI310" s="282" t="str">
        <f>IF(H310&gt; 0,(COUNTIFS(FRACAS!$B$5:$B$9997, H$4, FRACAS!$D$5:$D$9997, "&lt;="&amp;H310)), "" )</f>
        <v/>
      </c>
      <c r="DJ310" s="282" t="str">
        <f>IF(I310&gt; 0,(COUNTIFS(FRACAS!$B$5:$B$9997, I$4, FRACAS!$D$5:$D$9997, "&lt;="&amp;I310)), "" )</f>
        <v/>
      </c>
      <c r="DK310" s="282" t="str">
        <f>IF(J310&gt; 0,(COUNTIFS(FRACAS!$B$5:$B$9997, J$4, FRACAS!$D$5:$D$9997, "&lt;="&amp;J310)), "" )</f>
        <v/>
      </c>
      <c r="DL310" s="282" t="str">
        <f>IF(K310&gt; 0,(COUNTIFS(FRACAS!$B$5:$B$9997, K$4, FRACAS!$D$5:$D$9997, "&lt;="&amp;K310)), "" )</f>
        <v/>
      </c>
      <c r="DM310" s="282" t="str">
        <f>IF(L310&gt; 0,(COUNTIFS(FRACAS!$B$5:$B$9997, L$4, FRACAS!$D$5:$D$9997, "&lt;="&amp;L310)), "" )</f>
        <v/>
      </c>
      <c r="DN310" s="282" t="str">
        <f>IF(M310&gt; 0,(COUNTIFS(FRACAS!$B$5:$B$9997, M$4, FRACAS!$D$5:$D$9997, "&lt;="&amp;M310)), "" )</f>
        <v/>
      </c>
      <c r="DO310" s="308"/>
      <c r="DP310" s="276"/>
      <c r="DQ310" s="276"/>
      <c r="DR310" s="276"/>
      <c r="DS310" s="276"/>
      <c r="DT310" s="276"/>
      <c r="DU310" s="276"/>
      <c r="DV310" s="276"/>
      <c r="DW310" s="276"/>
      <c r="DX310" s="276"/>
      <c r="DY310" s="276"/>
      <c r="DZ310" s="276"/>
      <c r="EA310" s="276"/>
      <c r="EB310" s="276"/>
      <c r="EC310" s="276"/>
      <c r="ED310" s="276"/>
      <c r="EE310" s="276"/>
      <c r="EF310" s="276"/>
      <c r="EG310" s="276"/>
      <c r="EH310" s="276"/>
      <c r="EI310" s="276"/>
      <c r="EJ310" s="276"/>
      <c r="EK310" s="276"/>
      <c r="EL310" s="276"/>
      <c r="EM310" s="276"/>
      <c r="EN310" s="276"/>
      <c r="EO310" s="276"/>
      <c r="EP310" s="276"/>
      <c r="EQ310" s="276"/>
      <c r="ER310" s="276"/>
      <c r="ES310" s="276"/>
      <c r="ET310" s="276"/>
      <c r="EU310" s="276"/>
      <c r="EV310" s="276"/>
      <c r="EW310" s="276"/>
      <c r="EX310" s="276"/>
      <c r="EY310" s="276"/>
      <c r="EZ310" s="276"/>
      <c r="FA310" s="276"/>
      <c r="FB310" s="277"/>
      <c r="JN310" s="310"/>
      <c r="JO310" s="309"/>
      <c r="JP310" s="309"/>
      <c r="JQ310" s="309"/>
      <c r="JR310" s="309"/>
      <c r="JS310" s="309"/>
      <c r="JT310" s="309"/>
      <c r="JU310" s="309"/>
      <c r="JV310" s="309"/>
      <c r="JW310" s="309"/>
      <c r="JX310" s="309"/>
      <c r="JY310" s="309"/>
      <c r="JZ310" s="309"/>
      <c r="KA310" s="309"/>
      <c r="KB310" s="309"/>
      <c r="KC310" s="309"/>
      <c r="KD310" s="309"/>
      <c r="KE310" s="309"/>
      <c r="KF310" s="309"/>
      <c r="KG310" s="309"/>
      <c r="KH310" s="309"/>
      <c r="KI310" s="309"/>
      <c r="KJ310" s="309"/>
      <c r="KK310" s="309"/>
      <c r="KL310" s="309"/>
      <c r="KM310" s="309"/>
      <c r="KN310" s="309"/>
      <c r="KO310" s="309"/>
      <c r="KP310" s="309"/>
      <c r="KQ310" s="309"/>
      <c r="KR310" s="309"/>
      <c r="KS310" s="309"/>
      <c r="KT310" s="309"/>
      <c r="KU310" s="309"/>
      <c r="KV310" s="309"/>
      <c r="KW310" s="309"/>
      <c r="KX310" s="309"/>
      <c r="KY310" s="309"/>
      <c r="KZ310" s="309"/>
      <c r="LA310" s="309"/>
      <c r="LC310" s="302" t="str">
        <f t="shared" si="27"/>
        <v/>
      </c>
      <c r="LD310" s="354" t="str" cm="1">
        <f t="array" ref="LD310">IFERROR(
    (((D310/FRACAS!$AY$1)*60))
    /
    (((D310/FRACAS!$AY$1)*60) + SUMPRODUCT((FRACAS!$B$5:$B$9997=D$4)*(FRACAS!$D$5:$D$9997&lt;=D310)*(IFERROR(FRACAS!$AM$5:$AM$9997,0)))
    ),"")</f>
        <v/>
      </c>
      <c r="LE310" s="354" t="str" cm="1">
        <f t="array" ref="LE310">IFERROR(
    (((E310/FRACAS!$AY$1)*60))
    /
    (((E310/FRACAS!$AY$1)*60) + SUMPRODUCT((FRACAS!$B$5:$B$9997=E$4)*(FRACAS!$D$5:$D$9997&lt;=E310)*(IFERROR(FRACAS!$AM$5:$AM$9997,0)))
    ),"")</f>
        <v/>
      </c>
      <c r="LF310" s="354" t="str" cm="1">
        <f t="array" ref="LF310">IFERROR(
    (((F310/FRACAS!$AY$1)*60))
    /
    (((F310/FRACAS!$AY$1)*60) + SUMPRODUCT((FRACAS!$B$5:$B$9997=F$4)*(FRACAS!$D$5:$D$9997&lt;=F310)*(IFERROR(FRACAS!$AM$5:$AM$9997,0)))
    ),"")</f>
        <v/>
      </c>
      <c r="LG310" s="354" t="str" cm="1">
        <f t="array" ref="LG310">IFERROR(
    (((G310/FRACAS!$AY$1)*60))
    /
    (((G310/FRACAS!$AY$1)*60) + SUMPRODUCT((FRACAS!$B$5:$B$9997=G$4)*(FRACAS!$D$5:$D$9997&lt;=G310)*(IFERROR(FRACAS!$AM$5:$AM$9997,0)))
    ),"")</f>
        <v/>
      </c>
      <c r="LH310" s="354" t="str" cm="1">
        <f t="array" ref="LH310">IFERROR(
    (((H310/FRACAS!$AY$1)*60))
    /
    (((H310/FRACAS!$AY$1)*60) + SUMPRODUCT((FRACAS!$B$5:$B$9997=H$4)*(FRACAS!$D$5:$D$9997&lt;=H310)*(IFERROR(FRACAS!$AM$5:$AM$9997,0)))
    ),"")</f>
        <v/>
      </c>
      <c r="LI310" s="354" t="str" cm="1">
        <f t="array" ref="LI310">IFERROR(
    (((I310/FRACAS!$AY$1)*60))
    /
    (((I310/FRACAS!$AY$1)*60) + SUMPRODUCT((FRACAS!$B$5:$B$9997=I$4)*(FRACAS!$D$5:$D$9997&lt;=I310)*(IFERROR(FRACAS!$AM$5:$AM$9997,0)))
    ),"")</f>
        <v/>
      </c>
      <c r="LJ310" s="354" t="str" cm="1">
        <f t="array" ref="LJ310">IFERROR(
    (((J310/FRACAS!$AY$1)*60))
    /
    (((J310/FRACAS!$AY$1)*60) + SUMPRODUCT((FRACAS!$B$5:$B$9997=J$4)*(FRACAS!$D$5:$D$9997&lt;=J310)*(IFERROR(FRACAS!$AM$5:$AM$9997,0)))
    ),"")</f>
        <v/>
      </c>
      <c r="LK310" s="354" t="str" cm="1">
        <f t="array" ref="LK310">IFERROR(
    (((K310/FRACAS!$AY$1)*60))
    /
    (((K310/FRACAS!$AY$1)*60) + SUMPRODUCT((FRACAS!$B$5:$B$9997=K$4)*(FRACAS!$D$5:$D$9997&lt;=K310)*(IFERROR(FRACAS!$AM$5:$AM$9997,0)))
    ),"")</f>
        <v/>
      </c>
      <c r="LL310" s="354" t="str" cm="1">
        <f t="array" ref="LL310">IFERROR(
    (((L310/FRACAS!$AY$1)*60))
    /
    (((L310/FRACAS!$AY$1)*60) + SUMPRODUCT((FRACAS!$B$5:$B$9997=L$4)*(FRACAS!$D$5:$D$9997&lt;=L310)*(IFERROR(FRACAS!$AM$5:$AM$9997,0)))
    ),"")</f>
        <v/>
      </c>
      <c r="LM310" s="354" t="str" cm="1">
        <f t="array" ref="LM310">IFERROR(
    (((M310/FRACAS!$AY$1)*60))
    /
    (((M310/FRACAS!$AY$1)*60) + SUMPRODUCT((FRACAS!$B$5:$B$9997=M$4)*(FRACAS!$D$5:$D$9997&lt;=M310)*(IFERROR(FRACAS!$AM$5:$AM$9997,0)))
    ),"")</f>
        <v/>
      </c>
      <c r="LN310" s="308"/>
      <c r="LO310" s="276"/>
      <c r="LP310" s="276"/>
      <c r="LQ310" s="276"/>
      <c r="LR310" s="276"/>
      <c r="LS310" s="276"/>
      <c r="LT310" s="276"/>
      <c r="LU310" s="276"/>
      <c r="LV310" s="276"/>
      <c r="LW310" s="276"/>
      <c r="LX310" s="276"/>
      <c r="LY310" s="276"/>
      <c r="LZ310" s="276"/>
      <c r="MA310" s="276"/>
      <c r="MB310" s="276"/>
      <c r="MC310" s="276"/>
      <c r="MD310" s="276"/>
      <c r="ME310" s="276"/>
      <c r="MF310" s="276"/>
      <c r="MG310" s="276"/>
      <c r="MH310" s="276"/>
      <c r="MI310" s="276"/>
      <c r="MJ310" s="276"/>
      <c r="MK310" s="276"/>
      <c r="ML310" s="276"/>
      <c r="MM310" s="276"/>
      <c r="MN310" s="276"/>
      <c r="MO310" s="276"/>
      <c r="MP310" s="276"/>
      <c r="MQ310" s="276"/>
      <c r="MR310" s="276"/>
      <c r="MS310" s="276"/>
      <c r="MT310" s="276"/>
      <c r="MU310" s="276"/>
      <c r="MV310" s="276"/>
      <c r="MW310" s="276"/>
      <c r="MX310" s="276"/>
      <c r="MY310" s="276"/>
      <c r="MZ310" s="276"/>
      <c r="NA310" s="277"/>
      <c r="ND310" s="345">
        <f t="shared" si="28"/>
        <v>0</v>
      </c>
      <c r="NE310" s="346" t="str">
        <f t="shared" si="26"/>
        <v/>
      </c>
      <c r="NF310" s="347" t="str" cm="1">
        <f t="array" ref="NF310">IF($ND310=0,"",(IFERROR( (IFERROR($ND310/FRACAS!$AY$1*60,0) - SUMPRODUCT( (FRACAS!$K$5:$K$9999=NF$2) * IFERROR(FRACAS!$AN$5:$AN$9999,0) ) ) / IFERROR($ND310/FRACAS!$AY$1*60,0), 1 )))</f>
        <v/>
      </c>
      <c r="NG310" s="347" t="str" cm="1">
        <f t="array" ref="NG310">IF($ND310=0,"",(IFERROR( (IFERROR($ND310/FRACAS!$AY$1*60,0) - SUMPRODUCT( (FRACAS!$K$5:$K$9999=NG$2) * IFERROR(FRACAS!$AN$5:$AN$9999,0) ) ) / IFERROR($ND310/FRACAS!$AY$1*60,0), 1 )))</f>
        <v/>
      </c>
      <c r="NH310" s="347" t="str" cm="1">
        <f t="array" ref="NH310">IF($ND310=0,"",(IFERROR( (IFERROR($ND310/FRACAS!$AY$1*60,0) - SUMPRODUCT( (FRACAS!$K$5:$K$9999=NH$2) * IFERROR(FRACAS!$AN$5:$AN$9999,0) ) ) / IFERROR($ND310/FRACAS!$AY$1*60,0), 1 )))</f>
        <v/>
      </c>
      <c r="NI310" s="347" t="str" cm="1">
        <f t="array" ref="NI310">IF($ND310=0,"",(IFERROR( (IFERROR($ND310/FRACAS!$AY$1*60,0) - SUMPRODUCT( (FRACAS!$K$5:$K$9999=NI$2) * IFERROR(FRACAS!$AN$5:$AN$9999,0) ) ) / IFERROR($ND310/FRACAS!$AY$1*60,0), 1 )))</f>
        <v/>
      </c>
      <c r="NJ310" s="347" t="str" cm="1">
        <f t="array" ref="NJ310">IF($ND310=0,"",(IFERROR( (IFERROR($ND310/FRACAS!$AY$1*60,0) - SUMPRODUCT( (FRACAS!$K$5:$K$9999=NJ$2) * IFERROR(FRACAS!$AN$5:$AN$9999,0) ) ) / IFERROR($ND310/FRACAS!$AY$1*60,0), 1 )))</f>
        <v/>
      </c>
      <c r="NK310" s="347" t="str" cm="1">
        <f t="array" ref="NK310">IF($ND310=0,"",(IFERROR( (IFERROR($ND310/FRACAS!$AY$1*60,0) - SUMPRODUCT( (FRACAS!$K$5:$K$9999=NK$2) * IFERROR(FRACAS!$AN$5:$AN$9999,0) ) ) / IFERROR($ND310/FRACAS!$AY$1*60,0), 1 )))</f>
        <v/>
      </c>
      <c r="NL310" s="347" t="str" cm="1">
        <f t="array" ref="NL310">IF($ND310=0,"",(IFERROR( (IFERROR($ND310/FRACAS!$AY$1*60,0) - SUMPRODUCT( (FRACAS!$K$5:$K$9999=NL$2) * IFERROR(FRACAS!$AN$5:$AN$9999,0) ) ) / IFERROR($ND310/FRACAS!$AY$1*60,0), 1 )))</f>
        <v/>
      </c>
      <c r="NM310" s="347" t="str" cm="1">
        <f t="array" ref="NM310">IF($ND310=0,"",(IFERROR( (IFERROR($ND310/FRACAS!$AY$1*60,0) - SUMPRODUCT( (FRACAS!$K$5:$K$9999=NM$2) * IFERROR(FRACAS!$AN$5:$AN$9999,0) ) ) / IFERROR($ND310/FRACAS!$AY$1*60,0), 1 )))</f>
        <v/>
      </c>
      <c r="NN310" s="347" t="str" cm="1">
        <f t="array" ref="NN310">IF($ND310=0,"",(IFERROR( (IFERROR($ND310/FRACAS!$AY$1*60,0) - SUMPRODUCT( (FRACAS!$K$5:$K$9999=NN$2) * IFERROR(FRACAS!$AN$5:$AN$9999,0) ) ) / IFERROR($ND310/FRACAS!$AY$1*60,0), 1 )))</f>
        <v/>
      </c>
      <c r="NO310" s="347" t="str" cm="1">
        <f t="array" ref="NO310">IF($ND310=0,"",(IFERROR( (IFERROR($ND310/FRACAS!$AY$1*60,0) - SUMPRODUCT( (FRACAS!$K$5:$K$9999=NO$2) * IFERROR(FRACAS!$AN$5:$AN$9999,0) ) ) / IFERROR($ND310/FRACAS!$AY$1*60,0), 1 )))</f>
        <v/>
      </c>
      <c r="NP310" s="347" t="str" cm="1">
        <f t="array" ref="NP310">IF($ND310=0,"",(IFERROR( (IFERROR($ND310/FRACAS!$AY$1*60,0) - SUMPRODUCT( (FRACAS!$K$5:$K$9999=NP$2) * IFERROR(FRACAS!$AN$5:$AN$9999,0) ) ) / IFERROR($ND310/FRACAS!$AY$1*60,0), 1 )))</f>
        <v/>
      </c>
      <c r="NQ310" s="347" t="str" cm="1">
        <f t="array" ref="NQ310">IF($ND310=0,"",(IFERROR( (IFERROR($ND310/FRACAS!$AY$1*60,0) - SUMPRODUCT( (FRACAS!$K$5:$K$9999=NQ$2) * IFERROR(FRACAS!$AN$5:$AN$9999,0) ) ) / IFERROR($ND310/FRACAS!$AY$1*60,0), 1 )))</f>
        <v/>
      </c>
      <c r="NR310" s="347" t="str" cm="1">
        <f t="array" ref="NR310">IF($ND310=0,"",(IFERROR( (IFERROR($ND310/FRACAS!$AY$1*60,0) - SUMPRODUCT( (FRACAS!$K$5:$K$9999=NR$2) * IFERROR(FRACAS!$AN$5:$AN$9999,0) ) ) / IFERROR($ND310/FRACAS!$AY$1*60,0), 1 )))</f>
        <v/>
      </c>
      <c r="NS310" s="347" t="str" cm="1">
        <f t="array" ref="NS310">IF($ND310=0,"",(IFERROR( (IFERROR($ND310/FRACAS!$AY$1*60,0) - SUMPRODUCT( (FRACAS!$K$5:$K$9999=NS$2) * IFERROR(FRACAS!$AN$5:$AN$9999,0) ) ) / IFERROR($ND310/FRACAS!$AY$1*60,0), 1 )))</f>
        <v/>
      </c>
      <c r="NT310" s="347" t="str" cm="1">
        <f t="array" ref="NT310">IF($ND310=0,"",(IFERROR( (IFERROR($ND310/FRACAS!$AY$1*60,0) - SUMPRODUCT( (FRACAS!$K$5:$K$9999=NT$2) * IFERROR(FRACAS!$AN$5:$AN$9999,0) ) ) / IFERROR($ND310/FRACAS!$AY$1*60,0), 1 )))</f>
        <v/>
      </c>
      <c r="NU310" s="347" t="str" cm="1">
        <f t="array" ref="NU310">IF($ND310=0,"",(IFERROR( (IFERROR($ND310/FRACAS!$AY$1*60,0) - SUMPRODUCT( (FRACAS!$K$5:$K$9999=NU$2) * IFERROR(FRACAS!$AN$5:$AN$9999,0) ) ) / IFERROR($ND310/FRACAS!$AY$1*60,0), 1 )))</f>
        <v/>
      </c>
      <c r="NV310" s="347" t="str" cm="1">
        <f t="array" ref="NV310">IF($ND310=0,"",(IFERROR( (IFERROR($ND310/FRACAS!$AY$1*60,0) - SUMPRODUCT( (FRACAS!$K$5:$K$9999=NV$2) * IFERROR(FRACAS!$AN$5:$AN$9999,0) ) ) / IFERROR($ND310/FRACAS!$AY$1*60,0), 1 )))</f>
        <v/>
      </c>
      <c r="NW310" s="347" t="str" cm="1">
        <f t="array" ref="NW310">IF($ND310=0,"",(IFERROR( (IFERROR($ND310/FRACAS!$AY$1*60,0) - SUMPRODUCT( (FRACAS!$K$5:$K$9999=NW$2) * IFERROR(FRACAS!$AN$5:$AN$9999,0) ) ) / IFERROR($ND310/FRACAS!$AY$1*60,0), 1 )))</f>
        <v/>
      </c>
      <c r="NX310" s="347" t="str" cm="1">
        <f t="array" ref="NX310">IF($ND310=0,"",(IFERROR( (IFERROR($ND310/FRACAS!$AY$1*60,0) - SUMPRODUCT( (FRACAS!$K$5:$K$9999=NX$2) * IFERROR(FRACAS!$AN$5:$AN$9999,0) ) ) / IFERROR($ND310/FRACAS!$AY$1*60,0), 1 )))</f>
        <v/>
      </c>
      <c r="NY310" s="347" t="str" cm="1">
        <f t="array" ref="NY310">IF($ND310=0,"",(IFERROR( (IFERROR($ND310/FRACAS!$AY$1*60,0) - SUMPRODUCT( (FRACAS!$K$5:$K$9999=NY$2) * IFERROR(FRACAS!$AN$5:$AN$9999,0) ) ) / IFERROR($ND310/FRACAS!$AY$1*60,0), 1 )))</f>
        <v/>
      </c>
      <c r="NZ310" s="347" t="str" cm="1">
        <f t="array" ref="NZ310">IF($ND310=0,"",(IFERROR( (IFERROR($ND310/FRACAS!$AY$1*60,0) - SUMPRODUCT( (FRACAS!$K$5:$K$9999=NZ$2) * IFERROR(FRACAS!$AN$5:$AN$9999,0) ) ) / IFERROR($ND310/FRACAS!$AY$1*60,0), 1 )))</f>
        <v/>
      </c>
      <c r="OA310" s="347" t="str" cm="1">
        <f t="array" ref="OA310">IF($ND310=0,"",(IFERROR( (IFERROR($ND310/FRACAS!$AY$1*60,0) - SUMPRODUCT( (FRACAS!$K$5:$K$9999=OA$2) * IFERROR(FRACAS!$AN$5:$AN$9999,0) ) ) / IFERROR($ND310/FRACAS!$AY$1*60,0), 1 )))</f>
        <v/>
      </c>
      <c r="OB310" s="347" t="str" cm="1">
        <f t="array" ref="OB310">IF($ND310=0,"",(IFERROR( (IFERROR($ND310/FRACAS!$AY$1*60,0) - SUMPRODUCT( (FRACAS!$K$5:$K$9999=OB$2) * IFERROR(FRACAS!$AN$5:$AN$9999,0) ) ) / IFERROR($ND310/FRACAS!$AY$1*60,0), 1 )))</f>
        <v/>
      </c>
      <c r="OC310" s="347" t="str" cm="1">
        <f t="array" ref="OC310">IF($ND310=0,"",(IFERROR( (IFERROR($ND310/FRACAS!$AY$1*60,0) - SUMPRODUCT( (FRACAS!$K$5:$K$9999=OC$2) * IFERROR(FRACAS!$AN$5:$AN$9999,0) ) ) / IFERROR($ND310/FRACAS!$AY$1*60,0), 1 )))</f>
        <v/>
      </c>
      <c r="OD310" s="347" t="str" cm="1">
        <f t="array" ref="OD310">IF($ND310=0,"",(IFERROR( (IFERROR($ND310/FRACAS!$AY$1*60,0) - SUMPRODUCT( (FRACAS!$K$5:$K$9999=OD$2) * IFERROR(FRACAS!$AN$5:$AN$9999,0) ) ) / IFERROR($ND310/FRACAS!$AY$1*60,0), 1 )))</f>
        <v/>
      </c>
      <c r="OE310" s="347" t="str" cm="1">
        <f t="array" ref="OE310">IF($ND310=0,"",(IFERROR( (IFERROR($ND310/FRACAS!$AY$1*60,0) - SUMPRODUCT( (FRACAS!$K$5:$K$9999=OE$2) * IFERROR(FRACAS!$AN$5:$AN$9999,0) ) ) / IFERROR($ND310/FRACAS!$AY$1*60,0), 1 )))</f>
        <v/>
      </c>
      <c r="OF310" s="347" t="str" cm="1">
        <f t="array" ref="OF310">IF($ND310=0,"",(IFERROR( (IFERROR($ND310/FRACAS!$AY$1*60,0) - SUMPRODUCT( (FRACAS!$K$5:$K$9999=OF$2) * IFERROR(FRACAS!$AN$5:$AN$9999,0) ) ) / IFERROR($ND310/FRACAS!$AY$1*60,0), 1 )))</f>
        <v/>
      </c>
      <c r="OG310" s="347" t="str" cm="1">
        <f t="array" ref="OG310">IF($ND310=0,"",(IFERROR( (IFERROR($ND310/FRACAS!$AY$1*60,0) - SUMPRODUCT( (FRACAS!$K$5:$K$9999=OG$2) * IFERROR(FRACAS!$AN$5:$AN$9999,0) ) ) / IFERROR($ND310/FRACAS!$AY$1*60,0), 1 )))</f>
        <v/>
      </c>
      <c r="OH310" s="347" t="str" cm="1">
        <f t="array" ref="OH310">IF($ND310=0,"",(IFERROR( (IFERROR($ND310/FRACAS!$AY$1*60,0) - SUMPRODUCT( (FRACAS!$K$5:$K$9999=OH$2) * IFERROR(FRACAS!$AN$5:$AN$9999,0) ) ) / IFERROR($ND310/FRACAS!$AY$1*60,0), 1 )))</f>
        <v/>
      </c>
      <c r="OI310" s="347" t="str" cm="1">
        <f t="array" ref="OI310">IF($ND310=0,"",(IFERROR( (IFERROR($ND310/FRACAS!$AY$1*60,0) - SUMPRODUCT( (FRACAS!$K$5:$K$9999=OI$2) * IFERROR(FRACAS!$AN$5:$AN$9999,0) ) ) / IFERROR($ND310/FRACAS!$AY$1*60,0), 1 )))</f>
        <v/>
      </c>
      <c r="OJ310" s="347" t="str" cm="1">
        <f t="array" ref="OJ310">IF($ND310=0,"",(IFERROR( (IFERROR($ND310/FRACAS!$AY$1*60,0) - SUMPRODUCT( (FRACAS!$K$5:$K$9999=OJ$2) * IFERROR(FRACAS!$AN$5:$AN$9999,0) ) ) / IFERROR($ND310/FRACAS!$AY$1*60,0), 1 )))</f>
        <v/>
      </c>
      <c r="OK310" s="347" t="str" cm="1">
        <f t="array" ref="OK310">IF($ND310=0,"",(IFERROR( (IFERROR($ND310/FRACAS!$AY$1*60,0) - SUMPRODUCT( (FRACAS!$K$5:$K$9999=OK$2) * IFERROR(FRACAS!$AN$5:$AN$9999,0) ) ) / IFERROR($ND310/FRACAS!$AY$1*60,0), 1 )))</f>
        <v/>
      </c>
      <c r="OL310" s="347" t="str" cm="1">
        <f t="array" ref="OL310">IF($ND310=0,"",(IFERROR( (IFERROR($ND310/FRACAS!$AY$1*60,0) - SUMPRODUCT( (FRACAS!$K$5:$K$9999=OL$2) * IFERROR(FRACAS!$AN$5:$AN$9999,0) ) ) / IFERROR($ND310/FRACAS!$AY$1*60,0), 1 )))</f>
        <v/>
      </c>
      <c r="OM310" s="347" t="str" cm="1">
        <f t="array" ref="OM310">IF($ND310=0,"",(IFERROR( (IFERROR($ND310/FRACAS!$AY$1*60,0) - SUMPRODUCT( (FRACAS!$K$5:$K$9999=OM$2) * IFERROR(FRACAS!$AN$5:$AN$9999,0) ) ) / IFERROR($ND310/FRACAS!$AY$1*60,0), 1 )))</f>
        <v/>
      </c>
      <c r="ON310" s="347" t="str" cm="1">
        <f t="array" ref="ON310">IF($ND310=0,"",(IFERROR( (IFERROR($ND310/FRACAS!$AY$1*60,0) - SUMPRODUCT( (FRACAS!$K$5:$K$9999=ON$2) * IFERROR(FRACAS!$AN$5:$AN$9999,0) ) ) / IFERROR($ND310/FRACAS!$AY$1*60,0), 1 )))</f>
        <v/>
      </c>
    </row>
    <row r="311" spans="2:404" ht="15" customHeight="1">
      <c r="B311" s="301" t="s">
        <v>261</v>
      </c>
      <c r="C311" s="302">
        <v>47403</v>
      </c>
      <c r="D311" s="279"/>
      <c r="E311" s="279"/>
      <c r="F311" s="279"/>
      <c r="G311" s="279"/>
      <c r="H311" s="279"/>
      <c r="I311" s="279"/>
      <c r="J311" s="279"/>
      <c r="K311" s="279"/>
      <c r="L311" s="279"/>
      <c r="M311" s="280"/>
      <c r="N311" s="305"/>
      <c r="O311" s="279"/>
      <c r="P311" s="279"/>
      <c r="Q311" s="279"/>
      <c r="R311" s="279"/>
      <c r="S311" s="279"/>
      <c r="T311" s="279"/>
      <c r="U311" s="279"/>
      <c r="V311" s="279"/>
      <c r="W311" s="279"/>
      <c r="X311" s="279"/>
      <c r="Y311" s="279"/>
      <c r="Z311" s="279"/>
      <c r="AA311" s="279"/>
      <c r="AB311" s="279"/>
      <c r="AC311" s="279"/>
      <c r="AD311" s="279"/>
      <c r="AE311" s="279"/>
      <c r="AF311" s="279"/>
      <c r="AG311" s="279"/>
      <c r="AH311" s="279"/>
      <c r="AI311" s="279"/>
      <c r="AJ311" s="279"/>
      <c r="AK311" s="279"/>
      <c r="AL311" s="279"/>
      <c r="AM311" s="279"/>
      <c r="AN311" s="279"/>
      <c r="AO311" s="279"/>
      <c r="AP311" s="279"/>
      <c r="AQ311" s="279"/>
      <c r="AR311" s="279"/>
      <c r="AS311" s="279"/>
      <c r="AT311" s="279"/>
      <c r="AU311" s="279"/>
      <c r="AV311" s="279"/>
      <c r="AW311" s="279"/>
      <c r="AX311" s="279"/>
      <c r="AY311" s="279"/>
      <c r="AZ311" s="279"/>
      <c r="BA311" s="280"/>
      <c r="BB311" s="266"/>
      <c r="BD311" s="352"/>
      <c r="BE311" s="352"/>
      <c r="BF311" s="352"/>
      <c r="BG311" s="352"/>
      <c r="BH311" s="352"/>
      <c r="BI311" s="352"/>
      <c r="BJ311" s="352"/>
      <c r="BK311" s="352"/>
      <c r="BL311" s="352"/>
      <c r="BM311" s="352"/>
      <c r="BN311" s="352"/>
      <c r="BO311" s="352"/>
      <c r="BP311" s="352"/>
      <c r="BQ311" s="352"/>
      <c r="BR311" s="352"/>
      <c r="BS311" s="352"/>
      <c r="BT311" s="352"/>
      <c r="BU311" s="352"/>
      <c r="BV311" s="352"/>
      <c r="BW311" s="352"/>
      <c r="BX311" s="352"/>
      <c r="BY311" s="352"/>
      <c r="BZ311" s="352"/>
      <c r="CA311" s="352"/>
      <c r="CB311" s="352"/>
      <c r="CC311" s="352"/>
      <c r="CD311" s="352"/>
      <c r="CE311" s="352"/>
      <c r="CF311" s="352"/>
      <c r="CG311" s="352"/>
      <c r="CH311" s="352"/>
      <c r="CI311" s="352"/>
      <c r="CJ311" s="352"/>
      <c r="CK311" s="352"/>
      <c r="CL311" s="352"/>
      <c r="CM311" s="352"/>
      <c r="CN311" s="352"/>
      <c r="CO311" s="352"/>
      <c r="CP311" s="352"/>
      <c r="CQ311" s="352"/>
      <c r="CR311" s="352"/>
      <c r="CS311" s="352"/>
      <c r="CT311" s="352"/>
      <c r="CU311" s="352"/>
      <c r="CV311" s="352"/>
      <c r="CW311" s="352"/>
      <c r="CX311" s="352"/>
      <c r="CY311" s="352"/>
      <c r="CZ311" s="352"/>
      <c r="DA311" s="352"/>
      <c r="DC311" s="266">
        <f t="shared" si="24"/>
        <v>0</v>
      </c>
      <c r="DD311" s="302" t="str">
        <f t="shared" si="25"/>
        <v/>
      </c>
      <c r="DE311" s="328" t="str">
        <f>IF(D311&gt; 0,(COUNTIFS(FRACAS!$B$5:$B$9997, D$4, FRACAS!$D$5:$D$9997, "&lt;="&amp;D311)), "" )</f>
        <v/>
      </c>
      <c r="DF311" s="282" t="str">
        <f>IF(E311&gt; 0,(COUNTIFS(FRACAS!$B$5:$B$9997, E$4, FRACAS!$D$5:$D$9997, "&lt;="&amp;E311)), "" )</f>
        <v/>
      </c>
      <c r="DG311" s="282" t="str">
        <f>IF(F311&gt; 0,(COUNTIFS(FRACAS!$B$5:$B$9997, F$4, FRACAS!$D$5:$D$9997, "&lt;="&amp;F311)), "" )</f>
        <v/>
      </c>
      <c r="DH311" s="282" t="str">
        <f>IF(G311&gt; 0,(COUNTIFS(FRACAS!$B$5:$B$9997, G$4, FRACAS!$D$5:$D$9997, "&lt;="&amp;G311)), "" )</f>
        <v/>
      </c>
      <c r="DI311" s="282" t="str">
        <f>IF(H311&gt; 0,(COUNTIFS(FRACAS!$B$5:$B$9997, H$4, FRACAS!$D$5:$D$9997, "&lt;="&amp;H311)), "" )</f>
        <v/>
      </c>
      <c r="DJ311" s="282" t="str">
        <f>IF(I311&gt; 0,(COUNTIFS(FRACAS!$B$5:$B$9997, I$4, FRACAS!$D$5:$D$9997, "&lt;="&amp;I311)), "" )</f>
        <v/>
      </c>
      <c r="DK311" s="282" t="str">
        <f>IF(J311&gt; 0,(COUNTIFS(FRACAS!$B$5:$B$9997, J$4, FRACAS!$D$5:$D$9997, "&lt;="&amp;J311)), "" )</f>
        <v/>
      </c>
      <c r="DL311" s="282" t="str">
        <f>IF(K311&gt; 0,(COUNTIFS(FRACAS!$B$5:$B$9997, K$4, FRACAS!$D$5:$D$9997, "&lt;="&amp;K311)), "" )</f>
        <v/>
      </c>
      <c r="DM311" s="282" t="str">
        <f>IF(L311&gt; 0,(COUNTIFS(FRACAS!$B$5:$B$9997, L$4, FRACAS!$D$5:$D$9997, "&lt;="&amp;L311)), "" )</f>
        <v/>
      </c>
      <c r="DN311" s="282" t="str">
        <f>IF(M311&gt; 0,(COUNTIFS(FRACAS!$B$5:$B$9997, M$4, FRACAS!$D$5:$D$9997, "&lt;="&amp;M311)), "" )</f>
        <v/>
      </c>
      <c r="DO311" s="308"/>
      <c r="DP311" s="276"/>
      <c r="DQ311" s="276"/>
      <c r="DR311" s="276"/>
      <c r="DS311" s="276"/>
      <c r="DT311" s="276"/>
      <c r="DU311" s="276"/>
      <c r="DV311" s="276"/>
      <c r="DW311" s="276"/>
      <c r="DX311" s="276"/>
      <c r="DY311" s="276"/>
      <c r="DZ311" s="276"/>
      <c r="EA311" s="276"/>
      <c r="EB311" s="276"/>
      <c r="EC311" s="276"/>
      <c r="ED311" s="276"/>
      <c r="EE311" s="276"/>
      <c r="EF311" s="276"/>
      <c r="EG311" s="276"/>
      <c r="EH311" s="276"/>
      <c r="EI311" s="276"/>
      <c r="EJ311" s="276"/>
      <c r="EK311" s="276"/>
      <c r="EL311" s="276"/>
      <c r="EM311" s="276"/>
      <c r="EN311" s="276"/>
      <c r="EO311" s="276"/>
      <c r="EP311" s="276"/>
      <c r="EQ311" s="276"/>
      <c r="ER311" s="276"/>
      <c r="ES311" s="276"/>
      <c r="ET311" s="276"/>
      <c r="EU311" s="276"/>
      <c r="EV311" s="276"/>
      <c r="EW311" s="276"/>
      <c r="EX311" s="276"/>
      <c r="EY311" s="276"/>
      <c r="EZ311" s="276"/>
      <c r="FA311" s="276"/>
      <c r="FB311" s="277"/>
      <c r="JN311" s="310"/>
      <c r="JO311" s="309"/>
      <c r="JP311" s="309"/>
      <c r="JQ311" s="309"/>
      <c r="JR311" s="309"/>
      <c r="JS311" s="309"/>
      <c r="JT311" s="309"/>
      <c r="JU311" s="309"/>
      <c r="JV311" s="309"/>
      <c r="JW311" s="309"/>
      <c r="JX311" s="309"/>
      <c r="JY311" s="309"/>
      <c r="JZ311" s="309"/>
      <c r="KA311" s="309"/>
      <c r="KB311" s="309"/>
      <c r="KC311" s="309"/>
      <c r="KD311" s="309"/>
      <c r="KE311" s="309"/>
      <c r="KF311" s="309"/>
      <c r="KG311" s="309"/>
      <c r="KH311" s="309"/>
      <c r="KI311" s="309"/>
      <c r="KJ311" s="309"/>
      <c r="KK311" s="309"/>
      <c r="KL311" s="309"/>
      <c r="KM311" s="309"/>
      <c r="KN311" s="309"/>
      <c r="KO311" s="309"/>
      <c r="KP311" s="309"/>
      <c r="KQ311" s="309"/>
      <c r="KR311" s="309"/>
      <c r="KS311" s="309"/>
      <c r="KT311" s="309"/>
      <c r="KU311" s="309"/>
      <c r="KV311" s="309"/>
      <c r="KW311" s="309"/>
      <c r="KX311" s="309"/>
      <c r="KY311" s="309"/>
      <c r="KZ311" s="309"/>
      <c r="LA311" s="309"/>
      <c r="LC311" s="302" t="str">
        <f t="shared" si="27"/>
        <v/>
      </c>
      <c r="LD311" s="354" t="str" cm="1">
        <f t="array" ref="LD311">IFERROR(
    (((D311/FRACAS!$AY$1)*60))
    /
    (((D311/FRACAS!$AY$1)*60) + SUMPRODUCT((FRACAS!$B$5:$B$9997=D$4)*(FRACAS!$D$5:$D$9997&lt;=D311)*(IFERROR(FRACAS!$AM$5:$AM$9997,0)))
    ),"")</f>
        <v/>
      </c>
      <c r="LE311" s="354" t="str" cm="1">
        <f t="array" ref="LE311">IFERROR(
    (((E311/FRACAS!$AY$1)*60))
    /
    (((E311/FRACAS!$AY$1)*60) + SUMPRODUCT((FRACAS!$B$5:$B$9997=E$4)*(FRACAS!$D$5:$D$9997&lt;=E311)*(IFERROR(FRACAS!$AM$5:$AM$9997,0)))
    ),"")</f>
        <v/>
      </c>
      <c r="LF311" s="354" t="str" cm="1">
        <f t="array" ref="LF311">IFERROR(
    (((F311/FRACAS!$AY$1)*60))
    /
    (((F311/FRACAS!$AY$1)*60) + SUMPRODUCT((FRACAS!$B$5:$B$9997=F$4)*(FRACAS!$D$5:$D$9997&lt;=F311)*(IFERROR(FRACAS!$AM$5:$AM$9997,0)))
    ),"")</f>
        <v/>
      </c>
      <c r="LG311" s="354" t="str" cm="1">
        <f t="array" ref="LG311">IFERROR(
    (((G311/FRACAS!$AY$1)*60))
    /
    (((G311/FRACAS!$AY$1)*60) + SUMPRODUCT((FRACAS!$B$5:$B$9997=G$4)*(FRACAS!$D$5:$D$9997&lt;=G311)*(IFERROR(FRACAS!$AM$5:$AM$9997,0)))
    ),"")</f>
        <v/>
      </c>
      <c r="LH311" s="354" t="str" cm="1">
        <f t="array" ref="LH311">IFERROR(
    (((H311/FRACAS!$AY$1)*60))
    /
    (((H311/FRACAS!$AY$1)*60) + SUMPRODUCT((FRACAS!$B$5:$B$9997=H$4)*(FRACAS!$D$5:$D$9997&lt;=H311)*(IFERROR(FRACAS!$AM$5:$AM$9997,0)))
    ),"")</f>
        <v/>
      </c>
      <c r="LI311" s="354" t="str" cm="1">
        <f t="array" ref="LI311">IFERROR(
    (((I311/FRACAS!$AY$1)*60))
    /
    (((I311/FRACAS!$AY$1)*60) + SUMPRODUCT((FRACAS!$B$5:$B$9997=I$4)*(FRACAS!$D$5:$D$9997&lt;=I311)*(IFERROR(FRACAS!$AM$5:$AM$9997,0)))
    ),"")</f>
        <v/>
      </c>
      <c r="LJ311" s="354" t="str" cm="1">
        <f t="array" ref="LJ311">IFERROR(
    (((J311/FRACAS!$AY$1)*60))
    /
    (((J311/FRACAS!$AY$1)*60) + SUMPRODUCT((FRACAS!$B$5:$B$9997=J$4)*(FRACAS!$D$5:$D$9997&lt;=J311)*(IFERROR(FRACAS!$AM$5:$AM$9997,0)))
    ),"")</f>
        <v/>
      </c>
      <c r="LK311" s="354" t="str" cm="1">
        <f t="array" ref="LK311">IFERROR(
    (((K311/FRACAS!$AY$1)*60))
    /
    (((K311/FRACAS!$AY$1)*60) + SUMPRODUCT((FRACAS!$B$5:$B$9997=K$4)*(FRACAS!$D$5:$D$9997&lt;=K311)*(IFERROR(FRACAS!$AM$5:$AM$9997,0)))
    ),"")</f>
        <v/>
      </c>
      <c r="LL311" s="354" t="str" cm="1">
        <f t="array" ref="LL311">IFERROR(
    (((L311/FRACAS!$AY$1)*60))
    /
    (((L311/FRACAS!$AY$1)*60) + SUMPRODUCT((FRACAS!$B$5:$B$9997=L$4)*(FRACAS!$D$5:$D$9997&lt;=L311)*(IFERROR(FRACAS!$AM$5:$AM$9997,0)))
    ),"")</f>
        <v/>
      </c>
      <c r="LM311" s="354" t="str" cm="1">
        <f t="array" ref="LM311">IFERROR(
    (((M311/FRACAS!$AY$1)*60))
    /
    (((M311/FRACAS!$AY$1)*60) + SUMPRODUCT((FRACAS!$B$5:$B$9997=M$4)*(FRACAS!$D$5:$D$9997&lt;=M311)*(IFERROR(FRACAS!$AM$5:$AM$9997,0)))
    ),"")</f>
        <v/>
      </c>
      <c r="LN311" s="308"/>
      <c r="LO311" s="276"/>
      <c r="LP311" s="276"/>
      <c r="LQ311" s="276"/>
      <c r="LR311" s="276"/>
      <c r="LS311" s="276"/>
      <c r="LT311" s="276"/>
      <c r="LU311" s="276"/>
      <c r="LV311" s="276"/>
      <c r="LW311" s="276"/>
      <c r="LX311" s="276"/>
      <c r="LY311" s="276"/>
      <c r="LZ311" s="276"/>
      <c r="MA311" s="276"/>
      <c r="MB311" s="276"/>
      <c r="MC311" s="276"/>
      <c r="MD311" s="276"/>
      <c r="ME311" s="276"/>
      <c r="MF311" s="276"/>
      <c r="MG311" s="276"/>
      <c r="MH311" s="276"/>
      <c r="MI311" s="276"/>
      <c r="MJ311" s="276"/>
      <c r="MK311" s="276"/>
      <c r="ML311" s="276"/>
      <c r="MM311" s="276"/>
      <c r="MN311" s="276"/>
      <c r="MO311" s="276"/>
      <c r="MP311" s="276"/>
      <c r="MQ311" s="276"/>
      <c r="MR311" s="276"/>
      <c r="MS311" s="276"/>
      <c r="MT311" s="276"/>
      <c r="MU311" s="276"/>
      <c r="MV311" s="276"/>
      <c r="MW311" s="276"/>
      <c r="MX311" s="276"/>
      <c r="MY311" s="276"/>
      <c r="MZ311" s="276"/>
      <c r="NA311" s="277"/>
      <c r="ND311" s="345">
        <f t="shared" si="28"/>
        <v>0</v>
      </c>
      <c r="NE311" s="346" t="str">
        <f t="shared" si="26"/>
        <v/>
      </c>
      <c r="NF311" s="347" t="str" cm="1">
        <f t="array" ref="NF311">IF($ND311=0,"",(IFERROR( (IFERROR($ND311/FRACAS!$AY$1*60,0) - SUMPRODUCT( (FRACAS!$K$5:$K$9999=NF$2) * IFERROR(FRACAS!$AN$5:$AN$9999,0) ) ) / IFERROR($ND311/FRACAS!$AY$1*60,0), 1 )))</f>
        <v/>
      </c>
      <c r="NG311" s="347" t="str" cm="1">
        <f t="array" ref="NG311">IF($ND311=0,"",(IFERROR( (IFERROR($ND311/FRACAS!$AY$1*60,0) - SUMPRODUCT( (FRACAS!$K$5:$K$9999=NG$2) * IFERROR(FRACAS!$AN$5:$AN$9999,0) ) ) / IFERROR($ND311/FRACAS!$AY$1*60,0), 1 )))</f>
        <v/>
      </c>
      <c r="NH311" s="347" t="str" cm="1">
        <f t="array" ref="NH311">IF($ND311=0,"",(IFERROR( (IFERROR($ND311/FRACAS!$AY$1*60,0) - SUMPRODUCT( (FRACAS!$K$5:$K$9999=NH$2) * IFERROR(FRACAS!$AN$5:$AN$9999,0) ) ) / IFERROR($ND311/FRACAS!$AY$1*60,0), 1 )))</f>
        <v/>
      </c>
      <c r="NI311" s="347" t="str" cm="1">
        <f t="array" ref="NI311">IF($ND311=0,"",(IFERROR( (IFERROR($ND311/FRACAS!$AY$1*60,0) - SUMPRODUCT( (FRACAS!$K$5:$K$9999=NI$2) * IFERROR(FRACAS!$AN$5:$AN$9999,0) ) ) / IFERROR($ND311/FRACAS!$AY$1*60,0), 1 )))</f>
        <v/>
      </c>
      <c r="NJ311" s="347" t="str" cm="1">
        <f t="array" ref="NJ311">IF($ND311=0,"",(IFERROR( (IFERROR($ND311/FRACAS!$AY$1*60,0) - SUMPRODUCT( (FRACAS!$K$5:$K$9999=NJ$2) * IFERROR(FRACAS!$AN$5:$AN$9999,0) ) ) / IFERROR($ND311/FRACAS!$AY$1*60,0), 1 )))</f>
        <v/>
      </c>
      <c r="NK311" s="347" t="str" cm="1">
        <f t="array" ref="NK311">IF($ND311=0,"",(IFERROR( (IFERROR($ND311/FRACAS!$AY$1*60,0) - SUMPRODUCT( (FRACAS!$K$5:$K$9999=NK$2) * IFERROR(FRACAS!$AN$5:$AN$9999,0) ) ) / IFERROR($ND311/FRACAS!$AY$1*60,0), 1 )))</f>
        <v/>
      </c>
      <c r="NL311" s="347" t="str" cm="1">
        <f t="array" ref="NL311">IF($ND311=0,"",(IFERROR( (IFERROR($ND311/FRACAS!$AY$1*60,0) - SUMPRODUCT( (FRACAS!$K$5:$K$9999=NL$2) * IFERROR(FRACAS!$AN$5:$AN$9999,0) ) ) / IFERROR($ND311/FRACAS!$AY$1*60,0), 1 )))</f>
        <v/>
      </c>
      <c r="NM311" s="347" t="str" cm="1">
        <f t="array" ref="NM311">IF($ND311=0,"",(IFERROR( (IFERROR($ND311/FRACAS!$AY$1*60,0) - SUMPRODUCT( (FRACAS!$K$5:$K$9999=NM$2) * IFERROR(FRACAS!$AN$5:$AN$9999,0) ) ) / IFERROR($ND311/FRACAS!$AY$1*60,0), 1 )))</f>
        <v/>
      </c>
      <c r="NN311" s="347" t="str" cm="1">
        <f t="array" ref="NN311">IF($ND311=0,"",(IFERROR( (IFERROR($ND311/FRACAS!$AY$1*60,0) - SUMPRODUCT( (FRACAS!$K$5:$K$9999=NN$2) * IFERROR(FRACAS!$AN$5:$AN$9999,0) ) ) / IFERROR($ND311/FRACAS!$AY$1*60,0), 1 )))</f>
        <v/>
      </c>
      <c r="NO311" s="347" t="str" cm="1">
        <f t="array" ref="NO311">IF($ND311=0,"",(IFERROR( (IFERROR($ND311/FRACAS!$AY$1*60,0) - SUMPRODUCT( (FRACAS!$K$5:$K$9999=NO$2) * IFERROR(FRACAS!$AN$5:$AN$9999,0) ) ) / IFERROR($ND311/FRACAS!$AY$1*60,0), 1 )))</f>
        <v/>
      </c>
      <c r="NP311" s="347" t="str" cm="1">
        <f t="array" ref="NP311">IF($ND311=0,"",(IFERROR( (IFERROR($ND311/FRACAS!$AY$1*60,0) - SUMPRODUCT( (FRACAS!$K$5:$K$9999=NP$2) * IFERROR(FRACAS!$AN$5:$AN$9999,0) ) ) / IFERROR($ND311/FRACAS!$AY$1*60,0), 1 )))</f>
        <v/>
      </c>
      <c r="NQ311" s="347" t="str" cm="1">
        <f t="array" ref="NQ311">IF($ND311=0,"",(IFERROR( (IFERROR($ND311/FRACAS!$AY$1*60,0) - SUMPRODUCT( (FRACAS!$K$5:$K$9999=NQ$2) * IFERROR(FRACAS!$AN$5:$AN$9999,0) ) ) / IFERROR($ND311/FRACAS!$AY$1*60,0), 1 )))</f>
        <v/>
      </c>
      <c r="NR311" s="347" t="str" cm="1">
        <f t="array" ref="NR311">IF($ND311=0,"",(IFERROR( (IFERROR($ND311/FRACAS!$AY$1*60,0) - SUMPRODUCT( (FRACAS!$K$5:$K$9999=NR$2) * IFERROR(FRACAS!$AN$5:$AN$9999,0) ) ) / IFERROR($ND311/FRACAS!$AY$1*60,0), 1 )))</f>
        <v/>
      </c>
      <c r="NS311" s="347" t="str" cm="1">
        <f t="array" ref="NS311">IF($ND311=0,"",(IFERROR( (IFERROR($ND311/FRACAS!$AY$1*60,0) - SUMPRODUCT( (FRACAS!$K$5:$K$9999=NS$2) * IFERROR(FRACAS!$AN$5:$AN$9999,0) ) ) / IFERROR($ND311/FRACAS!$AY$1*60,0), 1 )))</f>
        <v/>
      </c>
      <c r="NT311" s="347" t="str" cm="1">
        <f t="array" ref="NT311">IF($ND311=0,"",(IFERROR( (IFERROR($ND311/FRACAS!$AY$1*60,0) - SUMPRODUCT( (FRACAS!$K$5:$K$9999=NT$2) * IFERROR(FRACAS!$AN$5:$AN$9999,0) ) ) / IFERROR($ND311/FRACAS!$AY$1*60,0), 1 )))</f>
        <v/>
      </c>
      <c r="NU311" s="347" t="str" cm="1">
        <f t="array" ref="NU311">IF($ND311=0,"",(IFERROR( (IFERROR($ND311/FRACAS!$AY$1*60,0) - SUMPRODUCT( (FRACAS!$K$5:$K$9999=NU$2) * IFERROR(FRACAS!$AN$5:$AN$9999,0) ) ) / IFERROR($ND311/FRACAS!$AY$1*60,0), 1 )))</f>
        <v/>
      </c>
      <c r="NV311" s="347" t="str" cm="1">
        <f t="array" ref="NV311">IF($ND311=0,"",(IFERROR( (IFERROR($ND311/FRACAS!$AY$1*60,0) - SUMPRODUCT( (FRACAS!$K$5:$K$9999=NV$2) * IFERROR(FRACAS!$AN$5:$AN$9999,0) ) ) / IFERROR($ND311/FRACAS!$AY$1*60,0), 1 )))</f>
        <v/>
      </c>
      <c r="NW311" s="347" t="str" cm="1">
        <f t="array" ref="NW311">IF($ND311=0,"",(IFERROR( (IFERROR($ND311/FRACAS!$AY$1*60,0) - SUMPRODUCT( (FRACAS!$K$5:$K$9999=NW$2) * IFERROR(FRACAS!$AN$5:$AN$9999,0) ) ) / IFERROR($ND311/FRACAS!$AY$1*60,0), 1 )))</f>
        <v/>
      </c>
      <c r="NX311" s="347" t="str" cm="1">
        <f t="array" ref="NX311">IF($ND311=0,"",(IFERROR( (IFERROR($ND311/FRACAS!$AY$1*60,0) - SUMPRODUCT( (FRACAS!$K$5:$K$9999=NX$2) * IFERROR(FRACAS!$AN$5:$AN$9999,0) ) ) / IFERROR($ND311/FRACAS!$AY$1*60,0), 1 )))</f>
        <v/>
      </c>
      <c r="NY311" s="347" t="str" cm="1">
        <f t="array" ref="NY311">IF($ND311=0,"",(IFERROR( (IFERROR($ND311/FRACAS!$AY$1*60,0) - SUMPRODUCT( (FRACAS!$K$5:$K$9999=NY$2) * IFERROR(FRACAS!$AN$5:$AN$9999,0) ) ) / IFERROR($ND311/FRACAS!$AY$1*60,0), 1 )))</f>
        <v/>
      </c>
      <c r="NZ311" s="347" t="str" cm="1">
        <f t="array" ref="NZ311">IF($ND311=0,"",(IFERROR( (IFERROR($ND311/FRACAS!$AY$1*60,0) - SUMPRODUCT( (FRACAS!$K$5:$K$9999=NZ$2) * IFERROR(FRACAS!$AN$5:$AN$9999,0) ) ) / IFERROR($ND311/FRACAS!$AY$1*60,0), 1 )))</f>
        <v/>
      </c>
      <c r="OA311" s="347" t="str" cm="1">
        <f t="array" ref="OA311">IF($ND311=0,"",(IFERROR( (IFERROR($ND311/FRACAS!$AY$1*60,0) - SUMPRODUCT( (FRACAS!$K$5:$K$9999=OA$2) * IFERROR(FRACAS!$AN$5:$AN$9999,0) ) ) / IFERROR($ND311/FRACAS!$AY$1*60,0), 1 )))</f>
        <v/>
      </c>
      <c r="OB311" s="347" t="str" cm="1">
        <f t="array" ref="OB311">IF($ND311=0,"",(IFERROR( (IFERROR($ND311/FRACAS!$AY$1*60,0) - SUMPRODUCT( (FRACAS!$K$5:$K$9999=OB$2) * IFERROR(FRACAS!$AN$5:$AN$9999,0) ) ) / IFERROR($ND311/FRACAS!$AY$1*60,0), 1 )))</f>
        <v/>
      </c>
      <c r="OC311" s="347" t="str" cm="1">
        <f t="array" ref="OC311">IF($ND311=0,"",(IFERROR( (IFERROR($ND311/FRACAS!$AY$1*60,0) - SUMPRODUCT( (FRACAS!$K$5:$K$9999=OC$2) * IFERROR(FRACAS!$AN$5:$AN$9999,0) ) ) / IFERROR($ND311/FRACAS!$AY$1*60,0), 1 )))</f>
        <v/>
      </c>
      <c r="OD311" s="347" t="str" cm="1">
        <f t="array" ref="OD311">IF($ND311=0,"",(IFERROR( (IFERROR($ND311/FRACAS!$AY$1*60,0) - SUMPRODUCT( (FRACAS!$K$5:$K$9999=OD$2) * IFERROR(FRACAS!$AN$5:$AN$9999,0) ) ) / IFERROR($ND311/FRACAS!$AY$1*60,0), 1 )))</f>
        <v/>
      </c>
      <c r="OE311" s="347" t="str" cm="1">
        <f t="array" ref="OE311">IF($ND311=0,"",(IFERROR( (IFERROR($ND311/FRACAS!$AY$1*60,0) - SUMPRODUCT( (FRACAS!$K$5:$K$9999=OE$2) * IFERROR(FRACAS!$AN$5:$AN$9999,0) ) ) / IFERROR($ND311/FRACAS!$AY$1*60,0), 1 )))</f>
        <v/>
      </c>
      <c r="OF311" s="347" t="str" cm="1">
        <f t="array" ref="OF311">IF($ND311=0,"",(IFERROR( (IFERROR($ND311/FRACAS!$AY$1*60,0) - SUMPRODUCT( (FRACAS!$K$5:$K$9999=OF$2) * IFERROR(FRACAS!$AN$5:$AN$9999,0) ) ) / IFERROR($ND311/FRACAS!$AY$1*60,0), 1 )))</f>
        <v/>
      </c>
      <c r="OG311" s="347" t="str" cm="1">
        <f t="array" ref="OG311">IF($ND311=0,"",(IFERROR( (IFERROR($ND311/FRACAS!$AY$1*60,0) - SUMPRODUCT( (FRACAS!$K$5:$K$9999=OG$2) * IFERROR(FRACAS!$AN$5:$AN$9999,0) ) ) / IFERROR($ND311/FRACAS!$AY$1*60,0), 1 )))</f>
        <v/>
      </c>
      <c r="OH311" s="347" t="str" cm="1">
        <f t="array" ref="OH311">IF($ND311=0,"",(IFERROR( (IFERROR($ND311/FRACAS!$AY$1*60,0) - SUMPRODUCT( (FRACAS!$K$5:$K$9999=OH$2) * IFERROR(FRACAS!$AN$5:$AN$9999,0) ) ) / IFERROR($ND311/FRACAS!$AY$1*60,0), 1 )))</f>
        <v/>
      </c>
      <c r="OI311" s="347" t="str" cm="1">
        <f t="array" ref="OI311">IF($ND311=0,"",(IFERROR( (IFERROR($ND311/FRACAS!$AY$1*60,0) - SUMPRODUCT( (FRACAS!$K$5:$K$9999=OI$2) * IFERROR(FRACAS!$AN$5:$AN$9999,0) ) ) / IFERROR($ND311/FRACAS!$AY$1*60,0), 1 )))</f>
        <v/>
      </c>
      <c r="OJ311" s="347" t="str" cm="1">
        <f t="array" ref="OJ311">IF($ND311=0,"",(IFERROR( (IFERROR($ND311/FRACAS!$AY$1*60,0) - SUMPRODUCT( (FRACAS!$K$5:$K$9999=OJ$2) * IFERROR(FRACAS!$AN$5:$AN$9999,0) ) ) / IFERROR($ND311/FRACAS!$AY$1*60,0), 1 )))</f>
        <v/>
      </c>
      <c r="OK311" s="347" t="str" cm="1">
        <f t="array" ref="OK311">IF($ND311=0,"",(IFERROR( (IFERROR($ND311/FRACAS!$AY$1*60,0) - SUMPRODUCT( (FRACAS!$K$5:$K$9999=OK$2) * IFERROR(FRACAS!$AN$5:$AN$9999,0) ) ) / IFERROR($ND311/FRACAS!$AY$1*60,0), 1 )))</f>
        <v/>
      </c>
      <c r="OL311" s="347" t="str" cm="1">
        <f t="array" ref="OL311">IF($ND311=0,"",(IFERROR( (IFERROR($ND311/FRACAS!$AY$1*60,0) - SUMPRODUCT( (FRACAS!$K$5:$K$9999=OL$2) * IFERROR(FRACAS!$AN$5:$AN$9999,0) ) ) / IFERROR($ND311/FRACAS!$AY$1*60,0), 1 )))</f>
        <v/>
      </c>
      <c r="OM311" s="347" t="str" cm="1">
        <f t="array" ref="OM311">IF($ND311=0,"",(IFERROR( (IFERROR($ND311/FRACAS!$AY$1*60,0) - SUMPRODUCT( (FRACAS!$K$5:$K$9999=OM$2) * IFERROR(FRACAS!$AN$5:$AN$9999,0) ) ) / IFERROR($ND311/FRACAS!$AY$1*60,0), 1 )))</f>
        <v/>
      </c>
      <c r="ON311" s="347" t="str" cm="1">
        <f t="array" ref="ON311">IF($ND311=0,"",(IFERROR( (IFERROR($ND311/FRACAS!$AY$1*60,0) - SUMPRODUCT( (FRACAS!$K$5:$K$9999=ON$2) * IFERROR(FRACAS!$AN$5:$AN$9999,0) ) ) / IFERROR($ND311/FRACAS!$AY$1*60,0), 1 )))</f>
        <v/>
      </c>
    </row>
    <row r="312" spans="2:404" ht="15" customHeight="1">
      <c r="B312" s="301" t="s">
        <v>262</v>
      </c>
      <c r="C312" s="302">
        <v>47410</v>
      </c>
      <c r="D312" s="279"/>
      <c r="E312" s="279"/>
      <c r="F312" s="279"/>
      <c r="G312" s="279"/>
      <c r="H312" s="279"/>
      <c r="I312" s="279"/>
      <c r="J312" s="279"/>
      <c r="K312" s="279"/>
      <c r="L312" s="279"/>
      <c r="M312" s="280"/>
      <c r="N312" s="305"/>
      <c r="O312" s="279"/>
      <c r="P312" s="279"/>
      <c r="Q312" s="279"/>
      <c r="R312" s="279"/>
      <c r="S312" s="279"/>
      <c r="T312" s="279"/>
      <c r="U312" s="279"/>
      <c r="V312" s="279"/>
      <c r="W312" s="279"/>
      <c r="X312" s="279"/>
      <c r="Y312" s="279"/>
      <c r="Z312" s="279"/>
      <c r="AA312" s="279"/>
      <c r="AB312" s="279"/>
      <c r="AC312" s="279"/>
      <c r="AD312" s="279"/>
      <c r="AE312" s="279"/>
      <c r="AF312" s="279"/>
      <c r="AG312" s="279"/>
      <c r="AH312" s="279"/>
      <c r="AI312" s="279"/>
      <c r="AJ312" s="279"/>
      <c r="AK312" s="279"/>
      <c r="AL312" s="279"/>
      <c r="AM312" s="279"/>
      <c r="AN312" s="279"/>
      <c r="AO312" s="279"/>
      <c r="AP312" s="279"/>
      <c r="AQ312" s="279"/>
      <c r="AR312" s="279"/>
      <c r="AS312" s="279"/>
      <c r="AT312" s="279"/>
      <c r="AU312" s="279"/>
      <c r="AV312" s="279"/>
      <c r="AW312" s="279"/>
      <c r="AX312" s="279"/>
      <c r="AY312" s="279"/>
      <c r="AZ312" s="279"/>
      <c r="BA312" s="280"/>
      <c r="BB312" s="266"/>
      <c r="BD312" s="352"/>
      <c r="BE312" s="352"/>
      <c r="BF312" s="352"/>
      <c r="BG312" s="352"/>
      <c r="BH312" s="352"/>
      <c r="BI312" s="352"/>
      <c r="BJ312" s="352"/>
      <c r="BK312" s="352"/>
      <c r="BL312" s="352"/>
      <c r="BM312" s="352"/>
      <c r="BN312" s="352"/>
      <c r="BO312" s="352"/>
      <c r="BP312" s="352"/>
      <c r="BQ312" s="352"/>
      <c r="BR312" s="352"/>
      <c r="BS312" s="352"/>
      <c r="BT312" s="352"/>
      <c r="BU312" s="352"/>
      <c r="BV312" s="352"/>
      <c r="BW312" s="352"/>
      <c r="BX312" s="352"/>
      <c r="BY312" s="352"/>
      <c r="BZ312" s="352"/>
      <c r="CA312" s="352"/>
      <c r="CB312" s="352"/>
      <c r="CC312" s="352"/>
      <c r="CD312" s="352"/>
      <c r="CE312" s="352"/>
      <c r="CF312" s="352"/>
      <c r="CG312" s="352"/>
      <c r="CH312" s="352"/>
      <c r="CI312" s="352"/>
      <c r="CJ312" s="352"/>
      <c r="CK312" s="352"/>
      <c r="CL312" s="352"/>
      <c r="CM312" s="352"/>
      <c r="CN312" s="352"/>
      <c r="CO312" s="352"/>
      <c r="CP312" s="352"/>
      <c r="CQ312" s="352"/>
      <c r="CR312" s="352"/>
      <c r="CS312" s="352"/>
      <c r="CT312" s="352"/>
      <c r="CU312" s="352"/>
      <c r="CV312" s="352"/>
      <c r="CW312" s="352"/>
      <c r="CX312" s="352"/>
      <c r="CY312" s="352"/>
      <c r="CZ312" s="352"/>
      <c r="DA312" s="352"/>
      <c r="DC312" s="266">
        <f t="shared" si="24"/>
        <v>0</v>
      </c>
      <c r="DD312" s="302" t="str">
        <f t="shared" si="25"/>
        <v/>
      </c>
      <c r="DE312" s="328" t="str">
        <f>IF(D312&gt; 0,(COUNTIFS(FRACAS!$B$5:$B$9997, D$4, FRACAS!$D$5:$D$9997, "&lt;="&amp;D312)), "" )</f>
        <v/>
      </c>
      <c r="DF312" s="282" t="str">
        <f>IF(E312&gt; 0,(COUNTIFS(FRACAS!$B$5:$B$9997, E$4, FRACAS!$D$5:$D$9997, "&lt;="&amp;E312)), "" )</f>
        <v/>
      </c>
      <c r="DG312" s="282" t="str">
        <f>IF(F312&gt; 0,(COUNTIFS(FRACAS!$B$5:$B$9997, F$4, FRACAS!$D$5:$D$9997, "&lt;="&amp;F312)), "" )</f>
        <v/>
      </c>
      <c r="DH312" s="282" t="str">
        <f>IF(G312&gt; 0,(COUNTIFS(FRACAS!$B$5:$B$9997, G$4, FRACAS!$D$5:$D$9997, "&lt;="&amp;G312)), "" )</f>
        <v/>
      </c>
      <c r="DI312" s="282" t="str">
        <f>IF(H312&gt; 0,(COUNTIFS(FRACAS!$B$5:$B$9997, H$4, FRACAS!$D$5:$D$9997, "&lt;="&amp;H312)), "" )</f>
        <v/>
      </c>
      <c r="DJ312" s="282" t="str">
        <f>IF(I312&gt; 0,(COUNTIFS(FRACAS!$B$5:$B$9997, I$4, FRACAS!$D$5:$D$9997, "&lt;="&amp;I312)), "" )</f>
        <v/>
      </c>
      <c r="DK312" s="282" t="str">
        <f>IF(J312&gt; 0,(COUNTIFS(FRACAS!$B$5:$B$9997, J$4, FRACAS!$D$5:$D$9997, "&lt;="&amp;J312)), "" )</f>
        <v/>
      </c>
      <c r="DL312" s="282" t="str">
        <f>IF(K312&gt; 0,(COUNTIFS(FRACAS!$B$5:$B$9997, K$4, FRACAS!$D$5:$D$9997, "&lt;="&amp;K312)), "" )</f>
        <v/>
      </c>
      <c r="DM312" s="282" t="str">
        <f>IF(L312&gt; 0,(COUNTIFS(FRACAS!$B$5:$B$9997, L$4, FRACAS!$D$5:$D$9997, "&lt;="&amp;L312)), "" )</f>
        <v/>
      </c>
      <c r="DN312" s="282" t="str">
        <f>IF(M312&gt; 0,(COUNTIFS(FRACAS!$B$5:$B$9997, M$4, FRACAS!$D$5:$D$9997, "&lt;="&amp;M312)), "" )</f>
        <v/>
      </c>
      <c r="DO312" s="308"/>
      <c r="DP312" s="276"/>
      <c r="DQ312" s="276"/>
      <c r="DR312" s="276"/>
      <c r="DS312" s="276"/>
      <c r="DT312" s="276"/>
      <c r="DU312" s="276"/>
      <c r="DV312" s="276"/>
      <c r="DW312" s="276"/>
      <c r="DX312" s="276"/>
      <c r="DY312" s="276"/>
      <c r="DZ312" s="276"/>
      <c r="EA312" s="276"/>
      <c r="EB312" s="276"/>
      <c r="EC312" s="276"/>
      <c r="ED312" s="276"/>
      <c r="EE312" s="276"/>
      <c r="EF312" s="276"/>
      <c r="EG312" s="276"/>
      <c r="EH312" s="276"/>
      <c r="EI312" s="276"/>
      <c r="EJ312" s="276"/>
      <c r="EK312" s="276"/>
      <c r="EL312" s="276"/>
      <c r="EM312" s="276"/>
      <c r="EN312" s="276"/>
      <c r="EO312" s="276"/>
      <c r="EP312" s="276"/>
      <c r="EQ312" s="276"/>
      <c r="ER312" s="276"/>
      <c r="ES312" s="276"/>
      <c r="ET312" s="276"/>
      <c r="EU312" s="276"/>
      <c r="EV312" s="276"/>
      <c r="EW312" s="276"/>
      <c r="EX312" s="276"/>
      <c r="EY312" s="276"/>
      <c r="EZ312" s="276"/>
      <c r="FA312" s="276"/>
      <c r="FB312" s="277"/>
      <c r="JN312" s="310"/>
      <c r="JO312" s="309"/>
      <c r="JP312" s="309"/>
      <c r="JQ312" s="309"/>
      <c r="JR312" s="309"/>
      <c r="JS312" s="309"/>
      <c r="JT312" s="309"/>
      <c r="JU312" s="309"/>
      <c r="JV312" s="309"/>
      <c r="JW312" s="309"/>
      <c r="JX312" s="309"/>
      <c r="JY312" s="309"/>
      <c r="JZ312" s="309"/>
      <c r="KA312" s="309"/>
      <c r="KB312" s="309"/>
      <c r="KC312" s="309"/>
      <c r="KD312" s="309"/>
      <c r="KE312" s="309"/>
      <c r="KF312" s="309"/>
      <c r="KG312" s="309"/>
      <c r="KH312" s="309"/>
      <c r="KI312" s="309"/>
      <c r="KJ312" s="309"/>
      <c r="KK312" s="309"/>
      <c r="KL312" s="309"/>
      <c r="KM312" s="309"/>
      <c r="KN312" s="309"/>
      <c r="KO312" s="309"/>
      <c r="KP312" s="309"/>
      <c r="KQ312" s="309"/>
      <c r="KR312" s="309"/>
      <c r="KS312" s="309"/>
      <c r="KT312" s="309"/>
      <c r="KU312" s="309"/>
      <c r="KV312" s="309"/>
      <c r="KW312" s="309"/>
      <c r="KX312" s="309"/>
      <c r="KY312" s="309"/>
      <c r="KZ312" s="309"/>
      <c r="LA312" s="309"/>
      <c r="LC312" s="302" t="str">
        <f t="shared" si="27"/>
        <v/>
      </c>
      <c r="LD312" s="354" t="str" cm="1">
        <f t="array" ref="LD312">IFERROR(
    (((D312/FRACAS!$AY$1)*60))
    /
    (((D312/FRACAS!$AY$1)*60) + SUMPRODUCT((FRACAS!$B$5:$B$9997=D$4)*(FRACAS!$D$5:$D$9997&lt;=D312)*(IFERROR(FRACAS!$AM$5:$AM$9997,0)))
    ),"")</f>
        <v/>
      </c>
      <c r="LE312" s="354" t="str" cm="1">
        <f t="array" ref="LE312">IFERROR(
    (((E312/FRACAS!$AY$1)*60))
    /
    (((E312/FRACAS!$AY$1)*60) + SUMPRODUCT((FRACAS!$B$5:$B$9997=E$4)*(FRACAS!$D$5:$D$9997&lt;=E312)*(IFERROR(FRACAS!$AM$5:$AM$9997,0)))
    ),"")</f>
        <v/>
      </c>
      <c r="LF312" s="354" t="str" cm="1">
        <f t="array" ref="LF312">IFERROR(
    (((F312/FRACAS!$AY$1)*60))
    /
    (((F312/FRACAS!$AY$1)*60) + SUMPRODUCT((FRACAS!$B$5:$B$9997=F$4)*(FRACAS!$D$5:$D$9997&lt;=F312)*(IFERROR(FRACAS!$AM$5:$AM$9997,0)))
    ),"")</f>
        <v/>
      </c>
      <c r="LG312" s="354" t="str" cm="1">
        <f t="array" ref="LG312">IFERROR(
    (((G312/FRACAS!$AY$1)*60))
    /
    (((G312/FRACAS!$AY$1)*60) + SUMPRODUCT((FRACAS!$B$5:$B$9997=G$4)*(FRACAS!$D$5:$D$9997&lt;=G312)*(IFERROR(FRACAS!$AM$5:$AM$9997,0)))
    ),"")</f>
        <v/>
      </c>
      <c r="LH312" s="354" t="str" cm="1">
        <f t="array" ref="LH312">IFERROR(
    (((H312/FRACAS!$AY$1)*60))
    /
    (((H312/FRACAS!$AY$1)*60) + SUMPRODUCT((FRACAS!$B$5:$B$9997=H$4)*(FRACAS!$D$5:$D$9997&lt;=H312)*(IFERROR(FRACAS!$AM$5:$AM$9997,0)))
    ),"")</f>
        <v/>
      </c>
      <c r="LI312" s="354" t="str" cm="1">
        <f t="array" ref="LI312">IFERROR(
    (((I312/FRACAS!$AY$1)*60))
    /
    (((I312/FRACAS!$AY$1)*60) + SUMPRODUCT((FRACAS!$B$5:$B$9997=I$4)*(FRACAS!$D$5:$D$9997&lt;=I312)*(IFERROR(FRACAS!$AM$5:$AM$9997,0)))
    ),"")</f>
        <v/>
      </c>
      <c r="LJ312" s="354" t="str" cm="1">
        <f t="array" ref="LJ312">IFERROR(
    (((J312/FRACAS!$AY$1)*60))
    /
    (((J312/FRACAS!$AY$1)*60) + SUMPRODUCT((FRACAS!$B$5:$B$9997=J$4)*(FRACAS!$D$5:$D$9997&lt;=J312)*(IFERROR(FRACAS!$AM$5:$AM$9997,0)))
    ),"")</f>
        <v/>
      </c>
      <c r="LK312" s="354" t="str" cm="1">
        <f t="array" ref="LK312">IFERROR(
    (((K312/FRACAS!$AY$1)*60))
    /
    (((K312/FRACAS!$AY$1)*60) + SUMPRODUCT((FRACAS!$B$5:$B$9997=K$4)*(FRACAS!$D$5:$D$9997&lt;=K312)*(IFERROR(FRACAS!$AM$5:$AM$9997,0)))
    ),"")</f>
        <v/>
      </c>
      <c r="LL312" s="354" t="str" cm="1">
        <f t="array" ref="LL312">IFERROR(
    (((L312/FRACAS!$AY$1)*60))
    /
    (((L312/FRACAS!$AY$1)*60) + SUMPRODUCT((FRACAS!$B$5:$B$9997=L$4)*(FRACAS!$D$5:$D$9997&lt;=L312)*(IFERROR(FRACAS!$AM$5:$AM$9997,0)))
    ),"")</f>
        <v/>
      </c>
      <c r="LM312" s="354" t="str" cm="1">
        <f t="array" ref="LM312">IFERROR(
    (((M312/FRACAS!$AY$1)*60))
    /
    (((M312/FRACAS!$AY$1)*60) + SUMPRODUCT((FRACAS!$B$5:$B$9997=M$4)*(FRACAS!$D$5:$D$9997&lt;=M312)*(IFERROR(FRACAS!$AM$5:$AM$9997,0)))
    ),"")</f>
        <v/>
      </c>
      <c r="LN312" s="308"/>
      <c r="LO312" s="276"/>
      <c r="LP312" s="276"/>
      <c r="LQ312" s="276"/>
      <c r="LR312" s="276"/>
      <c r="LS312" s="276"/>
      <c r="LT312" s="276"/>
      <c r="LU312" s="276"/>
      <c r="LV312" s="276"/>
      <c r="LW312" s="276"/>
      <c r="LX312" s="276"/>
      <c r="LY312" s="276"/>
      <c r="LZ312" s="276"/>
      <c r="MA312" s="276"/>
      <c r="MB312" s="276"/>
      <c r="MC312" s="276"/>
      <c r="MD312" s="276"/>
      <c r="ME312" s="276"/>
      <c r="MF312" s="276"/>
      <c r="MG312" s="276"/>
      <c r="MH312" s="276"/>
      <c r="MI312" s="276"/>
      <c r="MJ312" s="276"/>
      <c r="MK312" s="276"/>
      <c r="ML312" s="276"/>
      <c r="MM312" s="276"/>
      <c r="MN312" s="276"/>
      <c r="MO312" s="276"/>
      <c r="MP312" s="276"/>
      <c r="MQ312" s="276"/>
      <c r="MR312" s="276"/>
      <c r="MS312" s="276"/>
      <c r="MT312" s="276"/>
      <c r="MU312" s="276"/>
      <c r="MV312" s="276"/>
      <c r="MW312" s="276"/>
      <c r="MX312" s="276"/>
      <c r="MY312" s="276"/>
      <c r="MZ312" s="276"/>
      <c r="NA312" s="277"/>
      <c r="ND312" s="345">
        <f t="shared" si="28"/>
        <v>0</v>
      </c>
      <c r="NE312" s="346" t="str">
        <f t="shared" si="26"/>
        <v/>
      </c>
      <c r="NF312" s="347" t="str" cm="1">
        <f t="array" ref="NF312">IF($ND312=0,"",(IFERROR( (IFERROR($ND312/FRACAS!$AY$1*60,0) - SUMPRODUCT( (FRACAS!$K$5:$K$9999=NF$2) * IFERROR(FRACAS!$AN$5:$AN$9999,0) ) ) / IFERROR($ND312/FRACAS!$AY$1*60,0), 1 )))</f>
        <v/>
      </c>
      <c r="NG312" s="347" t="str" cm="1">
        <f t="array" ref="NG312">IF($ND312=0,"",(IFERROR( (IFERROR($ND312/FRACAS!$AY$1*60,0) - SUMPRODUCT( (FRACAS!$K$5:$K$9999=NG$2) * IFERROR(FRACAS!$AN$5:$AN$9999,0) ) ) / IFERROR($ND312/FRACAS!$AY$1*60,0), 1 )))</f>
        <v/>
      </c>
      <c r="NH312" s="347" t="str" cm="1">
        <f t="array" ref="NH312">IF($ND312=0,"",(IFERROR( (IFERROR($ND312/FRACAS!$AY$1*60,0) - SUMPRODUCT( (FRACAS!$K$5:$K$9999=NH$2) * IFERROR(FRACAS!$AN$5:$AN$9999,0) ) ) / IFERROR($ND312/FRACAS!$AY$1*60,0), 1 )))</f>
        <v/>
      </c>
      <c r="NI312" s="347" t="str" cm="1">
        <f t="array" ref="NI312">IF($ND312=0,"",(IFERROR( (IFERROR($ND312/FRACAS!$AY$1*60,0) - SUMPRODUCT( (FRACAS!$K$5:$K$9999=NI$2) * IFERROR(FRACAS!$AN$5:$AN$9999,0) ) ) / IFERROR($ND312/FRACAS!$AY$1*60,0), 1 )))</f>
        <v/>
      </c>
      <c r="NJ312" s="347" t="str" cm="1">
        <f t="array" ref="NJ312">IF($ND312=0,"",(IFERROR( (IFERROR($ND312/FRACAS!$AY$1*60,0) - SUMPRODUCT( (FRACAS!$K$5:$K$9999=NJ$2) * IFERROR(FRACAS!$AN$5:$AN$9999,0) ) ) / IFERROR($ND312/FRACAS!$AY$1*60,0), 1 )))</f>
        <v/>
      </c>
      <c r="NK312" s="347" t="str" cm="1">
        <f t="array" ref="NK312">IF($ND312=0,"",(IFERROR( (IFERROR($ND312/FRACAS!$AY$1*60,0) - SUMPRODUCT( (FRACAS!$K$5:$K$9999=NK$2) * IFERROR(FRACAS!$AN$5:$AN$9999,0) ) ) / IFERROR($ND312/FRACAS!$AY$1*60,0), 1 )))</f>
        <v/>
      </c>
      <c r="NL312" s="347" t="str" cm="1">
        <f t="array" ref="NL312">IF($ND312=0,"",(IFERROR( (IFERROR($ND312/FRACAS!$AY$1*60,0) - SUMPRODUCT( (FRACAS!$K$5:$K$9999=NL$2) * IFERROR(FRACAS!$AN$5:$AN$9999,0) ) ) / IFERROR($ND312/FRACAS!$AY$1*60,0), 1 )))</f>
        <v/>
      </c>
      <c r="NM312" s="347" t="str" cm="1">
        <f t="array" ref="NM312">IF($ND312=0,"",(IFERROR( (IFERROR($ND312/FRACAS!$AY$1*60,0) - SUMPRODUCT( (FRACAS!$K$5:$K$9999=NM$2) * IFERROR(FRACAS!$AN$5:$AN$9999,0) ) ) / IFERROR($ND312/FRACAS!$AY$1*60,0), 1 )))</f>
        <v/>
      </c>
      <c r="NN312" s="347" t="str" cm="1">
        <f t="array" ref="NN312">IF($ND312=0,"",(IFERROR( (IFERROR($ND312/FRACAS!$AY$1*60,0) - SUMPRODUCT( (FRACAS!$K$5:$K$9999=NN$2) * IFERROR(FRACAS!$AN$5:$AN$9999,0) ) ) / IFERROR($ND312/FRACAS!$AY$1*60,0), 1 )))</f>
        <v/>
      </c>
      <c r="NO312" s="347" t="str" cm="1">
        <f t="array" ref="NO312">IF($ND312=0,"",(IFERROR( (IFERROR($ND312/FRACAS!$AY$1*60,0) - SUMPRODUCT( (FRACAS!$K$5:$K$9999=NO$2) * IFERROR(FRACAS!$AN$5:$AN$9999,0) ) ) / IFERROR($ND312/FRACAS!$AY$1*60,0), 1 )))</f>
        <v/>
      </c>
      <c r="NP312" s="347" t="str" cm="1">
        <f t="array" ref="NP312">IF($ND312=0,"",(IFERROR( (IFERROR($ND312/FRACAS!$AY$1*60,0) - SUMPRODUCT( (FRACAS!$K$5:$K$9999=NP$2) * IFERROR(FRACAS!$AN$5:$AN$9999,0) ) ) / IFERROR($ND312/FRACAS!$AY$1*60,0), 1 )))</f>
        <v/>
      </c>
      <c r="NQ312" s="347" t="str" cm="1">
        <f t="array" ref="NQ312">IF($ND312=0,"",(IFERROR( (IFERROR($ND312/FRACAS!$AY$1*60,0) - SUMPRODUCT( (FRACAS!$K$5:$K$9999=NQ$2) * IFERROR(FRACAS!$AN$5:$AN$9999,0) ) ) / IFERROR($ND312/FRACAS!$AY$1*60,0), 1 )))</f>
        <v/>
      </c>
      <c r="NR312" s="347" t="str" cm="1">
        <f t="array" ref="NR312">IF($ND312=0,"",(IFERROR( (IFERROR($ND312/FRACAS!$AY$1*60,0) - SUMPRODUCT( (FRACAS!$K$5:$K$9999=NR$2) * IFERROR(FRACAS!$AN$5:$AN$9999,0) ) ) / IFERROR($ND312/FRACAS!$AY$1*60,0), 1 )))</f>
        <v/>
      </c>
      <c r="NS312" s="347" t="str" cm="1">
        <f t="array" ref="NS312">IF($ND312=0,"",(IFERROR( (IFERROR($ND312/FRACAS!$AY$1*60,0) - SUMPRODUCT( (FRACAS!$K$5:$K$9999=NS$2) * IFERROR(FRACAS!$AN$5:$AN$9999,0) ) ) / IFERROR($ND312/FRACAS!$AY$1*60,0), 1 )))</f>
        <v/>
      </c>
      <c r="NT312" s="347" t="str" cm="1">
        <f t="array" ref="NT312">IF($ND312=0,"",(IFERROR( (IFERROR($ND312/FRACAS!$AY$1*60,0) - SUMPRODUCT( (FRACAS!$K$5:$K$9999=NT$2) * IFERROR(FRACAS!$AN$5:$AN$9999,0) ) ) / IFERROR($ND312/FRACAS!$AY$1*60,0), 1 )))</f>
        <v/>
      </c>
      <c r="NU312" s="347" t="str" cm="1">
        <f t="array" ref="NU312">IF($ND312=0,"",(IFERROR( (IFERROR($ND312/FRACAS!$AY$1*60,0) - SUMPRODUCT( (FRACAS!$K$5:$K$9999=NU$2) * IFERROR(FRACAS!$AN$5:$AN$9999,0) ) ) / IFERROR($ND312/FRACAS!$AY$1*60,0), 1 )))</f>
        <v/>
      </c>
      <c r="NV312" s="347" t="str" cm="1">
        <f t="array" ref="NV312">IF($ND312=0,"",(IFERROR( (IFERROR($ND312/FRACAS!$AY$1*60,0) - SUMPRODUCT( (FRACAS!$K$5:$K$9999=NV$2) * IFERROR(FRACAS!$AN$5:$AN$9999,0) ) ) / IFERROR($ND312/FRACAS!$AY$1*60,0), 1 )))</f>
        <v/>
      </c>
      <c r="NW312" s="347" t="str" cm="1">
        <f t="array" ref="NW312">IF($ND312=0,"",(IFERROR( (IFERROR($ND312/FRACAS!$AY$1*60,0) - SUMPRODUCT( (FRACAS!$K$5:$K$9999=NW$2) * IFERROR(FRACAS!$AN$5:$AN$9999,0) ) ) / IFERROR($ND312/FRACAS!$AY$1*60,0), 1 )))</f>
        <v/>
      </c>
      <c r="NX312" s="347" t="str" cm="1">
        <f t="array" ref="NX312">IF($ND312=0,"",(IFERROR( (IFERROR($ND312/FRACAS!$AY$1*60,0) - SUMPRODUCT( (FRACAS!$K$5:$K$9999=NX$2) * IFERROR(FRACAS!$AN$5:$AN$9999,0) ) ) / IFERROR($ND312/FRACAS!$AY$1*60,0), 1 )))</f>
        <v/>
      </c>
      <c r="NY312" s="347" t="str" cm="1">
        <f t="array" ref="NY312">IF($ND312=0,"",(IFERROR( (IFERROR($ND312/FRACAS!$AY$1*60,0) - SUMPRODUCT( (FRACAS!$K$5:$K$9999=NY$2) * IFERROR(FRACAS!$AN$5:$AN$9999,0) ) ) / IFERROR($ND312/FRACAS!$AY$1*60,0), 1 )))</f>
        <v/>
      </c>
      <c r="NZ312" s="347" t="str" cm="1">
        <f t="array" ref="NZ312">IF($ND312=0,"",(IFERROR( (IFERROR($ND312/FRACAS!$AY$1*60,0) - SUMPRODUCT( (FRACAS!$K$5:$K$9999=NZ$2) * IFERROR(FRACAS!$AN$5:$AN$9999,0) ) ) / IFERROR($ND312/FRACAS!$AY$1*60,0), 1 )))</f>
        <v/>
      </c>
      <c r="OA312" s="347" t="str" cm="1">
        <f t="array" ref="OA312">IF($ND312=0,"",(IFERROR( (IFERROR($ND312/FRACAS!$AY$1*60,0) - SUMPRODUCT( (FRACAS!$K$5:$K$9999=OA$2) * IFERROR(FRACAS!$AN$5:$AN$9999,0) ) ) / IFERROR($ND312/FRACAS!$AY$1*60,0), 1 )))</f>
        <v/>
      </c>
      <c r="OB312" s="347" t="str" cm="1">
        <f t="array" ref="OB312">IF($ND312=0,"",(IFERROR( (IFERROR($ND312/FRACAS!$AY$1*60,0) - SUMPRODUCT( (FRACAS!$K$5:$K$9999=OB$2) * IFERROR(FRACAS!$AN$5:$AN$9999,0) ) ) / IFERROR($ND312/FRACAS!$AY$1*60,0), 1 )))</f>
        <v/>
      </c>
      <c r="OC312" s="347" t="str" cm="1">
        <f t="array" ref="OC312">IF($ND312=0,"",(IFERROR( (IFERROR($ND312/FRACAS!$AY$1*60,0) - SUMPRODUCT( (FRACAS!$K$5:$K$9999=OC$2) * IFERROR(FRACAS!$AN$5:$AN$9999,0) ) ) / IFERROR($ND312/FRACAS!$AY$1*60,0), 1 )))</f>
        <v/>
      </c>
      <c r="OD312" s="347" t="str" cm="1">
        <f t="array" ref="OD312">IF($ND312=0,"",(IFERROR( (IFERROR($ND312/FRACAS!$AY$1*60,0) - SUMPRODUCT( (FRACAS!$K$5:$K$9999=OD$2) * IFERROR(FRACAS!$AN$5:$AN$9999,0) ) ) / IFERROR($ND312/FRACAS!$AY$1*60,0), 1 )))</f>
        <v/>
      </c>
      <c r="OE312" s="347" t="str" cm="1">
        <f t="array" ref="OE312">IF($ND312=0,"",(IFERROR( (IFERROR($ND312/FRACAS!$AY$1*60,0) - SUMPRODUCT( (FRACAS!$K$5:$K$9999=OE$2) * IFERROR(FRACAS!$AN$5:$AN$9999,0) ) ) / IFERROR($ND312/FRACAS!$AY$1*60,0), 1 )))</f>
        <v/>
      </c>
      <c r="OF312" s="347" t="str" cm="1">
        <f t="array" ref="OF312">IF($ND312=0,"",(IFERROR( (IFERROR($ND312/FRACAS!$AY$1*60,0) - SUMPRODUCT( (FRACAS!$K$5:$K$9999=OF$2) * IFERROR(FRACAS!$AN$5:$AN$9999,0) ) ) / IFERROR($ND312/FRACAS!$AY$1*60,0), 1 )))</f>
        <v/>
      </c>
      <c r="OG312" s="347" t="str" cm="1">
        <f t="array" ref="OG312">IF($ND312=0,"",(IFERROR( (IFERROR($ND312/FRACAS!$AY$1*60,0) - SUMPRODUCT( (FRACAS!$K$5:$K$9999=OG$2) * IFERROR(FRACAS!$AN$5:$AN$9999,0) ) ) / IFERROR($ND312/FRACAS!$AY$1*60,0), 1 )))</f>
        <v/>
      </c>
      <c r="OH312" s="347" t="str" cm="1">
        <f t="array" ref="OH312">IF($ND312=0,"",(IFERROR( (IFERROR($ND312/FRACAS!$AY$1*60,0) - SUMPRODUCT( (FRACAS!$K$5:$K$9999=OH$2) * IFERROR(FRACAS!$AN$5:$AN$9999,0) ) ) / IFERROR($ND312/FRACAS!$AY$1*60,0), 1 )))</f>
        <v/>
      </c>
      <c r="OI312" s="347" t="str" cm="1">
        <f t="array" ref="OI312">IF($ND312=0,"",(IFERROR( (IFERROR($ND312/FRACAS!$AY$1*60,0) - SUMPRODUCT( (FRACAS!$K$5:$K$9999=OI$2) * IFERROR(FRACAS!$AN$5:$AN$9999,0) ) ) / IFERROR($ND312/FRACAS!$AY$1*60,0), 1 )))</f>
        <v/>
      </c>
      <c r="OJ312" s="347" t="str" cm="1">
        <f t="array" ref="OJ312">IF($ND312=0,"",(IFERROR( (IFERROR($ND312/FRACAS!$AY$1*60,0) - SUMPRODUCT( (FRACAS!$K$5:$K$9999=OJ$2) * IFERROR(FRACAS!$AN$5:$AN$9999,0) ) ) / IFERROR($ND312/FRACAS!$AY$1*60,0), 1 )))</f>
        <v/>
      </c>
      <c r="OK312" s="347" t="str" cm="1">
        <f t="array" ref="OK312">IF($ND312=0,"",(IFERROR( (IFERROR($ND312/FRACAS!$AY$1*60,0) - SUMPRODUCT( (FRACAS!$K$5:$K$9999=OK$2) * IFERROR(FRACAS!$AN$5:$AN$9999,0) ) ) / IFERROR($ND312/FRACAS!$AY$1*60,0), 1 )))</f>
        <v/>
      </c>
      <c r="OL312" s="347" t="str" cm="1">
        <f t="array" ref="OL312">IF($ND312=0,"",(IFERROR( (IFERROR($ND312/FRACAS!$AY$1*60,0) - SUMPRODUCT( (FRACAS!$K$5:$K$9999=OL$2) * IFERROR(FRACAS!$AN$5:$AN$9999,0) ) ) / IFERROR($ND312/FRACAS!$AY$1*60,0), 1 )))</f>
        <v/>
      </c>
      <c r="OM312" s="347" t="str" cm="1">
        <f t="array" ref="OM312">IF($ND312=0,"",(IFERROR( (IFERROR($ND312/FRACAS!$AY$1*60,0) - SUMPRODUCT( (FRACAS!$K$5:$K$9999=OM$2) * IFERROR(FRACAS!$AN$5:$AN$9999,0) ) ) / IFERROR($ND312/FRACAS!$AY$1*60,0), 1 )))</f>
        <v/>
      </c>
      <c r="ON312" s="347" t="str" cm="1">
        <f t="array" ref="ON312">IF($ND312=0,"",(IFERROR( (IFERROR($ND312/FRACAS!$AY$1*60,0) - SUMPRODUCT( (FRACAS!$K$5:$K$9999=ON$2) * IFERROR(FRACAS!$AN$5:$AN$9999,0) ) ) / IFERROR($ND312/FRACAS!$AY$1*60,0), 1 )))</f>
        <v/>
      </c>
    </row>
    <row r="313" spans="2:404" ht="15" customHeight="1">
      <c r="B313" s="301" t="s">
        <v>263</v>
      </c>
      <c r="C313" s="302">
        <v>47417</v>
      </c>
      <c r="D313" s="279"/>
      <c r="E313" s="279"/>
      <c r="F313" s="279"/>
      <c r="G313" s="279"/>
      <c r="H313" s="279"/>
      <c r="I313" s="279"/>
      <c r="J313" s="279"/>
      <c r="K313" s="279"/>
      <c r="L313" s="279"/>
      <c r="M313" s="280"/>
      <c r="N313" s="305"/>
      <c r="O313" s="279"/>
      <c r="P313" s="279"/>
      <c r="Q313" s="279"/>
      <c r="R313" s="279"/>
      <c r="S313" s="279"/>
      <c r="T313" s="279"/>
      <c r="U313" s="279"/>
      <c r="V313" s="279"/>
      <c r="W313" s="279"/>
      <c r="X313" s="279"/>
      <c r="Y313" s="279"/>
      <c r="Z313" s="279"/>
      <c r="AA313" s="279"/>
      <c r="AB313" s="279"/>
      <c r="AC313" s="279"/>
      <c r="AD313" s="279"/>
      <c r="AE313" s="279"/>
      <c r="AF313" s="279"/>
      <c r="AG313" s="279"/>
      <c r="AH313" s="279"/>
      <c r="AI313" s="279"/>
      <c r="AJ313" s="279"/>
      <c r="AK313" s="279"/>
      <c r="AL313" s="279"/>
      <c r="AM313" s="279"/>
      <c r="AN313" s="279"/>
      <c r="AO313" s="279"/>
      <c r="AP313" s="279"/>
      <c r="AQ313" s="279"/>
      <c r="AR313" s="279"/>
      <c r="AS313" s="279"/>
      <c r="AT313" s="279"/>
      <c r="AU313" s="279"/>
      <c r="AV313" s="279"/>
      <c r="AW313" s="279"/>
      <c r="AX313" s="279"/>
      <c r="AY313" s="279"/>
      <c r="AZ313" s="279"/>
      <c r="BA313" s="280"/>
      <c r="BB313" s="266"/>
      <c r="BD313" s="352"/>
      <c r="BE313" s="352"/>
      <c r="BF313" s="352"/>
      <c r="BG313" s="352"/>
      <c r="BH313" s="352"/>
      <c r="BI313" s="352"/>
      <c r="BJ313" s="352"/>
      <c r="BK313" s="352"/>
      <c r="BL313" s="352"/>
      <c r="BM313" s="352"/>
      <c r="BN313" s="352"/>
      <c r="BO313" s="352"/>
      <c r="BP313" s="352"/>
      <c r="BQ313" s="352"/>
      <c r="BR313" s="352"/>
      <c r="BS313" s="352"/>
      <c r="BT313" s="352"/>
      <c r="BU313" s="352"/>
      <c r="BV313" s="352"/>
      <c r="BW313" s="352"/>
      <c r="BX313" s="352"/>
      <c r="BY313" s="352"/>
      <c r="BZ313" s="352"/>
      <c r="CA313" s="352"/>
      <c r="CB313" s="352"/>
      <c r="CC313" s="352"/>
      <c r="CD313" s="352"/>
      <c r="CE313" s="352"/>
      <c r="CF313" s="352"/>
      <c r="CG313" s="352"/>
      <c r="CH313" s="352"/>
      <c r="CI313" s="352"/>
      <c r="CJ313" s="352"/>
      <c r="CK313" s="352"/>
      <c r="CL313" s="352"/>
      <c r="CM313" s="352"/>
      <c r="CN313" s="352"/>
      <c r="CO313" s="352"/>
      <c r="CP313" s="352"/>
      <c r="CQ313" s="352"/>
      <c r="CR313" s="352"/>
      <c r="CS313" s="352"/>
      <c r="CT313" s="352"/>
      <c r="CU313" s="352"/>
      <c r="CV313" s="352"/>
      <c r="CW313" s="352"/>
      <c r="CX313" s="352"/>
      <c r="CY313" s="352"/>
      <c r="CZ313" s="352"/>
      <c r="DA313" s="352"/>
      <c r="DC313" s="266">
        <f t="shared" si="24"/>
        <v>0</v>
      </c>
      <c r="DD313" s="302" t="str">
        <f t="shared" si="25"/>
        <v/>
      </c>
      <c r="DE313" s="328" t="str">
        <f>IF(D313&gt; 0,(COUNTIFS(FRACAS!$B$5:$B$9997, D$4, FRACAS!$D$5:$D$9997, "&lt;="&amp;D313)), "" )</f>
        <v/>
      </c>
      <c r="DF313" s="282" t="str">
        <f>IF(E313&gt; 0,(COUNTIFS(FRACAS!$B$5:$B$9997, E$4, FRACAS!$D$5:$D$9997, "&lt;="&amp;E313)), "" )</f>
        <v/>
      </c>
      <c r="DG313" s="282" t="str">
        <f>IF(F313&gt; 0,(COUNTIFS(FRACAS!$B$5:$B$9997, F$4, FRACAS!$D$5:$D$9997, "&lt;="&amp;F313)), "" )</f>
        <v/>
      </c>
      <c r="DH313" s="282" t="str">
        <f>IF(G313&gt; 0,(COUNTIFS(FRACAS!$B$5:$B$9997, G$4, FRACAS!$D$5:$D$9997, "&lt;="&amp;G313)), "" )</f>
        <v/>
      </c>
      <c r="DI313" s="282" t="str">
        <f>IF(H313&gt; 0,(COUNTIFS(FRACAS!$B$5:$B$9997, H$4, FRACAS!$D$5:$D$9997, "&lt;="&amp;H313)), "" )</f>
        <v/>
      </c>
      <c r="DJ313" s="282" t="str">
        <f>IF(I313&gt; 0,(COUNTIFS(FRACAS!$B$5:$B$9997, I$4, FRACAS!$D$5:$D$9997, "&lt;="&amp;I313)), "" )</f>
        <v/>
      </c>
      <c r="DK313" s="282" t="str">
        <f>IF(J313&gt; 0,(COUNTIFS(FRACAS!$B$5:$B$9997, J$4, FRACAS!$D$5:$D$9997, "&lt;="&amp;J313)), "" )</f>
        <v/>
      </c>
      <c r="DL313" s="282" t="str">
        <f>IF(K313&gt; 0,(COUNTIFS(FRACAS!$B$5:$B$9997, K$4, FRACAS!$D$5:$D$9997, "&lt;="&amp;K313)), "" )</f>
        <v/>
      </c>
      <c r="DM313" s="282" t="str">
        <f>IF(L313&gt; 0,(COUNTIFS(FRACAS!$B$5:$B$9997, L$4, FRACAS!$D$5:$D$9997, "&lt;="&amp;L313)), "" )</f>
        <v/>
      </c>
      <c r="DN313" s="282" t="str">
        <f>IF(M313&gt; 0,(COUNTIFS(FRACAS!$B$5:$B$9997, M$4, FRACAS!$D$5:$D$9997, "&lt;="&amp;M313)), "" )</f>
        <v/>
      </c>
      <c r="DO313" s="308"/>
      <c r="DP313" s="276"/>
      <c r="DQ313" s="276"/>
      <c r="DR313" s="276"/>
      <c r="DS313" s="276"/>
      <c r="DT313" s="276"/>
      <c r="DU313" s="276"/>
      <c r="DV313" s="276"/>
      <c r="DW313" s="276"/>
      <c r="DX313" s="276"/>
      <c r="DY313" s="276"/>
      <c r="DZ313" s="276"/>
      <c r="EA313" s="276"/>
      <c r="EB313" s="276"/>
      <c r="EC313" s="276"/>
      <c r="ED313" s="276"/>
      <c r="EE313" s="276"/>
      <c r="EF313" s="276"/>
      <c r="EG313" s="276"/>
      <c r="EH313" s="276"/>
      <c r="EI313" s="276"/>
      <c r="EJ313" s="276"/>
      <c r="EK313" s="276"/>
      <c r="EL313" s="276"/>
      <c r="EM313" s="276"/>
      <c r="EN313" s="276"/>
      <c r="EO313" s="276"/>
      <c r="EP313" s="276"/>
      <c r="EQ313" s="276"/>
      <c r="ER313" s="276"/>
      <c r="ES313" s="276"/>
      <c r="ET313" s="276"/>
      <c r="EU313" s="276"/>
      <c r="EV313" s="276"/>
      <c r="EW313" s="276"/>
      <c r="EX313" s="276"/>
      <c r="EY313" s="276"/>
      <c r="EZ313" s="276"/>
      <c r="FA313" s="276"/>
      <c r="FB313" s="277"/>
      <c r="JN313" s="310"/>
      <c r="JO313" s="309"/>
      <c r="JP313" s="309"/>
      <c r="JQ313" s="309"/>
      <c r="JR313" s="309"/>
      <c r="JS313" s="309"/>
      <c r="JT313" s="309"/>
      <c r="JU313" s="309"/>
      <c r="JV313" s="309"/>
      <c r="JW313" s="309"/>
      <c r="JX313" s="309"/>
      <c r="JY313" s="309"/>
      <c r="JZ313" s="309"/>
      <c r="KA313" s="309"/>
      <c r="KB313" s="309"/>
      <c r="KC313" s="309"/>
      <c r="KD313" s="309"/>
      <c r="KE313" s="309"/>
      <c r="KF313" s="309"/>
      <c r="KG313" s="309"/>
      <c r="KH313" s="309"/>
      <c r="KI313" s="309"/>
      <c r="KJ313" s="309"/>
      <c r="KK313" s="309"/>
      <c r="KL313" s="309"/>
      <c r="KM313" s="309"/>
      <c r="KN313" s="309"/>
      <c r="KO313" s="309"/>
      <c r="KP313" s="309"/>
      <c r="KQ313" s="309"/>
      <c r="KR313" s="309"/>
      <c r="KS313" s="309"/>
      <c r="KT313" s="309"/>
      <c r="KU313" s="309"/>
      <c r="KV313" s="309"/>
      <c r="KW313" s="309"/>
      <c r="KX313" s="309"/>
      <c r="KY313" s="309"/>
      <c r="KZ313" s="309"/>
      <c r="LA313" s="309"/>
      <c r="LC313" s="302" t="str">
        <f t="shared" si="27"/>
        <v/>
      </c>
      <c r="LD313" s="354" t="str" cm="1">
        <f t="array" ref="LD313">IFERROR(
    (((D313/FRACAS!$AY$1)*60))
    /
    (((D313/FRACAS!$AY$1)*60) + SUMPRODUCT((FRACAS!$B$5:$B$9997=D$4)*(FRACAS!$D$5:$D$9997&lt;=D313)*(IFERROR(FRACAS!$AM$5:$AM$9997,0)))
    ),"")</f>
        <v/>
      </c>
      <c r="LE313" s="354" t="str" cm="1">
        <f t="array" ref="LE313">IFERROR(
    (((E313/FRACAS!$AY$1)*60))
    /
    (((E313/FRACAS!$AY$1)*60) + SUMPRODUCT((FRACAS!$B$5:$B$9997=E$4)*(FRACAS!$D$5:$D$9997&lt;=E313)*(IFERROR(FRACAS!$AM$5:$AM$9997,0)))
    ),"")</f>
        <v/>
      </c>
      <c r="LF313" s="354" t="str" cm="1">
        <f t="array" ref="LF313">IFERROR(
    (((F313/FRACAS!$AY$1)*60))
    /
    (((F313/FRACAS!$AY$1)*60) + SUMPRODUCT((FRACAS!$B$5:$B$9997=F$4)*(FRACAS!$D$5:$D$9997&lt;=F313)*(IFERROR(FRACAS!$AM$5:$AM$9997,0)))
    ),"")</f>
        <v/>
      </c>
      <c r="LG313" s="354" t="str" cm="1">
        <f t="array" ref="LG313">IFERROR(
    (((G313/FRACAS!$AY$1)*60))
    /
    (((G313/FRACAS!$AY$1)*60) + SUMPRODUCT((FRACAS!$B$5:$B$9997=G$4)*(FRACAS!$D$5:$D$9997&lt;=G313)*(IFERROR(FRACAS!$AM$5:$AM$9997,0)))
    ),"")</f>
        <v/>
      </c>
      <c r="LH313" s="354" t="str" cm="1">
        <f t="array" ref="LH313">IFERROR(
    (((H313/FRACAS!$AY$1)*60))
    /
    (((H313/FRACAS!$AY$1)*60) + SUMPRODUCT((FRACAS!$B$5:$B$9997=H$4)*(FRACAS!$D$5:$D$9997&lt;=H313)*(IFERROR(FRACAS!$AM$5:$AM$9997,0)))
    ),"")</f>
        <v/>
      </c>
      <c r="LI313" s="354" t="str" cm="1">
        <f t="array" ref="LI313">IFERROR(
    (((I313/FRACAS!$AY$1)*60))
    /
    (((I313/FRACAS!$AY$1)*60) + SUMPRODUCT((FRACAS!$B$5:$B$9997=I$4)*(FRACAS!$D$5:$D$9997&lt;=I313)*(IFERROR(FRACAS!$AM$5:$AM$9997,0)))
    ),"")</f>
        <v/>
      </c>
      <c r="LJ313" s="354" t="str" cm="1">
        <f t="array" ref="LJ313">IFERROR(
    (((J313/FRACAS!$AY$1)*60))
    /
    (((J313/FRACAS!$AY$1)*60) + SUMPRODUCT((FRACAS!$B$5:$B$9997=J$4)*(FRACAS!$D$5:$D$9997&lt;=J313)*(IFERROR(FRACAS!$AM$5:$AM$9997,0)))
    ),"")</f>
        <v/>
      </c>
      <c r="LK313" s="354" t="str" cm="1">
        <f t="array" ref="LK313">IFERROR(
    (((K313/FRACAS!$AY$1)*60))
    /
    (((K313/FRACAS!$AY$1)*60) + SUMPRODUCT((FRACAS!$B$5:$B$9997=K$4)*(FRACAS!$D$5:$D$9997&lt;=K313)*(IFERROR(FRACAS!$AM$5:$AM$9997,0)))
    ),"")</f>
        <v/>
      </c>
      <c r="LL313" s="354" t="str" cm="1">
        <f t="array" ref="LL313">IFERROR(
    (((L313/FRACAS!$AY$1)*60))
    /
    (((L313/FRACAS!$AY$1)*60) + SUMPRODUCT((FRACAS!$B$5:$B$9997=L$4)*(FRACAS!$D$5:$D$9997&lt;=L313)*(IFERROR(FRACAS!$AM$5:$AM$9997,0)))
    ),"")</f>
        <v/>
      </c>
      <c r="LM313" s="354" t="str" cm="1">
        <f t="array" ref="LM313">IFERROR(
    (((M313/FRACAS!$AY$1)*60))
    /
    (((M313/FRACAS!$AY$1)*60) + SUMPRODUCT((FRACAS!$B$5:$B$9997=M$4)*(FRACAS!$D$5:$D$9997&lt;=M313)*(IFERROR(FRACAS!$AM$5:$AM$9997,0)))
    ),"")</f>
        <v/>
      </c>
      <c r="LN313" s="308"/>
      <c r="LO313" s="276"/>
      <c r="LP313" s="276"/>
      <c r="LQ313" s="276"/>
      <c r="LR313" s="276"/>
      <c r="LS313" s="276"/>
      <c r="LT313" s="276"/>
      <c r="LU313" s="276"/>
      <c r="LV313" s="276"/>
      <c r="LW313" s="276"/>
      <c r="LX313" s="276"/>
      <c r="LY313" s="276"/>
      <c r="LZ313" s="276"/>
      <c r="MA313" s="276"/>
      <c r="MB313" s="276"/>
      <c r="MC313" s="276"/>
      <c r="MD313" s="276"/>
      <c r="ME313" s="276"/>
      <c r="MF313" s="276"/>
      <c r="MG313" s="276"/>
      <c r="MH313" s="276"/>
      <c r="MI313" s="276"/>
      <c r="MJ313" s="276"/>
      <c r="MK313" s="276"/>
      <c r="ML313" s="276"/>
      <c r="MM313" s="276"/>
      <c r="MN313" s="276"/>
      <c r="MO313" s="276"/>
      <c r="MP313" s="276"/>
      <c r="MQ313" s="276"/>
      <c r="MR313" s="276"/>
      <c r="MS313" s="276"/>
      <c r="MT313" s="276"/>
      <c r="MU313" s="276"/>
      <c r="MV313" s="276"/>
      <c r="MW313" s="276"/>
      <c r="MX313" s="276"/>
      <c r="MY313" s="276"/>
      <c r="MZ313" s="276"/>
      <c r="NA313" s="277"/>
      <c r="ND313" s="345">
        <f t="shared" si="28"/>
        <v>0</v>
      </c>
      <c r="NE313" s="346" t="str">
        <f t="shared" si="26"/>
        <v/>
      </c>
      <c r="NF313" s="347" t="str" cm="1">
        <f t="array" ref="NF313">IF($ND313=0,"",(IFERROR( (IFERROR($ND313/FRACAS!$AY$1*60,0) - SUMPRODUCT( (FRACAS!$K$5:$K$9999=NF$2) * IFERROR(FRACAS!$AN$5:$AN$9999,0) ) ) / IFERROR($ND313/FRACAS!$AY$1*60,0), 1 )))</f>
        <v/>
      </c>
      <c r="NG313" s="347" t="str" cm="1">
        <f t="array" ref="NG313">IF($ND313=0,"",(IFERROR( (IFERROR($ND313/FRACAS!$AY$1*60,0) - SUMPRODUCT( (FRACAS!$K$5:$K$9999=NG$2) * IFERROR(FRACAS!$AN$5:$AN$9999,0) ) ) / IFERROR($ND313/FRACAS!$AY$1*60,0), 1 )))</f>
        <v/>
      </c>
      <c r="NH313" s="347" t="str" cm="1">
        <f t="array" ref="NH313">IF($ND313=0,"",(IFERROR( (IFERROR($ND313/FRACAS!$AY$1*60,0) - SUMPRODUCT( (FRACAS!$K$5:$K$9999=NH$2) * IFERROR(FRACAS!$AN$5:$AN$9999,0) ) ) / IFERROR($ND313/FRACAS!$AY$1*60,0), 1 )))</f>
        <v/>
      </c>
      <c r="NI313" s="347" t="str" cm="1">
        <f t="array" ref="NI313">IF($ND313=0,"",(IFERROR( (IFERROR($ND313/FRACAS!$AY$1*60,0) - SUMPRODUCT( (FRACAS!$K$5:$K$9999=NI$2) * IFERROR(FRACAS!$AN$5:$AN$9999,0) ) ) / IFERROR($ND313/FRACAS!$AY$1*60,0), 1 )))</f>
        <v/>
      </c>
      <c r="NJ313" s="347" t="str" cm="1">
        <f t="array" ref="NJ313">IF($ND313=0,"",(IFERROR( (IFERROR($ND313/FRACAS!$AY$1*60,0) - SUMPRODUCT( (FRACAS!$K$5:$K$9999=NJ$2) * IFERROR(FRACAS!$AN$5:$AN$9999,0) ) ) / IFERROR($ND313/FRACAS!$AY$1*60,0), 1 )))</f>
        <v/>
      </c>
      <c r="NK313" s="347" t="str" cm="1">
        <f t="array" ref="NK313">IF($ND313=0,"",(IFERROR( (IFERROR($ND313/FRACAS!$AY$1*60,0) - SUMPRODUCT( (FRACAS!$K$5:$K$9999=NK$2) * IFERROR(FRACAS!$AN$5:$AN$9999,0) ) ) / IFERROR($ND313/FRACAS!$AY$1*60,0), 1 )))</f>
        <v/>
      </c>
      <c r="NL313" s="347" t="str" cm="1">
        <f t="array" ref="NL313">IF($ND313=0,"",(IFERROR( (IFERROR($ND313/FRACAS!$AY$1*60,0) - SUMPRODUCT( (FRACAS!$K$5:$K$9999=NL$2) * IFERROR(FRACAS!$AN$5:$AN$9999,0) ) ) / IFERROR($ND313/FRACAS!$AY$1*60,0), 1 )))</f>
        <v/>
      </c>
      <c r="NM313" s="347" t="str" cm="1">
        <f t="array" ref="NM313">IF($ND313=0,"",(IFERROR( (IFERROR($ND313/FRACAS!$AY$1*60,0) - SUMPRODUCT( (FRACAS!$K$5:$K$9999=NM$2) * IFERROR(FRACAS!$AN$5:$AN$9999,0) ) ) / IFERROR($ND313/FRACAS!$AY$1*60,0), 1 )))</f>
        <v/>
      </c>
      <c r="NN313" s="347" t="str" cm="1">
        <f t="array" ref="NN313">IF($ND313=0,"",(IFERROR( (IFERROR($ND313/FRACAS!$AY$1*60,0) - SUMPRODUCT( (FRACAS!$K$5:$K$9999=NN$2) * IFERROR(FRACAS!$AN$5:$AN$9999,0) ) ) / IFERROR($ND313/FRACAS!$AY$1*60,0), 1 )))</f>
        <v/>
      </c>
      <c r="NO313" s="347" t="str" cm="1">
        <f t="array" ref="NO313">IF($ND313=0,"",(IFERROR( (IFERROR($ND313/FRACAS!$AY$1*60,0) - SUMPRODUCT( (FRACAS!$K$5:$K$9999=NO$2) * IFERROR(FRACAS!$AN$5:$AN$9999,0) ) ) / IFERROR($ND313/FRACAS!$AY$1*60,0), 1 )))</f>
        <v/>
      </c>
      <c r="NP313" s="347" t="str" cm="1">
        <f t="array" ref="NP313">IF($ND313=0,"",(IFERROR( (IFERROR($ND313/FRACAS!$AY$1*60,0) - SUMPRODUCT( (FRACAS!$K$5:$K$9999=NP$2) * IFERROR(FRACAS!$AN$5:$AN$9999,0) ) ) / IFERROR($ND313/FRACAS!$AY$1*60,0), 1 )))</f>
        <v/>
      </c>
      <c r="NQ313" s="347" t="str" cm="1">
        <f t="array" ref="NQ313">IF($ND313=0,"",(IFERROR( (IFERROR($ND313/FRACAS!$AY$1*60,0) - SUMPRODUCT( (FRACAS!$K$5:$K$9999=NQ$2) * IFERROR(FRACAS!$AN$5:$AN$9999,0) ) ) / IFERROR($ND313/FRACAS!$AY$1*60,0), 1 )))</f>
        <v/>
      </c>
      <c r="NR313" s="347" t="str" cm="1">
        <f t="array" ref="NR313">IF($ND313=0,"",(IFERROR( (IFERROR($ND313/FRACAS!$AY$1*60,0) - SUMPRODUCT( (FRACAS!$K$5:$K$9999=NR$2) * IFERROR(FRACAS!$AN$5:$AN$9999,0) ) ) / IFERROR($ND313/FRACAS!$AY$1*60,0), 1 )))</f>
        <v/>
      </c>
      <c r="NS313" s="347" t="str" cm="1">
        <f t="array" ref="NS313">IF($ND313=0,"",(IFERROR( (IFERROR($ND313/FRACAS!$AY$1*60,0) - SUMPRODUCT( (FRACAS!$K$5:$K$9999=NS$2) * IFERROR(FRACAS!$AN$5:$AN$9999,0) ) ) / IFERROR($ND313/FRACAS!$AY$1*60,0), 1 )))</f>
        <v/>
      </c>
      <c r="NT313" s="347" t="str" cm="1">
        <f t="array" ref="NT313">IF($ND313=0,"",(IFERROR( (IFERROR($ND313/FRACAS!$AY$1*60,0) - SUMPRODUCT( (FRACAS!$K$5:$K$9999=NT$2) * IFERROR(FRACAS!$AN$5:$AN$9999,0) ) ) / IFERROR($ND313/FRACAS!$AY$1*60,0), 1 )))</f>
        <v/>
      </c>
      <c r="NU313" s="347" t="str" cm="1">
        <f t="array" ref="NU313">IF($ND313=0,"",(IFERROR( (IFERROR($ND313/FRACAS!$AY$1*60,0) - SUMPRODUCT( (FRACAS!$K$5:$K$9999=NU$2) * IFERROR(FRACAS!$AN$5:$AN$9999,0) ) ) / IFERROR($ND313/FRACAS!$AY$1*60,0), 1 )))</f>
        <v/>
      </c>
      <c r="NV313" s="347" t="str" cm="1">
        <f t="array" ref="NV313">IF($ND313=0,"",(IFERROR( (IFERROR($ND313/FRACAS!$AY$1*60,0) - SUMPRODUCT( (FRACAS!$K$5:$K$9999=NV$2) * IFERROR(FRACAS!$AN$5:$AN$9999,0) ) ) / IFERROR($ND313/FRACAS!$AY$1*60,0), 1 )))</f>
        <v/>
      </c>
      <c r="NW313" s="347" t="str" cm="1">
        <f t="array" ref="NW313">IF($ND313=0,"",(IFERROR( (IFERROR($ND313/FRACAS!$AY$1*60,0) - SUMPRODUCT( (FRACAS!$K$5:$K$9999=NW$2) * IFERROR(FRACAS!$AN$5:$AN$9999,0) ) ) / IFERROR($ND313/FRACAS!$AY$1*60,0), 1 )))</f>
        <v/>
      </c>
      <c r="NX313" s="347" t="str" cm="1">
        <f t="array" ref="NX313">IF($ND313=0,"",(IFERROR( (IFERROR($ND313/FRACAS!$AY$1*60,0) - SUMPRODUCT( (FRACAS!$K$5:$K$9999=NX$2) * IFERROR(FRACAS!$AN$5:$AN$9999,0) ) ) / IFERROR($ND313/FRACAS!$AY$1*60,0), 1 )))</f>
        <v/>
      </c>
      <c r="NY313" s="347" t="str" cm="1">
        <f t="array" ref="NY313">IF($ND313=0,"",(IFERROR( (IFERROR($ND313/FRACAS!$AY$1*60,0) - SUMPRODUCT( (FRACAS!$K$5:$K$9999=NY$2) * IFERROR(FRACAS!$AN$5:$AN$9999,0) ) ) / IFERROR($ND313/FRACAS!$AY$1*60,0), 1 )))</f>
        <v/>
      </c>
      <c r="NZ313" s="347" t="str" cm="1">
        <f t="array" ref="NZ313">IF($ND313=0,"",(IFERROR( (IFERROR($ND313/FRACAS!$AY$1*60,0) - SUMPRODUCT( (FRACAS!$K$5:$K$9999=NZ$2) * IFERROR(FRACAS!$AN$5:$AN$9999,0) ) ) / IFERROR($ND313/FRACAS!$AY$1*60,0), 1 )))</f>
        <v/>
      </c>
      <c r="OA313" s="347" t="str" cm="1">
        <f t="array" ref="OA313">IF($ND313=0,"",(IFERROR( (IFERROR($ND313/FRACAS!$AY$1*60,0) - SUMPRODUCT( (FRACAS!$K$5:$K$9999=OA$2) * IFERROR(FRACAS!$AN$5:$AN$9999,0) ) ) / IFERROR($ND313/FRACAS!$AY$1*60,0), 1 )))</f>
        <v/>
      </c>
      <c r="OB313" s="347" t="str" cm="1">
        <f t="array" ref="OB313">IF($ND313=0,"",(IFERROR( (IFERROR($ND313/FRACAS!$AY$1*60,0) - SUMPRODUCT( (FRACAS!$K$5:$K$9999=OB$2) * IFERROR(FRACAS!$AN$5:$AN$9999,0) ) ) / IFERROR($ND313/FRACAS!$AY$1*60,0), 1 )))</f>
        <v/>
      </c>
      <c r="OC313" s="347" t="str" cm="1">
        <f t="array" ref="OC313">IF($ND313=0,"",(IFERROR( (IFERROR($ND313/FRACAS!$AY$1*60,0) - SUMPRODUCT( (FRACAS!$K$5:$K$9999=OC$2) * IFERROR(FRACAS!$AN$5:$AN$9999,0) ) ) / IFERROR($ND313/FRACAS!$AY$1*60,0), 1 )))</f>
        <v/>
      </c>
      <c r="OD313" s="347" t="str" cm="1">
        <f t="array" ref="OD313">IF($ND313=0,"",(IFERROR( (IFERROR($ND313/FRACAS!$AY$1*60,0) - SUMPRODUCT( (FRACAS!$K$5:$K$9999=OD$2) * IFERROR(FRACAS!$AN$5:$AN$9999,0) ) ) / IFERROR($ND313/FRACAS!$AY$1*60,0), 1 )))</f>
        <v/>
      </c>
      <c r="OE313" s="347" t="str" cm="1">
        <f t="array" ref="OE313">IF($ND313=0,"",(IFERROR( (IFERROR($ND313/FRACAS!$AY$1*60,0) - SUMPRODUCT( (FRACAS!$K$5:$K$9999=OE$2) * IFERROR(FRACAS!$AN$5:$AN$9999,0) ) ) / IFERROR($ND313/FRACAS!$AY$1*60,0), 1 )))</f>
        <v/>
      </c>
      <c r="OF313" s="347" t="str" cm="1">
        <f t="array" ref="OF313">IF($ND313=0,"",(IFERROR( (IFERROR($ND313/FRACAS!$AY$1*60,0) - SUMPRODUCT( (FRACAS!$K$5:$K$9999=OF$2) * IFERROR(FRACAS!$AN$5:$AN$9999,0) ) ) / IFERROR($ND313/FRACAS!$AY$1*60,0), 1 )))</f>
        <v/>
      </c>
      <c r="OG313" s="347" t="str" cm="1">
        <f t="array" ref="OG313">IF($ND313=0,"",(IFERROR( (IFERROR($ND313/FRACAS!$AY$1*60,0) - SUMPRODUCT( (FRACAS!$K$5:$K$9999=OG$2) * IFERROR(FRACAS!$AN$5:$AN$9999,0) ) ) / IFERROR($ND313/FRACAS!$AY$1*60,0), 1 )))</f>
        <v/>
      </c>
      <c r="OH313" s="347" t="str" cm="1">
        <f t="array" ref="OH313">IF($ND313=0,"",(IFERROR( (IFERROR($ND313/FRACAS!$AY$1*60,0) - SUMPRODUCT( (FRACAS!$K$5:$K$9999=OH$2) * IFERROR(FRACAS!$AN$5:$AN$9999,0) ) ) / IFERROR($ND313/FRACAS!$AY$1*60,0), 1 )))</f>
        <v/>
      </c>
      <c r="OI313" s="347" t="str" cm="1">
        <f t="array" ref="OI313">IF($ND313=0,"",(IFERROR( (IFERROR($ND313/FRACAS!$AY$1*60,0) - SUMPRODUCT( (FRACAS!$K$5:$K$9999=OI$2) * IFERROR(FRACAS!$AN$5:$AN$9999,0) ) ) / IFERROR($ND313/FRACAS!$AY$1*60,0), 1 )))</f>
        <v/>
      </c>
      <c r="OJ313" s="347" t="str" cm="1">
        <f t="array" ref="OJ313">IF($ND313=0,"",(IFERROR( (IFERROR($ND313/FRACAS!$AY$1*60,0) - SUMPRODUCT( (FRACAS!$K$5:$K$9999=OJ$2) * IFERROR(FRACAS!$AN$5:$AN$9999,0) ) ) / IFERROR($ND313/FRACAS!$AY$1*60,0), 1 )))</f>
        <v/>
      </c>
      <c r="OK313" s="347" t="str" cm="1">
        <f t="array" ref="OK313">IF($ND313=0,"",(IFERROR( (IFERROR($ND313/FRACAS!$AY$1*60,0) - SUMPRODUCT( (FRACAS!$K$5:$K$9999=OK$2) * IFERROR(FRACAS!$AN$5:$AN$9999,0) ) ) / IFERROR($ND313/FRACAS!$AY$1*60,0), 1 )))</f>
        <v/>
      </c>
      <c r="OL313" s="347" t="str" cm="1">
        <f t="array" ref="OL313">IF($ND313=0,"",(IFERROR( (IFERROR($ND313/FRACAS!$AY$1*60,0) - SUMPRODUCT( (FRACAS!$K$5:$K$9999=OL$2) * IFERROR(FRACAS!$AN$5:$AN$9999,0) ) ) / IFERROR($ND313/FRACAS!$AY$1*60,0), 1 )))</f>
        <v/>
      </c>
      <c r="OM313" s="347" t="str" cm="1">
        <f t="array" ref="OM313">IF($ND313=0,"",(IFERROR( (IFERROR($ND313/FRACAS!$AY$1*60,0) - SUMPRODUCT( (FRACAS!$K$5:$K$9999=OM$2) * IFERROR(FRACAS!$AN$5:$AN$9999,0) ) ) / IFERROR($ND313/FRACAS!$AY$1*60,0), 1 )))</f>
        <v/>
      </c>
      <c r="ON313" s="347" t="str" cm="1">
        <f t="array" ref="ON313">IF($ND313=0,"",(IFERROR( (IFERROR($ND313/FRACAS!$AY$1*60,0) - SUMPRODUCT( (FRACAS!$K$5:$K$9999=ON$2) * IFERROR(FRACAS!$AN$5:$AN$9999,0) ) ) / IFERROR($ND313/FRACAS!$AY$1*60,0), 1 )))</f>
        <v/>
      </c>
    </row>
    <row r="314" spans="2:404" ht="15" customHeight="1">
      <c r="B314" s="301" t="s">
        <v>264</v>
      </c>
      <c r="C314" s="302">
        <v>47424</v>
      </c>
      <c r="D314" s="279"/>
      <c r="E314" s="279"/>
      <c r="F314" s="279"/>
      <c r="G314" s="279"/>
      <c r="H314" s="279"/>
      <c r="I314" s="279"/>
      <c r="J314" s="279"/>
      <c r="K314" s="279"/>
      <c r="L314" s="279"/>
      <c r="M314" s="280"/>
      <c r="N314" s="305"/>
      <c r="O314" s="279"/>
      <c r="P314" s="279"/>
      <c r="Q314" s="279"/>
      <c r="R314" s="279"/>
      <c r="S314" s="279"/>
      <c r="T314" s="279"/>
      <c r="U314" s="279"/>
      <c r="V314" s="279"/>
      <c r="W314" s="279"/>
      <c r="X314" s="279"/>
      <c r="Y314" s="279"/>
      <c r="Z314" s="279"/>
      <c r="AA314" s="279"/>
      <c r="AB314" s="279"/>
      <c r="AC314" s="279"/>
      <c r="AD314" s="279"/>
      <c r="AE314" s="279"/>
      <c r="AF314" s="279"/>
      <c r="AG314" s="279"/>
      <c r="AH314" s="279"/>
      <c r="AI314" s="279"/>
      <c r="AJ314" s="279"/>
      <c r="AK314" s="279"/>
      <c r="AL314" s="279"/>
      <c r="AM314" s="279"/>
      <c r="AN314" s="279"/>
      <c r="AO314" s="279"/>
      <c r="AP314" s="279"/>
      <c r="AQ314" s="279"/>
      <c r="AR314" s="279"/>
      <c r="AS314" s="279"/>
      <c r="AT314" s="279"/>
      <c r="AU314" s="279"/>
      <c r="AV314" s="279"/>
      <c r="AW314" s="279"/>
      <c r="AX314" s="279"/>
      <c r="AY314" s="279"/>
      <c r="AZ314" s="279"/>
      <c r="BA314" s="280"/>
      <c r="BB314" s="266"/>
      <c r="BD314" s="352"/>
      <c r="BE314" s="352"/>
      <c r="BF314" s="352"/>
      <c r="BG314" s="352"/>
      <c r="BH314" s="352"/>
      <c r="BI314" s="352"/>
      <c r="BJ314" s="352"/>
      <c r="BK314" s="352"/>
      <c r="BL314" s="352"/>
      <c r="BM314" s="352"/>
      <c r="BN314" s="352"/>
      <c r="BO314" s="352"/>
      <c r="BP314" s="352"/>
      <c r="BQ314" s="352"/>
      <c r="BR314" s="352"/>
      <c r="BS314" s="352"/>
      <c r="BT314" s="352"/>
      <c r="BU314" s="352"/>
      <c r="BV314" s="352"/>
      <c r="BW314" s="352"/>
      <c r="BX314" s="352"/>
      <c r="BY314" s="352"/>
      <c r="BZ314" s="352"/>
      <c r="CA314" s="352"/>
      <c r="CB314" s="352"/>
      <c r="CC314" s="352"/>
      <c r="CD314" s="352"/>
      <c r="CE314" s="352"/>
      <c r="CF314" s="352"/>
      <c r="CG314" s="352"/>
      <c r="CH314" s="352"/>
      <c r="CI314" s="352"/>
      <c r="CJ314" s="352"/>
      <c r="CK314" s="352"/>
      <c r="CL314" s="352"/>
      <c r="CM314" s="352"/>
      <c r="CN314" s="352"/>
      <c r="CO314" s="352"/>
      <c r="CP314" s="352"/>
      <c r="CQ314" s="352"/>
      <c r="CR314" s="352"/>
      <c r="CS314" s="352"/>
      <c r="CT314" s="352"/>
      <c r="CU314" s="352"/>
      <c r="CV314" s="352"/>
      <c r="CW314" s="352"/>
      <c r="CX314" s="352"/>
      <c r="CY314" s="352"/>
      <c r="CZ314" s="352"/>
      <c r="DA314" s="352"/>
      <c r="DC314" s="266">
        <f t="shared" si="24"/>
        <v>0</v>
      </c>
      <c r="DD314" s="302" t="str">
        <f t="shared" si="25"/>
        <v/>
      </c>
      <c r="DE314" s="328" t="str">
        <f>IF(D314&gt; 0,(COUNTIFS(FRACAS!$B$5:$B$9997, D$4, FRACAS!$D$5:$D$9997, "&lt;="&amp;D314)), "" )</f>
        <v/>
      </c>
      <c r="DF314" s="282" t="str">
        <f>IF(E314&gt; 0,(COUNTIFS(FRACAS!$B$5:$B$9997, E$4, FRACAS!$D$5:$D$9997, "&lt;="&amp;E314)), "" )</f>
        <v/>
      </c>
      <c r="DG314" s="282" t="str">
        <f>IF(F314&gt; 0,(COUNTIFS(FRACAS!$B$5:$B$9997, F$4, FRACAS!$D$5:$D$9997, "&lt;="&amp;F314)), "" )</f>
        <v/>
      </c>
      <c r="DH314" s="282" t="str">
        <f>IF(G314&gt; 0,(COUNTIFS(FRACAS!$B$5:$B$9997, G$4, FRACAS!$D$5:$D$9997, "&lt;="&amp;G314)), "" )</f>
        <v/>
      </c>
      <c r="DI314" s="282" t="str">
        <f>IF(H314&gt; 0,(COUNTIFS(FRACAS!$B$5:$B$9997, H$4, FRACAS!$D$5:$D$9997, "&lt;="&amp;H314)), "" )</f>
        <v/>
      </c>
      <c r="DJ314" s="282" t="str">
        <f>IF(I314&gt; 0,(COUNTIFS(FRACAS!$B$5:$B$9997, I$4, FRACAS!$D$5:$D$9997, "&lt;="&amp;I314)), "" )</f>
        <v/>
      </c>
      <c r="DK314" s="282" t="str">
        <f>IF(J314&gt; 0,(COUNTIFS(FRACAS!$B$5:$B$9997, J$4, FRACAS!$D$5:$D$9997, "&lt;="&amp;J314)), "" )</f>
        <v/>
      </c>
      <c r="DL314" s="282" t="str">
        <f>IF(K314&gt; 0,(COUNTIFS(FRACAS!$B$5:$B$9997, K$4, FRACAS!$D$5:$D$9997, "&lt;="&amp;K314)), "" )</f>
        <v/>
      </c>
      <c r="DM314" s="282" t="str">
        <f>IF(L314&gt; 0,(COUNTIFS(FRACAS!$B$5:$B$9997, L$4, FRACAS!$D$5:$D$9997, "&lt;="&amp;L314)), "" )</f>
        <v/>
      </c>
      <c r="DN314" s="282" t="str">
        <f>IF(M314&gt; 0,(COUNTIFS(FRACAS!$B$5:$B$9997, M$4, FRACAS!$D$5:$D$9997, "&lt;="&amp;M314)), "" )</f>
        <v/>
      </c>
      <c r="DO314" s="308"/>
      <c r="DP314" s="276"/>
      <c r="DQ314" s="276"/>
      <c r="DR314" s="276"/>
      <c r="DS314" s="276"/>
      <c r="DT314" s="276"/>
      <c r="DU314" s="276"/>
      <c r="DV314" s="276"/>
      <c r="DW314" s="276"/>
      <c r="DX314" s="276"/>
      <c r="DY314" s="276"/>
      <c r="DZ314" s="276"/>
      <c r="EA314" s="276"/>
      <c r="EB314" s="276"/>
      <c r="EC314" s="276"/>
      <c r="ED314" s="276"/>
      <c r="EE314" s="276"/>
      <c r="EF314" s="276"/>
      <c r="EG314" s="276"/>
      <c r="EH314" s="276"/>
      <c r="EI314" s="276"/>
      <c r="EJ314" s="276"/>
      <c r="EK314" s="276"/>
      <c r="EL314" s="276"/>
      <c r="EM314" s="276"/>
      <c r="EN314" s="276"/>
      <c r="EO314" s="276"/>
      <c r="EP314" s="276"/>
      <c r="EQ314" s="276"/>
      <c r="ER314" s="276"/>
      <c r="ES314" s="276"/>
      <c r="ET314" s="276"/>
      <c r="EU314" s="276"/>
      <c r="EV314" s="276"/>
      <c r="EW314" s="276"/>
      <c r="EX314" s="276"/>
      <c r="EY314" s="276"/>
      <c r="EZ314" s="276"/>
      <c r="FA314" s="276"/>
      <c r="FB314" s="277"/>
      <c r="JN314" s="310"/>
      <c r="JO314" s="309"/>
      <c r="JP314" s="309"/>
      <c r="JQ314" s="309"/>
      <c r="JR314" s="309"/>
      <c r="JS314" s="309"/>
      <c r="JT314" s="309"/>
      <c r="JU314" s="309"/>
      <c r="JV314" s="309"/>
      <c r="JW314" s="309"/>
      <c r="JX314" s="309"/>
      <c r="JY314" s="309"/>
      <c r="JZ314" s="309"/>
      <c r="KA314" s="309"/>
      <c r="KB314" s="309"/>
      <c r="KC314" s="309"/>
      <c r="KD314" s="309"/>
      <c r="KE314" s="309"/>
      <c r="KF314" s="309"/>
      <c r="KG314" s="309"/>
      <c r="KH314" s="309"/>
      <c r="KI314" s="309"/>
      <c r="KJ314" s="309"/>
      <c r="KK314" s="309"/>
      <c r="KL314" s="309"/>
      <c r="KM314" s="309"/>
      <c r="KN314" s="309"/>
      <c r="KO314" s="309"/>
      <c r="KP314" s="309"/>
      <c r="KQ314" s="309"/>
      <c r="KR314" s="309"/>
      <c r="KS314" s="309"/>
      <c r="KT314" s="309"/>
      <c r="KU314" s="309"/>
      <c r="KV314" s="309"/>
      <c r="KW314" s="309"/>
      <c r="KX314" s="309"/>
      <c r="KY314" s="309"/>
      <c r="KZ314" s="309"/>
      <c r="LA314" s="309"/>
      <c r="LC314" s="302" t="str">
        <f t="shared" si="27"/>
        <v/>
      </c>
      <c r="LD314" s="354" t="str" cm="1">
        <f t="array" ref="LD314">IFERROR(
    (((D314/FRACAS!$AY$1)*60))
    /
    (((D314/FRACAS!$AY$1)*60) + SUMPRODUCT((FRACAS!$B$5:$B$9997=D$4)*(FRACAS!$D$5:$D$9997&lt;=D314)*(IFERROR(FRACAS!$AM$5:$AM$9997,0)))
    ),"")</f>
        <v/>
      </c>
      <c r="LE314" s="354" t="str" cm="1">
        <f t="array" ref="LE314">IFERROR(
    (((E314/FRACAS!$AY$1)*60))
    /
    (((E314/FRACAS!$AY$1)*60) + SUMPRODUCT((FRACAS!$B$5:$B$9997=E$4)*(FRACAS!$D$5:$D$9997&lt;=E314)*(IFERROR(FRACAS!$AM$5:$AM$9997,0)))
    ),"")</f>
        <v/>
      </c>
      <c r="LF314" s="354" t="str" cm="1">
        <f t="array" ref="LF314">IFERROR(
    (((F314/FRACAS!$AY$1)*60))
    /
    (((F314/FRACAS!$AY$1)*60) + SUMPRODUCT((FRACAS!$B$5:$B$9997=F$4)*(FRACAS!$D$5:$D$9997&lt;=F314)*(IFERROR(FRACAS!$AM$5:$AM$9997,0)))
    ),"")</f>
        <v/>
      </c>
      <c r="LG314" s="354" t="str" cm="1">
        <f t="array" ref="LG314">IFERROR(
    (((G314/FRACAS!$AY$1)*60))
    /
    (((G314/FRACAS!$AY$1)*60) + SUMPRODUCT((FRACAS!$B$5:$B$9997=G$4)*(FRACAS!$D$5:$D$9997&lt;=G314)*(IFERROR(FRACAS!$AM$5:$AM$9997,0)))
    ),"")</f>
        <v/>
      </c>
      <c r="LH314" s="354" t="str" cm="1">
        <f t="array" ref="LH314">IFERROR(
    (((H314/FRACAS!$AY$1)*60))
    /
    (((H314/FRACAS!$AY$1)*60) + SUMPRODUCT((FRACAS!$B$5:$B$9997=H$4)*(FRACAS!$D$5:$D$9997&lt;=H314)*(IFERROR(FRACAS!$AM$5:$AM$9997,0)))
    ),"")</f>
        <v/>
      </c>
      <c r="LI314" s="354" t="str" cm="1">
        <f t="array" ref="LI314">IFERROR(
    (((I314/FRACAS!$AY$1)*60))
    /
    (((I314/FRACAS!$AY$1)*60) + SUMPRODUCT((FRACAS!$B$5:$B$9997=I$4)*(FRACAS!$D$5:$D$9997&lt;=I314)*(IFERROR(FRACAS!$AM$5:$AM$9997,0)))
    ),"")</f>
        <v/>
      </c>
      <c r="LJ314" s="354" t="str" cm="1">
        <f t="array" ref="LJ314">IFERROR(
    (((J314/FRACAS!$AY$1)*60))
    /
    (((J314/FRACAS!$AY$1)*60) + SUMPRODUCT((FRACAS!$B$5:$B$9997=J$4)*(FRACAS!$D$5:$D$9997&lt;=J314)*(IFERROR(FRACAS!$AM$5:$AM$9997,0)))
    ),"")</f>
        <v/>
      </c>
      <c r="LK314" s="354" t="str" cm="1">
        <f t="array" ref="LK314">IFERROR(
    (((K314/FRACAS!$AY$1)*60))
    /
    (((K314/FRACAS!$AY$1)*60) + SUMPRODUCT((FRACAS!$B$5:$B$9997=K$4)*(FRACAS!$D$5:$D$9997&lt;=K314)*(IFERROR(FRACAS!$AM$5:$AM$9997,0)))
    ),"")</f>
        <v/>
      </c>
      <c r="LL314" s="354" t="str" cm="1">
        <f t="array" ref="LL314">IFERROR(
    (((L314/FRACAS!$AY$1)*60))
    /
    (((L314/FRACAS!$AY$1)*60) + SUMPRODUCT((FRACAS!$B$5:$B$9997=L$4)*(FRACAS!$D$5:$D$9997&lt;=L314)*(IFERROR(FRACAS!$AM$5:$AM$9997,0)))
    ),"")</f>
        <v/>
      </c>
      <c r="LM314" s="354" t="str" cm="1">
        <f t="array" ref="LM314">IFERROR(
    (((M314/FRACAS!$AY$1)*60))
    /
    (((M314/FRACAS!$AY$1)*60) + SUMPRODUCT((FRACAS!$B$5:$B$9997=M$4)*(FRACAS!$D$5:$D$9997&lt;=M314)*(IFERROR(FRACAS!$AM$5:$AM$9997,0)))
    ),"")</f>
        <v/>
      </c>
      <c r="LN314" s="308"/>
      <c r="LO314" s="276"/>
      <c r="LP314" s="276"/>
      <c r="LQ314" s="276"/>
      <c r="LR314" s="276"/>
      <c r="LS314" s="276"/>
      <c r="LT314" s="276"/>
      <c r="LU314" s="276"/>
      <c r="LV314" s="276"/>
      <c r="LW314" s="276"/>
      <c r="LX314" s="276"/>
      <c r="LY314" s="276"/>
      <c r="LZ314" s="276"/>
      <c r="MA314" s="276"/>
      <c r="MB314" s="276"/>
      <c r="MC314" s="276"/>
      <c r="MD314" s="276"/>
      <c r="ME314" s="276"/>
      <c r="MF314" s="276"/>
      <c r="MG314" s="276"/>
      <c r="MH314" s="276"/>
      <c r="MI314" s="276"/>
      <c r="MJ314" s="276"/>
      <c r="MK314" s="276"/>
      <c r="ML314" s="276"/>
      <c r="MM314" s="276"/>
      <c r="MN314" s="276"/>
      <c r="MO314" s="276"/>
      <c r="MP314" s="276"/>
      <c r="MQ314" s="276"/>
      <c r="MR314" s="276"/>
      <c r="MS314" s="276"/>
      <c r="MT314" s="276"/>
      <c r="MU314" s="276"/>
      <c r="MV314" s="276"/>
      <c r="MW314" s="276"/>
      <c r="MX314" s="276"/>
      <c r="MY314" s="276"/>
      <c r="MZ314" s="276"/>
      <c r="NA314" s="277"/>
      <c r="ND314" s="345">
        <f t="shared" si="28"/>
        <v>0</v>
      </c>
      <c r="NE314" s="346" t="str">
        <f t="shared" si="26"/>
        <v/>
      </c>
      <c r="NF314" s="347" t="str" cm="1">
        <f t="array" ref="NF314">IF($ND314=0,"",(IFERROR( (IFERROR($ND314/FRACAS!$AY$1*60,0) - SUMPRODUCT( (FRACAS!$K$5:$K$9999=NF$2) * IFERROR(FRACAS!$AN$5:$AN$9999,0) ) ) / IFERROR($ND314/FRACAS!$AY$1*60,0), 1 )))</f>
        <v/>
      </c>
      <c r="NG314" s="347" t="str" cm="1">
        <f t="array" ref="NG314">IF($ND314=0,"",(IFERROR( (IFERROR($ND314/FRACAS!$AY$1*60,0) - SUMPRODUCT( (FRACAS!$K$5:$K$9999=NG$2) * IFERROR(FRACAS!$AN$5:$AN$9999,0) ) ) / IFERROR($ND314/FRACAS!$AY$1*60,0), 1 )))</f>
        <v/>
      </c>
      <c r="NH314" s="347" t="str" cm="1">
        <f t="array" ref="NH314">IF($ND314=0,"",(IFERROR( (IFERROR($ND314/FRACAS!$AY$1*60,0) - SUMPRODUCT( (FRACAS!$K$5:$K$9999=NH$2) * IFERROR(FRACAS!$AN$5:$AN$9999,0) ) ) / IFERROR($ND314/FRACAS!$AY$1*60,0), 1 )))</f>
        <v/>
      </c>
      <c r="NI314" s="347" t="str" cm="1">
        <f t="array" ref="NI314">IF($ND314=0,"",(IFERROR( (IFERROR($ND314/FRACAS!$AY$1*60,0) - SUMPRODUCT( (FRACAS!$K$5:$K$9999=NI$2) * IFERROR(FRACAS!$AN$5:$AN$9999,0) ) ) / IFERROR($ND314/FRACAS!$AY$1*60,0), 1 )))</f>
        <v/>
      </c>
      <c r="NJ314" s="347" t="str" cm="1">
        <f t="array" ref="NJ314">IF($ND314=0,"",(IFERROR( (IFERROR($ND314/FRACAS!$AY$1*60,0) - SUMPRODUCT( (FRACAS!$K$5:$K$9999=NJ$2) * IFERROR(FRACAS!$AN$5:$AN$9999,0) ) ) / IFERROR($ND314/FRACAS!$AY$1*60,0), 1 )))</f>
        <v/>
      </c>
      <c r="NK314" s="347" t="str" cm="1">
        <f t="array" ref="NK314">IF($ND314=0,"",(IFERROR( (IFERROR($ND314/FRACAS!$AY$1*60,0) - SUMPRODUCT( (FRACAS!$K$5:$K$9999=NK$2) * IFERROR(FRACAS!$AN$5:$AN$9999,0) ) ) / IFERROR($ND314/FRACAS!$AY$1*60,0), 1 )))</f>
        <v/>
      </c>
      <c r="NL314" s="347" t="str" cm="1">
        <f t="array" ref="NL314">IF($ND314=0,"",(IFERROR( (IFERROR($ND314/FRACAS!$AY$1*60,0) - SUMPRODUCT( (FRACAS!$K$5:$K$9999=NL$2) * IFERROR(FRACAS!$AN$5:$AN$9999,0) ) ) / IFERROR($ND314/FRACAS!$AY$1*60,0), 1 )))</f>
        <v/>
      </c>
      <c r="NM314" s="347" t="str" cm="1">
        <f t="array" ref="NM314">IF($ND314=0,"",(IFERROR( (IFERROR($ND314/FRACAS!$AY$1*60,0) - SUMPRODUCT( (FRACAS!$K$5:$K$9999=NM$2) * IFERROR(FRACAS!$AN$5:$AN$9999,0) ) ) / IFERROR($ND314/FRACAS!$AY$1*60,0), 1 )))</f>
        <v/>
      </c>
      <c r="NN314" s="347" t="str" cm="1">
        <f t="array" ref="NN314">IF($ND314=0,"",(IFERROR( (IFERROR($ND314/FRACAS!$AY$1*60,0) - SUMPRODUCT( (FRACAS!$K$5:$K$9999=NN$2) * IFERROR(FRACAS!$AN$5:$AN$9999,0) ) ) / IFERROR($ND314/FRACAS!$AY$1*60,0), 1 )))</f>
        <v/>
      </c>
      <c r="NO314" s="347" t="str" cm="1">
        <f t="array" ref="NO314">IF($ND314=0,"",(IFERROR( (IFERROR($ND314/FRACAS!$AY$1*60,0) - SUMPRODUCT( (FRACAS!$K$5:$K$9999=NO$2) * IFERROR(FRACAS!$AN$5:$AN$9999,0) ) ) / IFERROR($ND314/FRACAS!$AY$1*60,0), 1 )))</f>
        <v/>
      </c>
      <c r="NP314" s="347" t="str" cm="1">
        <f t="array" ref="NP314">IF($ND314=0,"",(IFERROR( (IFERROR($ND314/FRACAS!$AY$1*60,0) - SUMPRODUCT( (FRACAS!$K$5:$K$9999=NP$2) * IFERROR(FRACAS!$AN$5:$AN$9999,0) ) ) / IFERROR($ND314/FRACAS!$AY$1*60,0), 1 )))</f>
        <v/>
      </c>
      <c r="NQ314" s="347" t="str" cm="1">
        <f t="array" ref="NQ314">IF($ND314=0,"",(IFERROR( (IFERROR($ND314/FRACAS!$AY$1*60,0) - SUMPRODUCT( (FRACAS!$K$5:$K$9999=NQ$2) * IFERROR(FRACAS!$AN$5:$AN$9999,0) ) ) / IFERROR($ND314/FRACAS!$AY$1*60,0), 1 )))</f>
        <v/>
      </c>
      <c r="NR314" s="347" t="str" cm="1">
        <f t="array" ref="NR314">IF($ND314=0,"",(IFERROR( (IFERROR($ND314/FRACAS!$AY$1*60,0) - SUMPRODUCT( (FRACAS!$K$5:$K$9999=NR$2) * IFERROR(FRACAS!$AN$5:$AN$9999,0) ) ) / IFERROR($ND314/FRACAS!$AY$1*60,0), 1 )))</f>
        <v/>
      </c>
      <c r="NS314" s="347" t="str" cm="1">
        <f t="array" ref="NS314">IF($ND314=0,"",(IFERROR( (IFERROR($ND314/FRACAS!$AY$1*60,0) - SUMPRODUCT( (FRACAS!$K$5:$K$9999=NS$2) * IFERROR(FRACAS!$AN$5:$AN$9999,0) ) ) / IFERROR($ND314/FRACAS!$AY$1*60,0), 1 )))</f>
        <v/>
      </c>
      <c r="NT314" s="347" t="str" cm="1">
        <f t="array" ref="NT314">IF($ND314=0,"",(IFERROR( (IFERROR($ND314/FRACAS!$AY$1*60,0) - SUMPRODUCT( (FRACAS!$K$5:$K$9999=NT$2) * IFERROR(FRACAS!$AN$5:$AN$9999,0) ) ) / IFERROR($ND314/FRACAS!$AY$1*60,0), 1 )))</f>
        <v/>
      </c>
      <c r="NU314" s="347" t="str" cm="1">
        <f t="array" ref="NU314">IF($ND314=0,"",(IFERROR( (IFERROR($ND314/FRACAS!$AY$1*60,0) - SUMPRODUCT( (FRACAS!$K$5:$K$9999=NU$2) * IFERROR(FRACAS!$AN$5:$AN$9999,0) ) ) / IFERROR($ND314/FRACAS!$AY$1*60,0), 1 )))</f>
        <v/>
      </c>
      <c r="NV314" s="347" t="str" cm="1">
        <f t="array" ref="NV314">IF($ND314=0,"",(IFERROR( (IFERROR($ND314/FRACAS!$AY$1*60,0) - SUMPRODUCT( (FRACAS!$K$5:$K$9999=NV$2) * IFERROR(FRACAS!$AN$5:$AN$9999,0) ) ) / IFERROR($ND314/FRACAS!$AY$1*60,0), 1 )))</f>
        <v/>
      </c>
      <c r="NW314" s="347" t="str" cm="1">
        <f t="array" ref="NW314">IF($ND314=0,"",(IFERROR( (IFERROR($ND314/FRACAS!$AY$1*60,0) - SUMPRODUCT( (FRACAS!$K$5:$K$9999=NW$2) * IFERROR(FRACAS!$AN$5:$AN$9999,0) ) ) / IFERROR($ND314/FRACAS!$AY$1*60,0), 1 )))</f>
        <v/>
      </c>
      <c r="NX314" s="347" t="str" cm="1">
        <f t="array" ref="NX314">IF($ND314=0,"",(IFERROR( (IFERROR($ND314/FRACAS!$AY$1*60,0) - SUMPRODUCT( (FRACAS!$K$5:$K$9999=NX$2) * IFERROR(FRACAS!$AN$5:$AN$9999,0) ) ) / IFERROR($ND314/FRACAS!$AY$1*60,0), 1 )))</f>
        <v/>
      </c>
      <c r="NY314" s="347" t="str" cm="1">
        <f t="array" ref="NY314">IF($ND314=0,"",(IFERROR( (IFERROR($ND314/FRACAS!$AY$1*60,0) - SUMPRODUCT( (FRACAS!$K$5:$K$9999=NY$2) * IFERROR(FRACAS!$AN$5:$AN$9999,0) ) ) / IFERROR($ND314/FRACAS!$AY$1*60,0), 1 )))</f>
        <v/>
      </c>
      <c r="NZ314" s="347" t="str" cm="1">
        <f t="array" ref="NZ314">IF($ND314=0,"",(IFERROR( (IFERROR($ND314/FRACAS!$AY$1*60,0) - SUMPRODUCT( (FRACAS!$K$5:$K$9999=NZ$2) * IFERROR(FRACAS!$AN$5:$AN$9999,0) ) ) / IFERROR($ND314/FRACAS!$AY$1*60,0), 1 )))</f>
        <v/>
      </c>
      <c r="OA314" s="347" t="str" cm="1">
        <f t="array" ref="OA314">IF($ND314=0,"",(IFERROR( (IFERROR($ND314/FRACAS!$AY$1*60,0) - SUMPRODUCT( (FRACAS!$K$5:$K$9999=OA$2) * IFERROR(FRACAS!$AN$5:$AN$9999,0) ) ) / IFERROR($ND314/FRACAS!$AY$1*60,0), 1 )))</f>
        <v/>
      </c>
      <c r="OB314" s="347" t="str" cm="1">
        <f t="array" ref="OB314">IF($ND314=0,"",(IFERROR( (IFERROR($ND314/FRACAS!$AY$1*60,0) - SUMPRODUCT( (FRACAS!$K$5:$K$9999=OB$2) * IFERROR(FRACAS!$AN$5:$AN$9999,0) ) ) / IFERROR($ND314/FRACAS!$AY$1*60,0), 1 )))</f>
        <v/>
      </c>
      <c r="OC314" s="347" t="str" cm="1">
        <f t="array" ref="OC314">IF($ND314=0,"",(IFERROR( (IFERROR($ND314/FRACAS!$AY$1*60,0) - SUMPRODUCT( (FRACAS!$K$5:$K$9999=OC$2) * IFERROR(FRACAS!$AN$5:$AN$9999,0) ) ) / IFERROR($ND314/FRACAS!$AY$1*60,0), 1 )))</f>
        <v/>
      </c>
      <c r="OD314" s="347" t="str" cm="1">
        <f t="array" ref="OD314">IF($ND314=0,"",(IFERROR( (IFERROR($ND314/FRACAS!$AY$1*60,0) - SUMPRODUCT( (FRACAS!$K$5:$K$9999=OD$2) * IFERROR(FRACAS!$AN$5:$AN$9999,0) ) ) / IFERROR($ND314/FRACAS!$AY$1*60,0), 1 )))</f>
        <v/>
      </c>
      <c r="OE314" s="347" t="str" cm="1">
        <f t="array" ref="OE314">IF($ND314=0,"",(IFERROR( (IFERROR($ND314/FRACAS!$AY$1*60,0) - SUMPRODUCT( (FRACAS!$K$5:$K$9999=OE$2) * IFERROR(FRACAS!$AN$5:$AN$9999,0) ) ) / IFERROR($ND314/FRACAS!$AY$1*60,0), 1 )))</f>
        <v/>
      </c>
      <c r="OF314" s="347" t="str" cm="1">
        <f t="array" ref="OF314">IF($ND314=0,"",(IFERROR( (IFERROR($ND314/FRACAS!$AY$1*60,0) - SUMPRODUCT( (FRACAS!$K$5:$K$9999=OF$2) * IFERROR(FRACAS!$AN$5:$AN$9999,0) ) ) / IFERROR($ND314/FRACAS!$AY$1*60,0), 1 )))</f>
        <v/>
      </c>
      <c r="OG314" s="347" t="str" cm="1">
        <f t="array" ref="OG314">IF($ND314=0,"",(IFERROR( (IFERROR($ND314/FRACAS!$AY$1*60,0) - SUMPRODUCT( (FRACAS!$K$5:$K$9999=OG$2) * IFERROR(FRACAS!$AN$5:$AN$9999,0) ) ) / IFERROR($ND314/FRACAS!$AY$1*60,0), 1 )))</f>
        <v/>
      </c>
      <c r="OH314" s="347" t="str" cm="1">
        <f t="array" ref="OH314">IF($ND314=0,"",(IFERROR( (IFERROR($ND314/FRACAS!$AY$1*60,0) - SUMPRODUCT( (FRACAS!$K$5:$K$9999=OH$2) * IFERROR(FRACAS!$AN$5:$AN$9999,0) ) ) / IFERROR($ND314/FRACAS!$AY$1*60,0), 1 )))</f>
        <v/>
      </c>
      <c r="OI314" s="347" t="str" cm="1">
        <f t="array" ref="OI314">IF($ND314=0,"",(IFERROR( (IFERROR($ND314/FRACAS!$AY$1*60,0) - SUMPRODUCT( (FRACAS!$K$5:$K$9999=OI$2) * IFERROR(FRACAS!$AN$5:$AN$9999,0) ) ) / IFERROR($ND314/FRACAS!$AY$1*60,0), 1 )))</f>
        <v/>
      </c>
      <c r="OJ314" s="347" t="str" cm="1">
        <f t="array" ref="OJ314">IF($ND314=0,"",(IFERROR( (IFERROR($ND314/FRACAS!$AY$1*60,0) - SUMPRODUCT( (FRACAS!$K$5:$K$9999=OJ$2) * IFERROR(FRACAS!$AN$5:$AN$9999,0) ) ) / IFERROR($ND314/FRACAS!$AY$1*60,0), 1 )))</f>
        <v/>
      </c>
      <c r="OK314" s="347" t="str" cm="1">
        <f t="array" ref="OK314">IF($ND314=0,"",(IFERROR( (IFERROR($ND314/FRACAS!$AY$1*60,0) - SUMPRODUCT( (FRACAS!$K$5:$K$9999=OK$2) * IFERROR(FRACAS!$AN$5:$AN$9999,0) ) ) / IFERROR($ND314/FRACAS!$AY$1*60,0), 1 )))</f>
        <v/>
      </c>
      <c r="OL314" s="347" t="str" cm="1">
        <f t="array" ref="OL314">IF($ND314=0,"",(IFERROR( (IFERROR($ND314/FRACAS!$AY$1*60,0) - SUMPRODUCT( (FRACAS!$K$5:$K$9999=OL$2) * IFERROR(FRACAS!$AN$5:$AN$9999,0) ) ) / IFERROR($ND314/FRACAS!$AY$1*60,0), 1 )))</f>
        <v/>
      </c>
      <c r="OM314" s="347" t="str" cm="1">
        <f t="array" ref="OM314">IF($ND314=0,"",(IFERROR( (IFERROR($ND314/FRACAS!$AY$1*60,0) - SUMPRODUCT( (FRACAS!$K$5:$K$9999=OM$2) * IFERROR(FRACAS!$AN$5:$AN$9999,0) ) ) / IFERROR($ND314/FRACAS!$AY$1*60,0), 1 )))</f>
        <v/>
      </c>
      <c r="ON314" s="347" t="str" cm="1">
        <f t="array" ref="ON314">IF($ND314=0,"",(IFERROR( (IFERROR($ND314/FRACAS!$AY$1*60,0) - SUMPRODUCT( (FRACAS!$K$5:$K$9999=ON$2) * IFERROR(FRACAS!$AN$5:$AN$9999,0) ) ) / IFERROR($ND314/FRACAS!$AY$1*60,0), 1 )))</f>
        <v/>
      </c>
    </row>
    <row r="315" spans="2:404" ht="15" customHeight="1">
      <c r="B315" s="301" t="s">
        <v>265</v>
      </c>
      <c r="C315" s="302">
        <v>47431</v>
      </c>
      <c r="D315" s="279"/>
      <c r="E315" s="279"/>
      <c r="F315" s="279"/>
      <c r="G315" s="279"/>
      <c r="H315" s="279"/>
      <c r="I315" s="279"/>
      <c r="J315" s="279"/>
      <c r="K315" s="279"/>
      <c r="L315" s="279"/>
      <c r="M315" s="280"/>
      <c r="N315" s="305"/>
      <c r="O315" s="279"/>
      <c r="P315" s="279"/>
      <c r="Q315" s="279"/>
      <c r="R315" s="279"/>
      <c r="S315" s="279"/>
      <c r="T315" s="279"/>
      <c r="U315" s="279"/>
      <c r="V315" s="279"/>
      <c r="W315" s="279"/>
      <c r="X315" s="279"/>
      <c r="Y315" s="279"/>
      <c r="Z315" s="279"/>
      <c r="AA315" s="279"/>
      <c r="AB315" s="279"/>
      <c r="AC315" s="279"/>
      <c r="AD315" s="279"/>
      <c r="AE315" s="279"/>
      <c r="AF315" s="279"/>
      <c r="AG315" s="279"/>
      <c r="AH315" s="279"/>
      <c r="AI315" s="279"/>
      <c r="AJ315" s="279"/>
      <c r="AK315" s="279"/>
      <c r="AL315" s="279"/>
      <c r="AM315" s="279"/>
      <c r="AN315" s="279"/>
      <c r="AO315" s="279"/>
      <c r="AP315" s="279"/>
      <c r="AQ315" s="279"/>
      <c r="AR315" s="279"/>
      <c r="AS315" s="279"/>
      <c r="AT315" s="279"/>
      <c r="AU315" s="279"/>
      <c r="AV315" s="279"/>
      <c r="AW315" s="279"/>
      <c r="AX315" s="279"/>
      <c r="AY315" s="279"/>
      <c r="AZ315" s="279"/>
      <c r="BA315" s="280"/>
      <c r="BB315" s="266"/>
      <c r="BD315" s="352"/>
      <c r="BE315" s="352"/>
      <c r="BF315" s="352"/>
      <c r="BG315" s="352"/>
      <c r="BH315" s="352"/>
      <c r="BI315" s="352"/>
      <c r="BJ315" s="352"/>
      <c r="BK315" s="352"/>
      <c r="BL315" s="352"/>
      <c r="BM315" s="352"/>
      <c r="BN315" s="352"/>
      <c r="BO315" s="352"/>
      <c r="BP315" s="352"/>
      <c r="BQ315" s="352"/>
      <c r="BR315" s="352"/>
      <c r="BS315" s="352"/>
      <c r="BT315" s="352"/>
      <c r="BU315" s="352"/>
      <c r="BV315" s="352"/>
      <c r="BW315" s="352"/>
      <c r="BX315" s="352"/>
      <c r="BY315" s="352"/>
      <c r="BZ315" s="352"/>
      <c r="CA315" s="352"/>
      <c r="CB315" s="352"/>
      <c r="CC315" s="352"/>
      <c r="CD315" s="352"/>
      <c r="CE315" s="352"/>
      <c r="CF315" s="352"/>
      <c r="CG315" s="352"/>
      <c r="CH315" s="352"/>
      <c r="CI315" s="352"/>
      <c r="CJ315" s="352"/>
      <c r="CK315" s="352"/>
      <c r="CL315" s="352"/>
      <c r="CM315" s="352"/>
      <c r="CN315" s="352"/>
      <c r="CO315" s="352"/>
      <c r="CP315" s="352"/>
      <c r="CQ315" s="352"/>
      <c r="CR315" s="352"/>
      <c r="CS315" s="352"/>
      <c r="CT315" s="352"/>
      <c r="CU315" s="352"/>
      <c r="CV315" s="352"/>
      <c r="CW315" s="352"/>
      <c r="CX315" s="352"/>
      <c r="CY315" s="352"/>
      <c r="CZ315" s="352"/>
      <c r="DA315" s="352"/>
      <c r="DC315" s="266">
        <f t="shared" si="24"/>
        <v>0</v>
      </c>
      <c r="DD315" s="302" t="str">
        <f t="shared" si="25"/>
        <v/>
      </c>
      <c r="DE315" s="328" t="str">
        <f>IF(D315&gt; 0,(COUNTIFS(FRACAS!$B$5:$B$9997, D$4, FRACAS!$D$5:$D$9997, "&lt;="&amp;D315)), "" )</f>
        <v/>
      </c>
      <c r="DF315" s="282" t="str">
        <f>IF(E315&gt; 0,(COUNTIFS(FRACAS!$B$5:$B$9997, E$4, FRACAS!$D$5:$D$9997, "&lt;="&amp;E315)), "" )</f>
        <v/>
      </c>
      <c r="DG315" s="282" t="str">
        <f>IF(F315&gt; 0,(COUNTIFS(FRACAS!$B$5:$B$9997, F$4, FRACAS!$D$5:$D$9997, "&lt;="&amp;F315)), "" )</f>
        <v/>
      </c>
      <c r="DH315" s="282" t="str">
        <f>IF(G315&gt; 0,(COUNTIFS(FRACAS!$B$5:$B$9997, G$4, FRACAS!$D$5:$D$9997, "&lt;="&amp;G315)), "" )</f>
        <v/>
      </c>
      <c r="DI315" s="282" t="str">
        <f>IF(H315&gt; 0,(COUNTIFS(FRACAS!$B$5:$B$9997, H$4, FRACAS!$D$5:$D$9997, "&lt;="&amp;H315)), "" )</f>
        <v/>
      </c>
      <c r="DJ315" s="282" t="str">
        <f>IF(I315&gt; 0,(COUNTIFS(FRACAS!$B$5:$B$9997, I$4, FRACAS!$D$5:$D$9997, "&lt;="&amp;I315)), "" )</f>
        <v/>
      </c>
      <c r="DK315" s="282" t="str">
        <f>IF(J315&gt; 0,(COUNTIFS(FRACAS!$B$5:$B$9997, J$4, FRACAS!$D$5:$D$9997, "&lt;="&amp;J315)), "" )</f>
        <v/>
      </c>
      <c r="DL315" s="282" t="str">
        <f>IF(K315&gt; 0,(COUNTIFS(FRACAS!$B$5:$B$9997, K$4, FRACAS!$D$5:$D$9997, "&lt;="&amp;K315)), "" )</f>
        <v/>
      </c>
      <c r="DM315" s="282" t="str">
        <f>IF(L315&gt; 0,(COUNTIFS(FRACAS!$B$5:$B$9997, L$4, FRACAS!$D$5:$D$9997, "&lt;="&amp;L315)), "" )</f>
        <v/>
      </c>
      <c r="DN315" s="282" t="str">
        <f>IF(M315&gt; 0,(COUNTIFS(FRACAS!$B$5:$B$9997, M$4, FRACAS!$D$5:$D$9997, "&lt;="&amp;M315)), "" )</f>
        <v/>
      </c>
      <c r="DO315" s="308"/>
      <c r="DP315" s="276"/>
      <c r="DQ315" s="276"/>
      <c r="DR315" s="276"/>
      <c r="DS315" s="276"/>
      <c r="DT315" s="276"/>
      <c r="DU315" s="276"/>
      <c r="DV315" s="276"/>
      <c r="DW315" s="276"/>
      <c r="DX315" s="276"/>
      <c r="DY315" s="276"/>
      <c r="DZ315" s="276"/>
      <c r="EA315" s="276"/>
      <c r="EB315" s="276"/>
      <c r="EC315" s="276"/>
      <c r="ED315" s="276"/>
      <c r="EE315" s="276"/>
      <c r="EF315" s="276"/>
      <c r="EG315" s="276"/>
      <c r="EH315" s="276"/>
      <c r="EI315" s="276"/>
      <c r="EJ315" s="276"/>
      <c r="EK315" s="276"/>
      <c r="EL315" s="276"/>
      <c r="EM315" s="276"/>
      <c r="EN315" s="276"/>
      <c r="EO315" s="276"/>
      <c r="EP315" s="276"/>
      <c r="EQ315" s="276"/>
      <c r="ER315" s="276"/>
      <c r="ES315" s="276"/>
      <c r="ET315" s="276"/>
      <c r="EU315" s="276"/>
      <c r="EV315" s="276"/>
      <c r="EW315" s="276"/>
      <c r="EX315" s="276"/>
      <c r="EY315" s="276"/>
      <c r="EZ315" s="276"/>
      <c r="FA315" s="276"/>
      <c r="FB315" s="277"/>
      <c r="JN315" s="310"/>
      <c r="JO315" s="309"/>
      <c r="JP315" s="309"/>
      <c r="JQ315" s="309"/>
      <c r="JR315" s="309"/>
      <c r="JS315" s="309"/>
      <c r="JT315" s="309"/>
      <c r="JU315" s="309"/>
      <c r="JV315" s="309"/>
      <c r="JW315" s="309"/>
      <c r="JX315" s="309"/>
      <c r="JY315" s="309"/>
      <c r="JZ315" s="309"/>
      <c r="KA315" s="309"/>
      <c r="KB315" s="309"/>
      <c r="KC315" s="309"/>
      <c r="KD315" s="309"/>
      <c r="KE315" s="309"/>
      <c r="KF315" s="309"/>
      <c r="KG315" s="309"/>
      <c r="KH315" s="309"/>
      <c r="KI315" s="309"/>
      <c r="KJ315" s="309"/>
      <c r="KK315" s="309"/>
      <c r="KL315" s="309"/>
      <c r="KM315" s="309"/>
      <c r="KN315" s="309"/>
      <c r="KO315" s="309"/>
      <c r="KP315" s="309"/>
      <c r="KQ315" s="309"/>
      <c r="KR315" s="309"/>
      <c r="KS315" s="309"/>
      <c r="KT315" s="309"/>
      <c r="KU315" s="309"/>
      <c r="KV315" s="309"/>
      <c r="KW315" s="309"/>
      <c r="KX315" s="309"/>
      <c r="KY315" s="309"/>
      <c r="KZ315" s="309"/>
      <c r="LA315" s="309"/>
      <c r="LC315" s="302" t="str">
        <f t="shared" si="27"/>
        <v/>
      </c>
      <c r="LD315" s="354" t="str" cm="1">
        <f t="array" ref="LD315">IFERROR(
    (((D315/FRACAS!$AY$1)*60))
    /
    (((D315/FRACAS!$AY$1)*60) + SUMPRODUCT((FRACAS!$B$5:$B$9997=D$4)*(FRACAS!$D$5:$D$9997&lt;=D315)*(IFERROR(FRACAS!$AM$5:$AM$9997,0)))
    ),"")</f>
        <v/>
      </c>
      <c r="LE315" s="354" t="str" cm="1">
        <f t="array" ref="LE315">IFERROR(
    (((E315/FRACAS!$AY$1)*60))
    /
    (((E315/FRACAS!$AY$1)*60) + SUMPRODUCT((FRACAS!$B$5:$B$9997=E$4)*(FRACAS!$D$5:$D$9997&lt;=E315)*(IFERROR(FRACAS!$AM$5:$AM$9997,0)))
    ),"")</f>
        <v/>
      </c>
      <c r="LF315" s="354" t="str" cm="1">
        <f t="array" ref="LF315">IFERROR(
    (((F315/FRACAS!$AY$1)*60))
    /
    (((F315/FRACAS!$AY$1)*60) + SUMPRODUCT((FRACAS!$B$5:$B$9997=F$4)*(FRACAS!$D$5:$D$9997&lt;=F315)*(IFERROR(FRACAS!$AM$5:$AM$9997,0)))
    ),"")</f>
        <v/>
      </c>
      <c r="LG315" s="354" t="str" cm="1">
        <f t="array" ref="LG315">IFERROR(
    (((G315/FRACAS!$AY$1)*60))
    /
    (((G315/FRACAS!$AY$1)*60) + SUMPRODUCT((FRACAS!$B$5:$B$9997=G$4)*(FRACAS!$D$5:$D$9997&lt;=G315)*(IFERROR(FRACAS!$AM$5:$AM$9997,0)))
    ),"")</f>
        <v/>
      </c>
      <c r="LH315" s="354" t="str" cm="1">
        <f t="array" ref="LH315">IFERROR(
    (((H315/FRACAS!$AY$1)*60))
    /
    (((H315/FRACAS!$AY$1)*60) + SUMPRODUCT((FRACAS!$B$5:$B$9997=H$4)*(FRACAS!$D$5:$D$9997&lt;=H315)*(IFERROR(FRACAS!$AM$5:$AM$9997,0)))
    ),"")</f>
        <v/>
      </c>
      <c r="LI315" s="354" t="str" cm="1">
        <f t="array" ref="LI315">IFERROR(
    (((I315/FRACAS!$AY$1)*60))
    /
    (((I315/FRACAS!$AY$1)*60) + SUMPRODUCT((FRACAS!$B$5:$B$9997=I$4)*(FRACAS!$D$5:$D$9997&lt;=I315)*(IFERROR(FRACAS!$AM$5:$AM$9997,0)))
    ),"")</f>
        <v/>
      </c>
      <c r="LJ315" s="354" t="str" cm="1">
        <f t="array" ref="LJ315">IFERROR(
    (((J315/FRACAS!$AY$1)*60))
    /
    (((J315/FRACAS!$AY$1)*60) + SUMPRODUCT((FRACAS!$B$5:$B$9997=J$4)*(FRACAS!$D$5:$D$9997&lt;=J315)*(IFERROR(FRACAS!$AM$5:$AM$9997,0)))
    ),"")</f>
        <v/>
      </c>
      <c r="LK315" s="354" t="str" cm="1">
        <f t="array" ref="LK315">IFERROR(
    (((K315/FRACAS!$AY$1)*60))
    /
    (((K315/FRACAS!$AY$1)*60) + SUMPRODUCT((FRACAS!$B$5:$B$9997=K$4)*(FRACAS!$D$5:$D$9997&lt;=K315)*(IFERROR(FRACAS!$AM$5:$AM$9997,0)))
    ),"")</f>
        <v/>
      </c>
      <c r="LL315" s="354" t="str" cm="1">
        <f t="array" ref="LL315">IFERROR(
    (((L315/FRACAS!$AY$1)*60))
    /
    (((L315/FRACAS!$AY$1)*60) + SUMPRODUCT((FRACAS!$B$5:$B$9997=L$4)*(FRACAS!$D$5:$D$9997&lt;=L315)*(IFERROR(FRACAS!$AM$5:$AM$9997,0)))
    ),"")</f>
        <v/>
      </c>
      <c r="LM315" s="354" t="str" cm="1">
        <f t="array" ref="LM315">IFERROR(
    (((M315/FRACAS!$AY$1)*60))
    /
    (((M315/FRACAS!$AY$1)*60) + SUMPRODUCT((FRACAS!$B$5:$B$9997=M$4)*(FRACAS!$D$5:$D$9997&lt;=M315)*(IFERROR(FRACAS!$AM$5:$AM$9997,0)))
    ),"")</f>
        <v/>
      </c>
      <c r="LN315" s="308"/>
      <c r="LO315" s="276"/>
      <c r="LP315" s="276"/>
      <c r="LQ315" s="276"/>
      <c r="LR315" s="276"/>
      <c r="LS315" s="276"/>
      <c r="LT315" s="276"/>
      <c r="LU315" s="276"/>
      <c r="LV315" s="276"/>
      <c r="LW315" s="276"/>
      <c r="LX315" s="276"/>
      <c r="LY315" s="276"/>
      <c r="LZ315" s="276"/>
      <c r="MA315" s="276"/>
      <c r="MB315" s="276"/>
      <c r="MC315" s="276"/>
      <c r="MD315" s="276"/>
      <c r="ME315" s="276"/>
      <c r="MF315" s="276"/>
      <c r="MG315" s="276"/>
      <c r="MH315" s="276"/>
      <c r="MI315" s="276"/>
      <c r="MJ315" s="276"/>
      <c r="MK315" s="276"/>
      <c r="ML315" s="276"/>
      <c r="MM315" s="276"/>
      <c r="MN315" s="276"/>
      <c r="MO315" s="276"/>
      <c r="MP315" s="276"/>
      <c r="MQ315" s="276"/>
      <c r="MR315" s="276"/>
      <c r="MS315" s="276"/>
      <c r="MT315" s="276"/>
      <c r="MU315" s="276"/>
      <c r="MV315" s="276"/>
      <c r="MW315" s="276"/>
      <c r="MX315" s="276"/>
      <c r="MY315" s="276"/>
      <c r="MZ315" s="276"/>
      <c r="NA315" s="277"/>
      <c r="ND315" s="345">
        <f t="shared" si="28"/>
        <v>0</v>
      </c>
      <c r="NE315" s="346" t="str">
        <f t="shared" si="26"/>
        <v/>
      </c>
      <c r="NF315" s="347" t="str" cm="1">
        <f t="array" ref="NF315">IF($ND315=0,"",(IFERROR( (IFERROR($ND315/FRACAS!$AY$1*60,0) - SUMPRODUCT( (FRACAS!$K$5:$K$9999=NF$2) * IFERROR(FRACAS!$AN$5:$AN$9999,0) ) ) / IFERROR($ND315/FRACAS!$AY$1*60,0), 1 )))</f>
        <v/>
      </c>
      <c r="NG315" s="347" t="str" cm="1">
        <f t="array" ref="NG315">IF($ND315=0,"",(IFERROR( (IFERROR($ND315/FRACAS!$AY$1*60,0) - SUMPRODUCT( (FRACAS!$K$5:$K$9999=NG$2) * IFERROR(FRACAS!$AN$5:$AN$9999,0) ) ) / IFERROR($ND315/FRACAS!$AY$1*60,0), 1 )))</f>
        <v/>
      </c>
      <c r="NH315" s="347" t="str" cm="1">
        <f t="array" ref="NH315">IF($ND315=0,"",(IFERROR( (IFERROR($ND315/FRACAS!$AY$1*60,0) - SUMPRODUCT( (FRACAS!$K$5:$K$9999=NH$2) * IFERROR(FRACAS!$AN$5:$AN$9999,0) ) ) / IFERROR($ND315/FRACAS!$AY$1*60,0), 1 )))</f>
        <v/>
      </c>
      <c r="NI315" s="347" t="str" cm="1">
        <f t="array" ref="NI315">IF($ND315=0,"",(IFERROR( (IFERROR($ND315/FRACAS!$AY$1*60,0) - SUMPRODUCT( (FRACAS!$K$5:$K$9999=NI$2) * IFERROR(FRACAS!$AN$5:$AN$9999,0) ) ) / IFERROR($ND315/FRACAS!$AY$1*60,0), 1 )))</f>
        <v/>
      </c>
      <c r="NJ315" s="347" t="str" cm="1">
        <f t="array" ref="NJ315">IF($ND315=0,"",(IFERROR( (IFERROR($ND315/FRACAS!$AY$1*60,0) - SUMPRODUCT( (FRACAS!$K$5:$K$9999=NJ$2) * IFERROR(FRACAS!$AN$5:$AN$9999,0) ) ) / IFERROR($ND315/FRACAS!$AY$1*60,0), 1 )))</f>
        <v/>
      </c>
      <c r="NK315" s="347" t="str" cm="1">
        <f t="array" ref="NK315">IF($ND315=0,"",(IFERROR( (IFERROR($ND315/FRACAS!$AY$1*60,0) - SUMPRODUCT( (FRACAS!$K$5:$K$9999=NK$2) * IFERROR(FRACAS!$AN$5:$AN$9999,0) ) ) / IFERROR($ND315/FRACAS!$AY$1*60,0), 1 )))</f>
        <v/>
      </c>
      <c r="NL315" s="347" t="str" cm="1">
        <f t="array" ref="NL315">IF($ND315=0,"",(IFERROR( (IFERROR($ND315/FRACAS!$AY$1*60,0) - SUMPRODUCT( (FRACAS!$K$5:$K$9999=NL$2) * IFERROR(FRACAS!$AN$5:$AN$9999,0) ) ) / IFERROR($ND315/FRACAS!$AY$1*60,0), 1 )))</f>
        <v/>
      </c>
      <c r="NM315" s="347" t="str" cm="1">
        <f t="array" ref="NM315">IF($ND315=0,"",(IFERROR( (IFERROR($ND315/FRACAS!$AY$1*60,0) - SUMPRODUCT( (FRACAS!$K$5:$K$9999=NM$2) * IFERROR(FRACAS!$AN$5:$AN$9999,0) ) ) / IFERROR($ND315/FRACAS!$AY$1*60,0), 1 )))</f>
        <v/>
      </c>
      <c r="NN315" s="347" t="str" cm="1">
        <f t="array" ref="NN315">IF($ND315=0,"",(IFERROR( (IFERROR($ND315/FRACAS!$AY$1*60,0) - SUMPRODUCT( (FRACAS!$K$5:$K$9999=NN$2) * IFERROR(FRACAS!$AN$5:$AN$9999,0) ) ) / IFERROR($ND315/FRACAS!$AY$1*60,0), 1 )))</f>
        <v/>
      </c>
      <c r="NO315" s="347" t="str" cm="1">
        <f t="array" ref="NO315">IF($ND315=0,"",(IFERROR( (IFERROR($ND315/FRACAS!$AY$1*60,0) - SUMPRODUCT( (FRACAS!$K$5:$K$9999=NO$2) * IFERROR(FRACAS!$AN$5:$AN$9999,0) ) ) / IFERROR($ND315/FRACAS!$AY$1*60,0), 1 )))</f>
        <v/>
      </c>
      <c r="NP315" s="347" t="str" cm="1">
        <f t="array" ref="NP315">IF($ND315=0,"",(IFERROR( (IFERROR($ND315/FRACAS!$AY$1*60,0) - SUMPRODUCT( (FRACAS!$K$5:$K$9999=NP$2) * IFERROR(FRACAS!$AN$5:$AN$9999,0) ) ) / IFERROR($ND315/FRACAS!$AY$1*60,0), 1 )))</f>
        <v/>
      </c>
      <c r="NQ315" s="347" t="str" cm="1">
        <f t="array" ref="NQ315">IF($ND315=0,"",(IFERROR( (IFERROR($ND315/FRACAS!$AY$1*60,0) - SUMPRODUCT( (FRACAS!$K$5:$K$9999=NQ$2) * IFERROR(FRACAS!$AN$5:$AN$9999,0) ) ) / IFERROR($ND315/FRACAS!$AY$1*60,0), 1 )))</f>
        <v/>
      </c>
      <c r="NR315" s="347" t="str" cm="1">
        <f t="array" ref="NR315">IF($ND315=0,"",(IFERROR( (IFERROR($ND315/FRACAS!$AY$1*60,0) - SUMPRODUCT( (FRACAS!$K$5:$K$9999=NR$2) * IFERROR(FRACAS!$AN$5:$AN$9999,0) ) ) / IFERROR($ND315/FRACAS!$AY$1*60,0), 1 )))</f>
        <v/>
      </c>
      <c r="NS315" s="347" t="str" cm="1">
        <f t="array" ref="NS315">IF($ND315=0,"",(IFERROR( (IFERROR($ND315/FRACAS!$AY$1*60,0) - SUMPRODUCT( (FRACAS!$K$5:$K$9999=NS$2) * IFERROR(FRACAS!$AN$5:$AN$9999,0) ) ) / IFERROR($ND315/FRACAS!$AY$1*60,0), 1 )))</f>
        <v/>
      </c>
      <c r="NT315" s="347" t="str" cm="1">
        <f t="array" ref="NT315">IF($ND315=0,"",(IFERROR( (IFERROR($ND315/FRACAS!$AY$1*60,0) - SUMPRODUCT( (FRACAS!$K$5:$K$9999=NT$2) * IFERROR(FRACAS!$AN$5:$AN$9999,0) ) ) / IFERROR($ND315/FRACAS!$AY$1*60,0), 1 )))</f>
        <v/>
      </c>
      <c r="NU315" s="347" t="str" cm="1">
        <f t="array" ref="NU315">IF($ND315=0,"",(IFERROR( (IFERROR($ND315/FRACAS!$AY$1*60,0) - SUMPRODUCT( (FRACAS!$K$5:$K$9999=NU$2) * IFERROR(FRACAS!$AN$5:$AN$9999,0) ) ) / IFERROR($ND315/FRACAS!$AY$1*60,0), 1 )))</f>
        <v/>
      </c>
      <c r="NV315" s="347" t="str" cm="1">
        <f t="array" ref="NV315">IF($ND315=0,"",(IFERROR( (IFERROR($ND315/FRACAS!$AY$1*60,0) - SUMPRODUCT( (FRACAS!$K$5:$K$9999=NV$2) * IFERROR(FRACAS!$AN$5:$AN$9999,0) ) ) / IFERROR($ND315/FRACAS!$AY$1*60,0), 1 )))</f>
        <v/>
      </c>
      <c r="NW315" s="347" t="str" cm="1">
        <f t="array" ref="NW315">IF($ND315=0,"",(IFERROR( (IFERROR($ND315/FRACAS!$AY$1*60,0) - SUMPRODUCT( (FRACAS!$K$5:$K$9999=NW$2) * IFERROR(FRACAS!$AN$5:$AN$9999,0) ) ) / IFERROR($ND315/FRACAS!$AY$1*60,0), 1 )))</f>
        <v/>
      </c>
      <c r="NX315" s="347" t="str" cm="1">
        <f t="array" ref="NX315">IF($ND315=0,"",(IFERROR( (IFERROR($ND315/FRACAS!$AY$1*60,0) - SUMPRODUCT( (FRACAS!$K$5:$K$9999=NX$2) * IFERROR(FRACAS!$AN$5:$AN$9999,0) ) ) / IFERROR($ND315/FRACAS!$AY$1*60,0), 1 )))</f>
        <v/>
      </c>
      <c r="NY315" s="347" t="str" cm="1">
        <f t="array" ref="NY315">IF($ND315=0,"",(IFERROR( (IFERROR($ND315/FRACAS!$AY$1*60,0) - SUMPRODUCT( (FRACAS!$K$5:$K$9999=NY$2) * IFERROR(FRACAS!$AN$5:$AN$9999,0) ) ) / IFERROR($ND315/FRACAS!$AY$1*60,0), 1 )))</f>
        <v/>
      </c>
      <c r="NZ315" s="347" t="str" cm="1">
        <f t="array" ref="NZ315">IF($ND315=0,"",(IFERROR( (IFERROR($ND315/FRACAS!$AY$1*60,0) - SUMPRODUCT( (FRACAS!$K$5:$K$9999=NZ$2) * IFERROR(FRACAS!$AN$5:$AN$9999,0) ) ) / IFERROR($ND315/FRACAS!$AY$1*60,0), 1 )))</f>
        <v/>
      </c>
      <c r="OA315" s="347" t="str" cm="1">
        <f t="array" ref="OA315">IF($ND315=0,"",(IFERROR( (IFERROR($ND315/FRACAS!$AY$1*60,0) - SUMPRODUCT( (FRACAS!$K$5:$K$9999=OA$2) * IFERROR(FRACAS!$AN$5:$AN$9999,0) ) ) / IFERROR($ND315/FRACAS!$AY$1*60,0), 1 )))</f>
        <v/>
      </c>
      <c r="OB315" s="347" t="str" cm="1">
        <f t="array" ref="OB315">IF($ND315=0,"",(IFERROR( (IFERROR($ND315/FRACAS!$AY$1*60,0) - SUMPRODUCT( (FRACAS!$K$5:$K$9999=OB$2) * IFERROR(FRACAS!$AN$5:$AN$9999,0) ) ) / IFERROR($ND315/FRACAS!$AY$1*60,0), 1 )))</f>
        <v/>
      </c>
      <c r="OC315" s="347" t="str" cm="1">
        <f t="array" ref="OC315">IF($ND315=0,"",(IFERROR( (IFERROR($ND315/FRACAS!$AY$1*60,0) - SUMPRODUCT( (FRACAS!$K$5:$K$9999=OC$2) * IFERROR(FRACAS!$AN$5:$AN$9999,0) ) ) / IFERROR($ND315/FRACAS!$AY$1*60,0), 1 )))</f>
        <v/>
      </c>
      <c r="OD315" s="347" t="str" cm="1">
        <f t="array" ref="OD315">IF($ND315=0,"",(IFERROR( (IFERROR($ND315/FRACAS!$AY$1*60,0) - SUMPRODUCT( (FRACAS!$K$5:$K$9999=OD$2) * IFERROR(FRACAS!$AN$5:$AN$9999,0) ) ) / IFERROR($ND315/FRACAS!$AY$1*60,0), 1 )))</f>
        <v/>
      </c>
      <c r="OE315" s="347" t="str" cm="1">
        <f t="array" ref="OE315">IF($ND315=0,"",(IFERROR( (IFERROR($ND315/FRACAS!$AY$1*60,0) - SUMPRODUCT( (FRACAS!$K$5:$K$9999=OE$2) * IFERROR(FRACAS!$AN$5:$AN$9999,0) ) ) / IFERROR($ND315/FRACAS!$AY$1*60,0), 1 )))</f>
        <v/>
      </c>
      <c r="OF315" s="347" t="str" cm="1">
        <f t="array" ref="OF315">IF($ND315=0,"",(IFERROR( (IFERROR($ND315/FRACAS!$AY$1*60,0) - SUMPRODUCT( (FRACAS!$K$5:$K$9999=OF$2) * IFERROR(FRACAS!$AN$5:$AN$9999,0) ) ) / IFERROR($ND315/FRACAS!$AY$1*60,0), 1 )))</f>
        <v/>
      </c>
      <c r="OG315" s="347" t="str" cm="1">
        <f t="array" ref="OG315">IF($ND315=0,"",(IFERROR( (IFERROR($ND315/FRACAS!$AY$1*60,0) - SUMPRODUCT( (FRACAS!$K$5:$K$9999=OG$2) * IFERROR(FRACAS!$AN$5:$AN$9999,0) ) ) / IFERROR($ND315/FRACAS!$AY$1*60,0), 1 )))</f>
        <v/>
      </c>
      <c r="OH315" s="347" t="str" cm="1">
        <f t="array" ref="OH315">IF($ND315=0,"",(IFERROR( (IFERROR($ND315/FRACAS!$AY$1*60,0) - SUMPRODUCT( (FRACAS!$K$5:$K$9999=OH$2) * IFERROR(FRACAS!$AN$5:$AN$9999,0) ) ) / IFERROR($ND315/FRACAS!$AY$1*60,0), 1 )))</f>
        <v/>
      </c>
      <c r="OI315" s="347" t="str" cm="1">
        <f t="array" ref="OI315">IF($ND315=0,"",(IFERROR( (IFERROR($ND315/FRACAS!$AY$1*60,0) - SUMPRODUCT( (FRACAS!$K$5:$K$9999=OI$2) * IFERROR(FRACAS!$AN$5:$AN$9999,0) ) ) / IFERROR($ND315/FRACAS!$AY$1*60,0), 1 )))</f>
        <v/>
      </c>
      <c r="OJ315" s="347" t="str" cm="1">
        <f t="array" ref="OJ315">IF($ND315=0,"",(IFERROR( (IFERROR($ND315/FRACAS!$AY$1*60,0) - SUMPRODUCT( (FRACAS!$K$5:$K$9999=OJ$2) * IFERROR(FRACAS!$AN$5:$AN$9999,0) ) ) / IFERROR($ND315/FRACAS!$AY$1*60,0), 1 )))</f>
        <v/>
      </c>
      <c r="OK315" s="347" t="str" cm="1">
        <f t="array" ref="OK315">IF($ND315=0,"",(IFERROR( (IFERROR($ND315/FRACAS!$AY$1*60,0) - SUMPRODUCT( (FRACAS!$K$5:$K$9999=OK$2) * IFERROR(FRACAS!$AN$5:$AN$9999,0) ) ) / IFERROR($ND315/FRACAS!$AY$1*60,0), 1 )))</f>
        <v/>
      </c>
      <c r="OL315" s="347" t="str" cm="1">
        <f t="array" ref="OL315">IF($ND315=0,"",(IFERROR( (IFERROR($ND315/FRACAS!$AY$1*60,0) - SUMPRODUCT( (FRACAS!$K$5:$K$9999=OL$2) * IFERROR(FRACAS!$AN$5:$AN$9999,0) ) ) / IFERROR($ND315/FRACAS!$AY$1*60,0), 1 )))</f>
        <v/>
      </c>
      <c r="OM315" s="347" t="str" cm="1">
        <f t="array" ref="OM315">IF($ND315=0,"",(IFERROR( (IFERROR($ND315/FRACAS!$AY$1*60,0) - SUMPRODUCT( (FRACAS!$K$5:$K$9999=OM$2) * IFERROR(FRACAS!$AN$5:$AN$9999,0) ) ) / IFERROR($ND315/FRACAS!$AY$1*60,0), 1 )))</f>
        <v/>
      </c>
      <c r="ON315" s="347" t="str" cm="1">
        <f t="array" ref="ON315">IF($ND315=0,"",(IFERROR( (IFERROR($ND315/FRACAS!$AY$1*60,0) - SUMPRODUCT( (FRACAS!$K$5:$K$9999=ON$2) * IFERROR(FRACAS!$AN$5:$AN$9999,0) ) ) / IFERROR($ND315/FRACAS!$AY$1*60,0), 1 )))</f>
        <v/>
      </c>
    </row>
    <row r="316" spans="2:404" ht="15" customHeight="1">
      <c r="B316" s="301" t="s">
        <v>266</v>
      </c>
      <c r="C316" s="302">
        <v>47438</v>
      </c>
      <c r="D316" s="279"/>
      <c r="E316" s="279"/>
      <c r="F316" s="279"/>
      <c r="G316" s="279"/>
      <c r="H316" s="279"/>
      <c r="I316" s="279"/>
      <c r="J316" s="279"/>
      <c r="K316" s="279"/>
      <c r="L316" s="279"/>
      <c r="M316" s="280"/>
      <c r="N316" s="305"/>
      <c r="O316" s="279"/>
      <c r="P316" s="279"/>
      <c r="Q316" s="279"/>
      <c r="R316" s="279"/>
      <c r="S316" s="279"/>
      <c r="T316" s="279"/>
      <c r="U316" s="279"/>
      <c r="V316" s="279"/>
      <c r="W316" s="279"/>
      <c r="X316" s="279"/>
      <c r="Y316" s="279"/>
      <c r="Z316" s="279"/>
      <c r="AA316" s="279"/>
      <c r="AB316" s="279"/>
      <c r="AC316" s="279"/>
      <c r="AD316" s="279"/>
      <c r="AE316" s="279"/>
      <c r="AF316" s="279"/>
      <c r="AG316" s="279"/>
      <c r="AH316" s="279"/>
      <c r="AI316" s="279"/>
      <c r="AJ316" s="279"/>
      <c r="AK316" s="279"/>
      <c r="AL316" s="279"/>
      <c r="AM316" s="279"/>
      <c r="AN316" s="279"/>
      <c r="AO316" s="279"/>
      <c r="AP316" s="279"/>
      <c r="AQ316" s="279"/>
      <c r="AR316" s="279"/>
      <c r="AS316" s="279"/>
      <c r="AT316" s="279"/>
      <c r="AU316" s="279"/>
      <c r="AV316" s="279"/>
      <c r="AW316" s="279"/>
      <c r="AX316" s="279"/>
      <c r="AY316" s="279"/>
      <c r="AZ316" s="279"/>
      <c r="BA316" s="280"/>
      <c r="BB316" s="266"/>
      <c r="BD316" s="352"/>
      <c r="BE316" s="352"/>
      <c r="BF316" s="352"/>
      <c r="BG316" s="352"/>
      <c r="BH316" s="352"/>
      <c r="BI316" s="352"/>
      <c r="BJ316" s="352"/>
      <c r="BK316" s="352"/>
      <c r="BL316" s="352"/>
      <c r="BM316" s="352"/>
      <c r="BN316" s="352"/>
      <c r="BO316" s="352"/>
      <c r="BP316" s="352"/>
      <c r="BQ316" s="352"/>
      <c r="BR316" s="352"/>
      <c r="BS316" s="352"/>
      <c r="BT316" s="352"/>
      <c r="BU316" s="352"/>
      <c r="BV316" s="352"/>
      <c r="BW316" s="352"/>
      <c r="BX316" s="352"/>
      <c r="BY316" s="352"/>
      <c r="BZ316" s="352"/>
      <c r="CA316" s="352"/>
      <c r="CB316" s="352"/>
      <c r="CC316" s="352"/>
      <c r="CD316" s="352"/>
      <c r="CE316" s="352"/>
      <c r="CF316" s="352"/>
      <c r="CG316" s="352"/>
      <c r="CH316" s="352"/>
      <c r="CI316" s="352"/>
      <c r="CJ316" s="352"/>
      <c r="CK316" s="352"/>
      <c r="CL316" s="352"/>
      <c r="CM316" s="352"/>
      <c r="CN316" s="352"/>
      <c r="CO316" s="352"/>
      <c r="CP316" s="352"/>
      <c r="CQ316" s="352"/>
      <c r="CR316" s="352"/>
      <c r="CS316" s="352"/>
      <c r="CT316" s="352"/>
      <c r="CU316" s="352"/>
      <c r="CV316" s="352"/>
      <c r="CW316" s="352"/>
      <c r="CX316" s="352"/>
      <c r="CY316" s="352"/>
      <c r="CZ316" s="352"/>
      <c r="DA316" s="352"/>
      <c r="DC316" s="266">
        <f t="shared" si="24"/>
        <v>0</v>
      </c>
      <c r="DD316" s="302" t="str">
        <f t="shared" si="25"/>
        <v/>
      </c>
      <c r="DE316" s="328" t="str">
        <f>IF(D316&gt; 0,(COUNTIFS(FRACAS!$B$5:$B$9997, D$4, FRACAS!$D$5:$D$9997, "&lt;="&amp;D316)), "" )</f>
        <v/>
      </c>
      <c r="DF316" s="282" t="str">
        <f>IF(E316&gt; 0,(COUNTIFS(FRACAS!$B$5:$B$9997, E$4, FRACAS!$D$5:$D$9997, "&lt;="&amp;E316)), "" )</f>
        <v/>
      </c>
      <c r="DG316" s="282" t="str">
        <f>IF(F316&gt; 0,(COUNTIFS(FRACAS!$B$5:$B$9997, F$4, FRACAS!$D$5:$D$9997, "&lt;="&amp;F316)), "" )</f>
        <v/>
      </c>
      <c r="DH316" s="282" t="str">
        <f>IF(G316&gt; 0,(COUNTIFS(FRACAS!$B$5:$B$9997, G$4, FRACAS!$D$5:$D$9997, "&lt;="&amp;G316)), "" )</f>
        <v/>
      </c>
      <c r="DI316" s="282" t="str">
        <f>IF(H316&gt; 0,(COUNTIFS(FRACAS!$B$5:$B$9997, H$4, FRACAS!$D$5:$D$9997, "&lt;="&amp;H316)), "" )</f>
        <v/>
      </c>
      <c r="DJ316" s="282" t="str">
        <f>IF(I316&gt; 0,(COUNTIFS(FRACAS!$B$5:$B$9997, I$4, FRACAS!$D$5:$D$9997, "&lt;="&amp;I316)), "" )</f>
        <v/>
      </c>
      <c r="DK316" s="282" t="str">
        <f>IF(J316&gt; 0,(COUNTIFS(FRACAS!$B$5:$B$9997, J$4, FRACAS!$D$5:$D$9997, "&lt;="&amp;J316)), "" )</f>
        <v/>
      </c>
      <c r="DL316" s="282" t="str">
        <f>IF(K316&gt; 0,(COUNTIFS(FRACAS!$B$5:$B$9997, K$4, FRACAS!$D$5:$D$9997, "&lt;="&amp;K316)), "" )</f>
        <v/>
      </c>
      <c r="DM316" s="282" t="str">
        <f>IF(L316&gt; 0,(COUNTIFS(FRACAS!$B$5:$B$9997, L$4, FRACAS!$D$5:$D$9997, "&lt;="&amp;L316)), "" )</f>
        <v/>
      </c>
      <c r="DN316" s="282" t="str">
        <f>IF(M316&gt; 0,(COUNTIFS(FRACAS!$B$5:$B$9997, M$4, FRACAS!$D$5:$D$9997, "&lt;="&amp;M316)), "" )</f>
        <v/>
      </c>
      <c r="DO316" s="308"/>
      <c r="DP316" s="276"/>
      <c r="DQ316" s="276"/>
      <c r="DR316" s="276"/>
      <c r="DS316" s="276"/>
      <c r="DT316" s="276"/>
      <c r="DU316" s="276"/>
      <c r="DV316" s="276"/>
      <c r="DW316" s="276"/>
      <c r="DX316" s="276"/>
      <c r="DY316" s="276"/>
      <c r="DZ316" s="276"/>
      <c r="EA316" s="276"/>
      <c r="EB316" s="276"/>
      <c r="EC316" s="276"/>
      <c r="ED316" s="276"/>
      <c r="EE316" s="276"/>
      <c r="EF316" s="276"/>
      <c r="EG316" s="276"/>
      <c r="EH316" s="276"/>
      <c r="EI316" s="276"/>
      <c r="EJ316" s="276"/>
      <c r="EK316" s="276"/>
      <c r="EL316" s="276"/>
      <c r="EM316" s="276"/>
      <c r="EN316" s="276"/>
      <c r="EO316" s="276"/>
      <c r="EP316" s="276"/>
      <c r="EQ316" s="276"/>
      <c r="ER316" s="276"/>
      <c r="ES316" s="276"/>
      <c r="ET316" s="276"/>
      <c r="EU316" s="276"/>
      <c r="EV316" s="276"/>
      <c r="EW316" s="276"/>
      <c r="EX316" s="276"/>
      <c r="EY316" s="276"/>
      <c r="EZ316" s="276"/>
      <c r="FA316" s="276"/>
      <c r="FB316" s="277"/>
      <c r="JN316" s="310"/>
      <c r="JO316" s="309"/>
      <c r="JP316" s="309"/>
      <c r="JQ316" s="309"/>
      <c r="JR316" s="309"/>
      <c r="JS316" s="309"/>
      <c r="JT316" s="309"/>
      <c r="JU316" s="309"/>
      <c r="JV316" s="309"/>
      <c r="JW316" s="309"/>
      <c r="JX316" s="309"/>
      <c r="JY316" s="309"/>
      <c r="JZ316" s="309"/>
      <c r="KA316" s="309"/>
      <c r="KB316" s="309"/>
      <c r="KC316" s="309"/>
      <c r="KD316" s="309"/>
      <c r="KE316" s="309"/>
      <c r="KF316" s="309"/>
      <c r="KG316" s="309"/>
      <c r="KH316" s="309"/>
      <c r="KI316" s="309"/>
      <c r="KJ316" s="309"/>
      <c r="KK316" s="309"/>
      <c r="KL316" s="309"/>
      <c r="KM316" s="309"/>
      <c r="KN316" s="309"/>
      <c r="KO316" s="309"/>
      <c r="KP316" s="309"/>
      <c r="KQ316" s="309"/>
      <c r="KR316" s="309"/>
      <c r="KS316" s="309"/>
      <c r="KT316" s="309"/>
      <c r="KU316" s="309"/>
      <c r="KV316" s="309"/>
      <c r="KW316" s="309"/>
      <c r="KX316" s="309"/>
      <c r="KY316" s="309"/>
      <c r="KZ316" s="309"/>
      <c r="LA316" s="309"/>
      <c r="LC316" s="302" t="str">
        <f t="shared" si="27"/>
        <v/>
      </c>
      <c r="LD316" s="354" t="str" cm="1">
        <f t="array" ref="LD316">IFERROR(
    (((D316/FRACAS!$AY$1)*60))
    /
    (((D316/FRACAS!$AY$1)*60) + SUMPRODUCT((FRACAS!$B$5:$B$9997=D$4)*(FRACAS!$D$5:$D$9997&lt;=D316)*(IFERROR(FRACAS!$AM$5:$AM$9997,0)))
    ),"")</f>
        <v/>
      </c>
      <c r="LE316" s="354" t="str" cm="1">
        <f t="array" ref="LE316">IFERROR(
    (((E316/FRACAS!$AY$1)*60))
    /
    (((E316/FRACAS!$AY$1)*60) + SUMPRODUCT((FRACAS!$B$5:$B$9997=E$4)*(FRACAS!$D$5:$D$9997&lt;=E316)*(IFERROR(FRACAS!$AM$5:$AM$9997,0)))
    ),"")</f>
        <v/>
      </c>
      <c r="LF316" s="354" t="str" cm="1">
        <f t="array" ref="LF316">IFERROR(
    (((F316/FRACAS!$AY$1)*60))
    /
    (((F316/FRACAS!$AY$1)*60) + SUMPRODUCT((FRACAS!$B$5:$B$9997=F$4)*(FRACAS!$D$5:$D$9997&lt;=F316)*(IFERROR(FRACAS!$AM$5:$AM$9997,0)))
    ),"")</f>
        <v/>
      </c>
      <c r="LG316" s="354" t="str" cm="1">
        <f t="array" ref="LG316">IFERROR(
    (((G316/FRACAS!$AY$1)*60))
    /
    (((G316/FRACAS!$AY$1)*60) + SUMPRODUCT((FRACAS!$B$5:$B$9997=G$4)*(FRACAS!$D$5:$D$9997&lt;=G316)*(IFERROR(FRACAS!$AM$5:$AM$9997,0)))
    ),"")</f>
        <v/>
      </c>
      <c r="LH316" s="354" t="str" cm="1">
        <f t="array" ref="LH316">IFERROR(
    (((H316/FRACAS!$AY$1)*60))
    /
    (((H316/FRACAS!$AY$1)*60) + SUMPRODUCT((FRACAS!$B$5:$B$9997=H$4)*(FRACAS!$D$5:$D$9997&lt;=H316)*(IFERROR(FRACAS!$AM$5:$AM$9997,0)))
    ),"")</f>
        <v/>
      </c>
      <c r="LI316" s="354" t="str" cm="1">
        <f t="array" ref="LI316">IFERROR(
    (((I316/FRACAS!$AY$1)*60))
    /
    (((I316/FRACAS!$AY$1)*60) + SUMPRODUCT((FRACAS!$B$5:$B$9997=I$4)*(FRACAS!$D$5:$D$9997&lt;=I316)*(IFERROR(FRACAS!$AM$5:$AM$9997,0)))
    ),"")</f>
        <v/>
      </c>
      <c r="LJ316" s="354" t="str" cm="1">
        <f t="array" ref="LJ316">IFERROR(
    (((J316/FRACAS!$AY$1)*60))
    /
    (((J316/FRACAS!$AY$1)*60) + SUMPRODUCT((FRACAS!$B$5:$B$9997=J$4)*(FRACAS!$D$5:$D$9997&lt;=J316)*(IFERROR(FRACAS!$AM$5:$AM$9997,0)))
    ),"")</f>
        <v/>
      </c>
      <c r="LK316" s="354" t="str" cm="1">
        <f t="array" ref="LK316">IFERROR(
    (((K316/FRACAS!$AY$1)*60))
    /
    (((K316/FRACAS!$AY$1)*60) + SUMPRODUCT((FRACAS!$B$5:$B$9997=K$4)*(FRACAS!$D$5:$D$9997&lt;=K316)*(IFERROR(FRACAS!$AM$5:$AM$9997,0)))
    ),"")</f>
        <v/>
      </c>
      <c r="LL316" s="354" t="str" cm="1">
        <f t="array" ref="LL316">IFERROR(
    (((L316/FRACAS!$AY$1)*60))
    /
    (((L316/FRACAS!$AY$1)*60) + SUMPRODUCT((FRACAS!$B$5:$B$9997=L$4)*(FRACAS!$D$5:$D$9997&lt;=L316)*(IFERROR(FRACAS!$AM$5:$AM$9997,0)))
    ),"")</f>
        <v/>
      </c>
      <c r="LM316" s="354" t="str" cm="1">
        <f t="array" ref="LM316">IFERROR(
    (((M316/FRACAS!$AY$1)*60))
    /
    (((M316/FRACAS!$AY$1)*60) + SUMPRODUCT((FRACAS!$B$5:$B$9997=M$4)*(FRACAS!$D$5:$D$9997&lt;=M316)*(IFERROR(FRACAS!$AM$5:$AM$9997,0)))
    ),"")</f>
        <v/>
      </c>
      <c r="LN316" s="308"/>
      <c r="LO316" s="276"/>
      <c r="LP316" s="276"/>
      <c r="LQ316" s="276"/>
      <c r="LR316" s="276"/>
      <c r="LS316" s="276"/>
      <c r="LT316" s="276"/>
      <c r="LU316" s="276"/>
      <c r="LV316" s="276"/>
      <c r="LW316" s="276"/>
      <c r="LX316" s="276"/>
      <c r="LY316" s="276"/>
      <c r="LZ316" s="276"/>
      <c r="MA316" s="276"/>
      <c r="MB316" s="276"/>
      <c r="MC316" s="276"/>
      <c r="MD316" s="276"/>
      <c r="ME316" s="276"/>
      <c r="MF316" s="276"/>
      <c r="MG316" s="276"/>
      <c r="MH316" s="276"/>
      <c r="MI316" s="276"/>
      <c r="MJ316" s="276"/>
      <c r="MK316" s="276"/>
      <c r="ML316" s="276"/>
      <c r="MM316" s="276"/>
      <c r="MN316" s="276"/>
      <c r="MO316" s="276"/>
      <c r="MP316" s="276"/>
      <c r="MQ316" s="276"/>
      <c r="MR316" s="276"/>
      <c r="MS316" s="276"/>
      <c r="MT316" s="276"/>
      <c r="MU316" s="276"/>
      <c r="MV316" s="276"/>
      <c r="MW316" s="276"/>
      <c r="MX316" s="276"/>
      <c r="MY316" s="276"/>
      <c r="MZ316" s="276"/>
      <c r="NA316" s="277"/>
      <c r="ND316" s="345">
        <f t="shared" si="28"/>
        <v>0</v>
      </c>
      <c r="NE316" s="346" t="str">
        <f t="shared" si="26"/>
        <v/>
      </c>
      <c r="NF316" s="347" t="str" cm="1">
        <f t="array" ref="NF316">IF($ND316=0,"",(IFERROR( (IFERROR($ND316/FRACAS!$AY$1*60,0) - SUMPRODUCT( (FRACAS!$K$5:$K$9999=NF$2) * IFERROR(FRACAS!$AN$5:$AN$9999,0) ) ) / IFERROR($ND316/FRACAS!$AY$1*60,0), 1 )))</f>
        <v/>
      </c>
      <c r="NG316" s="347" t="str" cm="1">
        <f t="array" ref="NG316">IF($ND316=0,"",(IFERROR( (IFERROR($ND316/FRACAS!$AY$1*60,0) - SUMPRODUCT( (FRACAS!$K$5:$K$9999=NG$2) * IFERROR(FRACAS!$AN$5:$AN$9999,0) ) ) / IFERROR($ND316/FRACAS!$AY$1*60,0), 1 )))</f>
        <v/>
      </c>
      <c r="NH316" s="347" t="str" cm="1">
        <f t="array" ref="NH316">IF($ND316=0,"",(IFERROR( (IFERROR($ND316/FRACAS!$AY$1*60,0) - SUMPRODUCT( (FRACAS!$K$5:$K$9999=NH$2) * IFERROR(FRACAS!$AN$5:$AN$9999,0) ) ) / IFERROR($ND316/FRACAS!$AY$1*60,0), 1 )))</f>
        <v/>
      </c>
      <c r="NI316" s="347" t="str" cm="1">
        <f t="array" ref="NI316">IF($ND316=0,"",(IFERROR( (IFERROR($ND316/FRACAS!$AY$1*60,0) - SUMPRODUCT( (FRACAS!$K$5:$K$9999=NI$2) * IFERROR(FRACAS!$AN$5:$AN$9999,0) ) ) / IFERROR($ND316/FRACAS!$AY$1*60,0), 1 )))</f>
        <v/>
      </c>
      <c r="NJ316" s="347" t="str" cm="1">
        <f t="array" ref="NJ316">IF($ND316=0,"",(IFERROR( (IFERROR($ND316/FRACAS!$AY$1*60,0) - SUMPRODUCT( (FRACAS!$K$5:$K$9999=NJ$2) * IFERROR(FRACAS!$AN$5:$AN$9999,0) ) ) / IFERROR($ND316/FRACAS!$AY$1*60,0), 1 )))</f>
        <v/>
      </c>
      <c r="NK316" s="347" t="str" cm="1">
        <f t="array" ref="NK316">IF($ND316=0,"",(IFERROR( (IFERROR($ND316/FRACAS!$AY$1*60,0) - SUMPRODUCT( (FRACAS!$K$5:$K$9999=NK$2) * IFERROR(FRACAS!$AN$5:$AN$9999,0) ) ) / IFERROR($ND316/FRACAS!$AY$1*60,0), 1 )))</f>
        <v/>
      </c>
      <c r="NL316" s="347" t="str" cm="1">
        <f t="array" ref="NL316">IF($ND316=0,"",(IFERROR( (IFERROR($ND316/FRACAS!$AY$1*60,0) - SUMPRODUCT( (FRACAS!$K$5:$K$9999=NL$2) * IFERROR(FRACAS!$AN$5:$AN$9999,0) ) ) / IFERROR($ND316/FRACAS!$AY$1*60,0), 1 )))</f>
        <v/>
      </c>
      <c r="NM316" s="347" t="str" cm="1">
        <f t="array" ref="NM316">IF($ND316=0,"",(IFERROR( (IFERROR($ND316/FRACAS!$AY$1*60,0) - SUMPRODUCT( (FRACAS!$K$5:$K$9999=NM$2) * IFERROR(FRACAS!$AN$5:$AN$9999,0) ) ) / IFERROR($ND316/FRACAS!$AY$1*60,0), 1 )))</f>
        <v/>
      </c>
      <c r="NN316" s="347" t="str" cm="1">
        <f t="array" ref="NN316">IF($ND316=0,"",(IFERROR( (IFERROR($ND316/FRACAS!$AY$1*60,0) - SUMPRODUCT( (FRACAS!$K$5:$K$9999=NN$2) * IFERROR(FRACAS!$AN$5:$AN$9999,0) ) ) / IFERROR($ND316/FRACAS!$AY$1*60,0), 1 )))</f>
        <v/>
      </c>
      <c r="NO316" s="347" t="str" cm="1">
        <f t="array" ref="NO316">IF($ND316=0,"",(IFERROR( (IFERROR($ND316/FRACAS!$AY$1*60,0) - SUMPRODUCT( (FRACAS!$K$5:$K$9999=NO$2) * IFERROR(FRACAS!$AN$5:$AN$9999,0) ) ) / IFERROR($ND316/FRACAS!$AY$1*60,0), 1 )))</f>
        <v/>
      </c>
      <c r="NP316" s="347" t="str" cm="1">
        <f t="array" ref="NP316">IF($ND316=0,"",(IFERROR( (IFERROR($ND316/FRACAS!$AY$1*60,0) - SUMPRODUCT( (FRACAS!$K$5:$K$9999=NP$2) * IFERROR(FRACAS!$AN$5:$AN$9999,0) ) ) / IFERROR($ND316/FRACAS!$AY$1*60,0), 1 )))</f>
        <v/>
      </c>
      <c r="NQ316" s="347" t="str" cm="1">
        <f t="array" ref="NQ316">IF($ND316=0,"",(IFERROR( (IFERROR($ND316/FRACAS!$AY$1*60,0) - SUMPRODUCT( (FRACAS!$K$5:$K$9999=NQ$2) * IFERROR(FRACAS!$AN$5:$AN$9999,0) ) ) / IFERROR($ND316/FRACAS!$AY$1*60,0), 1 )))</f>
        <v/>
      </c>
      <c r="NR316" s="347" t="str" cm="1">
        <f t="array" ref="NR316">IF($ND316=0,"",(IFERROR( (IFERROR($ND316/FRACAS!$AY$1*60,0) - SUMPRODUCT( (FRACAS!$K$5:$K$9999=NR$2) * IFERROR(FRACAS!$AN$5:$AN$9999,0) ) ) / IFERROR($ND316/FRACAS!$AY$1*60,0), 1 )))</f>
        <v/>
      </c>
      <c r="NS316" s="347" t="str" cm="1">
        <f t="array" ref="NS316">IF($ND316=0,"",(IFERROR( (IFERROR($ND316/FRACAS!$AY$1*60,0) - SUMPRODUCT( (FRACAS!$K$5:$K$9999=NS$2) * IFERROR(FRACAS!$AN$5:$AN$9999,0) ) ) / IFERROR($ND316/FRACAS!$AY$1*60,0), 1 )))</f>
        <v/>
      </c>
      <c r="NT316" s="347" t="str" cm="1">
        <f t="array" ref="NT316">IF($ND316=0,"",(IFERROR( (IFERROR($ND316/FRACAS!$AY$1*60,0) - SUMPRODUCT( (FRACAS!$K$5:$K$9999=NT$2) * IFERROR(FRACAS!$AN$5:$AN$9999,0) ) ) / IFERROR($ND316/FRACAS!$AY$1*60,0), 1 )))</f>
        <v/>
      </c>
      <c r="NU316" s="347" t="str" cm="1">
        <f t="array" ref="NU316">IF($ND316=0,"",(IFERROR( (IFERROR($ND316/FRACAS!$AY$1*60,0) - SUMPRODUCT( (FRACAS!$K$5:$K$9999=NU$2) * IFERROR(FRACAS!$AN$5:$AN$9999,0) ) ) / IFERROR($ND316/FRACAS!$AY$1*60,0), 1 )))</f>
        <v/>
      </c>
      <c r="NV316" s="347" t="str" cm="1">
        <f t="array" ref="NV316">IF($ND316=0,"",(IFERROR( (IFERROR($ND316/FRACAS!$AY$1*60,0) - SUMPRODUCT( (FRACAS!$K$5:$K$9999=NV$2) * IFERROR(FRACAS!$AN$5:$AN$9999,0) ) ) / IFERROR($ND316/FRACAS!$AY$1*60,0), 1 )))</f>
        <v/>
      </c>
      <c r="NW316" s="347" t="str" cm="1">
        <f t="array" ref="NW316">IF($ND316=0,"",(IFERROR( (IFERROR($ND316/FRACAS!$AY$1*60,0) - SUMPRODUCT( (FRACAS!$K$5:$K$9999=NW$2) * IFERROR(FRACAS!$AN$5:$AN$9999,0) ) ) / IFERROR($ND316/FRACAS!$AY$1*60,0), 1 )))</f>
        <v/>
      </c>
      <c r="NX316" s="347" t="str" cm="1">
        <f t="array" ref="NX316">IF($ND316=0,"",(IFERROR( (IFERROR($ND316/FRACAS!$AY$1*60,0) - SUMPRODUCT( (FRACAS!$K$5:$K$9999=NX$2) * IFERROR(FRACAS!$AN$5:$AN$9999,0) ) ) / IFERROR($ND316/FRACAS!$AY$1*60,0), 1 )))</f>
        <v/>
      </c>
      <c r="NY316" s="347" t="str" cm="1">
        <f t="array" ref="NY316">IF($ND316=0,"",(IFERROR( (IFERROR($ND316/FRACAS!$AY$1*60,0) - SUMPRODUCT( (FRACAS!$K$5:$K$9999=NY$2) * IFERROR(FRACAS!$AN$5:$AN$9999,0) ) ) / IFERROR($ND316/FRACAS!$AY$1*60,0), 1 )))</f>
        <v/>
      </c>
      <c r="NZ316" s="347" t="str" cm="1">
        <f t="array" ref="NZ316">IF($ND316=0,"",(IFERROR( (IFERROR($ND316/FRACAS!$AY$1*60,0) - SUMPRODUCT( (FRACAS!$K$5:$K$9999=NZ$2) * IFERROR(FRACAS!$AN$5:$AN$9999,0) ) ) / IFERROR($ND316/FRACAS!$AY$1*60,0), 1 )))</f>
        <v/>
      </c>
      <c r="OA316" s="347" t="str" cm="1">
        <f t="array" ref="OA316">IF($ND316=0,"",(IFERROR( (IFERROR($ND316/FRACAS!$AY$1*60,0) - SUMPRODUCT( (FRACAS!$K$5:$K$9999=OA$2) * IFERROR(FRACAS!$AN$5:$AN$9999,0) ) ) / IFERROR($ND316/FRACAS!$AY$1*60,0), 1 )))</f>
        <v/>
      </c>
      <c r="OB316" s="347" t="str" cm="1">
        <f t="array" ref="OB316">IF($ND316=0,"",(IFERROR( (IFERROR($ND316/FRACAS!$AY$1*60,0) - SUMPRODUCT( (FRACAS!$K$5:$K$9999=OB$2) * IFERROR(FRACAS!$AN$5:$AN$9999,0) ) ) / IFERROR($ND316/FRACAS!$AY$1*60,0), 1 )))</f>
        <v/>
      </c>
      <c r="OC316" s="347" t="str" cm="1">
        <f t="array" ref="OC316">IF($ND316=0,"",(IFERROR( (IFERROR($ND316/FRACAS!$AY$1*60,0) - SUMPRODUCT( (FRACAS!$K$5:$K$9999=OC$2) * IFERROR(FRACAS!$AN$5:$AN$9999,0) ) ) / IFERROR($ND316/FRACAS!$AY$1*60,0), 1 )))</f>
        <v/>
      </c>
      <c r="OD316" s="347" t="str" cm="1">
        <f t="array" ref="OD316">IF($ND316=0,"",(IFERROR( (IFERROR($ND316/FRACAS!$AY$1*60,0) - SUMPRODUCT( (FRACAS!$K$5:$K$9999=OD$2) * IFERROR(FRACAS!$AN$5:$AN$9999,0) ) ) / IFERROR($ND316/FRACAS!$AY$1*60,0), 1 )))</f>
        <v/>
      </c>
      <c r="OE316" s="347" t="str" cm="1">
        <f t="array" ref="OE316">IF($ND316=0,"",(IFERROR( (IFERROR($ND316/FRACAS!$AY$1*60,0) - SUMPRODUCT( (FRACAS!$K$5:$K$9999=OE$2) * IFERROR(FRACAS!$AN$5:$AN$9999,0) ) ) / IFERROR($ND316/FRACAS!$AY$1*60,0), 1 )))</f>
        <v/>
      </c>
      <c r="OF316" s="347" t="str" cm="1">
        <f t="array" ref="OF316">IF($ND316=0,"",(IFERROR( (IFERROR($ND316/FRACAS!$AY$1*60,0) - SUMPRODUCT( (FRACAS!$K$5:$K$9999=OF$2) * IFERROR(FRACAS!$AN$5:$AN$9999,0) ) ) / IFERROR($ND316/FRACAS!$AY$1*60,0), 1 )))</f>
        <v/>
      </c>
      <c r="OG316" s="347" t="str" cm="1">
        <f t="array" ref="OG316">IF($ND316=0,"",(IFERROR( (IFERROR($ND316/FRACAS!$AY$1*60,0) - SUMPRODUCT( (FRACAS!$K$5:$K$9999=OG$2) * IFERROR(FRACAS!$AN$5:$AN$9999,0) ) ) / IFERROR($ND316/FRACAS!$AY$1*60,0), 1 )))</f>
        <v/>
      </c>
      <c r="OH316" s="347" t="str" cm="1">
        <f t="array" ref="OH316">IF($ND316=0,"",(IFERROR( (IFERROR($ND316/FRACAS!$AY$1*60,0) - SUMPRODUCT( (FRACAS!$K$5:$K$9999=OH$2) * IFERROR(FRACAS!$AN$5:$AN$9999,0) ) ) / IFERROR($ND316/FRACAS!$AY$1*60,0), 1 )))</f>
        <v/>
      </c>
      <c r="OI316" s="347" t="str" cm="1">
        <f t="array" ref="OI316">IF($ND316=0,"",(IFERROR( (IFERROR($ND316/FRACAS!$AY$1*60,0) - SUMPRODUCT( (FRACAS!$K$5:$K$9999=OI$2) * IFERROR(FRACAS!$AN$5:$AN$9999,0) ) ) / IFERROR($ND316/FRACAS!$AY$1*60,0), 1 )))</f>
        <v/>
      </c>
      <c r="OJ316" s="347" t="str" cm="1">
        <f t="array" ref="OJ316">IF($ND316=0,"",(IFERROR( (IFERROR($ND316/FRACAS!$AY$1*60,0) - SUMPRODUCT( (FRACAS!$K$5:$K$9999=OJ$2) * IFERROR(FRACAS!$AN$5:$AN$9999,0) ) ) / IFERROR($ND316/FRACAS!$AY$1*60,0), 1 )))</f>
        <v/>
      </c>
      <c r="OK316" s="347" t="str" cm="1">
        <f t="array" ref="OK316">IF($ND316=0,"",(IFERROR( (IFERROR($ND316/FRACAS!$AY$1*60,0) - SUMPRODUCT( (FRACAS!$K$5:$K$9999=OK$2) * IFERROR(FRACAS!$AN$5:$AN$9999,0) ) ) / IFERROR($ND316/FRACAS!$AY$1*60,0), 1 )))</f>
        <v/>
      </c>
      <c r="OL316" s="347" t="str" cm="1">
        <f t="array" ref="OL316">IF($ND316=0,"",(IFERROR( (IFERROR($ND316/FRACAS!$AY$1*60,0) - SUMPRODUCT( (FRACAS!$K$5:$K$9999=OL$2) * IFERROR(FRACAS!$AN$5:$AN$9999,0) ) ) / IFERROR($ND316/FRACAS!$AY$1*60,0), 1 )))</f>
        <v/>
      </c>
      <c r="OM316" s="347" t="str" cm="1">
        <f t="array" ref="OM316">IF($ND316=0,"",(IFERROR( (IFERROR($ND316/FRACAS!$AY$1*60,0) - SUMPRODUCT( (FRACAS!$K$5:$K$9999=OM$2) * IFERROR(FRACAS!$AN$5:$AN$9999,0) ) ) / IFERROR($ND316/FRACAS!$AY$1*60,0), 1 )))</f>
        <v/>
      </c>
      <c r="ON316" s="347" t="str" cm="1">
        <f t="array" ref="ON316">IF($ND316=0,"",(IFERROR( (IFERROR($ND316/FRACAS!$AY$1*60,0) - SUMPRODUCT( (FRACAS!$K$5:$K$9999=ON$2) * IFERROR(FRACAS!$AN$5:$AN$9999,0) ) ) / IFERROR($ND316/FRACAS!$AY$1*60,0), 1 )))</f>
        <v/>
      </c>
    </row>
    <row r="317" spans="2:404" ht="15" customHeight="1">
      <c r="B317" s="301" t="s">
        <v>267</v>
      </c>
      <c r="C317" s="302">
        <v>47445</v>
      </c>
      <c r="D317" s="279"/>
      <c r="E317" s="279"/>
      <c r="F317" s="279"/>
      <c r="G317" s="279"/>
      <c r="H317" s="279"/>
      <c r="I317" s="279"/>
      <c r="J317" s="279"/>
      <c r="K317" s="279"/>
      <c r="L317" s="279"/>
      <c r="M317" s="280"/>
      <c r="N317" s="305"/>
      <c r="O317" s="279"/>
      <c r="P317" s="279"/>
      <c r="Q317" s="279"/>
      <c r="R317" s="279"/>
      <c r="S317" s="279"/>
      <c r="T317" s="279"/>
      <c r="U317" s="279"/>
      <c r="V317" s="279"/>
      <c r="W317" s="279"/>
      <c r="X317" s="279"/>
      <c r="Y317" s="279"/>
      <c r="Z317" s="279"/>
      <c r="AA317" s="279"/>
      <c r="AB317" s="279"/>
      <c r="AC317" s="279"/>
      <c r="AD317" s="279"/>
      <c r="AE317" s="279"/>
      <c r="AF317" s="279"/>
      <c r="AG317" s="279"/>
      <c r="AH317" s="279"/>
      <c r="AI317" s="279"/>
      <c r="AJ317" s="279"/>
      <c r="AK317" s="279"/>
      <c r="AL317" s="279"/>
      <c r="AM317" s="279"/>
      <c r="AN317" s="279"/>
      <c r="AO317" s="279"/>
      <c r="AP317" s="279"/>
      <c r="AQ317" s="279"/>
      <c r="AR317" s="279"/>
      <c r="AS317" s="279"/>
      <c r="AT317" s="279"/>
      <c r="AU317" s="279"/>
      <c r="AV317" s="279"/>
      <c r="AW317" s="279"/>
      <c r="AX317" s="279"/>
      <c r="AY317" s="279"/>
      <c r="AZ317" s="279"/>
      <c r="BA317" s="280"/>
      <c r="BB317" s="266"/>
      <c r="BD317" s="352"/>
      <c r="BE317" s="352"/>
      <c r="BF317" s="352"/>
      <c r="BG317" s="352"/>
      <c r="BH317" s="352"/>
      <c r="BI317" s="352"/>
      <c r="BJ317" s="352"/>
      <c r="BK317" s="352"/>
      <c r="BL317" s="352"/>
      <c r="BM317" s="352"/>
      <c r="BN317" s="352"/>
      <c r="BO317" s="352"/>
      <c r="BP317" s="352"/>
      <c r="BQ317" s="352"/>
      <c r="BR317" s="352"/>
      <c r="BS317" s="352"/>
      <c r="BT317" s="352"/>
      <c r="BU317" s="352"/>
      <c r="BV317" s="352"/>
      <c r="BW317" s="352"/>
      <c r="BX317" s="352"/>
      <c r="BY317" s="352"/>
      <c r="BZ317" s="352"/>
      <c r="CA317" s="352"/>
      <c r="CB317" s="352"/>
      <c r="CC317" s="352"/>
      <c r="CD317" s="352"/>
      <c r="CE317" s="352"/>
      <c r="CF317" s="352"/>
      <c r="CG317" s="352"/>
      <c r="CH317" s="352"/>
      <c r="CI317" s="352"/>
      <c r="CJ317" s="352"/>
      <c r="CK317" s="352"/>
      <c r="CL317" s="352"/>
      <c r="CM317" s="352"/>
      <c r="CN317" s="352"/>
      <c r="CO317" s="352"/>
      <c r="CP317" s="352"/>
      <c r="CQ317" s="352"/>
      <c r="CR317" s="352"/>
      <c r="CS317" s="352"/>
      <c r="CT317" s="352"/>
      <c r="CU317" s="352"/>
      <c r="CV317" s="352"/>
      <c r="CW317" s="352"/>
      <c r="CX317" s="352"/>
      <c r="CY317" s="352"/>
      <c r="CZ317" s="352"/>
      <c r="DA317" s="352"/>
      <c r="DC317" s="266">
        <f t="shared" si="24"/>
        <v>0</v>
      </c>
      <c r="DD317" s="302" t="str">
        <f t="shared" si="25"/>
        <v/>
      </c>
      <c r="DE317" s="328" t="str">
        <f>IF(D317&gt; 0,(COUNTIFS(FRACAS!$B$5:$B$9997, D$4, FRACAS!$D$5:$D$9997, "&lt;="&amp;D317)), "" )</f>
        <v/>
      </c>
      <c r="DF317" s="282" t="str">
        <f>IF(E317&gt; 0,(COUNTIFS(FRACAS!$B$5:$B$9997, E$4, FRACAS!$D$5:$D$9997, "&lt;="&amp;E317)), "" )</f>
        <v/>
      </c>
      <c r="DG317" s="282" t="str">
        <f>IF(F317&gt; 0,(COUNTIFS(FRACAS!$B$5:$B$9997, F$4, FRACAS!$D$5:$D$9997, "&lt;="&amp;F317)), "" )</f>
        <v/>
      </c>
      <c r="DH317" s="282" t="str">
        <f>IF(G317&gt; 0,(COUNTIFS(FRACAS!$B$5:$B$9997, G$4, FRACAS!$D$5:$D$9997, "&lt;="&amp;G317)), "" )</f>
        <v/>
      </c>
      <c r="DI317" s="282" t="str">
        <f>IF(H317&gt; 0,(COUNTIFS(FRACAS!$B$5:$B$9997, H$4, FRACAS!$D$5:$D$9997, "&lt;="&amp;H317)), "" )</f>
        <v/>
      </c>
      <c r="DJ317" s="282" t="str">
        <f>IF(I317&gt; 0,(COUNTIFS(FRACAS!$B$5:$B$9997, I$4, FRACAS!$D$5:$D$9997, "&lt;="&amp;I317)), "" )</f>
        <v/>
      </c>
      <c r="DK317" s="282" t="str">
        <f>IF(J317&gt; 0,(COUNTIFS(FRACAS!$B$5:$B$9997, J$4, FRACAS!$D$5:$D$9997, "&lt;="&amp;J317)), "" )</f>
        <v/>
      </c>
      <c r="DL317" s="282" t="str">
        <f>IF(K317&gt; 0,(COUNTIFS(FRACAS!$B$5:$B$9997, K$4, FRACAS!$D$5:$D$9997, "&lt;="&amp;K317)), "" )</f>
        <v/>
      </c>
      <c r="DM317" s="282" t="str">
        <f>IF(L317&gt; 0,(COUNTIFS(FRACAS!$B$5:$B$9997, L$4, FRACAS!$D$5:$D$9997, "&lt;="&amp;L317)), "" )</f>
        <v/>
      </c>
      <c r="DN317" s="282" t="str">
        <f>IF(M317&gt; 0,(COUNTIFS(FRACAS!$B$5:$B$9997, M$4, FRACAS!$D$5:$D$9997, "&lt;="&amp;M317)), "" )</f>
        <v/>
      </c>
      <c r="DO317" s="308"/>
      <c r="DP317" s="276"/>
      <c r="DQ317" s="276"/>
      <c r="DR317" s="276"/>
      <c r="DS317" s="276"/>
      <c r="DT317" s="276"/>
      <c r="DU317" s="276"/>
      <c r="DV317" s="276"/>
      <c r="DW317" s="276"/>
      <c r="DX317" s="276"/>
      <c r="DY317" s="276"/>
      <c r="DZ317" s="276"/>
      <c r="EA317" s="276"/>
      <c r="EB317" s="276"/>
      <c r="EC317" s="276"/>
      <c r="ED317" s="276"/>
      <c r="EE317" s="276"/>
      <c r="EF317" s="276"/>
      <c r="EG317" s="276"/>
      <c r="EH317" s="276"/>
      <c r="EI317" s="276"/>
      <c r="EJ317" s="276"/>
      <c r="EK317" s="276"/>
      <c r="EL317" s="276"/>
      <c r="EM317" s="276"/>
      <c r="EN317" s="276"/>
      <c r="EO317" s="276"/>
      <c r="EP317" s="276"/>
      <c r="EQ317" s="276"/>
      <c r="ER317" s="276"/>
      <c r="ES317" s="276"/>
      <c r="ET317" s="276"/>
      <c r="EU317" s="276"/>
      <c r="EV317" s="276"/>
      <c r="EW317" s="276"/>
      <c r="EX317" s="276"/>
      <c r="EY317" s="276"/>
      <c r="EZ317" s="276"/>
      <c r="FA317" s="276"/>
      <c r="FB317" s="277"/>
      <c r="JN317" s="310"/>
      <c r="JO317" s="309"/>
      <c r="JP317" s="309"/>
      <c r="JQ317" s="309"/>
      <c r="JR317" s="309"/>
      <c r="JS317" s="309"/>
      <c r="JT317" s="309"/>
      <c r="JU317" s="309"/>
      <c r="JV317" s="309"/>
      <c r="JW317" s="309"/>
      <c r="JX317" s="309"/>
      <c r="JY317" s="309"/>
      <c r="JZ317" s="309"/>
      <c r="KA317" s="309"/>
      <c r="KB317" s="309"/>
      <c r="KC317" s="309"/>
      <c r="KD317" s="309"/>
      <c r="KE317" s="309"/>
      <c r="KF317" s="309"/>
      <c r="KG317" s="309"/>
      <c r="KH317" s="309"/>
      <c r="KI317" s="309"/>
      <c r="KJ317" s="309"/>
      <c r="KK317" s="309"/>
      <c r="KL317" s="309"/>
      <c r="KM317" s="309"/>
      <c r="KN317" s="309"/>
      <c r="KO317" s="309"/>
      <c r="KP317" s="309"/>
      <c r="KQ317" s="309"/>
      <c r="KR317" s="309"/>
      <c r="KS317" s="309"/>
      <c r="KT317" s="309"/>
      <c r="KU317" s="309"/>
      <c r="KV317" s="309"/>
      <c r="KW317" s="309"/>
      <c r="KX317" s="309"/>
      <c r="KY317" s="309"/>
      <c r="KZ317" s="309"/>
      <c r="LA317" s="309"/>
      <c r="LC317" s="302" t="str">
        <f t="shared" si="27"/>
        <v/>
      </c>
      <c r="LD317" s="354" t="str" cm="1">
        <f t="array" ref="LD317">IFERROR(
    (((D317/FRACAS!$AY$1)*60))
    /
    (((D317/FRACAS!$AY$1)*60) + SUMPRODUCT((FRACAS!$B$5:$B$9997=D$4)*(FRACAS!$D$5:$D$9997&lt;=D317)*(IFERROR(FRACAS!$AM$5:$AM$9997,0)))
    ),"")</f>
        <v/>
      </c>
      <c r="LE317" s="354" t="str" cm="1">
        <f t="array" ref="LE317">IFERROR(
    (((E317/FRACAS!$AY$1)*60))
    /
    (((E317/FRACAS!$AY$1)*60) + SUMPRODUCT((FRACAS!$B$5:$B$9997=E$4)*(FRACAS!$D$5:$D$9997&lt;=E317)*(IFERROR(FRACAS!$AM$5:$AM$9997,0)))
    ),"")</f>
        <v/>
      </c>
      <c r="LF317" s="354" t="str" cm="1">
        <f t="array" ref="LF317">IFERROR(
    (((F317/FRACAS!$AY$1)*60))
    /
    (((F317/FRACAS!$AY$1)*60) + SUMPRODUCT((FRACAS!$B$5:$B$9997=F$4)*(FRACAS!$D$5:$D$9997&lt;=F317)*(IFERROR(FRACAS!$AM$5:$AM$9997,0)))
    ),"")</f>
        <v/>
      </c>
      <c r="LG317" s="354" t="str" cm="1">
        <f t="array" ref="LG317">IFERROR(
    (((G317/FRACAS!$AY$1)*60))
    /
    (((G317/FRACAS!$AY$1)*60) + SUMPRODUCT((FRACAS!$B$5:$B$9997=G$4)*(FRACAS!$D$5:$D$9997&lt;=G317)*(IFERROR(FRACAS!$AM$5:$AM$9997,0)))
    ),"")</f>
        <v/>
      </c>
      <c r="LH317" s="354" t="str" cm="1">
        <f t="array" ref="LH317">IFERROR(
    (((H317/FRACAS!$AY$1)*60))
    /
    (((H317/FRACAS!$AY$1)*60) + SUMPRODUCT((FRACAS!$B$5:$B$9997=H$4)*(FRACAS!$D$5:$D$9997&lt;=H317)*(IFERROR(FRACAS!$AM$5:$AM$9997,0)))
    ),"")</f>
        <v/>
      </c>
      <c r="LI317" s="354" t="str" cm="1">
        <f t="array" ref="LI317">IFERROR(
    (((I317/FRACAS!$AY$1)*60))
    /
    (((I317/FRACAS!$AY$1)*60) + SUMPRODUCT((FRACAS!$B$5:$B$9997=I$4)*(FRACAS!$D$5:$D$9997&lt;=I317)*(IFERROR(FRACAS!$AM$5:$AM$9997,0)))
    ),"")</f>
        <v/>
      </c>
      <c r="LJ317" s="354" t="str" cm="1">
        <f t="array" ref="LJ317">IFERROR(
    (((J317/FRACAS!$AY$1)*60))
    /
    (((J317/FRACAS!$AY$1)*60) + SUMPRODUCT((FRACAS!$B$5:$B$9997=J$4)*(FRACAS!$D$5:$D$9997&lt;=J317)*(IFERROR(FRACAS!$AM$5:$AM$9997,0)))
    ),"")</f>
        <v/>
      </c>
      <c r="LK317" s="354" t="str" cm="1">
        <f t="array" ref="LK317">IFERROR(
    (((K317/FRACAS!$AY$1)*60))
    /
    (((K317/FRACAS!$AY$1)*60) + SUMPRODUCT((FRACAS!$B$5:$B$9997=K$4)*(FRACAS!$D$5:$D$9997&lt;=K317)*(IFERROR(FRACAS!$AM$5:$AM$9997,0)))
    ),"")</f>
        <v/>
      </c>
      <c r="LL317" s="354" t="str" cm="1">
        <f t="array" ref="LL317">IFERROR(
    (((L317/FRACAS!$AY$1)*60))
    /
    (((L317/FRACAS!$AY$1)*60) + SUMPRODUCT((FRACAS!$B$5:$B$9997=L$4)*(FRACAS!$D$5:$D$9997&lt;=L317)*(IFERROR(FRACAS!$AM$5:$AM$9997,0)))
    ),"")</f>
        <v/>
      </c>
      <c r="LM317" s="354" t="str" cm="1">
        <f t="array" ref="LM317">IFERROR(
    (((M317/FRACAS!$AY$1)*60))
    /
    (((M317/FRACAS!$AY$1)*60) + SUMPRODUCT((FRACAS!$B$5:$B$9997=M$4)*(FRACAS!$D$5:$D$9997&lt;=M317)*(IFERROR(FRACAS!$AM$5:$AM$9997,0)))
    ),"")</f>
        <v/>
      </c>
      <c r="LN317" s="308"/>
      <c r="LO317" s="276"/>
      <c r="LP317" s="276"/>
      <c r="LQ317" s="276"/>
      <c r="LR317" s="276"/>
      <c r="LS317" s="276"/>
      <c r="LT317" s="276"/>
      <c r="LU317" s="276"/>
      <c r="LV317" s="276"/>
      <c r="LW317" s="276"/>
      <c r="LX317" s="276"/>
      <c r="LY317" s="276"/>
      <c r="LZ317" s="276"/>
      <c r="MA317" s="276"/>
      <c r="MB317" s="276"/>
      <c r="MC317" s="276"/>
      <c r="MD317" s="276"/>
      <c r="ME317" s="276"/>
      <c r="MF317" s="276"/>
      <c r="MG317" s="276"/>
      <c r="MH317" s="276"/>
      <c r="MI317" s="276"/>
      <c r="MJ317" s="276"/>
      <c r="MK317" s="276"/>
      <c r="ML317" s="276"/>
      <c r="MM317" s="276"/>
      <c r="MN317" s="276"/>
      <c r="MO317" s="276"/>
      <c r="MP317" s="276"/>
      <c r="MQ317" s="276"/>
      <c r="MR317" s="276"/>
      <c r="MS317" s="276"/>
      <c r="MT317" s="276"/>
      <c r="MU317" s="276"/>
      <c r="MV317" s="276"/>
      <c r="MW317" s="276"/>
      <c r="MX317" s="276"/>
      <c r="MY317" s="276"/>
      <c r="MZ317" s="276"/>
      <c r="NA317" s="277"/>
      <c r="ND317" s="345">
        <f t="shared" si="28"/>
        <v>0</v>
      </c>
      <c r="NE317" s="346" t="str">
        <f t="shared" si="26"/>
        <v/>
      </c>
      <c r="NF317" s="347" t="str" cm="1">
        <f t="array" ref="NF317">IF($ND317=0,"",(IFERROR( (IFERROR($ND317/FRACAS!$AY$1*60,0) - SUMPRODUCT( (FRACAS!$K$5:$K$9999=NF$2) * IFERROR(FRACAS!$AN$5:$AN$9999,0) ) ) / IFERROR($ND317/FRACAS!$AY$1*60,0), 1 )))</f>
        <v/>
      </c>
      <c r="NG317" s="347" t="str" cm="1">
        <f t="array" ref="NG317">IF($ND317=0,"",(IFERROR( (IFERROR($ND317/FRACAS!$AY$1*60,0) - SUMPRODUCT( (FRACAS!$K$5:$K$9999=NG$2) * IFERROR(FRACAS!$AN$5:$AN$9999,0) ) ) / IFERROR($ND317/FRACAS!$AY$1*60,0), 1 )))</f>
        <v/>
      </c>
      <c r="NH317" s="347" t="str" cm="1">
        <f t="array" ref="NH317">IF($ND317=0,"",(IFERROR( (IFERROR($ND317/FRACAS!$AY$1*60,0) - SUMPRODUCT( (FRACAS!$K$5:$K$9999=NH$2) * IFERROR(FRACAS!$AN$5:$AN$9999,0) ) ) / IFERROR($ND317/FRACAS!$AY$1*60,0), 1 )))</f>
        <v/>
      </c>
      <c r="NI317" s="347" t="str" cm="1">
        <f t="array" ref="NI317">IF($ND317=0,"",(IFERROR( (IFERROR($ND317/FRACAS!$AY$1*60,0) - SUMPRODUCT( (FRACAS!$K$5:$K$9999=NI$2) * IFERROR(FRACAS!$AN$5:$AN$9999,0) ) ) / IFERROR($ND317/FRACAS!$AY$1*60,0), 1 )))</f>
        <v/>
      </c>
      <c r="NJ317" s="347" t="str" cm="1">
        <f t="array" ref="NJ317">IF($ND317=0,"",(IFERROR( (IFERROR($ND317/FRACAS!$AY$1*60,0) - SUMPRODUCT( (FRACAS!$K$5:$K$9999=NJ$2) * IFERROR(FRACAS!$AN$5:$AN$9999,0) ) ) / IFERROR($ND317/FRACAS!$AY$1*60,0), 1 )))</f>
        <v/>
      </c>
      <c r="NK317" s="347" t="str" cm="1">
        <f t="array" ref="NK317">IF($ND317=0,"",(IFERROR( (IFERROR($ND317/FRACAS!$AY$1*60,0) - SUMPRODUCT( (FRACAS!$K$5:$K$9999=NK$2) * IFERROR(FRACAS!$AN$5:$AN$9999,0) ) ) / IFERROR($ND317/FRACAS!$AY$1*60,0), 1 )))</f>
        <v/>
      </c>
      <c r="NL317" s="347" t="str" cm="1">
        <f t="array" ref="NL317">IF($ND317=0,"",(IFERROR( (IFERROR($ND317/FRACAS!$AY$1*60,0) - SUMPRODUCT( (FRACAS!$K$5:$K$9999=NL$2) * IFERROR(FRACAS!$AN$5:$AN$9999,0) ) ) / IFERROR($ND317/FRACAS!$AY$1*60,0), 1 )))</f>
        <v/>
      </c>
      <c r="NM317" s="347" t="str" cm="1">
        <f t="array" ref="NM317">IF($ND317=0,"",(IFERROR( (IFERROR($ND317/FRACAS!$AY$1*60,0) - SUMPRODUCT( (FRACAS!$K$5:$K$9999=NM$2) * IFERROR(FRACAS!$AN$5:$AN$9999,0) ) ) / IFERROR($ND317/FRACAS!$AY$1*60,0), 1 )))</f>
        <v/>
      </c>
      <c r="NN317" s="347" t="str" cm="1">
        <f t="array" ref="NN317">IF($ND317=0,"",(IFERROR( (IFERROR($ND317/FRACAS!$AY$1*60,0) - SUMPRODUCT( (FRACAS!$K$5:$K$9999=NN$2) * IFERROR(FRACAS!$AN$5:$AN$9999,0) ) ) / IFERROR($ND317/FRACAS!$AY$1*60,0), 1 )))</f>
        <v/>
      </c>
      <c r="NO317" s="347" t="str" cm="1">
        <f t="array" ref="NO317">IF($ND317=0,"",(IFERROR( (IFERROR($ND317/FRACAS!$AY$1*60,0) - SUMPRODUCT( (FRACAS!$K$5:$K$9999=NO$2) * IFERROR(FRACAS!$AN$5:$AN$9999,0) ) ) / IFERROR($ND317/FRACAS!$AY$1*60,0), 1 )))</f>
        <v/>
      </c>
      <c r="NP317" s="347" t="str" cm="1">
        <f t="array" ref="NP317">IF($ND317=0,"",(IFERROR( (IFERROR($ND317/FRACAS!$AY$1*60,0) - SUMPRODUCT( (FRACAS!$K$5:$K$9999=NP$2) * IFERROR(FRACAS!$AN$5:$AN$9999,0) ) ) / IFERROR($ND317/FRACAS!$AY$1*60,0), 1 )))</f>
        <v/>
      </c>
      <c r="NQ317" s="347" t="str" cm="1">
        <f t="array" ref="NQ317">IF($ND317=0,"",(IFERROR( (IFERROR($ND317/FRACAS!$AY$1*60,0) - SUMPRODUCT( (FRACAS!$K$5:$K$9999=NQ$2) * IFERROR(FRACAS!$AN$5:$AN$9999,0) ) ) / IFERROR($ND317/FRACAS!$AY$1*60,0), 1 )))</f>
        <v/>
      </c>
      <c r="NR317" s="347" t="str" cm="1">
        <f t="array" ref="NR317">IF($ND317=0,"",(IFERROR( (IFERROR($ND317/FRACAS!$AY$1*60,0) - SUMPRODUCT( (FRACAS!$K$5:$K$9999=NR$2) * IFERROR(FRACAS!$AN$5:$AN$9999,0) ) ) / IFERROR($ND317/FRACAS!$AY$1*60,0), 1 )))</f>
        <v/>
      </c>
      <c r="NS317" s="347" t="str" cm="1">
        <f t="array" ref="NS317">IF($ND317=0,"",(IFERROR( (IFERROR($ND317/FRACAS!$AY$1*60,0) - SUMPRODUCT( (FRACAS!$K$5:$K$9999=NS$2) * IFERROR(FRACAS!$AN$5:$AN$9999,0) ) ) / IFERROR($ND317/FRACAS!$AY$1*60,0), 1 )))</f>
        <v/>
      </c>
      <c r="NT317" s="347" t="str" cm="1">
        <f t="array" ref="NT317">IF($ND317=0,"",(IFERROR( (IFERROR($ND317/FRACAS!$AY$1*60,0) - SUMPRODUCT( (FRACAS!$K$5:$K$9999=NT$2) * IFERROR(FRACAS!$AN$5:$AN$9999,0) ) ) / IFERROR($ND317/FRACAS!$AY$1*60,0), 1 )))</f>
        <v/>
      </c>
      <c r="NU317" s="347" t="str" cm="1">
        <f t="array" ref="NU317">IF($ND317=0,"",(IFERROR( (IFERROR($ND317/FRACAS!$AY$1*60,0) - SUMPRODUCT( (FRACAS!$K$5:$K$9999=NU$2) * IFERROR(FRACAS!$AN$5:$AN$9999,0) ) ) / IFERROR($ND317/FRACAS!$AY$1*60,0), 1 )))</f>
        <v/>
      </c>
      <c r="NV317" s="347" t="str" cm="1">
        <f t="array" ref="NV317">IF($ND317=0,"",(IFERROR( (IFERROR($ND317/FRACAS!$AY$1*60,0) - SUMPRODUCT( (FRACAS!$K$5:$K$9999=NV$2) * IFERROR(FRACAS!$AN$5:$AN$9999,0) ) ) / IFERROR($ND317/FRACAS!$AY$1*60,0), 1 )))</f>
        <v/>
      </c>
      <c r="NW317" s="347" t="str" cm="1">
        <f t="array" ref="NW317">IF($ND317=0,"",(IFERROR( (IFERROR($ND317/FRACAS!$AY$1*60,0) - SUMPRODUCT( (FRACAS!$K$5:$K$9999=NW$2) * IFERROR(FRACAS!$AN$5:$AN$9999,0) ) ) / IFERROR($ND317/FRACAS!$AY$1*60,0), 1 )))</f>
        <v/>
      </c>
      <c r="NX317" s="347" t="str" cm="1">
        <f t="array" ref="NX317">IF($ND317=0,"",(IFERROR( (IFERROR($ND317/FRACAS!$AY$1*60,0) - SUMPRODUCT( (FRACAS!$K$5:$K$9999=NX$2) * IFERROR(FRACAS!$AN$5:$AN$9999,0) ) ) / IFERROR($ND317/FRACAS!$AY$1*60,0), 1 )))</f>
        <v/>
      </c>
      <c r="NY317" s="347" t="str" cm="1">
        <f t="array" ref="NY317">IF($ND317=0,"",(IFERROR( (IFERROR($ND317/FRACAS!$AY$1*60,0) - SUMPRODUCT( (FRACAS!$K$5:$K$9999=NY$2) * IFERROR(FRACAS!$AN$5:$AN$9999,0) ) ) / IFERROR($ND317/FRACAS!$AY$1*60,0), 1 )))</f>
        <v/>
      </c>
      <c r="NZ317" s="347" t="str" cm="1">
        <f t="array" ref="NZ317">IF($ND317=0,"",(IFERROR( (IFERROR($ND317/FRACAS!$AY$1*60,0) - SUMPRODUCT( (FRACAS!$K$5:$K$9999=NZ$2) * IFERROR(FRACAS!$AN$5:$AN$9999,0) ) ) / IFERROR($ND317/FRACAS!$AY$1*60,0), 1 )))</f>
        <v/>
      </c>
      <c r="OA317" s="347" t="str" cm="1">
        <f t="array" ref="OA317">IF($ND317=0,"",(IFERROR( (IFERROR($ND317/FRACAS!$AY$1*60,0) - SUMPRODUCT( (FRACAS!$K$5:$K$9999=OA$2) * IFERROR(FRACAS!$AN$5:$AN$9999,0) ) ) / IFERROR($ND317/FRACAS!$AY$1*60,0), 1 )))</f>
        <v/>
      </c>
      <c r="OB317" s="347" t="str" cm="1">
        <f t="array" ref="OB317">IF($ND317=0,"",(IFERROR( (IFERROR($ND317/FRACAS!$AY$1*60,0) - SUMPRODUCT( (FRACAS!$K$5:$K$9999=OB$2) * IFERROR(FRACAS!$AN$5:$AN$9999,0) ) ) / IFERROR($ND317/FRACAS!$AY$1*60,0), 1 )))</f>
        <v/>
      </c>
      <c r="OC317" s="347" t="str" cm="1">
        <f t="array" ref="OC317">IF($ND317=0,"",(IFERROR( (IFERROR($ND317/FRACAS!$AY$1*60,0) - SUMPRODUCT( (FRACAS!$K$5:$K$9999=OC$2) * IFERROR(FRACAS!$AN$5:$AN$9999,0) ) ) / IFERROR($ND317/FRACAS!$AY$1*60,0), 1 )))</f>
        <v/>
      </c>
      <c r="OD317" s="347" t="str" cm="1">
        <f t="array" ref="OD317">IF($ND317=0,"",(IFERROR( (IFERROR($ND317/FRACAS!$AY$1*60,0) - SUMPRODUCT( (FRACAS!$K$5:$K$9999=OD$2) * IFERROR(FRACAS!$AN$5:$AN$9999,0) ) ) / IFERROR($ND317/FRACAS!$AY$1*60,0), 1 )))</f>
        <v/>
      </c>
      <c r="OE317" s="347" t="str" cm="1">
        <f t="array" ref="OE317">IF($ND317=0,"",(IFERROR( (IFERROR($ND317/FRACAS!$AY$1*60,0) - SUMPRODUCT( (FRACAS!$K$5:$K$9999=OE$2) * IFERROR(FRACAS!$AN$5:$AN$9999,0) ) ) / IFERROR($ND317/FRACAS!$AY$1*60,0), 1 )))</f>
        <v/>
      </c>
      <c r="OF317" s="347" t="str" cm="1">
        <f t="array" ref="OF317">IF($ND317=0,"",(IFERROR( (IFERROR($ND317/FRACAS!$AY$1*60,0) - SUMPRODUCT( (FRACAS!$K$5:$K$9999=OF$2) * IFERROR(FRACAS!$AN$5:$AN$9999,0) ) ) / IFERROR($ND317/FRACAS!$AY$1*60,0), 1 )))</f>
        <v/>
      </c>
      <c r="OG317" s="347" t="str" cm="1">
        <f t="array" ref="OG317">IF($ND317=0,"",(IFERROR( (IFERROR($ND317/FRACAS!$AY$1*60,0) - SUMPRODUCT( (FRACAS!$K$5:$K$9999=OG$2) * IFERROR(FRACAS!$AN$5:$AN$9999,0) ) ) / IFERROR($ND317/FRACAS!$AY$1*60,0), 1 )))</f>
        <v/>
      </c>
      <c r="OH317" s="347" t="str" cm="1">
        <f t="array" ref="OH317">IF($ND317=0,"",(IFERROR( (IFERROR($ND317/FRACAS!$AY$1*60,0) - SUMPRODUCT( (FRACAS!$K$5:$K$9999=OH$2) * IFERROR(FRACAS!$AN$5:$AN$9999,0) ) ) / IFERROR($ND317/FRACAS!$AY$1*60,0), 1 )))</f>
        <v/>
      </c>
      <c r="OI317" s="347" t="str" cm="1">
        <f t="array" ref="OI317">IF($ND317=0,"",(IFERROR( (IFERROR($ND317/FRACAS!$AY$1*60,0) - SUMPRODUCT( (FRACAS!$K$5:$K$9999=OI$2) * IFERROR(FRACAS!$AN$5:$AN$9999,0) ) ) / IFERROR($ND317/FRACAS!$AY$1*60,0), 1 )))</f>
        <v/>
      </c>
      <c r="OJ317" s="347" t="str" cm="1">
        <f t="array" ref="OJ317">IF($ND317=0,"",(IFERROR( (IFERROR($ND317/FRACAS!$AY$1*60,0) - SUMPRODUCT( (FRACAS!$K$5:$K$9999=OJ$2) * IFERROR(FRACAS!$AN$5:$AN$9999,0) ) ) / IFERROR($ND317/FRACAS!$AY$1*60,0), 1 )))</f>
        <v/>
      </c>
      <c r="OK317" s="347" t="str" cm="1">
        <f t="array" ref="OK317">IF($ND317=0,"",(IFERROR( (IFERROR($ND317/FRACAS!$AY$1*60,0) - SUMPRODUCT( (FRACAS!$K$5:$K$9999=OK$2) * IFERROR(FRACAS!$AN$5:$AN$9999,0) ) ) / IFERROR($ND317/FRACAS!$AY$1*60,0), 1 )))</f>
        <v/>
      </c>
      <c r="OL317" s="347" t="str" cm="1">
        <f t="array" ref="OL317">IF($ND317=0,"",(IFERROR( (IFERROR($ND317/FRACAS!$AY$1*60,0) - SUMPRODUCT( (FRACAS!$K$5:$K$9999=OL$2) * IFERROR(FRACAS!$AN$5:$AN$9999,0) ) ) / IFERROR($ND317/FRACAS!$AY$1*60,0), 1 )))</f>
        <v/>
      </c>
      <c r="OM317" s="347" t="str" cm="1">
        <f t="array" ref="OM317">IF($ND317=0,"",(IFERROR( (IFERROR($ND317/FRACAS!$AY$1*60,0) - SUMPRODUCT( (FRACAS!$K$5:$K$9999=OM$2) * IFERROR(FRACAS!$AN$5:$AN$9999,0) ) ) / IFERROR($ND317/FRACAS!$AY$1*60,0), 1 )))</f>
        <v/>
      </c>
      <c r="ON317" s="347" t="str" cm="1">
        <f t="array" ref="ON317">IF($ND317=0,"",(IFERROR( (IFERROR($ND317/FRACAS!$AY$1*60,0) - SUMPRODUCT( (FRACAS!$K$5:$K$9999=ON$2) * IFERROR(FRACAS!$AN$5:$AN$9999,0) ) ) / IFERROR($ND317/FRACAS!$AY$1*60,0), 1 )))</f>
        <v/>
      </c>
    </row>
    <row r="318" spans="2:404" ht="15" customHeight="1">
      <c r="B318" s="301" t="s">
        <v>216</v>
      </c>
      <c r="C318" s="302">
        <v>47452</v>
      </c>
      <c r="D318" s="279"/>
      <c r="E318" s="279"/>
      <c r="F318" s="279"/>
      <c r="G318" s="279"/>
      <c r="H318" s="279"/>
      <c r="I318" s="279"/>
      <c r="J318" s="279"/>
      <c r="K318" s="279"/>
      <c r="L318" s="279"/>
      <c r="M318" s="280"/>
      <c r="N318" s="305"/>
      <c r="O318" s="279"/>
      <c r="P318" s="279"/>
      <c r="Q318" s="279"/>
      <c r="R318" s="279"/>
      <c r="S318" s="279"/>
      <c r="T318" s="279"/>
      <c r="U318" s="279"/>
      <c r="V318" s="279"/>
      <c r="W318" s="279"/>
      <c r="X318" s="279"/>
      <c r="Y318" s="279"/>
      <c r="Z318" s="279"/>
      <c r="AA318" s="279"/>
      <c r="AB318" s="279"/>
      <c r="AC318" s="279"/>
      <c r="AD318" s="279"/>
      <c r="AE318" s="279"/>
      <c r="AF318" s="279"/>
      <c r="AG318" s="279"/>
      <c r="AH318" s="279"/>
      <c r="AI318" s="279"/>
      <c r="AJ318" s="279"/>
      <c r="AK318" s="279"/>
      <c r="AL318" s="279"/>
      <c r="AM318" s="279"/>
      <c r="AN318" s="279"/>
      <c r="AO318" s="279"/>
      <c r="AP318" s="279"/>
      <c r="AQ318" s="279"/>
      <c r="AR318" s="279"/>
      <c r="AS318" s="279"/>
      <c r="AT318" s="279"/>
      <c r="AU318" s="279"/>
      <c r="AV318" s="279"/>
      <c r="AW318" s="279"/>
      <c r="AX318" s="279"/>
      <c r="AY318" s="279"/>
      <c r="AZ318" s="279"/>
      <c r="BA318" s="280"/>
      <c r="BB318" s="266"/>
      <c r="BD318" s="352"/>
      <c r="BE318" s="352"/>
      <c r="BF318" s="352"/>
      <c r="BG318" s="352"/>
      <c r="BH318" s="352"/>
      <c r="BI318" s="352"/>
      <c r="BJ318" s="352"/>
      <c r="BK318" s="352"/>
      <c r="BL318" s="352"/>
      <c r="BM318" s="352"/>
      <c r="BN318" s="352"/>
      <c r="BO318" s="352"/>
      <c r="BP318" s="352"/>
      <c r="BQ318" s="352"/>
      <c r="BR318" s="352"/>
      <c r="BS318" s="352"/>
      <c r="BT318" s="352"/>
      <c r="BU318" s="352"/>
      <c r="BV318" s="352"/>
      <c r="BW318" s="352"/>
      <c r="BX318" s="352"/>
      <c r="BY318" s="352"/>
      <c r="BZ318" s="352"/>
      <c r="CA318" s="352"/>
      <c r="CB318" s="352"/>
      <c r="CC318" s="352"/>
      <c r="CD318" s="352"/>
      <c r="CE318" s="352"/>
      <c r="CF318" s="352"/>
      <c r="CG318" s="352"/>
      <c r="CH318" s="352"/>
      <c r="CI318" s="352"/>
      <c r="CJ318" s="352"/>
      <c r="CK318" s="352"/>
      <c r="CL318" s="352"/>
      <c r="CM318" s="352"/>
      <c r="CN318" s="352"/>
      <c r="CO318" s="352"/>
      <c r="CP318" s="352"/>
      <c r="CQ318" s="352"/>
      <c r="CR318" s="352"/>
      <c r="CS318" s="352"/>
      <c r="CT318" s="352"/>
      <c r="CU318" s="352"/>
      <c r="CV318" s="352"/>
      <c r="CW318" s="352"/>
      <c r="CX318" s="352"/>
      <c r="CY318" s="352"/>
      <c r="CZ318" s="352"/>
      <c r="DA318" s="352"/>
      <c r="DC318" s="266">
        <f t="shared" si="24"/>
        <v>0</v>
      </c>
      <c r="DD318" s="302" t="str">
        <f t="shared" si="25"/>
        <v/>
      </c>
      <c r="DE318" s="328" t="str">
        <f>IF(D318&gt; 0,(COUNTIFS(FRACAS!$B$5:$B$9997, D$4, FRACAS!$D$5:$D$9997, "&lt;="&amp;D318)), "" )</f>
        <v/>
      </c>
      <c r="DF318" s="282" t="str">
        <f>IF(E318&gt; 0,(COUNTIFS(FRACAS!$B$5:$B$9997, E$4, FRACAS!$D$5:$D$9997, "&lt;="&amp;E318)), "" )</f>
        <v/>
      </c>
      <c r="DG318" s="282" t="str">
        <f>IF(F318&gt; 0,(COUNTIFS(FRACAS!$B$5:$B$9997, F$4, FRACAS!$D$5:$D$9997, "&lt;="&amp;F318)), "" )</f>
        <v/>
      </c>
      <c r="DH318" s="282" t="str">
        <f>IF(G318&gt; 0,(COUNTIFS(FRACAS!$B$5:$B$9997, G$4, FRACAS!$D$5:$D$9997, "&lt;="&amp;G318)), "" )</f>
        <v/>
      </c>
      <c r="DI318" s="282" t="str">
        <f>IF(H318&gt; 0,(COUNTIFS(FRACAS!$B$5:$B$9997, H$4, FRACAS!$D$5:$D$9997, "&lt;="&amp;H318)), "" )</f>
        <v/>
      </c>
      <c r="DJ318" s="282" t="str">
        <f>IF(I318&gt; 0,(COUNTIFS(FRACAS!$B$5:$B$9997, I$4, FRACAS!$D$5:$D$9997, "&lt;="&amp;I318)), "" )</f>
        <v/>
      </c>
      <c r="DK318" s="282" t="str">
        <f>IF(J318&gt; 0,(COUNTIFS(FRACAS!$B$5:$B$9997, J$4, FRACAS!$D$5:$D$9997, "&lt;="&amp;J318)), "" )</f>
        <v/>
      </c>
      <c r="DL318" s="282" t="str">
        <f>IF(K318&gt; 0,(COUNTIFS(FRACAS!$B$5:$B$9997, K$4, FRACAS!$D$5:$D$9997, "&lt;="&amp;K318)), "" )</f>
        <v/>
      </c>
      <c r="DM318" s="282" t="str">
        <f>IF(L318&gt; 0,(COUNTIFS(FRACAS!$B$5:$B$9997, L$4, FRACAS!$D$5:$D$9997, "&lt;="&amp;L318)), "" )</f>
        <v/>
      </c>
      <c r="DN318" s="282" t="str">
        <f>IF(M318&gt; 0,(COUNTIFS(FRACAS!$B$5:$B$9997, M$4, FRACAS!$D$5:$D$9997, "&lt;="&amp;M318)), "" )</f>
        <v/>
      </c>
      <c r="DO318" s="308"/>
      <c r="DP318" s="276"/>
      <c r="DQ318" s="276"/>
      <c r="DR318" s="276"/>
      <c r="DS318" s="276"/>
      <c r="DT318" s="276"/>
      <c r="DU318" s="276"/>
      <c r="DV318" s="276"/>
      <c r="DW318" s="276"/>
      <c r="DX318" s="276"/>
      <c r="DY318" s="276"/>
      <c r="DZ318" s="276"/>
      <c r="EA318" s="276"/>
      <c r="EB318" s="276"/>
      <c r="EC318" s="276"/>
      <c r="ED318" s="276"/>
      <c r="EE318" s="276"/>
      <c r="EF318" s="276"/>
      <c r="EG318" s="276"/>
      <c r="EH318" s="276"/>
      <c r="EI318" s="276"/>
      <c r="EJ318" s="276"/>
      <c r="EK318" s="276"/>
      <c r="EL318" s="276"/>
      <c r="EM318" s="276"/>
      <c r="EN318" s="276"/>
      <c r="EO318" s="276"/>
      <c r="EP318" s="276"/>
      <c r="EQ318" s="276"/>
      <c r="ER318" s="276"/>
      <c r="ES318" s="276"/>
      <c r="ET318" s="276"/>
      <c r="EU318" s="276"/>
      <c r="EV318" s="276"/>
      <c r="EW318" s="276"/>
      <c r="EX318" s="276"/>
      <c r="EY318" s="276"/>
      <c r="EZ318" s="276"/>
      <c r="FA318" s="276"/>
      <c r="FB318" s="277"/>
      <c r="JN318" s="310"/>
      <c r="JO318" s="309"/>
      <c r="JP318" s="309"/>
      <c r="JQ318" s="309"/>
      <c r="JR318" s="309"/>
      <c r="JS318" s="309"/>
      <c r="JT318" s="309"/>
      <c r="JU318" s="309"/>
      <c r="JV318" s="309"/>
      <c r="JW318" s="309"/>
      <c r="JX318" s="309"/>
      <c r="JY318" s="309"/>
      <c r="JZ318" s="309"/>
      <c r="KA318" s="309"/>
      <c r="KB318" s="309"/>
      <c r="KC318" s="309"/>
      <c r="KD318" s="309"/>
      <c r="KE318" s="309"/>
      <c r="KF318" s="309"/>
      <c r="KG318" s="309"/>
      <c r="KH318" s="309"/>
      <c r="KI318" s="309"/>
      <c r="KJ318" s="309"/>
      <c r="KK318" s="309"/>
      <c r="KL318" s="309"/>
      <c r="KM318" s="309"/>
      <c r="KN318" s="309"/>
      <c r="KO318" s="309"/>
      <c r="KP318" s="309"/>
      <c r="KQ318" s="309"/>
      <c r="KR318" s="309"/>
      <c r="KS318" s="309"/>
      <c r="KT318" s="309"/>
      <c r="KU318" s="309"/>
      <c r="KV318" s="309"/>
      <c r="KW318" s="309"/>
      <c r="KX318" s="309"/>
      <c r="KY318" s="309"/>
      <c r="KZ318" s="309"/>
      <c r="LA318" s="309"/>
      <c r="LC318" s="302" t="str">
        <f t="shared" si="27"/>
        <v/>
      </c>
      <c r="LD318" s="354" t="str" cm="1">
        <f t="array" ref="LD318">IFERROR(
    (((D318/FRACAS!$AY$1)*60))
    /
    (((D318/FRACAS!$AY$1)*60) + SUMPRODUCT((FRACAS!$B$5:$B$9997=D$4)*(FRACAS!$D$5:$D$9997&lt;=D318)*(IFERROR(FRACAS!$AM$5:$AM$9997,0)))
    ),"")</f>
        <v/>
      </c>
      <c r="LE318" s="354" t="str" cm="1">
        <f t="array" ref="LE318">IFERROR(
    (((E318/FRACAS!$AY$1)*60))
    /
    (((E318/FRACAS!$AY$1)*60) + SUMPRODUCT((FRACAS!$B$5:$B$9997=E$4)*(FRACAS!$D$5:$D$9997&lt;=E318)*(IFERROR(FRACAS!$AM$5:$AM$9997,0)))
    ),"")</f>
        <v/>
      </c>
      <c r="LF318" s="354" t="str" cm="1">
        <f t="array" ref="LF318">IFERROR(
    (((F318/FRACAS!$AY$1)*60))
    /
    (((F318/FRACAS!$AY$1)*60) + SUMPRODUCT((FRACAS!$B$5:$B$9997=F$4)*(FRACAS!$D$5:$D$9997&lt;=F318)*(IFERROR(FRACAS!$AM$5:$AM$9997,0)))
    ),"")</f>
        <v/>
      </c>
      <c r="LG318" s="354" t="str" cm="1">
        <f t="array" ref="LG318">IFERROR(
    (((G318/FRACAS!$AY$1)*60))
    /
    (((G318/FRACAS!$AY$1)*60) + SUMPRODUCT((FRACAS!$B$5:$B$9997=G$4)*(FRACAS!$D$5:$D$9997&lt;=G318)*(IFERROR(FRACAS!$AM$5:$AM$9997,0)))
    ),"")</f>
        <v/>
      </c>
      <c r="LH318" s="354" t="str" cm="1">
        <f t="array" ref="LH318">IFERROR(
    (((H318/FRACAS!$AY$1)*60))
    /
    (((H318/FRACAS!$AY$1)*60) + SUMPRODUCT((FRACAS!$B$5:$B$9997=H$4)*(FRACAS!$D$5:$D$9997&lt;=H318)*(IFERROR(FRACAS!$AM$5:$AM$9997,0)))
    ),"")</f>
        <v/>
      </c>
      <c r="LI318" s="354" t="str" cm="1">
        <f t="array" ref="LI318">IFERROR(
    (((I318/FRACAS!$AY$1)*60))
    /
    (((I318/FRACAS!$AY$1)*60) + SUMPRODUCT((FRACAS!$B$5:$B$9997=I$4)*(FRACAS!$D$5:$D$9997&lt;=I318)*(IFERROR(FRACAS!$AM$5:$AM$9997,0)))
    ),"")</f>
        <v/>
      </c>
      <c r="LJ318" s="354" t="str" cm="1">
        <f t="array" ref="LJ318">IFERROR(
    (((J318/FRACAS!$AY$1)*60))
    /
    (((J318/FRACAS!$AY$1)*60) + SUMPRODUCT((FRACAS!$B$5:$B$9997=J$4)*(FRACAS!$D$5:$D$9997&lt;=J318)*(IFERROR(FRACAS!$AM$5:$AM$9997,0)))
    ),"")</f>
        <v/>
      </c>
      <c r="LK318" s="354" t="str" cm="1">
        <f t="array" ref="LK318">IFERROR(
    (((K318/FRACAS!$AY$1)*60))
    /
    (((K318/FRACAS!$AY$1)*60) + SUMPRODUCT((FRACAS!$B$5:$B$9997=K$4)*(FRACAS!$D$5:$D$9997&lt;=K318)*(IFERROR(FRACAS!$AM$5:$AM$9997,0)))
    ),"")</f>
        <v/>
      </c>
      <c r="LL318" s="354" t="str" cm="1">
        <f t="array" ref="LL318">IFERROR(
    (((L318/FRACAS!$AY$1)*60))
    /
    (((L318/FRACAS!$AY$1)*60) + SUMPRODUCT((FRACAS!$B$5:$B$9997=L$4)*(FRACAS!$D$5:$D$9997&lt;=L318)*(IFERROR(FRACAS!$AM$5:$AM$9997,0)))
    ),"")</f>
        <v/>
      </c>
      <c r="LM318" s="354" t="str" cm="1">
        <f t="array" ref="LM318">IFERROR(
    (((M318/FRACAS!$AY$1)*60))
    /
    (((M318/FRACAS!$AY$1)*60) + SUMPRODUCT((FRACAS!$B$5:$B$9997=M$4)*(FRACAS!$D$5:$D$9997&lt;=M318)*(IFERROR(FRACAS!$AM$5:$AM$9997,0)))
    ),"")</f>
        <v/>
      </c>
      <c r="LN318" s="308"/>
      <c r="LO318" s="276"/>
      <c r="LP318" s="276"/>
      <c r="LQ318" s="276"/>
      <c r="LR318" s="276"/>
      <c r="LS318" s="276"/>
      <c r="LT318" s="276"/>
      <c r="LU318" s="276"/>
      <c r="LV318" s="276"/>
      <c r="LW318" s="276"/>
      <c r="LX318" s="276"/>
      <c r="LY318" s="276"/>
      <c r="LZ318" s="276"/>
      <c r="MA318" s="276"/>
      <c r="MB318" s="276"/>
      <c r="MC318" s="276"/>
      <c r="MD318" s="276"/>
      <c r="ME318" s="276"/>
      <c r="MF318" s="276"/>
      <c r="MG318" s="276"/>
      <c r="MH318" s="276"/>
      <c r="MI318" s="276"/>
      <c r="MJ318" s="276"/>
      <c r="MK318" s="276"/>
      <c r="ML318" s="276"/>
      <c r="MM318" s="276"/>
      <c r="MN318" s="276"/>
      <c r="MO318" s="276"/>
      <c r="MP318" s="276"/>
      <c r="MQ318" s="276"/>
      <c r="MR318" s="276"/>
      <c r="MS318" s="276"/>
      <c r="MT318" s="276"/>
      <c r="MU318" s="276"/>
      <c r="MV318" s="276"/>
      <c r="MW318" s="276"/>
      <c r="MX318" s="276"/>
      <c r="MY318" s="276"/>
      <c r="MZ318" s="276"/>
      <c r="NA318" s="277"/>
      <c r="ND318" s="345">
        <f t="shared" si="28"/>
        <v>0</v>
      </c>
      <c r="NE318" s="346" t="str">
        <f t="shared" si="26"/>
        <v/>
      </c>
      <c r="NF318" s="347" t="str" cm="1">
        <f t="array" ref="NF318">IF($ND318=0,"",(IFERROR( (IFERROR($ND318/FRACAS!$AY$1*60,0) - SUMPRODUCT( (FRACAS!$K$5:$K$9999=NF$2) * IFERROR(FRACAS!$AN$5:$AN$9999,0) ) ) / IFERROR($ND318/FRACAS!$AY$1*60,0), 1 )))</f>
        <v/>
      </c>
      <c r="NG318" s="347" t="str" cm="1">
        <f t="array" ref="NG318">IF($ND318=0,"",(IFERROR( (IFERROR($ND318/FRACAS!$AY$1*60,0) - SUMPRODUCT( (FRACAS!$K$5:$K$9999=NG$2) * IFERROR(FRACAS!$AN$5:$AN$9999,0) ) ) / IFERROR($ND318/FRACAS!$AY$1*60,0), 1 )))</f>
        <v/>
      </c>
      <c r="NH318" s="347" t="str" cm="1">
        <f t="array" ref="NH318">IF($ND318=0,"",(IFERROR( (IFERROR($ND318/FRACAS!$AY$1*60,0) - SUMPRODUCT( (FRACAS!$K$5:$K$9999=NH$2) * IFERROR(FRACAS!$AN$5:$AN$9999,0) ) ) / IFERROR($ND318/FRACAS!$AY$1*60,0), 1 )))</f>
        <v/>
      </c>
      <c r="NI318" s="347" t="str" cm="1">
        <f t="array" ref="NI318">IF($ND318=0,"",(IFERROR( (IFERROR($ND318/FRACAS!$AY$1*60,0) - SUMPRODUCT( (FRACAS!$K$5:$K$9999=NI$2) * IFERROR(FRACAS!$AN$5:$AN$9999,0) ) ) / IFERROR($ND318/FRACAS!$AY$1*60,0), 1 )))</f>
        <v/>
      </c>
      <c r="NJ318" s="347" t="str" cm="1">
        <f t="array" ref="NJ318">IF($ND318=0,"",(IFERROR( (IFERROR($ND318/FRACAS!$AY$1*60,0) - SUMPRODUCT( (FRACAS!$K$5:$K$9999=NJ$2) * IFERROR(FRACAS!$AN$5:$AN$9999,0) ) ) / IFERROR($ND318/FRACAS!$AY$1*60,0), 1 )))</f>
        <v/>
      </c>
      <c r="NK318" s="347" t="str" cm="1">
        <f t="array" ref="NK318">IF($ND318=0,"",(IFERROR( (IFERROR($ND318/FRACAS!$AY$1*60,0) - SUMPRODUCT( (FRACAS!$K$5:$K$9999=NK$2) * IFERROR(FRACAS!$AN$5:$AN$9999,0) ) ) / IFERROR($ND318/FRACAS!$AY$1*60,0), 1 )))</f>
        <v/>
      </c>
      <c r="NL318" s="347" t="str" cm="1">
        <f t="array" ref="NL318">IF($ND318=0,"",(IFERROR( (IFERROR($ND318/FRACAS!$AY$1*60,0) - SUMPRODUCT( (FRACAS!$K$5:$K$9999=NL$2) * IFERROR(FRACAS!$AN$5:$AN$9999,0) ) ) / IFERROR($ND318/FRACAS!$AY$1*60,0), 1 )))</f>
        <v/>
      </c>
      <c r="NM318" s="347" t="str" cm="1">
        <f t="array" ref="NM318">IF($ND318=0,"",(IFERROR( (IFERROR($ND318/FRACAS!$AY$1*60,0) - SUMPRODUCT( (FRACAS!$K$5:$K$9999=NM$2) * IFERROR(FRACAS!$AN$5:$AN$9999,0) ) ) / IFERROR($ND318/FRACAS!$AY$1*60,0), 1 )))</f>
        <v/>
      </c>
      <c r="NN318" s="347" t="str" cm="1">
        <f t="array" ref="NN318">IF($ND318=0,"",(IFERROR( (IFERROR($ND318/FRACAS!$AY$1*60,0) - SUMPRODUCT( (FRACAS!$K$5:$K$9999=NN$2) * IFERROR(FRACAS!$AN$5:$AN$9999,0) ) ) / IFERROR($ND318/FRACAS!$AY$1*60,0), 1 )))</f>
        <v/>
      </c>
      <c r="NO318" s="347" t="str" cm="1">
        <f t="array" ref="NO318">IF($ND318=0,"",(IFERROR( (IFERROR($ND318/FRACAS!$AY$1*60,0) - SUMPRODUCT( (FRACAS!$K$5:$K$9999=NO$2) * IFERROR(FRACAS!$AN$5:$AN$9999,0) ) ) / IFERROR($ND318/FRACAS!$AY$1*60,0), 1 )))</f>
        <v/>
      </c>
      <c r="NP318" s="347" t="str" cm="1">
        <f t="array" ref="NP318">IF($ND318=0,"",(IFERROR( (IFERROR($ND318/FRACAS!$AY$1*60,0) - SUMPRODUCT( (FRACAS!$K$5:$K$9999=NP$2) * IFERROR(FRACAS!$AN$5:$AN$9999,0) ) ) / IFERROR($ND318/FRACAS!$AY$1*60,0), 1 )))</f>
        <v/>
      </c>
      <c r="NQ318" s="347" t="str" cm="1">
        <f t="array" ref="NQ318">IF($ND318=0,"",(IFERROR( (IFERROR($ND318/FRACAS!$AY$1*60,0) - SUMPRODUCT( (FRACAS!$K$5:$K$9999=NQ$2) * IFERROR(FRACAS!$AN$5:$AN$9999,0) ) ) / IFERROR($ND318/FRACAS!$AY$1*60,0), 1 )))</f>
        <v/>
      </c>
      <c r="NR318" s="347" t="str" cm="1">
        <f t="array" ref="NR318">IF($ND318=0,"",(IFERROR( (IFERROR($ND318/FRACAS!$AY$1*60,0) - SUMPRODUCT( (FRACAS!$K$5:$K$9999=NR$2) * IFERROR(FRACAS!$AN$5:$AN$9999,0) ) ) / IFERROR($ND318/FRACAS!$AY$1*60,0), 1 )))</f>
        <v/>
      </c>
      <c r="NS318" s="347" t="str" cm="1">
        <f t="array" ref="NS318">IF($ND318=0,"",(IFERROR( (IFERROR($ND318/FRACAS!$AY$1*60,0) - SUMPRODUCT( (FRACAS!$K$5:$K$9999=NS$2) * IFERROR(FRACAS!$AN$5:$AN$9999,0) ) ) / IFERROR($ND318/FRACAS!$AY$1*60,0), 1 )))</f>
        <v/>
      </c>
      <c r="NT318" s="347" t="str" cm="1">
        <f t="array" ref="NT318">IF($ND318=0,"",(IFERROR( (IFERROR($ND318/FRACAS!$AY$1*60,0) - SUMPRODUCT( (FRACAS!$K$5:$K$9999=NT$2) * IFERROR(FRACAS!$AN$5:$AN$9999,0) ) ) / IFERROR($ND318/FRACAS!$AY$1*60,0), 1 )))</f>
        <v/>
      </c>
      <c r="NU318" s="347" t="str" cm="1">
        <f t="array" ref="NU318">IF($ND318=0,"",(IFERROR( (IFERROR($ND318/FRACAS!$AY$1*60,0) - SUMPRODUCT( (FRACAS!$K$5:$K$9999=NU$2) * IFERROR(FRACAS!$AN$5:$AN$9999,0) ) ) / IFERROR($ND318/FRACAS!$AY$1*60,0), 1 )))</f>
        <v/>
      </c>
      <c r="NV318" s="347" t="str" cm="1">
        <f t="array" ref="NV318">IF($ND318=0,"",(IFERROR( (IFERROR($ND318/FRACAS!$AY$1*60,0) - SUMPRODUCT( (FRACAS!$K$5:$K$9999=NV$2) * IFERROR(FRACAS!$AN$5:$AN$9999,0) ) ) / IFERROR($ND318/FRACAS!$AY$1*60,0), 1 )))</f>
        <v/>
      </c>
      <c r="NW318" s="347" t="str" cm="1">
        <f t="array" ref="NW318">IF($ND318=0,"",(IFERROR( (IFERROR($ND318/FRACAS!$AY$1*60,0) - SUMPRODUCT( (FRACAS!$K$5:$K$9999=NW$2) * IFERROR(FRACAS!$AN$5:$AN$9999,0) ) ) / IFERROR($ND318/FRACAS!$AY$1*60,0), 1 )))</f>
        <v/>
      </c>
      <c r="NX318" s="347" t="str" cm="1">
        <f t="array" ref="NX318">IF($ND318=0,"",(IFERROR( (IFERROR($ND318/FRACAS!$AY$1*60,0) - SUMPRODUCT( (FRACAS!$K$5:$K$9999=NX$2) * IFERROR(FRACAS!$AN$5:$AN$9999,0) ) ) / IFERROR($ND318/FRACAS!$AY$1*60,0), 1 )))</f>
        <v/>
      </c>
      <c r="NY318" s="347" t="str" cm="1">
        <f t="array" ref="NY318">IF($ND318=0,"",(IFERROR( (IFERROR($ND318/FRACAS!$AY$1*60,0) - SUMPRODUCT( (FRACAS!$K$5:$K$9999=NY$2) * IFERROR(FRACAS!$AN$5:$AN$9999,0) ) ) / IFERROR($ND318/FRACAS!$AY$1*60,0), 1 )))</f>
        <v/>
      </c>
      <c r="NZ318" s="347" t="str" cm="1">
        <f t="array" ref="NZ318">IF($ND318=0,"",(IFERROR( (IFERROR($ND318/FRACAS!$AY$1*60,0) - SUMPRODUCT( (FRACAS!$K$5:$K$9999=NZ$2) * IFERROR(FRACAS!$AN$5:$AN$9999,0) ) ) / IFERROR($ND318/FRACAS!$AY$1*60,0), 1 )))</f>
        <v/>
      </c>
      <c r="OA318" s="347" t="str" cm="1">
        <f t="array" ref="OA318">IF($ND318=0,"",(IFERROR( (IFERROR($ND318/FRACAS!$AY$1*60,0) - SUMPRODUCT( (FRACAS!$K$5:$K$9999=OA$2) * IFERROR(FRACAS!$AN$5:$AN$9999,0) ) ) / IFERROR($ND318/FRACAS!$AY$1*60,0), 1 )))</f>
        <v/>
      </c>
      <c r="OB318" s="347" t="str" cm="1">
        <f t="array" ref="OB318">IF($ND318=0,"",(IFERROR( (IFERROR($ND318/FRACAS!$AY$1*60,0) - SUMPRODUCT( (FRACAS!$K$5:$K$9999=OB$2) * IFERROR(FRACAS!$AN$5:$AN$9999,0) ) ) / IFERROR($ND318/FRACAS!$AY$1*60,0), 1 )))</f>
        <v/>
      </c>
      <c r="OC318" s="347" t="str" cm="1">
        <f t="array" ref="OC318">IF($ND318=0,"",(IFERROR( (IFERROR($ND318/FRACAS!$AY$1*60,0) - SUMPRODUCT( (FRACAS!$K$5:$K$9999=OC$2) * IFERROR(FRACAS!$AN$5:$AN$9999,0) ) ) / IFERROR($ND318/FRACAS!$AY$1*60,0), 1 )))</f>
        <v/>
      </c>
      <c r="OD318" s="347" t="str" cm="1">
        <f t="array" ref="OD318">IF($ND318=0,"",(IFERROR( (IFERROR($ND318/FRACAS!$AY$1*60,0) - SUMPRODUCT( (FRACAS!$K$5:$K$9999=OD$2) * IFERROR(FRACAS!$AN$5:$AN$9999,0) ) ) / IFERROR($ND318/FRACAS!$AY$1*60,0), 1 )))</f>
        <v/>
      </c>
      <c r="OE318" s="347" t="str" cm="1">
        <f t="array" ref="OE318">IF($ND318=0,"",(IFERROR( (IFERROR($ND318/FRACAS!$AY$1*60,0) - SUMPRODUCT( (FRACAS!$K$5:$K$9999=OE$2) * IFERROR(FRACAS!$AN$5:$AN$9999,0) ) ) / IFERROR($ND318/FRACAS!$AY$1*60,0), 1 )))</f>
        <v/>
      </c>
      <c r="OF318" s="347" t="str" cm="1">
        <f t="array" ref="OF318">IF($ND318=0,"",(IFERROR( (IFERROR($ND318/FRACAS!$AY$1*60,0) - SUMPRODUCT( (FRACAS!$K$5:$K$9999=OF$2) * IFERROR(FRACAS!$AN$5:$AN$9999,0) ) ) / IFERROR($ND318/FRACAS!$AY$1*60,0), 1 )))</f>
        <v/>
      </c>
      <c r="OG318" s="347" t="str" cm="1">
        <f t="array" ref="OG318">IF($ND318=0,"",(IFERROR( (IFERROR($ND318/FRACAS!$AY$1*60,0) - SUMPRODUCT( (FRACAS!$K$5:$K$9999=OG$2) * IFERROR(FRACAS!$AN$5:$AN$9999,0) ) ) / IFERROR($ND318/FRACAS!$AY$1*60,0), 1 )))</f>
        <v/>
      </c>
      <c r="OH318" s="347" t="str" cm="1">
        <f t="array" ref="OH318">IF($ND318=0,"",(IFERROR( (IFERROR($ND318/FRACAS!$AY$1*60,0) - SUMPRODUCT( (FRACAS!$K$5:$K$9999=OH$2) * IFERROR(FRACAS!$AN$5:$AN$9999,0) ) ) / IFERROR($ND318/FRACAS!$AY$1*60,0), 1 )))</f>
        <v/>
      </c>
      <c r="OI318" s="347" t="str" cm="1">
        <f t="array" ref="OI318">IF($ND318=0,"",(IFERROR( (IFERROR($ND318/FRACAS!$AY$1*60,0) - SUMPRODUCT( (FRACAS!$K$5:$K$9999=OI$2) * IFERROR(FRACAS!$AN$5:$AN$9999,0) ) ) / IFERROR($ND318/FRACAS!$AY$1*60,0), 1 )))</f>
        <v/>
      </c>
      <c r="OJ318" s="347" t="str" cm="1">
        <f t="array" ref="OJ318">IF($ND318=0,"",(IFERROR( (IFERROR($ND318/FRACAS!$AY$1*60,0) - SUMPRODUCT( (FRACAS!$K$5:$K$9999=OJ$2) * IFERROR(FRACAS!$AN$5:$AN$9999,0) ) ) / IFERROR($ND318/FRACAS!$AY$1*60,0), 1 )))</f>
        <v/>
      </c>
      <c r="OK318" s="347" t="str" cm="1">
        <f t="array" ref="OK318">IF($ND318=0,"",(IFERROR( (IFERROR($ND318/FRACAS!$AY$1*60,0) - SUMPRODUCT( (FRACAS!$K$5:$K$9999=OK$2) * IFERROR(FRACAS!$AN$5:$AN$9999,0) ) ) / IFERROR($ND318/FRACAS!$AY$1*60,0), 1 )))</f>
        <v/>
      </c>
      <c r="OL318" s="347" t="str" cm="1">
        <f t="array" ref="OL318">IF($ND318=0,"",(IFERROR( (IFERROR($ND318/FRACAS!$AY$1*60,0) - SUMPRODUCT( (FRACAS!$K$5:$K$9999=OL$2) * IFERROR(FRACAS!$AN$5:$AN$9999,0) ) ) / IFERROR($ND318/FRACAS!$AY$1*60,0), 1 )))</f>
        <v/>
      </c>
      <c r="OM318" s="347" t="str" cm="1">
        <f t="array" ref="OM318">IF($ND318=0,"",(IFERROR( (IFERROR($ND318/FRACAS!$AY$1*60,0) - SUMPRODUCT( (FRACAS!$K$5:$K$9999=OM$2) * IFERROR(FRACAS!$AN$5:$AN$9999,0) ) ) / IFERROR($ND318/FRACAS!$AY$1*60,0), 1 )))</f>
        <v/>
      </c>
      <c r="ON318" s="347" t="str" cm="1">
        <f t="array" ref="ON318">IF($ND318=0,"",(IFERROR( (IFERROR($ND318/FRACAS!$AY$1*60,0) - SUMPRODUCT( (FRACAS!$K$5:$K$9999=ON$2) * IFERROR(FRACAS!$AN$5:$AN$9999,0) ) ) / IFERROR($ND318/FRACAS!$AY$1*60,0), 1 )))</f>
        <v/>
      </c>
    </row>
    <row r="319" spans="2:404" ht="15" customHeight="1">
      <c r="B319" s="301" t="s">
        <v>217</v>
      </c>
      <c r="C319" s="302">
        <v>47459</v>
      </c>
      <c r="D319" s="279"/>
      <c r="E319" s="279"/>
      <c r="F319" s="279"/>
      <c r="G319" s="279"/>
      <c r="H319" s="279"/>
      <c r="I319" s="279"/>
      <c r="J319" s="279"/>
      <c r="K319" s="279"/>
      <c r="L319" s="279"/>
      <c r="M319" s="280"/>
      <c r="N319" s="305"/>
      <c r="O319" s="279"/>
      <c r="P319" s="279"/>
      <c r="Q319" s="279"/>
      <c r="R319" s="279"/>
      <c r="S319" s="279"/>
      <c r="T319" s="279"/>
      <c r="U319" s="279"/>
      <c r="V319" s="279"/>
      <c r="W319" s="279"/>
      <c r="X319" s="279"/>
      <c r="Y319" s="279"/>
      <c r="Z319" s="279"/>
      <c r="AA319" s="279"/>
      <c r="AB319" s="279"/>
      <c r="AC319" s="279"/>
      <c r="AD319" s="279"/>
      <c r="AE319" s="279"/>
      <c r="AF319" s="279"/>
      <c r="AG319" s="279"/>
      <c r="AH319" s="279"/>
      <c r="AI319" s="279"/>
      <c r="AJ319" s="279"/>
      <c r="AK319" s="279"/>
      <c r="AL319" s="279"/>
      <c r="AM319" s="279"/>
      <c r="AN319" s="279"/>
      <c r="AO319" s="279"/>
      <c r="AP319" s="279"/>
      <c r="AQ319" s="279"/>
      <c r="AR319" s="279"/>
      <c r="AS319" s="279"/>
      <c r="AT319" s="279"/>
      <c r="AU319" s="279"/>
      <c r="AV319" s="279"/>
      <c r="AW319" s="279"/>
      <c r="AX319" s="279"/>
      <c r="AY319" s="279"/>
      <c r="AZ319" s="279"/>
      <c r="BA319" s="280"/>
      <c r="BB319" s="266"/>
      <c r="BD319" s="352"/>
      <c r="BE319" s="352"/>
      <c r="BF319" s="352"/>
      <c r="BG319" s="352"/>
      <c r="BH319" s="352"/>
      <c r="BI319" s="352"/>
      <c r="BJ319" s="352"/>
      <c r="BK319" s="352"/>
      <c r="BL319" s="352"/>
      <c r="BM319" s="352"/>
      <c r="BN319" s="352"/>
      <c r="BO319" s="352"/>
      <c r="BP319" s="352"/>
      <c r="BQ319" s="352"/>
      <c r="BR319" s="352"/>
      <c r="BS319" s="352"/>
      <c r="BT319" s="352"/>
      <c r="BU319" s="352"/>
      <c r="BV319" s="352"/>
      <c r="BW319" s="352"/>
      <c r="BX319" s="352"/>
      <c r="BY319" s="352"/>
      <c r="BZ319" s="352"/>
      <c r="CA319" s="352"/>
      <c r="CB319" s="352"/>
      <c r="CC319" s="352"/>
      <c r="CD319" s="352"/>
      <c r="CE319" s="352"/>
      <c r="CF319" s="352"/>
      <c r="CG319" s="352"/>
      <c r="CH319" s="352"/>
      <c r="CI319" s="352"/>
      <c r="CJ319" s="352"/>
      <c r="CK319" s="352"/>
      <c r="CL319" s="352"/>
      <c r="CM319" s="352"/>
      <c r="CN319" s="352"/>
      <c r="CO319" s="352"/>
      <c r="CP319" s="352"/>
      <c r="CQ319" s="352"/>
      <c r="CR319" s="352"/>
      <c r="CS319" s="352"/>
      <c r="CT319" s="352"/>
      <c r="CU319" s="352"/>
      <c r="CV319" s="352"/>
      <c r="CW319" s="352"/>
      <c r="CX319" s="352"/>
      <c r="CY319" s="352"/>
      <c r="CZ319" s="352"/>
      <c r="DA319" s="352"/>
      <c r="DC319" s="266">
        <f t="shared" si="24"/>
        <v>0</v>
      </c>
      <c r="DD319" s="302" t="str">
        <f t="shared" si="25"/>
        <v/>
      </c>
      <c r="DE319" s="328" t="str">
        <f>IF(D319&gt; 0,(COUNTIFS(FRACAS!$B$5:$B$9997, D$4, FRACAS!$D$5:$D$9997, "&lt;="&amp;D319)), "" )</f>
        <v/>
      </c>
      <c r="DF319" s="282" t="str">
        <f>IF(E319&gt; 0,(COUNTIFS(FRACAS!$B$5:$B$9997, E$4, FRACAS!$D$5:$D$9997, "&lt;="&amp;E319)), "" )</f>
        <v/>
      </c>
      <c r="DG319" s="282" t="str">
        <f>IF(F319&gt; 0,(COUNTIFS(FRACAS!$B$5:$B$9997, F$4, FRACAS!$D$5:$D$9997, "&lt;="&amp;F319)), "" )</f>
        <v/>
      </c>
      <c r="DH319" s="282" t="str">
        <f>IF(G319&gt; 0,(COUNTIFS(FRACAS!$B$5:$B$9997, G$4, FRACAS!$D$5:$D$9997, "&lt;="&amp;G319)), "" )</f>
        <v/>
      </c>
      <c r="DI319" s="282" t="str">
        <f>IF(H319&gt; 0,(COUNTIFS(FRACAS!$B$5:$B$9997, H$4, FRACAS!$D$5:$D$9997, "&lt;="&amp;H319)), "" )</f>
        <v/>
      </c>
      <c r="DJ319" s="282" t="str">
        <f>IF(I319&gt; 0,(COUNTIFS(FRACAS!$B$5:$B$9997, I$4, FRACAS!$D$5:$D$9997, "&lt;="&amp;I319)), "" )</f>
        <v/>
      </c>
      <c r="DK319" s="282" t="str">
        <f>IF(J319&gt; 0,(COUNTIFS(FRACAS!$B$5:$B$9997, J$4, FRACAS!$D$5:$D$9997, "&lt;="&amp;J319)), "" )</f>
        <v/>
      </c>
      <c r="DL319" s="282" t="str">
        <f>IF(K319&gt; 0,(COUNTIFS(FRACAS!$B$5:$B$9997, K$4, FRACAS!$D$5:$D$9997, "&lt;="&amp;K319)), "" )</f>
        <v/>
      </c>
      <c r="DM319" s="282" t="str">
        <f>IF(L319&gt; 0,(COUNTIFS(FRACAS!$B$5:$B$9997, L$4, FRACAS!$D$5:$D$9997, "&lt;="&amp;L319)), "" )</f>
        <v/>
      </c>
      <c r="DN319" s="282" t="str">
        <f>IF(M319&gt; 0,(COUNTIFS(FRACAS!$B$5:$B$9997, M$4, FRACAS!$D$5:$D$9997, "&lt;="&amp;M319)), "" )</f>
        <v/>
      </c>
      <c r="DO319" s="308"/>
      <c r="DP319" s="276"/>
      <c r="DQ319" s="276"/>
      <c r="DR319" s="276"/>
      <c r="DS319" s="276"/>
      <c r="DT319" s="276"/>
      <c r="DU319" s="276"/>
      <c r="DV319" s="276"/>
      <c r="DW319" s="276"/>
      <c r="DX319" s="276"/>
      <c r="DY319" s="276"/>
      <c r="DZ319" s="276"/>
      <c r="EA319" s="276"/>
      <c r="EB319" s="276"/>
      <c r="EC319" s="276"/>
      <c r="ED319" s="276"/>
      <c r="EE319" s="276"/>
      <c r="EF319" s="276"/>
      <c r="EG319" s="276"/>
      <c r="EH319" s="276"/>
      <c r="EI319" s="276"/>
      <c r="EJ319" s="276"/>
      <c r="EK319" s="276"/>
      <c r="EL319" s="276"/>
      <c r="EM319" s="276"/>
      <c r="EN319" s="276"/>
      <c r="EO319" s="276"/>
      <c r="EP319" s="276"/>
      <c r="EQ319" s="276"/>
      <c r="ER319" s="276"/>
      <c r="ES319" s="276"/>
      <c r="ET319" s="276"/>
      <c r="EU319" s="276"/>
      <c r="EV319" s="276"/>
      <c r="EW319" s="276"/>
      <c r="EX319" s="276"/>
      <c r="EY319" s="276"/>
      <c r="EZ319" s="276"/>
      <c r="FA319" s="276"/>
      <c r="FB319" s="277"/>
      <c r="JN319" s="310"/>
      <c r="JO319" s="309"/>
      <c r="JP319" s="309"/>
      <c r="JQ319" s="309"/>
      <c r="JR319" s="309"/>
      <c r="JS319" s="309"/>
      <c r="JT319" s="309"/>
      <c r="JU319" s="309"/>
      <c r="JV319" s="309"/>
      <c r="JW319" s="309"/>
      <c r="JX319" s="309"/>
      <c r="JY319" s="309"/>
      <c r="JZ319" s="309"/>
      <c r="KA319" s="309"/>
      <c r="KB319" s="309"/>
      <c r="KC319" s="309"/>
      <c r="KD319" s="309"/>
      <c r="KE319" s="309"/>
      <c r="KF319" s="309"/>
      <c r="KG319" s="309"/>
      <c r="KH319" s="309"/>
      <c r="KI319" s="309"/>
      <c r="KJ319" s="309"/>
      <c r="KK319" s="309"/>
      <c r="KL319" s="309"/>
      <c r="KM319" s="309"/>
      <c r="KN319" s="309"/>
      <c r="KO319" s="309"/>
      <c r="KP319" s="309"/>
      <c r="KQ319" s="309"/>
      <c r="KR319" s="309"/>
      <c r="KS319" s="309"/>
      <c r="KT319" s="309"/>
      <c r="KU319" s="309"/>
      <c r="KV319" s="309"/>
      <c r="KW319" s="309"/>
      <c r="KX319" s="309"/>
      <c r="KY319" s="309"/>
      <c r="KZ319" s="309"/>
      <c r="LA319" s="309"/>
      <c r="LC319" s="302" t="str">
        <f t="shared" si="27"/>
        <v/>
      </c>
      <c r="LD319" s="354" t="str" cm="1">
        <f t="array" ref="LD319">IFERROR(
    (((D319/FRACAS!$AY$1)*60))
    /
    (((D319/FRACAS!$AY$1)*60) + SUMPRODUCT((FRACAS!$B$5:$B$9997=D$4)*(FRACAS!$D$5:$D$9997&lt;=D319)*(IFERROR(FRACAS!$AM$5:$AM$9997,0)))
    ),"")</f>
        <v/>
      </c>
      <c r="LE319" s="354" t="str" cm="1">
        <f t="array" ref="LE319">IFERROR(
    (((E319/FRACAS!$AY$1)*60))
    /
    (((E319/FRACAS!$AY$1)*60) + SUMPRODUCT((FRACAS!$B$5:$B$9997=E$4)*(FRACAS!$D$5:$D$9997&lt;=E319)*(IFERROR(FRACAS!$AM$5:$AM$9997,0)))
    ),"")</f>
        <v/>
      </c>
      <c r="LF319" s="354" t="str" cm="1">
        <f t="array" ref="LF319">IFERROR(
    (((F319/FRACAS!$AY$1)*60))
    /
    (((F319/FRACAS!$AY$1)*60) + SUMPRODUCT((FRACAS!$B$5:$B$9997=F$4)*(FRACAS!$D$5:$D$9997&lt;=F319)*(IFERROR(FRACAS!$AM$5:$AM$9997,0)))
    ),"")</f>
        <v/>
      </c>
      <c r="LG319" s="354" t="str" cm="1">
        <f t="array" ref="LG319">IFERROR(
    (((G319/FRACAS!$AY$1)*60))
    /
    (((G319/FRACAS!$AY$1)*60) + SUMPRODUCT((FRACAS!$B$5:$B$9997=G$4)*(FRACAS!$D$5:$D$9997&lt;=G319)*(IFERROR(FRACAS!$AM$5:$AM$9997,0)))
    ),"")</f>
        <v/>
      </c>
      <c r="LH319" s="354" t="str" cm="1">
        <f t="array" ref="LH319">IFERROR(
    (((H319/FRACAS!$AY$1)*60))
    /
    (((H319/FRACAS!$AY$1)*60) + SUMPRODUCT((FRACAS!$B$5:$B$9997=H$4)*(FRACAS!$D$5:$D$9997&lt;=H319)*(IFERROR(FRACAS!$AM$5:$AM$9997,0)))
    ),"")</f>
        <v/>
      </c>
      <c r="LI319" s="354" t="str" cm="1">
        <f t="array" ref="LI319">IFERROR(
    (((I319/FRACAS!$AY$1)*60))
    /
    (((I319/FRACAS!$AY$1)*60) + SUMPRODUCT((FRACAS!$B$5:$B$9997=I$4)*(FRACAS!$D$5:$D$9997&lt;=I319)*(IFERROR(FRACAS!$AM$5:$AM$9997,0)))
    ),"")</f>
        <v/>
      </c>
      <c r="LJ319" s="354" t="str" cm="1">
        <f t="array" ref="LJ319">IFERROR(
    (((J319/FRACAS!$AY$1)*60))
    /
    (((J319/FRACAS!$AY$1)*60) + SUMPRODUCT((FRACAS!$B$5:$B$9997=J$4)*(FRACAS!$D$5:$D$9997&lt;=J319)*(IFERROR(FRACAS!$AM$5:$AM$9997,0)))
    ),"")</f>
        <v/>
      </c>
      <c r="LK319" s="354" t="str" cm="1">
        <f t="array" ref="LK319">IFERROR(
    (((K319/FRACAS!$AY$1)*60))
    /
    (((K319/FRACAS!$AY$1)*60) + SUMPRODUCT((FRACAS!$B$5:$B$9997=K$4)*(FRACAS!$D$5:$D$9997&lt;=K319)*(IFERROR(FRACAS!$AM$5:$AM$9997,0)))
    ),"")</f>
        <v/>
      </c>
      <c r="LL319" s="354" t="str" cm="1">
        <f t="array" ref="LL319">IFERROR(
    (((L319/FRACAS!$AY$1)*60))
    /
    (((L319/FRACAS!$AY$1)*60) + SUMPRODUCT((FRACAS!$B$5:$B$9997=L$4)*(FRACAS!$D$5:$D$9997&lt;=L319)*(IFERROR(FRACAS!$AM$5:$AM$9997,0)))
    ),"")</f>
        <v/>
      </c>
      <c r="LM319" s="354" t="str" cm="1">
        <f t="array" ref="LM319">IFERROR(
    (((M319/FRACAS!$AY$1)*60))
    /
    (((M319/FRACAS!$AY$1)*60) + SUMPRODUCT((FRACAS!$B$5:$B$9997=M$4)*(FRACAS!$D$5:$D$9997&lt;=M319)*(IFERROR(FRACAS!$AM$5:$AM$9997,0)))
    ),"")</f>
        <v/>
      </c>
      <c r="LN319" s="308"/>
      <c r="LO319" s="276"/>
      <c r="LP319" s="276"/>
      <c r="LQ319" s="276"/>
      <c r="LR319" s="276"/>
      <c r="LS319" s="276"/>
      <c r="LT319" s="276"/>
      <c r="LU319" s="276"/>
      <c r="LV319" s="276"/>
      <c r="LW319" s="276"/>
      <c r="LX319" s="276"/>
      <c r="LY319" s="276"/>
      <c r="LZ319" s="276"/>
      <c r="MA319" s="276"/>
      <c r="MB319" s="276"/>
      <c r="MC319" s="276"/>
      <c r="MD319" s="276"/>
      <c r="ME319" s="276"/>
      <c r="MF319" s="276"/>
      <c r="MG319" s="276"/>
      <c r="MH319" s="276"/>
      <c r="MI319" s="276"/>
      <c r="MJ319" s="276"/>
      <c r="MK319" s="276"/>
      <c r="ML319" s="276"/>
      <c r="MM319" s="276"/>
      <c r="MN319" s="276"/>
      <c r="MO319" s="276"/>
      <c r="MP319" s="276"/>
      <c r="MQ319" s="276"/>
      <c r="MR319" s="276"/>
      <c r="MS319" s="276"/>
      <c r="MT319" s="276"/>
      <c r="MU319" s="276"/>
      <c r="MV319" s="276"/>
      <c r="MW319" s="276"/>
      <c r="MX319" s="276"/>
      <c r="MY319" s="276"/>
      <c r="MZ319" s="276"/>
      <c r="NA319" s="277"/>
      <c r="ND319" s="345">
        <f t="shared" si="28"/>
        <v>0</v>
      </c>
      <c r="NE319" s="346" t="str">
        <f t="shared" si="26"/>
        <v/>
      </c>
      <c r="NF319" s="347" t="str" cm="1">
        <f t="array" ref="NF319">IF($ND319=0,"",(IFERROR( (IFERROR($ND319/FRACAS!$AY$1*60,0) - SUMPRODUCT( (FRACAS!$K$5:$K$9999=NF$2) * IFERROR(FRACAS!$AN$5:$AN$9999,0) ) ) / IFERROR($ND319/FRACAS!$AY$1*60,0), 1 )))</f>
        <v/>
      </c>
      <c r="NG319" s="347" t="str" cm="1">
        <f t="array" ref="NG319">IF($ND319=0,"",(IFERROR( (IFERROR($ND319/FRACAS!$AY$1*60,0) - SUMPRODUCT( (FRACAS!$K$5:$K$9999=NG$2) * IFERROR(FRACAS!$AN$5:$AN$9999,0) ) ) / IFERROR($ND319/FRACAS!$AY$1*60,0), 1 )))</f>
        <v/>
      </c>
      <c r="NH319" s="347" t="str" cm="1">
        <f t="array" ref="NH319">IF($ND319=0,"",(IFERROR( (IFERROR($ND319/FRACAS!$AY$1*60,0) - SUMPRODUCT( (FRACAS!$K$5:$K$9999=NH$2) * IFERROR(FRACAS!$AN$5:$AN$9999,0) ) ) / IFERROR($ND319/FRACAS!$AY$1*60,0), 1 )))</f>
        <v/>
      </c>
      <c r="NI319" s="347" t="str" cm="1">
        <f t="array" ref="NI319">IF($ND319=0,"",(IFERROR( (IFERROR($ND319/FRACAS!$AY$1*60,0) - SUMPRODUCT( (FRACAS!$K$5:$K$9999=NI$2) * IFERROR(FRACAS!$AN$5:$AN$9999,0) ) ) / IFERROR($ND319/FRACAS!$AY$1*60,0), 1 )))</f>
        <v/>
      </c>
      <c r="NJ319" s="347" t="str" cm="1">
        <f t="array" ref="NJ319">IF($ND319=0,"",(IFERROR( (IFERROR($ND319/FRACAS!$AY$1*60,0) - SUMPRODUCT( (FRACAS!$K$5:$K$9999=NJ$2) * IFERROR(FRACAS!$AN$5:$AN$9999,0) ) ) / IFERROR($ND319/FRACAS!$AY$1*60,0), 1 )))</f>
        <v/>
      </c>
      <c r="NK319" s="347" t="str" cm="1">
        <f t="array" ref="NK319">IF($ND319=0,"",(IFERROR( (IFERROR($ND319/FRACAS!$AY$1*60,0) - SUMPRODUCT( (FRACAS!$K$5:$K$9999=NK$2) * IFERROR(FRACAS!$AN$5:$AN$9999,0) ) ) / IFERROR($ND319/FRACAS!$AY$1*60,0), 1 )))</f>
        <v/>
      </c>
      <c r="NL319" s="347" t="str" cm="1">
        <f t="array" ref="NL319">IF($ND319=0,"",(IFERROR( (IFERROR($ND319/FRACAS!$AY$1*60,0) - SUMPRODUCT( (FRACAS!$K$5:$K$9999=NL$2) * IFERROR(FRACAS!$AN$5:$AN$9999,0) ) ) / IFERROR($ND319/FRACAS!$AY$1*60,0), 1 )))</f>
        <v/>
      </c>
      <c r="NM319" s="347" t="str" cm="1">
        <f t="array" ref="NM319">IF($ND319=0,"",(IFERROR( (IFERROR($ND319/FRACAS!$AY$1*60,0) - SUMPRODUCT( (FRACAS!$K$5:$K$9999=NM$2) * IFERROR(FRACAS!$AN$5:$AN$9999,0) ) ) / IFERROR($ND319/FRACAS!$AY$1*60,0), 1 )))</f>
        <v/>
      </c>
      <c r="NN319" s="347" t="str" cm="1">
        <f t="array" ref="NN319">IF($ND319=0,"",(IFERROR( (IFERROR($ND319/FRACAS!$AY$1*60,0) - SUMPRODUCT( (FRACAS!$K$5:$K$9999=NN$2) * IFERROR(FRACAS!$AN$5:$AN$9999,0) ) ) / IFERROR($ND319/FRACAS!$AY$1*60,0), 1 )))</f>
        <v/>
      </c>
      <c r="NO319" s="347" t="str" cm="1">
        <f t="array" ref="NO319">IF($ND319=0,"",(IFERROR( (IFERROR($ND319/FRACAS!$AY$1*60,0) - SUMPRODUCT( (FRACAS!$K$5:$K$9999=NO$2) * IFERROR(FRACAS!$AN$5:$AN$9999,0) ) ) / IFERROR($ND319/FRACAS!$AY$1*60,0), 1 )))</f>
        <v/>
      </c>
      <c r="NP319" s="347" t="str" cm="1">
        <f t="array" ref="NP319">IF($ND319=0,"",(IFERROR( (IFERROR($ND319/FRACAS!$AY$1*60,0) - SUMPRODUCT( (FRACAS!$K$5:$K$9999=NP$2) * IFERROR(FRACAS!$AN$5:$AN$9999,0) ) ) / IFERROR($ND319/FRACAS!$AY$1*60,0), 1 )))</f>
        <v/>
      </c>
      <c r="NQ319" s="347" t="str" cm="1">
        <f t="array" ref="NQ319">IF($ND319=0,"",(IFERROR( (IFERROR($ND319/FRACAS!$AY$1*60,0) - SUMPRODUCT( (FRACAS!$K$5:$K$9999=NQ$2) * IFERROR(FRACAS!$AN$5:$AN$9999,0) ) ) / IFERROR($ND319/FRACAS!$AY$1*60,0), 1 )))</f>
        <v/>
      </c>
      <c r="NR319" s="347" t="str" cm="1">
        <f t="array" ref="NR319">IF($ND319=0,"",(IFERROR( (IFERROR($ND319/FRACAS!$AY$1*60,0) - SUMPRODUCT( (FRACAS!$K$5:$K$9999=NR$2) * IFERROR(FRACAS!$AN$5:$AN$9999,0) ) ) / IFERROR($ND319/FRACAS!$AY$1*60,0), 1 )))</f>
        <v/>
      </c>
      <c r="NS319" s="347" t="str" cm="1">
        <f t="array" ref="NS319">IF($ND319=0,"",(IFERROR( (IFERROR($ND319/FRACAS!$AY$1*60,0) - SUMPRODUCT( (FRACAS!$K$5:$K$9999=NS$2) * IFERROR(FRACAS!$AN$5:$AN$9999,0) ) ) / IFERROR($ND319/FRACAS!$AY$1*60,0), 1 )))</f>
        <v/>
      </c>
      <c r="NT319" s="347" t="str" cm="1">
        <f t="array" ref="NT319">IF($ND319=0,"",(IFERROR( (IFERROR($ND319/FRACAS!$AY$1*60,0) - SUMPRODUCT( (FRACAS!$K$5:$K$9999=NT$2) * IFERROR(FRACAS!$AN$5:$AN$9999,0) ) ) / IFERROR($ND319/FRACAS!$AY$1*60,0), 1 )))</f>
        <v/>
      </c>
      <c r="NU319" s="347" t="str" cm="1">
        <f t="array" ref="NU319">IF($ND319=0,"",(IFERROR( (IFERROR($ND319/FRACAS!$AY$1*60,0) - SUMPRODUCT( (FRACAS!$K$5:$K$9999=NU$2) * IFERROR(FRACAS!$AN$5:$AN$9999,0) ) ) / IFERROR($ND319/FRACAS!$AY$1*60,0), 1 )))</f>
        <v/>
      </c>
      <c r="NV319" s="347" t="str" cm="1">
        <f t="array" ref="NV319">IF($ND319=0,"",(IFERROR( (IFERROR($ND319/FRACAS!$AY$1*60,0) - SUMPRODUCT( (FRACAS!$K$5:$K$9999=NV$2) * IFERROR(FRACAS!$AN$5:$AN$9999,0) ) ) / IFERROR($ND319/FRACAS!$AY$1*60,0), 1 )))</f>
        <v/>
      </c>
      <c r="NW319" s="347" t="str" cm="1">
        <f t="array" ref="NW319">IF($ND319=0,"",(IFERROR( (IFERROR($ND319/FRACAS!$AY$1*60,0) - SUMPRODUCT( (FRACAS!$K$5:$K$9999=NW$2) * IFERROR(FRACAS!$AN$5:$AN$9999,0) ) ) / IFERROR($ND319/FRACAS!$AY$1*60,0), 1 )))</f>
        <v/>
      </c>
      <c r="NX319" s="347" t="str" cm="1">
        <f t="array" ref="NX319">IF($ND319=0,"",(IFERROR( (IFERROR($ND319/FRACAS!$AY$1*60,0) - SUMPRODUCT( (FRACAS!$K$5:$K$9999=NX$2) * IFERROR(FRACAS!$AN$5:$AN$9999,0) ) ) / IFERROR($ND319/FRACAS!$AY$1*60,0), 1 )))</f>
        <v/>
      </c>
      <c r="NY319" s="347" t="str" cm="1">
        <f t="array" ref="NY319">IF($ND319=0,"",(IFERROR( (IFERROR($ND319/FRACAS!$AY$1*60,0) - SUMPRODUCT( (FRACAS!$K$5:$K$9999=NY$2) * IFERROR(FRACAS!$AN$5:$AN$9999,0) ) ) / IFERROR($ND319/FRACAS!$AY$1*60,0), 1 )))</f>
        <v/>
      </c>
      <c r="NZ319" s="347" t="str" cm="1">
        <f t="array" ref="NZ319">IF($ND319=0,"",(IFERROR( (IFERROR($ND319/FRACAS!$AY$1*60,0) - SUMPRODUCT( (FRACAS!$K$5:$K$9999=NZ$2) * IFERROR(FRACAS!$AN$5:$AN$9999,0) ) ) / IFERROR($ND319/FRACAS!$AY$1*60,0), 1 )))</f>
        <v/>
      </c>
      <c r="OA319" s="347" t="str" cm="1">
        <f t="array" ref="OA319">IF($ND319=0,"",(IFERROR( (IFERROR($ND319/FRACAS!$AY$1*60,0) - SUMPRODUCT( (FRACAS!$K$5:$K$9999=OA$2) * IFERROR(FRACAS!$AN$5:$AN$9999,0) ) ) / IFERROR($ND319/FRACAS!$AY$1*60,0), 1 )))</f>
        <v/>
      </c>
      <c r="OB319" s="347" t="str" cm="1">
        <f t="array" ref="OB319">IF($ND319=0,"",(IFERROR( (IFERROR($ND319/FRACAS!$AY$1*60,0) - SUMPRODUCT( (FRACAS!$K$5:$K$9999=OB$2) * IFERROR(FRACAS!$AN$5:$AN$9999,0) ) ) / IFERROR($ND319/FRACAS!$AY$1*60,0), 1 )))</f>
        <v/>
      </c>
      <c r="OC319" s="347" t="str" cm="1">
        <f t="array" ref="OC319">IF($ND319=0,"",(IFERROR( (IFERROR($ND319/FRACAS!$AY$1*60,0) - SUMPRODUCT( (FRACAS!$K$5:$K$9999=OC$2) * IFERROR(FRACAS!$AN$5:$AN$9999,0) ) ) / IFERROR($ND319/FRACAS!$AY$1*60,0), 1 )))</f>
        <v/>
      </c>
      <c r="OD319" s="347" t="str" cm="1">
        <f t="array" ref="OD319">IF($ND319=0,"",(IFERROR( (IFERROR($ND319/FRACAS!$AY$1*60,0) - SUMPRODUCT( (FRACAS!$K$5:$K$9999=OD$2) * IFERROR(FRACAS!$AN$5:$AN$9999,0) ) ) / IFERROR($ND319/FRACAS!$AY$1*60,0), 1 )))</f>
        <v/>
      </c>
      <c r="OE319" s="347" t="str" cm="1">
        <f t="array" ref="OE319">IF($ND319=0,"",(IFERROR( (IFERROR($ND319/FRACAS!$AY$1*60,0) - SUMPRODUCT( (FRACAS!$K$5:$K$9999=OE$2) * IFERROR(FRACAS!$AN$5:$AN$9999,0) ) ) / IFERROR($ND319/FRACAS!$AY$1*60,0), 1 )))</f>
        <v/>
      </c>
      <c r="OF319" s="347" t="str" cm="1">
        <f t="array" ref="OF319">IF($ND319=0,"",(IFERROR( (IFERROR($ND319/FRACAS!$AY$1*60,0) - SUMPRODUCT( (FRACAS!$K$5:$K$9999=OF$2) * IFERROR(FRACAS!$AN$5:$AN$9999,0) ) ) / IFERROR($ND319/FRACAS!$AY$1*60,0), 1 )))</f>
        <v/>
      </c>
      <c r="OG319" s="347" t="str" cm="1">
        <f t="array" ref="OG319">IF($ND319=0,"",(IFERROR( (IFERROR($ND319/FRACAS!$AY$1*60,0) - SUMPRODUCT( (FRACAS!$K$5:$K$9999=OG$2) * IFERROR(FRACAS!$AN$5:$AN$9999,0) ) ) / IFERROR($ND319/FRACAS!$AY$1*60,0), 1 )))</f>
        <v/>
      </c>
      <c r="OH319" s="347" t="str" cm="1">
        <f t="array" ref="OH319">IF($ND319=0,"",(IFERROR( (IFERROR($ND319/FRACAS!$AY$1*60,0) - SUMPRODUCT( (FRACAS!$K$5:$K$9999=OH$2) * IFERROR(FRACAS!$AN$5:$AN$9999,0) ) ) / IFERROR($ND319/FRACAS!$AY$1*60,0), 1 )))</f>
        <v/>
      </c>
      <c r="OI319" s="347" t="str" cm="1">
        <f t="array" ref="OI319">IF($ND319=0,"",(IFERROR( (IFERROR($ND319/FRACAS!$AY$1*60,0) - SUMPRODUCT( (FRACAS!$K$5:$K$9999=OI$2) * IFERROR(FRACAS!$AN$5:$AN$9999,0) ) ) / IFERROR($ND319/FRACAS!$AY$1*60,0), 1 )))</f>
        <v/>
      </c>
      <c r="OJ319" s="347" t="str" cm="1">
        <f t="array" ref="OJ319">IF($ND319=0,"",(IFERROR( (IFERROR($ND319/FRACAS!$AY$1*60,0) - SUMPRODUCT( (FRACAS!$K$5:$K$9999=OJ$2) * IFERROR(FRACAS!$AN$5:$AN$9999,0) ) ) / IFERROR($ND319/FRACAS!$AY$1*60,0), 1 )))</f>
        <v/>
      </c>
      <c r="OK319" s="347" t="str" cm="1">
        <f t="array" ref="OK319">IF($ND319=0,"",(IFERROR( (IFERROR($ND319/FRACAS!$AY$1*60,0) - SUMPRODUCT( (FRACAS!$K$5:$K$9999=OK$2) * IFERROR(FRACAS!$AN$5:$AN$9999,0) ) ) / IFERROR($ND319/FRACAS!$AY$1*60,0), 1 )))</f>
        <v/>
      </c>
      <c r="OL319" s="347" t="str" cm="1">
        <f t="array" ref="OL319">IF($ND319=0,"",(IFERROR( (IFERROR($ND319/FRACAS!$AY$1*60,0) - SUMPRODUCT( (FRACAS!$K$5:$K$9999=OL$2) * IFERROR(FRACAS!$AN$5:$AN$9999,0) ) ) / IFERROR($ND319/FRACAS!$AY$1*60,0), 1 )))</f>
        <v/>
      </c>
      <c r="OM319" s="347" t="str" cm="1">
        <f t="array" ref="OM319">IF($ND319=0,"",(IFERROR( (IFERROR($ND319/FRACAS!$AY$1*60,0) - SUMPRODUCT( (FRACAS!$K$5:$K$9999=OM$2) * IFERROR(FRACAS!$AN$5:$AN$9999,0) ) ) / IFERROR($ND319/FRACAS!$AY$1*60,0), 1 )))</f>
        <v/>
      </c>
      <c r="ON319" s="347" t="str" cm="1">
        <f t="array" ref="ON319">IF($ND319=0,"",(IFERROR( (IFERROR($ND319/FRACAS!$AY$1*60,0) - SUMPRODUCT( (FRACAS!$K$5:$K$9999=ON$2) * IFERROR(FRACAS!$AN$5:$AN$9999,0) ) ) / IFERROR($ND319/FRACAS!$AY$1*60,0), 1 )))</f>
        <v/>
      </c>
    </row>
    <row r="320" spans="2:404" ht="15" customHeight="1">
      <c r="B320" s="301" t="s">
        <v>218</v>
      </c>
      <c r="C320" s="302">
        <v>47466</v>
      </c>
      <c r="D320" s="279"/>
      <c r="E320" s="279"/>
      <c r="F320" s="279"/>
      <c r="G320" s="279"/>
      <c r="H320" s="279"/>
      <c r="I320" s="279"/>
      <c r="J320" s="279"/>
      <c r="K320" s="279"/>
      <c r="L320" s="279"/>
      <c r="M320" s="280"/>
      <c r="N320" s="305"/>
      <c r="O320" s="279"/>
      <c r="P320" s="279"/>
      <c r="Q320" s="279"/>
      <c r="R320" s="279"/>
      <c r="S320" s="279"/>
      <c r="T320" s="279"/>
      <c r="U320" s="279"/>
      <c r="V320" s="279"/>
      <c r="W320" s="279"/>
      <c r="X320" s="279"/>
      <c r="Y320" s="279"/>
      <c r="Z320" s="279"/>
      <c r="AA320" s="279"/>
      <c r="AB320" s="279"/>
      <c r="AC320" s="279"/>
      <c r="AD320" s="279"/>
      <c r="AE320" s="279"/>
      <c r="AF320" s="279"/>
      <c r="AG320" s="279"/>
      <c r="AH320" s="279"/>
      <c r="AI320" s="279"/>
      <c r="AJ320" s="279"/>
      <c r="AK320" s="279"/>
      <c r="AL320" s="279"/>
      <c r="AM320" s="279"/>
      <c r="AN320" s="279"/>
      <c r="AO320" s="279"/>
      <c r="AP320" s="279"/>
      <c r="AQ320" s="279"/>
      <c r="AR320" s="279"/>
      <c r="AS320" s="279"/>
      <c r="AT320" s="279"/>
      <c r="AU320" s="279"/>
      <c r="AV320" s="279"/>
      <c r="AW320" s="279"/>
      <c r="AX320" s="279"/>
      <c r="AY320" s="279"/>
      <c r="AZ320" s="279"/>
      <c r="BA320" s="280"/>
      <c r="BB320" s="266"/>
      <c r="BD320" s="352"/>
      <c r="BE320" s="352"/>
      <c r="BF320" s="352"/>
      <c r="BG320" s="352"/>
      <c r="BH320" s="352"/>
      <c r="BI320" s="352"/>
      <c r="BJ320" s="352"/>
      <c r="BK320" s="352"/>
      <c r="BL320" s="352"/>
      <c r="BM320" s="352"/>
      <c r="BN320" s="352"/>
      <c r="BO320" s="352"/>
      <c r="BP320" s="352"/>
      <c r="BQ320" s="352"/>
      <c r="BR320" s="352"/>
      <c r="BS320" s="352"/>
      <c r="BT320" s="352"/>
      <c r="BU320" s="352"/>
      <c r="BV320" s="352"/>
      <c r="BW320" s="352"/>
      <c r="BX320" s="352"/>
      <c r="BY320" s="352"/>
      <c r="BZ320" s="352"/>
      <c r="CA320" s="352"/>
      <c r="CB320" s="352"/>
      <c r="CC320" s="352"/>
      <c r="CD320" s="352"/>
      <c r="CE320" s="352"/>
      <c r="CF320" s="352"/>
      <c r="CG320" s="352"/>
      <c r="CH320" s="352"/>
      <c r="CI320" s="352"/>
      <c r="CJ320" s="352"/>
      <c r="CK320" s="352"/>
      <c r="CL320" s="352"/>
      <c r="CM320" s="352"/>
      <c r="CN320" s="352"/>
      <c r="CO320" s="352"/>
      <c r="CP320" s="352"/>
      <c r="CQ320" s="352"/>
      <c r="CR320" s="352"/>
      <c r="CS320" s="352"/>
      <c r="CT320" s="352"/>
      <c r="CU320" s="352"/>
      <c r="CV320" s="352"/>
      <c r="CW320" s="352"/>
      <c r="CX320" s="352"/>
      <c r="CY320" s="352"/>
      <c r="CZ320" s="352"/>
      <c r="DA320" s="352"/>
      <c r="DC320" s="266">
        <f t="shared" si="24"/>
        <v>0</v>
      </c>
      <c r="DD320" s="302" t="str">
        <f t="shared" si="25"/>
        <v/>
      </c>
      <c r="DE320" s="328" t="str">
        <f>IF(D320&gt; 0,(COUNTIFS(FRACAS!$B$5:$B$9997, D$4, FRACAS!$D$5:$D$9997, "&lt;="&amp;D320)), "" )</f>
        <v/>
      </c>
      <c r="DF320" s="282" t="str">
        <f>IF(E320&gt; 0,(COUNTIFS(FRACAS!$B$5:$B$9997, E$4, FRACAS!$D$5:$D$9997, "&lt;="&amp;E320)), "" )</f>
        <v/>
      </c>
      <c r="DG320" s="282" t="str">
        <f>IF(F320&gt; 0,(COUNTIFS(FRACAS!$B$5:$B$9997, F$4, FRACAS!$D$5:$D$9997, "&lt;="&amp;F320)), "" )</f>
        <v/>
      </c>
      <c r="DH320" s="282" t="str">
        <f>IF(G320&gt; 0,(COUNTIFS(FRACAS!$B$5:$B$9997, G$4, FRACAS!$D$5:$D$9997, "&lt;="&amp;G320)), "" )</f>
        <v/>
      </c>
      <c r="DI320" s="282" t="str">
        <f>IF(H320&gt; 0,(COUNTIFS(FRACAS!$B$5:$B$9997, H$4, FRACAS!$D$5:$D$9997, "&lt;="&amp;H320)), "" )</f>
        <v/>
      </c>
      <c r="DJ320" s="282" t="str">
        <f>IF(I320&gt; 0,(COUNTIFS(FRACAS!$B$5:$B$9997, I$4, FRACAS!$D$5:$D$9997, "&lt;="&amp;I320)), "" )</f>
        <v/>
      </c>
      <c r="DK320" s="282" t="str">
        <f>IF(J320&gt; 0,(COUNTIFS(FRACAS!$B$5:$B$9997, J$4, FRACAS!$D$5:$D$9997, "&lt;="&amp;J320)), "" )</f>
        <v/>
      </c>
      <c r="DL320" s="282" t="str">
        <f>IF(K320&gt; 0,(COUNTIFS(FRACAS!$B$5:$B$9997, K$4, FRACAS!$D$5:$D$9997, "&lt;="&amp;K320)), "" )</f>
        <v/>
      </c>
      <c r="DM320" s="282" t="str">
        <f>IF(L320&gt; 0,(COUNTIFS(FRACAS!$B$5:$B$9997, L$4, FRACAS!$D$5:$D$9997, "&lt;="&amp;L320)), "" )</f>
        <v/>
      </c>
      <c r="DN320" s="282" t="str">
        <f>IF(M320&gt; 0,(COUNTIFS(FRACAS!$B$5:$B$9997, M$4, FRACAS!$D$5:$D$9997, "&lt;="&amp;M320)), "" )</f>
        <v/>
      </c>
      <c r="DO320" s="308"/>
      <c r="DP320" s="276"/>
      <c r="DQ320" s="276"/>
      <c r="DR320" s="276"/>
      <c r="DS320" s="276"/>
      <c r="DT320" s="276"/>
      <c r="DU320" s="276"/>
      <c r="DV320" s="276"/>
      <c r="DW320" s="276"/>
      <c r="DX320" s="276"/>
      <c r="DY320" s="276"/>
      <c r="DZ320" s="276"/>
      <c r="EA320" s="276"/>
      <c r="EB320" s="276"/>
      <c r="EC320" s="276"/>
      <c r="ED320" s="276"/>
      <c r="EE320" s="276"/>
      <c r="EF320" s="276"/>
      <c r="EG320" s="276"/>
      <c r="EH320" s="276"/>
      <c r="EI320" s="276"/>
      <c r="EJ320" s="276"/>
      <c r="EK320" s="276"/>
      <c r="EL320" s="276"/>
      <c r="EM320" s="276"/>
      <c r="EN320" s="276"/>
      <c r="EO320" s="276"/>
      <c r="EP320" s="276"/>
      <c r="EQ320" s="276"/>
      <c r="ER320" s="276"/>
      <c r="ES320" s="276"/>
      <c r="ET320" s="276"/>
      <c r="EU320" s="276"/>
      <c r="EV320" s="276"/>
      <c r="EW320" s="276"/>
      <c r="EX320" s="276"/>
      <c r="EY320" s="276"/>
      <c r="EZ320" s="276"/>
      <c r="FA320" s="276"/>
      <c r="FB320" s="277"/>
      <c r="JN320" s="310"/>
      <c r="JO320" s="309"/>
      <c r="JP320" s="309"/>
      <c r="JQ320" s="309"/>
      <c r="JR320" s="309"/>
      <c r="JS320" s="309"/>
      <c r="JT320" s="309"/>
      <c r="JU320" s="309"/>
      <c r="JV320" s="309"/>
      <c r="JW320" s="309"/>
      <c r="JX320" s="309"/>
      <c r="JY320" s="309"/>
      <c r="JZ320" s="309"/>
      <c r="KA320" s="309"/>
      <c r="KB320" s="309"/>
      <c r="KC320" s="309"/>
      <c r="KD320" s="309"/>
      <c r="KE320" s="309"/>
      <c r="KF320" s="309"/>
      <c r="KG320" s="309"/>
      <c r="KH320" s="309"/>
      <c r="KI320" s="309"/>
      <c r="KJ320" s="309"/>
      <c r="KK320" s="309"/>
      <c r="KL320" s="309"/>
      <c r="KM320" s="309"/>
      <c r="KN320" s="309"/>
      <c r="KO320" s="309"/>
      <c r="KP320" s="309"/>
      <c r="KQ320" s="309"/>
      <c r="KR320" s="309"/>
      <c r="KS320" s="309"/>
      <c r="KT320" s="309"/>
      <c r="KU320" s="309"/>
      <c r="KV320" s="309"/>
      <c r="KW320" s="309"/>
      <c r="KX320" s="309"/>
      <c r="KY320" s="309"/>
      <c r="KZ320" s="309"/>
      <c r="LA320" s="309"/>
      <c r="LC320" s="302" t="str">
        <f t="shared" si="27"/>
        <v/>
      </c>
      <c r="LD320" s="354" t="str" cm="1">
        <f t="array" ref="LD320">IFERROR(
    (((D320/FRACAS!$AY$1)*60))
    /
    (((D320/FRACAS!$AY$1)*60) + SUMPRODUCT((FRACAS!$B$5:$B$9997=D$4)*(FRACAS!$D$5:$D$9997&lt;=D320)*(IFERROR(FRACAS!$AM$5:$AM$9997,0)))
    ),"")</f>
        <v/>
      </c>
      <c r="LE320" s="354" t="str" cm="1">
        <f t="array" ref="LE320">IFERROR(
    (((E320/FRACAS!$AY$1)*60))
    /
    (((E320/FRACAS!$AY$1)*60) + SUMPRODUCT((FRACAS!$B$5:$B$9997=E$4)*(FRACAS!$D$5:$D$9997&lt;=E320)*(IFERROR(FRACAS!$AM$5:$AM$9997,0)))
    ),"")</f>
        <v/>
      </c>
      <c r="LF320" s="354" t="str" cm="1">
        <f t="array" ref="LF320">IFERROR(
    (((F320/FRACAS!$AY$1)*60))
    /
    (((F320/FRACAS!$AY$1)*60) + SUMPRODUCT((FRACAS!$B$5:$B$9997=F$4)*(FRACAS!$D$5:$D$9997&lt;=F320)*(IFERROR(FRACAS!$AM$5:$AM$9997,0)))
    ),"")</f>
        <v/>
      </c>
      <c r="LG320" s="354" t="str" cm="1">
        <f t="array" ref="LG320">IFERROR(
    (((G320/FRACAS!$AY$1)*60))
    /
    (((G320/FRACAS!$AY$1)*60) + SUMPRODUCT((FRACAS!$B$5:$B$9997=G$4)*(FRACAS!$D$5:$D$9997&lt;=G320)*(IFERROR(FRACAS!$AM$5:$AM$9997,0)))
    ),"")</f>
        <v/>
      </c>
      <c r="LH320" s="354" t="str" cm="1">
        <f t="array" ref="LH320">IFERROR(
    (((H320/FRACAS!$AY$1)*60))
    /
    (((H320/FRACAS!$AY$1)*60) + SUMPRODUCT((FRACAS!$B$5:$B$9997=H$4)*(FRACAS!$D$5:$D$9997&lt;=H320)*(IFERROR(FRACAS!$AM$5:$AM$9997,0)))
    ),"")</f>
        <v/>
      </c>
      <c r="LI320" s="354" t="str" cm="1">
        <f t="array" ref="LI320">IFERROR(
    (((I320/FRACAS!$AY$1)*60))
    /
    (((I320/FRACAS!$AY$1)*60) + SUMPRODUCT((FRACAS!$B$5:$B$9997=I$4)*(FRACAS!$D$5:$D$9997&lt;=I320)*(IFERROR(FRACAS!$AM$5:$AM$9997,0)))
    ),"")</f>
        <v/>
      </c>
      <c r="LJ320" s="354" t="str" cm="1">
        <f t="array" ref="LJ320">IFERROR(
    (((J320/FRACAS!$AY$1)*60))
    /
    (((J320/FRACAS!$AY$1)*60) + SUMPRODUCT((FRACAS!$B$5:$B$9997=J$4)*(FRACAS!$D$5:$D$9997&lt;=J320)*(IFERROR(FRACAS!$AM$5:$AM$9997,0)))
    ),"")</f>
        <v/>
      </c>
      <c r="LK320" s="354" t="str" cm="1">
        <f t="array" ref="LK320">IFERROR(
    (((K320/FRACAS!$AY$1)*60))
    /
    (((K320/FRACAS!$AY$1)*60) + SUMPRODUCT((FRACAS!$B$5:$B$9997=K$4)*(FRACAS!$D$5:$D$9997&lt;=K320)*(IFERROR(FRACAS!$AM$5:$AM$9997,0)))
    ),"")</f>
        <v/>
      </c>
      <c r="LL320" s="354" t="str" cm="1">
        <f t="array" ref="LL320">IFERROR(
    (((L320/FRACAS!$AY$1)*60))
    /
    (((L320/FRACAS!$AY$1)*60) + SUMPRODUCT((FRACAS!$B$5:$B$9997=L$4)*(FRACAS!$D$5:$D$9997&lt;=L320)*(IFERROR(FRACAS!$AM$5:$AM$9997,0)))
    ),"")</f>
        <v/>
      </c>
      <c r="LM320" s="354" t="str" cm="1">
        <f t="array" ref="LM320">IFERROR(
    (((M320/FRACAS!$AY$1)*60))
    /
    (((M320/FRACAS!$AY$1)*60) + SUMPRODUCT((FRACAS!$B$5:$B$9997=M$4)*(FRACAS!$D$5:$D$9997&lt;=M320)*(IFERROR(FRACAS!$AM$5:$AM$9997,0)))
    ),"")</f>
        <v/>
      </c>
      <c r="LN320" s="308"/>
      <c r="LO320" s="276"/>
      <c r="LP320" s="276"/>
      <c r="LQ320" s="276"/>
      <c r="LR320" s="276"/>
      <c r="LS320" s="276"/>
      <c r="LT320" s="276"/>
      <c r="LU320" s="276"/>
      <c r="LV320" s="276"/>
      <c r="LW320" s="276"/>
      <c r="LX320" s="276"/>
      <c r="LY320" s="276"/>
      <c r="LZ320" s="276"/>
      <c r="MA320" s="276"/>
      <c r="MB320" s="276"/>
      <c r="MC320" s="276"/>
      <c r="MD320" s="276"/>
      <c r="ME320" s="276"/>
      <c r="MF320" s="276"/>
      <c r="MG320" s="276"/>
      <c r="MH320" s="276"/>
      <c r="MI320" s="276"/>
      <c r="MJ320" s="276"/>
      <c r="MK320" s="276"/>
      <c r="ML320" s="276"/>
      <c r="MM320" s="276"/>
      <c r="MN320" s="276"/>
      <c r="MO320" s="276"/>
      <c r="MP320" s="276"/>
      <c r="MQ320" s="276"/>
      <c r="MR320" s="276"/>
      <c r="MS320" s="276"/>
      <c r="MT320" s="276"/>
      <c r="MU320" s="276"/>
      <c r="MV320" s="276"/>
      <c r="MW320" s="276"/>
      <c r="MX320" s="276"/>
      <c r="MY320" s="276"/>
      <c r="MZ320" s="276"/>
      <c r="NA320" s="277"/>
      <c r="ND320" s="345">
        <f t="shared" si="28"/>
        <v>0</v>
      </c>
      <c r="NE320" s="346" t="str">
        <f t="shared" si="26"/>
        <v/>
      </c>
      <c r="NF320" s="347" t="str" cm="1">
        <f t="array" ref="NF320">IF($ND320=0,"",(IFERROR( (IFERROR($ND320/FRACAS!$AY$1*60,0) - SUMPRODUCT( (FRACAS!$K$5:$K$9999=NF$2) * IFERROR(FRACAS!$AN$5:$AN$9999,0) ) ) / IFERROR($ND320/FRACAS!$AY$1*60,0), 1 )))</f>
        <v/>
      </c>
      <c r="NG320" s="347" t="str" cm="1">
        <f t="array" ref="NG320">IF($ND320=0,"",(IFERROR( (IFERROR($ND320/FRACAS!$AY$1*60,0) - SUMPRODUCT( (FRACAS!$K$5:$K$9999=NG$2) * IFERROR(FRACAS!$AN$5:$AN$9999,0) ) ) / IFERROR($ND320/FRACAS!$AY$1*60,0), 1 )))</f>
        <v/>
      </c>
      <c r="NH320" s="347" t="str" cm="1">
        <f t="array" ref="NH320">IF($ND320=0,"",(IFERROR( (IFERROR($ND320/FRACAS!$AY$1*60,0) - SUMPRODUCT( (FRACAS!$K$5:$K$9999=NH$2) * IFERROR(FRACAS!$AN$5:$AN$9999,0) ) ) / IFERROR($ND320/FRACAS!$AY$1*60,0), 1 )))</f>
        <v/>
      </c>
      <c r="NI320" s="347" t="str" cm="1">
        <f t="array" ref="NI320">IF($ND320=0,"",(IFERROR( (IFERROR($ND320/FRACAS!$AY$1*60,0) - SUMPRODUCT( (FRACAS!$K$5:$K$9999=NI$2) * IFERROR(FRACAS!$AN$5:$AN$9999,0) ) ) / IFERROR($ND320/FRACAS!$AY$1*60,0), 1 )))</f>
        <v/>
      </c>
      <c r="NJ320" s="347" t="str" cm="1">
        <f t="array" ref="NJ320">IF($ND320=0,"",(IFERROR( (IFERROR($ND320/FRACAS!$AY$1*60,0) - SUMPRODUCT( (FRACAS!$K$5:$K$9999=NJ$2) * IFERROR(FRACAS!$AN$5:$AN$9999,0) ) ) / IFERROR($ND320/FRACAS!$AY$1*60,0), 1 )))</f>
        <v/>
      </c>
      <c r="NK320" s="347" t="str" cm="1">
        <f t="array" ref="NK320">IF($ND320=0,"",(IFERROR( (IFERROR($ND320/FRACAS!$AY$1*60,0) - SUMPRODUCT( (FRACAS!$K$5:$K$9999=NK$2) * IFERROR(FRACAS!$AN$5:$AN$9999,0) ) ) / IFERROR($ND320/FRACAS!$AY$1*60,0), 1 )))</f>
        <v/>
      </c>
      <c r="NL320" s="347" t="str" cm="1">
        <f t="array" ref="NL320">IF($ND320=0,"",(IFERROR( (IFERROR($ND320/FRACAS!$AY$1*60,0) - SUMPRODUCT( (FRACAS!$K$5:$K$9999=NL$2) * IFERROR(FRACAS!$AN$5:$AN$9999,0) ) ) / IFERROR($ND320/FRACAS!$AY$1*60,0), 1 )))</f>
        <v/>
      </c>
      <c r="NM320" s="347" t="str" cm="1">
        <f t="array" ref="NM320">IF($ND320=0,"",(IFERROR( (IFERROR($ND320/FRACAS!$AY$1*60,0) - SUMPRODUCT( (FRACAS!$K$5:$K$9999=NM$2) * IFERROR(FRACAS!$AN$5:$AN$9999,0) ) ) / IFERROR($ND320/FRACAS!$AY$1*60,0), 1 )))</f>
        <v/>
      </c>
      <c r="NN320" s="347" t="str" cm="1">
        <f t="array" ref="NN320">IF($ND320=0,"",(IFERROR( (IFERROR($ND320/FRACAS!$AY$1*60,0) - SUMPRODUCT( (FRACAS!$K$5:$K$9999=NN$2) * IFERROR(FRACAS!$AN$5:$AN$9999,0) ) ) / IFERROR($ND320/FRACAS!$AY$1*60,0), 1 )))</f>
        <v/>
      </c>
      <c r="NO320" s="347" t="str" cm="1">
        <f t="array" ref="NO320">IF($ND320=0,"",(IFERROR( (IFERROR($ND320/FRACAS!$AY$1*60,0) - SUMPRODUCT( (FRACAS!$K$5:$K$9999=NO$2) * IFERROR(FRACAS!$AN$5:$AN$9999,0) ) ) / IFERROR($ND320/FRACAS!$AY$1*60,0), 1 )))</f>
        <v/>
      </c>
      <c r="NP320" s="347" t="str" cm="1">
        <f t="array" ref="NP320">IF($ND320=0,"",(IFERROR( (IFERROR($ND320/FRACAS!$AY$1*60,0) - SUMPRODUCT( (FRACAS!$K$5:$K$9999=NP$2) * IFERROR(FRACAS!$AN$5:$AN$9999,0) ) ) / IFERROR($ND320/FRACAS!$AY$1*60,0), 1 )))</f>
        <v/>
      </c>
      <c r="NQ320" s="347" t="str" cm="1">
        <f t="array" ref="NQ320">IF($ND320=0,"",(IFERROR( (IFERROR($ND320/FRACAS!$AY$1*60,0) - SUMPRODUCT( (FRACAS!$K$5:$K$9999=NQ$2) * IFERROR(FRACAS!$AN$5:$AN$9999,0) ) ) / IFERROR($ND320/FRACAS!$AY$1*60,0), 1 )))</f>
        <v/>
      </c>
      <c r="NR320" s="347" t="str" cm="1">
        <f t="array" ref="NR320">IF($ND320=0,"",(IFERROR( (IFERROR($ND320/FRACAS!$AY$1*60,0) - SUMPRODUCT( (FRACAS!$K$5:$K$9999=NR$2) * IFERROR(FRACAS!$AN$5:$AN$9999,0) ) ) / IFERROR($ND320/FRACAS!$AY$1*60,0), 1 )))</f>
        <v/>
      </c>
      <c r="NS320" s="347" t="str" cm="1">
        <f t="array" ref="NS320">IF($ND320=0,"",(IFERROR( (IFERROR($ND320/FRACAS!$AY$1*60,0) - SUMPRODUCT( (FRACAS!$K$5:$K$9999=NS$2) * IFERROR(FRACAS!$AN$5:$AN$9999,0) ) ) / IFERROR($ND320/FRACAS!$AY$1*60,0), 1 )))</f>
        <v/>
      </c>
      <c r="NT320" s="347" t="str" cm="1">
        <f t="array" ref="NT320">IF($ND320=0,"",(IFERROR( (IFERROR($ND320/FRACAS!$AY$1*60,0) - SUMPRODUCT( (FRACAS!$K$5:$K$9999=NT$2) * IFERROR(FRACAS!$AN$5:$AN$9999,0) ) ) / IFERROR($ND320/FRACAS!$AY$1*60,0), 1 )))</f>
        <v/>
      </c>
      <c r="NU320" s="347" t="str" cm="1">
        <f t="array" ref="NU320">IF($ND320=0,"",(IFERROR( (IFERROR($ND320/FRACAS!$AY$1*60,0) - SUMPRODUCT( (FRACAS!$K$5:$K$9999=NU$2) * IFERROR(FRACAS!$AN$5:$AN$9999,0) ) ) / IFERROR($ND320/FRACAS!$AY$1*60,0), 1 )))</f>
        <v/>
      </c>
      <c r="NV320" s="347" t="str" cm="1">
        <f t="array" ref="NV320">IF($ND320=0,"",(IFERROR( (IFERROR($ND320/FRACAS!$AY$1*60,0) - SUMPRODUCT( (FRACAS!$K$5:$K$9999=NV$2) * IFERROR(FRACAS!$AN$5:$AN$9999,0) ) ) / IFERROR($ND320/FRACAS!$AY$1*60,0), 1 )))</f>
        <v/>
      </c>
      <c r="NW320" s="347" t="str" cm="1">
        <f t="array" ref="NW320">IF($ND320=0,"",(IFERROR( (IFERROR($ND320/FRACAS!$AY$1*60,0) - SUMPRODUCT( (FRACAS!$K$5:$K$9999=NW$2) * IFERROR(FRACAS!$AN$5:$AN$9999,0) ) ) / IFERROR($ND320/FRACAS!$AY$1*60,0), 1 )))</f>
        <v/>
      </c>
      <c r="NX320" s="347" t="str" cm="1">
        <f t="array" ref="NX320">IF($ND320=0,"",(IFERROR( (IFERROR($ND320/FRACAS!$AY$1*60,0) - SUMPRODUCT( (FRACAS!$K$5:$K$9999=NX$2) * IFERROR(FRACAS!$AN$5:$AN$9999,0) ) ) / IFERROR($ND320/FRACAS!$AY$1*60,0), 1 )))</f>
        <v/>
      </c>
      <c r="NY320" s="347" t="str" cm="1">
        <f t="array" ref="NY320">IF($ND320=0,"",(IFERROR( (IFERROR($ND320/FRACAS!$AY$1*60,0) - SUMPRODUCT( (FRACAS!$K$5:$K$9999=NY$2) * IFERROR(FRACAS!$AN$5:$AN$9999,0) ) ) / IFERROR($ND320/FRACAS!$AY$1*60,0), 1 )))</f>
        <v/>
      </c>
      <c r="NZ320" s="347" t="str" cm="1">
        <f t="array" ref="NZ320">IF($ND320=0,"",(IFERROR( (IFERROR($ND320/FRACAS!$AY$1*60,0) - SUMPRODUCT( (FRACAS!$K$5:$K$9999=NZ$2) * IFERROR(FRACAS!$AN$5:$AN$9999,0) ) ) / IFERROR($ND320/FRACAS!$AY$1*60,0), 1 )))</f>
        <v/>
      </c>
      <c r="OA320" s="347" t="str" cm="1">
        <f t="array" ref="OA320">IF($ND320=0,"",(IFERROR( (IFERROR($ND320/FRACAS!$AY$1*60,0) - SUMPRODUCT( (FRACAS!$K$5:$K$9999=OA$2) * IFERROR(FRACAS!$AN$5:$AN$9999,0) ) ) / IFERROR($ND320/FRACAS!$AY$1*60,0), 1 )))</f>
        <v/>
      </c>
      <c r="OB320" s="347" t="str" cm="1">
        <f t="array" ref="OB320">IF($ND320=0,"",(IFERROR( (IFERROR($ND320/FRACAS!$AY$1*60,0) - SUMPRODUCT( (FRACAS!$K$5:$K$9999=OB$2) * IFERROR(FRACAS!$AN$5:$AN$9999,0) ) ) / IFERROR($ND320/FRACAS!$AY$1*60,0), 1 )))</f>
        <v/>
      </c>
      <c r="OC320" s="347" t="str" cm="1">
        <f t="array" ref="OC320">IF($ND320=0,"",(IFERROR( (IFERROR($ND320/FRACAS!$AY$1*60,0) - SUMPRODUCT( (FRACAS!$K$5:$K$9999=OC$2) * IFERROR(FRACAS!$AN$5:$AN$9999,0) ) ) / IFERROR($ND320/FRACAS!$AY$1*60,0), 1 )))</f>
        <v/>
      </c>
      <c r="OD320" s="347" t="str" cm="1">
        <f t="array" ref="OD320">IF($ND320=0,"",(IFERROR( (IFERROR($ND320/FRACAS!$AY$1*60,0) - SUMPRODUCT( (FRACAS!$K$5:$K$9999=OD$2) * IFERROR(FRACAS!$AN$5:$AN$9999,0) ) ) / IFERROR($ND320/FRACAS!$AY$1*60,0), 1 )))</f>
        <v/>
      </c>
      <c r="OE320" s="347" t="str" cm="1">
        <f t="array" ref="OE320">IF($ND320=0,"",(IFERROR( (IFERROR($ND320/FRACAS!$AY$1*60,0) - SUMPRODUCT( (FRACAS!$K$5:$K$9999=OE$2) * IFERROR(FRACAS!$AN$5:$AN$9999,0) ) ) / IFERROR($ND320/FRACAS!$AY$1*60,0), 1 )))</f>
        <v/>
      </c>
      <c r="OF320" s="347" t="str" cm="1">
        <f t="array" ref="OF320">IF($ND320=0,"",(IFERROR( (IFERROR($ND320/FRACAS!$AY$1*60,0) - SUMPRODUCT( (FRACAS!$K$5:$K$9999=OF$2) * IFERROR(FRACAS!$AN$5:$AN$9999,0) ) ) / IFERROR($ND320/FRACAS!$AY$1*60,0), 1 )))</f>
        <v/>
      </c>
      <c r="OG320" s="347" t="str" cm="1">
        <f t="array" ref="OG320">IF($ND320=0,"",(IFERROR( (IFERROR($ND320/FRACAS!$AY$1*60,0) - SUMPRODUCT( (FRACAS!$K$5:$K$9999=OG$2) * IFERROR(FRACAS!$AN$5:$AN$9999,0) ) ) / IFERROR($ND320/FRACAS!$AY$1*60,0), 1 )))</f>
        <v/>
      </c>
      <c r="OH320" s="347" t="str" cm="1">
        <f t="array" ref="OH320">IF($ND320=0,"",(IFERROR( (IFERROR($ND320/FRACAS!$AY$1*60,0) - SUMPRODUCT( (FRACAS!$K$5:$K$9999=OH$2) * IFERROR(FRACAS!$AN$5:$AN$9999,0) ) ) / IFERROR($ND320/FRACAS!$AY$1*60,0), 1 )))</f>
        <v/>
      </c>
      <c r="OI320" s="347" t="str" cm="1">
        <f t="array" ref="OI320">IF($ND320=0,"",(IFERROR( (IFERROR($ND320/FRACAS!$AY$1*60,0) - SUMPRODUCT( (FRACAS!$K$5:$K$9999=OI$2) * IFERROR(FRACAS!$AN$5:$AN$9999,0) ) ) / IFERROR($ND320/FRACAS!$AY$1*60,0), 1 )))</f>
        <v/>
      </c>
      <c r="OJ320" s="347" t="str" cm="1">
        <f t="array" ref="OJ320">IF($ND320=0,"",(IFERROR( (IFERROR($ND320/FRACAS!$AY$1*60,0) - SUMPRODUCT( (FRACAS!$K$5:$K$9999=OJ$2) * IFERROR(FRACAS!$AN$5:$AN$9999,0) ) ) / IFERROR($ND320/FRACAS!$AY$1*60,0), 1 )))</f>
        <v/>
      </c>
      <c r="OK320" s="347" t="str" cm="1">
        <f t="array" ref="OK320">IF($ND320=0,"",(IFERROR( (IFERROR($ND320/FRACAS!$AY$1*60,0) - SUMPRODUCT( (FRACAS!$K$5:$K$9999=OK$2) * IFERROR(FRACAS!$AN$5:$AN$9999,0) ) ) / IFERROR($ND320/FRACAS!$AY$1*60,0), 1 )))</f>
        <v/>
      </c>
      <c r="OL320" s="347" t="str" cm="1">
        <f t="array" ref="OL320">IF($ND320=0,"",(IFERROR( (IFERROR($ND320/FRACAS!$AY$1*60,0) - SUMPRODUCT( (FRACAS!$K$5:$K$9999=OL$2) * IFERROR(FRACAS!$AN$5:$AN$9999,0) ) ) / IFERROR($ND320/FRACAS!$AY$1*60,0), 1 )))</f>
        <v/>
      </c>
      <c r="OM320" s="347" t="str" cm="1">
        <f t="array" ref="OM320">IF($ND320=0,"",(IFERROR( (IFERROR($ND320/FRACAS!$AY$1*60,0) - SUMPRODUCT( (FRACAS!$K$5:$K$9999=OM$2) * IFERROR(FRACAS!$AN$5:$AN$9999,0) ) ) / IFERROR($ND320/FRACAS!$AY$1*60,0), 1 )))</f>
        <v/>
      </c>
      <c r="ON320" s="347" t="str" cm="1">
        <f t="array" ref="ON320">IF($ND320=0,"",(IFERROR( (IFERROR($ND320/FRACAS!$AY$1*60,0) - SUMPRODUCT( (FRACAS!$K$5:$K$9999=ON$2) * IFERROR(FRACAS!$AN$5:$AN$9999,0) ) ) / IFERROR($ND320/FRACAS!$AY$1*60,0), 1 )))</f>
        <v/>
      </c>
    </row>
    <row r="321" spans="2:404" ht="15" customHeight="1">
      <c r="B321" s="301" t="s">
        <v>219</v>
      </c>
      <c r="C321" s="302">
        <v>47473</v>
      </c>
      <c r="D321" s="279"/>
      <c r="E321" s="279"/>
      <c r="F321" s="279"/>
      <c r="G321" s="279"/>
      <c r="H321" s="279"/>
      <c r="I321" s="279"/>
      <c r="J321" s="279"/>
      <c r="K321" s="279"/>
      <c r="L321" s="279"/>
      <c r="M321" s="280"/>
      <c r="N321" s="305"/>
      <c r="O321" s="279"/>
      <c r="P321" s="279"/>
      <c r="Q321" s="279"/>
      <c r="R321" s="279"/>
      <c r="S321" s="279"/>
      <c r="T321" s="279"/>
      <c r="U321" s="279"/>
      <c r="V321" s="279"/>
      <c r="W321" s="279"/>
      <c r="X321" s="279"/>
      <c r="Y321" s="279"/>
      <c r="Z321" s="279"/>
      <c r="AA321" s="279"/>
      <c r="AB321" s="279"/>
      <c r="AC321" s="279"/>
      <c r="AD321" s="279"/>
      <c r="AE321" s="279"/>
      <c r="AF321" s="279"/>
      <c r="AG321" s="279"/>
      <c r="AH321" s="279"/>
      <c r="AI321" s="279"/>
      <c r="AJ321" s="279"/>
      <c r="AK321" s="279"/>
      <c r="AL321" s="279"/>
      <c r="AM321" s="279"/>
      <c r="AN321" s="279"/>
      <c r="AO321" s="279"/>
      <c r="AP321" s="279"/>
      <c r="AQ321" s="279"/>
      <c r="AR321" s="279"/>
      <c r="AS321" s="279"/>
      <c r="AT321" s="279"/>
      <c r="AU321" s="279"/>
      <c r="AV321" s="279"/>
      <c r="AW321" s="279"/>
      <c r="AX321" s="279"/>
      <c r="AY321" s="279"/>
      <c r="AZ321" s="279"/>
      <c r="BA321" s="280"/>
      <c r="BB321" s="266"/>
      <c r="BD321" s="352"/>
      <c r="BE321" s="352"/>
      <c r="BF321" s="352"/>
      <c r="BG321" s="352"/>
      <c r="BH321" s="352"/>
      <c r="BI321" s="352"/>
      <c r="BJ321" s="352"/>
      <c r="BK321" s="352"/>
      <c r="BL321" s="352"/>
      <c r="BM321" s="352"/>
      <c r="BN321" s="352"/>
      <c r="BO321" s="352"/>
      <c r="BP321" s="352"/>
      <c r="BQ321" s="352"/>
      <c r="BR321" s="352"/>
      <c r="BS321" s="352"/>
      <c r="BT321" s="352"/>
      <c r="BU321" s="352"/>
      <c r="BV321" s="352"/>
      <c r="BW321" s="352"/>
      <c r="BX321" s="352"/>
      <c r="BY321" s="352"/>
      <c r="BZ321" s="352"/>
      <c r="CA321" s="352"/>
      <c r="CB321" s="352"/>
      <c r="CC321" s="352"/>
      <c r="CD321" s="352"/>
      <c r="CE321" s="352"/>
      <c r="CF321" s="352"/>
      <c r="CG321" s="352"/>
      <c r="CH321" s="352"/>
      <c r="CI321" s="352"/>
      <c r="CJ321" s="352"/>
      <c r="CK321" s="352"/>
      <c r="CL321" s="352"/>
      <c r="CM321" s="352"/>
      <c r="CN321" s="352"/>
      <c r="CO321" s="352"/>
      <c r="CP321" s="352"/>
      <c r="CQ321" s="352"/>
      <c r="CR321" s="352"/>
      <c r="CS321" s="352"/>
      <c r="CT321" s="352"/>
      <c r="CU321" s="352"/>
      <c r="CV321" s="352"/>
      <c r="CW321" s="352"/>
      <c r="CX321" s="352"/>
      <c r="CY321" s="352"/>
      <c r="CZ321" s="352"/>
      <c r="DA321" s="352"/>
      <c r="DC321" s="266">
        <f t="shared" si="24"/>
        <v>0</v>
      </c>
      <c r="DD321" s="302" t="str">
        <f t="shared" si="25"/>
        <v/>
      </c>
      <c r="DE321" s="328" t="str">
        <f>IF(D321&gt; 0,(COUNTIFS(FRACAS!$B$5:$B$9997, D$4, FRACAS!$D$5:$D$9997, "&lt;="&amp;D321)), "" )</f>
        <v/>
      </c>
      <c r="DF321" s="282" t="str">
        <f>IF(E321&gt; 0,(COUNTIFS(FRACAS!$B$5:$B$9997, E$4, FRACAS!$D$5:$D$9997, "&lt;="&amp;E321)), "" )</f>
        <v/>
      </c>
      <c r="DG321" s="282" t="str">
        <f>IF(F321&gt; 0,(COUNTIFS(FRACAS!$B$5:$B$9997, F$4, FRACAS!$D$5:$D$9997, "&lt;="&amp;F321)), "" )</f>
        <v/>
      </c>
      <c r="DH321" s="282" t="str">
        <f>IF(G321&gt; 0,(COUNTIFS(FRACAS!$B$5:$B$9997, G$4, FRACAS!$D$5:$D$9997, "&lt;="&amp;G321)), "" )</f>
        <v/>
      </c>
      <c r="DI321" s="282" t="str">
        <f>IF(H321&gt; 0,(COUNTIFS(FRACAS!$B$5:$B$9997, H$4, FRACAS!$D$5:$D$9997, "&lt;="&amp;H321)), "" )</f>
        <v/>
      </c>
      <c r="DJ321" s="282" t="str">
        <f>IF(I321&gt; 0,(COUNTIFS(FRACAS!$B$5:$B$9997, I$4, FRACAS!$D$5:$D$9997, "&lt;="&amp;I321)), "" )</f>
        <v/>
      </c>
      <c r="DK321" s="282" t="str">
        <f>IF(J321&gt; 0,(COUNTIFS(FRACAS!$B$5:$B$9997, J$4, FRACAS!$D$5:$D$9997, "&lt;="&amp;J321)), "" )</f>
        <v/>
      </c>
      <c r="DL321" s="282" t="str">
        <f>IF(K321&gt; 0,(COUNTIFS(FRACAS!$B$5:$B$9997, K$4, FRACAS!$D$5:$D$9997, "&lt;="&amp;K321)), "" )</f>
        <v/>
      </c>
      <c r="DM321" s="282" t="str">
        <f>IF(L321&gt; 0,(COUNTIFS(FRACAS!$B$5:$B$9997, L$4, FRACAS!$D$5:$D$9997, "&lt;="&amp;L321)), "" )</f>
        <v/>
      </c>
      <c r="DN321" s="282" t="str">
        <f>IF(M321&gt; 0,(COUNTIFS(FRACAS!$B$5:$B$9997, M$4, FRACAS!$D$5:$D$9997, "&lt;="&amp;M321)), "" )</f>
        <v/>
      </c>
      <c r="DO321" s="308"/>
      <c r="DP321" s="276"/>
      <c r="DQ321" s="276"/>
      <c r="DR321" s="276"/>
      <c r="DS321" s="276"/>
      <c r="DT321" s="276"/>
      <c r="DU321" s="276"/>
      <c r="DV321" s="276"/>
      <c r="DW321" s="276"/>
      <c r="DX321" s="276"/>
      <c r="DY321" s="276"/>
      <c r="DZ321" s="276"/>
      <c r="EA321" s="276"/>
      <c r="EB321" s="276"/>
      <c r="EC321" s="276"/>
      <c r="ED321" s="276"/>
      <c r="EE321" s="276"/>
      <c r="EF321" s="276"/>
      <c r="EG321" s="276"/>
      <c r="EH321" s="276"/>
      <c r="EI321" s="276"/>
      <c r="EJ321" s="276"/>
      <c r="EK321" s="276"/>
      <c r="EL321" s="276"/>
      <c r="EM321" s="276"/>
      <c r="EN321" s="276"/>
      <c r="EO321" s="276"/>
      <c r="EP321" s="276"/>
      <c r="EQ321" s="276"/>
      <c r="ER321" s="276"/>
      <c r="ES321" s="276"/>
      <c r="ET321" s="276"/>
      <c r="EU321" s="276"/>
      <c r="EV321" s="276"/>
      <c r="EW321" s="276"/>
      <c r="EX321" s="276"/>
      <c r="EY321" s="276"/>
      <c r="EZ321" s="276"/>
      <c r="FA321" s="276"/>
      <c r="FB321" s="277"/>
      <c r="JN321" s="310"/>
      <c r="JO321" s="309"/>
      <c r="JP321" s="309"/>
      <c r="JQ321" s="309"/>
      <c r="JR321" s="309"/>
      <c r="JS321" s="309"/>
      <c r="JT321" s="309"/>
      <c r="JU321" s="309"/>
      <c r="JV321" s="309"/>
      <c r="JW321" s="309"/>
      <c r="JX321" s="309"/>
      <c r="JY321" s="309"/>
      <c r="JZ321" s="309"/>
      <c r="KA321" s="309"/>
      <c r="KB321" s="309"/>
      <c r="KC321" s="309"/>
      <c r="KD321" s="309"/>
      <c r="KE321" s="309"/>
      <c r="KF321" s="309"/>
      <c r="KG321" s="309"/>
      <c r="KH321" s="309"/>
      <c r="KI321" s="309"/>
      <c r="KJ321" s="309"/>
      <c r="KK321" s="309"/>
      <c r="KL321" s="309"/>
      <c r="KM321" s="309"/>
      <c r="KN321" s="309"/>
      <c r="KO321" s="309"/>
      <c r="KP321" s="309"/>
      <c r="KQ321" s="309"/>
      <c r="KR321" s="309"/>
      <c r="KS321" s="309"/>
      <c r="KT321" s="309"/>
      <c r="KU321" s="309"/>
      <c r="KV321" s="309"/>
      <c r="KW321" s="309"/>
      <c r="KX321" s="309"/>
      <c r="KY321" s="309"/>
      <c r="KZ321" s="309"/>
      <c r="LA321" s="309"/>
      <c r="LC321" s="302" t="str">
        <f t="shared" si="27"/>
        <v/>
      </c>
      <c r="LD321" s="354" t="str" cm="1">
        <f t="array" ref="LD321">IFERROR(
    (((D321/FRACAS!$AY$1)*60))
    /
    (((D321/FRACAS!$AY$1)*60) + SUMPRODUCT((FRACAS!$B$5:$B$9997=D$4)*(FRACAS!$D$5:$D$9997&lt;=D321)*(IFERROR(FRACAS!$AM$5:$AM$9997,0)))
    ),"")</f>
        <v/>
      </c>
      <c r="LE321" s="354" t="str" cm="1">
        <f t="array" ref="LE321">IFERROR(
    (((E321/FRACAS!$AY$1)*60))
    /
    (((E321/FRACAS!$AY$1)*60) + SUMPRODUCT((FRACAS!$B$5:$B$9997=E$4)*(FRACAS!$D$5:$D$9997&lt;=E321)*(IFERROR(FRACAS!$AM$5:$AM$9997,0)))
    ),"")</f>
        <v/>
      </c>
      <c r="LF321" s="354" t="str" cm="1">
        <f t="array" ref="LF321">IFERROR(
    (((F321/FRACAS!$AY$1)*60))
    /
    (((F321/FRACAS!$AY$1)*60) + SUMPRODUCT((FRACAS!$B$5:$B$9997=F$4)*(FRACAS!$D$5:$D$9997&lt;=F321)*(IFERROR(FRACAS!$AM$5:$AM$9997,0)))
    ),"")</f>
        <v/>
      </c>
      <c r="LG321" s="354" t="str" cm="1">
        <f t="array" ref="LG321">IFERROR(
    (((G321/FRACAS!$AY$1)*60))
    /
    (((G321/FRACAS!$AY$1)*60) + SUMPRODUCT((FRACAS!$B$5:$B$9997=G$4)*(FRACAS!$D$5:$D$9997&lt;=G321)*(IFERROR(FRACAS!$AM$5:$AM$9997,0)))
    ),"")</f>
        <v/>
      </c>
      <c r="LH321" s="354" t="str" cm="1">
        <f t="array" ref="LH321">IFERROR(
    (((H321/FRACAS!$AY$1)*60))
    /
    (((H321/FRACAS!$AY$1)*60) + SUMPRODUCT((FRACAS!$B$5:$B$9997=H$4)*(FRACAS!$D$5:$D$9997&lt;=H321)*(IFERROR(FRACAS!$AM$5:$AM$9997,0)))
    ),"")</f>
        <v/>
      </c>
      <c r="LI321" s="354" t="str" cm="1">
        <f t="array" ref="LI321">IFERROR(
    (((I321/FRACAS!$AY$1)*60))
    /
    (((I321/FRACAS!$AY$1)*60) + SUMPRODUCT((FRACAS!$B$5:$B$9997=I$4)*(FRACAS!$D$5:$D$9997&lt;=I321)*(IFERROR(FRACAS!$AM$5:$AM$9997,0)))
    ),"")</f>
        <v/>
      </c>
      <c r="LJ321" s="354" t="str" cm="1">
        <f t="array" ref="LJ321">IFERROR(
    (((J321/FRACAS!$AY$1)*60))
    /
    (((J321/FRACAS!$AY$1)*60) + SUMPRODUCT((FRACAS!$B$5:$B$9997=J$4)*(FRACAS!$D$5:$D$9997&lt;=J321)*(IFERROR(FRACAS!$AM$5:$AM$9997,0)))
    ),"")</f>
        <v/>
      </c>
      <c r="LK321" s="354" t="str" cm="1">
        <f t="array" ref="LK321">IFERROR(
    (((K321/FRACAS!$AY$1)*60))
    /
    (((K321/FRACAS!$AY$1)*60) + SUMPRODUCT((FRACAS!$B$5:$B$9997=K$4)*(FRACAS!$D$5:$D$9997&lt;=K321)*(IFERROR(FRACAS!$AM$5:$AM$9997,0)))
    ),"")</f>
        <v/>
      </c>
      <c r="LL321" s="354" t="str" cm="1">
        <f t="array" ref="LL321">IFERROR(
    (((L321/FRACAS!$AY$1)*60))
    /
    (((L321/FRACAS!$AY$1)*60) + SUMPRODUCT((FRACAS!$B$5:$B$9997=L$4)*(FRACAS!$D$5:$D$9997&lt;=L321)*(IFERROR(FRACAS!$AM$5:$AM$9997,0)))
    ),"")</f>
        <v/>
      </c>
      <c r="LM321" s="354" t="str" cm="1">
        <f t="array" ref="LM321">IFERROR(
    (((M321/FRACAS!$AY$1)*60))
    /
    (((M321/FRACAS!$AY$1)*60) + SUMPRODUCT((FRACAS!$B$5:$B$9997=M$4)*(FRACAS!$D$5:$D$9997&lt;=M321)*(IFERROR(FRACAS!$AM$5:$AM$9997,0)))
    ),"")</f>
        <v/>
      </c>
      <c r="LN321" s="308"/>
      <c r="LO321" s="276"/>
      <c r="LP321" s="276"/>
      <c r="LQ321" s="276"/>
      <c r="LR321" s="276"/>
      <c r="LS321" s="276"/>
      <c r="LT321" s="276"/>
      <c r="LU321" s="276"/>
      <c r="LV321" s="276"/>
      <c r="LW321" s="276"/>
      <c r="LX321" s="276"/>
      <c r="LY321" s="276"/>
      <c r="LZ321" s="276"/>
      <c r="MA321" s="276"/>
      <c r="MB321" s="276"/>
      <c r="MC321" s="276"/>
      <c r="MD321" s="276"/>
      <c r="ME321" s="276"/>
      <c r="MF321" s="276"/>
      <c r="MG321" s="276"/>
      <c r="MH321" s="276"/>
      <c r="MI321" s="276"/>
      <c r="MJ321" s="276"/>
      <c r="MK321" s="276"/>
      <c r="ML321" s="276"/>
      <c r="MM321" s="276"/>
      <c r="MN321" s="276"/>
      <c r="MO321" s="276"/>
      <c r="MP321" s="276"/>
      <c r="MQ321" s="276"/>
      <c r="MR321" s="276"/>
      <c r="MS321" s="276"/>
      <c r="MT321" s="276"/>
      <c r="MU321" s="276"/>
      <c r="MV321" s="276"/>
      <c r="MW321" s="276"/>
      <c r="MX321" s="276"/>
      <c r="MY321" s="276"/>
      <c r="MZ321" s="276"/>
      <c r="NA321" s="277"/>
      <c r="ND321" s="345">
        <f t="shared" si="28"/>
        <v>0</v>
      </c>
      <c r="NE321" s="346" t="str">
        <f t="shared" si="26"/>
        <v/>
      </c>
      <c r="NF321" s="347" t="str" cm="1">
        <f t="array" ref="NF321">IF($ND321=0,"",(IFERROR( (IFERROR($ND321/FRACAS!$AY$1*60,0) - SUMPRODUCT( (FRACAS!$K$5:$K$9999=NF$2) * IFERROR(FRACAS!$AN$5:$AN$9999,0) ) ) / IFERROR($ND321/FRACAS!$AY$1*60,0), 1 )))</f>
        <v/>
      </c>
      <c r="NG321" s="347" t="str" cm="1">
        <f t="array" ref="NG321">IF($ND321=0,"",(IFERROR( (IFERROR($ND321/FRACAS!$AY$1*60,0) - SUMPRODUCT( (FRACAS!$K$5:$K$9999=NG$2) * IFERROR(FRACAS!$AN$5:$AN$9999,0) ) ) / IFERROR($ND321/FRACAS!$AY$1*60,0), 1 )))</f>
        <v/>
      </c>
      <c r="NH321" s="347" t="str" cm="1">
        <f t="array" ref="NH321">IF($ND321=0,"",(IFERROR( (IFERROR($ND321/FRACAS!$AY$1*60,0) - SUMPRODUCT( (FRACAS!$K$5:$K$9999=NH$2) * IFERROR(FRACAS!$AN$5:$AN$9999,0) ) ) / IFERROR($ND321/FRACAS!$AY$1*60,0), 1 )))</f>
        <v/>
      </c>
      <c r="NI321" s="347" t="str" cm="1">
        <f t="array" ref="NI321">IF($ND321=0,"",(IFERROR( (IFERROR($ND321/FRACAS!$AY$1*60,0) - SUMPRODUCT( (FRACAS!$K$5:$K$9999=NI$2) * IFERROR(FRACAS!$AN$5:$AN$9999,0) ) ) / IFERROR($ND321/FRACAS!$AY$1*60,0), 1 )))</f>
        <v/>
      </c>
      <c r="NJ321" s="347" t="str" cm="1">
        <f t="array" ref="NJ321">IF($ND321=0,"",(IFERROR( (IFERROR($ND321/FRACAS!$AY$1*60,0) - SUMPRODUCT( (FRACAS!$K$5:$K$9999=NJ$2) * IFERROR(FRACAS!$AN$5:$AN$9999,0) ) ) / IFERROR($ND321/FRACAS!$AY$1*60,0), 1 )))</f>
        <v/>
      </c>
      <c r="NK321" s="347" t="str" cm="1">
        <f t="array" ref="NK321">IF($ND321=0,"",(IFERROR( (IFERROR($ND321/FRACAS!$AY$1*60,0) - SUMPRODUCT( (FRACAS!$K$5:$K$9999=NK$2) * IFERROR(FRACAS!$AN$5:$AN$9999,0) ) ) / IFERROR($ND321/FRACAS!$AY$1*60,0), 1 )))</f>
        <v/>
      </c>
      <c r="NL321" s="347" t="str" cm="1">
        <f t="array" ref="NL321">IF($ND321=0,"",(IFERROR( (IFERROR($ND321/FRACAS!$AY$1*60,0) - SUMPRODUCT( (FRACAS!$K$5:$K$9999=NL$2) * IFERROR(FRACAS!$AN$5:$AN$9999,0) ) ) / IFERROR($ND321/FRACAS!$AY$1*60,0), 1 )))</f>
        <v/>
      </c>
      <c r="NM321" s="347" t="str" cm="1">
        <f t="array" ref="NM321">IF($ND321=0,"",(IFERROR( (IFERROR($ND321/FRACAS!$AY$1*60,0) - SUMPRODUCT( (FRACAS!$K$5:$K$9999=NM$2) * IFERROR(FRACAS!$AN$5:$AN$9999,0) ) ) / IFERROR($ND321/FRACAS!$AY$1*60,0), 1 )))</f>
        <v/>
      </c>
      <c r="NN321" s="347" t="str" cm="1">
        <f t="array" ref="NN321">IF($ND321=0,"",(IFERROR( (IFERROR($ND321/FRACAS!$AY$1*60,0) - SUMPRODUCT( (FRACAS!$K$5:$K$9999=NN$2) * IFERROR(FRACAS!$AN$5:$AN$9999,0) ) ) / IFERROR($ND321/FRACAS!$AY$1*60,0), 1 )))</f>
        <v/>
      </c>
      <c r="NO321" s="347" t="str" cm="1">
        <f t="array" ref="NO321">IF($ND321=0,"",(IFERROR( (IFERROR($ND321/FRACAS!$AY$1*60,0) - SUMPRODUCT( (FRACAS!$K$5:$K$9999=NO$2) * IFERROR(FRACAS!$AN$5:$AN$9999,0) ) ) / IFERROR($ND321/FRACAS!$AY$1*60,0), 1 )))</f>
        <v/>
      </c>
      <c r="NP321" s="347" t="str" cm="1">
        <f t="array" ref="NP321">IF($ND321=0,"",(IFERROR( (IFERROR($ND321/FRACAS!$AY$1*60,0) - SUMPRODUCT( (FRACAS!$K$5:$K$9999=NP$2) * IFERROR(FRACAS!$AN$5:$AN$9999,0) ) ) / IFERROR($ND321/FRACAS!$AY$1*60,0), 1 )))</f>
        <v/>
      </c>
      <c r="NQ321" s="347" t="str" cm="1">
        <f t="array" ref="NQ321">IF($ND321=0,"",(IFERROR( (IFERROR($ND321/FRACAS!$AY$1*60,0) - SUMPRODUCT( (FRACAS!$K$5:$K$9999=NQ$2) * IFERROR(FRACAS!$AN$5:$AN$9999,0) ) ) / IFERROR($ND321/FRACAS!$AY$1*60,0), 1 )))</f>
        <v/>
      </c>
      <c r="NR321" s="347" t="str" cm="1">
        <f t="array" ref="NR321">IF($ND321=0,"",(IFERROR( (IFERROR($ND321/FRACAS!$AY$1*60,0) - SUMPRODUCT( (FRACAS!$K$5:$K$9999=NR$2) * IFERROR(FRACAS!$AN$5:$AN$9999,0) ) ) / IFERROR($ND321/FRACAS!$AY$1*60,0), 1 )))</f>
        <v/>
      </c>
      <c r="NS321" s="347" t="str" cm="1">
        <f t="array" ref="NS321">IF($ND321=0,"",(IFERROR( (IFERROR($ND321/FRACAS!$AY$1*60,0) - SUMPRODUCT( (FRACAS!$K$5:$K$9999=NS$2) * IFERROR(FRACAS!$AN$5:$AN$9999,0) ) ) / IFERROR($ND321/FRACAS!$AY$1*60,0), 1 )))</f>
        <v/>
      </c>
      <c r="NT321" s="347" t="str" cm="1">
        <f t="array" ref="NT321">IF($ND321=0,"",(IFERROR( (IFERROR($ND321/FRACAS!$AY$1*60,0) - SUMPRODUCT( (FRACAS!$K$5:$K$9999=NT$2) * IFERROR(FRACAS!$AN$5:$AN$9999,0) ) ) / IFERROR($ND321/FRACAS!$AY$1*60,0), 1 )))</f>
        <v/>
      </c>
      <c r="NU321" s="347" t="str" cm="1">
        <f t="array" ref="NU321">IF($ND321=0,"",(IFERROR( (IFERROR($ND321/FRACAS!$AY$1*60,0) - SUMPRODUCT( (FRACAS!$K$5:$K$9999=NU$2) * IFERROR(FRACAS!$AN$5:$AN$9999,0) ) ) / IFERROR($ND321/FRACAS!$AY$1*60,0), 1 )))</f>
        <v/>
      </c>
      <c r="NV321" s="347" t="str" cm="1">
        <f t="array" ref="NV321">IF($ND321=0,"",(IFERROR( (IFERROR($ND321/FRACAS!$AY$1*60,0) - SUMPRODUCT( (FRACAS!$K$5:$K$9999=NV$2) * IFERROR(FRACAS!$AN$5:$AN$9999,0) ) ) / IFERROR($ND321/FRACAS!$AY$1*60,0), 1 )))</f>
        <v/>
      </c>
      <c r="NW321" s="347" t="str" cm="1">
        <f t="array" ref="NW321">IF($ND321=0,"",(IFERROR( (IFERROR($ND321/FRACAS!$AY$1*60,0) - SUMPRODUCT( (FRACAS!$K$5:$K$9999=NW$2) * IFERROR(FRACAS!$AN$5:$AN$9999,0) ) ) / IFERROR($ND321/FRACAS!$AY$1*60,0), 1 )))</f>
        <v/>
      </c>
      <c r="NX321" s="347" t="str" cm="1">
        <f t="array" ref="NX321">IF($ND321=0,"",(IFERROR( (IFERROR($ND321/FRACAS!$AY$1*60,0) - SUMPRODUCT( (FRACAS!$K$5:$K$9999=NX$2) * IFERROR(FRACAS!$AN$5:$AN$9999,0) ) ) / IFERROR($ND321/FRACAS!$AY$1*60,0), 1 )))</f>
        <v/>
      </c>
      <c r="NY321" s="347" t="str" cm="1">
        <f t="array" ref="NY321">IF($ND321=0,"",(IFERROR( (IFERROR($ND321/FRACAS!$AY$1*60,0) - SUMPRODUCT( (FRACAS!$K$5:$K$9999=NY$2) * IFERROR(FRACAS!$AN$5:$AN$9999,0) ) ) / IFERROR($ND321/FRACAS!$AY$1*60,0), 1 )))</f>
        <v/>
      </c>
      <c r="NZ321" s="347" t="str" cm="1">
        <f t="array" ref="NZ321">IF($ND321=0,"",(IFERROR( (IFERROR($ND321/FRACAS!$AY$1*60,0) - SUMPRODUCT( (FRACAS!$K$5:$K$9999=NZ$2) * IFERROR(FRACAS!$AN$5:$AN$9999,0) ) ) / IFERROR($ND321/FRACAS!$AY$1*60,0), 1 )))</f>
        <v/>
      </c>
      <c r="OA321" s="347" t="str" cm="1">
        <f t="array" ref="OA321">IF($ND321=0,"",(IFERROR( (IFERROR($ND321/FRACAS!$AY$1*60,0) - SUMPRODUCT( (FRACAS!$K$5:$K$9999=OA$2) * IFERROR(FRACAS!$AN$5:$AN$9999,0) ) ) / IFERROR($ND321/FRACAS!$AY$1*60,0), 1 )))</f>
        <v/>
      </c>
      <c r="OB321" s="347" t="str" cm="1">
        <f t="array" ref="OB321">IF($ND321=0,"",(IFERROR( (IFERROR($ND321/FRACAS!$AY$1*60,0) - SUMPRODUCT( (FRACAS!$K$5:$K$9999=OB$2) * IFERROR(FRACAS!$AN$5:$AN$9999,0) ) ) / IFERROR($ND321/FRACAS!$AY$1*60,0), 1 )))</f>
        <v/>
      </c>
      <c r="OC321" s="347" t="str" cm="1">
        <f t="array" ref="OC321">IF($ND321=0,"",(IFERROR( (IFERROR($ND321/FRACAS!$AY$1*60,0) - SUMPRODUCT( (FRACAS!$K$5:$K$9999=OC$2) * IFERROR(FRACAS!$AN$5:$AN$9999,0) ) ) / IFERROR($ND321/FRACAS!$AY$1*60,0), 1 )))</f>
        <v/>
      </c>
      <c r="OD321" s="347" t="str" cm="1">
        <f t="array" ref="OD321">IF($ND321=0,"",(IFERROR( (IFERROR($ND321/FRACAS!$AY$1*60,0) - SUMPRODUCT( (FRACAS!$K$5:$K$9999=OD$2) * IFERROR(FRACAS!$AN$5:$AN$9999,0) ) ) / IFERROR($ND321/FRACAS!$AY$1*60,0), 1 )))</f>
        <v/>
      </c>
      <c r="OE321" s="347" t="str" cm="1">
        <f t="array" ref="OE321">IF($ND321=0,"",(IFERROR( (IFERROR($ND321/FRACAS!$AY$1*60,0) - SUMPRODUCT( (FRACAS!$K$5:$K$9999=OE$2) * IFERROR(FRACAS!$AN$5:$AN$9999,0) ) ) / IFERROR($ND321/FRACAS!$AY$1*60,0), 1 )))</f>
        <v/>
      </c>
      <c r="OF321" s="347" t="str" cm="1">
        <f t="array" ref="OF321">IF($ND321=0,"",(IFERROR( (IFERROR($ND321/FRACAS!$AY$1*60,0) - SUMPRODUCT( (FRACAS!$K$5:$K$9999=OF$2) * IFERROR(FRACAS!$AN$5:$AN$9999,0) ) ) / IFERROR($ND321/FRACAS!$AY$1*60,0), 1 )))</f>
        <v/>
      </c>
      <c r="OG321" s="347" t="str" cm="1">
        <f t="array" ref="OG321">IF($ND321=0,"",(IFERROR( (IFERROR($ND321/FRACAS!$AY$1*60,0) - SUMPRODUCT( (FRACAS!$K$5:$K$9999=OG$2) * IFERROR(FRACAS!$AN$5:$AN$9999,0) ) ) / IFERROR($ND321/FRACAS!$AY$1*60,0), 1 )))</f>
        <v/>
      </c>
      <c r="OH321" s="347" t="str" cm="1">
        <f t="array" ref="OH321">IF($ND321=0,"",(IFERROR( (IFERROR($ND321/FRACAS!$AY$1*60,0) - SUMPRODUCT( (FRACAS!$K$5:$K$9999=OH$2) * IFERROR(FRACAS!$AN$5:$AN$9999,0) ) ) / IFERROR($ND321/FRACAS!$AY$1*60,0), 1 )))</f>
        <v/>
      </c>
      <c r="OI321" s="347" t="str" cm="1">
        <f t="array" ref="OI321">IF($ND321=0,"",(IFERROR( (IFERROR($ND321/FRACAS!$AY$1*60,0) - SUMPRODUCT( (FRACAS!$K$5:$K$9999=OI$2) * IFERROR(FRACAS!$AN$5:$AN$9999,0) ) ) / IFERROR($ND321/FRACAS!$AY$1*60,0), 1 )))</f>
        <v/>
      </c>
      <c r="OJ321" s="347" t="str" cm="1">
        <f t="array" ref="OJ321">IF($ND321=0,"",(IFERROR( (IFERROR($ND321/FRACAS!$AY$1*60,0) - SUMPRODUCT( (FRACAS!$K$5:$K$9999=OJ$2) * IFERROR(FRACAS!$AN$5:$AN$9999,0) ) ) / IFERROR($ND321/FRACAS!$AY$1*60,0), 1 )))</f>
        <v/>
      </c>
      <c r="OK321" s="347" t="str" cm="1">
        <f t="array" ref="OK321">IF($ND321=0,"",(IFERROR( (IFERROR($ND321/FRACAS!$AY$1*60,0) - SUMPRODUCT( (FRACAS!$K$5:$K$9999=OK$2) * IFERROR(FRACAS!$AN$5:$AN$9999,0) ) ) / IFERROR($ND321/FRACAS!$AY$1*60,0), 1 )))</f>
        <v/>
      </c>
      <c r="OL321" s="347" t="str" cm="1">
        <f t="array" ref="OL321">IF($ND321=0,"",(IFERROR( (IFERROR($ND321/FRACAS!$AY$1*60,0) - SUMPRODUCT( (FRACAS!$K$5:$K$9999=OL$2) * IFERROR(FRACAS!$AN$5:$AN$9999,0) ) ) / IFERROR($ND321/FRACAS!$AY$1*60,0), 1 )))</f>
        <v/>
      </c>
      <c r="OM321" s="347" t="str" cm="1">
        <f t="array" ref="OM321">IF($ND321=0,"",(IFERROR( (IFERROR($ND321/FRACAS!$AY$1*60,0) - SUMPRODUCT( (FRACAS!$K$5:$K$9999=OM$2) * IFERROR(FRACAS!$AN$5:$AN$9999,0) ) ) / IFERROR($ND321/FRACAS!$AY$1*60,0), 1 )))</f>
        <v/>
      </c>
      <c r="ON321" s="347" t="str" cm="1">
        <f t="array" ref="ON321">IF($ND321=0,"",(IFERROR( (IFERROR($ND321/FRACAS!$AY$1*60,0) - SUMPRODUCT( (FRACAS!$K$5:$K$9999=ON$2) * IFERROR(FRACAS!$AN$5:$AN$9999,0) ) ) / IFERROR($ND321/FRACAS!$AY$1*60,0), 1 )))</f>
        <v/>
      </c>
    </row>
    <row r="322" spans="2:404" ht="15" customHeight="1">
      <c r="B322" s="301" t="s">
        <v>220</v>
      </c>
      <c r="C322" s="302">
        <v>47480</v>
      </c>
      <c r="D322" s="279"/>
      <c r="E322" s="279"/>
      <c r="F322" s="279"/>
      <c r="G322" s="279"/>
      <c r="H322" s="279"/>
      <c r="I322" s="279"/>
      <c r="J322" s="279"/>
      <c r="K322" s="279"/>
      <c r="L322" s="279"/>
      <c r="M322" s="280"/>
      <c r="N322" s="305"/>
      <c r="O322" s="279"/>
      <c r="P322" s="279"/>
      <c r="Q322" s="279"/>
      <c r="R322" s="279"/>
      <c r="S322" s="279"/>
      <c r="T322" s="279"/>
      <c r="U322" s="279"/>
      <c r="V322" s="279"/>
      <c r="W322" s="279"/>
      <c r="X322" s="279"/>
      <c r="Y322" s="279"/>
      <c r="Z322" s="279"/>
      <c r="AA322" s="279"/>
      <c r="AB322" s="279"/>
      <c r="AC322" s="279"/>
      <c r="AD322" s="279"/>
      <c r="AE322" s="279"/>
      <c r="AF322" s="279"/>
      <c r="AG322" s="279"/>
      <c r="AH322" s="279"/>
      <c r="AI322" s="279"/>
      <c r="AJ322" s="279"/>
      <c r="AK322" s="279"/>
      <c r="AL322" s="279"/>
      <c r="AM322" s="279"/>
      <c r="AN322" s="279"/>
      <c r="AO322" s="279"/>
      <c r="AP322" s="279"/>
      <c r="AQ322" s="279"/>
      <c r="AR322" s="279"/>
      <c r="AS322" s="279"/>
      <c r="AT322" s="279"/>
      <c r="AU322" s="279"/>
      <c r="AV322" s="279"/>
      <c r="AW322" s="279"/>
      <c r="AX322" s="279"/>
      <c r="AY322" s="279"/>
      <c r="AZ322" s="279"/>
      <c r="BA322" s="280"/>
      <c r="BB322" s="266"/>
      <c r="BD322" s="352"/>
      <c r="BE322" s="352"/>
      <c r="BF322" s="352"/>
      <c r="BG322" s="352"/>
      <c r="BH322" s="352"/>
      <c r="BI322" s="352"/>
      <c r="BJ322" s="352"/>
      <c r="BK322" s="352"/>
      <c r="BL322" s="352"/>
      <c r="BM322" s="352"/>
      <c r="BN322" s="352"/>
      <c r="BO322" s="352"/>
      <c r="BP322" s="352"/>
      <c r="BQ322" s="352"/>
      <c r="BR322" s="352"/>
      <c r="BS322" s="352"/>
      <c r="BT322" s="352"/>
      <c r="BU322" s="352"/>
      <c r="BV322" s="352"/>
      <c r="BW322" s="352"/>
      <c r="BX322" s="352"/>
      <c r="BY322" s="352"/>
      <c r="BZ322" s="352"/>
      <c r="CA322" s="352"/>
      <c r="CB322" s="352"/>
      <c r="CC322" s="352"/>
      <c r="CD322" s="352"/>
      <c r="CE322" s="352"/>
      <c r="CF322" s="352"/>
      <c r="CG322" s="352"/>
      <c r="CH322" s="352"/>
      <c r="CI322" s="352"/>
      <c r="CJ322" s="352"/>
      <c r="CK322" s="352"/>
      <c r="CL322" s="352"/>
      <c r="CM322" s="352"/>
      <c r="CN322" s="352"/>
      <c r="CO322" s="352"/>
      <c r="CP322" s="352"/>
      <c r="CQ322" s="352"/>
      <c r="CR322" s="352"/>
      <c r="CS322" s="352"/>
      <c r="CT322" s="352"/>
      <c r="CU322" s="352"/>
      <c r="CV322" s="352"/>
      <c r="CW322" s="352"/>
      <c r="CX322" s="352"/>
      <c r="CY322" s="352"/>
      <c r="CZ322" s="352"/>
      <c r="DA322" s="352"/>
      <c r="DC322" s="266">
        <f t="shared" si="24"/>
        <v>0</v>
      </c>
      <c r="DD322" s="302" t="str">
        <f t="shared" si="25"/>
        <v/>
      </c>
      <c r="DE322" s="328" t="str">
        <f>IF(D322&gt; 0,(COUNTIFS(FRACAS!$B$5:$B$9997, D$4, FRACAS!$D$5:$D$9997, "&lt;="&amp;D322)), "" )</f>
        <v/>
      </c>
      <c r="DF322" s="282" t="str">
        <f>IF(E322&gt; 0,(COUNTIFS(FRACAS!$B$5:$B$9997, E$4, FRACAS!$D$5:$D$9997, "&lt;="&amp;E322)), "" )</f>
        <v/>
      </c>
      <c r="DG322" s="282" t="str">
        <f>IF(F322&gt; 0,(COUNTIFS(FRACAS!$B$5:$B$9997, F$4, FRACAS!$D$5:$D$9997, "&lt;="&amp;F322)), "" )</f>
        <v/>
      </c>
      <c r="DH322" s="282" t="str">
        <f>IF(G322&gt; 0,(COUNTIFS(FRACAS!$B$5:$B$9997, G$4, FRACAS!$D$5:$D$9997, "&lt;="&amp;G322)), "" )</f>
        <v/>
      </c>
      <c r="DI322" s="282" t="str">
        <f>IF(H322&gt; 0,(COUNTIFS(FRACAS!$B$5:$B$9997, H$4, FRACAS!$D$5:$D$9997, "&lt;="&amp;H322)), "" )</f>
        <v/>
      </c>
      <c r="DJ322" s="282" t="str">
        <f>IF(I322&gt; 0,(COUNTIFS(FRACAS!$B$5:$B$9997, I$4, FRACAS!$D$5:$D$9997, "&lt;="&amp;I322)), "" )</f>
        <v/>
      </c>
      <c r="DK322" s="282" t="str">
        <f>IF(J322&gt; 0,(COUNTIFS(FRACAS!$B$5:$B$9997, J$4, FRACAS!$D$5:$D$9997, "&lt;="&amp;J322)), "" )</f>
        <v/>
      </c>
      <c r="DL322" s="282" t="str">
        <f>IF(K322&gt; 0,(COUNTIFS(FRACAS!$B$5:$B$9997, K$4, FRACAS!$D$5:$D$9997, "&lt;="&amp;K322)), "" )</f>
        <v/>
      </c>
      <c r="DM322" s="282" t="str">
        <f>IF(L322&gt; 0,(COUNTIFS(FRACAS!$B$5:$B$9997, L$4, FRACAS!$D$5:$D$9997, "&lt;="&amp;L322)), "" )</f>
        <v/>
      </c>
      <c r="DN322" s="282" t="str">
        <f>IF(M322&gt; 0,(COUNTIFS(FRACAS!$B$5:$B$9997, M$4, FRACAS!$D$5:$D$9997, "&lt;="&amp;M322)), "" )</f>
        <v/>
      </c>
      <c r="DO322" s="308"/>
      <c r="DP322" s="276"/>
      <c r="DQ322" s="276"/>
      <c r="DR322" s="276"/>
      <c r="DS322" s="276"/>
      <c r="DT322" s="276"/>
      <c r="DU322" s="276"/>
      <c r="DV322" s="276"/>
      <c r="DW322" s="276"/>
      <c r="DX322" s="276"/>
      <c r="DY322" s="276"/>
      <c r="DZ322" s="276"/>
      <c r="EA322" s="276"/>
      <c r="EB322" s="276"/>
      <c r="EC322" s="276"/>
      <c r="ED322" s="276"/>
      <c r="EE322" s="276"/>
      <c r="EF322" s="276"/>
      <c r="EG322" s="276"/>
      <c r="EH322" s="276"/>
      <c r="EI322" s="276"/>
      <c r="EJ322" s="276"/>
      <c r="EK322" s="276"/>
      <c r="EL322" s="276"/>
      <c r="EM322" s="276"/>
      <c r="EN322" s="276"/>
      <c r="EO322" s="276"/>
      <c r="EP322" s="276"/>
      <c r="EQ322" s="276"/>
      <c r="ER322" s="276"/>
      <c r="ES322" s="276"/>
      <c r="ET322" s="276"/>
      <c r="EU322" s="276"/>
      <c r="EV322" s="276"/>
      <c r="EW322" s="276"/>
      <c r="EX322" s="276"/>
      <c r="EY322" s="276"/>
      <c r="EZ322" s="276"/>
      <c r="FA322" s="276"/>
      <c r="FB322" s="277"/>
      <c r="JN322" s="310"/>
      <c r="JO322" s="309"/>
      <c r="JP322" s="309"/>
      <c r="JQ322" s="309"/>
      <c r="JR322" s="309"/>
      <c r="JS322" s="309"/>
      <c r="JT322" s="309"/>
      <c r="JU322" s="309"/>
      <c r="JV322" s="309"/>
      <c r="JW322" s="309"/>
      <c r="JX322" s="309"/>
      <c r="JY322" s="309"/>
      <c r="JZ322" s="309"/>
      <c r="KA322" s="309"/>
      <c r="KB322" s="309"/>
      <c r="KC322" s="309"/>
      <c r="KD322" s="309"/>
      <c r="KE322" s="309"/>
      <c r="KF322" s="309"/>
      <c r="KG322" s="309"/>
      <c r="KH322" s="309"/>
      <c r="KI322" s="309"/>
      <c r="KJ322" s="309"/>
      <c r="KK322" s="309"/>
      <c r="KL322" s="309"/>
      <c r="KM322" s="309"/>
      <c r="KN322" s="309"/>
      <c r="KO322" s="309"/>
      <c r="KP322" s="309"/>
      <c r="KQ322" s="309"/>
      <c r="KR322" s="309"/>
      <c r="KS322" s="309"/>
      <c r="KT322" s="309"/>
      <c r="KU322" s="309"/>
      <c r="KV322" s="309"/>
      <c r="KW322" s="309"/>
      <c r="KX322" s="309"/>
      <c r="KY322" s="309"/>
      <c r="KZ322" s="309"/>
      <c r="LA322" s="309"/>
      <c r="LC322" s="302" t="str">
        <f t="shared" si="27"/>
        <v/>
      </c>
      <c r="LD322" s="354" t="str" cm="1">
        <f t="array" ref="LD322">IFERROR(
    (((D322/FRACAS!$AY$1)*60))
    /
    (((D322/FRACAS!$AY$1)*60) + SUMPRODUCT((FRACAS!$B$5:$B$9997=D$4)*(FRACAS!$D$5:$D$9997&lt;=D322)*(IFERROR(FRACAS!$AM$5:$AM$9997,0)))
    ),"")</f>
        <v/>
      </c>
      <c r="LE322" s="354" t="str" cm="1">
        <f t="array" ref="LE322">IFERROR(
    (((E322/FRACAS!$AY$1)*60))
    /
    (((E322/FRACAS!$AY$1)*60) + SUMPRODUCT((FRACAS!$B$5:$B$9997=E$4)*(FRACAS!$D$5:$D$9997&lt;=E322)*(IFERROR(FRACAS!$AM$5:$AM$9997,0)))
    ),"")</f>
        <v/>
      </c>
      <c r="LF322" s="354" t="str" cm="1">
        <f t="array" ref="LF322">IFERROR(
    (((F322/FRACAS!$AY$1)*60))
    /
    (((F322/FRACAS!$AY$1)*60) + SUMPRODUCT((FRACAS!$B$5:$B$9997=F$4)*(FRACAS!$D$5:$D$9997&lt;=F322)*(IFERROR(FRACAS!$AM$5:$AM$9997,0)))
    ),"")</f>
        <v/>
      </c>
      <c r="LG322" s="354" t="str" cm="1">
        <f t="array" ref="LG322">IFERROR(
    (((G322/FRACAS!$AY$1)*60))
    /
    (((G322/FRACAS!$AY$1)*60) + SUMPRODUCT((FRACAS!$B$5:$B$9997=G$4)*(FRACAS!$D$5:$D$9997&lt;=G322)*(IFERROR(FRACAS!$AM$5:$AM$9997,0)))
    ),"")</f>
        <v/>
      </c>
      <c r="LH322" s="354" t="str" cm="1">
        <f t="array" ref="LH322">IFERROR(
    (((H322/FRACAS!$AY$1)*60))
    /
    (((H322/FRACAS!$AY$1)*60) + SUMPRODUCT((FRACAS!$B$5:$B$9997=H$4)*(FRACAS!$D$5:$D$9997&lt;=H322)*(IFERROR(FRACAS!$AM$5:$AM$9997,0)))
    ),"")</f>
        <v/>
      </c>
      <c r="LI322" s="354" t="str" cm="1">
        <f t="array" ref="LI322">IFERROR(
    (((I322/FRACAS!$AY$1)*60))
    /
    (((I322/FRACAS!$AY$1)*60) + SUMPRODUCT((FRACAS!$B$5:$B$9997=I$4)*(FRACAS!$D$5:$D$9997&lt;=I322)*(IFERROR(FRACAS!$AM$5:$AM$9997,0)))
    ),"")</f>
        <v/>
      </c>
      <c r="LJ322" s="354" t="str" cm="1">
        <f t="array" ref="LJ322">IFERROR(
    (((J322/FRACAS!$AY$1)*60))
    /
    (((J322/FRACAS!$AY$1)*60) + SUMPRODUCT((FRACAS!$B$5:$B$9997=J$4)*(FRACAS!$D$5:$D$9997&lt;=J322)*(IFERROR(FRACAS!$AM$5:$AM$9997,0)))
    ),"")</f>
        <v/>
      </c>
      <c r="LK322" s="354" t="str" cm="1">
        <f t="array" ref="LK322">IFERROR(
    (((K322/FRACAS!$AY$1)*60))
    /
    (((K322/FRACAS!$AY$1)*60) + SUMPRODUCT((FRACAS!$B$5:$B$9997=K$4)*(FRACAS!$D$5:$D$9997&lt;=K322)*(IFERROR(FRACAS!$AM$5:$AM$9997,0)))
    ),"")</f>
        <v/>
      </c>
      <c r="LL322" s="354" t="str" cm="1">
        <f t="array" ref="LL322">IFERROR(
    (((L322/FRACAS!$AY$1)*60))
    /
    (((L322/FRACAS!$AY$1)*60) + SUMPRODUCT((FRACAS!$B$5:$B$9997=L$4)*(FRACAS!$D$5:$D$9997&lt;=L322)*(IFERROR(FRACAS!$AM$5:$AM$9997,0)))
    ),"")</f>
        <v/>
      </c>
      <c r="LM322" s="354" t="str" cm="1">
        <f t="array" ref="LM322">IFERROR(
    (((M322/FRACAS!$AY$1)*60))
    /
    (((M322/FRACAS!$AY$1)*60) + SUMPRODUCT((FRACAS!$B$5:$B$9997=M$4)*(FRACAS!$D$5:$D$9997&lt;=M322)*(IFERROR(FRACAS!$AM$5:$AM$9997,0)))
    ),"")</f>
        <v/>
      </c>
      <c r="LN322" s="308"/>
      <c r="LO322" s="276"/>
      <c r="LP322" s="276"/>
      <c r="LQ322" s="276"/>
      <c r="LR322" s="276"/>
      <c r="LS322" s="276"/>
      <c r="LT322" s="276"/>
      <c r="LU322" s="276"/>
      <c r="LV322" s="276"/>
      <c r="LW322" s="276"/>
      <c r="LX322" s="276"/>
      <c r="LY322" s="276"/>
      <c r="LZ322" s="276"/>
      <c r="MA322" s="276"/>
      <c r="MB322" s="276"/>
      <c r="MC322" s="276"/>
      <c r="MD322" s="276"/>
      <c r="ME322" s="276"/>
      <c r="MF322" s="276"/>
      <c r="MG322" s="276"/>
      <c r="MH322" s="276"/>
      <c r="MI322" s="276"/>
      <c r="MJ322" s="276"/>
      <c r="MK322" s="276"/>
      <c r="ML322" s="276"/>
      <c r="MM322" s="276"/>
      <c r="MN322" s="276"/>
      <c r="MO322" s="276"/>
      <c r="MP322" s="276"/>
      <c r="MQ322" s="276"/>
      <c r="MR322" s="276"/>
      <c r="MS322" s="276"/>
      <c r="MT322" s="276"/>
      <c r="MU322" s="276"/>
      <c r="MV322" s="276"/>
      <c r="MW322" s="276"/>
      <c r="MX322" s="276"/>
      <c r="MY322" s="276"/>
      <c r="MZ322" s="276"/>
      <c r="NA322" s="277"/>
      <c r="ND322" s="345">
        <f t="shared" si="28"/>
        <v>0</v>
      </c>
      <c r="NE322" s="346" t="str">
        <f t="shared" si="26"/>
        <v/>
      </c>
      <c r="NF322" s="347" t="str" cm="1">
        <f t="array" ref="NF322">IF($ND322=0,"",(IFERROR( (IFERROR($ND322/FRACAS!$AY$1*60,0) - SUMPRODUCT( (FRACAS!$K$5:$K$9999=NF$2) * IFERROR(FRACAS!$AN$5:$AN$9999,0) ) ) / IFERROR($ND322/FRACAS!$AY$1*60,0), 1 )))</f>
        <v/>
      </c>
      <c r="NG322" s="347" t="str" cm="1">
        <f t="array" ref="NG322">IF($ND322=0,"",(IFERROR( (IFERROR($ND322/FRACAS!$AY$1*60,0) - SUMPRODUCT( (FRACAS!$K$5:$K$9999=NG$2) * IFERROR(FRACAS!$AN$5:$AN$9999,0) ) ) / IFERROR($ND322/FRACAS!$AY$1*60,0), 1 )))</f>
        <v/>
      </c>
      <c r="NH322" s="347" t="str" cm="1">
        <f t="array" ref="NH322">IF($ND322=0,"",(IFERROR( (IFERROR($ND322/FRACAS!$AY$1*60,0) - SUMPRODUCT( (FRACAS!$K$5:$K$9999=NH$2) * IFERROR(FRACAS!$AN$5:$AN$9999,0) ) ) / IFERROR($ND322/FRACAS!$AY$1*60,0), 1 )))</f>
        <v/>
      </c>
      <c r="NI322" s="347" t="str" cm="1">
        <f t="array" ref="NI322">IF($ND322=0,"",(IFERROR( (IFERROR($ND322/FRACAS!$AY$1*60,0) - SUMPRODUCT( (FRACAS!$K$5:$K$9999=NI$2) * IFERROR(FRACAS!$AN$5:$AN$9999,0) ) ) / IFERROR($ND322/FRACAS!$AY$1*60,0), 1 )))</f>
        <v/>
      </c>
      <c r="NJ322" s="347" t="str" cm="1">
        <f t="array" ref="NJ322">IF($ND322=0,"",(IFERROR( (IFERROR($ND322/FRACAS!$AY$1*60,0) - SUMPRODUCT( (FRACAS!$K$5:$K$9999=NJ$2) * IFERROR(FRACAS!$AN$5:$AN$9999,0) ) ) / IFERROR($ND322/FRACAS!$AY$1*60,0), 1 )))</f>
        <v/>
      </c>
      <c r="NK322" s="347" t="str" cm="1">
        <f t="array" ref="NK322">IF($ND322=0,"",(IFERROR( (IFERROR($ND322/FRACAS!$AY$1*60,0) - SUMPRODUCT( (FRACAS!$K$5:$K$9999=NK$2) * IFERROR(FRACAS!$AN$5:$AN$9999,0) ) ) / IFERROR($ND322/FRACAS!$AY$1*60,0), 1 )))</f>
        <v/>
      </c>
      <c r="NL322" s="347" t="str" cm="1">
        <f t="array" ref="NL322">IF($ND322=0,"",(IFERROR( (IFERROR($ND322/FRACAS!$AY$1*60,0) - SUMPRODUCT( (FRACAS!$K$5:$K$9999=NL$2) * IFERROR(FRACAS!$AN$5:$AN$9999,0) ) ) / IFERROR($ND322/FRACAS!$AY$1*60,0), 1 )))</f>
        <v/>
      </c>
      <c r="NM322" s="347" t="str" cm="1">
        <f t="array" ref="NM322">IF($ND322=0,"",(IFERROR( (IFERROR($ND322/FRACAS!$AY$1*60,0) - SUMPRODUCT( (FRACAS!$K$5:$K$9999=NM$2) * IFERROR(FRACAS!$AN$5:$AN$9999,0) ) ) / IFERROR($ND322/FRACAS!$AY$1*60,0), 1 )))</f>
        <v/>
      </c>
      <c r="NN322" s="347" t="str" cm="1">
        <f t="array" ref="NN322">IF($ND322=0,"",(IFERROR( (IFERROR($ND322/FRACAS!$AY$1*60,0) - SUMPRODUCT( (FRACAS!$K$5:$K$9999=NN$2) * IFERROR(FRACAS!$AN$5:$AN$9999,0) ) ) / IFERROR($ND322/FRACAS!$AY$1*60,0), 1 )))</f>
        <v/>
      </c>
      <c r="NO322" s="347" t="str" cm="1">
        <f t="array" ref="NO322">IF($ND322=0,"",(IFERROR( (IFERROR($ND322/FRACAS!$AY$1*60,0) - SUMPRODUCT( (FRACAS!$K$5:$K$9999=NO$2) * IFERROR(FRACAS!$AN$5:$AN$9999,0) ) ) / IFERROR($ND322/FRACAS!$AY$1*60,0), 1 )))</f>
        <v/>
      </c>
      <c r="NP322" s="347" t="str" cm="1">
        <f t="array" ref="NP322">IF($ND322=0,"",(IFERROR( (IFERROR($ND322/FRACAS!$AY$1*60,0) - SUMPRODUCT( (FRACAS!$K$5:$K$9999=NP$2) * IFERROR(FRACAS!$AN$5:$AN$9999,0) ) ) / IFERROR($ND322/FRACAS!$AY$1*60,0), 1 )))</f>
        <v/>
      </c>
      <c r="NQ322" s="347" t="str" cm="1">
        <f t="array" ref="NQ322">IF($ND322=0,"",(IFERROR( (IFERROR($ND322/FRACAS!$AY$1*60,0) - SUMPRODUCT( (FRACAS!$K$5:$K$9999=NQ$2) * IFERROR(FRACAS!$AN$5:$AN$9999,0) ) ) / IFERROR($ND322/FRACAS!$AY$1*60,0), 1 )))</f>
        <v/>
      </c>
      <c r="NR322" s="347" t="str" cm="1">
        <f t="array" ref="NR322">IF($ND322=0,"",(IFERROR( (IFERROR($ND322/FRACAS!$AY$1*60,0) - SUMPRODUCT( (FRACAS!$K$5:$K$9999=NR$2) * IFERROR(FRACAS!$AN$5:$AN$9999,0) ) ) / IFERROR($ND322/FRACAS!$AY$1*60,0), 1 )))</f>
        <v/>
      </c>
      <c r="NS322" s="347" t="str" cm="1">
        <f t="array" ref="NS322">IF($ND322=0,"",(IFERROR( (IFERROR($ND322/FRACAS!$AY$1*60,0) - SUMPRODUCT( (FRACAS!$K$5:$K$9999=NS$2) * IFERROR(FRACAS!$AN$5:$AN$9999,0) ) ) / IFERROR($ND322/FRACAS!$AY$1*60,0), 1 )))</f>
        <v/>
      </c>
      <c r="NT322" s="347" t="str" cm="1">
        <f t="array" ref="NT322">IF($ND322=0,"",(IFERROR( (IFERROR($ND322/FRACAS!$AY$1*60,0) - SUMPRODUCT( (FRACAS!$K$5:$K$9999=NT$2) * IFERROR(FRACAS!$AN$5:$AN$9999,0) ) ) / IFERROR($ND322/FRACAS!$AY$1*60,0), 1 )))</f>
        <v/>
      </c>
      <c r="NU322" s="347" t="str" cm="1">
        <f t="array" ref="NU322">IF($ND322=0,"",(IFERROR( (IFERROR($ND322/FRACAS!$AY$1*60,0) - SUMPRODUCT( (FRACAS!$K$5:$K$9999=NU$2) * IFERROR(FRACAS!$AN$5:$AN$9999,0) ) ) / IFERROR($ND322/FRACAS!$AY$1*60,0), 1 )))</f>
        <v/>
      </c>
      <c r="NV322" s="347" t="str" cm="1">
        <f t="array" ref="NV322">IF($ND322=0,"",(IFERROR( (IFERROR($ND322/FRACAS!$AY$1*60,0) - SUMPRODUCT( (FRACAS!$K$5:$K$9999=NV$2) * IFERROR(FRACAS!$AN$5:$AN$9999,0) ) ) / IFERROR($ND322/FRACAS!$AY$1*60,0), 1 )))</f>
        <v/>
      </c>
      <c r="NW322" s="347" t="str" cm="1">
        <f t="array" ref="NW322">IF($ND322=0,"",(IFERROR( (IFERROR($ND322/FRACAS!$AY$1*60,0) - SUMPRODUCT( (FRACAS!$K$5:$K$9999=NW$2) * IFERROR(FRACAS!$AN$5:$AN$9999,0) ) ) / IFERROR($ND322/FRACAS!$AY$1*60,0), 1 )))</f>
        <v/>
      </c>
      <c r="NX322" s="347" t="str" cm="1">
        <f t="array" ref="NX322">IF($ND322=0,"",(IFERROR( (IFERROR($ND322/FRACAS!$AY$1*60,0) - SUMPRODUCT( (FRACAS!$K$5:$K$9999=NX$2) * IFERROR(FRACAS!$AN$5:$AN$9999,0) ) ) / IFERROR($ND322/FRACAS!$AY$1*60,0), 1 )))</f>
        <v/>
      </c>
      <c r="NY322" s="347" t="str" cm="1">
        <f t="array" ref="NY322">IF($ND322=0,"",(IFERROR( (IFERROR($ND322/FRACAS!$AY$1*60,0) - SUMPRODUCT( (FRACAS!$K$5:$K$9999=NY$2) * IFERROR(FRACAS!$AN$5:$AN$9999,0) ) ) / IFERROR($ND322/FRACAS!$AY$1*60,0), 1 )))</f>
        <v/>
      </c>
      <c r="NZ322" s="347" t="str" cm="1">
        <f t="array" ref="NZ322">IF($ND322=0,"",(IFERROR( (IFERROR($ND322/FRACAS!$AY$1*60,0) - SUMPRODUCT( (FRACAS!$K$5:$K$9999=NZ$2) * IFERROR(FRACAS!$AN$5:$AN$9999,0) ) ) / IFERROR($ND322/FRACAS!$AY$1*60,0), 1 )))</f>
        <v/>
      </c>
      <c r="OA322" s="347" t="str" cm="1">
        <f t="array" ref="OA322">IF($ND322=0,"",(IFERROR( (IFERROR($ND322/FRACAS!$AY$1*60,0) - SUMPRODUCT( (FRACAS!$K$5:$K$9999=OA$2) * IFERROR(FRACAS!$AN$5:$AN$9999,0) ) ) / IFERROR($ND322/FRACAS!$AY$1*60,0), 1 )))</f>
        <v/>
      </c>
      <c r="OB322" s="347" t="str" cm="1">
        <f t="array" ref="OB322">IF($ND322=0,"",(IFERROR( (IFERROR($ND322/FRACAS!$AY$1*60,0) - SUMPRODUCT( (FRACAS!$K$5:$K$9999=OB$2) * IFERROR(FRACAS!$AN$5:$AN$9999,0) ) ) / IFERROR($ND322/FRACAS!$AY$1*60,0), 1 )))</f>
        <v/>
      </c>
      <c r="OC322" s="347" t="str" cm="1">
        <f t="array" ref="OC322">IF($ND322=0,"",(IFERROR( (IFERROR($ND322/FRACAS!$AY$1*60,0) - SUMPRODUCT( (FRACAS!$K$5:$K$9999=OC$2) * IFERROR(FRACAS!$AN$5:$AN$9999,0) ) ) / IFERROR($ND322/FRACAS!$AY$1*60,0), 1 )))</f>
        <v/>
      </c>
      <c r="OD322" s="347" t="str" cm="1">
        <f t="array" ref="OD322">IF($ND322=0,"",(IFERROR( (IFERROR($ND322/FRACAS!$AY$1*60,0) - SUMPRODUCT( (FRACAS!$K$5:$K$9999=OD$2) * IFERROR(FRACAS!$AN$5:$AN$9999,0) ) ) / IFERROR($ND322/FRACAS!$AY$1*60,0), 1 )))</f>
        <v/>
      </c>
      <c r="OE322" s="347" t="str" cm="1">
        <f t="array" ref="OE322">IF($ND322=0,"",(IFERROR( (IFERROR($ND322/FRACAS!$AY$1*60,0) - SUMPRODUCT( (FRACAS!$K$5:$K$9999=OE$2) * IFERROR(FRACAS!$AN$5:$AN$9999,0) ) ) / IFERROR($ND322/FRACAS!$AY$1*60,0), 1 )))</f>
        <v/>
      </c>
      <c r="OF322" s="347" t="str" cm="1">
        <f t="array" ref="OF322">IF($ND322=0,"",(IFERROR( (IFERROR($ND322/FRACAS!$AY$1*60,0) - SUMPRODUCT( (FRACAS!$K$5:$K$9999=OF$2) * IFERROR(FRACAS!$AN$5:$AN$9999,0) ) ) / IFERROR($ND322/FRACAS!$AY$1*60,0), 1 )))</f>
        <v/>
      </c>
      <c r="OG322" s="347" t="str" cm="1">
        <f t="array" ref="OG322">IF($ND322=0,"",(IFERROR( (IFERROR($ND322/FRACAS!$AY$1*60,0) - SUMPRODUCT( (FRACAS!$K$5:$K$9999=OG$2) * IFERROR(FRACAS!$AN$5:$AN$9999,0) ) ) / IFERROR($ND322/FRACAS!$AY$1*60,0), 1 )))</f>
        <v/>
      </c>
      <c r="OH322" s="347" t="str" cm="1">
        <f t="array" ref="OH322">IF($ND322=0,"",(IFERROR( (IFERROR($ND322/FRACAS!$AY$1*60,0) - SUMPRODUCT( (FRACAS!$K$5:$K$9999=OH$2) * IFERROR(FRACAS!$AN$5:$AN$9999,0) ) ) / IFERROR($ND322/FRACAS!$AY$1*60,0), 1 )))</f>
        <v/>
      </c>
      <c r="OI322" s="347" t="str" cm="1">
        <f t="array" ref="OI322">IF($ND322=0,"",(IFERROR( (IFERROR($ND322/FRACAS!$AY$1*60,0) - SUMPRODUCT( (FRACAS!$K$5:$K$9999=OI$2) * IFERROR(FRACAS!$AN$5:$AN$9999,0) ) ) / IFERROR($ND322/FRACAS!$AY$1*60,0), 1 )))</f>
        <v/>
      </c>
      <c r="OJ322" s="347" t="str" cm="1">
        <f t="array" ref="OJ322">IF($ND322=0,"",(IFERROR( (IFERROR($ND322/FRACAS!$AY$1*60,0) - SUMPRODUCT( (FRACAS!$K$5:$K$9999=OJ$2) * IFERROR(FRACAS!$AN$5:$AN$9999,0) ) ) / IFERROR($ND322/FRACAS!$AY$1*60,0), 1 )))</f>
        <v/>
      </c>
      <c r="OK322" s="347" t="str" cm="1">
        <f t="array" ref="OK322">IF($ND322=0,"",(IFERROR( (IFERROR($ND322/FRACAS!$AY$1*60,0) - SUMPRODUCT( (FRACAS!$K$5:$K$9999=OK$2) * IFERROR(FRACAS!$AN$5:$AN$9999,0) ) ) / IFERROR($ND322/FRACAS!$AY$1*60,0), 1 )))</f>
        <v/>
      </c>
      <c r="OL322" s="347" t="str" cm="1">
        <f t="array" ref="OL322">IF($ND322=0,"",(IFERROR( (IFERROR($ND322/FRACAS!$AY$1*60,0) - SUMPRODUCT( (FRACAS!$K$5:$K$9999=OL$2) * IFERROR(FRACAS!$AN$5:$AN$9999,0) ) ) / IFERROR($ND322/FRACAS!$AY$1*60,0), 1 )))</f>
        <v/>
      </c>
      <c r="OM322" s="347" t="str" cm="1">
        <f t="array" ref="OM322">IF($ND322=0,"",(IFERROR( (IFERROR($ND322/FRACAS!$AY$1*60,0) - SUMPRODUCT( (FRACAS!$K$5:$K$9999=OM$2) * IFERROR(FRACAS!$AN$5:$AN$9999,0) ) ) / IFERROR($ND322/FRACAS!$AY$1*60,0), 1 )))</f>
        <v/>
      </c>
      <c r="ON322" s="347" t="str" cm="1">
        <f t="array" ref="ON322">IF($ND322=0,"",(IFERROR( (IFERROR($ND322/FRACAS!$AY$1*60,0) - SUMPRODUCT( (FRACAS!$K$5:$K$9999=ON$2) * IFERROR(FRACAS!$AN$5:$AN$9999,0) ) ) / IFERROR($ND322/FRACAS!$AY$1*60,0), 1 )))</f>
        <v/>
      </c>
    </row>
    <row r="323" spans="2:404" ht="15" customHeight="1">
      <c r="B323" s="301" t="s">
        <v>221</v>
      </c>
      <c r="C323" s="302">
        <v>47487</v>
      </c>
      <c r="D323" s="279"/>
      <c r="E323" s="279"/>
      <c r="F323" s="279"/>
      <c r="G323" s="279"/>
      <c r="H323" s="279"/>
      <c r="I323" s="279"/>
      <c r="J323" s="279"/>
      <c r="K323" s="279"/>
      <c r="L323" s="279"/>
      <c r="M323" s="280"/>
      <c r="N323" s="305"/>
      <c r="O323" s="279"/>
      <c r="P323" s="279"/>
      <c r="Q323" s="279"/>
      <c r="R323" s="279"/>
      <c r="S323" s="279"/>
      <c r="T323" s="279"/>
      <c r="U323" s="279"/>
      <c r="V323" s="279"/>
      <c r="W323" s="279"/>
      <c r="X323" s="279"/>
      <c r="Y323" s="279"/>
      <c r="Z323" s="279"/>
      <c r="AA323" s="279"/>
      <c r="AB323" s="279"/>
      <c r="AC323" s="279"/>
      <c r="AD323" s="279"/>
      <c r="AE323" s="279"/>
      <c r="AF323" s="279"/>
      <c r="AG323" s="279"/>
      <c r="AH323" s="279"/>
      <c r="AI323" s="279"/>
      <c r="AJ323" s="279"/>
      <c r="AK323" s="279"/>
      <c r="AL323" s="279"/>
      <c r="AM323" s="279"/>
      <c r="AN323" s="279"/>
      <c r="AO323" s="279"/>
      <c r="AP323" s="279"/>
      <c r="AQ323" s="279"/>
      <c r="AR323" s="279"/>
      <c r="AS323" s="279"/>
      <c r="AT323" s="279"/>
      <c r="AU323" s="279"/>
      <c r="AV323" s="279"/>
      <c r="AW323" s="279"/>
      <c r="AX323" s="279"/>
      <c r="AY323" s="279"/>
      <c r="AZ323" s="279"/>
      <c r="BA323" s="280"/>
      <c r="BB323" s="266"/>
      <c r="BD323" s="352"/>
      <c r="BE323" s="352"/>
      <c r="BF323" s="352"/>
      <c r="BG323" s="352"/>
      <c r="BH323" s="352"/>
      <c r="BI323" s="352"/>
      <c r="BJ323" s="352"/>
      <c r="BK323" s="352"/>
      <c r="BL323" s="352"/>
      <c r="BM323" s="352"/>
      <c r="BN323" s="352"/>
      <c r="BO323" s="352"/>
      <c r="BP323" s="352"/>
      <c r="BQ323" s="352"/>
      <c r="BR323" s="352"/>
      <c r="BS323" s="352"/>
      <c r="BT323" s="352"/>
      <c r="BU323" s="352"/>
      <c r="BV323" s="352"/>
      <c r="BW323" s="352"/>
      <c r="BX323" s="352"/>
      <c r="BY323" s="352"/>
      <c r="BZ323" s="352"/>
      <c r="CA323" s="352"/>
      <c r="CB323" s="352"/>
      <c r="CC323" s="352"/>
      <c r="CD323" s="352"/>
      <c r="CE323" s="352"/>
      <c r="CF323" s="352"/>
      <c r="CG323" s="352"/>
      <c r="CH323" s="352"/>
      <c r="CI323" s="352"/>
      <c r="CJ323" s="352"/>
      <c r="CK323" s="352"/>
      <c r="CL323" s="352"/>
      <c r="CM323" s="352"/>
      <c r="CN323" s="352"/>
      <c r="CO323" s="352"/>
      <c r="CP323" s="352"/>
      <c r="CQ323" s="352"/>
      <c r="CR323" s="352"/>
      <c r="CS323" s="352"/>
      <c r="CT323" s="352"/>
      <c r="CU323" s="352"/>
      <c r="CV323" s="352"/>
      <c r="CW323" s="352"/>
      <c r="CX323" s="352"/>
      <c r="CY323" s="352"/>
      <c r="CZ323" s="352"/>
      <c r="DA323" s="352"/>
      <c r="DC323" s="266">
        <f t="shared" si="24"/>
        <v>0</v>
      </c>
      <c r="DD323" s="302" t="str">
        <f t="shared" si="25"/>
        <v/>
      </c>
      <c r="DE323" s="328" t="str">
        <f>IF(D323&gt; 0,(COUNTIFS(FRACAS!$B$5:$B$9997, D$4, FRACAS!$D$5:$D$9997, "&lt;="&amp;D323)), "" )</f>
        <v/>
      </c>
      <c r="DF323" s="282" t="str">
        <f>IF(E323&gt; 0,(COUNTIFS(FRACAS!$B$5:$B$9997, E$4, FRACAS!$D$5:$D$9997, "&lt;="&amp;E323)), "" )</f>
        <v/>
      </c>
      <c r="DG323" s="282" t="str">
        <f>IF(F323&gt; 0,(COUNTIFS(FRACAS!$B$5:$B$9997, F$4, FRACAS!$D$5:$D$9997, "&lt;="&amp;F323)), "" )</f>
        <v/>
      </c>
      <c r="DH323" s="282" t="str">
        <f>IF(G323&gt; 0,(COUNTIFS(FRACAS!$B$5:$B$9997, G$4, FRACAS!$D$5:$D$9997, "&lt;="&amp;G323)), "" )</f>
        <v/>
      </c>
      <c r="DI323" s="282" t="str">
        <f>IF(H323&gt; 0,(COUNTIFS(FRACAS!$B$5:$B$9997, H$4, FRACAS!$D$5:$D$9997, "&lt;="&amp;H323)), "" )</f>
        <v/>
      </c>
      <c r="DJ323" s="282" t="str">
        <f>IF(I323&gt; 0,(COUNTIFS(FRACAS!$B$5:$B$9997, I$4, FRACAS!$D$5:$D$9997, "&lt;="&amp;I323)), "" )</f>
        <v/>
      </c>
      <c r="DK323" s="282" t="str">
        <f>IF(J323&gt; 0,(COUNTIFS(FRACAS!$B$5:$B$9997, J$4, FRACAS!$D$5:$D$9997, "&lt;="&amp;J323)), "" )</f>
        <v/>
      </c>
      <c r="DL323" s="282" t="str">
        <f>IF(K323&gt; 0,(COUNTIFS(FRACAS!$B$5:$B$9997, K$4, FRACAS!$D$5:$D$9997, "&lt;="&amp;K323)), "" )</f>
        <v/>
      </c>
      <c r="DM323" s="282" t="str">
        <f>IF(L323&gt; 0,(COUNTIFS(FRACAS!$B$5:$B$9997, L$4, FRACAS!$D$5:$D$9997, "&lt;="&amp;L323)), "" )</f>
        <v/>
      </c>
      <c r="DN323" s="282" t="str">
        <f>IF(M323&gt; 0,(COUNTIFS(FRACAS!$B$5:$B$9997, M$4, FRACAS!$D$5:$D$9997, "&lt;="&amp;M323)), "" )</f>
        <v/>
      </c>
      <c r="DO323" s="308"/>
      <c r="DP323" s="276"/>
      <c r="DQ323" s="276"/>
      <c r="DR323" s="276"/>
      <c r="DS323" s="276"/>
      <c r="DT323" s="276"/>
      <c r="DU323" s="276"/>
      <c r="DV323" s="276"/>
      <c r="DW323" s="276"/>
      <c r="DX323" s="276"/>
      <c r="DY323" s="276"/>
      <c r="DZ323" s="276"/>
      <c r="EA323" s="276"/>
      <c r="EB323" s="276"/>
      <c r="EC323" s="276"/>
      <c r="ED323" s="276"/>
      <c r="EE323" s="276"/>
      <c r="EF323" s="276"/>
      <c r="EG323" s="276"/>
      <c r="EH323" s="276"/>
      <c r="EI323" s="276"/>
      <c r="EJ323" s="276"/>
      <c r="EK323" s="276"/>
      <c r="EL323" s="276"/>
      <c r="EM323" s="276"/>
      <c r="EN323" s="276"/>
      <c r="EO323" s="276"/>
      <c r="EP323" s="276"/>
      <c r="EQ323" s="276"/>
      <c r="ER323" s="276"/>
      <c r="ES323" s="276"/>
      <c r="ET323" s="276"/>
      <c r="EU323" s="276"/>
      <c r="EV323" s="276"/>
      <c r="EW323" s="276"/>
      <c r="EX323" s="276"/>
      <c r="EY323" s="276"/>
      <c r="EZ323" s="276"/>
      <c r="FA323" s="276"/>
      <c r="FB323" s="277"/>
      <c r="JN323" s="310"/>
      <c r="JO323" s="309"/>
      <c r="JP323" s="309"/>
      <c r="JQ323" s="309"/>
      <c r="JR323" s="309"/>
      <c r="JS323" s="309"/>
      <c r="JT323" s="309"/>
      <c r="JU323" s="309"/>
      <c r="JV323" s="309"/>
      <c r="JW323" s="309"/>
      <c r="JX323" s="309"/>
      <c r="JY323" s="309"/>
      <c r="JZ323" s="309"/>
      <c r="KA323" s="309"/>
      <c r="KB323" s="309"/>
      <c r="KC323" s="309"/>
      <c r="KD323" s="309"/>
      <c r="KE323" s="309"/>
      <c r="KF323" s="309"/>
      <c r="KG323" s="309"/>
      <c r="KH323" s="309"/>
      <c r="KI323" s="309"/>
      <c r="KJ323" s="309"/>
      <c r="KK323" s="309"/>
      <c r="KL323" s="309"/>
      <c r="KM323" s="309"/>
      <c r="KN323" s="309"/>
      <c r="KO323" s="309"/>
      <c r="KP323" s="309"/>
      <c r="KQ323" s="309"/>
      <c r="KR323" s="309"/>
      <c r="KS323" s="309"/>
      <c r="KT323" s="309"/>
      <c r="KU323" s="309"/>
      <c r="KV323" s="309"/>
      <c r="KW323" s="309"/>
      <c r="KX323" s="309"/>
      <c r="KY323" s="309"/>
      <c r="KZ323" s="309"/>
      <c r="LA323" s="309"/>
      <c r="LC323" s="302" t="str">
        <f t="shared" si="27"/>
        <v/>
      </c>
      <c r="LD323" s="354" t="str" cm="1">
        <f t="array" ref="LD323">IFERROR(
    (((D323/FRACAS!$AY$1)*60))
    /
    (((D323/FRACAS!$AY$1)*60) + SUMPRODUCT((FRACAS!$B$5:$B$9997=D$4)*(FRACAS!$D$5:$D$9997&lt;=D323)*(IFERROR(FRACAS!$AM$5:$AM$9997,0)))
    ),"")</f>
        <v/>
      </c>
      <c r="LE323" s="354" t="str" cm="1">
        <f t="array" ref="LE323">IFERROR(
    (((E323/FRACAS!$AY$1)*60))
    /
    (((E323/FRACAS!$AY$1)*60) + SUMPRODUCT((FRACAS!$B$5:$B$9997=E$4)*(FRACAS!$D$5:$D$9997&lt;=E323)*(IFERROR(FRACAS!$AM$5:$AM$9997,0)))
    ),"")</f>
        <v/>
      </c>
      <c r="LF323" s="354" t="str" cm="1">
        <f t="array" ref="LF323">IFERROR(
    (((F323/FRACAS!$AY$1)*60))
    /
    (((F323/FRACAS!$AY$1)*60) + SUMPRODUCT((FRACAS!$B$5:$B$9997=F$4)*(FRACAS!$D$5:$D$9997&lt;=F323)*(IFERROR(FRACAS!$AM$5:$AM$9997,0)))
    ),"")</f>
        <v/>
      </c>
      <c r="LG323" s="354" t="str" cm="1">
        <f t="array" ref="LG323">IFERROR(
    (((G323/FRACAS!$AY$1)*60))
    /
    (((G323/FRACAS!$AY$1)*60) + SUMPRODUCT((FRACAS!$B$5:$B$9997=G$4)*(FRACAS!$D$5:$D$9997&lt;=G323)*(IFERROR(FRACAS!$AM$5:$AM$9997,0)))
    ),"")</f>
        <v/>
      </c>
      <c r="LH323" s="354" t="str" cm="1">
        <f t="array" ref="LH323">IFERROR(
    (((H323/FRACAS!$AY$1)*60))
    /
    (((H323/FRACAS!$AY$1)*60) + SUMPRODUCT((FRACAS!$B$5:$B$9997=H$4)*(FRACAS!$D$5:$D$9997&lt;=H323)*(IFERROR(FRACAS!$AM$5:$AM$9997,0)))
    ),"")</f>
        <v/>
      </c>
      <c r="LI323" s="354" t="str" cm="1">
        <f t="array" ref="LI323">IFERROR(
    (((I323/FRACAS!$AY$1)*60))
    /
    (((I323/FRACAS!$AY$1)*60) + SUMPRODUCT((FRACAS!$B$5:$B$9997=I$4)*(FRACAS!$D$5:$D$9997&lt;=I323)*(IFERROR(FRACAS!$AM$5:$AM$9997,0)))
    ),"")</f>
        <v/>
      </c>
      <c r="LJ323" s="354" t="str" cm="1">
        <f t="array" ref="LJ323">IFERROR(
    (((J323/FRACAS!$AY$1)*60))
    /
    (((J323/FRACAS!$AY$1)*60) + SUMPRODUCT((FRACAS!$B$5:$B$9997=J$4)*(FRACAS!$D$5:$D$9997&lt;=J323)*(IFERROR(FRACAS!$AM$5:$AM$9997,0)))
    ),"")</f>
        <v/>
      </c>
      <c r="LK323" s="354" t="str" cm="1">
        <f t="array" ref="LK323">IFERROR(
    (((K323/FRACAS!$AY$1)*60))
    /
    (((K323/FRACAS!$AY$1)*60) + SUMPRODUCT((FRACAS!$B$5:$B$9997=K$4)*(FRACAS!$D$5:$D$9997&lt;=K323)*(IFERROR(FRACAS!$AM$5:$AM$9997,0)))
    ),"")</f>
        <v/>
      </c>
      <c r="LL323" s="354" t="str" cm="1">
        <f t="array" ref="LL323">IFERROR(
    (((L323/FRACAS!$AY$1)*60))
    /
    (((L323/FRACAS!$AY$1)*60) + SUMPRODUCT((FRACAS!$B$5:$B$9997=L$4)*(FRACAS!$D$5:$D$9997&lt;=L323)*(IFERROR(FRACAS!$AM$5:$AM$9997,0)))
    ),"")</f>
        <v/>
      </c>
      <c r="LM323" s="354" t="str" cm="1">
        <f t="array" ref="LM323">IFERROR(
    (((M323/FRACAS!$AY$1)*60))
    /
    (((M323/FRACAS!$AY$1)*60) + SUMPRODUCT((FRACAS!$B$5:$B$9997=M$4)*(FRACAS!$D$5:$D$9997&lt;=M323)*(IFERROR(FRACAS!$AM$5:$AM$9997,0)))
    ),"")</f>
        <v/>
      </c>
      <c r="LN323" s="308"/>
      <c r="LO323" s="276"/>
      <c r="LP323" s="276"/>
      <c r="LQ323" s="276"/>
      <c r="LR323" s="276"/>
      <c r="LS323" s="276"/>
      <c r="LT323" s="276"/>
      <c r="LU323" s="276"/>
      <c r="LV323" s="276"/>
      <c r="LW323" s="276"/>
      <c r="LX323" s="276"/>
      <c r="LY323" s="276"/>
      <c r="LZ323" s="276"/>
      <c r="MA323" s="276"/>
      <c r="MB323" s="276"/>
      <c r="MC323" s="276"/>
      <c r="MD323" s="276"/>
      <c r="ME323" s="276"/>
      <c r="MF323" s="276"/>
      <c r="MG323" s="276"/>
      <c r="MH323" s="276"/>
      <c r="MI323" s="276"/>
      <c r="MJ323" s="276"/>
      <c r="MK323" s="276"/>
      <c r="ML323" s="276"/>
      <c r="MM323" s="276"/>
      <c r="MN323" s="276"/>
      <c r="MO323" s="276"/>
      <c r="MP323" s="276"/>
      <c r="MQ323" s="276"/>
      <c r="MR323" s="276"/>
      <c r="MS323" s="276"/>
      <c r="MT323" s="276"/>
      <c r="MU323" s="276"/>
      <c r="MV323" s="276"/>
      <c r="MW323" s="276"/>
      <c r="MX323" s="276"/>
      <c r="MY323" s="276"/>
      <c r="MZ323" s="276"/>
      <c r="NA323" s="277"/>
      <c r="ND323" s="345">
        <f t="shared" si="28"/>
        <v>0</v>
      </c>
      <c r="NE323" s="346" t="str">
        <f t="shared" si="26"/>
        <v/>
      </c>
      <c r="NF323" s="347" t="str" cm="1">
        <f t="array" ref="NF323">IF($ND323=0,"",(IFERROR( (IFERROR($ND323/FRACAS!$AY$1*60,0) - SUMPRODUCT( (FRACAS!$K$5:$K$9999=NF$2) * IFERROR(FRACAS!$AN$5:$AN$9999,0) ) ) / IFERROR($ND323/FRACAS!$AY$1*60,0), 1 )))</f>
        <v/>
      </c>
      <c r="NG323" s="347" t="str" cm="1">
        <f t="array" ref="NG323">IF($ND323=0,"",(IFERROR( (IFERROR($ND323/FRACAS!$AY$1*60,0) - SUMPRODUCT( (FRACAS!$K$5:$K$9999=NG$2) * IFERROR(FRACAS!$AN$5:$AN$9999,0) ) ) / IFERROR($ND323/FRACAS!$AY$1*60,0), 1 )))</f>
        <v/>
      </c>
      <c r="NH323" s="347" t="str" cm="1">
        <f t="array" ref="NH323">IF($ND323=0,"",(IFERROR( (IFERROR($ND323/FRACAS!$AY$1*60,0) - SUMPRODUCT( (FRACAS!$K$5:$K$9999=NH$2) * IFERROR(FRACAS!$AN$5:$AN$9999,0) ) ) / IFERROR($ND323/FRACAS!$AY$1*60,0), 1 )))</f>
        <v/>
      </c>
      <c r="NI323" s="347" t="str" cm="1">
        <f t="array" ref="NI323">IF($ND323=0,"",(IFERROR( (IFERROR($ND323/FRACAS!$AY$1*60,0) - SUMPRODUCT( (FRACAS!$K$5:$K$9999=NI$2) * IFERROR(FRACAS!$AN$5:$AN$9999,0) ) ) / IFERROR($ND323/FRACAS!$AY$1*60,0), 1 )))</f>
        <v/>
      </c>
      <c r="NJ323" s="347" t="str" cm="1">
        <f t="array" ref="NJ323">IF($ND323=0,"",(IFERROR( (IFERROR($ND323/FRACAS!$AY$1*60,0) - SUMPRODUCT( (FRACAS!$K$5:$K$9999=NJ$2) * IFERROR(FRACAS!$AN$5:$AN$9999,0) ) ) / IFERROR($ND323/FRACAS!$AY$1*60,0), 1 )))</f>
        <v/>
      </c>
      <c r="NK323" s="347" t="str" cm="1">
        <f t="array" ref="NK323">IF($ND323=0,"",(IFERROR( (IFERROR($ND323/FRACAS!$AY$1*60,0) - SUMPRODUCT( (FRACAS!$K$5:$K$9999=NK$2) * IFERROR(FRACAS!$AN$5:$AN$9999,0) ) ) / IFERROR($ND323/FRACAS!$AY$1*60,0), 1 )))</f>
        <v/>
      </c>
      <c r="NL323" s="347" t="str" cm="1">
        <f t="array" ref="NL323">IF($ND323=0,"",(IFERROR( (IFERROR($ND323/FRACAS!$AY$1*60,0) - SUMPRODUCT( (FRACAS!$K$5:$K$9999=NL$2) * IFERROR(FRACAS!$AN$5:$AN$9999,0) ) ) / IFERROR($ND323/FRACAS!$AY$1*60,0), 1 )))</f>
        <v/>
      </c>
      <c r="NM323" s="347" t="str" cm="1">
        <f t="array" ref="NM323">IF($ND323=0,"",(IFERROR( (IFERROR($ND323/FRACAS!$AY$1*60,0) - SUMPRODUCT( (FRACAS!$K$5:$K$9999=NM$2) * IFERROR(FRACAS!$AN$5:$AN$9999,0) ) ) / IFERROR($ND323/FRACAS!$AY$1*60,0), 1 )))</f>
        <v/>
      </c>
      <c r="NN323" s="347" t="str" cm="1">
        <f t="array" ref="NN323">IF($ND323=0,"",(IFERROR( (IFERROR($ND323/FRACAS!$AY$1*60,0) - SUMPRODUCT( (FRACAS!$K$5:$K$9999=NN$2) * IFERROR(FRACAS!$AN$5:$AN$9999,0) ) ) / IFERROR($ND323/FRACAS!$AY$1*60,0), 1 )))</f>
        <v/>
      </c>
      <c r="NO323" s="347" t="str" cm="1">
        <f t="array" ref="NO323">IF($ND323=0,"",(IFERROR( (IFERROR($ND323/FRACAS!$AY$1*60,0) - SUMPRODUCT( (FRACAS!$K$5:$K$9999=NO$2) * IFERROR(FRACAS!$AN$5:$AN$9999,0) ) ) / IFERROR($ND323/FRACAS!$AY$1*60,0), 1 )))</f>
        <v/>
      </c>
      <c r="NP323" s="347" t="str" cm="1">
        <f t="array" ref="NP323">IF($ND323=0,"",(IFERROR( (IFERROR($ND323/FRACAS!$AY$1*60,0) - SUMPRODUCT( (FRACAS!$K$5:$K$9999=NP$2) * IFERROR(FRACAS!$AN$5:$AN$9999,0) ) ) / IFERROR($ND323/FRACAS!$AY$1*60,0), 1 )))</f>
        <v/>
      </c>
      <c r="NQ323" s="347" t="str" cm="1">
        <f t="array" ref="NQ323">IF($ND323=0,"",(IFERROR( (IFERROR($ND323/FRACAS!$AY$1*60,0) - SUMPRODUCT( (FRACAS!$K$5:$K$9999=NQ$2) * IFERROR(FRACAS!$AN$5:$AN$9999,0) ) ) / IFERROR($ND323/FRACAS!$AY$1*60,0), 1 )))</f>
        <v/>
      </c>
      <c r="NR323" s="347" t="str" cm="1">
        <f t="array" ref="NR323">IF($ND323=0,"",(IFERROR( (IFERROR($ND323/FRACAS!$AY$1*60,0) - SUMPRODUCT( (FRACAS!$K$5:$K$9999=NR$2) * IFERROR(FRACAS!$AN$5:$AN$9999,0) ) ) / IFERROR($ND323/FRACAS!$AY$1*60,0), 1 )))</f>
        <v/>
      </c>
      <c r="NS323" s="347" t="str" cm="1">
        <f t="array" ref="NS323">IF($ND323=0,"",(IFERROR( (IFERROR($ND323/FRACAS!$AY$1*60,0) - SUMPRODUCT( (FRACAS!$K$5:$K$9999=NS$2) * IFERROR(FRACAS!$AN$5:$AN$9999,0) ) ) / IFERROR($ND323/FRACAS!$AY$1*60,0), 1 )))</f>
        <v/>
      </c>
      <c r="NT323" s="347" t="str" cm="1">
        <f t="array" ref="NT323">IF($ND323=0,"",(IFERROR( (IFERROR($ND323/FRACAS!$AY$1*60,0) - SUMPRODUCT( (FRACAS!$K$5:$K$9999=NT$2) * IFERROR(FRACAS!$AN$5:$AN$9999,0) ) ) / IFERROR($ND323/FRACAS!$AY$1*60,0), 1 )))</f>
        <v/>
      </c>
      <c r="NU323" s="347" t="str" cm="1">
        <f t="array" ref="NU323">IF($ND323=0,"",(IFERROR( (IFERROR($ND323/FRACAS!$AY$1*60,0) - SUMPRODUCT( (FRACAS!$K$5:$K$9999=NU$2) * IFERROR(FRACAS!$AN$5:$AN$9999,0) ) ) / IFERROR($ND323/FRACAS!$AY$1*60,0), 1 )))</f>
        <v/>
      </c>
      <c r="NV323" s="347" t="str" cm="1">
        <f t="array" ref="NV323">IF($ND323=0,"",(IFERROR( (IFERROR($ND323/FRACAS!$AY$1*60,0) - SUMPRODUCT( (FRACAS!$K$5:$K$9999=NV$2) * IFERROR(FRACAS!$AN$5:$AN$9999,0) ) ) / IFERROR($ND323/FRACAS!$AY$1*60,0), 1 )))</f>
        <v/>
      </c>
      <c r="NW323" s="347" t="str" cm="1">
        <f t="array" ref="NW323">IF($ND323=0,"",(IFERROR( (IFERROR($ND323/FRACAS!$AY$1*60,0) - SUMPRODUCT( (FRACAS!$K$5:$K$9999=NW$2) * IFERROR(FRACAS!$AN$5:$AN$9999,0) ) ) / IFERROR($ND323/FRACAS!$AY$1*60,0), 1 )))</f>
        <v/>
      </c>
      <c r="NX323" s="347" t="str" cm="1">
        <f t="array" ref="NX323">IF($ND323=0,"",(IFERROR( (IFERROR($ND323/FRACAS!$AY$1*60,0) - SUMPRODUCT( (FRACAS!$K$5:$K$9999=NX$2) * IFERROR(FRACAS!$AN$5:$AN$9999,0) ) ) / IFERROR($ND323/FRACAS!$AY$1*60,0), 1 )))</f>
        <v/>
      </c>
      <c r="NY323" s="347" t="str" cm="1">
        <f t="array" ref="NY323">IF($ND323=0,"",(IFERROR( (IFERROR($ND323/FRACAS!$AY$1*60,0) - SUMPRODUCT( (FRACAS!$K$5:$K$9999=NY$2) * IFERROR(FRACAS!$AN$5:$AN$9999,0) ) ) / IFERROR($ND323/FRACAS!$AY$1*60,0), 1 )))</f>
        <v/>
      </c>
      <c r="NZ323" s="347" t="str" cm="1">
        <f t="array" ref="NZ323">IF($ND323=0,"",(IFERROR( (IFERROR($ND323/FRACAS!$AY$1*60,0) - SUMPRODUCT( (FRACAS!$K$5:$K$9999=NZ$2) * IFERROR(FRACAS!$AN$5:$AN$9999,0) ) ) / IFERROR($ND323/FRACAS!$AY$1*60,0), 1 )))</f>
        <v/>
      </c>
      <c r="OA323" s="347" t="str" cm="1">
        <f t="array" ref="OA323">IF($ND323=0,"",(IFERROR( (IFERROR($ND323/FRACAS!$AY$1*60,0) - SUMPRODUCT( (FRACAS!$K$5:$K$9999=OA$2) * IFERROR(FRACAS!$AN$5:$AN$9999,0) ) ) / IFERROR($ND323/FRACAS!$AY$1*60,0), 1 )))</f>
        <v/>
      </c>
      <c r="OB323" s="347" t="str" cm="1">
        <f t="array" ref="OB323">IF($ND323=0,"",(IFERROR( (IFERROR($ND323/FRACAS!$AY$1*60,0) - SUMPRODUCT( (FRACAS!$K$5:$K$9999=OB$2) * IFERROR(FRACAS!$AN$5:$AN$9999,0) ) ) / IFERROR($ND323/FRACAS!$AY$1*60,0), 1 )))</f>
        <v/>
      </c>
      <c r="OC323" s="347" t="str" cm="1">
        <f t="array" ref="OC323">IF($ND323=0,"",(IFERROR( (IFERROR($ND323/FRACAS!$AY$1*60,0) - SUMPRODUCT( (FRACAS!$K$5:$K$9999=OC$2) * IFERROR(FRACAS!$AN$5:$AN$9999,0) ) ) / IFERROR($ND323/FRACAS!$AY$1*60,0), 1 )))</f>
        <v/>
      </c>
      <c r="OD323" s="347" t="str" cm="1">
        <f t="array" ref="OD323">IF($ND323=0,"",(IFERROR( (IFERROR($ND323/FRACAS!$AY$1*60,0) - SUMPRODUCT( (FRACAS!$K$5:$K$9999=OD$2) * IFERROR(FRACAS!$AN$5:$AN$9999,0) ) ) / IFERROR($ND323/FRACAS!$AY$1*60,0), 1 )))</f>
        <v/>
      </c>
      <c r="OE323" s="347" t="str" cm="1">
        <f t="array" ref="OE323">IF($ND323=0,"",(IFERROR( (IFERROR($ND323/FRACAS!$AY$1*60,0) - SUMPRODUCT( (FRACAS!$K$5:$K$9999=OE$2) * IFERROR(FRACAS!$AN$5:$AN$9999,0) ) ) / IFERROR($ND323/FRACAS!$AY$1*60,0), 1 )))</f>
        <v/>
      </c>
      <c r="OF323" s="347" t="str" cm="1">
        <f t="array" ref="OF323">IF($ND323=0,"",(IFERROR( (IFERROR($ND323/FRACAS!$AY$1*60,0) - SUMPRODUCT( (FRACAS!$K$5:$K$9999=OF$2) * IFERROR(FRACAS!$AN$5:$AN$9999,0) ) ) / IFERROR($ND323/FRACAS!$AY$1*60,0), 1 )))</f>
        <v/>
      </c>
      <c r="OG323" s="347" t="str" cm="1">
        <f t="array" ref="OG323">IF($ND323=0,"",(IFERROR( (IFERROR($ND323/FRACAS!$AY$1*60,0) - SUMPRODUCT( (FRACAS!$K$5:$K$9999=OG$2) * IFERROR(FRACAS!$AN$5:$AN$9999,0) ) ) / IFERROR($ND323/FRACAS!$AY$1*60,0), 1 )))</f>
        <v/>
      </c>
      <c r="OH323" s="347" t="str" cm="1">
        <f t="array" ref="OH323">IF($ND323=0,"",(IFERROR( (IFERROR($ND323/FRACAS!$AY$1*60,0) - SUMPRODUCT( (FRACAS!$K$5:$K$9999=OH$2) * IFERROR(FRACAS!$AN$5:$AN$9999,0) ) ) / IFERROR($ND323/FRACAS!$AY$1*60,0), 1 )))</f>
        <v/>
      </c>
      <c r="OI323" s="347" t="str" cm="1">
        <f t="array" ref="OI323">IF($ND323=0,"",(IFERROR( (IFERROR($ND323/FRACAS!$AY$1*60,0) - SUMPRODUCT( (FRACAS!$K$5:$K$9999=OI$2) * IFERROR(FRACAS!$AN$5:$AN$9999,0) ) ) / IFERROR($ND323/FRACAS!$AY$1*60,0), 1 )))</f>
        <v/>
      </c>
      <c r="OJ323" s="347" t="str" cm="1">
        <f t="array" ref="OJ323">IF($ND323=0,"",(IFERROR( (IFERROR($ND323/FRACAS!$AY$1*60,0) - SUMPRODUCT( (FRACAS!$K$5:$K$9999=OJ$2) * IFERROR(FRACAS!$AN$5:$AN$9999,0) ) ) / IFERROR($ND323/FRACAS!$AY$1*60,0), 1 )))</f>
        <v/>
      </c>
      <c r="OK323" s="347" t="str" cm="1">
        <f t="array" ref="OK323">IF($ND323=0,"",(IFERROR( (IFERROR($ND323/FRACAS!$AY$1*60,0) - SUMPRODUCT( (FRACAS!$K$5:$K$9999=OK$2) * IFERROR(FRACAS!$AN$5:$AN$9999,0) ) ) / IFERROR($ND323/FRACAS!$AY$1*60,0), 1 )))</f>
        <v/>
      </c>
      <c r="OL323" s="347" t="str" cm="1">
        <f t="array" ref="OL323">IF($ND323=0,"",(IFERROR( (IFERROR($ND323/FRACAS!$AY$1*60,0) - SUMPRODUCT( (FRACAS!$K$5:$K$9999=OL$2) * IFERROR(FRACAS!$AN$5:$AN$9999,0) ) ) / IFERROR($ND323/FRACAS!$AY$1*60,0), 1 )))</f>
        <v/>
      </c>
      <c r="OM323" s="347" t="str" cm="1">
        <f t="array" ref="OM323">IF($ND323=0,"",(IFERROR( (IFERROR($ND323/FRACAS!$AY$1*60,0) - SUMPRODUCT( (FRACAS!$K$5:$K$9999=OM$2) * IFERROR(FRACAS!$AN$5:$AN$9999,0) ) ) / IFERROR($ND323/FRACAS!$AY$1*60,0), 1 )))</f>
        <v/>
      </c>
      <c r="ON323" s="347" t="str" cm="1">
        <f t="array" ref="ON323">IF($ND323=0,"",(IFERROR( (IFERROR($ND323/FRACAS!$AY$1*60,0) - SUMPRODUCT( (FRACAS!$K$5:$K$9999=ON$2) * IFERROR(FRACAS!$AN$5:$AN$9999,0) ) ) / IFERROR($ND323/FRACAS!$AY$1*60,0), 1 )))</f>
        <v/>
      </c>
    </row>
    <row r="324" spans="2:404" ht="15" customHeight="1">
      <c r="B324" s="301" t="s">
        <v>222</v>
      </c>
      <c r="C324" s="302">
        <v>47494</v>
      </c>
      <c r="D324" s="279"/>
      <c r="E324" s="279"/>
      <c r="F324" s="279"/>
      <c r="G324" s="279"/>
      <c r="H324" s="279"/>
      <c r="I324" s="279"/>
      <c r="J324" s="279"/>
      <c r="K324" s="279"/>
      <c r="L324" s="279"/>
      <c r="M324" s="280"/>
      <c r="N324" s="305"/>
      <c r="O324" s="279"/>
      <c r="P324" s="279"/>
      <c r="Q324" s="279"/>
      <c r="R324" s="279"/>
      <c r="S324" s="279"/>
      <c r="T324" s="279"/>
      <c r="U324" s="279"/>
      <c r="V324" s="279"/>
      <c r="W324" s="279"/>
      <c r="X324" s="279"/>
      <c r="Y324" s="279"/>
      <c r="Z324" s="279"/>
      <c r="AA324" s="279"/>
      <c r="AB324" s="279"/>
      <c r="AC324" s="279"/>
      <c r="AD324" s="279"/>
      <c r="AE324" s="279"/>
      <c r="AF324" s="279"/>
      <c r="AG324" s="279"/>
      <c r="AH324" s="279"/>
      <c r="AI324" s="279"/>
      <c r="AJ324" s="279"/>
      <c r="AK324" s="279"/>
      <c r="AL324" s="279"/>
      <c r="AM324" s="279"/>
      <c r="AN324" s="279"/>
      <c r="AO324" s="279"/>
      <c r="AP324" s="279"/>
      <c r="AQ324" s="279"/>
      <c r="AR324" s="279"/>
      <c r="AS324" s="279"/>
      <c r="AT324" s="279"/>
      <c r="AU324" s="279"/>
      <c r="AV324" s="279"/>
      <c r="AW324" s="279"/>
      <c r="AX324" s="279"/>
      <c r="AY324" s="279"/>
      <c r="AZ324" s="279"/>
      <c r="BA324" s="280"/>
      <c r="BB324" s="266"/>
      <c r="BD324" s="352"/>
      <c r="BE324" s="352"/>
      <c r="BF324" s="352"/>
      <c r="BG324" s="352"/>
      <c r="BH324" s="352"/>
      <c r="BI324" s="352"/>
      <c r="BJ324" s="352"/>
      <c r="BK324" s="352"/>
      <c r="BL324" s="352"/>
      <c r="BM324" s="352"/>
      <c r="BN324" s="352"/>
      <c r="BO324" s="352"/>
      <c r="BP324" s="352"/>
      <c r="BQ324" s="352"/>
      <c r="BR324" s="352"/>
      <c r="BS324" s="352"/>
      <c r="BT324" s="352"/>
      <c r="BU324" s="352"/>
      <c r="BV324" s="352"/>
      <c r="BW324" s="352"/>
      <c r="BX324" s="352"/>
      <c r="BY324" s="352"/>
      <c r="BZ324" s="352"/>
      <c r="CA324" s="352"/>
      <c r="CB324" s="352"/>
      <c r="CC324" s="352"/>
      <c r="CD324" s="352"/>
      <c r="CE324" s="352"/>
      <c r="CF324" s="352"/>
      <c r="CG324" s="352"/>
      <c r="CH324" s="352"/>
      <c r="CI324" s="352"/>
      <c r="CJ324" s="352"/>
      <c r="CK324" s="352"/>
      <c r="CL324" s="352"/>
      <c r="CM324" s="352"/>
      <c r="CN324" s="352"/>
      <c r="CO324" s="352"/>
      <c r="CP324" s="352"/>
      <c r="CQ324" s="352"/>
      <c r="CR324" s="352"/>
      <c r="CS324" s="352"/>
      <c r="CT324" s="352"/>
      <c r="CU324" s="352"/>
      <c r="CV324" s="352"/>
      <c r="CW324" s="352"/>
      <c r="CX324" s="352"/>
      <c r="CY324" s="352"/>
      <c r="CZ324" s="352"/>
      <c r="DA324" s="352"/>
      <c r="DC324" s="266">
        <f t="shared" si="24"/>
        <v>0</v>
      </c>
      <c r="DD324" s="302" t="str">
        <f t="shared" si="25"/>
        <v/>
      </c>
      <c r="DE324" s="328" t="str">
        <f>IF(D324&gt; 0,(COUNTIFS(FRACAS!$B$5:$B$9997, D$4, FRACAS!$D$5:$D$9997, "&lt;="&amp;D324)), "" )</f>
        <v/>
      </c>
      <c r="DF324" s="282" t="str">
        <f>IF(E324&gt; 0,(COUNTIFS(FRACAS!$B$5:$B$9997, E$4, FRACAS!$D$5:$D$9997, "&lt;="&amp;E324)), "" )</f>
        <v/>
      </c>
      <c r="DG324" s="282" t="str">
        <f>IF(F324&gt; 0,(COUNTIFS(FRACAS!$B$5:$B$9997, F$4, FRACAS!$D$5:$D$9997, "&lt;="&amp;F324)), "" )</f>
        <v/>
      </c>
      <c r="DH324" s="282" t="str">
        <f>IF(G324&gt; 0,(COUNTIFS(FRACAS!$B$5:$B$9997, G$4, FRACAS!$D$5:$D$9997, "&lt;="&amp;G324)), "" )</f>
        <v/>
      </c>
      <c r="DI324" s="282" t="str">
        <f>IF(H324&gt; 0,(COUNTIFS(FRACAS!$B$5:$B$9997, H$4, FRACAS!$D$5:$D$9997, "&lt;="&amp;H324)), "" )</f>
        <v/>
      </c>
      <c r="DJ324" s="282" t="str">
        <f>IF(I324&gt; 0,(COUNTIFS(FRACAS!$B$5:$B$9997, I$4, FRACAS!$D$5:$D$9997, "&lt;="&amp;I324)), "" )</f>
        <v/>
      </c>
      <c r="DK324" s="282" t="str">
        <f>IF(J324&gt; 0,(COUNTIFS(FRACAS!$B$5:$B$9997, J$4, FRACAS!$D$5:$D$9997, "&lt;="&amp;J324)), "" )</f>
        <v/>
      </c>
      <c r="DL324" s="282" t="str">
        <f>IF(K324&gt; 0,(COUNTIFS(FRACAS!$B$5:$B$9997, K$4, FRACAS!$D$5:$D$9997, "&lt;="&amp;K324)), "" )</f>
        <v/>
      </c>
      <c r="DM324" s="282" t="str">
        <f>IF(L324&gt; 0,(COUNTIFS(FRACAS!$B$5:$B$9997, L$4, FRACAS!$D$5:$D$9997, "&lt;="&amp;L324)), "" )</f>
        <v/>
      </c>
      <c r="DN324" s="282" t="str">
        <f>IF(M324&gt; 0,(COUNTIFS(FRACAS!$B$5:$B$9997, M$4, FRACAS!$D$5:$D$9997, "&lt;="&amp;M324)), "" )</f>
        <v/>
      </c>
      <c r="DO324" s="308"/>
      <c r="DP324" s="276"/>
      <c r="DQ324" s="276"/>
      <c r="DR324" s="276"/>
      <c r="DS324" s="276"/>
      <c r="DT324" s="276"/>
      <c r="DU324" s="276"/>
      <c r="DV324" s="276"/>
      <c r="DW324" s="276"/>
      <c r="DX324" s="276"/>
      <c r="DY324" s="276"/>
      <c r="DZ324" s="276"/>
      <c r="EA324" s="276"/>
      <c r="EB324" s="276"/>
      <c r="EC324" s="276"/>
      <c r="ED324" s="276"/>
      <c r="EE324" s="276"/>
      <c r="EF324" s="276"/>
      <c r="EG324" s="276"/>
      <c r="EH324" s="276"/>
      <c r="EI324" s="276"/>
      <c r="EJ324" s="276"/>
      <c r="EK324" s="276"/>
      <c r="EL324" s="276"/>
      <c r="EM324" s="276"/>
      <c r="EN324" s="276"/>
      <c r="EO324" s="276"/>
      <c r="EP324" s="276"/>
      <c r="EQ324" s="276"/>
      <c r="ER324" s="276"/>
      <c r="ES324" s="276"/>
      <c r="ET324" s="276"/>
      <c r="EU324" s="276"/>
      <c r="EV324" s="276"/>
      <c r="EW324" s="276"/>
      <c r="EX324" s="276"/>
      <c r="EY324" s="276"/>
      <c r="EZ324" s="276"/>
      <c r="FA324" s="276"/>
      <c r="FB324" s="277"/>
      <c r="JN324" s="310"/>
      <c r="JO324" s="309"/>
      <c r="JP324" s="309"/>
      <c r="JQ324" s="309"/>
      <c r="JR324" s="309"/>
      <c r="JS324" s="309"/>
      <c r="JT324" s="309"/>
      <c r="JU324" s="309"/>
      <c r="JV324" s="309"/>
      <c r="JW324" s="309"/>
      <c r="JX324" s="309"/>
      <c r="JY324" s="309"/>
      <c r="JZ324" s="309"/>
      <c r="KA324" s="309"/>
      <c r="KB324" s="309"/>
      <c r="KC324" s="309"/>
      <c r="KD324" s="309"/>
      <c r="KE324" s="309"/>
      <c r="KF324" s="309"/>
      <c r="KG324" s="309"/>
      <c r="KH324" s="309"/>
      <c r="KI324" s="309"/>
      <c r="KJ324" s="309"/>
      <c r="KK324" s="309"/>
      <c r="KL324" s="309"/>
      <c r="KM324" s="309"/>
      <c r="KN324" s="309"/>
      <c r="KO324" s="309"/>
      <c r="KP324" s="309"/>
      <c r="KQ324" s="309"/>
      <c r="KR324" s="309"/>
      <c r="KS324" s="309"/>
      <c r="KT324" s="309"/>
      <c r="KU324" s="309"/>
      <c r="KV324" s="309"/>
      <c r="KW324" s="309"/>
      <c r="KX324" s="309"/>
      <c r="KY324" s="309"/>
      <c r="KZ324" s="309"/>
      <c r="LA324" s="309"/>
      <c r="LC324" s="302" t="str">
        <f t="shared" si="27"/>
        <v/>
      </c>
      <c r="LD324" s="354" t="str" cm="1">
        <f t="array" ref="LD324">IFERROR(
    (((D324/FRACAS!$AY$1)*60))
    /
    (((D324/FRACAS!$AY$1)*60) + SUMPRODUCT((FRACAS!$B$5:$B$9997=D$4)*(FRACAS!$D$5:$D$9997&lt;=D324)*(IFERROR(FRACAS!$AM$5:$AM$9997,0)))
    ),"")</f>
        <v/>
      </c>
      <c r="LE324" s="354" t="str" cm="1">
        <f t="array" ref="LE324">IFERROR(
    (((E324/FRACAS!$AY$1)*60))
    /
    (((E324/FRACAS!$AY$1)*60) + SUMPRODUCT((FRACAS!$B$5:$B$9997=E$4)*(FRACAS!$D$5:$D$9997&lt;=E324)*(IFERROR(FRACAS!$AM$5:$AM$9997,0)))
    ),"")</f>
        <v/>
      </c>
      <c r="LF324" s="354" t="str" cm="1">
        <f t="array" ref="LF324">IFERROR(
    (((F324/FRACAS!$AY$1)*60))
    /
    (((F324/FRACAS!$AY$1)*60) + SUMPRODUCT((FRACAS!$B$5:$B$9997=F$4)*(FRACAS!$D$5:$D$9997&lt;=F324)*(IFERROR(FRACAS!$AM$5:$AM$9997,0)))
    ),"")</f>
        <v/>
      </c>
      <c r="LG324" s="354" t="str" cm="1">
        <f t="array" ref="LG324">IFERROR(
    (((G324/FRACAS!$AY$1)*60))
    /
    (((G324/FRACAS!$AY$1)*60) + SUMPRODUCT((FRACAS!$B$5:$B$9997=G$4)*(FRACAS!$D$5:$D$9997&lt;=G324)*(IFERROR(FRACAS!$AM$5:$AM$9997,0)))
    ),"")</f>
        <v/>
      </c>
      <c r="LH324" s="354" t="str" cm="1">
        <f t="array" ref="LH324">IFERROR(
    (((H324/FRACAS!$AY$1)*60))
    /
    (((H324/FRACAS!$AY$1)*60) + SUMPRODUCT((FRACAS!$B$5:$B$9997=H$4)*(FRACAS!$D$5:$D$9997&lt;=H324)*(IFERROR(FRACAS!$AM$5:$AM$9997,0)))
    ),"")</f>
        <v/>
      </c>
      <c r="LI324" s="354" t="str" cm="1">
        <f t="array" ref="LI324">IFERROR(
    (((I324/FRACAS!$AY$1)*60))
    /
    (((I324/FRACAS!$AY$1)*60) + SUMPRODUCT((FRACAS!$B$5:$B$9997=I$4)*(FRACAS!$D$5:$D$9997&lt;=I324)*(IFERROR(FRACAS!$AM$5:$AM$9997,0)))
    ),"")</f>
        <v/>
      </c>
      <c r="LJ324" s="354" t="str" cm="1">
        <f t="array" ref="LJ324">IFERROR(
    (((J324/FRACAS!$AY$1)*60))
    /
    (((J324/FRACAS!$AY$1)*60) + SUMPRODUCT((FRACAS!$B$5:$B$9997=J$4)*(FRACAS!$D$5:$D$9997&lt;=J324)*(IFERROR(FRACAS!$AM$5:$AM$9997,0)))
    ),"")</f>
        <v/>
      </c>
      <c r="LK324" s="354" t="str" cm="1">
        <f t="array" ref="LK324">IFERROR(
    (((K324/FRACAS!$AY$1)*60))
    /
    (((K324/FRACAS!$AY$1)*60) + SUMPRODUCT((FRACAS!$B$5:$B$9997=K$4)*(FRACAS!$D$5:$D$9997&lt;=K324)*(IFERROR(FRACAS!$AM$5:$AM$9997,0)))
    ),"")</f>
        <v/>
      </c>
      <c r="LL324" s="354" t="str" cm="1">
        <f t="array" ref="LL324">IFERROR(
    (((L324/FRACAS!$AY$1)*60))
    /
    (((L324/FRACAS!$AY$1)*60) + SUMPRODUCT((FRACAS!$B$5:$B$9997=L$4)*(FRACAS!$D$5:$D$9997&lt;=L324)*(IFERROR(FRACAS!$AM$5:$AM$9997,0)))
    ),"")</f>
        <v/>
      </c>
      <c r="LM324" s="354" t="str" cm="1">
        <f t="array" ref="LM324">IFERROR(
    (((M324/FRACAS!$AY$1)*60))
    /
    (((M324/FRACAS!$AY$1)*60) + SUMPRODUCT((FRACAS!$B$5:$B$9997=M$4)*(FRACAS!$D$5:$D$9997&lt;=M324)*(IFERROR(FRACAS!$AM$5:$AM$9997,0)))
    ),"")</f>
        <v/>
      </c>
      <c r="LN324" s="308"/>
      <c r="LO324" s="276"/>
      <c r="LP324" s="276"/>
      <c r="LQ324" s="276"/>
      <c r="LR324" s="276"/>
      <c r="LS324" s="276"/>
      <c r="LT324" s="276"/>
      <c r="LU324" s="276"/>
      <c r="LV324" s="276"/>
      <c r="LW324" s="276"/>
      <c r="LX324" s="276"/>
      <c r="LY324" s="276"/>
      <c r="LZ324" s="276"/>
      <c r="MA324" s="276"/>
      <c r="MB324" s="276"/>
      <c r="MC324" s="276"/>
      <c r="MD324" s="276"/>
      <c r="ME324" s="276"/>
      <c r="MF324" s="276"/>
      <c r="MG324" s="276"/>
      <c r="MH324" s="276"/>
      <c r="MI324" s="276"/>
      <c r="MJ324" s="276"/>
      <c r="MK324" s="276"/>
      <c r="ML324" s="276"/>
      <c r="MM324" s="276"/>
      <c r="MN324" s="276"/>
      <c r="MO324" s="276"/>
      <c r="MP324" s="276"/>
      <c r="MQ324" s="276"/>
      <c r="MR324" s="276"/>
      <c r="MS324" s="276"/>
      <c r="MT324" s="276"/>
      <c r="MU324" s="276"/>
      <c r="MV324" s="276"/>
      <c r="MW324" s="276"/>
      <c r="MX324" s="276"/>
      <c r="MY324" s="276"/>
      <c r="MZ324" s="276"/>
      <c r="NA324" s="277"/>
      <c r="ND324" s="345">
        <f t="shared" si="28"/>
        <v>0</v>
      </c>
      <c r="NE324" s="346" t="str">
        <f t="shared" si="26"/>
        <v/>
      </c>
      <c r="NF324" s="347" t="str" cm="1">
        <f t="array" ref="NF324">IF($ND324=0,"",(IFERROR( (IFERROR($ND324/FRACAS!$AY$1*60,0) - SUMPRODUCT( (FRACAS!$K$5:$K$9999=NF$2) * IFERROR(FRACAS!$AN$5:$AN$9999,0) ) ) / IFERROR($ND324/FRACAS!$AY$1*60,0), 1 )))</f>
        <v/>
      </c>
      <c r="NG324" s="347" t="str" cm="1">
        <f t="array" ref="NG324">IF($ND324=0,"",(IFERROR( (IFERROR($ND324/FRACAS!$AY$1*60,0) - SUMPRODUCT( (FRACAS!$K$5:$K$9999=NG$2) * IFERROR(FRACAS!$AN$5:$AN$9999,0) ) ) / IFERROR($ND324/FRACAS!$AY$1*60,0), 1 )))</f>
        <v/>
      </c>
      <c r="NH324" s="347" t="str" cm="1">
        <f t="array" ref="NH324">IF($ND324=0,"",(IFERROR( (IFERROR($ND324/FRACAS!$AY$1*60,0) - SUMPRODUCT( (FRACAS!$K$5:$K$9999=NH$2) * IFERROR(FRACAS!$AN$5:$AN$9999,0) ) ) / IFERROR($ND324/FRACAS!$AY$1*60,0), 1 )))</f>
        <v/>
      </c>
      <c r="NI324" s="347" t="str" cm="1">
        <f t="array" ref="NI324">IF($ND324=0,"",(IFERROR( (IFERROR($ND324/FRACAS!$AY$1*60,0) - SUMPRODUCT( (FRACAS!$K$5:$K$9999=NI$2) * IFERROR(FRACAS!$AN$5:$AN$9999,0) ) ) / IFERROR($ND324/FRACAS!$AY$1*60,0), 1 )))</f>
        <v/>
      </c>
      <c r="NJ324" s="347" t="str" cm="1">
        <f t="array" ref="NJ324">IF($ND324=0,"",(IFERROR( (IFERROR($ND324/FRACAS!$AY$1*60,0) - SUMPRODUCT( (FRACAS!$K$5:$K$9999=NJ$2) * IFERROR(FRACAS!$AN$5:$AN$9999,0) ) ) / IFERROR($ND324/FRACAS!$AY$1*60,0), 1 )))</f>
        <v/>
      </c>
      <c r="NK324" s="347" t="str" cm="1">
        <f t="array" ref="NK324">IF($ND324=0,"",(IFERROR( (IFERROR($ND324/FRACAS!$AY$1*60,0) - SUMPRODUCT( (FRACAS!$K$5:$K$9999=NK$2) * IFERROR(FRACAS!$AN$5:$AN$9999,0) ) ) / IFERROR($ND324/FRACAS!$AY$1*60,0), 1 )))</f>
        <v/>
      </c>
      <c r="NL324" s="347" t="str" cm="1">
        <f t="array" ref="NL324">IF($ND324=0,"",(IFERROR( (IFERROR($ND324/FRACAS!$AY$1*60,0) - SUMPRODUCT( (FRACAS!$K$5:$K$9999=NL$2) * IFERROR(FRACAS!$AN$5:$AN$9999,0) ) ) / IFERROR($ND324/FRACAS!$AY$1*60,0), 1 )))</f>
        <v/>
      </c>
      <c r="NM324" s="347" t="str" cm="1">
        <f t="array" ref="NM324">IF($ND324=0,"",(IFERROR( (IFERROR($ND324/FRACAS!$AY$1*60,0) - SUMPRODUCT( (FRACAS!$K$5:$K$9999=NM$2) * IFERROR(FRACAS!$AN$5:$AN$9999,0) ) ) / IFERROR($ND324/FRACAS!$AY$1*60,0), 1 )))</f>
        <v/>
      </c>
      <c r="NN324" s="347" t="str" cm="1">
        <f t="array" ref="NN324">IF($ND324=0,"",(IFERROR( (IFERROR($ND324/FRACAS!$AY$1*60,0) - SUMPRODUCT( (FRACAS!$K$5:$K$9999=NN$2) * IFERROR(FRACAS!$AN$5:$AN$9999,0) ) ) / IFERROR($ND324/FRACAS!$AY$1*60,0), 1 )))</f>
        <v/>
      </c>
      <c r="NO324" s="347" t="str" cm="1">
        <f t="array" ref="NO324">IF($ND324=0,"",(IFERROR( (IFERROR($ND324/FRACAS!$AY$1*60,0) - SUMPRODUCT( (FRACAS!$K$5:$K$9999=NO$2) * IFERROR(FRACAS!$AN$5:$AN$9999,0) ) ) / IFERROR($ND324/FRACAS!$AY$1*60,0), 1 )))</f>
        <v/>
      </c>
      <c r="NP324" s="347" t="str" cm="1">
        <f t="array" ref="NP324">IF($ND324=0,"",(IFERROR( (IFERROR($ND324/FRACAS!$AY$1*60,0) - SUMPRODUCT( (FRACAS!$K$5:$K$9999=NP$2) * IFERROR(FRACAS!$AN$5:$AN$9999,0) ) ) / IFERROR($ND324/FRACAS!$AY$1*60,0), 1 )))</f>
        <v/>
      </c>
      <c r="NQ324" s="347" t="str" cm="1">
        <f t="array" ref="NQ324">IF($ND324=0,"",(IFERROR( (IFERROR($ND324/FRACAS!$AY$1*60,0) - SUMPRODUCT( (FRACAS!$K$5:$K$9999=NQ$2) * IFERROR(FRACAS!$AN$5:$AN$9999,0) ) ) / IFERROR($ND324/FRACAS!$AY$1*60,0), 1 )))</f>
        <v/>
      </c>
      <c r="NR324" s="347" t="str" cm="1">
        <f t="array" ref="NR324">IF($ND324=0,"",(IFERROR( (IFERROR($ND324/FRACAS!$AY$1*60,0) - SUMPRODUCT( (FRACAS!$K$5:$K$9999=NR$2) * IFERROR(FRACAS!$AN$5:$AN$9999,0) ) ) / IFERROR($ND324/FRACAS!$AY$1*60,0), 1 )))</f>
        <v/>
      </c>
      <c r="NS324" s="347" t="str" cm="1">
        <f t="array" ref="NS324">IF($ND324=0,"",(IFERROR( (IFERROR($ND324/FRACAS!$AY$1*60,0) - SUMPRODUCT( (FRACAS!$K$5:$K$9999=NS$2) * IFERROR(FRACAS!$AN$5:$AN$9999,0) ) ) / IFERROR($ND324/FRACAS!$AY$1*60,0), 1 )))</f>
        <v/>
      </c>
      <c r="NT324" s="347" t="str" cm="1">
        <f t="array" ref="NT324">IF($ND324=0,"",(IFERROR( (IFERROR($ND324/FRACAS!$AY$1*60,0) - SUMPRODUCT( (FRACAS!$K$5:$K$9999=NT$2) * IFERROR(FRACAS!$AN$5:$AN$9999,0) ) ) / IFERROR($ND324/FRACAS!$AY$1*60,0), 1 )))</f>
        <v/>
      </c>
      <c r="NU324" s="347" t="str" cm="1">
        <f t="array" ref="NU324">IF($ND324=0,"",(IFERROR( (IFERROR($ND324/FRACAS!$AY$1*60,0) - SUMPRODUCT( (FRACAS!$K$5:$K$9999=NU$2) * IFERROR(FRACAS!$AN$5:$AN$9999,0) ) ) / IFERROR($ND324/FRACAS!$AY$1*60,0), 1 )))</f>
        <v/>
      </c>
      <c r="NV324" s="347" t="str" cm="1">
        <f t="array" ref="NV324">IF($ND324=0,"",(IFERROR( (IFERROR($ND324/FRACAS!$AY$1*60,0) - SUMPRODUCT( (FRACAS!$K$5:$K$9999=NV$2) * IFERROR(FRACAS!$AN$5:$AN$9999,0) ) ) / IFERROR($ND324/FRACAS!$AY$1*60,0), 1 )))</f>
        <v/>
      </c>
      <c r="NW324" s="347" t="str" cm="1">
        <f t="array" ref="NW324">IF($ND324=0,"",(IFERROR( (IFERROR($ND324/FRACAS!$AY$1*60,0) - SUMPRODUCT( (FRACAS!$K$5:$K$9999=NW$2) * IFERROR(FRACAS!$AN$5:$AN$9999,0) ) ) / IFERROR($ND324/FRACAS!$AY$1*60,0), 1 )))</f>
        <v/>
      </c>
      <c r="NX324" s="347" t="str" cm="1">
        <f t="array" ref="NX324">IF($ND324=0,"",(IFERROR( (IFERROR($ND324/FRACAS!$AY$1*60,0) - SUMPRODUCT( (FRACAS!$K$5:$K$9999=NX$2) * IFERROR(FRACAS!$AN$5:$AN$9999,0) ) ) / IFERROR($ND324/FRACAS!$AY$1*60,0), 1 )))</f>
        <v/>
      </c>
      <c r="NY324" s="347" t="str" cm="1">
        <f t="array" ref="NY324">IF($ND324=0,"",(IFERROR( (IFERROR($ND324/FRACAS!$AY$1*60,0) - SUMPRODUCT( (FRACAS!$K$5:$K$9999=NY$2) * IFERROR(FRACAS!$AN$5:$AN$9999,0) ) ) / IFERROR($ND324/FRACAS!$AY$1*60,0), 1 )))</f>
        <v/>
      </c>
      <c r="NZ324" s="347" t="str" cm="1">
        <f t="array" ref="NZ324">IF($ND324=0,"",(IFERROR( (IFERROR($ND324/FRACAS!$AY$1*60,0) - SUMPRODUCT( (FRACAS!$K$5:$K$9999=NZ$2) * IFERROR(FRACAS!$AN$5:$AN$9999,0) ) ) / IFERROR($ND324/FRACAS!$AY$1*60,0), 1 )))</f>
        <v/>
      </c>
      <c r="OA324" s="347" t="str" cm="1">
        <f t="array" ref="OA324">IF($ND324=0,"",(IFERROR( (IFERROR($ND324/FRACAS!$AY$1*60,0) - SUMPRODUCT( (FRACAS!$K$5:$K$9999=OA$2) * IFERROR(FRACAS!$AN$5:$AN$9999,0) ) ) / IFERROR($ND324/FRACAS!$AY$1*60,0), 1 )))</f>
        <v/>
      </c>
      <c r="OB324" s="347" t="str" cm="1">
        <f t="array" ref="OB324">IF($ND324=0,"",(IFERROR( (IFERROR($ND324/FRACAS!$AY$1*60,0) - SUMPRODUCT( (FRACAS!$K$5:$K$9999=OB$2) * IFERROR(FRACAS!$AN$5:$AN$9999,0) ) ) / IFERROR($ND324/FRACAS!$AY$1*60,0), 1 )))</f>
        <v/>
      </c>
      <c r="OC324" s="347" t="str" cm="1">
        <f t="array" ref="OC324">IF($ND324=0,"",(IFERROR( (IFERROR($ND324/FRACAS!$AY$1*60,0) - SUMPRODUCT( (FRACAS!$K$5:$K$9999=OC$2) * IFERROR(FRACAS!$AN$5:$AN$9999,0) ) ) / IFERROR($ND324/FRACAS!$AY$1*60,0), 1 )))</f>
        <v/>
      </c>
      <c r="OD324" s="347" t="str" cm="1">
        <f t="array" ref="OD324">IF($ND324=0,"",(IFERROR( (IFERROR($ND324/FRACAS!$AY$1*60,0) - SUMPRODUCT( (FRACAS!$K$5:$K$9999=OD$2) * IFERROR(FRACAS!$AN$5:$AN$9999,0) ) ) / IFERROR($ND324/FRACAS!$AY$1*60,0), 1 )))</f>
        <v/>
      </c>
      <c r="OE324" s="347" t="str" cm="1">
        <f t="array" ref="OE324">IF($ND324=0,"",(IFERROR( (IFERROR($ND324/FRACAS!$AY$1*60,0) - SUMPRODUCT( (FRACAS!$K$5:$K$9999=OE$2) * IFERROR(FRACAS!$AN$5:$AN$9999,0) ) ) / IFERROR($ND324/FRACAS!$AY$1*60,0), 1 )))</f>
        <v/>
      </c>
      <c r="OF324" s="347" t="str" cm="1">
        <f t="array" ref="OF324">IF($ND324=0,"",(IFERROR( (IFERROR($ND324/FRACAS!$AY$1*60,0) - SUMPRODUCT( (FRACAS!$K$5:$K$9999=OF$2) * IFERROR(FRACAS!$AN$5:$AN$9999,0) ) ) / IFERROR($ND324/FRACAS!$AY$1*60,0), 1 )))</f>
        <v/>
      </c>
      <c r="OG324" s="347" t="str" cm="1">
        <f t="array" ref="OG324">IF($ND324=0,"",(IFERROR( (IFERROR($ND324/FRACAS!$AY$1*60,0) - SUMPRODUCT( (FRACAS!$K$5:$K$9999=OG$2) * IFERROR(FRACAS!$AN$5:$AN$9999,0) ) ) / IFERROR($ND324/FRACAS!$AY$1*60,0), 1 )))</f>
        <v/>
      </c>
      <c r="OH324" s="347" t="str" cm="1">
        <f t="array" ref="OH324">IF($ND324=0,"",(IFERROR( (IFERROR($ND324/FRACAS!$AY$1*60,0) - SUMPRODUCT( (FRACAS!$K$5:$K$9999=OH$2) * IFERROR(FRACAS!$AN$5:$AN$9999,0) ) ) / IFERROR($ND324/FRACAS!$AY$1*60,0), 1 )))</f>
        <v/>
      </c>
      <c r="OI324" s="347" t="str" cm="1">
        <f t="array" ref="OI324">IF($ND324=0,"",(IFERROR( (IFERROR($ND324/FRACAS!$AY$1*60,0) - SUMPRODUCT( (FRACAS!$K$5:$K$9999=OI$2) * IFERROR(FRACAS!$AN$5:$AN$9999,0) ) ) / IFERROR($ND324/FRACAS!$AY$1*60,0), 1 )))</f>
        <v/>
      </c>
      <c r="OJ324" s="347" t="str" cm="1">
        <f t="array" ref="OJ324">IF($ND324=0,"",(IFERROR( (IFERROR($ND324/FRACAS!$AY$1*60,0) - SUMPRODUCT( (FRACAS!$K$5:$K$9999=OJ$2) * IFERROR(FRACAS!$AN$5:$AN$9999,0) ) ) / IFERROR($ND324/FRACAS!$AY$1*60,0), 1 )))</f>
        <v/>
      </c>
      <c r="OK324" s="347" t="str" cm="1">
        <f t="array" ref="OK324">IF($ND324=0,"",(IFERROR( (IFERROR($ND324/FRACAS!$AY$1*60,0) - SUMPRODUCT( (FRACAS!$K$5:$K$9999=OK$2) * IFERROR(FRACAS!$AN$5:$AN$9999,0) ) ) / IFERROR($ND324/FRACAS!$AY$1*60,0), 1 )))</f>
        <v/>
      </c>
      <c r="OL324" s="347" t="str" cm="1">
        <f t="array" ref="OL324">IF($ND324=0,"",(IFERROR( (IFERROR($ND324/FRACAS!$AY$1*60,0) - SUMPRODUCT( (FRACAS!$K$5:$K$9999=OL$2) * IFERROR(FRACAS!$AN$5:$AN$9999,0) ) ) / IFERROR($ND324/FRACAS!$AY$1*60,0), 1 )))</f>
        <v/>
      </c>
      <c r="OM324" s="347" t="str" cm="1">
        <f t="array" ref="OM324">IF($ND324=0,"",(IFERROR( (IFERROR($ND324/FRACAS!$AY$1*60,0) - SUMPRODUCT( (FRACAS!$K$5:$K$9999=OM$2) * IFERROR(FRACAS!$AN$5:$AN$9999,0) ) ) / IFERROR($ND324/FRACAS!$AY$1*60,0), 1 )))</f>
        <v/>
      </c>
      <c r="ON324" s="347" t="str" cm="1">
        <f t="array" ref="ON324">IF($ND324=0,"",(IFERROR( (IFERROR($ND324/FRACAS!$AY$1*60,0) - SUMPRODUCT( (FRACAS!$K$5:$K$9999=ON$2) * IFERROR(FRACAS!$AN$5:$AN$9999,0) ) ) / IFERROR($ND324/FRACAS!$AY$1*60,0), 1 )))</f>
        <v/>
      </c>
    </row>
    <row r="325" spans="2:404" ht="15" customHeight="1">
      <c r="B325" s="301" t="s">
        <v>223</v>
      </c>
      <c r="C325" s="302">
        <v>47501</v>
      </c>
      <c r="D325" s="279"/>
      <c r="E325" s="279"/>
      <c r="F325" s="279"/>
      <c r="G325" s="279"/>
      <c r="H325" s="279"/>
      <c r="I325" s="279"/>
      <c r="J325" s="279"/>
      <c r="K325" s="279"/>
      <c r="L325" s="279"/>
      <c r="M325" s="280"/>
      <c r="N325" s="305"/>
      <c r="O325" s="279"/>
      <c r="P325" s="279"/>
      <c r="Q325" s="279"/>
      <c r="R325" s="279"/>
      <c r="S325" s="279"/>
      <c r="T325" s="279"/>
      <c r="U325" s="279"/>
      <c r="V325" s="279"/>
      <c r="W325" s="279"/>
      <c r="X325" s="279"/>
      <c r="Y325" s="279"/>
      <c r="Z325" s="279"/>
      <c r="AA325" s="279"/>
      <c r="AB325" s="279"/>
      <c r="AC325" s="279"/>
      <c r="AD325" s="279"/>
      <c r="AE325" s="279"/>
      <c r="AF325" s="279"/>
      <c r="AG325" s="279"/>
      <c r="AH325" s="279"/>
      <c r="AI325" s="279"/>
      <c r="AJ325" s="279"/>
      <c r="AK325" s="279"/>
      <c r="AL325" s="279"/>
      <c r="AM325" s="279"/>
      <c r="AN325" s="279"/>
      <c r="AO325" s="279"/>
      <c r="AP325" s="279"/>
      <c r="AQ325" s="279"/>
      <c r="AR325" s="279"/>
      <c r="AS325" s="279"/>
      <c r="AT325" s="279"/>
      <c r="AU325" s="279"/>
      <c r="AV325" s="279"/>
      <c r="AW325" s="279"/>
      <c r="AX325" s="279"/>
      <c r="AY325" s="279"/>
      <c r="AZ325" s="279"/>
      <c r="BA325" s="280"/>
      <c r="BB325" s="266"/>
      <c r="BD325" s="352"/>
      <c r="BE325" s="352"/>
      <c r="BF325" s="352"/>
      <c r="BG325" s="352"/>
      <c r="BH325" s="352"/>
      <c r="BI325" s="352"/>
      <c r="BJ325" s="352"/>
      <c r="BK325" s="352"/>
      <c r="BL325" s="352"/>
      <c r="BM325" s="352"/>
      <c r="BN325" s="352"/>
      <c r="BO325" s="352"/>
      <c r="BP325" s="352"/>
      <c r="BQ325" s="352"/>
      <c r="BR325" s="352"/>
      <c r="BS325" s="352"/>
      <c r="BT325" s="352"/>
      <c r="BU325" s="352"/>
      <c r="BV325" s="352"/>
      <c r="BW325" s="352"/>
      <c r="BX325" s="352"/>
      <c r="BY325" s="352"/>
      <c r="BZ325" s="352"/>
      <c r="CA325" s="352"/>
      <c r="CB325" s="352"/>
      <c r="CC325" s="352"/>
      <c r="CD325" s="352"/>
      <c r="CE325" s="352"/>
      <c r="CF325" s="352"/>
      <c r="CG325" s="352"/>
      <c r="CH325" s="352"/>
      <c r="CI325" s="352"/>
      <c r="CJ325" s="352"/>
      <c r="CK325" s="352"/>
      <c r="CL325" s="352"/>
      <c r="CM325" s="352"/>
      <c r="CN325" s="352"/>
      <c r="CO325" s="352"/>
      <c r="CP325" s="352"/>
      <c r="CQ325" s="352"/>
      <c r="CR325" s="352"/>
      <c r="CS325" s="352"/>
      <c r="CT325" s="352"/>
      <c r="CU325" s="352"/>
      <c r="CV325" s="352"/>
      <c r="CW325" s="352"/>
      <c r="CX325" s="352"/>
      <c r="CY325" s="352"/>
      <c r="CZ325" s="352"/>
      <c r="DA325" s="352"/>
      <c r="DC325" s="266">
        <f t="shared" ref="DC325:DC374" si="29">SUM(DE325:DN325)</f>
        <v>0</v>
      </c>
      <c r="DD325" s="302" t="str">
        <f t="shared" ref="DD325:DD374" si="30">IF(DC325&gt;0,C325,"")</f>
        <v/>
      </c>
      <c r="DE325" s="328" t="str">
        <f>IF(D325&gt; 0,(COUNTIFS(FRACAS!$B$5:$B$9997, D$4, FRACAS!$D$5:$D$9997, "&lt;="&amp;D325)), "" )</f>
        <v/>
      </c>
      <c r="DF325" s="282" t="str">
        <f>IF(E325&gt; 0,(COUNTIFS(FRACAS!$B$5:$B$9997, E$4, FRACAS!$D$5:$D$9997, "&lt;="&amp;E325)), "" )</f>
        <v/>
      </c>
      <c r="DG325" s="282" t="str">
        <f>IF(F325&gt; 0,(COUNTIFS(FRACAS!$B$5:$B$9997, F$4, FRACAS!$D$5:$D$9997, "&lt;="&amp;F325)), "" )</f>
        <v/>
      </c>
      <c r="DH325" s="282" t="str">
        <f>IF(G325&gt; 0,(COUNTIFS(FRACAS!$B$5:$B$9997, G$4, FRACAS!$D$5:$D$9997, "&lt;="&amp;G325)), "" )</f>
        <v/>
      </c>
      <c r="DI325" s="282" t="str">
        <f>IF(H325&gt; 0,(COUNTIFS(FRACAS!$B$5:$B$9997, H$4, FRACAS!$D$5:$D$9997, "&lt;="&amp;H325)), "" )</f>
        <v/>
      </c>
      <c r="DJ325" s="282" t="str">
        <f>IF(I325&gt; 0,(COUNTIFS(FRACAS!$B$5:$B$9997, I$4, FRACAS!$D$5:$D$9997, "&lt;="&amp;I325)), "" )</f>
        <v/>
      </c>
      <c r="DK325" s="282" t="str">
        <f>IF(J325&gt; 0,(COUNTIFS(FRACAS!$B$5:$B$9997, J$4, FRACAS!$D$5:$D$9997, "&lt;="&amp;J325)), "" )</f>
        <v/>
      </c>
      <c r="DL325" s="282" t="str">
        <f>IF(K325&gt; 0,(COUNTIFS(FRACAS!$B$5:$B$9997, K$4, FRACAS!$D$5:$D$9997, "&lt;="&amp;K325)), "" )</f>
        <v/>
      </c>
      <c r="DM325" s="282" t="str">
        <f>IF(L325&gt; 0,(COUNTIFS(FRACAS!$B$5:$B$9997, L$4, FRACAS!$D$5:$D$9997, "&lt;="&amp;L325)), "" )</f>
        <v/>
      </c>
      <c r="DN325" s="282" t="str">
        <f>IF(M325&gt; 0,(COUNTIFS(FRACAS!$B$5:$B$9997, M$4, FRACAS!$D$5:$D$9997, "&lt;="&amp;M325)), "" )</f>
        <v/>
      </c>
      <c r="DO325" s="308"/>
      <c r="DP325" s="276"/>
      <c r="DQ325" s="276"/>
      <c r="DR325" s="276"/>
      <c r="DS325" s="276"/>
      <c r="DT325" s="276"/>
      <c r="DU325" s="276"/>
      <c r="DV325" s="276"/>
      <c r="DW325" s="276"/>
      <c r="DX325" s="276"/>
      <c r="DY325" s="276"/>
      <c r="DZ325" s="276"/>
      <c r="EA325" s="276"/>
      <c r="EB325" s="276"/>
      <c r="EC325" s="276"/>
      <c r="ED325" s="276"/>
      <c r="EE325" s="276"/>
      <c r="EF325" s="276"/>
      <c r="EG325" s="276"/>
      <c r="EH325" s="276"/>
      <c r="EI325" s="276"/>
      <c r="EJ325" s="276"/>
      <c r="EK325" s="276"/>
      <c r="EL325" s="276"/>
      <c r="EM325" s="276"/>
      <c r="EN325" s="276"/>
      <c r="EO325" s="276"/>
      <c r="EP325" s="276"/>
      <c r="EQ325" s="276"/>
      <c r="ER325" s="276"/>
      <c r="ES325" s="276"/>
      <c r="ET325" s="276"/>
      <c r="EU325" s="276"/>
      <c r="EV325" s="276"/>
      <c r="EW325" s="276"/>
      <c r="EX325" s="276"/>
      <c r="EY325" s="276"/>
      <c r="EZ325" s="276"/>
      <c r="FA325" s="276"/>
      <c r="FB325" s="277"/>
      <c r="JN325" s="310"/>
      <c r="JO325" s="309"/>
      <c r="JP325" s="309"/>
      <c r="JQ325" s="309"/>
      <c r="JR325" s="309"/>
      <c r="JS325" s="309"/>
      <c r="JT325" s="309"/>
      <c r="JU325" s="309"/>
      <c r="JV325" s="309"/>
      <c r="JW325" s="309"/>
      <c r="JX325" s="309"/>
      <c r="JY325" s="309"/>
      <c r="JZ325" s="309"/>
      <c r="KA325" s="309"/>
      <c r="KB325" s="309"/>
      <c r="KC325" s="309"/>
      <c r="KD325" s="309"/>
      <c r="KE325" s="309"/>
      <c r="KF325" s="309"/>
      <c r="KG325" s="309"/>
      <c r="KH325" s="309"/>
      <c r="KI325" s="309"/>
      <c r="KJ325" s="309"/>
      <c r="KK325" s="309"/>
      <c r="KL325" s="309"/>
      <c r="KM325" s="309"/>
      <c r="KN325" s="309"/>
      <c r="KO325" s="309"/>
      <c r="KP325" s="309"/>
      <c r="KQ325" s="309"/>
      <c r="KR325" s="309"/>
      <c r="KS325" s="309"/>
      <c r="KT325" s="309"/>
      <c r="KU325" s="309"/>
      <c r="KV325" s="309"/>
      <c r="KW325" s="309"/>
      <c r="KX325" s="309"/>
      <c r="KY325" s="309"/>
      <c r="KZ325" s="309"/>
      <c r="LA325" s="309"/>
      <c r="LC325" s="302" t="str">
        <f t="shared" si="27"/>
        <v/>
      </c>
      <c r="LD325" s="354" t="str" cm="1">
        <f t="array" ref="LD325">IFERROR(
    (((D325/FRACAS!$AY$1)*60))
    /
    (((D325/FRACAS!$AY$1)*60) + SUMPRODUCT((FRACAS!$B$5:$B$9997=D$4)*(FRACAS!$D$5:$D$9997&lt;=D325)*(IFERROR(FRACAS!$AM$5:$AM$9997,0)))
    ),"")</f>
        <v/>
      </c>
      <c r="LE325" s="354" t="str" cm="1">
        <f t="array" ref="LE325">IFERROR(
    (((E325/FRACAS!$AY$1)*60))
    /
    (((E325/FRACAS!$AY$1)*60) + SUMPRODUCT((FRACAS!$B$5:$B$9997=E$4)*(FRACAS!$D$5:$D$9997&lt;=E325)*(IFERROR(FRACAS!$AM$5:$AM$9997,0)))
    ),"")</f>
        <v/>
      </c>
      <c r="LF325" s="354" t="str" cm="1">
        <f t="array" ref="LF325">IFERROR(
    (((F325/FRACAS!$AY$1)*60))
    /
    (((F325/FRACAS!$AY$1)*60) + SUMPRODUCT((FRACAS!$B$5:$B$9997=F$4)*(FRACAS!$D$5:$D$9997&lt;=F325)*(IFERROR(FRACAS!$AM$5:$AM$9997,0)))
    ),"")</f>
        <v/>
      </c>
      <c r="LG325" s="354" t="str" cm="1">
        <f t="array" ref="LG325">IFERROR(
    (((G325/FRACAS!$AY$1)*60))
    /
    (((G325/FRACAS!$AY$1)*60) + SUMPRODUCT((FRACAS!$B$5:$B$9997=G$4)*(FRACAS!$D$5:$D$9997&lt;=G325)*(IFERROR(FRACAS!$AM$5:$AM$9997,0)))
    ),"")</f>
        <v/>
      </c>
      <c r="LH325" s="354" t="str" cm="1">
        <f t="array" ref="LH325">IFERROR(
    (((H325/FRACAS!$AY$1)*60))
    /
    (((H325/FRACAS!$AY$1)*60) + SUMPRODUCT((FRACAS!$B$5:$B$9997=H$4)*(FRACAS!$D$5:$D$9997&lt;=H325)*(IFERROR(FRACAS!$AM$5:$AM$9997,0)))
    ),"")</f>
        <v/>
      </c>
      <c r="LI325" s="354" t="str" cm="1">
        <f t="array" ref="LI325">IFERROR(
    (((I325/FRACAS!$AY$1)*60))
    /
    (((I325/FRACAS!$AY$1)*60) + SUMPRODUCT((FRACAS!$B$5:$B$9997=I$4)*(FRACAS!$D$5:$D$9997&lt;=I325)*(IFERROR(FRACAS!$AM$5:$AM$9997,0)))
    ),"")</f>
        <v/>
      </c>
      <c r="LJ325" s="354" t="str" cm="1">
        <f t="array" ref="LJ325">IFERROR(
    (((J325/FRACAS!$AY$1)*60))
    /
    (((J325/FRACAS!$AY$1)*60) + SUMPRODUCT((FRACAS!$B$5:$B$9997=J$4)*(FRACAS!$D$5:$D$9997&lt;=J325)*(IFERROR(FRACAS!$AM$5:$AM$9997,0)))
    ),"")</f>
        <v/>
      </c>
      <c r="LK325" s="354" t="str" cm="1">
        <f t="array" ref="LK325">IFERROR(
    (((K325/FRACAS!$AY$1)*60))
    /
    (((K325/FRACAS!$AY$1)*60) + SUMPRODUCT((FRACAS!$B$5:$B$9997=K$4)*(FRACAS!$D$5:$D$9997&lt;=K325)*(IFERROR(FRACAS!$AM$5:$AM$9997,0)))
    ),"")</f>
        <v/>
      </c>
      <c r="LL325" s="354" t="str" cm="1">
        <f t="array" ref="LL325">IFERROR(
    (((L325/FRACAS!$AY$1)*60))
    /
    (((L325/FRACAS!$AY$1)*60) + SUMPRODUCT((FRACAS!$B$5:$B$9997=L$4)*(FRACAS!$D$5:$D$9997&lt;=L325)*(IFERROR(FRACAS!$AM$5:$AM$9997,0)))
    ),"")</f>
        <v/>
      </c>
      <c r="LM325" s="354" t="str" cm="1">
        <f t="array" ref="LM325">IFERROR(
    (((M325/FRACAS!$AY$1)*60))
    /
    (((M325/FRACAS!$AY$1)*60) + SUMPRODUCT((FRACAS!$B$5:$B$9997=M$4)*(FRACAS!$D$5:$D$9997&lt;=M325)*(IFERROR(FRACAS!$AM$5:$AM$9997,0)))
    ),"")</f>
        <v/>
      </c>
      <c r="LN325" s="308"/>
      <c r="LO325" s="276"/>
      <c r="LP325" s="276"/>
      <c r="LQ325" s="276"/>
      <c r="LR325" s="276"/>
      <c r="LS325" s="276"/>
      <c r="LT325" s="276"/>
      <c r="LU325" s="276"/>
      <c r="LV325" s="276"/>
      <c r="LW325" s="276"/>
      <c r="LX325" s="276"/>
      <c r="LY325" s="276"/>
      <c r="LZ325" s="276"/>
      <c r="MA325" s="276"/>
      <c r="MB325" s="276"/>
      <c r="MC325" s="276"/>
      <c r="MD325" s="276"/>
      <c r="ME325" s="276"/>
      <c r="MF325" s="276"/>
      <c r="MG325" s="276"/>
      <c r="MH325" s="276"/>
      <c r="MI325" s="276"/>
      <c r="MJ325" s="276"/>
      <c r="MK325" s="276"/>
      <c r="ML325" s="276"/>
      <c r="MM325" s="276"/>
      <c r="MN325" s="276"/>
      <c r="MO325" s="276"/>
      <c r="MP325" s="276"/>
      <c r="MQ325" s="276"/>
      <c r="MR325" s="276"/>
      <c r="MS325" s="276"/>
      <c r="MT325" s="276"/>
      <c r="MU325" s="276"/>
      <c r="MV325" s="276"/>
      <c r="MW325" s="276"/>
      <c r="MX325" s="276"/>
      <c r="MY325" s="276"/>
      <c r="MZ325" s="276"/>
      <c r="NA325" s="277"/>
      <c r="ND325" s="345">
        <f t="shared" si="28"/>
        <v>0</v>
      </c>
      <c r="NE325" s="346" t="str">
        <f t="shared" ref="NE325:NE374" si="31">IF(ND325=0,"",C325)</f>
        <v/>
      </c>
      <c r="NF325" s="347" t="str" cm="1">
        <f t="array" ref="NF325">IF($ND325=0,"",(IFERROR( (IFERROR($ND325/FRACAS!$AY$1*60,0) - SUMPRODUCT( (FRACAS!$K$5:$K$9999=NF$2) * IFERROR(FRACAS!$AN$5:$AN$9999,0) ) ) / IFERROR($ND325/FRACAS!$AY$1*60,0), 1 )))</f>
        <v/>
      </c>
      <c r="NG325" s="347" t="str" cm="1">
        <f t="array" ref="NG325">IF($ND325=0,"",(IFERROR( (IFERROR($ND325/FRACAS!$AY$1*60,0) - SUMPRODUCT( (FRACAS!$K$5:$K$9999=NG$2) * IFERROR(FRACAS!$AN$5:$AN$9999,0) ) ) / IFERROR($ND325/FRACAS!$AY$1*60,0), 1 )))</f>
        <v/>
      </c>
      <c r="NH325" s="347" t="str" cm="1">
        <f t="array" ref="NH325">IF($ND325=0,"",(IFERROR( (IFERROR($ND325/FRACAS!$AY$1*60,0) - SUMPRODUCT( (FRACAS!$K$5:$K$9999=NH$2) * IFERROR(FRACAS!$AN$5:$AN$9999,0) ) ) / IFERROR($ND325/FRACAS!$AY$1*60,0), 1 )))</f>
        <v/>
      </c>
      <c r="NI325" s="347" t="str" cm="1">
        <f t="array" ref="NI325">IF($ND325=0,"",(IFERROR( (IFERROR($ND325/FRACAS!$AY$1*60,0) - SUMPRODUCT( (FRACAS!$K$5:$K$9999=NI$2) * IFERROR(FRACAS!$AN$5:$AN$9999,0) ) ) / IFERROR($ND325/FRACAS!$AY$1*60,0), 1 )))</f>
        <v/>
      </c>
      <c r="NJ325" s="347" t="str" cm="1">
        <f t="array" ref="NJ325">IF($ND325=0,"",(IFERROR( (IFERROR($ND325/FRACAS!$AY$1*60,0) - SUMPRODUCT( (FRACAS!$K$5:$K$9999=NJ$2) * IFERROR(FRACAS!$AN$5:$AN$9999,0) ) ) / IFERROR($ND325/FRACAS!$AY$1*60,0), 1 )))</f>
        <v/>
      </c>
      <c r="NK325" s="347" t="str" cm="1">
        <f t="array" ref="NK325">IF($ND325=0,"",(IFERROR( (IFERROR($ND325/FRACAS!$AY$1*60,0) - SUMPRODUCT( (FRACAS!$K$5:$K$9999=NK$2) * IFERROR(FRACAS!$AN$5:$AN$9999,0) ) ) / IFERROR($ND325/FRACAS!$AY$1*60,0), 1 )))</f>
        <v/>
      </c>
      <c r="NL325" s="347" t="str" cm="1">
        <f t="array" ref="NL325">IF($ND325=0,"",(IFERROR( (IFERROR($ND325/FRACAS!$AY$1*60,0) - SUMPRODUCT( (FRACAS!$K$5:$K$9999=NL$2) * IFERROR(FRACAS!$AN$5:$AN$9999,0) ) ) / IFERROR($ND325/FRACAS!$AY$1*60,0), 1 )))</f>
        <v/>
      </c>
      <c r="NM325" s="347" t="str" cm="1">
        <f t="array" ref="NM325">IF($ND325=0,"",(IFERROR( (IFERROR($ND325/FRACAS!$AY$1*60,0) - SUMPRODUCT( (FRACAS!$K$5:$K$9999=NM$2) * IFERROR(FRACAS!$AN$5:$AN$9999,0) ) ) / IFERROR($ND325/FRACAS!$AY$1*60,0), 1 )))</f>
        <v/>
      </c>
      <c r="NN325" s="347" t="str" cm="1">
        <f t="array" ref="NN325">IF($ND325=0,"",(IFERROR( (IFERROR($ND325/FRACAS!$AY$1*60,0) - SUMPRODUCT( (FRACAS!$K$5:$K$9999=NN$2) * IFERROR(FRACAS!$AN$5:$AN$9999,0) ) ) / IFERROR($ND325/FRACAS!$AY$1*60,0), 1 )))</f>
        <v/>
      </c>
      <c r="NO325" s="347" t="str" cm="1">
        <f t="array" ref="NO325">IF($ND325=0,"",(IFERROR( (IFERROR($ND325/FRACAS!$AY$1*60,0) - SUMPRODUCT( (FRACAS!$K$5:$K$9999=NO$2) * IFERROR(FRACAS!$AN$5:$AN$9999,0) ) ) / IFERROR($ND325/FRACAS!$AY$1*60,0), 1 )))</f>
        <v/>
      </c>
      <c r="NP325" s="347" t="str" cm="1">
        <f t="array" ref="NP325">IF($ND325=0,"",(IFERROR( (IFERROR($ND325/FRACAS!$AY$1*60,0) - SUMPRODUCT( (FRACAS!$K$5:$K$9999=NP$2) * IFERROR(FRACAS!$AN$5:$AN$9999,0) ) ) / IFERROR($ND325/FRACAS!$AY$1*60,0), 1 )))</f>
        <v/>
      </c>
      <c r="NQ325" s="347" t="str" cm="1">
        <f t="array" ref="NQ325">IF($ND325=0,"",(IFERROR( (IFERROR($ND325/FRACAS!$AY$1*60,0) - SUMPRODUCT( (FRACAS!$K$5:$K$9999=NQ$2) * IFERROR(FRACAS!$AN$5:$AN$9999,0) ) ) / IFERROR($ND325/FRACAS!$AY$1*60,0), 1 )))</f>
        <v/>
      </c>
      <c r="NR325" s="347" t="str" cm="1">
        <f t="array" ref="NR325">IF($ND325=0,"",(IFERROR( (IFERROR($ND325/FRACAS!$AY$1*60,0) - SUMPRODUCT( (FRACAS!$K$5:$K$9999=NR$2) * IFERROR(FRACAS!$AN$5:$AN$9999,0) ) ) / IFERROR($ND325/FRACAS!$AY$1*60,0), 1 )))</f>
        <v/>
      </c>
      <c r="NS325" s="347" t="str" cm="1">
        <f t="array" ref="NS325">IF($ND325=0,"",(IFERROR( (IFERROR($ND325/FRACAS!$AY$1*60,0) - SUMPRODUCT( (FRACAS!$K$5:$K$9999=NS$2) * IFERROR(FRACAS!$AN$5:$AN$9999,0) ) ) / IFERROR($ND325/FRACAS!$AY$1*60,0), 1 )))</f>
        <v/>
      </c>
      <c r="NT325" s="347" t="str" cm="1">
        <f t="array" ref="NT325">IF($ND325=0,"",(IFERROR( (IFERROR($ND325/FRACAS!$AY$1*60,0) - SUMPRODUCT( (FRACAS!$K$5:$K$9999=NT$2) * IFERROR(FRACAS!$AN$5:$AN$9999,0) ) ) / IFERROR($ND325/FRACAS!$AY$1*60,0), 1 )))</f>
        <v/>
      </c>
      <c r="NU325" s="347" t="str" cm="1">
        <f t="array" ref="NU325">IF($ND325=0,"",(IFERROR( (IFERROR($ND325/FRACAS!$AY$1*60,0) - SUMPRODUCT( (FRACAS!$K$5:$K$9999=NU$2) * IFERROR(FRACAS!$AN$5:$AN$9999,0) ) ) / IFERROR($ND325/FRACAS!$AY$1*60,0), 1 )))</f>
        <v/>
      </c>
      <c r="NV325" s="347" t="str" cm="1">
        <f t="array" ref="NV325">IF($ND325=0,"",(IFERROR( (IFERROR($ND325/FRACAS!$AY$1*60,0) - SUMPRODUCT( (FRACAS!$K$5:$K$9999=NV$2) * IFERROR(FRACAS!$AN$5:$AN$9999,0) ) ) / IFERROR($ND325/FRACAS!$AY$1*60,0), 1 )))</f>
        <v/>
      </c>
      <c r="NW325" s="347" t="str" cm="1">
        <f t="array" ref="NW325">IF($ND325=0,"",(IFERROR( (IFERROR($ND325/FRACAS!$AY$1*60,0) - SUMPRODUCT( (FRACAS!$K$5:$K$9999=NW$2) * IFERROR(FRACAS!$AN$5:$AN$9999,0) ) ) / IFERROR($ND325/FRACAS!$AY$1*60,0), 1 )))</f>
        <v/>
      </c>
      <c r="NX325" s="347" t="str" cm="1">
        <f t="array" ref="NX325">IF($ND325=0,"",(IFERROR( (IFERROR($ND325/FRACAS!$AY$1*60,0) - SUMPRODUCT( (FRACAS!$K$5:$K$9999=NX$2) * IFERROR(FRACAS!$AN$5:$AN$9999,0) ) ) / IFERROR($ND325/FRACAS!$AY$1*60,0), 1 )))</f>
        <v/>
      </c>
      <c r="NY325" s="347" t="str" cm="1">
        <f t="array" ref="NY325">IF($ND325=0,"",(IFERROR( (IFERROR($ND325/FRACAS!$AY$1*60,0) - SUMPRODUCT( (FRACAS!$K$5:$K$9999=NY$2) * IFERROR(FRACAS!$AN$5:$AN$9999,0) ) ) / IFERROR($ND325/FRACAS!$AY$1*60,0), 1 )))</f>
        <v/>
      </c>
      <c r="NZ325" s="347" t="str" cm="1">
        <f t="array" ref="NZ325">IF($ND325=0,"",(IFERROR( (IFERROR($ND325/FRACAS!$AY$1*60,0) - SUMPRODUCT( (FRACAS!$K$5:$K$9999=NZ$2) * IFERROR(FRACAS!$AN$5:$AN$9999,0) ) ) / IFERROR($ND325/FRACAS!$AY$1*60,0), 1 )))</f>
        <v/>
      </c>
      <c r="OA325" s="347" t="str" cm="1">
        <f t="array" ref="OA325">IF($ND325=0,"",(IFERROR( (IFERROR($ND325/FRACAS!$AY$1*60,0) - SUMPRODUCT( (FRACAS!$K$5:$K$9999=OA$2) * IFERROR(FRACAS!$AN$5:$AN$9999,0) ) ) / IFERROR($ND325/FRACAS!$AY$1*60,0), 1 )))</f>
        <v/>
      </c>
      <c r="OB325" s="347" t="str" cm="1">
        <f t="array" ref="OB325">IF($ND325=0,"",(IFERROR( (IFERROR($ND325/FRACAS!$AY$1*60,0) - SUMPRODUCT( (FRACAS!$K$5:$K$9999=OB$2) * IFERROR(FRACAS!$AN$5:$AN$9999,0) ) ) / IFERROR($ND325/FRACAS!$AY$1*60,0), 1 )))</f>
        <v/>
      </c>
      <c r="OC325" s="347" t="str" cm="1">
        <f t="array" ref="OC325">IF($ND325=0,"",(IFERROR( (IFERROR($ND325/FRACAS!$AY$1*60,0) - SUMPRODUCT( (FRACAS!$K$5:$K$9999=OC$2) * IFERROR(FRACAS!$AN$5:$AN$9999,0) ) ) / IFERROR($ND325/FRACAS!$AY$1*60,0), 1 )))</f>
        <v/>
      </c>
      <c r="OD325" s="347" t="str" cm="1">
        <f t="array" ref="OD325">IF($ND325=0,"",(IFERROR( (IFERROR($ND325/FRACAS!$AY$1*60,0) - SUMPRODUCT( (FRACAS!$K$5:$K$9999=OD$2) * IFERROR(FRACAS!$AN$5:$AN$9999,0) ) ) / IFERROR($ND325/FRACAS!$AY$1*60,0), 1 )))</f>
        <v/>
      </c>
      <c r="OE325" s="347" t="str" cm="1">
        <f t="array" ref="OE325">IF($ND325=0,"",(IFERROR( (IFERROR($ND325/FRACAS!$AY$1*60,0) - SUMPRODUCT( (FRACAS!$K$5:$K$9999=OE$2) * IFERROR(FRACAS!$AN$5:$AN$9999,0) ) ) / IFERROR($ND325/FRACAS!$AY$1*60,0), 1 )))</f>
        <v/>
      </c>
      <c r="OF325" s="347" t="str" cm="1">
        <f t="array" ref="OF325">IF($ND325=0,"",(IFERROR( (IFERROR($ND325/FRACAS!$AY$1*60,0) - SUMPRODUCT( (FRACAS!$K$5:$K$9999=OF$2) * IFERROR(FRACAS!$AN$5:$AN$9999,0) ) ) / IFERROR($ND325/FRACAS!$AY$1*60,0), 1 )))</f>
        <v/>
      </c>
      <c r="OG325" s="347" t="str" cm="1">
        <f t="array" ref="OG325">IF($ND325=0,"",(IFERROR( (IFERROR($ND325/FRACAS!$AY$1*60,0) - SUMPRODUCT( (FRACAS!$K$5:$K$9999=OG$2) * IFERROR(FRACAS!$AN$5:$AN$9999,0) ) ) / IFERROR($ND325/FRACAS!$AY$1*60,0), 1 )))</f>
        <v/>
      </c>
      <c r="OH325" s="347" t="str" cm="1">
        <f t="array" ref="OH325">IF($ND325=0,"",(IFERROR( (IFERROR($ND325/FRACAS!$AY$1*60,0) - SUMPRODUCT( (FRACAS!$K$5:$K$9999=OH$2) * IFERROR(FRACAS!$AN$5:$AN$9999,0) ) ) / IFERROR($ND325/FRACAS!$AY$1*60,0), 1 )))</f>
        <v/>
      </c>
      <c r="OI325" s="347" t="str" cm="1">
        <f t="array" ref="OI325">IF($ND325=0,"",(IFERROR( (IFERROR($ND325/FRACAS!$AY$1*60,0) - SUMPRODUCT( (FRACAS!$K$5:$K$9999=OI$2) * IFERROR(FRACAS!$AN$5:$AN$9999,0) ) ) / IFERROR($ND325/FRACAS!$AY$1*60,0), 1 )))</f>
        <v/>
      </c>
      <c r="OJ325" s="347" t="str" cm="1">
        <f t="array" ref="OJ325">IF($ND325=0,"",(IFERROR( (IFERROR($ND325/FRACAS!$AY$1*60,0) - SUMPRODUCT( (FRACAS!$K$5:$K$9999=OJ$2) * IFERROR(FRACAS!$AN$5:$AN$9999,0) ) ) / IFERROR($ND325/FRACAS!$AY$1*60,0), 1 )))</f>
        <v/>
      </c>
      <c r="OK325" s="347" t="str" cm="1">
        <f t="array" ref="OK325">IF($ND325=0,"",(IFERROR( (IFERROR($ND325/FRACAS!$AY$1*60,0) - SUMPRODUCT( (FRACAS!$K$5:$K$9999=OK$2) * IFERROR(FRACAS!$AN$5:$AN$9999,0) ) ) / IFERROR($ND325/FRACAS!$AY$1*60,0), 1 )))</f>
        <v/>
      </c>
      <c r="OL325" s="347" t="str" cm="1">
        <f t="array" ref="OL325">IF($ND325=0,"",(IFERROR( (IFERROR($ND325/FRACAS!$AY$1*60,0) - SUMPRODUCT( (FRACAS!$K$5:$K$9999=OL$2) * IFERROR(FRACAS!$AN$5:$AN$9999,0) ) ) / IFERROR($ND325/FRACAS!$AY$1*60,0), 1 )))</f>
        <v/>
      </c>
      <c r="OM325" s="347" t="str" cm="1">
        <f t="array" ref="OM325">IF($ND325=0,"",(IFERROR( (IFERROR($ND325/FRACAS!$AY$1*60,0) - SUMPRODUCT( (FRACAS!$K$5:$K$9999=OM$2) * IFERROR(FRACAS!$AN$5:$AN$9999,0) ) ) / IFERROR($ND325/FRACAS!$AY$1*60,0), 1 )))</f>
        <v/>
      </c>
      <c r="ON325" s="347" t="str" cm="1">
        <f t="array" ref="ON325">IF($ND325=0,"",(IFERROR( (IFERROR($ND325/FRACAS!$AY$1*60,0) - SUMPRODUCT( (FRACAS!$K$5:$K$9999=ON$2) * IFERROR(FRACAS!$AN$5:$AN$9999,0) ) ) / IFERROR($ND325/FRACAS!$AY$1*60,0), 1 )))</f>
        <v/>
      </c>
    </row>
    <row r="326" spans="2:404" ht="15" customHeight="1">
      <c r="B326" s="301" t="s">
        <v>224</v>
      </c>
      <c r="C326" s="302">
        <v>47508</v>
      </c>
      <c r="D326" s="279"/>
      <c r="E326" s="279"/>
      <c r="F326" s="279"/>
      <c r="G326" s="279"/>
      <c r="H326" s="279"/>
      <c r="I326" s="279"/>
      <c r="J326" s="279"/>
      <c r="K326" s="279"/>
      <c r="L326" s="279"/>
      <c r="M326" s="280"/>
      <c r="N326" s="305"/>
      <c r="O326" s="279"/>
      <c r="P326" s="279"/>
      <c r="Q326" s="279"/>
      <c r="R326" s="279"/>
      <c r="S326" s="279"/>
      <c r="T326" s="279"/>
      <c r="U326" s="279"/>
      <c r="V326" s="279"/>
      <c r="W326" s="279"/>
      <c r="X326" s="279"/>
      <c r="Y326" s="279"/>
      <c r="Z326" s="279"/>
      <c r="AA326" s="279"/>
      <c r="AB326" s="279"/>
      <c r="AC326" s="279"/>
      <c r="AD326" s="279"/>
      <c r="AE326" s="279"/>
      <c r="AF326" s="279"/>
      <c r="AG326" s="279"/>
      <c r="AH326" s="279"/>
      <c r="AI326" s="279"/>
      <c r="AJ326" s="279"/>
      <c r="AK326" s="279"/>
      <c r="AL326" s="279"/>
      <c r="AM326" s="279"/>
      <c r="AN326" s="279"/>
      <c r="AO326" s="279"/>
      <c r="AP326" s="279"/>
      <c r="AQ326" s="279"/>
      <c r="AR326" s="279"/>
      <c r="AS326" s="279"/>
      <c r="AT326" s="279"/>
      <c r="AU326" s="279"/>
      <c r="AV326" s="279"/>
      <c r="AW326" s="279"/>
      <c r="AX326" s="279"/>
      <c r="AY326" s="279"/>
      <c r="AZ326" s="279"/>
      <c r="BA326" s="280"/>
      <c r="BB326" s="266"/>
      <c r="BD326" s="352"/>
      <c r="BE326" s="352"/>
      <c r="BF326" s="352"/>
      <c r="BG326" s="352"/>
      <c r="BH326" s="352"/>
      <c r="BI326" s="352"/>
      <c r="BJ326" s="352"/>
      <c r="BK326" s="352"/>
      <c r="BL326" s="352"/>
      <c r="BM326" s="352"/>
      <c r="BN326" s="352"/>
      <c r="BO326" s="352"/>
      <c r="BP326" s="352"/>
      <c r="BQ326" s="352"/>
      <c r="BR326" s="352"/>
      <c r="BS326" s="352"/>
      <c r="BT326" s="352"/>
      <c r="BU326" s="352"/>
      <c r="BV326" s="352"/>
      <c r="BW326" s="352"/>
      <c r="BX326" s="352"/>
      <c r="BY326" s="352"/>
      <c r="BZ326" s="352"/>
      <c r="CA326" s="352"/>
      <c r="CB326" s="352"/>
      <c r="CC326" s="352"/>
      <c r="CD326" s="352"/>
      <c r="CE326" s="352"/>
      <c r="CF326" s="352"/>
      <c r="CG326" s="352"/>
      <c r="CH326" s="352"/>
      <c r="CI326" s="352"/>
      <c r="CJ326" s="352"/>
      <c r="CK326" s="352"/>
      <c r="CL326" s="352"/>
      <c r="CM326" s="352"/>
      <c r="CN326" s="352"/>
      <c r="CO326" s="352"/>
      <c r="CP326" s="352"/>
      <c r="CQ326" s="352"/>
      <c r="CR326" s="352"/>
      <c r="CS326" s="352"/>
      <c r="CT326" s="352"/>
      <c r="CU326" s="352"/>
      <c r="CV326" s="352"/>
      <c r="CW326" s="352"/>
      <c r="CX326" s="352"/>
      <c r="CY326" s="352"/>
      <c r="CZ326" s="352"/>
      <c r="DA326" s="352"/>
      <c r="DC326" s="266">
        <f t="shared" si="29"/>
        <v>0</v>
      </c>
      <c r="DD326" s="302" t="str">
        <f t="shared" si="30"/>
        <v/>
      </c>
      <c r="DE326" s="328" t="str">
        <f>IF(D326&gt; 0,(COUNTIFS(FRACAS!$B$5:$B$9997, D$4, FRACAS!$D$5:$D$9997, "&lt;="&amp;D326)), "" )</f>
        <v/>
      </c>
      <c r="DF326" s="282" t="str">
        <f>IF(E326&gt; 0,(COUNTIFS(FRACAS!$B$5:$B$9997, E$4, FRACAS!$D$5:$D$9997, "&lt;="&amp;E326)), "" )</f>
        <v/>
      </c>
      <c r="DG326" s="282" t="str">
        <f>IF(F326&gt; 0,(COUNTIFS(FRACAS!$B$5:$B$9997, F$4, FRACAS!$D$5:$D$9997, "&lt;="&amp;F326)), "" )</f>
        <v/>
      </c>
      <c r="DH326" s="282" t="str">
        <f>IF(G326&gt; 0,(COUNTIFS(FRACAS!$B$5:$B$9997, G$4, FRACAS!$D$5:$D$9997, "&lt;="&amp;G326)), "" )</f>
        <v/>
      </c>
      <c r="DI326" s="282" t="str">
        <f>IF(H326&gt; 0,(COUNTIFS(FRACAS!$B$5:$B$9997, H$4, FRACAS!$D$5:$D$9997, "&lt;="&amp;H326)), "" )</f>
        <v/>
      </c>
      <c r="DJ326" s="282" t="str">
        <f>IF(I326&gt; 0,(COUNTIFS(FRACAS!$B$5:$B$9997, I$4, FRACAS!$D$5:$D$9997, "&lt;="&amp;I326)), "" )</f>
        <v/>
      </c>
      <c r="DK326" s="282" t="str">
        <f>IF(J326&gt; 0,(COUNTIFS(FRACAS!$B$5:$B$9997, J$4, FRACAS!$D$5:$D$9997, "&lt;="&amp;J326)), "" )</f>
        <v/>
      </c>
      <c r="DL326" s="282" t="str">
        <f>IF(K326&gt; 0,(COUNTIFS(FRACAS!$B$5:$B$9997, K$4, FRACAS!$D$5:$D$9997, "&lt;="&amp;K326)), "" )</f>
        <v/>
      </c>
      <c r="DM326" s="282" t="str">
        <f>IF(L326&gt; 0,(COUNTIFS(FRACAS!$B$5:$B$9997, L$4, FRACAS!$D$5:$D$9997, "&lt;="&amp;L326)), "" )</f>
        <v/>
      </c>
      <c r="DN326" s="282" t="str">
        <f>IF(M326&gt; 0,(COUNTIFS(FRACAS!$B$5:$B$9997, M$4, FRACAS!$D$5:$D$9997, "&lt;="&amp;M326)), "" )</f>
        <v/>
      </c>
      <c r="DO326" s="308"/>
      <c r="DP326" s="276"/>
      <c r="DQ326" s="276"/>
      <c r="DR326" s="276"/>
      <c r="DS326" s="276"/>
      <c r="DT326" s="276"/>
      <c r="DU326" s="276"/>
      <c r="DV326" s="276"/>
      <c r="DW326" s="276"/>
      <c r="DX326" s="276"/>
      <c r="DY326" s="276"/>
      <c r="DZ326" s="276"/>
      <c r="EA326" s="276"/>
      <c r="EB326" s="276"/>
      <c r="EC326" s="276"/>
      <c r="ED326" s="276"/>
      <c r="EE326" s="276"/>
      <c r="EF326" s="276"/>
      <c r="EG326" s="276"/>
      <c r="EH326" s="276"/>
      <c r="EI326" s="276"/>
      <c r="EJ326" s="276"/>
      <c r="EK326" s="276"/>
      <c r="EL326" s="276"/>
      <c r="EM326" s="276"/>
      <c r="EN326" s="276"/>
      <c r="EO326" s="276"/>
      <c r="EP326" s="276"/>
      <c r="EQ326" s="276"/>
      <c r="ER326" s="276"/>
      <c r="ES326" s="276"/>
      <c r="ET326" s="276"/>
      <c r="EU326" s="276"/>
      <c r="EV326" s="276"/>
      <c r="EW326" s="276"/>
      <c r="EX326" s="276"/>
      <c r="EY326" s="276"/>
      <c r="EZ326" s="276"/>
      <c r="FA326" s="276"/>
      <c r="FB326" s="277"/>
      <c r="JN326" s="310"/>
      <c r="JO326" s="309"/>
      <c r="JP326" s="309"/>
      <c r="JQ326" s="309"/>
      <c r="JR326" s="309"/>
      <c r="JS326" s="309"/>
      <c r="JT326" s="309"/>
      <c r="JU326" s="309"/>
      <c r="JV326" s="309"/>
      <c r="JW326" s="309"/>
      <c r="JX326" s="309"/>
      <c r="JY326" s="309"/>
      <c r="JZ326" s="309"/>
      <c r="KA326" s="309"/>
      <c r="KB326" s="309"/>
      <c r="KC326" s="309"/>
      <c r="KD326" s="309"/>
      <c r="KE326" s="309"/>
      <c r="KF326" s="309"/>
      <c r="KG326" s="309"/>
      <c r="KH326" s="309"/>
      <c r="KI326" s="309"/>
      <c r="KJ326" s="309"/>
      <c r="KK326" s="309"/>
      <c r="KL326" s="309"/>
      <c r="KM326" s="309"/>
      <c r="KN326" s="309"/>
      <c r="KO326" s="309"/>
      <c r="KP326" s="309"/>
      <c r="KQ326" s="309"/>
      <c r="KR326" s="309"/>
      <c r="KS326" s="309"/>
      <c r="KT326" s="309"/>
      <c r="KU326" s="309"/>
      <c r="KV326" s="309"/>
      <c r="KW326" s="309"/>
      <c r="KX326" s="309"/>
      <c r="KY326" s="309"/>
      <c r="KZ326" s="309"/>
      <c r="LA326" s="309"/>
      <c r="LC326" s="302" t="str">
        <f t="shared" ref="LC326:LC374" si="32">DD326</f>
        <v/>
      </c>
      <c r="LD326" s="354" t="str" cm="1">
        <f t="array" ref="LD326">IFERROR(
    (((D326/FRACAS!$AY$1)*60))
    /
    (((D326/FRACAS!$AY$1)*60) + SUMPRODUCT((FRACAS!$B$5:$B$9997=D$4)*(FRACAS!$D$5:$D$9997&lt;=D326)*(IFERROR(FRACAS!$AM$5:$AM$9997,0)))
    ),"")</f>
        <v/>
      </c>
      <c r="LE326" s="354" t="str" cm="1">
        <f t="array" ref="LE326">IFERROR(
    (((E326/FRACAS!$AY$1)*60))
    /
    (((E326/FRACAS!$AY$1)*60) + SUMPRODUCT((FRACAS!$B$5:$B$9997=E$4)*(FRACAS!$D$5:$D$9997&lt;=E326)*(IFERROR(FRACAS!$AM$5:$AM$9997,0)))
    ),"")</f>
        <v/>
      </c>
      <c r="LF326" s="354" t="str" cm="1">
        <f t="array" ref="LF326">IFERROR(
    (((F326/FRACAS!$AY$1)*60))
    /
    (((F326/FRACAS!$AY$1)*60) + SUMPRODUCT((FRACAS!$B$5:$B$9997=F$4)*(FRACAS!$D$5:$D$9997&lt;=F326)*(IFERROR(FRACAS!$AM$5:$AM$9997,0)))
    ),"")</f>
        <v/>
      </c>
      <c r="LG326" s="354" t="str" cm="1">
        <f t="array" ref="LG326">IFERROR(
    (((G326/FRACAS!$AY$1)*60))
    /
    (((G326/FRACAS!$AY$1)*60) + SUMPRODUCT((FRACAS!$B$5:$B$9997=G$4)*(FRACAS!$D$5:$D$9997&lt;=G326)*(IFERROR(FRACAS!$AM$5:$AM$9997,0)))
    ),"")</f>
        <v/>
      </c>
      <c r="LH326" s="354" t="str" cm="1">
        <f t="array" ref="LH326">IFERROR(
    (((H326/FRACAS!$AY$1)*60))
    /
    (((H326/FRACAS!$AY$1)*60) + SUMPRODUCT((FRACAS!$B$5:$B$9997=H$4)*(FRACAS!$D$5:$D$9997&lt;=H326)*(IFERROR(FRACAS!$AM$5:$AM$9997,0)))
    ),"")</f>
        <v/>
      </c>
      <c r="LI326" s="354" t="str" cm="1">
        <f t="array" ref="LI326">IFERROR(
    (((I326/FRACAS!$AY$1)*60))
    /
    (((I326/FRACAS!$AY$1)*60) + SUMPRODUCT((FRACAS!$B$5:$B$9997=I$4)*(FRACAS!$D$5:$D$9997&lt;=I326)*(IFERROR(FRACAS!$AM$5:$AM$9997,0)))
    ),"")</f>
        <v/>
      </c>
      <c r="LJ326" s="354" t="str" cm="1">
        <f t="array" ref="LJ326">IFERROR(
    (((J326/FRACAS!$AY$1)*60))
    /
    (((J326/FRACAS!$AY$1)*60) + SUMPRODUCT((FRACAS!$B$5:$B$9997=J$4)*(FRACAS!$D$5:$D$9997&lt;=J326)*(IFERROR(FRACAS!$AM$5:$AM$9997,0)))
    ),"")</f>
        <v/>
      </c>
      <c r="LK326" s="354" t="str" cm="1">
        <f t="array" ref="LK326">IFERROR(
    (((K326/FRACAS!$AY$1)*60))
    /
    (((K326/FRACAS!$AY$1)*60) + SUMPRODUCT((FRACAS!$B$5:$B$9997=K$4)*(FRACAS!$D$5:$D$9997&lt;=K326)*(IFERROR(FRACAS!$AM$5:$AM$9997,0)))
    ),"")</f>
        <v/>
      </c>
      <c r="LL326" s="354" t="str" cm="1">
        <f t="array" ref="LL326">IFERROR(
    (((L326/FRACAS!$AY$1)*60))
    /
    (((L326/FRACAS!$AY$1)*60) + SUMPRODUCT((FRACAS!$B$5:$B$9997=L$4)*(FRACAS!$D$5:$D$9997&lt;=L326)*(IFERROR(FRACAS!$AM$5:$AM$9997,0)))
    ),"")</f>
        <v/>
      </c>
      <c r="LM326" s="354" t="str" cm="1">
        <f t="array" ref="LM326">IFERROR(
    (((M326/FRACAS!$AY$1)*60))
    /
    (((M326/FRACAS!$AY$1)*60) + SUMPRODUCT((FRACAS!$B$5:$B$9997=M$4)*(FRACAS!$D$5:$D$9997&lt;=M326)*(IFERROR(FRACAS!$AM$5:$AM$9997,0)))
    ),"")</f>
        <v/>
      </c>
      <c r="LN326" s="308"/>
      <c r="LO326" s="276"/>
      <c r="LP326" s="276"/>
      <c r="LQ326" s="276"/>
      <c r="LR326" s="276"/>
      <c r="LS326" s="276"/>
      <c r="LT326" s="276"/>
      <c r="LU326" s="276"/>
      <c r="LV326" s="276"/>
      <c r="LW326" s="276"/>
      <c r="LX326" s="276"/>
      <c r="LY326" s="276"/>
      <c r="LZ326" s="276"/>
      <c r="MA326" s="276"/>
      <c r="MB326" s="276"/>
      <c r="MC326" s="276"/>
      <c r="MD326" s="276"/>
      <c r="ME326" s="276"/>
      <c r="MF326" s="276"/>
      <c r="MG326" s="276"/>
      <c r="MH326" s="276"/>
      <c r="MI326" s="276"/>
      <c r="MJ326" s="276"/>
      <c r="MK326" s="276"/>
      <c r="ML326" s="276"/>
      <c r="MM326" s="276"/>
      <c r="MN326" s="276"/>
      <c r="MO326" s="276"/>
      <c r="MP326" s="276"/>
      <c r="MQ326" s="276"/>
      <c r="MR326" s="276"/>
      <c r="MS326" s="276"/>
      <c r="MT326" s="276"/>
      <c r="MU326" s="276"/>
      <c r="MV326" s="276"/>
      <c r="MW326" s="276"/>
      <c r="MX326" s="276"/>
      <c r="MY326" s="276"/>
      <c r="MZ326" s="276"/>
      <c r="NA326" s="277"/>
      <c r="ND326" s="345">
        <f t="shared" ref="ND326:ND374" si="33">SUM(D326:M326)</f>
        <v>0</v>
      </c>
      <c r="NE326" s="346" t="str">
        <f t="shared" si="31"/>
        <v/>
      </c>
      <c r="NF326" s="347" t="str" cm="1">
        <f t="array" ref="NF326">IF($ND326=0,"",(IFERROR( (IFERROR($ND326/FRACAS!$AY$1*60,0) - SUMPRODUCT( (FRACAS!$K$5:$K$9999=NF$2) * IFERROR(FRACAS!$AN$5:$AN$9999,0) ) ) / IFERROR($ND326/FRACAS!$AY$1*60,0), 1 )))</f>
        <v/>
      </c>
      <c r="NG326" s="347" t="str" cm="1">
        <f t="array" ref="NG326">IF($ND326=0,"",(IFERROR( (IFERROR($ND326/FRACAS!$AY$1*60,0) - SUMPRODUCT( (FRACAS!$K$5:$K$9999=NG$2) * IFERROR(FRACAS!$AN$5:$AN$9999,0) ) ) / IFERROR($ND326/FRACAS!$AY$1*60,0), 1 )))</f>
        <v/>
      </c>
      <c r="NH326" s="347" t="str" cm="1">
        <f t="array" ref="NH326">IF($ND326=0,"",(IFERROR( (IFERROR($ND326/FRACAS!$AY$1*60,0) - SUMPRODUCT( (FRACAS!$K$5:$K$9999=NH$2) * IFERROR(FRACAS!$AN$5:$AN$9999,0) ) ) / IFERROR($ND326/FRACAS!$AY$1*60,0), 1 )))</f>
        <v/>
      </c>
      <c r="NI326" s="347" t="str" cm="1">
        <f t="array" ref="NI326">IF($ND326=0,"",(IFERROR( (IFERROR($ND326/FRACAS!$AY$1*60,0) - SUMPRODUCT( (FRACAS!$K$5:$K$9999=NI$2) * IFERROR(FRACAS!$AN$5:$AN$9999,0) ) ) / IFERROR($ND326/FRACAS!$AY$1*60,0), 1 )))</f>
        <v/>
      </c>
      <c r="NJ326" s="347" t="str" cm="1">
        <f t="array" ref="NJ326">IF($ND326=0,"",(IFERROR( (IFERROR($ND326/FRACAS!$AY$1*60,0) - SUMPRODUCT( (FRACAS!$K$5:$K$9999=NJ$2) * IFERROR(FRACAS!$AN$5:$AN$9999,0) ) ) / IFERROR($ND326/FRACAS!$AY$1*60,0), 1 )))</f>
        <v/>
      </c>
      <c r="NK326" s="347" t="str" cm="1">
        <f t="array" ref="NK326">IF($ND326=0,"",(IFERROR( (IFERROR($ND326/FRACAS!$AY$1*60,0) - SUMPRODUCT( (FRACAS!$K$5:$K$9999=NK$2) * IFERROR(FRACAS!$AN$5:$AN$9999,0) ) ) / IFERROR($ND326/FRACAS!$AY$1*60,0), 1 )))</f>
        <v/>
      </c>
      <c r="NL326" s="347" t="str" cm="1">
        <f t="array" ref="NL326">IF($ND326=0,"",(IFERROR( (IFERROR($ND326/FRACAS!$AY$1*60,0) - SUMPRODUCT( (FRACAS!$K$5:$K$9999=NL$2) * IFERROR(FRACAS!$AN$5:$AN$9999,0) ) ) / IFERROR($ND326/FRACAS!$AY$1*60,0), 1 )))</f>
        <v/>
      </c>
      <c r="NM326" s="347" t="str" cm="1">
        <f t="array" ref="NM326">IF($ND326=0,"",(IFERROR( (IFERROR($ND326/FRACAS!$AY$1*60,0) - SUMPRODUCT( (FRACAS!$K$5:$K$9999=NM$2) * IFERROR(FRACAS!$AN$5:$AN$9999,0) ) ) / IFERROR($ND326/FRACAS!$AY$1*60,0), 1 )))</f>
        <v/>
      </c>
      <c r="NN326" s="347" t="str" cm="1">
        <f t="array" ref="NN326">IF($ND326=0,"",(IFERROR( (IFERROR($ND326/FRACAS!$AY$1*60,0) - SUMPRODUCT( (FRACAS!$K$5:$K$9999=NN$2) * IFERROR(FRACAS!$AN$5:$AN$9999,0) ) ) / IFERROR($ND326/FRACAS!$AY$1*60,0), 1 )))</f>
        <v/>
      </c>
      <c r="NO326" s="347" t="str" cm="1">
        <f t="array" ref="NO326">IF($ND326=0,"",(IFERROR( (IFERROR($ND326/FRACAS!$AY$1*60,0) - SUMPRODUCT( (FRACAS!$K$5:$K$9999=NO$2) * IFERROR(FRACAS!$AN$5:$AN$9999,0) ) ) / IFERROR($ND326/FRACAS!$AY$1*60,0), 1 )))</f>
        <v/>
      </c>
      <c r="NP326" s="347" t="str" cm="1">
        <f t="array" ref="NP326">IF($ND326=0,"",(IFERROR( (IFERROR($ND326/FRACAS!$AY$1*60,0) - SUMPRODUCT( (FRACAS!$K$5:$K$9999=NP$2) * IFERROR(FRACAS!$AN$5:$AN$9999,0) ) ) / IFERROR($ND326/FRACAS!$AY$1*60,0), 1 )))</f>
        <v/>
      </c>
      <c r="NQ326" s="347" t="str" cm="1">
        <f t="array" ref="NQ326">IF($ND326=0,"",(IFERROR( (IFERROR($ND326/FRACAS!$AY$1*60,0) - SUMPRODUCT( (FRACAS!$K$5:$K$9999=NQ$2) * IFERROR(FRACAS!$AN$5:$AN$9999,0) ) ) / IFERROR($ND326/FRACAS!$AY$1*60,0), 1 )))</f>
        <v/>
      </c>
      <c r="NR326" s="347" t="str" cm="1">
        <f t="array" ref="NR326">IF($ND326=0,"",(IFERROR( (IFERROR($ND326/FRACAS!$AY$1*60,0) - SUMPRODUCT( (FRACAS!$K$5:$K$9999=NR$2) * IFERROR(FRACAS!$AN$5:$AN$9999,0) ) ) / IFERROR($ND326/FRACAS!$AY$1*60,0), 1 )))</f>
        <v/>
      </c>
      <c r="NS326" s="347" t="str" cm="1">
        <f t="array" ref="NS326">IF($ND326=0,"",(IFERROR( (IFERROR($ND326/FRACAS!$AY$1*60,0) - SUMPRODUCT( (FRACAS!$K$5:$K$9999=NS$2) * IFERROR(FRACAS!$AN$5:$AN$9999,0) ) ) / IFERROR($ND326/FRACAS!$AY$1*60,0), 1 )))</f>
        <v/>
      </c>
      <c r="NT326" s="347" t="str" cm="1">
        <f t="array" ref="NT326">IF($ND326=0,"",(IFERROR( (IFERROR($ND326/FRACAS!$AY$1*60,0) - SUMPRODUCT( (FRACAS!$K$5:$K$9999=NT$2) * IFERROR(FRACAS!$AN$5:$AN$9999,0) ) ) / IFERROR($ND326/FRACAS!$AY$1*60,0), 1 )))</f>
        <v/>
      </c>
      <c r="NU326" s="347" t="str" cm="1">
        <f t="array" ref="NU326">IF($ND326=0,"",(IFERROR( (IFERROR($ND326/FRACAS!$AY$1*60,0) - SUMPRODUCT( (FRACAS!$K$5:$K$9999=NU$2) * IFERROR(FRACAS!$AN$5:$AN$9999,0) ) ) / IFERROR($ND326/FRACAS!$AY$1*60,0), 1 )))</f>
        <v/>
      </c>
      <c r="NV326" s="347" t="str" cm="1">
        <f t="array" ref="NV326">IF($ND326=0,"",(IFERROR( (IFERROR($ND326/FRACAS!$AY$1*60,0) - SUMPRODUCT( (FRACAS!$K$5:$K$9999=NV$2) * IFERROR(FRACAS!$AN$5:$AN$9999,0) ) ) / IFERROR($ND326/FRACAS!$AY$1*60,0), 1 )))</f>
        <v/>
      </c>
      <c r="NW326" s="347" t="str" cm="1">
        <f t="array" ref="NW326">IF($ND326=0,"",(IFERROR( (IFERROR($ND326/FRACAS!$AY$1*60,0) - SUMPRODUCT( (FRACAS!$K$5:$K$9999=NW$2) * IFERROR(FRACAS!$AN$5:$AN$9999,0) ) ) / IFERROR($ND326/FRACAS!$AY$1*60,0), 1 )))</f>
        <v/>
      </c>
      <c r="NX326" s="347" t="str" cm="1">
        <f t="array" ref="NX326">IF($ND326=0,"",(IFERROR( (IFERROR($ND326/FRACAS!$AY$1*60,0) - SUMPRODUCT( (FRACAS!$K$5:$K$9999=NX$2) * IFERROR(FRACAS!$AN$5:$AN$9999,0) ) ) / IFERROR($ND326/FRACAS!$AY$1*60,0), 1 )))</f>
        <v/>
      </c>
      <c r="NY326" s="347" t="str" cm="1">
        <f t="array" ref="NY326">IF($ND326=0,"",(IFERROR( (IFERROR($ND326/FRACAS!$AY$1*60,0) - SUMPRODUCT( (FRACAS!$K$5:$K$9999=NY$2) * IFERROR(FRACAS!$AN$5:$AN$9999,0) ) ) / IFERROR($ND326/FRACAS!$AY$1*60,0), 1 )))</f>
        <v/>
      </c>
      <c r="NZ326" s="347" t="str" cm="1">
        <f t="array" ref="NZ326">IF($ND326=0,"",(IFERROR( (IFERROR($ND326/FRACAS!$AY$1*60,0) - SUMPRODUCT( (FRACAS!$K$5:$K$9999=NZ$2) * IFERROR(FRACAS!$AN$5:$AN$9999,0) ) ) / IFERROR($ND326/FRACAS!$AY$1*60,0), 1 )))</f>
        <v/>
      </c>
      <c r="OA326" s="347" t="str" cm="1">
        <f t="array" ref="OA326">IF($ND326=0,"",(IFERROR( (IFERROR($ND326/FRACAS!$AY$1*60,0) - SUMPRODUCT( (FRACAS!$K$5:$K$9999=OA$2) * IFERROR(FRACAS!$AN$5:$AN$9999,0) ) ) / IFERROR($ND326/FRACAS!$AY$1*60,0), 1 )))</f>
        <v/>
      </c>
      <c r="OB326" s="347" t="str" cm="1">
        <f t="array" ref="OB326">IF($ND326=0,"",(IFERROR( (IFERROR($ND326/FRACAS!$AY$1*60,0) - SUMPRODUCT( (FRACAS!$K$5:$K$9999=OB$2) * IFERROR(FRACAS!$AN$5:$AN$9999,0) ) ) / IFERROR($ND326/FRACAS!$AY$1*60,0), 1 )))</f>
        <v/>
      </c>
      <c r="OC326" s="347" t="str" cm="1">
        <f t="array" ref="OC326">IF($ND326=0,"",(IFERROR( (IFERROR($ND326/FRACAS!$AY$1*60,0) - SUMPRODUCT( (FRACAS!$K$5:$K$9999=OC$2) * IFERROR(FRACAS!$AN$5:$AN$9999,0) ) ) / IFERROR($ND326/FRACAS!$AY$1*60,0), 1 )))</f>
        <v/>
      </c>
      <c r="OD326" s="347" t="str" cm="1">
        <f t="array" ref="OD326">IF($ND326=0,"",(IFERROR( (IFERROR($ND326/FRACAS!$AY$1*60,0) - SUMPRODUCT( (FRACAS!$K$5:$K$9999=OD$2) * IFERROR(FRACAS!$AN$5:$AN$9999,0) ) ) / IFERROR($ND326/FRACAS!$AY$1*60,0), 1 )))</f>
        <v/>
      </c>
      <c r="OE326" s="347" t="str" cm="1">
        <f t="array" ref="OE326">IF($ND326=0,"",(IFERROR( (IFERROR($ND326/FRACAS!$AY$1*60,0) - SUMPRODUCT( (FRACAS!$K$5:$K$9999=OE$2) * IFERROR(FRACAS!$AN$5:$AN$9999,0) ) ) / IFERROR($ND326/FRACAS!$AY$1*60,0), 1 )))</f>
        <v/>
      </c>
      <c r="OF326" s="347" t="str" cm="1">
        <f t="array" ref="OF326">IF($ND326=0,"",(IFERROR( (IFERROR($ND326/FRACAS!$AY$1*60,0) - SUMPRODUCT( (FRACAS!$K$5:$K$9999=OF$2) * IFERROR(FRACAS!$AN$5:$AN$9999,0) ) ) / IFERROR($ND326/FRACAS!$AY$1*60,0), 1 )))</f>
        <v/>
      </c>
      <c r="OG326" s="347" t="str" cm="1">
        <f t="array" ref="OG326">IF($ND326=0,"",(IFERROR( (IFERROR($ND326/FRACAS!$AY$1*60,0) - SUMPRODUCT( (FRACAS!$K$5:$K$9999=OG$2) * IFERROR(FRACAS!$AN$5:$AN$9999,0) ) ) / IFERROR($ND326/FRACAS!$AY$1*60,0), 1 )))</f>
        <v/>
      </c>
      <c r="OH326" s="347" t="str" cm="1">
        <f t="array" ref="OH326">IF($ND326=0,"",(IFERROR( (IFERROR($ND326/FRACAS!$AY$1*60,0) - SUMPRODUCT( (FRACAS!$K$5:$K$9999=OH$2) * IFERROR(FRACAS!$AN$5:$AN$9999,0) ) ) / IFERROR($ND326/FRACAS!$AY$1*60,0), 1 )))</f>
        <v/>
      </c>
      <c r="OI326" s="347" t="str" cm="1">
        <f t="array" ref="OI326">IF($ND326=0,"",(IFERROR( (IFERROR($ND326/FRACAS!$AY$1*60,0) - SUMPRODUCT( (FRACAS!$K$5:$K$9999=OI$2) * IFERROR(FRACAS!$AN$5:$AN$9999,0) ) ) / IFERROR($ND326/FRACAS!$AY$1*60,0), 1 )))</f>
        <v/>
      </c>
      <c r="OJ326" s="347" t="str" cm="1">
        <f t="array" ref="OJ326">IF($ND326=0,"",(IFERROR( (IFERROR($ND326/FRACAS!$AY$1*60,0) - SUMPRODUCT( (FRACAS!$K$5:$K$9999=OJ$2) * IFERROR(FRACAS!$AN$5:$AN$9999,0) ) ) / IFERROR($ND326/FRACAS!$AY$1*60,0), 1 )))</f>
        <v/>
      </c>
      <c r="OK326" s="347" t="str" cm="1">
        <f t="array" ref="OK326">IF($ND326=0,"",(IFERROR( (IFERROR($ND326/FRACAS!$AY$1*60,0) - SUMPRODUCT( (FRACAS!$K$5:$K$9999=OK$2) * IFERROR(FRACAS!$AN$5:$AN$9999,0) ) ) / IFERROR($ND326/FRACAS!$AY$1*60,0), 1 )))</f>
        <v/>
      </c>
      <c r="OL326" s="347" t="str" cm="1">
        <f t="array" ref="OL326">IF($ND326=0,"",(IFERROR( (IFERROR($ND326/FRACAS!$AY$1*60,0) - SUMPRODUCT( (FRACAS!$K$5:$K$9999=OL$2) * IFERROR(FRACAS!$AN$5:$AN$9999,0) ) ) / IFERROR($ND326/FRACAS!$AY$1*60,0), 1 )))</f>
        <v/>
      </c>
      <c r="OM326" s="347" t="str" cm="1">
        <f t="array" ref="OM326">IF($ND326=0,"",(IFERROR( (IFERROR($ND326/FRACAS!$AY$1*60,0) - SUMPRODUCT( (FRACAS!$K$5:$K$9999=OM$2) * IFERROR(FRACAS!$AN$5:$AN$9999,0) ) ) / IFERROR($ND326/FRACAS!$AY$1*60,0), 1 )))</f>
        <v/>
      </c>
      <c r="ON326" s="347" t="str" cm="1">
        <f t="array" ref="ON326">IF($ND326=0,"",(IFERROR( (IFERROR($ND326/FRACAS!$AY$1*60,0) - SUMPRODUCT( (FRACAS!$K$5:$K$9999=ON$2) * IFERROR(FRACAS!$AN$5:$AN$9999,0) ) ) / IFERROR($ND326/FRACAS!$AY$1*60,0), 1 )))</f>
        <v/>
      </c>
    </row>
    <row r="327" spans="2:404" ht="15" customHeight="1">
      <c r="B327" s="301" t="s">
        <v>225</v>
      </c>
      <c r="C327" s="302">
        <v>47515</v>
      </c>
      <c r="D327" s="279"/>
      <c r="E327" s="279"/>
      <c r="F327" s="279"/>
      <c r="G327" s="279"/>
      <c r="H327" s="279"/>
      <c r="I327" s="279"/>
      <c r="J327" s="279"/>
      <c r="K327" s="279"/>
      <c r="L327" s="279"/>
      <c r="M327" s="280"/>
      <c r="N327" s="305"/>
      <c r="O327" s="279"/>
      <c r="P327" s="279"/>
      <c r="Q327" s="279"/>
      <c r="R327" s="279"/>
      <c r="S327" s="279"/>
      <c r="T327" s="279"/>
      <c r="U327" s="279"/>
      <c r="V327" s="279"/>
      <c r="W327" s="279"/>
      <c r="X327" s="279"/>
      <c r="Y327" s="279"/>
      <c r="Z327" s="279"/>
      <c r="AA327" s="279"/>
      <c r="AB327" s="279"/>
      <c r="AC327" s="279"/>
      <c r="AD327" s="279"/>
      <c r="AE327" s="279"/>
      <c r="AF327" s="279"/>
      <c r="AG327" s="279"/>
      <c r="AH327" s="279"/>
      <c r="AI327" s="279"/>
      <c r="AJ327" s="279"/>
      <c r="AK327" s="279"/>
      <c r="AL327" s="279"/>
      <c r="AM327" s="279"/>
      <c r="AN327" s="279"/>
      <c r="AO327" s="279"/>
      <c r="AP327" s="279"/>
      <c r="AQ327" s="279"/>
      <c r="AR327" s="279"/>
      <c r="AS327" s="279"/>
      <c r="AT327" s="279"/>
      <c r="AU327" s="279"/>
      <c r="AV327" s="279"/>
      <c r="AW327" s="279"/>
      <c r="AX327" s="279"/>
      <c r="AY327" s="279"/>
      <c r="AZ327" s="279"/>
      <c r="BA327" s="280"/>
      <c r="BB327" s="266"/>
      <c r="BD327" s="352"/>
      <c r="BE327" s="352"/>
      <c r="BF327" s="352"/>
      <c r="BG327" s="352"/>
      <c r="BH327" s="352"/>
      <c r="BI327" s="352"/>
      <c r="BJ327" s="352"/>
      <c r="BK327" s="352"/>
      <c r="BL327" s="352"/>
      <c r="BM327" s="352"/>
      <c r="BN327" s="352"/>
      <c r="BO327" s="352"/>
      <c r="BP327" s="352"/>
      <c r="BQ327" s="352"/>
      <c r="BR327" s="352"/>
      <c r="BS327" s="352"/>
      <c r="BT327" s="352"/>
      <c r="BU327" s="352"/>
      <c r="BV327" s="352"/>
      <c r="BW327" s="352"/>
      <c r="BX327" s="352"/>
      <c r="BY327" s="352"/>
      <c r="BZ327" s="352"/>
      <c r="CA327" s="352"/>
      <c r="CB327" s="352"/>
      <c r="CC327" s="352"/>
      <c r="CD327" s="352"/>
      <c r="CE327" s="352"/>
      <c r="CF327" s="352"/>
      <c r="CG327" s="352"/>
      <c r="CH327" s="352"/>
      <c r="CI327" s="352"/>
      <c r="CJ327" s="352"/>
      <c r="CK327" s="352"/>
      <c r="CL327" s="352"/>
      <c r="CM327" s="352"/>
      <c r="CN327" s="352"/>
      <c r="CO327" s="352"/>
      <c r="CP327" s="352"/>
      <c r="CQ327" s="352"/>
      <c r="CR327" s="352"/>
      <c r="CS327" s="352"/>
      <c r="CT327" s="352"/>
      <c r="CU327" s="352"/>
      <c r="CV327" s="352"/>
      <c r="CW327" s="352"/>
      <c r="CX327" s="352"/>
      <c r="CY327" s="352"/>
      <c r="CZ327" s="352"/>
      <c r="DA327" s="352"/>
      <c r="DC327" s="266">
        <f t="shared" si="29"/>
        <v>0</v>
      </c>
      <c r="DD327" s="302" t="str">
        <f t="shared" si="30"/>
        <v/>
      </c>
      <c r="DE327" s="328" t="str">
        <f>IF(D327&gt; 0,(COUNTIFS(FRACAS!$B$5:$B$9997, D$4, FRACAS!$D$5:$D$9997, "&lt;="&amp;D327)), "" )</f>
        <v/>
      </c>
      <c r="DF327" s="282" t="str">
        <f>IF(E327&gt; 0,(COUNTIFS(FRACAS!$B$5:$B$9997, E$4, FRACAS!$D$5:$D$9997, "&lt;="&amp;E327)), "" )</f>
        <v/>
      </c>
      <c r="DG327" s="282" t="str">
        <f>IF(F327&gt; 0,(COUNTIFS(FRACAS!$B$5:$B$9997, F$4, FRACAS!$D$5:$D$9997, "&lt;="&amp;F327)), "" )</f>
        <v/>
      </c>
      <c r="DH327" s="282" t="str">
        <f>IF(G327&gt; 0,(COUNTIFS(FRACAS!$B$5:$B$9997, G$4, FRACAS!$D$5:$D$9997, "&lt;="&amp;G327)), "" )</f>
        <v/>
      </c>
      <c r="DI327" s="282" t="str">
        <f>IF(H327&gt; 0,(COUNTIFS(FRACAS!$B$5:$B$9997, H$4, FRACAS!$D$5:$D$9997, "&lt;="&amp;H327)), "" )</f>
        <v/>
      </c>
      <c r="DJ327" s="282" t="str">
        <f>IF(I327&gt; 0,(COUNTIFS(FRACAS!$B$5:$B$9997, I$4, FRACAS!$D$5:$D$9997, "&lt;="&amp;I327)), "" )</f>
        <v/>
      </c>
      <c r="DK327" s="282" t="str">
        <f>IF(J327&gt; 0,(COUNTIFS(FRACAS!$B$5:$B$9997, J$4, FRACAS!$D$5:$D$9997, "&lt;="&amp;J327)), "" )</f>
        <v/>
      </c>
      <c r="DL327" s="282" t="str">
        <f>IF(K327&gt; 0,(COUNTIFS(FRACAS!$B$5:$B$9997, K$4, FRACAS!$D$5:$D$9997, "&lt;="&amp;K327)), "" )</f>
        <v/>
      </c>
      <c r="DM327" s="282" t="str">
        <f>IF(L327&gt; 0,(COUNTIFS(FRACAS!$B$5:$B$9997, L$4, FRACAS!$D$5:$D$9997, "&lt;="&amp;L327)), "" )</f>
        <v/>
      </c>
      <c r="DN327" s="282" t="str">
        <f>IF(M327&gt; 0,(COUNTIFS(FRACAS!$B$5:$B$9997, M$4, FRACAS!$D$5:$D$9997, "&lt;="&amp;M327)), "" )</f>
        <v/>
      </c>
      <c r="DO327" s="308"/>
      <c r="DP327" s="276"/>
      <c r="DQ327" s="276"/>
      <c r="DR327" s="276"/>
      <c r="DS327" s="276"/>
      <c r="DT327" s="276"/>
      <c r="DU327" s="276"/>
      <c r="DV327" s="276"/>
      <c r="DW327" s="276"/>
      <c r="DX327" s="276"/>
      <c r="DY327" s="276"/>
      <c r="DZ327" s="276"/>
      <c r="EA327" s="276"/>
      <c r="EB327" s="276"/>
      <c r="EC327" s="276"/>
      <c r="ED327" s="276"/>
      <c r="EE327" s="276"/>
      <c r="EF327" s="276"/>
      <c r="EG327" s="276"/>
      <c r="EH327" s="276"/>
      <c r="EI327" s="276"/>
      <c r="EJ327" s="276"/>
      <c r="EK327" s="276"/>
      <c r="EL327" s="276"/>
      <c r="EM327" s="276"/>
      <c r="EN327" s="276"/>
      <c r="EO327" s="276"/>
      <c r="EP327" s="276"/>
      <c r="EQ327" s="276"/>
      <c r="ER327" s="276"/>
      <c r="ES327" s="276"/>
      <c r="ET327" s="276"/>
      <c r="EU327" s="276"/>
      <c r="EV327" s="276"/>
      <c r="EW327" s="276"/>
      <c r="EX327" s="276"/>
      <c r="EY327" s="276"/>
      <c r="EZ327" s="276"/>
      <c r="FA327" s="276"/>
      <c r="FB327" s="277"/>
      <c r="JN327" s="310"/>
      <c r="JO327" s="309"/>
      <c r="JP327" s="309"/>
      <c r="JQ327" s="309"/>
      <c r="JR327" s="309"/>
      <c r="JS327" s="309"/>
      <c r="JT327" s="309"/>
      <c r="JU327" s="309"/>
      <c r="JV327" s="309"/>
      <c r="JW327" s="309"/>
      <c r="JX327" s="309"/>
      <c r="JY327" s="309"/>
      <c r="JZ327" s="309"/>
      <c r="KA327" s="309"/>
      <c r="KB327" s="309"/>
      <c r="KC327" s="309"/>
      <c r="KD327" s="309"/>
      <c r="KE327" s="309"/>
      <c r="KF327" s="309"/>
      <c r="KG327" s="309"/>
      <c r="KH327" s="309"/>
      <c r="KI327" s="309"/>
      <c r="KJ327" s="309"/>
      <c r="KK327" s="309"/>
      <c r="KL327" s="309"/>
      <c r="KM327" s="309"/>
      <c r="KN327" s="309"/>
      <c r="KO327" s="309"/>
      <c r="KP327" s="309"/>
      <c r="KQ327" s="309"/>
      <c r="KR327" s="309"/>
      <c r="KS327" s="309"/>
      <c r="KT327" s="309"/>
      <c r="KU327" s="309"/>
      <c r="KV327" s="309"/>
      <c r="KW327" s="309"/>
      <c r="KX327" s="309"/>
      <c r="KY327" s="309"/>
      <c r="KZ327" s="309"/>
      <c r="LA327" s="309"/>
      <c r="LC327" s="302" t="str">
        <f t="shared" si="32"/>
        <v/>
      </c>
      <c r="LD327" s="354" t="str" cm="1">
        <f t="array" ref="LD327">IFERROR(
    (((D327/FRACAS!$AY$1)*60))
    /
    (((D327/FRACAS!$AY$1)*60) + SUMPRODUCT((FRACAS!$B$5:$B$9997=D$4)*(FRACAS!$D$5:$D$9997&lt;=D327)*(IFERROR(FRACAS!$AM$5:$AM$9997,0)))
    ),"")</f>
        <v/>
      </c>
      <c r="LE327" s="354" t="str" cm="1">
        <f t="array" ref="LE327">IFERROR(
    (((E327/FRACAS!$AY$1)*60))
    /
    (((E327/FRACAS!$AY$1)*60) + SUMPRODUCT((FRACAS!$B$5:$B$9997=E$4)*(FRACAS!$D$5:$D$9997&lt;=E327)*(IFERROR(FRACAS!$AM$5:$AM$9997,0)))
    ),"")</f>
        <v/>
      </c>
      <c r="LF327" s="354" t="str" cm="1">
        <f t="array" ref="LF327">IFERROR(
    (((F327/FRACAS!$AY$1)*60))
    /
    (((F327/FRACAS!$AY$1)*60) + SUMPRODUCT((FRACAS!$B$5:$B$9997=F$4)*(FRACAS!$D$5:$D$9997&lt;=F327)*(IFERROR(FRACAS!$AM$5:$AM$9997,0)))
    ),"")</f>
        <v/>
      </c>
      <c r="LG327" s="354" t="str" cm="1">
        <f t="array" ref="LG327">IFERROR(
    (((G327/FRACAS!$AY$1)*60))
    /
    (((G327/FRACAS!$AY$1)*60) + SUMPRODUCT((FRACAS!$B$5:$B$9997=G$4)*(FRACAS!$D$5:$D$9997&lt;=G327)*(IFERROR(FRACAS!$AM$5:$AM$9997,0)))
    ),"")</f>
        <v/>
      </c>
      <c r="LH327" s="354" t="str" cm="1">
        <f t="array" ref="LH327">IFERROR(
    (((H327/FRACAS!$AY$1)*60))
    /
    (((H327/FRACAS!$AY$1)*60) + SUMPRODUCT((FRACAS!$B$5:$B$9997=H$4)*(FRACAS!$D$5:$D$9997&lt;=H327)*(IFERROR(FRACAS!$AM$5:$AM$9997,0)))
    ),"")</f>
        <v/>
      </c>
      <c r="LI327" s="354" t="str" cm="1">
        <f t="array" ref="LI327">IFERROR(
    (((I327/FRACAS!$AY$1)*60))
    /
    (((I327/FRACAS!$AY$1)*60) + SUMPRODUCT((FRACAS!$B$5:$B$9997=I$4)*(FRACAS!$D$5:$D$9997&lt;=I327)*(IFERROR(FRACAS!$AM$5:$AM$9997,0)))
    ),"")</f>
        <v/>
      </c>
      <c r="LJ327" s="354" t="str" cm="1">
        <f t="array" ref="LJ327">IFERROR(
    (((J327/FRACAS!$AY$1)*60))
    /
    (((J327/FRACAS!$AY$1)*60) + SUMPRODUCT((FRACAS!$B$5:$B$9997=J$4)*(FRACAS!$D$5:$D$9997&lt;=J327)*(IFERROR(FRACAS!$AM$5:$AM$9997,0)))
    ),"")</f>
        <v/>
      </c>
      <c r="LK327" s="354" t="str" cm="1">
        <f t="array" ref="LK327">IFERROR(
    (((K327/FRACAS!$AY$1)*60))
    /
    (((K327/FRACAS!$AY$1)*60) + SUMPRODUCT((FRACAS!$B$5:$B$9997=K$4)*(FRACAS!$D$5:$D$9997&lt;=K327)*(IFERROR(FRACAS!$AM$5:$AM$9997,0)))
    ),"")</f>
        <v/>
      </c>
      <c r="LL327" s="354" t="str" cm="1">
        <f t="array" ref="LL327">IFERROR(
    (((L327/FRACAS!$AY$1)*60))
    /
    (((L327/FRACAS!$AY$1)*60) + SUMPRODUCT((FRACAS!$B$5:$B$9997=L$4)*(FRACAS!$D$5:$D$9997&lt;=L327)*(IFERROR(FRACAS!$AM$5:$AM$9997,0)))
    ),"")</f>
        <v/>
      </c>
      <c r="LM327" s="354" t="str" cm="1">
        <f t="array" ref="LM327">IFERROR(
    (((M327/FRACAS!$AY$1)*60))
    /
    (((M327/FRACAS!$AY$1)*60) + SUMPRODUCT((FRACAS!$B$5:$B$9997=M$4)*(FRACAS!$D$5:$D$9997&lt;=M327)*(IFERROR(FRACAS!$AM$5:$AM$9997,0)))
    ),"")</f>
        <v/>
      </c>
      <c r="LN327" s="308"/>
      <c r="LO327" s="276"/>
      <c r="LP327" s="276"/>
      <c r="LQ327" s="276"/>
      <c r="LR327" s="276"/>
      <c r="LS327" s="276"/>
      <c r="LT327" s="276"/>
      <c r="LU327" s="276"/>
      <c r="LV327" s="276"/>
      <c r="LW327" s="276"/>
      <c r="LX327" s="276"/>
      <c r="LY327" s="276"/>
      <c r="LZ327" s="276"/>
      <c r="MA327" s="276"/>
      <c r="MB327" s="276"/>
      <c r="MC327" s="276"/>
      <c r="MD327" s="276"/>
      <c r="ME327" s="276"/>
      <c r="MF327" s="276"/>
      <c r="MG327" s="276"/>
      <c r="MH327" s="276"/>
      <c r="MI327" s="276"/>
      <c r="MJ327" s="276"/>
      <c r="MK327" s="276"/>
      <c r="ML327" s="276"/>
      <c r="MM327" s="276"/>
      <c r="MN327" s="276"/>
      <c r="MO327" s="276"/>
      <c r="MP327" s="276"/>
      <c r="MQ327" s="276"/>
      <c r="MR327" s="276"/>
      <c r="MS327" s="276"/>
      <c r="MT327" s="276"/>
      <c r="MU327" s="276"/>
      <c r="MV327" s="276"/>
      <c r="MW327" s="276"/>
      <c r="MX327" s="276"/>
      <c r="MY327" s="276"/>
      <c r="MZ327" s="276"/>
      <c r="NA327" s="277"/>
      <c r="ND327" s="345">
        <f t="shared" si="33"/>
        <v>0</v>
      </c>
      <c r="NE327" s="346" t="str">
        <f t="shared" si="31"/>
        <v/>
      </c>
      <c r="NF327" s="347" t="str" cm="1">
        <f t="array" ref="NF327">IF($ND327=0,"",(IFERROR( (IFERROR($ND327/FRACAS!$AY$1*60,0) - SUMPRODUCT( (FRACAS!$K$5:$K$9999=NF$2) * IFERROR(FRACAS!$AN$5:$AN$9999,0) ) ) / IFERROR($ND327/FRACAS!$AY$1*60,0), 1 )))</f>
        <v/>
      </c>
      <c r="NG327" s="347" t="str" cm="1">
        <f t="array" ref="NG327">IF($ND327=0,"",(IFERROR( (IFERROR($ND327/FRACAS!$AY$1*60,0) - SUMPRODUCT( (FRACAS!$K$5:$K$9999=NG$2) * IFERROR(FRACAS!$AN$5:$AN$9999,0) ) ) / IFERROR($ND327/FRACAS!$AY$1*60,0), 1 )))</f>
        <v/>
      </c>
      <c r="NH327" s="347" t="str" cm="1">
        <f t="array" ref="NH327">IF($ND327=0,"",(IFERROR( (IFERROR($ND327/FRACAS!$AY$1*60,0) - SUMPRODUCT( (FRACAS!$K$5:$K$9999=NH$2) * IFERROR(FRACAS!$AN$5:$AN$9999,0) ) ) / IFERROR($ND327/FRACAS!$AY$1*60,0), 1 )))</f>
        <v/>
      </c>
      <c r="NI327" s="347" t="str" cm="1">
        <f t="array" ref="NI327">IF($ND327=0,"",(IFERROR( (IFERROR($ND327/FRACAS!$AY$1*60,0) - SUMPRODUCT( (FRACAS!$K$5:$K$9999=NI$2) * IFERROR(FRACAS!$AN$5:$AN$9999,0) ) ) / IFERROR($ND327/FRACAS!$AY$1*60,0), 1 )))</f>
        <v/>
      </c>
      <c r="NJ327" s="347" t="str" cm="1">
        <f t="array" ref="NJ327">IF($ND327=0,"",(IFERROR( (IFERROR($ND327/FRACAS!$AY$1*60,0) - SUMPRODUCT( (FRACAS!$K$5:$K$9999=NJ$2) * IFERROR(FRACAS!$AN$5:$AN$9999,0) ) ) / IFERROR($ND327/FRACAS!$AY$1*60,0), 1 )))</f>
        <v/>
      </c>
      <c r="NK327" s="347" t="str" cm="1">
        <f t="array" ref="NK327">IF($ND327=0,"",(IFERROR( (IFERROR($ND327/FRACAS!$AY$1*60,0) - SUMPRODUCT( (FRACAS!$K$5:$K$9999=NK$2) * IFERROR(FRACAS!$AN$5:$AN$9999,0) ) ) / IFERROR($ND327/FRACAS!$AY$1*60,0), 1 )))</f>
        <v/>
      </c>
      <c r="NL327" s="347" t="str" cm="1">
        <f t="array" ref="NL327">IF($ND327=0,"",(IFERROR( (IFERROR($ND327/FRACAS!$AY$1*60,0) - SUMPRODUCT( (FRACAS!$K$5:$K$9999=NL$2) * IFERROR(FRACAS!$AN$5:$AN$9999,0) ) ) / IFERROR($ND327/FRACAS!$AY$1*60,0), 1 )))</f>
        <v/>
      </c>
      <c r="NM327" s="347" t="str" cm="1">
        <f t="array" ref="NM327">IF($ND327=0,"",(IFERROR( (IFERROR($ND327/FRACAS!$AY$1*60,0) - SUMPRODUCT( (FRACAS!$K$5:$K$9999=NM$2) * IFERROR(FRACAS!$AN$5:$AN$9999,0) ) ) / IFERROR($ND327/FRACAS!$AY$1*60,0), 1 )))</f>
        <v/>
      </c>
      <c r="NN327" s="347" t="str" cm="1">
        <f t="array" ref="NN327">IF($ND327=0,"",(IFERROR( (IFERROR($ND327/FRACAS!$AY$1*60,0) - SUMPRODUCT( (FRACAS!$K$5:$K$9999=NN$2) * IFERROR(FRACAS!$AN$5:$AN$9999,0) ) ) / IFERROR($ND327/FRACAS!$AY$1*60,0), 1 )))</f>
        <v/>
      </c>
      <c r="NO327" s="347" t="str" cm="1">
        <f t="array" ref="NO327">IF($ND327=0,"",(IFERROR( (IFERROR($ND327/FRACAS!$AY$1*60,0) - SUMPRODUCT( (FRACAS!$K$5:$K$9999=NO$2) * IFERROR(FRACAS!$AN$5:$AN$9999,0) ) ) / IFERROR($ND327/FRACAS!$AY$1*60,0), 1 )))</f>
        <v/>
      </c>
      <c r="NP327" s="347" t="str" cm="1">
        <f t="array" ref="NP327">IF($ND327=0,"",(IFERROR( (IFERROR($ND327/FRACAS!$AY$1*60,0) - SUMPRODUCT( (FRACAS!$K$5:$K$9999=NP$2) * IFERROR(FRACAS!$AN$5:$AN$9999,0) ) ) / IFERROR($ND327/FRACAS!$AY$1*60,0), 1 )))</f>
        <v/>
      </c>
      <c r="NQ327" s="347" t="str" cm="1">
        <f t="array" ref="NQ327">IF($ND327=0,"",(IFERROR( (IFERROR($ND327/FRACAS!$AY$1*60,0) - SUMPRODUCT( (FRACAS!$K$5:$K$9999=NQ$2) * IFERROR(FRACAS!$AN$5:$AN$9999,0) ) ) / IFERROR($ND327/FRACAS!$AY$1*60,0), 1 )))</f>
        <v/>
      </c>
      <c r="NR327" s="347" t="str" cm="1">
        <f t="array" ref="NR327">IF($ND327=0,"",(IFERROR( (IFERROR($ND327/FRACAS!$AY$1*60,0) - SUMPRODUCT( (FRACAS!$K$5:$K$9999=NR$2) * IFERROR(FRACAS!$AN$5:$AN$9999,0) ) ) / IFERROR($ND327/FRACAS!$AY$1*60,0), 1 )))</f>
        <v/>
      </c>
      <c r="NS327" s="347" t="str" cm="1">
        <f t="array" ref="NS327">IF($ND327=0,"",(IFERROR( (IFERROR($ND327/FRACAS!$AY$1*60,0) - SUMPRODUCT( (FRACAS!$K$5:$K$9999=NS$2) * IFERROR(FRACAS!$AN$5:$AN$9999,0) ) ) / IFERROR($ND327/FRACAS!$AY$1*60,0), 1 )))</f>
        <v/>
      </c>
      <c r="NT327" s="347" t="str" cm="1">
        <f t="array" ref="NT327">IF($ND327=0,"",(IFERROR( (IFERROR($ND327/FRACAS!$AY$1*60,0) - SUMPRODUCT( (FRACAS!$K$5:$K$9999=NT$2) * IFERROR(FRACAS!$AN$5:$AN$9999,0) ) ) / IFERROR($ND327/FRACAS!$AY$1*60,0), 1 )))</f>
        <v/>
      </c>
      <c r="NU327" s="347" t="str" cm="1">
        <f t="array" ref="NU327">IF($ND327=0,"",(IFERROR( (IFERROR($ND327/FRACAS!$AY$1*60,0) - SUMPRODUCT( (FRACAS!$K$5:$K$9999=NU$2) * IFERROR(FRACAS!$AN$5:$AN$9999,0) ) ) / IFERROR($ND327/FRACAS!$AY$1*60,0), 1 )))</f>
        <v/>
      </c>
      <c r="NV327" s="347" t="str" cm="1">
        <f t="array" ref="NV327">IF($ND327=0,"",(IFERROR( (IFERROR($ND327/FRACAS!$AY$1*60,0) - SUMPRODUCT( (FRACAS!$K$5:$K$9999=NV$2) * IFERROR(FRACAS!$AN$5:$AN$9999,0) ) ) / IFERROR($ND327/FRACAS!$AY$1*60,0), 1 )))</f>
        <v/>
      </c>
      <c r="NW327" s="347" t="str" cm="1">
        <f t="array" ref="NW327">IF($ND327=0,"",(IFERROR( (IFERROR($ND327/FRACAS!$AY$1*60,0) - SUMPRODUCT( (FRACAS!$K$5:$K$9999=NW$2) * IFERROR(FRACAS!$AN$5:$AN$9999,0) ) ) / IFERROR($ND327/FRACAS!$AY$1*60,0), 1 )))</f>
        <v/>
      </c>
      <c r="NX327" s="347" t="str" cm="1">
        <f t="array" ref="NX327">IF($ND327=0,"",(IFERROR( (IFERROR($ND327/FRACAS!$AY$1*60,0) - SUMPRODUCT( (FRACAS!$K$5:$K$9999=NX$2) * IFERROR(FRACAS!$AN$5:$AN$9999,0) ) ) / IFERROR($ND327/FRACAS!$AY$1*60,0), 1 )))</f>
        <v/>
      </c>
      <c r="NY327" s="347" t="str" cm="1">
        <f t="array" ref="NY327">IF($ND327=0,"",(IFERROR( (IFERROR($ND327/FRACAS!$AY$1*60,0) - SUMPRODUCT( (FRACAS!$K$5:$K$9999=NY$2) * IFERROR(FRACAS!$AN$5:$AN$9999,0) ) ) / IFERROR($ND327/FRACAS!$AY$1*60,0), 1 )))</f>
        <v/>
      </c>
      <c r="NZ327" s="347" t="str" cm="1">
        <f t="array" ref="NZ327">IF($ND327=0,"",(IFERROR( (IFERROR($ND327/FRACAS!$AY$1*60,0) - SUMPRODUCT( (FRACAS!$K$5:$K$9999=NZ$2) * IFERROR(FRACAS!$AN$5:$AN$9999,0) ) ) / IFERROR($ND327/FRACAS!$AY$1*60,0), 1 )))</f>
        <v/>
      </c>
      <c r="OA327" s="347" t="str" cm="1">
        <f t="array" ref="OA327">IF($ND327=0,"",(IFERROR( (IFERROR($ND327/FRACAS!$AY$1*60,0) - SUMPRODUCT( (FRACAS!$K$5:$K$9999=OA$2) * IFERROR(FRACAS!$AN$5:$AN$9999,0) ) ) / IFERROR($ND327/FRACAS!$AY$1*60,0), 1 )))</f>
        <v/>
      </c>
      <c r="OB327" s="347" t="str" cm="1">
        <f t="array" ref="OB327">IF($ND327=0,"",(IFERROR( (IFERROR($ND327/FRACAS!$AY$1*60,0) - SUMPRODUCT( (FRACAS!$K$5:$K$9999=OB$2) * IFERROR(FRACAS!$AN$5:$AN$9999,0) ) ) / IFERROR($ND327/FRACAS!$AY$1*60,0), 1 )))</f>
        <v/>
      </c>
      <c r="OC327" s="347" t="str" cm="1">
        <f t="array" ref="OC327">IF($ND327=0,"",(IFERROR( (IFERROR($ND327/FRACAS!$AY$1*60,0) - SUMPRODUCT( (FRACAS!$K$5:$K$9999=OC$2) * IFERROR(FRACAS!$AN$5:$AN$9999,0) ) ) / IFERROR($ND327/FRACAS!$AY$1*60,0), 1 )))</f>
        <v/>
      </c>
      <c r="OD327" s="347" t="str" cm="1">
        <f t="array" ref="OD327">IF($ND327=0,"",(IFERROR( (IFERROR($ND327/FRACAS!$AY$1*60,0) - SUMPRODUCT( (FRACAS!$K$5:$K$9999=OD$2) * IFERROR(FRACAS!$AN$5:$AN$9999,0) ) ) / IFERROR($ND327/FRACAS!$AY$1*60,0), 1 )))</f>
        <v/>
      </c>
      <c r="OE327" s="347" t="str" cm="1">
        <f t="array" ref="OE327">IF($ND327=0,"",(IFERROR( (IFERROR($ND327/FRACAS!$AY$1*60,0) - SUMPRODUCT( (FRACAS!$K$5:$K$9999=OE$2) * IFERROR(FRACAS!$AN$5:$AN$9999,0) ) ) / IFERROR($ND327/FRACAS!$AY$1*60,0), 1 )))</f>
        <v/>
      </c>
      <c r="OF327" s="347" t="str" cm="1">
        <f t="array" ref="OF327">IF($ND327=0,"",(IFERROR( (IFERROR($ND327/FRACAS!$AY$1*60,0) - SUMPRODUCT( (FRACAS!$K$5:$K$9999=OF$2) * IFERROR(FRACAS!$AN$5:$AN$9999,0) ) ) / IFERROR($ND327/FRACAS!$AY$1*60,0), 1 )))</f>
        <v/>
      </c>
      <c r="OG327" s="347" t="str" cm="1">
        <f t="array" ref="OG327">IF($ND327=0,"",(IFERROR( (IFERROR($ND327/FRACAS!$AY$1*60,0) - SUMPRODUCT( (FRACAS!$K$5:$K$9999=OG$2) * IFERROR(FRACAS!$AN$5:$AN$9999,0) ) ) / IFERROR($ND327/FRACAS!$AY$1*60,0), 1 )))</f>
        <v/>
      </c>
      <c r="OH327" s="347" t="str" cm="1">
        <f t="array" ref="OH327">IF($ND327=0,"",(IFERROR( (IFERROR($ND327/FRACAS!$AY$1*60,0) - SUMPRODUCT( (FRACAS!$K$5:$K$9999=OH$2) * IFERROR(FRACAS!$AN$5:$AN$9999,0) ) ) / IFERROR($ND327/FRACAS!$AY$1*60,0), 1 )))</f>
        <v/>
      </c>
      <c r="OI327" s="347" t="str" cm="1">
        <f t="array" ref="OI327">IF($ND327=0,"",(IFERROR( (IFERROR($ND327/FRACAS!$AY$1*60,0) - SUMPRODUCT( (FRACAS!$K$5:$K$9999=OI$2) * IFERROR(FRACAS!$AN$5:$AN$9999,0) ) ) / IFERROR($ND327/FRACAS!$AY$1*60,0), 1 )))</f>
        <v/>
      </c>
      <c r="OJ327" s="347" t="str" cm="1">
        <f t="array" ref="OJ327">IF($ND327=0,"",(IFERROR( (IFERROR($ND327/FRACAS!$AY$1*60,0) - SUMPRODUCT( (FRACAS!$K$5:$K$9999=OJ$2) * IFERROR(FRACAS!$AN$5:$AN$9999,0) ) ) / IFERROR($ND327/FRACAS!$AY$1*60,0), 1 )))</f>
        <v/>
      </c>
      <c r="OK327" s="347" t="str" cm="1">
        <f t="array" ref="OK327">IF($ND327=0,"",(IFERROR( (IFERROR($ND327/FRACAS!$AY$1*60,0) - SUMPRODUCT( (FRACAS!$K$5:$K$9999=OK$2) * IFERROR(FRACAS!$AN$5:$AN$9999,0) ) ) / IFERROR($ND327/FRACAS!$AY$1*60,0), 1 )))</f>
        <v/>
      </c>
      <c r="OL327" s="347" t="str" cm="1">
        <f t="array" ref="OL327">IF($ND327=0,"",(IFERROR( (IFERROR($ND327/FRACAS!$AY$1*60,0) - SUMPRODUCT( (FRACAS!$K$5:$K$9999=OL$2) * IFERROR(FRACAS!$AN$5:$AN$9999,0) ) ) / IFERROR($ND327/FRACAS!$AY$1*60,0), 1 )))</f>
        <v/>
      </c>
      <c r="OM327" s="347" t="str" cm="1">
        <f t="array" ref="OM327">IF($ND327=0,"",(IFERROR( (IFERROR($ND327/FRACAS!$AY$1*60,0) - SUMPRODUCT( (FRACAS!$K$5:$K$9999=OM$2) * IFERROR(FRACAS!$AN$5:$AN$9999,0) ) ) / IFERROR($ND327/FRACAS!$AY$1*60,0), 1 )))</f>
        <v/>
      </c>
      <c r="ON327" s="347" t="str" cm="1">
        <f t="array" ref="ON327">IF($ND327=0,"",(IFERROR( (IFERROR($ND327/FRACAS!$AY$1*60,0) - SUMPRODUCT( (FRACAS!$K$5:$K$9999=ON$2) * IFERROR(FRACAS!$AN$5:$AN$9999,0) ) ) / IFERROR($ND327/FRACAS!$AY$1*60,0), 1 )))</f>
        <v/>
      </c>
    </row>
    <row r="328" spans="2:404" ht="15" customHeight="1">
      <c r="B328" s="301" t="s">
        <v>226</v>
      </c>
      <c r="C328" s="302">
        <v>47522</v>
      </c>
      <c r="D328" s="279"/>
      <c r="E328" s="279"/>
      <c r="F328" s="279"/>
      <c r="G328" s="279"/>
      <c r="H328" s="279"/>
      <c r="I328" s="279"/>
      <c r="J328" s="279"/>
      <c r="K328" s="279"/>
      <c r="L328" s="279"/>
      <c r="M328" s="280"/>
      <c r="N328" s="305"/>
      <c r="O328" s="279"/>
      <c r="P328" s="279"/>
      <c r="Q328" s="279"/>
      <c r="R328" s="279"/>
      <c r="S328" s="279"/>
      <c r="T328" s="279"/>
      <c r="U328" s="279"/>
      <c r="V328" s="279"/>
      <c r="W328" s="279"/>
      <c r="X328" s="279"/>
      <c r="Y328" s="279"/>
      <c r="Z328" s="279"/>
      <c r="AA328" s="279"/>
      <c r="AB328" s="279"/>
      <c r="AC328" s="279"/>
      <c r="AD328" s="279"/>
      <c r="AE328" s="279"/>
      <c r="AF328" s="279"/>
      <c r="AG328" s="279"/>
      <c r="AH328" s="279"/>
      <c r="AI328" s="279"/>
      <c r="AJ328" s="279"/>
      <c r="AK328" s="279"/>
      <c r="AL328" s="279"/>
      <c r="AM328" s="279"/>
      <c r="AN328" s="279"/>
      <c r="AO328" s="279"/>
      <c r="AP328" s="279"/>
      <c r="AQ328" s="279"/>
      <c r="AR328" s="279"/>
      <c r="AS328" s="279"/>
      <c r="AT328" s="279"/>
      <c r="AU328" s="279"/>
      <c r="AV328" s="279"/>
      <c r="AW328" s="279"/>
      <c r="AX328" s="279"/>
      <c r="AY328" s="279"/>
      <c r="AZ328" s="279"/>
      <c r="BA328" s="280"/>
      <c r="BB328" s="266"/>
      <c r="BD328" s="352"/>
      <c r="BE328" s="352"/>
      <c r="BF328" s="352"/>
      <c r="BG328" s="352"/>
      <c r="BH328" s="352"/>
      <c r="BI328" s="352"/>
      <c r="BJ328" s="352"/>
      <c r="BK328" s="352"/>
      <c r="BL328" s="352"/>
      <c r="BM328" s="352"/>
      <c r="BN328" s="352"/>
      <c r="BO328" s="352"/>
      <c r="BP328" s="352"/>
      <c r="BQ328" s="352"/>
      <c r="BR328" s="352"/>
      <c r="BS328" s="352"/>
      <c r="BT328" s="352"/>
      <c r="BU328" s="352"/>
      <c r="BV328" s="352"/>
      <c r="BW328" s="352"/>
      <c r="BX328" s="352"/>
      <c r="BY328" s="352"/>
      <c r="BZ328" s="352"/>
      <c r="CA328" s="352"/>
      <c r="CB328" s="352"/>
      <c r="CC328" s="352"/>
      <c r="CD328" s="352"/>
      <c r="CE328" s="352"/>
      <c r="CF328" s="352"/>
      <c r="CG328" s="352"/>
      <c r="CH328" s="352"/>
      <c r="CI328" s="352"/>
      <c r="CJ328" s="352"/>
      <c r="CK328" s="352"/>
      <c r="CL328" s="352"/>
      <c r="CM328" s="352"/>
      <c r="CN328" s="352"/>
      <c r="CO328" s="352"/>
      <c r="CP328" s="352"/>
      <c r="CQ328" s="352"/>
      <c r="CR328" s="352"/>
      <c r="CS328" s="352"/>
      <c r="CT328" s="352"/>
      <c r="CU328" s="352"/>
      <c r="CV328" s="352"/>
      <c r="CW328" s="352"/>
      <c r="CX328" s="352"/>
      <c r="CY328" s="352"/>
      <c r="CZ328" s="352"/>
      <c r="DA328" s="352"/>
      <c r="DC328" s="266">
        <f t="shared" si="29"/>
        <v>0</v>
      </c>
      <c r="DD328" s="302" t="str">
        <f t="shared" si="30"/>
        <v/>
      </c>
      <c r="DE328" s="328" t="str">
        <f>IF(D328&gt; 0,(COUNTIFS(FRACAS!$B$5:$B$9997, D$4, FRACAS!$D$5:$D$9997, "&lt;="&amp;D328)), "" )</f>
        <v/>
      </c>
      <c r="DF328" s="282" t="str">
        <f>IF(E328&gt; 0,(COUNTIFS(FRACAS!$B$5:$B$9997, E$4, FRACAS!$D$5:$D$9997, "&lt;="&amp;E328)), "" )</f>
        <v/>
      </c>
      <c r="DG328" s="282" t="str">
        <f>IF(F328&gt; 0,(COUNTIFS(FRACAS!$B$5:$B$9997, F$4, FRACAS!$D$5:$D$9997, "&lt;="&amp;F328)), "" )</f>
        <v/>
      </c>
      <c r="DH328" s="282" t="str">
        <f>IF(G328&gt; 0,(COUNTIFS(FRACAS!$B$5:$B$9997, G$4, FRACAS!$D$5:$D$9997, "&lt;="&amp;G328)), "" )</f>
        <v/>
      </c>
      <c r="DI328" s="282" t="str">
        <f>IF(H328&gt; 0,(COUNTIFS(FRACAS!$B$5:$B$9997, H$4, FRACAS!$D$5:$D$9997, "&lt;="&amp;H328)), "" )</f>
        <v/>
      </c>
      <c r="DJ328" s="282" t="str">
        <f>IF(I328&gt; 0,(COUNTIFS(FRACAS!$B$5:$B$9997, I$4, FRACAS!$D$5:$D$9997, "&lt;="&amp;I328)), "" )</f>
        <v/>
      </c>
      <c r="DK328" s="282" t="str">
        <f>IF(J328&gt; 0,(COUNTIFS(FRACAS!$B$5:$B$9997, J$4, FRACAS!$D$5:$D$9997, "&lt;="&amp;J328)), "" )</f>
        <v/>
      </c>
      <c r="DL328" s="282" t="str">
        <f>IF(K328&gt; 0,(COUNTIFS(FRACAS!$B$5:$B$9997, K$4, FRACAS!$D$5:$D$9997, "&lt;="&amp;K328)), "" )</f>
        <v/>
      </c>
      <c r="DM328" s="282" t="str">
        <f>IF(L328&gt; 0,(COUNTIFS(FRACAS!$B$5:$B$9997, L$4, FRACAS!$D$5:$D$9997, "&lt;="&amp;L328)), "" )</f>
        <v/>
      </c>
      <c r="DN328" s="282" t="str">
        <f>IF(M328&gt; 0,(COUNTIFS(FRACAS!$B$5:$B$9997, M$4, FRACAS!$D$5:$D$9997, "&lt;="&amp;M328)), "" )</f>
        <v/>
      </c>
      <c r="DO328" s="308"/>
      <c r="DP328" s="276"/>
      <c r="DQ328" s="276"/>
      <c r="DR328" s="276"/>
      <c r="DS328" s="276"/>
      <c r="DT328" s="276"/>
      <c r="DU328" s="276"/>
      <c r="DV328" s="276"/>
      <c r="DW328" s="276"/>
      <c r="DX328" s="276"/>
      <c r="DY328" s="276"/>
      <c r="DZ328" s="276"/>
      <c r="EA328" s="276"/>
      <c r="EB328" s="276"/>
      <c r="EC328" s="276"/>
      <c r="ED328" s="276"/>
      <c r="EE328" s="276"/>
      <c r="EF328" s="276"/>
      <c r="EG328" s="276"/>
      <c r="EH328" s="276"/>
      <c r="EI328" s="276"/>
      <c r="EJ328" s="276"/>
      <c r="EK328" s="276"/>
      <c r="EL328" s="276"/>
      <c r="EM328" s="276"/>
      <c r="EN328" s="276"/>
      <c r="EO328" s="276"/>
      <c r="EP328" s="276"/>
      <c r="EQ328" s="276"/>
      <c r="ER328" s="276"/>
      <c r="ES328" s="276"/>
      <c r="ET328" s="276"/>
      <c r="EU328" s="276"/>
      <c r="EV328" s="276"/>
      <c r="EW328" s="276"/>
      <c r="EX328" s="276"/>
      <c r="EY328" s="276"/>
      <c r="EZ328" s="276"/>
      <c r="FA328" s="276"/>
      <c r="FB328" s="277"/>
      <c r="JN328" s="310"/>
      <c r="JO328" s="309"/>
      <c r="JP328" s="309"/>
      <c r="JQ328" s="309"/>
      <c r="JR328" s="309"/>
      <c r="JS328" s="309"/>
      <c r="JT328" s="309"/>
      <c r="JU328" s="309"/>
      <c r="JV328" s="309"/>
      <c r="JW328" s="309"/>
      <c r="JX328" s="309"/>
      <c r="JY328" s="309"/>
      <c r="JZ328" s="309"/>
      <c r="KA328" s="309"/>
      <c r="KB328" s="309"/>
      <c r="KC328" s="309"/>
      <c r="KD328" s="309"/>
      <c r="KE328" s="309"/>
      <c r="KF328" s="309"/>
      <c r="KG328" s="309"/>
      <c r="KH328" s="309"/>
      <c r="KI328" s="309"/>
      <c r="KJ328" s="309"/>
      <c r="KK328" s="309"/>
      <c r="KL328" s="309"/>
      <c r="KM328" s="309"/>
      <c r="KN328" s="309"/>
      <c r="KO328" s="309"/>
      <c r="KP328" s="309"/>
      <c r="KQ328" s="309"/>
      <c r="KR328" s="309"/>
      <c r="KS328" s="309"/>
      <c r="KT328" s="309"/>
      <c r="KU328" s="309"/>
      <c r="KV328" s="309"/>
      <c r="KW328" s="309"/>
      <c r="KX328" s="309"/>
      <c r="KY328" s="309"/>
      <c r="KZ328" s="309"/>
      <c r="LA328" s="309"/>
      <c r="LC328" s="302" t="str">
        <f t="shared" si="32"/>
        <v/>
      </c>
      <c r="LD328" s="354" t="str" cm="1">
        <f t="array" ref="LD328">IFERROR(
    (((D328/FRACAS!$AY$1)*60))
    /
    (((D328/FRACAS!$AY$1)*60) + SUMPRODUCT((FRACAS!$B$5:$B$9997=D$4)*(FRACAS!$D$5:$D$9997&lt;=D328)*(IFERROR(FRACAS!$AM$5:$AM$9997,0)))
    ),"")</f>
        <v/>
      </c>
      <c r="LE328" s="354" t="str" cm="1">
        <f t="array" ref="LE328">IFERROR(
    (((E328/FRACAS!$AY$1)*60))
    /
    (((E328/FRACAS!$AY$1)*60) + SUMPRODUCT((FRACAS!$B$5:$B$9997=E$4)*(FRACAS!$D$5:$D$9997&lt;=E328)*(IFERROR(FRACAS!$AM$5:$AM$9997,0)))
    ),"")</f>
        <v/>
      </c>
      <c r="LF328" s="354" t="str" cm="1">
        <f t="array" ref="LF328">IFERROR(
    (((F328/FRACAS!$AY$1)*60))
    /
    (((F328/FRACAS!$AY$1)*60) + SUMPRODUCT((FRACAS!$B$5:$B$9997=F$4)*(FRACAS!$D$5:$D$9997&lt;=F328)*(IFERROR(FRACAS!$AM$5:$AM$9997,0)))
    ),"")</f>
        <v/>
      </c>
      <c r="LG328" s="354" t="str" cm="1">
        <f t="array" ref="LG328">IFERROR(
    (((G328/FRACAS!$AY$1)*60))
    /
    (((G328/FRACAS!$AY$1)*60) + SUMPRODUCT((FRACAS!$B$5:$B$9997=G$4)*(FRACAS!$D$5:$D$9997&lt;=G328)*(IFERROR(FRACAS!$AM$5:$AM$9997,0)))
    ),"")</f>
        <v/>
      </c>
      <c r="LH328" s="354" t="str" cm="1">
        <f t="array" ref="LH328">IFERROR(
    (((H328/FRACAS!$AY$1)*60))
    /
    (((H328/FRACAS!$AY$1)*60) + SUMPRODUCT((FRACAS!$B$5:$B$9997=H$4)*(FRACAS!$D$5:$D$9997&lt;=H328)*(IFERROR(FRACAS!$AM$5:$AM$9997,0)))
    ),"")</f>
        <v/>
      </c>
      <c r="LI328" s="354" t="str" cm="1">
        <f t="array" ref="LI328">IFERROR(
    (((I328/FRACAS!$AY$1)*60))
    /
    (((I328/FRACAS!$AY$1)*60) + SUMPRODUCT((FRACAS!$B$5:$B$9997=I$4)*(FRACAS!$D$5:$D$9997&lt;=I328)*(IFERROR(FRACAS!$AM$5:$AM$9997,0)))
    ),"")</f>
        <v/>
      </c>
      <c r="LJ328" s="354" t="str" cm="1">
        <f t="array" ref="LJ328">IFERROR(
    (((J328/FRACAS!$AY$1)*60))
    /
    (((J328/FRACAS!$AY$1)*60) + SUMPRODUCT((FRACAS!$B$5:$B$9997=J$4)*(FRACAS!$D$5:$D$9997&lt;=J328)*(IFERROR(FRACAS!$AM$5:$AM$9997,0)))
    ),"")</f>
        <v/>
      </c>
      <c r="LK328" s="354" t="str" cm="1">
        <f t="array" ref="LK328">IFERROR(
    (((K328/FRACAS!$AY$1)*60))
    /
    (((K328/FRACAS!$AY$1)*60) + SUMPRODUCT((FRACAS!$B$5:$B$9997=K$4)*(FRACAS!$D$5:$D$9997&lt;=K328)*(IFERROR(FRACAS!$AM$5:$AM$9997,0)))
    ),"")</f>
        <v/>
      </c>
      <c r="LL328" s="354" t="str" cm="1">
        <f t="array" ref="LL328">IFERROR(
    (((L328/FRACAS!$AY$1)*60))
    /
    (((L328/FRACAS!$AY$1)*60) + SUMPRODUCT((FRACAS!$B$5:$B$9997=L$4)*(FRACAS!$D$5:$D$9997&lt;=L328)*(IFERROR(FRACAS!$AM$5:$AM$9997,0)))
    ),"")</f>
        <v/>
      </c>
      <c r="LM328" s="354" t="str" cm="1">
        <f t="array" ref="LM328">IFERROR(
    (((M328/FRACAS!$AY$1)*60))
    /
    (((M328/FRACAS!$AY$1)*60) + SUMPRODUCT((FRACAS!$B$5:$B$9997=M$4)*(FRACAS!$D$5:$D$9997&lt;=M328)*(IFERROR(FRACAS!$AM$5:$AM$9997,0)))
    ),"")</f>
        <v/>
      </c>
      <c r="LN328" s="308"/>
      <c r="LO328" s="276"/>
      <c r="LP328" s="276"/>
      <c r="LQ328" s="276"/>
      <c r="LR328" s="276"/>
      <c r="LS328" s="276"/>
      <c r="LT328" s="276"/>
      <c r="LU328" s="276"/>
      <c r="LV328" s="276"/>
      <c r="LW328" s="276"/>
      <c r="LX328" s="276"/>
      <c r="LY328" s="276"/>
      <c r="LZ328" s="276"/>
      <c r="MA328" s="276"/>
      <c r="MB328" s="276"/>
      <c r="MC328" s="276"/>
      <c r="MD328" s="276"/>
      <c r="ME328" s="276"/>
      <c r="MF328" s="276"/>
      <c r="MG328" s="276"/>
      <c r="MH328" s="276"/>
      <c r="MI328" s="276"/>
      <c r="MJ328" s="276"/>
      <c r="MK328" s="276"/>
      <c r="ML328" s="276"/>
      <c r="MM328" s="276"/>
      <c r="MN328" s="276"/>
      <c r="MO328" s="276"/>
      <c r="MP328" s="276"/>
      <c r="MQ328" s="276"/>
      <c r="MR328" s="276"/>
      <c r="MS328" s="276"/>
      <c r="MT328" s="276"/>
      <c r="MU328" s="276"/>
      <c r="MV328" s="276"/>
      <c r="MW328" s="276"/>
      <c r="MX328" s="276"/>
      <c r="MY328" s="276"/>
      <c r="MZ328" s="276"/>
      <c r="NA328" s="277"/>
      <c r="ND328" s="345">
        <f t="shared" si="33"/>
        <v>0</v>
      </c>
      <c r="NE328" s="346" t="str">
        <f t="shared" si="31"/>
        <v/>
      </c>
      <c r="NF328" s="347" t="str" cm="1">
        <f t="array" ref="NF328">IF($ND328=0,"",(IFERROR( (IFERROR($ND328/FRACAS!$AY$1*60,0) - SUMPRODUCT( (FRACAS!$K$5:$K$9999=NF$2) * IFERROR(FRACAS!$AN$5:$AN$9999,0) ) ) / IFERROR($ND328/FRACAS!$AY$1*60,0), 1 )))</f>
        <v/>
      </c>
      <c r="NG328" s="347" t="str" cm="1">
        <f t="array" ref="NG328">IF($ND328=0,"",(IFERROR( (IFERROR($ND328/FRACAS!$AY$1*60,0) - SUMPRODUCT( (FRACAS!$K$5:$K$9999=NG$2) * IFERROR(FRACAS!$AN$5:$AN$9999,0) ) ) / IFERROR($ND328/FRACAS!$AY$1*60,0), 1 )))</f>
        <v/>
      </c>
      <c r="NH328" s="347" t="str" cm="1">
        <f t="array" ref="NH328">IF($ND328=0,"",(IFERROR( (IFERROR($ND328/FRACAS!$AY$1*60,0) - SUMPRODUCT( (FRACAS!$K$5:$K$9999=NH$2) * IFERROR(FRACAS!$AN$5:$AN$9999,0) ) ) / IFERROR($ND328/FRACAS!$AY$1*60,0), 1 )))</f>
        <v/>
      </c>
      <c r="NI328" s="347" t="str" cm="1">
        <f t="array" ref="NI328">IF($ND328=0,"",(IFERROR( (IFERROR($ND328/FRACAS!$AY$1*60,0) - SUMPRODUCT( (FRACAS!$K$5:$K$9999=NI$2) * IFERROR(FRACAS!$AN$5:$AN$9999,0) ) ) / IFERROR($ND328/FRACAS!$AY$1*60,0), 1 )))</f>
        <v/>
      </c>
      <c r="NJ328" s="347" t="str" cm="1">
        <f t="array" ref="NJ328">IF($ND328=0,"",(IFERROR( (IFERROR($ND328/FRACAS!$AY$1*60,0) - SUMPRODUCT( (FRACAS!$K$5:$K$9999=NJ$2) * IFERROR(FRACAS!$AN$5:$AN$9999,0) ) ) / IFERROR($ND328/FRACAS!$AY$1*60,0), 1 )))</f>
        <v/>
      </c>
      <c r="NK328" s="347" t="str" cm="1">
        <f t="array" ref="NK328">IF($ND328=0,"",(IFERROR( (IFERROR($ND328/FRACAS!$AY$1*60,0) - SUMPRODUCT( (FRACAS!$K$5:$K$9999=NK$2) * IFERROR(FRACAS!$AN$5:$AN$9999,0) ) ) / IFERROR($ND328/FRACAS!$AY$1*60,0), 1 )))</f>
        <v/>
      </c>
      <c r="NL328" s="347" t="str" cm="1">
        <f t="array" ref="NL328">IF($ND328=0,"",(IFERROR( (IFERROR($ND328/FRACAS!$AY$1*60,0) - SUMPRODUCT( (FRACAS!$K$5:$K$9999=NL$2) * IFERROR(FRACAS!$AN$5:$AN$9999,0) ) ) / IFERROR($ND328/FRACAS!$AY$1*60,0), 1 )))</f>
        <v/>
      </c>
      <c r="NM328" s="347" t="str" cm="1">
        <f t="array" ref="NM328">IF($ND328=0,"",(IFERROR( (IFERROR($ND328/FRACAS!$AY$1*60,0) - SUMPRODUCT( (FRACAS!$K$5:$K$9999=NM$2) * IFERROR(FRACAS!$AN$5:$AN$9999,0) ) ) / IFERROR($ND328/FRACAS!$AY$1*60,0), 1 )))</f>
        <v/>
      </c>
      <c r="NN328" s="347" t="str" cm="1">
        <f t="array" ref="NN328">IF($ND328=0,"",(IFERROR( (IFERROR($ND328/FRACAS!$AY$1*60,0) - SUMPRODUCT( (FRACAS!$K$5:$K$9999=NN$2) * IFERROR(FRACAS!$AN$5:$AN$9999,0) ) ) / IFERROR($ND328/FRACAS!$AY$1*60,0), 1 )))</f>
        <v/>
      </c>
      <c r="NO328" s="347" t="str" cm="1">
        <f t="array" ref="NO328">IF($ND328=0,"",(IFERROR( (IFERROR($ND328/FRACAS!$AY$1*60,0) - SUMPRODUCT( (FRACAS!$K$5:$K$9999=NO$2) * IFERROR(FRACAS!$AN$5:$AN$9999,0) ) ) / IFERROR($ND328/FRACAS!$AY$1*60,0), 1 )))</f>
        <v/>
      </c>
      <c r="NP328" s="347" t="str" cm="1">
        <f t="array" ref="NP328">IF($ND328=0,"",(IFERROR( (IFERROR($ND328/FRACAS!$AY$1*60,0) - SUMPRODUCT( (FRACAS!$K$5:$K$9999=NP$2) * IFERROR(FRACAS!$AN$5:$AN$9999,0) ) ) / IFERROR($ND328/FRACAS!$AY$1*60,0), 1 )))</f>
        <v/>
      </c>
      <c r="NQ328" s="347" t="str" cm="1">
        <f t="array" ref="NQ328">IF($ND328=0,"",(IFERROR( (IFERROR($ND328/FRACAS!$AY$1*60,0) - SUMPRODUCT( (FRACAS!$K$5:$K$9999=NQ$2) * IFERROR(FRACAS!$AN$5:$AN$9999,0) ) ) / IFERROR($ND328/FRACAS!$AY$1*60,0), 1 )))</f>
        <v/>
      </c>
      <c r="NR328" s="347" t="str" cm="1">
        <f t="array" ref="NR328">IF($ND328=0,"",(IFERROR( (IFERROR($ND328/FRACAS!$AY$1*60,0) - SUMPRODUCT( (FRACAS!$K$5:$K$9999=NR$2) * IFERROR(FRACAS!$AN$5:$AN$9999,0) ) ) / IFERROR($ND328/FRACAS!$AY$1*60,0), 1 )))</f>
        <v/>
      </c>
      <c r="NS328" s="347" t="str" cm="1">
        <f t="array" ref="NS328">IF($ND328=0,"",(IFERROR( (IFERROR($ND328/FRACAS!$AY$1*60,0) - SUMPRODUCT( (FRACAS!$K$5:$K$9999=NS$2) * IFERROR(FRACAS!$AN$5:$AN$9999,0) ) ) / IFERROR($ND328/FRACAS!$AY$1*60,0), 1 )))</f>
        <v/>
      </c>
      <c r="NT328" s="347" t="str" cm="1">
        <f t="array" ref="NT328">IF($ND328=0,"",(IFERROR( (IFERROR($ND328/FRACAS!$AY$1*60,0) - SUMPRODUCT( (FRACAS!$K$5:$K$9999=NT$2) * IFERROR(FRACAS!$AN$5:$AN$9999,0) ) ) / IFERROR($ND328/FRACAS!$AY$1*60,0), 1 )))</f>
        <v/>
      </c>
      <c r="NU328" s="347" t="str" cm="1">
        <f t="array" ref="NU328">IF($ND328=0,"",(IFERROR( (IFERROR($ND328/FRACAS!$AY$1*60,0) - SUMPRODUCT( (FRACAS!$K$5:$K$9999=NU$2) * IFERROR(FRACAS!$AN$5:$AN$9999,0) ) ) / IFERROR($ND328/FRACAS!$AY$1*60,0), 1 )))</f>
        <v/>
      </c>
      <c r="NV328" s="347" t="str" cm="1">
        <f t="array" ref="NV328">IF($ND328=0,"",(IFERROR( (IFERROR($ND328/FRACAS!$AY$1*60,0) - SUMPRODUCT( (FRACAS!$K$5:$K$9999=NV$2) * IFERROR(FRACAS!$AN$5:$AN$9999,0) ) ) / IFERROR($ND328/FRACAS!$AY$1*60,0), 1 )))</f>
        <v/>
      </c>
      <c r="NW328" s="347" t="str" cm="1">
        <f t="array" ref="NW328">IF($ND328=0,"",(IFERROR( (IFERROR($ND328/FRACAS!$AY$1*60,0) - SUMPRODUCT( (FRACAS!$K$5:$K$9999=NW$2) * IFERROR(FRACAS!$AN$5:$AN$9999,0) ) ) / IFERROR($ND328/FRACAS!$AY$1*60,0), 1 )))</f>
        <v/>
      </c>
      <c r="NX328" s="347" t="str" cm="1">
        <f t="array" ref="NX328">IF($ND328=0,"",(IFERROR( (IFERROR($ND328/FRACAS!$AY$1*60,0) - SUMPRODUCT( (FRACAS!$K$5:$K$9999=NX$2) * IFERROR(FRACAS!$AN$5:$AN$9999,0) ) ) / IFERROR($ND328/FRACAS!$AY$1*60,0), 1 )))</f>
        <v/>
      </c>
      <c r="NY328" s="347" t="str" cm="1">
        <f t="array" ref="NY328">IF($ND328=0,"",(IFERROR( (IFERROR($ND328/FRACAS!$AY$1*60,0) - SUMPRODUCT( (FRACAS!$K$5:$K$9999=NY$2) * IFERROR(FRACAS!$AN$5:$AN$9999,0) ) ) / IFERROR($ND328/FRACAS!$AY$1*60,0), 1 )))</f>
        <v/>
      </c>
      <c r="NZ328" s="347" t="str" cm="1">
        <f t="array" ref="NZ328">IF($ND328=0,"",(IFERROR( (IFERROR($ND328/FRACAS!$AY$1*60,0) - SUMPRODUCT( (FRACAS!$K$5:$K$9999=NZ$2) * IFERROR(FRACAS!$AN$5:$AN$9999,0) ) ) / IFERROR($ND328/FRACAS!$AY$1*60,0), 1 )))</f>
        <v/>
      </c>
      <c r="OA328" s="347" t="str" cm="1">
        <f t="array" ref="OA328">IF($ND328=0,"",(IFERROR( (IFERROR($ND328/FRACAS!$AY$1*60,0) - SUMPRODUCT( (FRACAS!$K$5:$K$9999=OA$2) * IFERROR(FRACAS!$AN$5:$AN$9999,0) ) ) / IFERROR($ND328/FRACAS!$AY$1*60,0), 1 )))</f>
        <v/>
      </c>
      <c r="OB328" s="347" t="str" cm="1">
        <f t="array" ref="OB328">IF($ND328=0,"",(IFERROR( (IFERROR($ND328/FRACAS!$AY$1*60,0) - SUMPRODUCT( (FRACAS!$K$5:$K$9999=OB$2) * IFERROR(FRACAS!$AN$5:$AN$9999,0) ) ) / IFERROR($ND328/FRACAS!$AY$1*60,0), 1 )))</f>
        <v/>
      </c>
      <c r="OC328" s="347" t="str" cm="1">
        <f t="array" ref="OC328">IF($ND328=0,"",(IFERROR( (IFERROR($ND328/FRACAS!$AY$1*60,0) - SUMPRODUCT( (FRACAS!$K$5:$K$9999=OC$2) * IFERROR(FRACAS!$AN$5:$AN$9999,0) ) ) / IFERROR($ND328/FRACAS!$AY$1*60,0), 1 )))</f>
        <v/>
      </c>
      <c r="OD328" s="347" t="str" cm="1">
        <f t="array" ref="OD328">IF($ND328=0,"",(IFERROR( (IFERROR($ND328/FRACAS!$AY$1*60,0) - SUMPRODUCT( (FRACAS!$K$5:$K$9999=OD$2) * IFERROR(FRACAS!$AN$5:$AN$9999,0) ) ) / IFERROR($ND328/FRACAS!$AY$1*60,0), 1 )))</f>
        <v/>
      </c>
      <c r="OE328" s="347" t="str" cm="1">
        <f t="array" ref="OE328">IF($ND328=0,"",(IFERROR( (IFERROR($ND328/FRACAS!$AY$1*60,0) - SUMPRODUCT( (FRACAS!$K$5:$K$9999=OE$2) * IFERROR(FRACAS!$AN$5:$AN$9999,0) ) ) / IFERROR($ND328/FRACAS!$AY$1*60,0), 1 )))</f>
        <v/>
      </c>
      <c r="OF328" s="347" t="str" cm="1">
        <f t="array" ref="OF328">IF($ND328=0,"",(IFERROR( (IFERROR($ND328/FRACAS!$AY$1*60,0) - SUMPRODUCT( (FRACAS!$K$5:$K$9999=OF$2) * IFERROR(FRACAS!$AN$5:$AN$9999,0) ) ) / IFERROR($ND328/FRACAS!$AY$1*60,0), 1 )))</f>
        <v/>
      </c>
      <c r="OG328" s="347" t="str" cm="1">
        <f t="array" ref="OG328">IF($ND328=0,"",(IFERROR( (IFERROR($ND328/FRACAS!$AY$1*60,0) - SUMPRODUCT( (FRACAS!$K$5:$K$9999=OG$2) * IFERROR(FRACAS!$AN$5:$AN$9999,0) ) ) / IFERROR($ND328/FRACAS!$AY$1*60,0), 1 )))</f>
        <v/>
      </c>
      <c r="OH328" s="347" t="str" cm="1">
        <f t="array" ref="OH328">IF($ND328=0,"",(IFERROR( (IFERROR($ND328/FRACAS!$AY$1*60,0) - SUMPRODUCT( (FRACAS!$K$5:$K$9999=OH$2) * IFERROR(FRACAS!$AN$5:$AN$9999,0) ) ) / IFERROR($ND328/FRACAS!$AY$1*60,0), 1 )))</f>
        <v/>
      </c>
      <c r="OI328" s="347" t="str" cm="1">
        <f t="array" ref="OI328">IF($ND328=0,"",(IFERROR( (IFERROR($ND328/FRACAS!$AY$1*60,0) - SUMPRODUCT( (FRACAS!$K$5:$K$9999=OI$2) * IFERROR(FRACAS!$AN$5:$AN$9999,0) ) ) / IFERROR($ND328/FRACAS!$AY$1*60,0), 1 )))</f>
        <v/>
      </c>
      <c r="OJ328" s="347" t="str" cm="1">
        <f t="array" ref="OJ328">IF($ND328=0,"",(IFERROR( (IFERROR($ND328/FRACAS!$AY$1*60,0) - SUMPRODUCT( (FRACAS!$K$5:$K$9999=OJ$2) * IFERROR(FRACAS!$AN$5:$AN$9999,0) ) ) / IFERROR($ND328/FRACAS!$AY$1*60,0), 1 )))</f>
        <v/>
      </c>
      <c r="OK328" s="347" t="str" cm="1">
        <f t="array" ref="OK328">IF($ND328=0,"",(IFERROR( (IFERROR($ND328/FRACAS!$AY$1*60,0) - SUMPRODUCT( (FRACAS!$K$5:$K$9999=OK$2) * IFERROR(FRACAS!$AN$5:$AN$9999,0) ) ) / IFERROR($ND328/FRACAS!$AY$1*60,0), 1 )))</f>
        <v/>
      </c>
      <c r="OL328" s="347" t="str" cm="1">
        <f t="array" ref="OL328">IF($ND328=0,"",(IFERROR( (IFERROR($ND328/FRACAS!$AY$1*60,0) - SUMPRODUCT( (FRACAS!$K$5:$K$9999=OL$2) * IFERROR(FRACAS!$AN$5:$AN$9999,0) ) ) / IFERROR($ND328/FRACAS!$AY$1*60,0), 1 )))</f>
        <v/>
      </c>
      <c r="OM328" s="347" t="str" cm="1">
        <f t="array" ref="OM328">IF($ND328=0,"",(IFERROR( (IFERROR($ND328/FRACAS!$AY$1*60,0) - SUMPRODUCT( (FRACAS!$K$5:$K$9999=OM$2) * IFERROR(FRACAS!$AN$5:$AN$9999,0) ) ) / IFERROR($ND328/FRACAS!$AY$1*60,0), 1 )))</f>
        <v/>
      </c>
      <c r="ON328" s="347" t="str" cm="1">
        <f t="array" ref="ON328">IF($ND328=0,"",(IFERROR( (IFERROR($ND328/FRACAS!$AY$1*60,0) - SUMPRODUCT( (FRACAS!$K$5:$K$9999=ON$2) * IFERROR(FRACAS!$AN$5:$AN$9999,0) ) ) / IFERROR($ND328/FRACAS!$AY$1*60,0), 1 )))</f>
        <v/>
      </c>
    </row>
    <row r="329" spans="2:404" ht="15" customHeight="1">
      <c r="B329" s="301" t="s">
        <v>227</v>
      </c>
      <c r="C329" s="302">
        <v>47529</v>
      </c>
      <c r="D329" s="279"/>
      <c r="E329" s="279"/>
      <c r="F329" s="279"/>
      <c r="G329" s="279"/>
      <c r="H329" s="279"/>
      <c r="I329" s="279"/>
      <c r="J329" s="279"/>
      <c r="K329" s="279"/>
      <c r="L329" s="279"/>
      <c r="M329" s="280"/>
      <c r="N329" s="305"/>
      <c r="O329" s="279"/>
      <c r="P329" s="279"/>
      <c r="Q329" s="279"/>
      <c r="R329" s="279"/>
      <c r="S329" s="279"/>
      <c r="T329" s="279"/>
      <c r="U329" s="279"/>
      <c r="V329" s="279"/>
      <c r="W329" s="279"/>
      <c r="X329" s="279"/>
      <c r="Y329" s="279"/>
      <c r="Z329" s="279"/>
      <c r="AA329" s="279"/>
      <c r="AB329" s="279"/>
      <c r="AC329" s="279"/>
      <c r="AD329" s="279"/>
      <c r="AE329" s="279"/>
      <c r="AF329" s="279"/>
      <c r="AG329" s="279"/>
      <c r="AH329" s="279"/>
      <c r="AI329" s="279"/>
      <c r="AJ329" s="279"/>
      <c r="AK329" s="279"/>
      <c r="AL329" s="279"/>
      <c r="AM329" s="279"/>
      <c r="AN329" s="279"/>
      <c r="AO329" s="279"/>
      <c r="AP329" s="279"/>
      <c r="AQ329" s="279"/>
      <c r="AR329" s="279"/>
      <c r="AS329" s="279"/>
      <c r="AT329" s="279"/>
      <c r="AU329" s="279"/>
      <c r="AV329" s="279"/>
      <c r="AW329" s="279"/>
      <c r="AX329" s="279"/>
      <c r="AY329" s="279"/>
      <c r="AZ329" s="279"/>
      <c r="BA329" s="280"/>
      <c r="BB329" s="266"/>
      <c r="BD329" s="352"/>
      <c r="BE329" s="352"/>
      <c r="BF329" s="352"/>
      <c r="BG329" s="352"/>
      <c r="BH329" s="352"/>
      <c r="BI329" s="352"/>
      <c r="BJ329" s="352"/>
      <c r="BK329" s="352"/>
      <c r="BL329" s="352"/>
      <c r="BM329" s="352"/>
      <c r="BN329" s="352"/>
      <c r="BO329" s="352"/>
      <c r="BP329" s="352"/>
      <c r="BQ329" s="352"/>
      <c r="BR329" s="352"/>
      <c r="BS329" s="352"/>
      <c r="BT329" s="352"/>
      <c r="BU329" s="352"/>
      <c r="BV329" s="352"/>
      <c r="BW329" s="352"/>
      <c r="BX329" s="352"/>
      <c r="BY329" s="352"/>
      <c r="BZ329" s="352"/>
      <c r="CA329" s="352"/>
      <c r="CB329" s="352"/>
      <c r="CC329" s="352"/>
      <c r="CD329" s="352"/>
      <c r="CE329" s="352"/>
      <c r="CF329" s="352"/>
      <c r="CG329" s="352"/>
      <c r="CH329" s="352"/>
      <c r="CI329" s="352"/>
      <c r="CJ329" s="352"/>
      <c r="CK329" s="352"/>
      <c r="CL329" s="352"/>
      <c r="CM329" s="352"/>
      <c r="CN329" s="352"/>
      <c r="CO329" s="352"/>
      <c r="CP329" s="352"/>
      <c r="CQ329" s="352"/>
      <c r="CR329" s="352"/>
      <c r="CS329" s="352"/>
      <c r="CT329" s="352"/>
      <c r="CU329" s="352"/>
      <c r="CV329" s="352"/>
      <c r="CW329" s="352"/>
      <c r="CX329" s="352"/>
      <c r="CY329" s="352"/>
      <c r="CZ329" s="352"/>
      <c r="DA329" s="352"/>
      <c r="DC329" s="266">
        <f t="shared" si="29"/>
        <v>0</v>
      </c>
      <c r="DD329" s="302" t="str">
        <f t="shared" si="30"/>
        <v/>
      </c>
      <c r="DE329" s="328" t="str">
        <f>IF(D329&gt; 0,(COUNTIFS(FRACAS!$B$5:$B$9997, D$4, FRACAS!$D$5:$D$9997, "&lt;="&amp;D329)), "" )</f>
        <v/>
      </c>
      <c r="DF329" s="282" t="str">
        <f>IF(E329&gt; 0,(COUNTIFS(FRACAS!$B$5:$B$9997, E$4, FRACAS!$D$5:$D$9997, "&lt;="&amp;E329)), "" )</f>
        <v/>
      </c>
      <c r="DG329" s="282" t="str">
        <f>IF(F329&gt; 0,(COUNTIFS(FRACAS!$B$5:$B$9997, F$4, FRACAS!$D$5:$D$9997, "&lt;="&amp;F329)), "" )</f>
        <v/>
      </c>
      <c r="DH329" s="282" t="str">
        <f>IF(G329&gt; 0,(COUNTIFS(FRACAS!$B$5:$B$9997, G$4, FRACAS!$D$5:$D$9997, "&lt;="&amp;G329)), "" )</f>
        <v/>
      </c>
      <c r="DI329" s="282" t="str">
        <f>IF(H329&gt; 0,(COUNTIFS(FRACAS!$B$5:$B$9997, H$4, FRACAS!$D$5:$D$9997, "&lt;="&amp;H329)), "" )</f>
        <v/>
      </c>
      <c r="DJ329" s="282" t="str">
        <f>IF(I329&gt; 0,(COUNTIFS(FRACAS!$B$5:$B$9997, I$4, FRACAS!$D$5:$D$9997, "&lt;="&amp;I329)), "" )</f>
        <v/>
      </c>
      <c r="DK329" s="282" t="str">
        <f>IF(J329&gt; 0,(COUNTIFS(FRACAS!$B$5:$B$9997, J$4, FRACAS!$D$5:$D$9997, "&lt;="&amp;J329)), "" )</f>
        <v/>
      </c>
      <c r="DL329" s="282" t="str">
        <f>IF(K329&gt; 0,(COUNTIFS(FRACAS!$B$5:$B$9997, K$4, FRACAS!$D$5:$D$9997, "&lt;="&amp;K329)), "" )</f>
        <v/>
      </c>
      <c r="DM329" s="282" t="str">
        <f>IF(L329&gt; 0,(COUNTIFS(FRACAS!$B$5:$B$9997, L$4, FRACAS!$D$5:$D$9997, "&lt;="&amp;L329)), "" )</f>
        <v/>
      </c>
      <c r="DN329" s="282" t="str">
        <f>IF(M329&gt; 0,(COUNTIFS(FRACAS!$B$5:$B$9997, M$4, FRACAS!$D$5:$D$9997, "&lt;="&amp;M329)), "" )</f>
        <v/>
      </c>
      <c r="DO329" s="308"/>
      <c r="DP329" s="276"/>
      <c r="DQ329" s="276"/>
      <c r="DR329" s="276"/>
      <c r="DS329" s="276"/>
      <c r="DT329" s="276"/>
      <c r="DU329" s="276"/>
      <c r="DV329" s="276"/>
      <c r="DW329" s="276"/>
      <c r="DX329" s="276"/>
      <c r="DY329" s="276"/>
      <c r="DZ329" s="276"/>
      <c r="EA329" s="276"/>
      <c r="EB329" s="276"/>
      <c r="EC329" s="276"/>
      <c r="ED329" s="276"/>
      <c r="EE329" s="276"/>
      <c r="EF329" s="276"/>
      <c r="EG329" s="276"/>
      <c r="EH329" s="276"/>
      <c r="EI329" s="276"/>
      <c r="EJ329" s="276"/>
      <c r="EK329" s="276"/>
      <c r="EL329" s="276"/>
      <c r="EM329" s="276"/>
      <c r="EN329" s="276"/>
      <c r="EO329" s="276"/>
      <c r="EP329" s="276"/>
      <c r="EQ329" s="276"/>
      <c r="ER329" s="276"/>
      <c r="ES329" s="276"/>
      <c r="ET329" s="276"/>
      <c r="EU329" s="276"/>
      <c r="EV329" s="276"/>
      <c r="EW329" s="276"/>
      <c r="EX329" s="276"/>
      <c r="EY329" s="276"/>
      <c r="EZ329" s="276"/>
      <c r="FA329" s="276"/>
      <c r="FB329" s="277"/>
      <c r="JN329" s="310"/>
      <c r="JO329" s="309"/>
      <c r="JP329" s="309"/>
      <c r="JQ329" s="309"/>
      <c r="JR329" s="309"/>
      <c r="JS329" s="309"/>
      <c r="JT329" s="309"/>
      <c r="JU329" s="309"/>
      <c r="JV329" s="309"/>
      <c r="JW329" s="309"/>
      <c r="JX329" s="309"/>
      <c r="JY329" s="309"/>
      <c r="JZ329" s="309"/>
      <c r="KA329" s="309"/>
      <c r="KB329" s="309"/>
      <c r="KC329" s="309"/>
      <c r="KD329" s="309"/>
      <c r="KE329" s="309"/>
      <c r="KF329" s="309"/>
      <c r="KG329" s="309"/>
      <c r="KH329" s="309"/>
      <c r="KI329" s="309"/>
      <c r="KJ329" s="309"/>
      <c r="KK329" s="309"/>
      <c r="KL329" s="309"/>
      <c r="KM329" s="309"/>
      <c r="KN329" s="309"/>
      <c r="KO329" s="309"/>
      <c r="KP329" s="309"/>
      <c r="KQ329" s="309"/>
      <c r="KR329" s="309"/>
      <c r="KS329" s="309"/>
      <c r="KT329" s="309"/>
      <c r="KU329" s="309"/>
      <c r="KV329" s="309"/>
      <c r="KW329" s="309"/>
      <c r="KX329" s="309"/>
      <c r="KY329" s="309"/>
      <c r="KZ329" s="309"/>
      <c r="LA329" s="309"/>
      <c r="LC329" s="302" t="str">
        <f t="shared" si="32"/>
        <v/>
      </c>
      <c r="LD329" s="354" t="str" cm="1">
        <f t="array" ref="LD329">IFERROR(
    (((D329/FRACAS!$AY$1)*60))
    /
    (((D329/FRACAS!$AY$1)*60) + SUMPRODUCT((FRACAS!$B$5:$B$9997=D$4)*(FRACAS!$D$5:$D$9997&lt;=D329)*(IFERROR(FRACAS!$AM$5:$AM$9997,0)))
    ),"")</f>
        <v/>
      </c>
      <c r="LE329" s="354" t="str" cm="1">
        <f t="array" ref="LE329">IFERROR(
    (((E329/FRACAS!$AY$1)*60))
    /
    (((E329/FRACAS!$AY$1)*60) + SUMPRODUCT((FRACAS!$B$5:$B$9997=E$4)*(FRACAS!$D$5:$D$9997&lt;=E329)*(IFERROR(FRACAS!$AM$5:$AM$9997,0)))
    ),"")</f>
        <v/>
      </c>
      <c r="LF329" s="354" t="str" cm="1">
        <f t="array" ref="LF329">IFERROR(
    (((F329/FRACAS!$AY$1)*60))
    /
    (((F329/FRACAS!$AY$1)*60) + SUMPRODUCT((FRACAS!$B$5:$B$9997=F$4)*(FRACAS!$D$5:$D$9997&lt;=F329)*(IFERROR(FRACAS!$AM$5:$AM$9997,0)))
    ),"")</f>
        <v/>
      </c>
      <c r="LG329" s="354" t="str" cm="1">
        <f t="array" ref="LG329">IFERROR(
    (((G329/FRACAS!$AY$1)*60))
    /
    (((G329/FRACAS!$AY$1)*60) + SUMPRODUCT((FRACAS!$B$5:$B$9997=G$4)*(FRACAS!$D$5:$D$9997&lt;=G329)*(IFERROR(FRACAS!$AM$5:$AM$9997,0)))
    ),"")</f>
        <v/>
      </c>
      <c r="LH329" s="354" t="str" cm="1">
        <f t="array" ref="LH329">IFERROR(
    (((H329/FRACAS!$AY$1)*60))
    /
    (((H329/FRACAS!$AY$1)*60) + SUMPRODUCT((FRACAS!$B$5:$B$9997=H$4)*(FRACAS!$D$5:$D$9997&lt;=H329)*(IFERROR(FRACAS!$AM$5:$AM$9997,0)))
    ),"")</f>
        <v/>
      </c>
      <c r="LI329" s="354" t="str" cm="1">
        <f t="array" ref="LI329">IFERROR(
    (((I329/FRACAS!$AY$1)*60))
    /
    (((I329/FRACAS!$AY$1)*60) + SUMPRODUCT((FRACAS!$B$5:$B$9997=I$4)*(FRACAS!$D$5:$D$9997&lt;=I329)*(IFERROR(FRACAS!$AM$5:$AM$9997,0)))
    ),"")</f>
        <v/>
      </c>
      <c r="LJ329" s="354" t="str" cm="1">
        <f t="array" ref="LJ329">IFERROR(
    (((J329/FRACAS!$AY$1)*60))
    /
    (((J329/FRACAS!$AY$1)*60) + SUMPRODUCT((FRACAS!$B$5:$B$9997=J$4)*(FRACAS!$D$5:$D$9997&lt;=J329)*(IFERROR(FRACAS!$AM$5:$AM$9997,0)))
    ),"")</f>
        <v/>
      </c>
      <c r="LK329" s="354" t="str" cm="1">
        <f t="array" ref="LK329">IFERROR(
    (((K329/FRACAS!$AY$1)*60))
    /
    (((K329/FRACAS!$AY$1)*60) + SUMPRODUCT((FRACAS!$B$5:$B$9997=K$4)*(FRACAS!$D$5:$D$9997&lt;=K329)*(IFERROR(FRACAS!$AM$5:$AM$9997,0)))
    ),"")</f>
        <v/>
      </c>
      <c r="LL329" s="354" t="str" cm="1">
        <f t="array" ref="LL329">IFERROR(
    (((L329/FRACAS!$AY$1)*60))
    /
    (((L329/FRACAS!$AY$1)*60) + SUMPRODUCT((FRACAS!$B$5:$B$9997=L$4)*(FRACAS!$D$5:$D$9997&lt;=L329)*(IFERROR(FRACAS!$AM$5:$AM$9997,0)))
    ),"")</f>
        <v/>
      </c>
      <c r="LM329" s="354" t="str" cm="1">
        <f t="array" ref="LM329">IFERROR(
    (((M329/FRACAS!$AY$1)*60))
    /
    (((M329/FRACAS!$AY$1)*60) + SUMPRODUCT((FRACAS!$B$5:$B$9997=M$4)*(FRACAS!$D$5:$D$9997&lt;=M329)*(IFERROR(FRACAS!$AM$5:$AM$9997,0)))
    ),"")</f>
        <v/>
      </c>
      <c r="LN329" s="308"/>
      <c r="LO329" s="276"/>
      <c r="LP329" s="276"/>
      <c r="LQ329" s="276"/>
      <c r="LR329" s="276"/>
      <c r="LS329" s="276"/>
      <c r="LT329" s="276"/>
      <c r="LU329" s="276"/>
      <c r="LV329" s="276"/>
      <c r="LW329" s="276"/>
      <c r="LX329" s="276"/>
      <c r="LY329" s="276"/>
      <c r="LZ329" s="276"/>
      <c r="MA329" s="276"/>
      <c r="MB329" s="276"/>
      <c r="MC329" s="276"/>
      <c r="MD329" s="276"/>
      <c r="ME329" s="276"/>
      <c r="MF329" s="276"/>
      <c r="MG329" s="276"/>
      <c r="MH329" s="276"/>
      <c r="MI329" s="276"/>
      <c r="MJ329" s="276"/>
      <c r="MK329" s="276"/>
      <c r="ML329" s="276"/>
      <c r="MM329" s="276"/>
      <c r="MN329" s="276"/>
      <c r="MO329" s="276"/>
      <c r="MP329" s="276"/>
      <c r="MQ329" s="276"/>
      <c r="MR329" s="276"/>
      <c r="MS329" s="276"/>
      <c r="MT329" s="276"/>
      <c r="MU329" s="276"/>
      <c r="MV329" s="276"/>
      <c r="MW329" s="276"/>
      <c r="MX329" s="276"/>
      <c r="MY329" s="276"/>
      <c r="MZ329" s="276"/>
      <c r="NA329" s="277"/>
      <c r="ND329" s="345">
        <f t="shared" si="33"/>
        <v>0</v>
      </c>
      <c r="NE329" s="346" t="str">
        <f t="shared" si="31"/>
        <v/>
      </c>
      <c r="NF329" s="347" t="str" cm="1">
        <f t="array" ref="NF329">IF($ND329=0,"",(IFERROR( (IFERROR($ND329/FRACAS!$AY$1*60,0) - SUMPRODUCT( (FRACAS!$K$5:$K$9999=NF$2) * IFERROR(FRACAS!$AN$5:$AN$9999,0) ) ) / IFERROR($ND329/FRACAS!$AY$1*60,0), 1 )))</f>
        <v/>
      </c>
      <c r="NG329" s="347" t="str" cm="1">
        <f t="array" ref="NG329">IF($ND329=0,"",(IFERROR( (IFERROR($ND329/FRACAS!$AY$1*60,0) - SUMPRODUCT( (FRACAS!$K$5:$K$9999=NG$2) * IFERROR(FRACAS!$AN$5:$AN$9999,0) ) ) / IFERROR($ND329/FRACAS!$AY$1*60,0), 1 )))</f>
        <v/>
      </c>
      <c r="NH329" s="347" t="str" cm="1">
        <f t="array" ref="NH329">IF($ND329=0,"",(IFERROR( (IFERROR($ND329/FRACAS!$AY$1*60,0) - SUMPRODUCT( (FRACAS!$K$5:$K$9999=NH$2) * IFERROR(FRACAS!$AN$5:$AN$9999,0) ) ) / IFERROR($ND329/FRACAS!$AY$1*60,0), 1 )))</f>
        <v/>
      </c>
      <c r="NI329" s="347" t="str" cm="1">
        <f t="array" ref="NI329">IF($ND329=0,"",(IFERROR( (IFERROR($ND329/FRACAS!$AY$1*60,0) - SUMPRODUCT( (FRACAS!$K$5:$K$9999=NI$2) * IFERROR(FRACAS!$AN$5:$AN$9999,0) ) ) / IFERROR($ND329/FRACAS!$AY$1*60,0), 1 )))</f>
        <v/>
      </c>
      <c r="NJ329" s="347" t="str" cm="1">
        <f t="array" ref="NJ329">IF($ND329=0,"",(IFERROR( (IFERROR($ND329/FRACAS!$AY$1*60,0) - SUMPRODUCT( (FRACAS!$K$5:$K$9999=NJ$2) * IFERROR(FRACAS!$AN$5:$AN$9999,0) ) ) / IFERROR($ND329/FRACAS!$AY$1*60,0), 1 )))</f>
        <v/>
      </c>
      <c r="NK329" s="347" t="str" cm="1">
        <f t="array" ref="NK329">IF($ND329=0,"",(IFERROR( (IFERROR($ND329/FRACAS!$AY$1*60,0) - SUMPRODUCT( (FRACAS!$K$5:$K$9999=NK$2) * IFERROR(FRACAS!$AN$5:$AN$9999,0) ) ) / IFERROR($ND329/FRACAS!$AY$1*60,0), 1 )))</f>
        <v/>
      </c>
      <c r="NL329" s="347" t="str" cm="1">
        <f t="array" ref="NL329">IF($ND329=0,"",(IFERROR( (IFERROR($ND329/FRACAS!$AY$1*60,0) - SUMPRODUCT( (FRACAS!$K$5:$K$9999=NL$2) * IFERROR(FRACAS!$AN$5:$AN$9999,0) ) ) / IFERROR($ND329/FRACAS!$AY$1*60,0), 1 )))</f>
        <v/>
      </c>
      <c r="NM329" s="347" t="str" cm="1">
        <f t="array" ref="NM329">IF($ND329=0,"",(IFERROR( (IFERROR($ND329/FRACAS!$AY$1*60,0) - SUMPRODUCT( (FRACAS!$K$5:$K$9999=NM$2) * IFERROR(FRACAS!$AN$5:$AN$9999,0) ) ) / IFERROR($ND329/FRACAS!$AY$1*60,0), 1 )))</f>
        <v/>
      </c>
      <c r="NN329" s="347" t="str" cm="1">
        <f t="array" ref="NN329">IF($ND329=0,"",(IFERROR( (IFERROR($ND329/FRACAS!$AY$1*60,0) - SUMPRODUCT( (FRACAS!$K$5:$K$9999=NN$2) * IFERROR(FRACAS!$AN$5:$AN$9999,0) ) ) / IFERROR($ND329/FRACAS!$AY$1*60,0), 1 )))</f>
        <v/>
      </c>
      <c r="NO329" s="347" t="str" cm="1">
        <f t="array" ref="NO329">IF($ND329=0,"",(IFERROR( (IFERROR($ND329/FRACAS!$AY$1*60,0) - SUMPRODUCT( (FRACAS!$K$5:$K$9999=NO$2) * IFERROR(FRACAS!$AN$5:$AN$9999,0) ) ) / IFERROR($ND329/FRACAS!$AY$1*60,0), 1 )))</f>
        <v/>
      </c>
      <c r="NP329" s="347" t="str" cm="1">
        <f t="array" ref="NP329">IF($ND329=0,"",(IFERROR( (IFERROR($ND329/FRACAS!$AY$1*60,0) - SUMPRODUCT( (FRACAS!$K$5:$K$9999=NP$2) * IFERROR(FRACAS!$AN$5:$AN$9999,0) ) ) / IFERROR($ND329/FRACAS!$AY$1*60,0), 1 )))</f>
        <v/>
      </c>
      <c r="NQ329" s="347" t="str" cm="1">
        <f t="array" ref="NQ329">IF($ND329=0,"",(IFERROR( (IFERROR($ND329/FRACAS!$AY$1*60,0) - SUMPRODUCT( (FRACAS!$K$5:$K$9999=NQ$2) * IFERROR(FRACAS!$AN$5:$AN$9999,0) ) ) / IFERROR($ND329/FRACAS!$AY$1*60,0), 1 )))</f>
        <v/>
      </c>
      <c r="NR329" s="347" t="str" cm="1">
        <f t="array" ref="NR329">IF($ND329=0,"",(IFERROR( (IFERROR($ND329/FRACAS!$AY$1*60,0) - SUMPRODUCT( (FRACAS!$K$5:$K$9999=NR$2) * IFERROR(FRACAS!$AN$5:$AN$9999,0) ) ) / IFERROR($ND329/FRACAS!$AY$1*60,0), 1 )))</f>
        <v/>
      </c>
      <c r="NS329" s="347" t="str" cm="1">
        <f t="array" ref="NS329">IF($ND329=0,"",(IFERROR( (IFERROR($ND329/FRACAS!$AY$1*60,0) - SUMPRODUCT( (FRACAS!$K$5:$K$9999=NS$2) * IFERROR(FRACAS!$AN$5:$AN$9999,0) ) ) / IFERROR($ND329/FRACAS!$AY$1*60,0), 1 )))</f>
        <v/>
      </c>
      <c r="NT329" s="347" t="str" cm="1">
        <f t="array" ref="NT329">IF($ND329=0,"",(IFERROR( (IFERROR($ND329/FRACAS!$AY$1*60,0) - SUMPRODUCT( (FRACAS!$K$5:$K$9999=NT$2) * IFERROR(FRACAS!$AN$5:$AN$9999,0) ) ) / IFERROR($ND329/FRACAS!$AY$1*60,0), 1 )))</f>
        <v/>
      </c>
      <c r="NU329" s="347" t="str" cm="1">
        <f t="array" ref="NU329">IF($ND329=0,"",(IFERROR( (IFERROR($ND329/FRACAS!$AY$1*60,0) - SUMPRODUCT( (FRACAS!$K$5:$K$9999=NU$2) * IFERROR(FRACAS!$AN$5:$AN$9999,0) ) ) / IFERROR($ND329/FRACAS!$AY$1*60,0), 1 )))</f>
        <v/>
      </c>
      <c r="NV329" s="347" t="str" cm="1">
        <f t="array" ref="NV329">IF($ND329=0,"",(IFERROR( (IFERROR($ND329/FRACAS!$AY$1*60,0) - SUMPRODUCT( (FRACAS!$K$5:$K$9999=NV$2) * IFERROR(FRACAS!$AN$5:$AN$9999,0) ) ) / IFERROR($ND329/FRACAS!$AY$1*60,0), 1 )))</f>
        <v/>
      </c>
      <c r="NW329" s="347" t="str" cm="1">
        <f t="array" ref="NW329">IF($ND329=0,"",(IFERROR( (IFERROR($ND329/FRACAS!$AY$1*60,0) - SUMPRODUCT( (FRACAS!$K$5:$K$9999=NW$2) * IFERROR(FRACAS!$AN$5:$AN$9999,0) ) ) / IFERROR($ND329/FRACAS!$AY$1*60,0), 1 )))</f>
        <v/>
      </c>
      <c r="NX329" s="347" t="str" cm="1">
        <f t="array" ref="NX329">IF($ND329=0,"",(IFERROR( (IFERROR($ND329/FRACAS!$AY$1*60,0) - SUMPRODUCT( (FRACAS!$K$5:$K$9999=NX$2) * IFERROR(FRACAS!$AN$5:$AN$9999,0) ) ) / IFERROR($ND329/FRACAS!$AY$1*60,0), 1 )))</f>
        <v/>
      </c>
      <c r="NY329" s="347" t="str" cm="1">
        <f t="array" ref="NY329">IF($ND329=0,"",(IFERROR( (IFERROR($ND329/FRACAS!$AY$1*60,0) - SUMPRODUCT( (FRACAS!$K$5:$K$9999=NY$2) * IFERROR(FRACAS!$AN$5:$AN$9999,0) ) ) / IFERROR($ND329/FRACAS!$AY$1*60,0), 1 )))</f>
        <v/>
      </c>
      <c r="NZ329" s="347" t="str" cm="1">
        <f t="array" ref="NZ329">IF($ND329=0,"",(IFERROR( (IFERROR($ND329/FRACAS!$AY$1*60,0) - SUMPRODUCT( (FRACAS!$K$5:$K$9999=NZ$2) * IFERROR(FRACAS!$AN$5:$AN$9999,0) ) ) / IFERROR($ND329/FRACAS!$AY$1*60,0), 1 )))</f>
        <v/>
      </c>
      <c r="OA329" s="347" t="str" cm="1">
        <f t="array" ref="OA329">IF($ND329=0,"",(IFERROR( (IFERROR($ND329/FRACAS!$AY$1*60,0) - SUMPRODUCT( (FRACAS!$K$5:$K$9999=OA$2) * IFERROR(FRACAS!$AN$5:$AN$9999,0) ) ) / IFERROR($ND329/FRACAS!$AY$1*60,0), 1 )))</f>
        <v/>
      </c>
      <c r="OB329" s="347" t="str" cm="1">
        <f t="array" ref="OB329">IF($ND329=0,"",(IFERROR( (IFERROR($ND329/FRACAS!$AY$1*60,0) - SUMPRODUCT( (FRACAS!$K$5:$K$9999=OB$2) * IFERROR(FRACAS!$AN$5:$AN$9999,0) ) ) / IFERROR($ND329/FRACAS!$AY$1*60,0), 1 )))</f>
        <v/>
      </c>
      <c r="OC329" s="347" t="str" cm="1">
        <f t="array" ref="OC329">IF($ND329=0,"",(IFERROR( (IFERROR($ND329/FRACAS!$AY$1*60,0) - SUMPRODUCT( (FRACAS!$K$5:$K$9999=OC$2) * IFERROR(FRACAS!$AN$5:$AN$9999,0) ) ) / IFERROR($ND329/FRACAS!$AY$1*60,0), 1 )))</f>
        <v/>
      </c>
      <c r="OD329" s="347" t="str" cm="1">
        <f t="array" ref="OD329">IF($ND329=0,"",(IFERROR( (IFERROR($ND329/FRACAS!$AY$1*60,0) - SUMPRODUCT( (FRACAS!$K$5:$K$9999=OD$2) * IFERROR(FRACAS!$AN$5:$AN$9999,0) ) ) / IFERROR($ND329/FRACAS!$AY$1*60,0), 1 )))</f>
        <v/>
      </c>
      <c r="OE329" s="347" t="str" cm="1">
        <f t="array" ref="OE329">IF($ND329=0,"",(IFERROR( (IFERROR($ND329/FRACAS!$AY$1*60,0) - SUMPRODUCT( (FRACAS!$K$5:$K$9999=OE$2) * IFERROR(FRACAS!$AN$5:$AN$9999,0) ) ) / IFERROR($ND329/FRACAS!$AY$1*60,0), 1 )))</f>
        <v/>
      </c>
      <c r="OF329" s="347" t="str" cm="1">
        <f t="array" ref="OF329">IF($ND329=0,"",(IFERROR( (IFERROR($ND329/FRACAS!$AY$1*60,0) - SUMPRODUCT( (FRACAS!$K$5:$K$9999=OF$2) * IFERROR(FRACAS!$AN$5:$AN$9999,0) ) ) / IFERROR($ND329/FRACAS!$AY$1*60,0), 1 )))</f>
        <v/>
      </c>
      <c r="OG329" s="347" t="str" cm="1">
        <f t="array" ref="OG329">IF($ND329=0,"",(IFERROR( (IFERROR($ND329/FRACAS!$AY$1*60,0) - SUMPRODUCT( (FRACAS!$K$5:$K$9999=OG$2) * IFERROR(FRACAS!$AN$5:$AN$9999,0) ) ) / IFERROR($ND329/FRACAS!$AY$1*60,0), 1 )))</f>
        <v/>
      </c>
      <c r="OH329" s="347" t="str" cm="1">
        <f t="array" ref="OH329">IF($ND329=0,"",(IFERROR( (IFERROR($ND329/FRACAS!$AY$1*60,0) - SUMPRODUCT( (FRACAS!$K$5:$K$9999=OH$2) * IFERROR(FRACAS!$AN$5:$AN$9999,0) ) ) / IFERROR($ND329/FRACAS!$AY$1*60,0), 1 )))</f>
        <v/>
      </c>
      <c r="OI329" s="347" t="str" cm="1">
        <f t="array" ref="OI329">IF($ND329=0,"",(IFERROR( (IFERROR($ND329/FRACAS!$AY$1*60,0) - SUMPRODUCT( (FRACAS!$K$5:$K$9999=OI$2) * IFERROR(FRACAS!$AN$5:$AN$9999,0) ) ) / IFERROR($ND329/FRACAS!$AY$1*60,0), 1 )))</f>
        <v/>
      </c>
      <c r="OJ329" s="347" t="str" cm="1">
        <f t="array" ref="OJ329">IF($ND329=0,"",(IFERROR( (IFERROR($ND329/FRACAS!$AY$1*60,0) - SUMPRODUCT( (FRACAS!$K$5:$K$9999=OJ$2) * IFERROR(FRACAS!$AN$5:$AN$9999,0) ) ) / IFERROR($ND329/FRACAS!$AY$1*60,0), 1 )))</f>
        <v/>
      </c>
      <c r="OK329" s="347" t="str" cm="1">
        <f t="array" ref="OK329">IF($ND329=0,"",(IFERROR( (IFERROR($ND329/FRACAS!$AY$1*60,0) - SUMPRODUCT( (FRACAS!$K$5:$K$9999=OK$2) * IFERROR(FRACAS!$AN$5:$AN$9999,0) ) ) / IFERROR($ND329/FRACAS!$AY$1*60,0), 1 )))</f>
        <v/>
      </c>
      <c r="OL329" s="347" t="str" cm="1">
        <f t="array" ref="OL329">IF($ND329=0,"",(IFERROR( (IFERROR($ND329/FRACAS!$AY$1*60,0) - SUMPRODUCT( (FRACAS!$K$5:$K$9999=OL$2) * IFERROR(FRACAS!$AN$5:$AN$9999,0) ) ) / IFERROR($ND329/FRACAS!$AY$1*60,0), 1 )))</f>
        <v/>
      </c>
      <c r="OM329" s="347" t="str" cm="1">
        <f t="array" ref="OM329">IF($ND329=0,"",(IFERROR( (IFERROR($ND329/FRACAS!$AY$1*60,0) - SUMPRODUCT( (FRACAS!$K$5:$K$9999=OM$2) * IFERROR(FRACAS!$AN$5:$AN$9999,0) ) ) / IFERROR($ND329/FRACAS!$AY$1*60,0), 1 )))</f>
        <v/>
      </c>
      <c r="ON329" s="347" t="str" cm="1">
        <f t="array" ref="ON329">IF($ND329=0,"",(IFERROR( (IFERROR($ND329/FRACAS!$AY$1*60,0) - SUMPRODUCT( (FRACAS!$K$5:$K$9999=ON$2) * IFERROR(FRACAS!$AN$5:$AN$9999,0) ) ) / IFERROR($ND329/FRACAS!$AY$1*60,0), 1 )))</f>
        <v/>
      </c>
    </row>
    <row r="330" spans="2:404" ht="15" customHeight="1">
      <c r="B330" s="301" t="s">
        <v>228</v>
      </c>
      <c r="C330" s="302">
        <v>47536</v>
      </c>
      <c r="D330" s="279"/>
      <c r="E330" s="279"/>
      <c r="F330" s="279"/>
      <c r="G330" s="279"/>
      <c r="H330" s="279"/>
      <c r="I330" s="279"/>
      <c r="J330" s="279"/>
      <c r="K330" s="279"/>
      <c r="L330" s="279"/>
      <c r="M330" s="280"/>
      <c r="N330" s="305"/>
      <c r="O330" s="279"/>
      <c r="P330" s="279"/>
      <c r="Q330" s="279"/>
      <c r="R330" s="279"/>
      <c r="S330" s="279"/>
      <c r="T330" s="279"/>
      <c r="U330" s="279"/>
      <c r="V330" s="279"/>
      <c r="W330" s="279"/>
      <c r="X330" s="279"/>
      <c r="Y330" s="279"/>
      <c r="Z330" s="279"/>
      <c r="AA330" s="279"/>
      <c r="AB330" s="279"/>
      <c r="AC330" s="279"/>
      <c r="AD330" s="279"/>
      <c r="AE330" s="279"/>
      <c r="AF330" s="279"/>
      <c r="AG330" s="279"/>
      <c r="AH330" s="279"/>
      <c r="AI330" s="279"/>
      <c r="AJ330" s="279"/>
      <c r="AK330" s="279"/>
      <c r="AL330" s="279"/>
      <c r="AM330" s="279"/>
      <c r="AN330" s="279"/>
      <c r="AO330" s="279"/>
      <c r="AP330" s="279"/>
      <c r="AQ330" s="279"/>
      <c r="AR330" s="279"/>
      <c r="AS330" s="279"/>
      <c r="AT330" s="279"/>
      <c r="AU330" s="279"/>
      <c r="AV330" s="279"/>
      <c r="AW330" s="279"/>
      <c r="AX330" s="279"/>
      <c r="AY330" s="279"/>
      <c r="AZ330" s="279"/>
      <c r="BA330" s="280"/>
      <c r="BB330" s="266"/>
      <c r="BD330" s="352"/>
      <c r="BE330" s="352"/>
      <c r="BF330" s="352"/>
      <c r="BG330" s="352"/>
      <c r="BH330" s="352"/>
      <c r="BI330" s="352"/>
      <c r="BJ330" s="352"/>
      <c r="BK330" s="352"/>
      <c r="BL330" s="352"/>
      <c r="BM330" s="352"/>
      <c r="BN330" s="352"/>
      <c r="BO330" s="352"/>
      <c r="BP330" s="352"/>
      <c r="BQ330" s="352"/>
      <c r="BR330" s="352"/>
      <c r="BS330" s="352"/>
      <c r="BT330" s="352"/>
      <c r="BU330" s="352"/>
      <c r="BV330" s="352"/>
      <c r="BW330" s="352"/>
      <c r="BX330" s="352"/>
      <c r="BY330" s="352"/>
      <c r="BZ330" s="352"/>
      <c r="CA330" s="352"/>
      <c r="CB330" s="352"/>
      <c r="CC330" s="352"/>
      <c r="CD330" s="352"/>
      <c r="CE330" s="352"/>
      <c r="CF330" s="352"/>
      <c r="CG330" s="352"/>
      <c r="CH330" s="352"/>
      <c r="CI330" s="352"/>
      <c r="CJ330" s="352"/>
      <c r="CK330" s="352"/>
      <c r="CL330" s="352"/>
      <c r="CM330" s="352"/>
      <c r="CN330" s="352"/>
      <c r="CO330" s="352"/>
      <c r="CP330" s="352"/>
      <c r="CQ330" s="352"/>
      <c r="CR330" s="352"/>
      <c r="CS330" s="352"/>
      <c r="CT330" s="352"/>
      <c r="CU330" s="352"/>
      <c r="CV330" s="352"/>
      <c r="CW330" s="352"/>
      <c r="CX330" s="352"/>
      <c r="CY330" s="352"/>
      <c r="CZ330" s="352"/>
      <c r="DA330" s="352"/>
      <c r="DC330" s="266">
        <f t="shared" si="29"/>
        <v>0</v>
      </c>
      <c r="DD330" s="302" t="str">
        <f t="shared" si="30"/>
        <v/>
      </c>
      <c r="DE330" s="328" t="str">
        <f>IF(D330&gt; 0,(COUNTIFS(FRACAS!$B$5:$B$9997, D$4, FRACAS!$D$5:$D$9997, "&lt;="&amp;D330)), "" )</f>
        <v/>
      </c>
      <c r="DF330" s="282" t="str">
        <f>IF(E330&gt; 0,(COUNTIFS(FRACAS!$B$5:$B$9997, E$4, FRACAS!$D$5:$D$9997, "&lt;="&amp;E330)), "" )</f>
        <v/>
      </c>
      <c r="DG330" s="282" t="str">
        <f>IF(F330&gt; 0,(COUNTIFS(FRACAS!$B$5:$B$9997, F$4, FRACAS!$D$5:$D$9997, "&lt;="&amp;F330)), "" )</f>
        <v/>
      </c>
      <c r="DH330" s="282" t="str">
        <f>IF(G330&gt; 0,(COUNTIFS(FRACAS!$B$5:$B$9997, G$4, FRACAS!$D$5:$D$9997, "&lt;="&amp;G330)), "" )</f>
        <v/>
      </c>
      <c r="DI330" s="282" t="str">
        <f>IF(H330&gt; 0,(COUNTIFS(FRACAS!$B$5:$B$9997, H$4, FRACAS!$D$5:$D$9997, "&lt;="&amp;H330)), "" )</f>
        <v/>
      </c>
      <c r="DJ330" s="282" t="str">
        <f>IF(I330&gt; 0,(COUNTIFS(FRACAS!$B$5:$B$9997, I$4, FRACAS!$D$5:$D$9997, "&lt;="&amp;I330)), "" )</f>
        <v/>
      </c>
      <c r="DK330" s="282" t="str">
        <f>IF(J330&gt; 0,(COUNTIFS(FRACAS!$B$5:$B$9997, J$4, FRACAS!$D$5:$D$9997, "&lt;="&amp;J330)), "" )</f>
        <v/>
      </c>
      <c r="DL330" s="282" t="str">
        <f>IF(K330&gt; 0,(COUNTIFS(FRACAS!$B$5:$B$9997, K$4, FRACAS!$D$5:$D$9997, "&lt;="&amp;K330)), "" )</f>
        <v/>
      </c>
      <c r="DM330" s="282" t="str">
        <f>IF(L330&gt; 0,(COUNTIFS(FRACAS!$B$5:$B$9997, L$4, FRACAS!$D$5:$D$9997, "&lt;="&amp;L330)), "" )</f>
        <v/>
      </c>
      <c r="DN330" s="282" t="str">
        <f>IF(M330&gt; 0,(COUNTIFS(FRACAS!$B$5:$B$9997, M$4, FRACAS!$D$5:$D$9997, "&lt;="&amp;M330)), "" )</f>
        <v/>
      </c>
      <c r="DO330" s="308"/>
      <c r="DP330" s="276"/>
      <c r="DQ330" s="276"/>
      <c r="DR330" s="276"/>
      <c r="DS330" s="276"/>
      <c r="DT330" s="276"/>
      <c r="DU330" s="276"/>
      <c r="DV330" s="276"/>
      <c r="DW330" s="276"/>
      <c r="DX330" s="276"/>
      <c r="DY330" s="276"/>
      <c r="DZ330" s="276"/>
      <c r="EA330" s="276"/>
      <c r="EB330" s="276"/>
      <c r="EC330" s="276"/>
      <c r="ED330" s="276"/>
      <c r="EE330" s="276"/>
      <c r="EF330" s="276"/>
      <c r="EG330" s="276"/>
      <c r="EH330" s="276"/>
      <c r="EI330" s="276"/>
      <c r="EJ330" s="276"/>
      <c r="EK330" s="276"/>
      <c r="EL330" s="276"/>
      <c r="EM330" s="276"/>
      <c r="EN330" s="276"/>
      <c r="EO330" s="276"/>
      <c r="EP330" s="276"/>
      <c r="EQ330" s="276"/>
      <c r="ER330" s="276"/>
      <c r="ES330" s="276"/>
      <c r="ET330" s="276"/>
      <c r="EU330" s="276"/>
      <c r="EV330" s="276"/>
      <c r="EW330" s="276"/>
      <c r="EX330" s="276"/>
      <c r="EY330" s="276"/>
      <c r="EZ330" s="276"/>
      <c r="FA330" s="276"/>
      <c r="FB330" s="277"/>
      <c r="JN330" s="310"/>
      <c r="JO330" s="309"/>
      <c r="JP330" s="309"/>
      <c r="JQ330" s="309"/>
      <c r="JR330" s="309"/>
      <c r="JS330" s="309"/>
      <c r="JT330" s="309"/>
      <c r="JU330" s="309"/>
      <c r="JV330" s="309"/>
      <c r="JW330" s="309"/>
      <c r="JX330" s="309"/>
      <c r="JY330" s="309"/>
      <c r="JZ330" s="309"/>
      <c r="KA330" s="309"/>
      <c r="KB330" s="309"/>
      <c r="KC330" s="309"/>
      <c r="KD330" s="309"/>
      <c r="KE330" s="309"/>
      <c r="KF330" s="309"/>
      <c r="KG330" s="309"/>
      <c r="KH330" s="309"/>
      <c r="KI330" s="309"/>
      <c r="KJ330" s="309"/>
      <c r="KK330" s="309"/>
      <c r="KL330" s="309"/>
      <c r="KM330" s="309"/>
      <c r="KN330" s="309"/>
      <c r="KO330" s="309"/>
      <c r="KP330" s="309"/>
      <c r="KQ330" s="309"/>
      <c r="KR330" s="309"/>
      <c r="KS330" s="309"/>
      <c r="KT330" s="309"/>
      <c r="KU330" s="309"/>
      <c r="KV330" s="309"/>
      <c r="KW330" s="309"/>
      <c r="KX330" s="309"/>
      <c r="KY330" s="309"/>
      <c r="KZ330" s="309"/>
      <c r="LA330" s="309"/>
      <c r="LC330" s="302" t="str">
        <f t="shared" si="32"/>
        <v/>
      </c>
      <c r="LD330" s="354" t="str" cm="1">
        <f t="array" ref="LD330">IFERROR(
    (((D330/FRACAS!$AY$1)*60))
    /
    (((D330/FRACAS!$AY$1)*60) + SUMPRODUCT((FRACAS!$B$5:$B$9997=D$4)*(FRACAS!$D$5:$D$9997&lt;=D330)*(IFERROR(FRACAS!$AM$5:$AM$9997,0)))
    ),"")</f>
        <v/>
      </c>
      <c r="LE330" s="354" t="str" cm="1">
        <f t="array" ref="LE330">IFERROR(
    (((E330/FRACAS!$AY$1)*60))
    /
    (((E330/FRACAS!$AY$1)*60) + SUMPRODUCT((FRACAS!$B$5:$B$9997=E$4)*(FRACAS!$D$5:$D$9997&lt;=E330)*(IFERROR(FRACAS!$AM$5:$AM$9997,0)))
    ),"")</f>
        <v/>
      </c>
      <c r="LF330" s="354" t="str" cm="1">
        <f t="array" ref="LF330">IFERROR(
    (((F330/FRACAS!$AY$1)*60))
    /
    (((F330/FRACAS!$AY$1)*60) + SUMPRODUCT((FRACAS!$B$5:$B$9997=F$4)*(FRACAS!$D$5:$D$9997&lt;=F330)*(IFERROR(FRACAS!$AM$5:$AM$9997,0)))
    ),"")</f>
        <v/>
      </c>
      <c r="LG330" s="354" t="str" cm="1">
        <f t="array" ref="LG330">IFERROR(
    (((G330/FRACAS!$AY$1)*60))
    /
    (((G330/FRACAS!$AY$1)*60) + SUMPRODUCT((FRACAS!$B$5:$B$9997=G$4)*(FRACAS!$D$5:$D$9997&lt;=G330)*(IFERROR(FRACAS!$AM$5:$AM$9997,0)))
    ),"")</f>
        <v/>
      </c>
      <c r="LH330" s="354" t="str" cm="1">
        <f t="array" ref="LH330">IFERROR(
    (((H330/FRACAS!$AY$1)*60))
    /
    (((H330/FRACAS!$AY$1)*60) + SUMPRODUCT((FRACAS!$B$5:$B$9997=H$4)*(FRACAS!$D$5:$D$9997&lt;=H330)*(IFERROR(FRACAS!$AM$5:$AM$9997,0)))
    ),"")</f>
        <v/>
      </c>
      <c r="LI330" s="354" t="str" cm="1">
        <f t="array" ref="LI330">IFERROR(
    (((I330/FRACAS!$AY$1)*60))
    /
    (((I330/FRACAS!$AY$1)*60) + SUMPRODUCT((FRACAS!$B$5:$B$9997=I$4)*(FRACAS!$D$5:$D$9997&lt;=I330)*(IFERROR(FRACAS!$AM$5:$AM$9997,0)))
    ),"")</f>
        <v/>
      </c>
      <c r="LJ330" s="354" t="str" cm="1">
        <f t="array" ref="LJ330">IFERROR(
    (((J330/FRACAS!$AY$1)*60))
    /
    (((J330/FRACAS!$AY$1)*60) + SUMPRODUCT((FRACAS!$B$5:$B$9997=J$4)*(FRACAS!$D$5:$D$9997&lt;=J330)*(IFERROR(FRACAS!$AM$5:$AM$9997,0)))
    ),"")</f>
        <v/>
      </c>
      <c r="LK330" s="354" t="str" cm="1">
        <f t="array" ref="LK330">IFERROR(
    (((K330/FRACAS!$AY$1)*60))
    /
    (((K330/FRACAS!$AY$1)*60) + SUMPRODUCT((FRACAS!$B$5:$B$9997=K$4)*(FRACAS!$D$5:$D$9997&lt;=K330)*(IFERROR(FRACAS!$AM$5:$AM$9997,0)))
    ),"")</f>
        <v/>
      </c>
      <c r="LL330" s="354" t="str" cm="1">
        <f t="array" ref="LL330">IFERROR(
    (((L330/FRACAS!$AY$1)*60))
    /
    (((L330/FRACAS!$AY$1)*60) + SUMPRODUCT((FRACAS!$B$5:$B$9997=L$4)*(FRACAS!$D$5:$D$9997&lt;=L330)*(IFERROR(FRACAS!$AM$5:$AM$9997,0)))
    ),"")</f>
        <v/>
      </c>
      <c r="LM330" s="354" t="str" cm="1">
        <f t="array" ref="LM330">IFERROR(
    (((M330/FRACAS!$AY$1)*60))
    /
    (((M330/FRACAS!$AY$1)*60) + SUMPRODUCT((FRACAS!$B$5:$B$9997=M$4)*(FRACAS!$D$5:$D$9997&lt;=M330)*(IFERROR(FRACAS!$AM$5:$AM$9997,0)))
    ),"")</f>
        <v/>
      </c>
      <c r="LN330" s="308"/>
      <c r="LO330" s="276"/>
      <c r="LP330" s="276"/>
      <c r="LQ330" s="276"/>
      <c r="LR330" s="276"/>
      <c r="LS330" s="276"/>
      <c r="LT330" s="276"/>
      <c r="LU330" s="276"/>
      <c r="LV330" s="276"/>
      <c r="LW330" s="276"/>
      <c r="LX330" s="276"/>
      <c r="LY330" s="276"/>
      <c r="LZ330" s="276"/>
      <c r="MA330" s="276"/>
      <c r="MB330" s="276"/>
      <c r="MC330" s="276"/>
      <c r="MD330" s="276"/>
      <c r="ME330" s="276"/>
      <c r="MF330" s="276"/>
      <c r="MG330" s="276"/>
      <c r="MH330" s="276"/>
      <c r="MI330" s="276"/>
      <c r="MJ330" s="276"/>
      <c r="MK330" s="276"/>
      <c r="ML330" s="276"/>
      <c r="MM330" s="276"/>
      <c r="MN330" s="276"/>
      <c r="MO330" s="276"/>
      <c r="MP330" s="276"/>
      <c r="MQ330" s="276"/>
      <c r="MR330" s="276"/>
      <c r="MS330" s="276"/>
      <c r="MT330" s="276"/>
      <c r="MU330" s="276"/>
      <c r="MV330" s="276"/>
      <c r="MW330" s="276"/>
      <c r="MX330" s="276"/>
      <c r="MY330" s="276"/>
      <c r="MZ330" s="276"/>
      <c r="NA330" s="277"/>
      <c r="ND330" s="345">
        <f t="shared" si="33"/>
        <v>0</v>
      </c>
      <c r="NE330" s="346" t="str">
        <f t="shared" si="31"/>
        <v/>
      </c>
      <c r="NF330" s="347" t="str" cm="1">
        <f t="array" ref="NF330">IF($ND330=0,"",(IFERROR( (IFERROR($ND330/FRACAS!$AY$1*60,0) - SUMPRODUCT( (FRACAS!$K$5:$K$9999=NF$2) * IFERROR(FRACAS!$AN$5:$AN$9999,0) ) ) / IFERROR($ND330/FRACAS!$AY$1*60,0), 1 )))</f>
        <v/>
      </c>
      <c r="NG330" s="347" t="str" cm="1">
        <f t="array" ref="NG330">IF($ND330=0,"",(IFERROR( (IFERROR($ND330/FRACAS!$AY$1*60,0) - SUMPRODUCT( (FRACAS!$K$5:$K$9999=NG$2) * IFERROR(FRACAS!$AN$5:$AN$9999,0) ) ) / IFERROR($ND330/FRACAS!$AY$1*60,0), 1 )))</f>
        <v/>
      </c>
      <c r="NH330" s="347" t="str" cm="1">
        <f t="array" ref="NH330">IF($ND330=0,"",(IFERROR( (IFERROR($ND330/FRACAS!$AY$1*60,0) - SUMPRODUCT( (FRACAS!$K$5:$K$9999=NH$2) * IFERROR(FRACAS!$AN$5:$AN$9999,0) ) ) / IFERROR($ND330/FRACAS!$AY$1*60,0), 1 )))</f>
        <v/>
      </c>
      <c r="NI330" s="347" t="str" cm="1">
        <f t="array" ref="NI330">IF($ND330=0,"",(IFERROR( (IFERROR($ND330/FRACAS!$AY$1*60,0) - SUMPRODUCT( (FRACAS!$K$5:$K$9999=NI$2) * IFERROR(FRACAS!$AN$5:$AN$9999,0) ) ) / IFERROR($ND330/FRACAS!$AY$1*60,0), 1 )))</f>
        <v/>
      </c>
      <c r="NJ330" s="347" t="str" cm="1">
        <f t="array" ref="NJ330">IF($ND330=0,"",(IFERROR( (IFERROR($ND330/FRACAS!$AY$1*60,0) - SUMPRODUCT( (FRACAS!$K$5:$K$9999=NJ$2) * IFERROR(FRACAS!$AN$5:$AN$9999,0) ) ) / IFERROR($ND330/FRACAS!$AY$1*60,0), 1 )))</f>
        <v/>
      </c>
      <c r="NK330" s="347" t="str" cm="1">
        <f t="array" ref="NK330">IF($ND330=0,"",(IFERROR( (IFERROR($ND330/FRACAS!$AY$1*60,0) - SUMPRODUCT( (FRACAS!$K$5:$K$9999=NK$2) * IFERROR(FRACAS!$AN$5:$AN$9999,0) ) ) / IFERROR($ND330/FRACAS!$AY$1*60,0), 1 )))</f>
        <v/>
      </c>
      <c r="NL330" s="347" t="str" cm="1">
        <f t="array" ref="NL330">IF($ND330=0,"",(IFERROR( (IFERROR($ND330/FRACAS!$AY$1*60,0) - SUMPRODUCT( (FRACAS!$K$5:$K$9999=NL$2) * IFERROR(FRACAS!$AN$5:$AN$9999,0) ) ) / IFERROR($ND330/FRACAS!$AY$1*60,0), 1 )))</f>
        <v/>
      </c>
      <c r="NM330" s="347" t="str" cm="1">
        <f t="array" ref="NM330">IF($ND330=0,"",(IFERROR( (IFERROR($ND330/FRACAS!$AY$1*60,0) - SUMPRODUCT( (FRACAS!$K$5:$K$9999=NM$2) * IFERROR(FRACAS!$AN$5:$AN$9999,0) ) ) / IFERROR($ND330/FRACAS!$AY$1*60,0), 1 )))</f>
        <v/>
      </c>
      <c r="NN330" s="347" t="str" cm="1">
        <f t="array" ref="NN330">IF($ND330=0,"",(IFERROR( (IFERROR($ND330/FRACAS!$AY$1*60,0) - SUMPRODUCT( (FRACAS!$K$5:$K$9999=NN$2) * IFERROR(FRACAS!$AN$5:$AN$9999,0) ) ) / IFERROR($ND330/FRACAS!$AY$1*60,0), 1 )))</f>
        <v/>
      </c>
      <c r="NO330" s="347" t="str" cm="1">
        <f t="array" ref="NO330">IF($ND330=0,"",(IFERROR( (IFERROR($ND330/FRACAS!$AY$1*60,0) - SUMPRODUCT( (FRACAS!$K$5:$K$9999=NO$2) * IFERROR(FRACAS!$AN$5:$AN$9999,0) ) ) / IFERROR($ND330/FRACAS!$AY$1*60,0), 1 )))</f>
        <v/>
      </c>
      <c r="NP330" s="347" t="str" cm="1">
        <f t="array" ref="NP330">IF($ND330=0,"",(IFERROR( (IFERROR($ND330/FRACAS!$AY$1*60,0) - SUMPRODUCT( (FRACAS!$K$5:$K$9999=NP$2) * IFERROR(FRACAS!$AN$5:$AN$9999,0) ) ) / IFERROR($ND330/FRACAS!$AY$1*60,0), 1 )))</f>
        <v/>
      </c>
      <c r="NQ330" s="347" t="str" cm="1">
        <f t="array" ref="NQ330">IF($ND330=0,"",(IFERROR( (IFERROR($ND330/FRACAS!$AY$1*60,0) - SUMPRODUCT( (FRACAS!$K$5:$K$9999=NQ$2) * IFERROR(FRACAS!$AN$5:$AN$9999,0) ) ) / IFERROR($ND330/FRACAS!$AY$1*60,0), 1 )))</f>
        <v/>
      </c>
      <c r="NR330" s="347" t="str" cm="1">
        <f t="array" ref="NR330">IF($ND330=0,"",(IFERROR( (IFERROR($ND330/FRACAS!$AY$1*60,0) - SUMPRODUCT( (FRACAS!$K$5:$K$9999=NR$2) * IFERROR(FRACAS!$AN$5:$AN$9999,0) ) ) / IFERROR($ND330/FRACAS!$AY$1*60,0), 1 )))</f>
        <v/>
      </c>
      <c r="NS330" s="347" t="str" cm="1">
        <f t="array" ref="NS330">IF($ND330=0,"",(IFERROR( (IFERROR($ND330/FRACAS!$AY$1*60,0) - SUMPRODUCT( (FRACAS!$K$5:$K$9999=NS$2) * IFERROR(FRACAS!$AN$5:$AN$9999,0) ) ) / IFERROR($ND330/FRACAS!$AY$1*60,0), 1 )))</f>
        <v/>
      </c>
      <c r="NT330" s="347" t="str" cm="1">
        <f t="array" ref="NT330">IF($ND330=0,"",(IFERROR( (IFERROR($ND330/FRACAS!$AY$1*60,0) - SUMPRODUCT( (FRACAS!$K$5:$K$9999=NT$2) * IFERROR(FRACAS!$AN$5:$AN$9999,0) ) ) / IFERROR($ND330/FRACAS!$AY$1*60,0), 1 )))</f>
        <v/>
      </c>
      <c r="NU330" s="347" t="str" cm="1">
        <f t="array" ref="NU330">IF($ND330=0,"",(IFERROR( (IFERROR($ND330/FRACAS!$AY$1*60,0) - SUMPRODUCT( (FRACAS!$K$5:$K$9999=NU$2) * IFERROR(FRACAS!$AN$5:$AN$9999,0) ) ) / IFERROR($ND330/FRACAS!$AY$1*60,0), 1 )))</f>
        <v/>
      </c>
      <c r="NV330" s="347" t="str" cm="1">
        <f t="array" ref="NV330">IF($ND330=0,"",(IFERROR( (IFERROR($ND330/FRACAS!$AY$1*60,0) - SUMPRODUCT( (FRACAS!$K$5:$K$9999=NV$2) * IFERROR(FRACAS!$AN$5:$AN$9999,0) ) ) / IFERROR($ND330/FRACAS!$AY$1*60,0), 1 )))</f>
        <v/>
      </c>
      <c r="NW330" s="347" t="str" cm="1">
        <f t="array" ref="NW330">IF($ND330=0,"",(IFERROR( (IFERROR($ND330/FRACAS!$AY$1*60,0) - SUMPRODUCT( (FRACAS!$K$5:$K$9999=NW$2) * IFERROR(FRACAS!$AN$5:$AN$9999,0) ) ) / IFERROR($ND330/FRACAS!$AY$1*60,0), 1 )))</f>
        <v/>
      </c>
      <c r="NX330" s="347" t="str" cm="1">
        <f t="array" ref="NX330">IF($ND330=0,"",(IFERROR( (IFERROR($ND330/FRACAS!$AY$1*60,0) - SUMPRODUCT( (FRACAS!$K$5:$K$9999=NX$2) * IFERROR(FRACAS!$AN$5:$AN$9999,0) ) ) / IFERROR($ND330/FRACAS!$AY$1*60,0), 1 )))</f>
        <v/>
      </c>
      <c r="NY330" s="347" t="str" cm="1">
        <f t="array" ref="NY330">IF($ND330=0,"",(IFERROR( (IFERROR($ND330/FRACAS!$AY$1*60,0) - SUMPRODUCT( (FRACAS!$K$5:$K$9999=NY$2) * IFERROR(FRACAS!$AN$5:$AN$9999,0) ) ) / IFERROR($ND330/FRACAS!$AY$1*60,0), 1 )))</f>
        <v/>
      </c>
      <c r="NZ330" s="347" t="str" cm="1">
        <f t="array" ref="NZ330">IF($ND330=0,"",(IFERROR( (IFERROR($ND330/FRACAS!$AY$1*60,0) - SUMPRODUCT( (FRACAS!$K$5:$K$9999=NZ$2) * IFERROR(FRACAS!$AN$5:$AN$9999,0) ) ) / IFERROR($ND330/FRACAS!$AY$1*60,0), 1 )))</f>
        <v/>
      </c>
      <c r="OA330" s="347" t="str" cm="1">
        <f t="array" ref="OA330">IF($ND330=0,"",(IFERROR( (IFERROR($ND330/FRACAS!$AY$1*60,0) - SUMPRODUCT( (FRACAS!$K$5:$K$9999=OA$2) * IFERROR(FRACAS!$AN$5:$AN$9999,0) ) ) / IFERROR($ND330/FRACAS!$AY$1*60,0), 1 )))</f>
        <v/>
      </c>
      <c r="OB330" s="347" t="str" cm="1">
        <f t="array" ref="OB330">IF($ND330=0,"",(IFERROR( (IFERROR($ND330/FRACAS!$AY$1*60,0) - SUMPRODUCT( (FRACAS!$K$5:$K$9999=OB$2) * IFERROR(FRACAS!$AN$5:$AN$9999,0) ) ) / IFERROR($ND330/FRACAS!$AY$1*60,0), 1 )))</f>
        <v/>
      </c>
      <c r="OC330" s="347" t="str" cm="1">
        <f t="array" ref="OC330">IF($ND330=0,"",(IFERROR( (IFERROR($ND330/FRACAS!$AY$1*60,0) - SUMPRODUCT( (FRACAS!$K$5:$K$9999=OC$2) * IFERROR(FRACAS!$AN$5:$AN$9999,0) ) ) / IFERROR($ND330/FRACAS!$AY$1*60,0), 1 )))</f>
        <v/>
      </c>
      <c r="OD330" s="347" t="str" cm="1">
        <f t="array" ref="OD330">IF($ND330=0,"",(IFERROR( (IFERROR($ND330/FRACAS!$AY$1*60,0) - SUMPRODUCT( (FRACAS!$K$5:$K$9999=OD$2) * IFERROR(FRACAS!$AN$5:$AN$9999,0) ) ) / IFERROR($ND330/FRACAS!$AY$1*60,0), 1 )))</f>
        <v/>
      </c>
      <c r="OE330" s="347" t="str" cm="1">
        <f t="array" ref="OE330">IF($ND330=0,"",(IFERROR( (IFERROR($ND330/FRACAS!$AY$1*60,0) - SUMPRODUCT( (FRACAS!$K$5:$K$9999=OE$2) * IFERROR(FRACAS!$AN$5:$AN$9999,0) ) ) / IFERROR($ND330/FRACAS!$AY$1*60,0), 1 )))</f>
        <v/>
      </c>
      <c r="OF330" s="347" t="str" cm="1">
        <f t="array" ref="OF330">IF($ND330=0,"",(IFERROR( (IFERROR($ND330/FRACAS!$AY$1*60,0) - SUMPRODUCT( (FRACAS!$K$5:$K$9999=OF$2) * IFERROR(FRACAS!$AN$5:$AN$9999,0) ) ) / IFERROR($ND330/FRACAS!$AY$1*60,0), 1 )))</f>
        <v/>
      </c>
      <c r="OG330" s="347" t="str" cm="1">
        <f t="array" ref="OG330">IF($ND330=0,"",(IFERROR( (IFERROR($ND330/FRACAS!$AY$1*60,0) - SUMPRODUCT( (FRACAS!$K$5:$K$9999=OG$2) * IFERROR(FRACAS!$AN$5:$AN$9999,0) ) ) / IFERROR($ND330/FRACAS!$AY$1*60,0), 1 )))</f>
        <v/>
      </c>
      <c r="OH330" s="347" t="str" cm="1">
        <f t="array" ref="OH330">IF($ND330=0,"",(IFERROR( (IFERROR($ND330/FRACAS!$AY$1*60,0) - SUMPRODUCT( (FRACAS!$K$5:$K$9999=OH$2) * IFERROR(FRACAS!$AN$5:$AN$9999,0) ) ) / IFERROR($ND330/FRACAS!$AY$1*60,0), 1 )))</f>
        <v/>
      </c>
      <c r="OI330" s="347" t="str" cm="1">
        <f t="array" ref="OI330">IF($ND330=0,"",(IFERROR( (IFERROR($ND330/FRACAS!$AY$1*60,0) - SUMPRODUCT( (FRACAS!$K$5:$K$9999=OI$2) * IFERROR(FRACAS!$AN$5:$AN$9999,0) ) ) / IFERROR($ND330/FRACAS!$AY$1*60,0), 1 )))</f>
        <v/>
      </c>
      <c r="OJ330" s="347" t="str" cm="1">
        <f t="array" ref="OJ330">IF($ND330=0,"",(IFERROR( (IFERROR($ND330/FRACAS!$AY$1*60,0) - SUMPRODUCT( (FRACAS!$K$5:$K$9999=OJ$2) * IFERROR(FRACAS!$AN$5:$AN$9999,0) ) ) / IFERROR($ND330/FRACAS!$AY$1*60,0), 1 )))</f>
        <v/>
      </c>
      <c r="OK330" s="347" t="str" cm="1">
        <f t="array" ref="OK330">IF($ND330=0,"",(IFERROR( (IFERROR($ND330/FRACAS!$AY$1*60,0) - SUMPRODUCT( (FRACAS!$K$5:$K$9999=OK$2) * IFERROR(FRACAS!$AN$5:$AN$9999,0) ) ) / IFERROR($ND330/FRACAS!$AY$1*60,0), 1 )))</f>
        <v/>
      </c>
      <c r="OL330" s="347" t="str" cm="1">
        <f t="array" ref="OL330">IF($ND330=0,"",(IFERROR( (IFERROR($ND330/FRACAS!$AY$1*60,0) - SUMPRODUCT( (FRACAS!$K$5:$K$9999=OL$2) * IFERROR(FRACAS!$AN$5:$AN$9999,0) ) ) / IFERROR($ND330/FRACAS!$AY$1*60,0), 1 )))</f>
        <v/>
      </c>
      <c r="OM330" s="347" t="str" cm="1">
        <f t="array" ref="OM330">IF($ND330=0,"",(IFERROR( (IFERROR($ND330/FRACAS!$AY$1*60,0) - SUMPRODUCT( (FRACAS!$K$5:$K$9999=OM$2) * IFERROR(FRACAS!$AN$5:$AN$9999,0) ) ) / IFERROR($ND330/FRACAS!$AY$1*60,0), 1 )))</f>
        <v/>
      </c>
      <c r="ON330" s="347" t="str" cm="1">
        <f t="array" ref="ON330">IF($ND330=0,"",(IFERROR( (IFERROR($ND330/FRACAS!$AY$1*60,0) - SUMPRODUCT( (FRACAS!$K$5:$K$9999=ON$2) * IFERROR(FRACAS!$AN$5:$AN$9999,0) ) ) / IFERROR($ND330/FRACAS!$AY$1*60,0), 1 )))</f>
        <v/>
      </c>
    </row>
    <row r="331" spans="2:404" ht="15" customHeight="1">
      <c r="B331" s="301" t="s">
        <v>229</v>
      </c>
      <c r="C331" s="302">
        <v>47543</v>
      </c>
      <c r="D331" s="279"/>
      <c r="E331" s="279"/>
      <c r="F331" s="279"/>
      <c r="G331" s="279"/>
      <c r="H331" s="279"/>
      <c r="I331" s="279"/>
      <c r="J331" s="279"/>
      <c r="K331" s="279"/>
      <c r="L331" s="279"/>
      <c r="M331" s="280"/>
      <c r="N331" s="305"/>
      <c r="O331" s="279"/>
      <c r="P331" s="279"/>
      <c r="Q331" s="279"/>
      <c r="R331" s="279"/>
      <c r="S331" s="279"/>
      <c r="T331" s="279"/>
      <c r="U331" s="279"/>
      <c r="V331" s="279"/>
      <c r="W331" s="279"/>
      <c r="X331" s="279"/>
      <c r="Y331" s="279"/>
      <c r="Z331" s="279"/>
      <c r="AA331" s="279"/>
      <c r="AB331" s="279"/>
      <c r="AC331" s="279"/>
      <c r="AD331" s="279"/>
      <c r="AE331" s="279"/>
      <c r="AF331" s="279"/>
      <c r="AG331" s="279"/>
      <c r="AH331" s="279"/>
      <c r="AI331" s="279"/>
      <c r="AJ331" s="279"/>
      <c r="AK331" s="279"/>
      <c r="AL331" s="279"/>
      <c r="AM331" s="279"/>
      <c r="AN331" s="279"/>
      <c r="AO331" s="279"/>
      <c r="AP331" s="279"/>
      <c r="AQ331" s="279"/>
      <c r="AR331" s="279"/>
      <c r="AS331" s="279"/>
      <c r="AT331" s="279"/>
      <c r="AU331" s="279"/>
      <c r="AV331" s="279"/>
      <c r="AW331" s="279"/>
      <c r="AX331" s="279"/>
      <c r="AY331" s="279"/>
      <c r="AZ331" s="279"/>
      <c r="BA331" s="280"/>
      <c r="BB331" s="266"/>
      <c r="BD331" s="352"/>
      <c r="BE331" s="352"/>
      <c r="BF331" s="352"/>
      <c r="BG331" s="352"/>
      <c r="BH331" s="352"/>
      <c r="BI331" s="352"/>
      <c r="BJ331" s="352"/>
      <c r="BK331" s="352"/>
      <c r="BL331" s="352"/>
      <c r="BM331" s="352"/>
      <c r="BN331" s="352"/>
      <c r="BO331" s="352"/>
      <c r="BP331" s="352"/>
      <c r="BQ331" s="352"/>
      <c r="BR331" s="352"/>
      <c r="BS331" s="352"/>
      <c r="BT331" s="352"/>
      <c r="BU331" s="352"/>
      <c r="BV331" s="352"/>
      <c r="BW331" s="352"/>
      <c r="BX331" s="352"/>
      <c r="BY331" s="352"/>
      <c r="BZ331" s="352"/>
      <c r="CA331" s="352"/>
      <c r="CB331" s="352"/>
      <c r="CC331" s="352"/>
      <c r="CD331" s="352"/>
      <c r="CE331" s="352"/>
      <c r="CF331" s="352"/>
      <c r="CG331" s="352"/>
      <c r="CH331" s="352"/>
      <c r="CI331" s="352"/>
      <c r="CJ331" s="352"/>
      <c r="CK331" s="352"/>
      <c r="CL331" s="352"/>
      <c r="CM331" s="352"/>
      <c r="CN331" s="352"/>
      <c r="CO331" s="352"/>
      <c r="CP331" s="352"/>
      <c r="CQ331" s="352"/>
      <c r="CR331" s="352"/>
      <c r="CS331" s="352"/>
      <c r="CT331" s="352"/>
      <c r="CU331" s="352"/>
      <c r="CV331" s="352"/>
      <c r="CW331" s="352"/>
      <c r="CX331" s="352"/>
      <c r="CY331" s="352"/>
      <c r="CZ331" s="352"/>
      <c r="DA331" s="352"/>
      <c r="DC331" s="266">
        <f t="shared" si="29"/>
        <v>0</v>
      </c>
      <c r="DD331" s="302" t="str">
        <f t="shared" si="30"/>
        <v/>
      </c>
      <c r="DE331" s="328" t="str">
        <f>IF(D331&gt; 0,(COUNTIFS(FRACAS!$B$5:$B$9997, D$4, FRACAS!$D$5:$D$9997, "&lt;="&amp;D331)), "" )</f>
        <v/>
      </c>
      <c r="DF331" s="282" t="str">
        <f>IF(E331&gt; 0,(COUNTIFS(FRACAS!$B$5:$B$9997, E$4, FRACAS!$D$5:$D$9997, "&lt;="&amp;E331)), "" )</f>
        <v/>
      </c>
      <c r="DG331" s="282" t="str">
        <f>IF(F331&gt; 0,(COUNTIFS(FRACAS!$B$5:$B$9997, F$4, FRACAS!$D$5:$D$9997, "&lt;="&amp;F331)), "" )</f>
        <v/>
      </c>
      <c r="DH331" s="282" t="str">
        <f>IF(G331&gt; 0,(COUNTIFS(FRACAS!$B$5:$B$9997, G$4, FRACAS!$D$5:$D$9997, "&lt;="&amp;G331)), "" )</f>
        <v/>
      </c>
      <c r="DI331" s="282" t="str">
        <f>IF(H331&gt; 0,(COUNTIFS(FRACAS!$B$5:$B$9997, H$4, FRACAS!$D$5:$D$9997, "&lt;="&amp;H331)), "" )</f>
        <v/>
      </c>
      <c r="DJ331" s="282" t="str">
        <f>IF(I331&gt; 0,(COUNTIFS(FRACAS!$B$5:$B$9997, I$4, FRACAS!$D$5:$D$9997, "&lt;="&amp;I331)), "" )</f>
        <v/>
      </c>
      <c r="DK331" s="282" t="str">
        <f>IF(J331&gt; 0,(COUNTIFS(FRACAS!$B$5:$B$9997, J$4, FRACAS!$D$5:$D$9997, "&lt;="&amp;J331)), "" )</f>
        <v/>
      </c>
      <c r="DL331" s="282" t="str">
        <f>IF(K331&gt; 0,(COUNTIFS(FRACAS!$B$5:$B$9997, K$4, FRACAS!$D$5:$D$9997, "&lt;="&amp;K331)), "" )</f>
        <v/>
      </c>
      <c r="DM331" s="282" t="str">
        <f>IF(L331&gt; 0,(COUNTIFS(FRACAS!$B$5:$B$9997, L$4, FRACAS!$D$5:$D$9997, "&lt;="&amp;L331)), "" )</f>
        <v/>
      </c>
      <c r="DN331" s="282" t="str">
        <f>IF(M331&gt; 0,(COUNTIFS(FRACAS!$B$5:$B$9997, M$4, FRACAS!$D$5:$D$9997, "&lt;="&amp;M331)), "" )</f>
        <v/>
      </c>
      <c r="DO331" s="308"/>
      <c r="DP331" s="276"/>
      <c r="DQ331" s="276"/>
      <c r="DR331" s="276"/>
      <c r="DS331" s="276"/>
      <c r="DT331" s="276"/>
      <c r="DU331" s="276"/>
      <c r="DV331" s="276"/>
      <c r="DW331" s="276"/>
      <c r="DX331" s="276"/>
      <c r="DY331" s="276"/>
      <c r="DZ331" s="276"/>
      <c r="EA331" s="276"/>
      <c r="EB331" s="276"/>
      <c r="EC331" s="276"/>
      <c r="ED331" s="276"/>
      <c r="EE331" s="276"/>
      <c r="EF331" s="276"/>
      <c r="EG331" s="276"/>
      <c r="EH331" s="276"/>
      <c r="EI331" s="276"/>
      <c r="EJ331" s="276"/>
      <c r="EK331" s="276"/>
      <c r="EL331" s="276"/>
      <c r="EM331" s="276"/>
      <c r="EN331" s="276"/>
      <c r="EO331" s="276"/>
      <c r="EP331" s="276"/>
      <c r="EQ331" s="276"/>
      <c r="ER331" s="276"/>
      <c r="ES331" s="276"/>
      <c r="ET331" s="276"/>
      <c r="EU331" s="276"/>
      <c r="EV331" s="276"/>
      <c r="EW331" s="276"/>
      <c r="EX331" s="276"/>
      <c r="EY331" s="276"/>
      <c r="EZ331" s="276"/>
      <c r="FA331" s="276"/>
      <c r="FB331" s="277"/>
      <c r="JN331" s="310"/>
      <c r="JO331" s="309"/>
      <c r="JP331" s="309"/>
      <c r="JQ331" s="309"/>
      <c r="JR331" s="309"/>
      <c r="JS331" s="309"/>
      <c r="JT331" s="309"/>
      <c r="JU331" s="309"/>
      <c r="JV331" s="309"/>
      <c r="JW331" s="309"/>
      <c r="JX331" s="309"/>
      <c r="JY331" s="309"/>
      <c r="JZ331" s="309"/>
      <c r="KA331" s="309"/>
      <c r="KB331" s="309"/>
      <c r="KC331" s="309"/>
      <c r="KD331" s="309"/>
      <c r="KE331" s="309"/>
      <c r="KF331" s="309"/>
      <c r="KG331" s="309"/>
      <c r="KH331" s="309"/>
      <c r="KI331" s="309"/>
      <c r="KJ331" s="309"/>
      <c r="KK331" s="309"/>
      <c r="KL331" s="309"/>
      <c r="KM331" s="309"/>
      <c r="KN331" s="309"/>
      <c r="KO331" s="309"/>
      <c r="KP331" s="309"/>
      <c r="KQ331" s="309"/>
      <c r="KR331" s="309"/>
      <c r="KS331" s="309"/>
      <c r="KT331" s="309"/>
      <c r="KU331" s="309"/>
      <c r="KV331" s="309"/>
      <c r="KW331" s="309"/>
      <c r="KX331" s="309"/>
      <c r="KY331" s="309"/>
      <c r="KZ331" s="309"/>
      <c r="LA331" s="309"/>
      <c r="LC331" s="302" t="str">
        <f t="shared" si="32"/>
        <v/>
      </c>
      <c r="LD331" s="354" t="str" cm="1">
        <f t="array" ref="LD331">IFERROR(
    (((D331/FRACAS!$AY$1)*60))
    /
    (((D331/FRACAS!$AY$1)*60) + SUMPRODUCT((FRACAS!$B$5:$B$9997=D$4)*(FRACAS!$D$5:$D$9997&lt;=D331)*(IFERROR(FRACAS!$AM$5:$AM$9997,0)))
    ),"")</f>
        <v/>
      </c>
      <c r="LE331" s="354" t="str" cm="1">
        <f t="array" ref="LE331">IFERROR(
    (((E331/FRACAS!$AY$1)*60))
    /
    (((E331/FRACAS!$AY$1)*60) + SUMPRODUCT((FRACAS!$B$5:$B$9997=E$4)*(FRACAS!$D$5:$D$9997&lt;=E331)*(IFERROR(FRACAS!$AM$5:$AM$9997,0)))
    ),"")</f>
        <v/>
      </c>
      <c r="LF331" s="354" t="str" cm="1">
        <f t="array" ref="LF331">IFERROR(
    (((F331/FRACAS!$AY$1)*60))
    /
    (((F331/FRACAS!$AY$1)*60) + SUMPRODUCT((FRACAS!$B$5:$B$9997=F$4)*(FRACAS!$D$5:$D$9997&lt;=F331)*(IFERROR(FRACAS!$AM$5:$AM$9997,0)))
    ),"")</f>
        <v/>
      </c>
      <c r="LG331" s="354" t="str" cm="1">
        <f t="array" ref="LG331">IFERROR(
    (((G331/FRACAS!$AY$1)*60))
    /
    (((G331/FRACAS!$AY$1)*60) + SUMPRODUCT((FRACAS!$B$5:$B$9997=G$4)*(FRACAS!$D$5:$D$9997&lt;=G331)*(IFERROR(FRACAS!$AM$5:$AM$9997,0)))
    ),"")</f>
        <v/>
      </c>
      <c r="LH331" s="354" t="str" cm="1">
        <f t="array" ref="LH331">IFERROR(
    (((H331/FRACAS!$AY$1)*60))
    /
    (((H331/FRACAS!$AY$1)*60) + SUMPRODUCT((FRACAS!$B$5:$B$9997=H$4)*(FRACAS!$D$5:$D$9997&lt;=H331)*(IFERROR(FRACAS!$AM$5:$AM$9997,0)))
    ),"")</f>
        <v/>
      </c>
      <c r="LI331" s="354" t="str" cm="1">
        <f t="array" ref="LI331">IFERROR(
    (((I331/FRACAS!$AY$1)*60))
    /
    (((I331/FRACAS!$AY$1)*60) + SUMPRODUCT((FRACAS!$B$5:$B$9997=I$4)*(FRACAS!$D$5:$D$9997&lt;=I331)*(IFERROR(FRACAS!$AM$5:$AM$9997,0)))
    ),"")</f>
        <v/>
      </c>
      <c r="LJ331" s="354" t="str" cm="1">
        <f t="array" ref="LJ331">IFERROR(
    (((J331/FRACAS!$AY$1)*60))
    /
    (((J331/FRACAS!$AY$1)*60) + SUMPRODUCT((FRACAS!$B$5:$B$9997=J$4)*(FRACAS!$D$5:$D$9997&lt;=J331)*(IFERROR(FRACAS!$AM$5:$AM$9997,0)))
    ),"")</f>
        <v/>
      </c>
      <c r="LK331" s="354" t="str" cm="1">
        <f t="array" ref="LK331">IFERROR(
    (((K331/FRACAS!$AY$1)*60))
    /
    (((K331/FRACAS!$AY$1)*60) + SUMPRODUCT((FRACAS!$B$5:$B$9997=K$4)*(FRACAS!$D$5:$D$9997&lt;=K331)*(IFERROR(FRACAS!$AM$5:$AM$9997,0)))
    ),"")</f>
        <v/>
      </c>
      <c r="LL331" s="354" t="str" cm="1">
        <f t="array" ref="LL331">IFERROR(
    (((L331/FRACAS!$AY$1)*60))
    /
    (((L331/FRACAS!$AY$1)*60) + SUMPRODUCT((FRACAS!$B$5:$B$9997=L$4)*(FRACAS!$D$5:$D$9997&lt;=L331)*(IFERROR(FRACAS!$AM$5:$AM$9997,0)))
    ),"")</f>
        <v/>
      </c>
      <c r="LM331" s="354" t="str" cm="1">
        <f t="array" ref="LM331">IFERROR(
    (((M331/FRACAS!$AY$1)*60))
    /
    (((M331/FRACAS!$AY$1)*60) + SUMPRODUCT((FRACAS!$B$5:$B$9997=M$4)*(FRACAS!$D$5:$D$9997&lt;=M331)*(IFERROR(FRACAS!$AM$5:$AM$9997,0)))
    ),"")</f>
        <v/>
      </c>
      <c r="LN331" s="308"/>
      <c r="LO331" s="276"/>
      <c r="LP331" s="276"/>
      <c r="LQ331" s="276"/>
      <c r="LR331" s="276"/>
      <c r="LS331" s="276"/>
      <c r="LT331" s="276"/>
      <c r="LU331" s="276"/>
      <c r="LV331" s="276"/>
      <c r="LW331" s="276"/>
      <c r="LX331" s="276"/>
      <c r="LY331" s="276"/>
      <c r="LZ331" s="276"/>
      <c r="MA331" s="276"/>
      <c r="MB331" s="276"/>
      <c r="MC331" s="276"/>
      <c r="MD331" s="276"/>
      <c r="ME331" s="276"/>
      <c r="MF331" s="276"/>
      <c r="MG331" s="276"/>
      <c r="MH331" s="276"/>
      <c r="MI331" s="276"/>
      <c r="MJ331" s="276"/>
      <c r="MK331" s="276"/>
      <c r="ML331" s="276"/>
      <c r="MM331" s="276"/>
      <c r="MN331" s="276"/>
      <c r="MO331" s="276"/>
      <c r="MP331" s="276"/>
      <c r="MQ331" s="276"/>
      <c r="MR331" s="276"/>
      <c r="MS331" s="276"/>
      <c r="MT331" s="276"/>
      <c r="MU331" s="276"/>
      <c r="MV331" s="276"/>
      <c r="MW331" s="276"/>
      <c r="MX331" s="276"/>
      <c r="MY331" s="276"/>
      <c r="MZ331" s="276"/>
      <c r="NA331" s="277"/>
      <c r="ND331" s="345">
        <f t="shared" si="33"/>
        <v>0</v>
      </c>
      <c r="NE331" s="346" t="str">
        <f t="shared" si="31"/>
        <v/>
      </c>
      <c r="NF331" s="347" t="str" cm="1">
        <f t="array" ref="NF331">IF($ND331=0,"",(IFERROR( (IFERROR($ND331/FRACAS!$AY$1*60,0) - SUMPRODUCT( (FRACAS!$K$5:$K$9999=NF$2) * IFERROR(FRACAS!$AN$5:$AN$9999,0) ) ) / IFERROR($ND331/FRACAS!$AY$1*60,0), 1 )))</f>
        <v/>
      </c>
      <c r="NG331" s="347" t="str" cm="1">
        <f t="array" ref="NG331">IF($ND331=0,"",(IFERROR( (IFERROR($ND331/FRACAS!$AY$1*60,0) - SUMPRODUCT( (FRACAS!$K$5:$K$9999=NG$2) * IFERROR(FRACAS!$AN$5:$AN$9999,0) ) ) / IFERROR($ND331/FRACAS!$AY$1*60,0), 1 )))</f>
        <v/>
      </c>
      <c r="NH331" s="347" t="str" cm="1">
        <f t="array" ref="NH331">IF($ND331=0,"",(IFERROR( (IFERROR($ND331/FRACAS!$AY$1*60,0) - SUMPRODUCT( (FRACAS!$K$5:$K$9999=NH$2) * IFERROR(FRACAS!$AN$5:$AN$9999,0) ) ) / IFERROR($ND331/FRACAS!$AY$1*60,0), 1 )))</f>
        <v/>
      </c>
      <c r="NI331" s="347" t="str" cm="1">
        <f t="array" ref="NI331">IF($ND331=0,"",(IFERROR( (IFERROR($ND331/FRACAS!$AY$1*60,0) - SUMPRODUCT( (FRACAS!$K$5:$K$9999=NI$2) * IFERROR(FRACAS!$AN$5:$AN$9999,0) ) ) / IFERROR($ND331/FRACAS!$AY$1*60,0), 1 )))</f>
        <v/>
      </c>
      <c r="NJ331" s="347" t="str" cm="1">
        <f t="array" ref="NJ331">IF($ND331=0,"",(IFERROR( (IFERROR($ND331/FRACAS!$AY$1*60,0) - SUMPRODUCT( (FRACAS!$K$5:$K$9999=NJ$2) * IFERROR(FRACAS!$AN$5:$AN$9999,0) ) ) / IFERROR($ND331/FRACAS!$AY$1*60,0), 1 )))</f>
        <v/>
      </c>
      <c r="NK331" s="347" t="str" cm="1">
        <f t="array" ref="NK331">IF($ND331=0,"",(IFERROR( (IFERROR($ND331/FRACAS!$AY$1*60,0) - SUMPRODUCT( (FRACAS!$K$5:$K$9999=NK$2) * IFERROR(FRACAS!$AN$5:$AN$9999,0) ) ) / IFERROR($ND331/FRACAS!$AY$1*60,0), 1 )))</f>
        <v/>
      </c>
      <c r="NL331" s="347" t="str" cm="1">
        <f t="array" ref="NL331">IF($ND331=0,"",(IFERROR( (IFERROR($ND331/FRACAS!$AY$1*60,0) - SUMPRODUCT( (FRACAS!$K$5:$K$9999=NL$2) * IFERROR(FRACAS!$AN$5:$AN$9999,0) ) ) / IFERROR($ND331/FRACAS!$AY$1*60,0), 1 )))</f>
        <v/>
      </c>
      <c r="NM331" s="347" t="str" cm="1">
        <f t="array" ref="NM331">IF($ND331=0,"",(IFERROR( (IFERROR($ND331/FRACAS!$AY$1*60,0) - SUMPRODUCT( (FRACAS!$K$5:$K$9999=NM$2) * IFERROR(FRACAS!$AN$5:$AN$9999,0) ) ) / IFERROR($ND331/FRACAS!$AY$1*60,0), 1 )))</f>
        <v/>
      </c>
      <c r="NN331" s="347" t="str" cm="1">
        <f t="array" ref="NN331">IF($ND331=0,"",(IFERROR( (IFERROR($ND331/FRACAS!$AY$1*60,0) - SUMPRODUCT( (FRACAS!$K$5:$K$9999=NN$2) * IFERROR(FRACAS!$AN$5:$AN$9999,0) ) ) / IFERROR($ND331/FRACAS!$AY$1*60,0), 1 )))</f>
        <v/>
      </c>
      <c r="NO331" s="347" t="str" cm="1">
        <f t="array" ref="NO331">IF($ND331=0,"",(IFERROR( (IFERROR($ND331/FRACAS!$AY$1*60,0) - SUMPRODUCT( (FRACAS!$K$5:$K$9999=NO$2) * IFERROR(FRACAS!$AN$5:$AN$9999,0) ) ) / IFERROR($ND331/FRACAS!$AY$1*60,0), 1 )))</f>
        <v/>
      </c>
      <c r="NP331" s="347" t="str" cm="1">
        <f t="array" ref="NP331">IF($ND331=0,"",(IFERROR( (IFERROR($ND331/FRACAS!$AY$1*60,0) - SUMPRODUCT( (FRACAS!$K$5:$K$9999=NP$2) * IFERROR(FRACAS!$AN$5:$AN$9999,0) ) ) / IFERROR($ND331/FRACAS!$AY$1*60,0), 1 )))</f>
        <v/>
      </c>
      <c r="NQ331" s="347" t="str" cm="1">
        <f t="array" ref="NQ331">IF($ND331=0,"",(IFERROR( (IFERROR($ND331/FRACAS!$AY$1*60,0) - SUMPRODUCT( (FRACAS!$K$5:$K$9999=NQ$2) * IFERROR(FRACAS!$AN$5:$AN$9999,0) ) ) / IFERROR($ND331/FRACAS!$AY$1*60,0), 1 )))</f>
        <v/>
      </c>
      <c r="NR331" s="347" t="str" cm="1">
        <f t="array" ref="NR331">IF($ND331=0,"",(IFERROR( (IFERROR($ND331/FRACAS!$AY$1*60,0) - SUMPRODUCT( (FRACAS!$K$5:$K$9999=NR$2) * IFERROR(FRACAS!$AN$5:$AN$9999,0) ) ) / IFERROR($ND331/FRACAS!$AY$1*60,0), 1 )))</f>
        <v/>
      </c>
      <c r="NS331" s="347" t="str" cm="1">
        <f t="array" ref="NS331">IF($ND331=0,"",(IFERROR( (IFERROR($ND331/FRACAS!$AY$1*60,0) - SUMPRODUCT( (FRACAS!$K$5:$K$9999=NS$2) * IFERROR(FRACAS!$AN$5:$AN$9999,0) ) ) / IFERROR($ND331/FRACAS!$AY$1*60,0), 1 )))</f>
        <v/>
      </c>
      <c r="NT331" s="347" t="str" cm="1">
        <f t="array" ref="NT331">IF($ND331=0,"",(IFERROR( (IFERROR($ND331/FRACAS!$AY$1*60,0) - SUMPRODUCT( (FRACAS!$K$5:$K$9999=NT$2) * IFERROR(FRACAS!$AN$5:$AN$9999,0) ) ) / IFERROR($ND331/FRACAS!$AY$1*60,0), 1 )))</f>
        <v/>
      </c>
      <c r="NU331" s="347" t="str" cm="1">
        <f t="array" ref="NU331">IF($ND331=0,"",(IFERROR( (IFERROR($ND331/FRACAS!$AY$1*60,0) - SUMPRODUCT( (FRACAS!$K$5:$K$9999=NU$2) * IFERROR(FRACAS!$AN$5:$AN$9999,0) ) ) / IFERROR($ND331/FRACAS!$AY$1*60,0), 1 )))</f>
        <v/>
      </c>
      <c r="NV331" s="347" t="str" cm="1">
        <f t="array" ref="NV331">IF($ND331=0,"",(IFERROR( (IFERROR($ND331/FRACAS!$AY$1*60,0) - SUMPRODUCT( (FRACAS!$K$5:$K$9999=NV$2) * IFERROR(FRACAS!$AN$5:$AN$9999,0) ) ) / IFERROR($ND331/FRACAS!$AY$1*60,0), 1 )))</f>
        <v/>
      </c>
      <c r="NW331" s="347" t="str" cm="1">
        <f t="array" ref="NW331">IF($ND331=0,"",(IFERROR( (IFERROR($ND331/FRACAS!$AY$1*60,0) - SUMPRODUCT( (FRACAS!$K$5:$K$9999=NW$2) * IFERROR(FRACAS!$AN$5:$AN$9999,0) ) ) / IFERROR($ND331/FRACAS!$AY$1*60,0), 1 )))</f>
        <v/>
      </c>
      <c r="NX331" s="347" t="str" cm="1">
        <f t="array" ref="NX331">IF($ND331=0,"",(IFERROR( (IFERROR($ND331/FRACAS!$AY$1*60,0) - SUMPRODUCT( (FRACAS!$K$5:$K$9999=NX$2) * IFERROR(FRACAS!$AN$5:$AN$9999,0) ) ) / IFERROR($ND331/FRACAS!$AY$1*60,0), 1 )))</f>
        <v/>
      </c>
      <c r="NY331" s="347" t="str" cm="1">
        <f t="array" ref="NY331">IF($ND331=0,"",(IFERROR( (IFERROR($ND331/FRACAS!$AY$1*60,0) - SUMPRODUCT( (FRACAS!$K$5:$K$9999=NY$2) * IFERROR(FRACAS!$AN$5:$AN$9999,0) ) ) / IFERROR($ND331/FRACAS!$AY$1*60,0), 1 )))</f>
        <v/>
      </c>
      <c r="NZ331" s="347" t="str" cm="1">
        <f t="array" ref="NZ331">IF($ND331=0,"",(IFERROR( (IFERROR($ND331/FRACAS!$AY$1*60,0) - SUMPRODUCT( (FRACAS!$K$5:$K$9999=NZ$2) * IFERROR(FRACAS!$AN$5:$AN$9999,0) ) ) / IFERROR($ND331/FRACAS!$AY$1*60,0), 1 )))</f>
        <v/>
      </c>
      <c r="OA331" s="347" t="str" cm="1">
        <f t="array" ref="OA331">IF($ND331=0,"",(IFERROR( (IFERROR($ND331/FRACAS!$AY$1*60,0) - SUMPRODUCT( (FRACAS!$K$5:$K$9999=OA$2) * IFERROR(FRACAS!$AN$5:$AN$9999,0) ) ) / IFERROR($ND331/FRACAS!$AY$1*60,0), 1 )))</f>
        <v/>
      </c>
      <c r="OB331" s="347" t="str" cm="1">
        <f t="array" ref="OB331">IF($ND331=0,"",(IFERROR( (IFERROR($ND331/FRACAS!$AY$1*60,0) - SUMPRODUCT( (FRACAS!$K$5:$K$9999=OB$2) * IFERROR(FRACAS!$AN$5:$AN$9999,0) ) ) / IFERROR($ND331/FRACAS!$AY$1*60,0), 1 )))</f>
        <v/>
      </c>
      <c r="OC331" s="347" t="str" cm="1">
        <f t="array" ref="OC331">IF($ND331=0,"",(IFERROR( (IFERROR($ND331/FRACAS!$AY$1*60,0) - SUMPRODUCT( (FRACAS!$K$5:$K$9999=OC$2) * IFERROR(FRACAS!$AN$5:$AN$9999,0) ) ) / IFERROR($ND331/FRACAS!$AY$1*60,0), 1 )))</f>
        <v/>
      </c>
      <c r="OD331" s="347" t="str" cm="1">
        <f t="array" ref="OD331">IF($ND331=0,"",(IFERROR( (IFERROR($ND331/FRACAS!$AY$1*60,0) - SUMPRODUCT( (FRACAS!$K$5:$K$9999=OD$2) * IFERROR(FRACAS!$AN$5:$AN$9999,0) ) ) / IFERROR($ND331/FRACAS!$AY$1*60,0), 1 )))</f>
        <v/>
      </c>
      <c r="OE331" s="347" t="str" cm="1">
        <f t="array" ref="OE331">IF($ND331=0,"",(IFERROR( (IFERROR($ND331/FRACAS!$AY$1*60,0) - SUMPRODUCT( (FRACAS!$K$5:$K$9999=OE$2) * IFERROR(FRACAS!$AN$5:$AN$9999,0) ) ) / IFERROR($ND331/FRACAS!$AY$1*60,0), 1 )))</f>
        <v/>
      </c>
      <c r="OF331" s="347" t="str" cm="1">
        <f t="array" ref="OF331">IF($ND331=0,"",(IFERROR( (IFERROR($ND331/FRACAS!$AY$1*60,0) - SUMPRODUCT( (FRACAS!$K$5:$K$9999=OF$2) * IFERROR(FRACAS!$AN$5:$AN$9999,0) ) ) / IFERROR($ND331/FRACAS!$AY$1*60,0), 1 )))</f>
        <v/>
      </c>
      <c r="OG331" s="347" t="str" cm="1">
        <f t="array" ref="OG331">IF($ND331=0,"",(IFERROR( (IFERROR($ND331/FRACAS!$AY$1*60,0) - SUMPRODUCT( (FRACAS!$K$5:$K$9999=OG$2) * IFERROR(FRACAS!$AN$5:$AN$9999,0) ) ) / IFERROR($ND331/FRACAS!$AY$1*60,0), 1 )))</f>
        <v/>
      </c>
      <c r="OH331" s="347" t="str" cm="1">
        <f t="array" ref="OH331">IF($ND331=0,"",(IFERROR( (IFERROR($ND331/FRACAS!$AY$1*60,0) - SUMPRODUCT( (FRACAS!$K$5:$K$9999=OH$2) * IFERROR(FRACAS!$AN$5:$AN$9999,0) ) ) / IFERROR($ND331/FRACAS!$AY$1*60,0), 1 )))</f>
        <v/>
      </c>
      <c r="OI331" s="347" t="str" cm="1">
        <f t="array" ref="OI331">IF($ND331=0,"",(IFERROR( (IFERROR($ND331/FRACAS!$AY$1*60,0) - SUMPRODUCT( (FRACAS!$K$5:$K$9999=OI$2) * IFERROR(FRACAS!$AN$5:$AN$9999,0) ) ) / IFERROR($ND331/FRACAS!$AY$1*60,0), 1 )))</f>
        <v/>
      </c>
      <c r="OJ331" s="347" t="str" cm="1">
        <f t="array" ref="OJ331">IF($ND331=0,"",(IFERROR( (IFERROR($ND331/FRACAS!$AY$1*60,0) - SUMPRODUCT( (FRACAS!$K$5:$K$9999=OJ$2) * IFERROR(FRACAS!$AN$5:$AN$9999,0) ) ) / IFERROR($ND331/FRACAS!$AY$1*60,0), 1 )))</f>
        <v/>
      </c>
      <c r="OK331" s="347" t="str" cm="1">
        <f t="array" ref="OK331">IF($ND331=0,"",(IFERROR( (IFERROR($ND331/FRACAS!$AY$1*60,0) - SUMPRODUCT( (FRACAS!$K$5:$K$9999=OK$2) * IFERROR(FRACAS!$AN$5:$AN$9999,0) ) ) / IFERROR($ND331/FRACAS!$AY$1*60,0), 1 )))</f>
        <v/>
      </c>
      <c r="OL331" s="347" t="str" cm="1">
        <f t="array" ref="OL331">IF($ND331=0,"",(IFERROR( (IFERROR($ND331/FRACAS!$AY$1*60,0) - SUMPRODUCT( (FRACAS!$K$5:$K$9999=OL$2) * IFERROR(FRACAS!$AN$5:$AN$9999,0) ) ) / IFERROR($ND331/FRACAS!$AY$1*60,0), 1 )))</f>
        <v/>
      </c>
      <c r="OM331" s="347" t="str" cm="1">
        <f t="array" ref="OM331">IF($ND331=0,"",(IFERROR( (IFERROR($ND331/FRACAS!$AY$1*60,0) - SUMPRODUCT( (FRACAS!$K$5:$K$9999=OM$2) * IFERROR(FRACAS!$AN$5:$AN$9999,0) ) ) / IFERROR($ND331/FRACAS!$AY$1*60,0), 1 )))</f>
        <v/>
      </c>
      <c r="ON331" s="347" t="str" cm="1">
        <f t="array" ref="ON331">IF($ND331=0,"",(IFERROR( (IFERROR($ND331/FRACAS!$AY$1*60,0) - SUMPRODUCT( (FRACAS!$K$5:$K$9999=ON$2) * IFERROR(FRACAS!$AN$5:$AN$9999,0) ) ) / IFERROR($ND331/FRACAS!$AY$1*60,0), 1 )))</f>
        <v/>
      </c>
    </row>
    <row r="332" spans="2:404" ht="15" customHeight="1">
      <c r="B332" s="301" t="s">
        <v>230</v>
      </c>
      <c r="C332" s="302">
        <v>47550</v>
      </c>
      <c r="D332" s="279"/>
      <c r="E332" s="279"/>
      <c r="F332" s="279"/>
      <c r="G332" s="279"/>
      <c r="H332" s="279"/>
      <c r="I332" s="279"/>
      <c r="J332" s="279"/>
      <c r="K332" s="279"/>
      <c r="L332" s="279"/>
      <c r="M332" s="280"/>
      <c r="N332" s="305"/>
      <c r="O332" s="279"/>
      <c r="P332" s="279"/>
      <c r="Q332" s="279"/>
      <c r="R332" s="279"/>
      <c r="S332" s="279"/>
      <c r="T332" s="279"/>
      <c r="U332" s="279"/>
      <c r="V332" s="279"/>
      <c r="W332" s="279"/>
      <c r="X332" s="279"/>
      <c r="Y332" s="279"/>
      <c r="Z332" s="279"/>
      <c r="AA332" s="279"/>
      <c r="AB332" s="279"/>
      <c r="AC332" s="279"/>
      <c r="AD332" s="279"/>
      <c r="AE332" s="279"/>
      <c r="AF332" s="279"/>
      <c r="AG332" s="279"/>
      <c r="AH332" s="279"/>
      <c r="AI332" s="279"/>
      <c r="AJ332" s="279"/>
      <c r="AK332" s="279"/>
      <c r="AL332" s="279"/>
      <c r="AM332" s="279"/>
      <c r="AN332" s="279"/>
      <c r="AO332" s="279"/>
      <c r="AP332" s="279"/>
      <c r="AQ332" s="279"/>
      <c r="AR332" s="279"/>
      <c r="AS332" s="279"/>
      <c r="AT332" s="279"/>
      <c r="AU332" s="279"/>
      <c r="AV332" s="279"/>
      <c r="AW332" s="279"/>
      <c r="AX332" s="279"/>
      <c r="AY332" s="279"/>
      <c r="AZ332" s="279"/>
      <c r="BA332" s="280"/>
      <c r="BB332" s="266"/>
      <c r="BD332" s="352"/>
      <c r="BE332" s="352"/>
      <c r="BF332" s="352"/>
      <c r="BG332" s="352"/>
      <c r="BH332" s="352"/>
      <c r="BI332" s="352"/>
      <c r="BJ332" s="352"/>
      <c r="BK332" s="352"/>
      <c r="BL332" s="352"/>
      <c r="BM332" s="352"/>
      <c r="BN332" s="352"/>
      <c r="BO332" s="352"/>
      <c r="BP332" s="352"/>
      <c r="BQ332" s="352"/>
      <c r="BR332" s="352"/>
      <c r="BS332" s="352"/>
      <c r="BT332" s="352"/>
      <c r="BU332" s="352"/>
      <c r="BV332" s="352"/>
      <c r="BW332" s="352"/>
      <c r="BX332" s="352"/>
      <c r="BY332" s="352"/>
      <c r="BZ332" s="352"/>
      <c r="CA332" s="352"/>
      <c r="CB332" s="352"/>
      <c r="CC332" s="352"/>
      <c r="CD332" s="352"/>
      <c r="CE332" s="352"/>
      <c r="CF332" s="352"/>
      <c r="CG332" s="352"/>
      <c r="CH332" s="352"/>
      <c r="CI332" s="352"/>
      <c r="CJ332" s="352"/>
      <c r="CK332" s="352"/>
      <c r="CL332" s="352"/>
      <c r="CM332" s="352"/>
      <c r="CN332" s="352"/>
      <c r="CO332" s="352"/>
      <c r="CP332" s="352"/>
      <c r="CQ332" s="352"/>
      <c r="CR332" s="352"/>
      <c r="CS332" s="352"/>
      <c r="CT332" s="352"/>
      <c r="CU332" s="352"/>
      <c r="CV332" s="352"/>
      <c r="CW332" s="352"/>
      <c r="CX332" s="352"/>
      <c r="CY332" s="352"/>
      <c r="CZ332" s="352"/>
      <c r="DA332" s="352"/>
      <c r="DC332" s="266">
        <f t="shared" si="29"/>
        <v>0</v>
      </c>
      <c r="DD332" s="302" t="str">
        <f t="shared" si="30"/>
        <v/>
      </c>
      <c r="DE332" s="328" t="str">
        <f>IF(D332&gt; 0,(COUNTIFS(FRACAS!$B$5:$B$9997, D$4, FRACAS!$D$5:$D$9997, "&lt;="&amp;D332)), "" )</f>
        <v/>
      </c>
      <c r="DF332" s="282" t="str">
        <f>IF(E332&gt; 0,(COUNTIFS(FRACAS!$B$5:$B$9997, E$4, FRACAS!$D$5:$D$9997, "&lt;="&amp;E332)), "" )</f>
        <v/>
      </c>
      <c r="DG332" s="282" t="str">
        <f>IF(F332&gt; 0,(COUNTIFS(FRACAS!$B$5:$B$9997, F$4, FRACAS!$D$5:$D$9997, "&lt;="&amp;F332)), "" )</f>
        <v/>
      </c>
      <c r="DH332" s="282" t="str">
        <f>IF(G332&gt; 0,(COUNTIFS(FRACAS!$B$5:$B$9997, G$4, FRACAS!$D$5:$D$9997, "&lt;="&amp;G332)), "" )</f>
        <v/>
      </c>
      <c r="DI332" s="282" t="str">
        <f>IF(H332&gt; 0,(COUNTIFS(FRACAS!$B$5:$B$9997, H$4, FRACAS!$D$5:$D$9997, "&lt;="&amp;H332)), "" )</f>
        <v/>
      </c>
      <c r="DJ332" s="282" t="str">
        <f>IF(I332&gt; 0,(COUNTIFS(FRACAS!$B$5:$B$9997, I$4, FRACAS!$D$5:$D$9997, "&lt;="&amp;I332)), "" )</f>
        <v/>
      </c>
      <c r="DK332" s="282" t="str">
        <f>IF(J332&gt; 0,(COUNTIFS(FRACAS!$B$5:$B$9997, J$4, FRACAS!$D$5:$D$9997, "&lt;="&amp;J332)), "" )</f>
        <v/>
      </c>
      <c r="DL332" s="282" t="str">
        <f>IF(K332&gt; 0,(COUNTIFS(FRACAS!$B$5:$B$9997, K$4, FRACAS!$D$5:$D$9997, "&lt;="&amp;K332)), "" )</f>
        <v/>
      </c>
      <c r="DM332" s="282" t="str">
        <f>IF(L332&gt; 0,(COUNTIFS(FRACAS!$B$5:$B$9997, L$4, FRACAS!$D$5:$D$9997, "&lt;="&amp;L332)), "" )</f>
        <v/>
      </c>
      <c r="DN332" s="282" t="str">
        <f>IF(M332&gt; 0,(COUNTIFS(FRACAS!$B$5:$B$9997, M$4, FRACAS!$D$5:$D$9997, "&lt;="&amp;M332)), "" )</f>
        <v/>
      </c>
      <c r="DO332" s="308"/>
      <c r="DP332" s="276"/>
      <c r="DQ332" s="276"/>
      <c r="DR332" s="276"/>
      <c r="DS332" s="276"/>
      <c r="DT332" s="276"/>
      <c r="DU332" s="276"/>
      <c r="DV332" s="276"/>
      <c r="DW332" s="276"/>
      <c r="DX332" s="276"/>
      <c r="DY332" s="276"/>
      <c r="DZ332" s="276"/>
      <c r="EA332" s="276"/>
      <c r="EB332" s="276"/>
      <c r="EC332" s="276"/>
      <c r="ED332" s="276"/>
      <c r="EE332" s="276"/>
      <c r="EF332" s="276"/>
      <c r="EG332" s="276"/>
      <c r="EH332" s="276"/>
      <c r="EI332" s="276"/>
      <c r="EJ332" s="276"/>
      <c r="EK332" s="276"/>
      <c r="EL332" s="276"/>
      <c r="EM332" s="276"/>
      <c r="EN332" s="276"/>
      <c r="EO332" s="276"/>
      <c r="EP332" s="276"/>
      <c r="EQ332" s="276"/>
      <c r="ER332" s="276"/>
      <c r="ES332" s="276"/>
      <c r="ET332" s="276"/>
      <c r="EU332" s="276"/>
      <c r="EV332" s="276"/>
      <c r="EW332" s="276"/>
      <c r="EX332" s="276"/>
      <c r="EY332" s="276"/>
      <c r="EZ332" s="276"/>
      <c r="FA332" s="276"/>
      <c r="FB332" s="277"/>
      <c r="JN332" s="310"/>
      <c r="JO332" s="309"/>
      <c r="JP332" s="309"/>
      <c r="JQ332" s="309"/>
      <c r="JR332" s="309"/>
      <c r="JS332" s="309"/>
      <c r="JT332" s="309"/>
      <c r="JU332" s="309"/>
      <c r="JV332" s="309"/>
      <c r="JW332" s="309"/>
      <c r="JX332" s="309"/>
      <c r="JY332" s="309"/>
      <c r="JZ332" s="309"/>
      <c r="KA332" s="309"/>
      <c r="KB332" s="309"/>
      <c r="KC332" s="309"/>
      <c r="KD332" s="309"/>
      <c r="KE332" s="309"/>
      <c r="KF332" s="309"/>
      <c r="KG332" s="309"/>
      <c r="KH332" s="309"/>
      <c r="KI332" s="309"/>
      <c r="KJ332" s="309"/>
      <c r="KK332" s="309"/>
      <c r="KL332" s="309"/>
      <c r="KM332" s="309"/>
      <c r="KN332" s="309"/>
      <c r="KO332" s="309"/>
      <c r="KP332" s="309"/>
      <c r="KQ332" s="309"/>
      <c r="KR332" s="309"/>
      <c r="KS332" s="309"/>
      <c r="KT332" s="309"/>
      <c r="KU332" s="309"/>
      <c r="KV332" s="309"/>
      <c r="KW332" s="309"/>
      <c r="KX332" s="309"/>
      <c r="KY332" s="309"/>
      <c r="KZ332" s="309"/>
      <c r="LA332" s="309"/>
      <c r="LC332" s="302" t="str">
        <f t="shared" si="32"/>
        <v/>
      </c>
      <c r="LD332" s="354" t="str" cm="1">
        <f t="array" ref="LD332">IFERROR(
    (((D332/FRACAS!$AY$1)*60))
    /
    (((D332/FRACAS!$AY$1)*60) + SUMPRODUCT((FRACAS!$B$5:$B$9997=D$4)*(FRACAS!$D$5:$D$9997&lt;=D332)*(IFERROR(FRACAS!$AM$5:$AM$9997,0)))
    ),"")</f>
        <v/>
      </c>
      <c r="LE332" s="354" t="str" cm="1">
        <f t="array" ref="LE332">IFERROR(
    (((E332/FRACAS!$AY$1)*60))
    /
    (((E332/FRACAS!$AY$1)*60) + SUMPRODUCT((FRACAS!$B$5:$B$9997=E$4)*(FRACAS!$D$5:$D$9997&lt;=E332)*(IFERROR(FRACAS!$AM$5:$AM$9997,0)))
    ),"")</f>
        <v/>
      </c>
      <c r="LF332" s="354" t="str" cm="1">
        <f t="array" ref="LF332">IFERROR(
    (((F332/FRACAS!$AY$1)*60))
    /
    (((F332/FRACAS!$AY$1)*60) + SUMPRODUCT((FRACAS!$B$5:$B$9997=F$4)*(FRACAS!$D$5:$D$9997&lt;=F332)*(IFERROR(FRACAS!$AM$5:$AM$9997,0)))
    ),"")</f>
        <v/>
      </c>
      <c r="LG332" s="354" t="str" cm="1">
        <f t="array" ref="LG332">IFERROR(
    (((G332/FRACAS!$AY$1)*60))
    /
    (((G332/FRACAS!$AY$1)*60) + SUMPRODUCT((FRACAS!$B$5:$B$9997=G$4)*(FRACAS!$D$5:$D$9997&lt;=G332)*(IFERROR(FRACAS!$AM$5:$AM$9997,0)))
    ),"")</f>
        <v/>
      </c>
      <c r="LH332" s="354" t="str" cm="1">
        <f t="array" ref="LH332">IFERROR(
    (((H332/FRACAS!$AY$1)*60))
    /
    (((H332/FRACAS!$AY$1)*60) + SUMPRODUCT((FRACAS!$B$5:$B$9997=H$4)*(FRACAS!$D$5:$D$9997&lt;=H332)*(IFERROR(FRACAS!$AM$5:$AM$9997,0)))
    ),"")</f>
        <v/>
      </c>
      <c r="LI332" s="354" t="str" cm="1">
        <f t="array" ref="LI332">IFERROR(
    (((I332/FRACAS!$AY$1)*60))
    /
    (((I332/FRACAS!$AY$1)*60) + SUMPRODUCT((FRACAS!$B$5:$B$9997=I$4)*(FRACAS!$D$5:$D$9997&lt;=I332)*(IFERROR(FRACAS!$AM$5:$AM$9997,0)))
    ),"")</f>
        <v/>
      </c>
      <c r="LJ332" s="354" t="str" cm="1">
        <f t="array" ref="LJ332">IFERROR(
    (((J332/FRACAS!$AY$1)*60))
    /
    (((J332/FRACAS!$AY$1)*60) + SUMPRODUCT((FRACAS!$B$5:$B$9997=J$4)*(FRACAS!$D$5:$D$9997&lt;=J332)*(IFERROR(FRACAS!$AM$5:$AM$9997,0)))
    ),"")</f>
        <v/>
      </c>
      <c r="LK332" s="354" t="str" cm="1">
        <f t="array" ref="LK332">IFERROR(
    (((K332/FRACAS!$AY$1)*60))
    /
    (((K332/FRACAS!$AY$1)*60) + SUMPRODUCT((FRACAS!$B$5:$B$9997=K$4)*(FRACAS!$D$5:$D$9997&lt;=K332)*(IFERROR(FRACAS!$AM$5:$AM$9997,0)))
    ),"")</f>
        <v/>
      </c>
      <c r="LL332" s="354" t="str" cm="1">
        <f t="array" ref="LL332">IFERROR(
    (((L332/FRACAS!$AY$1)*60))
    /
    (((L332/FRACAS!$AY$1)*60) + SUMPRODUCT((FRACAS!$B$5:$B$9997=L$4)*(FRACAS!$D$5:$D$9997&lt;=L332)*(IFERROR(FRACAS!$AM$5:$AM$9997,0)))
    ),"")</f>
        <v/>
      </c>
      <c r="LM332" s="354" t="str" cm="1">
        <f t="array" ref="LM332">IFERROR(
    (((M332/FRACAS!$AY$1)*60))
    /
    (((M332/FRACAS!$AY$1)*60) + SUMPRODUCT((FRACAS!$B$5:$B$9997=M$4)*(FRACAS!$D$5:$D$9997&lt;=M332)*(IFERROR(FRACAS!$AM$5:$AM$9997,0)))
    ),"")</f>
        <v/>
      </c>
      <c r="LN332" s="308"/>
      <c r="LO332" s="276"/>
      <c r="LP332" s="276"/>
      <c r="LQ332" s="276"/>
      <c r="LR332" s="276"/>
      <c r="LS332" s="276"/>
      <c r="LT332" s="276"/>
      <c r="LU332" s="276"/>
      <c r="LV332" s="276"/>
      <c r="LW332" s="276"/>
      <c r="LX332" s="276"/>
      <c r="LY332" s="276"/>
      <c r="LZ332" s="276"/>
      <c r="MA332" s="276"/>
      <c r="MB332" s="276"/>
      <c r="MC332" s="276"/>
      <c r="MD332" s="276"/>
      <c r="ME332" s="276"/>
      <c r="MF332" s="276"/>
      <c r="MG332" s="276"/>
      <c r="MH332" s="276"/>
      <c r="MI332" s="276"/>
      <c r="MJ332" s="276"/>
      <c r="MK332" s="276"/>
      <c r="ML332" s="276"/>
      <c r="MM332" s="276"/>
      <c r="MN332" s="276"/>
      <c r="MO332" s="276"/>
      <c r="MP332" s="276"/>
      <c r="MQ332" s="276"/>
      <c r="MR332" s="276"/>
      <c r="MS332" s="276"/>
      <c r="MT332" s="276"/>
      <c r="MU332" s="276"/>
      <c r="MV332" s="276"/>
      <c r="MW332" s="276"/>
      <c r="MX332" s="276"/>
      <c r="MY332" s="276"/>
      <c r="MZ332" s="276"/>
      <c r="NA332" s="277"/>
      <c r="ND332" s="345">
        <f t="shared" si="33"/>
        <v>0</v>
      </c>
      <c r="NE332" s="346" t="str">
        <f t="shared" si="31"/>
        <v/>
      </c>
      <c r="NF332" s="347" t="str" cm="1">
        <f t="array" ref="NF332">IF($ND332=0,"",(IFERROR( (IFERROR($ND332/FRACAS!$AY$1*60,0) - SUMPRODUCT( (FRACAS!$K$5:$K$9999=NF$2) * IFERROR(FRACAS!$AN$5:$AN$9999,0) ) ) / IFERROR($ND332/FRACAS!$AY$1*60,0), 1 )))</f>
        <v/>
      </c>
      <c r="NG332" s="347" t="str" cm="1">
        <f t="array" ref="NG332">IF($ND332=0,"",(IFERROR( (IFERROR($ND332/FRACAS!$AY$1*60,0) - SUMPRODUCT( (FRACAS!$K$5:$K$9999=NG$2) * IFERROR(FRACAS!$AN$5:$AN$9999,0) ) ) / IFERROR($ND332/FRACAS!$AY$1*60,0), 1 )))</f>
        <v/>
      </c>
      <c r="NH332" s="347" t="str" cm="1">
        <f t="array" ref="NH332">IF($ND332=0,"",(IFERROR( (IFERROR($ND332/FRACAS!$AY$1*60,0) - SUMPRODUCT( (FRACAS!$K$5:$K$9999=NH$2) * IFERROR(FRACAS!$AN$5:$AN$9999,0) ) ) / IFERROR($ND332/FRACAS!$AY$1*60,0), 1 )))</f>
        <v/>
      </c>
      <c r="NI332" s="347" t="str" cm="1">
        <f t="array" ref="NI332">IF($ND332=0,"",(IFERROR( (IFERROR($ND332/FRACAS!$AY$1*60,0) - SUMPRODUCT( (FRACAS!$K$5:$K$9999=NI$2) * IFERROR(FRACAS!$AN$5:$AN$9999,0) ) ) / IFERROR($ND332/FRACAS!$AY$1*60,0), 1 )))</f>
        <v/>
      </c>
      <c r="NJ332" s="347" t="str" cm="1">
        <f t="array" ref="NJ332">IF($ND332=0,"",(IFERROR( (IFERROR($ND332/FRACAS!$AY$1*60,0) - SUMPRODUCT( (FRACAS!$K$5:$K$9999=NJ$2) * IFERROR(FRACAS!$AN$5:$AN$9999,0) ) ) / IFERROR($ND332/FRACAS!$AY$1*60,0), 1 )))</f>
        <v/>
      </c>
      <c r="NK332" s="347" t="str" cm="1">
        <f t="array" ref="NK332">IF($ND332=0,"",(IFERROR( (IFERROR($ND332/FRACAS!$AY$1*60,0) - SUMPRODUCT( (FRACAS!$K$5:$K$9999=NK$2) * IFERROR(FRACAS!$AN$5:$AN$9999,0) ) ) / IFERROR($ND332/FRACAS!$AY$1*60,0), 1 )))</f>
        <v/>
      </c>
      <c r="NL332" s="347" t="str" cm="1">
        <f t="array" ref="NL332">IF($ND332=0,"",(IFERROR( (IFERROR($ND332/FRACAS!$AY$1*60,0) - SUMPRODUCT( (FRACAS!$K$5:$K$9999=NL$2) * IFERROR(FRACAS!$AN$5:$AN$9999,0) ) ) / IFERROR($ND332/FRACAS!$AY$1*60,0), 1 )))</f>
        <v/>
      </c>
      <c r="NM332" s="347" t="str" cm="1">
        <f t="array" ref="NM332">IF($ND332=0,"",(IFERROR( (IFERROR($ND332/FRACAS!$AY$1*60,0) - SUMPRODUCT( (FRACAS!$K$5:$K$9999=NM$2) * IFERROR(FRACAS!$AN$5:$AN$9999,0) ) ) / IFERROR($ND332/FRACAS!$AY$1*60,0), 1 )))</f>
        <v/>
      </c>
      <c r="NN332" s="347" t="str" cm="1">
        <f t="array" ref="NN332">IF($ND332=0,"",(IFERROR( (IFERROR($ND332/FRACAS!$AY$1*60,0) - SUMPRODUCT( (FRACAS!$K$5:$K$9999=NN$2) * IFERROR(FRACAS!$AN$5:$AN$9999,0) ) ) / IFERROR($ND332/FRACAS!$AY$1*60,0), 1 )))</f>
        <v/>
      </c>
      <c r="NO332" s="347" t="str" cm="1">
        <f t="array" ref="NO332">IF($ND332=0,"",(IFERROR( (IFERROR($ND332/FRACAS!$AY$1*60,0) - SUMPRODUCT( (FRACAS!$K$5:$K$9999=NO$2) * IFERROR(FRACAS!$AN$5:$AN$9999,0) ) ) / IFERROR($ND332/FRACAS!$AY$1*60,0), 1 )))</f>
        <v/>
      </c>
      <c r="NP332" s="347" t="str" cm="1">
        <f t="array" ref="NP332">IF($ND332=0,"",(IFERROR( (IFERROR($ND332/FRACAS!$AY$1*60,0) - SUMPRODUCT( (FRACAS!$K$5:$K$9999=NP$2) * IFERROR(FRACAS!$AN$5:$AN$9999,0) ) ) / IFERROR($ND332/FRACAS!$AY$1*60,0), 1 )))</f>
        <v/>
      </c>
      <c r="NQ332" s="347" t="str" cm="1">
        <f t="array" ref="NQ332">IF($ND332=0,"",(IFERROR( (IFERROR($ND332/FRACAS!$AY$1*60,0) - SUMPRODUCT( (FRACAS!$K$5:$K$9999=NQ$2) * IFERROR(FRACAS!$AN$5:$AN$9999,0) ) ) / IFERROR($ND332/FRACAS!$AY$1*60,0), 1 )))</f>
        <v/>
      </c>
      <c r="NR332" s="347" t="str" cm="1">
        <f t="array" ref="NR332">IF($ND332=0,"",(IFERROR( (IFERROR($ND332/FRACAS!$AY$1*60,0) - SUMPRODUCT( (FRACAS!$K$5:$K$9999=NR$2) * IFERROR(FRACAS!$AN$5:$AN$9999,0) ) ) / IFERROR($ND332/FRACAS!$AY$1*60,0), 1 )))</f>
        <v/>
      </c>
      <c r="NS332" s="347" t="str" cm="1">
        <f t="array" ref="NS332">IF($ND332=0,"",(IFERROR( (IFERROR($ND332/FRACAS!$AY$1*60,0) - SUMPRODUCT( (FRACAS!$K$5:$K$9999=NS$2) * IFERROR(FRACAS!$AN$5:$AN$9999,0) ) ) / IFERROR($ND332/FRACAS!$AY$1*60,0), 1 )))</f>
        <v/>
      </c>
      <c r="NT332" s="347" t="str" cm="1">
        <f t="array" ref="NT332">IF($ND332=0,"",(IFERROR( (IFERROR($ND332/FRACAS!$AY$1*60,0) - SUMPRODUCT( (FRACAS!$K$5:$K$9999=NT$2) * IFERROR(FRACAS!$AN$5:$AN$9999,0) ) ) / IFERROR($ND332/FRACAS!$AY$1*60,0), 1 )))</f>
        <v/>
      </c>
      <c r="NU332" s="347" t="str" cm="1">
        <f t="array" ref="NU332">IF($ND332=0,"",(IFERROR( (IFERROR($ND332/FRACAS!$AY$1*60,0) - SUMPRODUCT( (FRACAS!$K$5:$K$9999=NU$2) * IFERROR(FRACAS!$AN$5:$AN$9999,0) ) ) / IFERROR($ND332/FRACAS!$AY$1*60,0), 1 )))</f>
        <v/>
      </c>
      <c r="NV332" s="347" t="str" cm="1">
        <f t="array" ref="NV332">IF($ND332=0,"",(IFERROR( (IFERROR($ND332/FRACAS!$AY$1*60,0) - SUMPRODUCT( (FRACAS!$K$5:$K$9999=NV$2) * IFERROR(FRACAS!$AN$5:$AN$9999,0) ) ) / IFERROR($ND332/FRACAS!$AY$1*60,0), 1 )))</f>
        <v/>
      </c>
      <c r="NW332" s="347" t="str" cm="1">
        <f t="array" ref="NW332">IF($ND332=0,"",(IFERROR( (IFERROR($ND332/FRACAS!$AY$1*60,0) - SUMPRODUCT( (FRACAS!$K$5:$K$9999=NW$2) * IFERROR(FRACAS!$AN$5:$AN$9999,0) ) ) / IFERROR($ND332/FRACAS!$AY$1*60,0), 1 )))</f>
        <v/>
      </c>
      <c r="NX332" s="347" t="str" cm="1">
        <f t="array" ref="NX332">IF($ND332=0,"",(IFERROR( (IFERROR($ND332/FRACAS!$AY$1*60,0) - SUMPRODUCT( (FRACAS!$K$5:$K$9999=NX$2) * IFERROR(FRACAS!$AN$5:$AN$9999,0) ) ) / IFERROR($ND332/FRACAS!$AY$1*60,0), 1 )))</f>
        <v/>
      </c>
      <c r="NY332" s="347" t="str" cm="1">
        <f t="array" ref="NY332">IF($ND332=0,"",(IFERROR( (IFERROR($ND332/FRACAS!$AY$1*60,0) - SUMPRODUCT( (FRACAS!$K$5:$K$9999=NY$2) * IFERROR(FRACAS!$AN$5:$AN$9999,0) ) ) / IFERROR($ND332/FRACAS!$AY$1*60,0), 1 )))</f>
        <v/>
      </c>
      <c r="NZ332" s="347" t="str" cm="1">
        <f t="array" ref="NZ332">IF($ND332=0,"",(IFERROR( (IFERROR($ND332/FRACAS!$AY$1*60,0) - SUMPRODUCT( (FRACAS!$K$5:$K$9999=NZ$2) * IFERROR(FRACAS!$AN$5:$AN$9999,0) ) ) / IFERROR($ND332/FRACAS!$AY$1*60,0), 1 )))</f>
        <v/>
      </c>
      <c r="OA332" s="347" t="str" cm="1">
        <f t="array" ref="OA332">IF($ND332=0,"",(IFERROR( (IFERROR($ND332/FRACAS!$AY$1*60,0) - SUMPRODUCT( (FRACAS!$K$5:$K$9999=OA$2) * IFERROR(FRACAS!$AN$5:$AN$9999,0) ) ) / IFERROR($ND332/FRACAS!$AY$1*60,0), 1 )))</f>
        <v/>
      </c>
      <c r="OB332" s="347" t="str" cm="1">
        <f t="array" ref="OB332">IF($ND332=0,"",(IFERROR( (IFERROR($ND332/FRACAS!$AY$1*60,0) - SUMPRODUCT( (FRACAS!$K$5:$K$9999=OB$2) * IFERROR(FRACAS!$AN$5:$AN$9999,0) ) ) / IFERROR($ND332/FRACAS!$AY$1*60,0), 1 )))</f>
        <v/>
      </c>
      <c r="OC332" s="347" t="str" cm="1">
        <f t="array" ref="OC332">IF($ND332=0,"",(IFERROR( (IFERROR($ND332/FRACAS!$AY$1*60,0) - SUMPRODUCT( (FRACAS!$K$5:$K$9999=OC$2) * IFERROR(FRACAS!$AN$5:$AN$9999,0) ) ) / IFERROR($ND332/FRACAS!$AY$1*60,0), 1 )))</f>
        <v/>
      </c>
      <c r="OD332" s="347" t="str" cm="1">
        <f t="array" ref="OD332">IF($ND332=0,"",(IFERROR( (IFERROR($ND332/FRACAS!$AY$1*60,0) - SUMPRODUCT( (FRACAS!$K$5:$K$9999=OD$2) * IFERROR(FRACAS!$AN$5:$AN$9999,0) ) ) / IFERROR($ND332/FRACAS!$AY$1*60,0), 1 )))</f>
        <v/>
      </c>
      <c r="OE332" s="347" t="str" cm="1">
        <f t="array" ref="OE332">IF($ND332=0,"",(IFERROR( (IFERROR($ND332/FRACAS!$AY$1*60,0) - SUMPRODUCT( (FRACAS!$K$5:$K$9999=OE$2) * IFERROR(FRACAS!$AN$5:$AN$9999,0) ) ) / IFERROR($ND332/FRACAS!$AY$1*60,0), 1 )))</f>
        <v/>
      </c>
      <c r="OF332" s="347" t="str" cm="1">
        <f t="array" ref="OF332">IF($ND332=0,"",(IFERROR( (IFERROR($ND332/FRACAS!$AY$1*60,0) - SUMPRODUCT( (FRACAS!$K$5:$K$9999=OF$2) * IFERROR(FRACAS!$AN$5:$AN$9999,0) ) ) / IFERROR($ND332/FRACAS!$AY$1*60,0), 1 )))</f>
        <v/>
      </c>
      <c r="OG332" s="347" t="str" cm="1">
        <f t="array" ref="OG332">IF($ND332=0,"",(IFERROR( (IFERROR($ND332/FRACAS!$AY$1*60,0) - SUMPRODUCT( (FRACAS!$K$5:$K$9999=OG$2) * IFERROR(FRACAS!$AN$5:$AN$9999,0) ) ) / IFERROR($ND332/FRACAS!$AY$1*60,0), 1 )))</f>
        <v/>
      </c>
      <c r="OH332" s="347" t="str" cm="1">
        <f t="array" ref="OH332">IF($ND332=0,"",(IFERROR( (IFERROR($ND332/FRACAS!$AY$1*60,0) - SUMPRODUCT( (FRACAS!$K$5:$K$9999=OH$2) * IFERROR(FRACAS!$AN$5:$AN$9999,0) ) ) / IFERROR($ND332/FRACAS!$AY$1*60,0), 1 )))</f>
        <v/>
      </c>
      <c r="OI332" s="347" t="str" cm="1">
        <f t="array" ref="OI332">IF($ND332=0,"",(IFERROR( (IFERROR($ND332/FRACAS!$AY$1*60,0) - SUMPRODUCT( (FRACAS!$K$5:$K$9999=OI$2) * IFERROR(FRACAS!$AN$5:$AN$9999,0) ) ) / IFERROR($ND332/FRACAS!$AY$1*60,0), 1 )))</f>
        <v/>
      </c>
      <c r="OJ332" s="347" t="str" cm="1">
        <f t="array" ref="OJ332">IF($ND332=0,"",(IFERROR( (IFERROR($ND332/FRACAS!$AY$1*60,0) - SUMPRODUCT( (FRACAS!$K$5:$K$9999=OJ$2) * IFERROR(FRACAS!$AN$5:$AN$9999,0) ) ) / IFERROR($ND332/FRACAS!$AY$1*60,0), 1 )))</f>
        <v/>
      </c>
      <c r="OK332" s="347" t="str" cm="1">
        <f t="array" ref="OK332">IF($ND332=0,"",(IFERROR( (IFERROR($ND332/FRACAS!$AY$1*60,0) - SUMPRODUCT( (FRACAS!$K$5:$K$9999=OK$2) * IFERROR(FRACAS!$AN$5:$AN$9999,0) ) ) / IFERROR($ND332/FRACAS!$AY$1*60,0), 1 )))</f>
        <v/>
      </c>
      <c r="OL332" s="347" t="str" cm="1">
        <f t="array" ref="OL332">IF($ND332=0,"",(IFERROR( (IFERROR($ND332/FRACAS!$AY$1*60,0) - SUMPRODUCT( (FRACAS!$K$5:$K$9999=OL$2) * IFERROR(FRACAS!$AN$5:$AN$9999,0) ) ) / IFERROR($ND332/FRACAS!$AY$1*60,0), 1 )))</f>
        <v/>
      </c>
      <c r="OM332" s="347" t="str" cm="1">
        <f t="array" ref="OM332">IF($ND332=0,"",(IFERROR( (IFERROR($ND332/FRACAS!$AY$1*60,0) - SUMPRODUCT( (FRACAS!$K$5:$K$9999=OM$2) * IFERROR(FRACAS!$AN$5:$AN$9999,0) ) ) / IFERROR($ND332/FRACAS!$AY$1*60,0), 1 )))</f>
        <v/>
      </c>
      <c r="ON332" s="347" t="str" cm="1">
        <f t="array" ref="ON332">IF($ND332=0,"",(IFERROR( (IFERROR($ND332/FRACAS!$AY$1*60,0) - SUMPRODUCT( (FRACAS!$K$5:$K$9999=ON$2) * IFERROR(FRACAS!$AN$5:$AN$9999,0) ) ) / IFERROR($ND332/FRACAS!$AY$1*60,0), 1 )))</f>
        <v/>
      </c>
    </row>
    <row r="333" spans="2:404" ht="15" customHeight="1">
      <c r="B333" s="301" t="s">
        <v>231</v>
      </c>
      <c r="C333" s="302">
        <v>47557</v>
      </c>
      <c r="D333" s="279"/>
      <c r="E333" s="279"/>
      <c r="F333" s="279"/>
      <c r="G333" s="279"/>
      <c r="H333" s="279"/>
      <c r="I333" s="279"/>
      <c r="J333" s="279"/>
      <c r="K333" s="279"/>
      <c r="L333" s="279"/>
      <c r="M333" s="280"/>
      <c r="N333" s="305"/>
      <c r="O333" s="279"/>
      <c r="P333" s="279"/>
      <c r="Q333" s="279"/>
      <c r="R333" s="279"/>
      <c r="S333" s="279"/>
      <c r="T333" s="279"/>
      <c r="U333" s="279"/>
      <c r="V333" s="279"/>
      <c r="W333" s="279"/>
      <c r="X333" s="279"/>
      <c r="Y333" s="279"/>
      <c r="Z333" s="279"/>
      <c r="AA333" s="279"/>
      <c r="AB333" s="279"/>
      <c r="AC333" s="279"/>
      <c r="AD333" s="279"/>
      <c r="AE333" s="279"/>
      <c r="AF333" s="279"/>
      <c r="AG333" s="279"/>
      <c r="AH333" s="279"/>
      <c r="AI333" s="279"/>
      <c r="AJ333" s="279"/>
      <c r="AK333" s="279"/>
      <c r="AL333" s="279"/>
      <c r="AM333" s="279"/>
      <c r="AN333" s="279"/>
      <c r="AO333" s="279"/>
      <c r="AP333" s="279"/>
      <c r="AQ333" s="279"/>
      <c r="AR333" s="279"/>
      <c r="AS333" s="279"/>
      <c r="AT333" s="279"/>
      <c r="AU333" s="279"/>
      <c r="AV333" s="279"/>
      <c r="AW333" s="279"/>
      <c r="AX333" s="279"/>
      <c r="AY333" s="279"/>
      <c r="AZ333" s="279"/>
      <c r="BA333" s="280"/>
      <c r="BB333" s="266"/>
      <c r="BD333" s="352"/>
      <c r="BE333" s="352"/>
      <c r="BF333" s="352"/>
      <c r="BG333" s="352"/>
      <c r="BH333" s="352"/>
      <c r="BI333" s="352"/>
      <c r="BJ333" s="352"/>
      <c r="BK333" s="352"/>
      <c r="BL333" s="352"/>
      <c r="BM333" s="352"/>
      <c r="BN333" s="352"/>
      <c r="BO333" s="352"/>
      <c r="BP333" s="352"/>
      <c r="BQ333" s="352"/>
      <c r="BR333" s="352"/>
      <c r="BS333" s="352"/>
      <c r="BT333" s="352"/>
      <c r="BU333" s="352"/>
      <c r="BV333" s="352"/>
      <c r="BW333" s="352"/>
      <c r="BX333" s="352"/>
      <c r="BY333" s="352"/>
      <c r="BZ333" s="352"/>
      <c r="CA333" s="352"/>
      <c r="CB333" s="352"/>
      <c r="CC333" s="352"/>
      <c r="CD333" s="352"/>
      <c r="CE333" s="352"/>
      <c r="CF333" s="352"/>
      <c r="CG333" s="352"/>
      <c r="CH333" s="352"/>
      <c r="CI333" s="352"/>
      <c r="CJ333" s="352"/>
      <c r="CK333" s="352"/>
      <c r="CL333" s="352"/>
      <c r="CM333" s="352"/>
      <c r="CN333" s="352"/>
      <c r="CO333" s="352"/>
      <c r="CP333" s="352"/>
      <c r="CQ333" s="352"/>
      <c r="CR333" s="352"/>
      <c r="CS333" s="352"/>
      <c r="CT333" s="352"/>
      <c r="CU333" s="352"/>
      <c r="CV333" s="352"/>
      <c r="CW333" s="352"/>
      <c r="CX333" s="352"/>
      <c r="CY333" s="352"/>
      <c r="CZ333" s="352"/>
      <c r="DA333" s="352"/>
      <c r="DC333" s="266">
        <f t="shared" si="29"/>
        <v>0</v>
      </c>
      <c r="DD333" s="302" t="str">
        <f t="shared" si="30"/>
        <v/>
      </c>
      <c r="DE333" s="328" t="str">
        <f>IF(D333&gt; 0,(COUNTIFS(FRACAS!$B$5:$B$9997, D$4, FRACAS!$D$5:$D$9997, "&lt;="&amp;D333)), "" )</f>
        <v/>
      </c>
      <c r="DF333" s="282" t="str">
        <f>IF(E333&gt; 0,(COUNTIFS(FRACAS!$B$5:$B$9997, E$4, FRACAS!$D$5:$D$9997, "&lt;="&amp;E333)), "" )</f>
        <v/>
      </c>
      <c r="DG333" s="282" t="str">
        <f>IF(F333&gt; 0,(COUNTIFS(FRACAS!$B$5:$B$9997, F$4, FRACAS!$D$5:$D$9997, "&lt;="&amp;F333)), "" )</f>
        <v/>
      </c>
      <c r="DH333" s="282" t="str">
        <f>IF(G333&gt; 0,(COUNTIFS(FRACAS!$B$5:$B$9997, G$4, FRACAS!$D$5:$D$9997, "&lt;="&amp;G333)), "" )</f>
        <v/>
      </c>
      <c r="DI333" s="282" t="str">
        <f>IF(H333&gt; 0,(COUNTIFS(FRACAS!$B$5:$B$9997, H$4, FRACAS!$D$5:$D$9997, "&lt;="&amp;H333)), "" )</f>
        <v/>
      </c>
      <c r="DJ333" s="282" t="str">
        <f>IF(I333&gt; 0,(COUNTIFS(FRACAS!$B$5:$B$9997, I$4, FRACAS!$D$5:$D$9997, "&lt;="&amp;I333)), "" )</f>
        <v/>
      </c>
      <c r="DK333" s="282" t="str">
        <f>IF(J333&gt; 0,(COUNTIFS(FRACAS!$B$5:$B$9997, J$4, FRACAS!$D$5:$D$9997, "&lt;="&amp;J333)), "" )</f>
        <v/>
      </c>
      <c r="DL333" s="282" t="str">
        <f>IF(K333&gt; 0,(COUNTIFS(FRACAS!$B$5:$B$9997, K$4, FRACAS!$D$5:$D$9997, "&lt;="&amp;K333)), "" )</f>
        <v/>
      </c>
      <c r="DM333" s="282" t="str">
        <f>IF(L333&gt; 0,(COUNTIFS(FRACAS!$B$5:$B$9997, L$4, FRACAS!$D$5:$D$9997, "&lt;="&amp;L333)), "" )</f>
        <v/>
      </c>
      <c r="DN333" s="282" t="str">
        <f>IF(M333&gt; 0,(COUNTIFS(FRACAS!$B$5:$B$9997, M$4, FRACAS!$D$5:$D$9997, "&lt;="&amp;M333)), "" )</f>
        <v/>
      </c>
      <c r="DO333" s="308"/>
      <c r="DP333" s="276"/>
      <c r="DQ333" s="276"/>
      <c r="DR333" s="276"/>
      <c r="DS333" s="276"/>
      <c r="DT333" s="276"/>
      <c r="DU333" s="276"/>
      <c r="DV333" s="276"/>
      <c r="DW333" s="276"/>
      <c r="DX333" s="276"/>
      <c r="DY333" s="276"/>
      <c r="DZ333" s="276"/>
      <c r="EA333" s="276"/>
      <c r="EB333" s="276"/>
      <c r="EC333" s="276"/>
      <c r="ED333" s="276"/>
      <c r="EE333" s="276"/>
      <c r="EF333" s="276"/>
      <c r="EG333" s="276"/>
      <c r="EH333" s="276"/>
      <c r="EI333" s="276"/>
      <c r="EJ333" s="276"/>
      <c r="EK333" s="276"/>
      <c r="EL333" s="276"/>
      <c r="EM333" s="276"/>
      <c r="EN333" s="276"/>
      <c r="EO333" s="276"/>
      <c r="EP333" s="276"/>
      <c r="EQ333" s="276"/>
      <c r="ER333" s="276"/>
      <c r="ES333" s="276"/>
      <c r="ET333" s="276"/>
      <c r="EU333" s="276"/>
      <c r="EV333" s="276"/>
      <c r="EW333" s="276"/>
      <c r="EX333" s="276"/>
      <c r="EY333" s="276"/>
      <c r="EZ333" s="276"/>
      <c r="FA333" s="276"/>
      <c r="FB333" s="277"/>
      <c r="JN333" s="310"/>
      <c r="JO333" s="309"/>
      <c r="JP333" s="309"/>
      <c r="JQ333" s="309"/>
      <c r="JR333" s="309"/>
      <c r="JS333" s="309"/>
      <c r="JT333" s="309"/>
      <c r="JU333" s="309"/>
      <c r="JV333" s="309"/>
      <c r="JW333" s="309"/>
      <c r="JX333" s="309"/>
      <c r="JY333" s="309"/>
      <c r="JZ333" s="309"/>
      <c r="KA333" s="309"/>
      <c r="KB333" s="309"/>
      <c r="KC333" s="309"/>
      <c r="KD333" s="309"/>
      <c r="KE333" s="309"/>
      <c r="KF333" s="309"/>
      <c r="KG333" s="309"/>
      <c r="KH333" s="309"/>
      <c r="KI333" s="309"/>
      <c r="KJ333" s="309"/>
      <c r="KK333" s="309"/>
      <c r="KL333" s="309"/>
      <c r="KM333" s="309"/>
      <c r="KN333" s="309"/>
      <c r="KO333" s="309"/>
      <c r="KP333" s="309"/>
      <c r="KQ333" s="309"/>
      <c r="KR333" s="309"/>
      <c r="KS333" s="309"/>
      <c r="KT333" s="309"/>
      <c r="KU333" s="309"/>
      <c r="KV333" s="309"/>
      <c r="KW333" s="309"/>
      <c r="KX333" s="309"/>
      <c r="KY333" s="309"/>
      <c r="KZ333" s="309"/>
      <c r="LA333" s="309"/>
      <c r="LC333" s="302" t="str">
        <f t="shared" si="32"/>
        <v/>
      </c>
      <c r="LD333" s="354" t="str" cm="1">
        <f t="array" ref="LD333">IFERROR(
    (((D333/FRACAS!$AY$1)*60))
    /
    (((D333/FRACAS!$AY$1)*60) + SUMPRODUCT((FRACAS!$B$5:$B$9997=D$4)*(FRACAS!$D$5:$D$9997&lt;=D333)*(IFERROR(FRACAS!$AM$5:$AM$9997,0)))
    ),"")</f>
        <v/>
      </c>
      <c r="LE333" s="354" t="str" cm="1">
        <f t="array" ref="LE333">IFERROR(
    (((E333/FRACAS!$AY$1)*60))
    /
    (((E333/FRACAS!$AY$1)*60) + SUMPRODUCT((FRACAS!$B$5:$B$9997=E$4)*(FRACAS!$D$5:$D$9997&lt;=E333)*(IFERROR(FRACAS!$AM$5:$AM$9997,0)))
    ),"")</f>
        <v/>
      </c>
      <c r="LF333" s="354" t="str" cm="1">
        <f t="array" ref="LF333">IFERROR(
    (((F333/FRACAS!$AY$1)*60))
    /
    (((F333/FRACAS!$AY$1)*60) + SUMPRODUCT((FRACAS!$B$5:$B$9997=F$4)*(FRACAS!$D$5:$D$9997&lt;=F333)*(IFERROR(FRACAS!$AM$5:$AM$9997,0)))
    ),"")</f>
        <v/>
      </c>
      <c r="LG333" s="354" t="str" cm="1">
        <f t="array" ref="LG333">IFERROR(
    (((G333/FRACAS!$AY$1)*60))
    /
    (((G333/FRACAS!$AY$1)*60) + SUMPRODUCT((FRACAS!$B$5:$B$9997=G$4)*(FRACAS!$D$5:$D$9997&lt;=G333)*(IFERROR(FRACAS!$AM$5:$AM$9997,0)))
    ),"")</f>
        <v/>
      </c>
      <c r="LH333" s="354" t="str" cm="1">
        <f t="array" ref="LH333">IFERROR(
    (((H333/FRACAS!$AY$1)*60))
    /
    (((H333/FRACAS!$AY$1)*60) + SUMPRODUCT((FRACAS!$B$5:$B$9997=H$4)*(FRACAS!$D$5:$D$9997&lt;=H333)*(IFERROR(FRACAS!$AM$5:$AM$9997,0)))
    ),"")</f>
        <v/>
      </c>
      <c r="LI333" s="354" t="str" cm="1">
        <f t="array" ref="LI333">IFERROR(
    (((I333/FRACAS!$AY$1)*60))
    /
    (((I333/FRACAS!$AY$1)*60) + SUMPRODUCT((FRACAS!$B$5:$B$9997=I$4)*(FRACAS!$D$5:$D$9997&lt;=I333)*(IFERROR(FRACAS!$AM$5:$AM$9997,0)))
    ),"")</f>
        <v/>
      </c>
      <c r="LJ333" s="354" t="str" cm="1">
        <f t="array" ref="LJ333">IFERROR(
    (((J333/FRACAS!$AY$1)*60))
    /
    (((J333/FRACAS!$AY$1)*60) + SUMPRODUCT((FRACAS!$B$5:$B$9997=J$4)*(FRACAS!$D$5:$D$9997&lt;=J333)*(IFERROR(FRACAS!$AM$5:$AM$9997,0)))
    ),"")</f>
        <v/>
      </c>
      <c r="LK333" s="354" t="str" cm="1">
        <f t="array" ref="LK333">IFERROR(
    (((K333/FRACAS!$AY$1)*60))
    /
    (((K333/FRACAS!$AY$1)*60) + SUMPRODUCT((FRACAS!$B$5:$B$9997=K$4)*(FRACAS!$D$5:$D$9997&lt;=K333)*(IFERROR(FRACAS!$AM$5:$AM$9997,0)))
    ),"")</f>
        <v/>
      </c>
      <c r="LL333" s="354" t="str" cm="1">
        <f t="array" ref="LL333">IFERROR(
    (((L333/FRACAS!$AY$1)*60))
    /
    (((L333/FRACAS!$AY$1)*60) + SUMPRODUCT((FRACAS!$B$5:$B$9997=L$4)*(FRACAS!$D$5:$D$9997&lt;=L333)*(IFERROR(FRACAS!$AM$5:$AM$9997,0)))
    ),"")</f>
        <v/>
      </c>
      <c r="LM333" s="354" t="str" cm="1">
        <f t="array" ref="LM333">IFERROR(
    (((M333/FRACAS!$AY$1)*60))
    /
    (((M333/FRACAS!$AY$1)*60) + SUMPRODUCT((FRACAS!$B$5:$B$9997=M$4)*(FRACAS!$D$5:$D$9997&lt;=M333)*(IFERROR(FRACAS!$AM$5:$AM$9997,0)))
    ),"")</f>
        <v/>
      </c>
      <c r="LN333" s="308"/>
      <c r="LO333" s="276"/>
      <c r="LP333" s="276"/>
      <c r="LQ333" s="276"/>
      <c r="LR333" s="276"/>
      <c r="LS333" s="276"/>
      <c r="LT333" s="276"/>
      <c r="LU333" s="276"/>
      <c r="LV333" s="276"/>
      <c r="LW333" s="276"/>
      <c r="LX333" s="276"/>
      <c r="LY333" s="276"/>
      <c r="LZ333" s="276"/>
      <c r="MA333" s="276"/>
      <c r="MB333" s="276"/>
      <c r="MC333" s="276"/>
      <c r="MD333" s="276"/>
      <c r="ME333" s="276"/>
      <c r="MF333" s="276"/>
      <c r="MG333" s="276"/>
      <c r="MH333" s="276"/>
      <c r="MI333" s="276"/>
      <c r="MJ333" s="276"/>
      <c r="MK333" s="276"/>
      <c r="ML333" s="276"/>
      <c r="MM333" s="276"/>
      <c r="MN333" s="276"/>
      <c r="MO333" s="276"/>
      <c r="MP333" s="276"/>
      <c r="MQ333" s="276"/>
      <c r="MR333" s="276"/>
      <c r="MS333" s="276"/>
      <c r="MT333" s="276"/>
      <c r="MU333" s="276"/>
      <c r="MV333" s="276"/>
      <c r="MW333" s="276"/>
      <c r="MX333" s="276"/>
      <c r="MY333" s="276"/>
      <c r="MZ333" s="276"/>
      <c r="NA333" s="277"/>
      <c r="ND333" s="345">
        <f t="shared" si="33"/>
        <v>0</v>
      </c>
      <c r="NE333" s="346" t="str">
        <f t="shared" si="31"/>
        <v/>
      </c>
      <c r="NF333" s="347" t="str" cm="1">
        <f t="array" ref="NF333">IF($ND333=0,"",(IFERROR( (IFERROR($ND333/FRACAS!$AY$1*60,0) - SUMPRODUCT( (FRACAS!$K$5:$K$9999=NF$2) * IFERROR(FRACAS!$AN$5:$AN$9999,0) ) ) / IFERROR($ND333/FRACAS!$AY$1*60,0), 1 )))</f>
        <v/>
      </c>
      <c r="NG333" s="347" t="str" cm="1">
        <f t="array" ref="NG333">IF($ND333=0,"",(IFERROR( (IFERROR($ND333/FRACAS!$AY$1*60,0) - SUMPRODUCT( (FRACAS!$K$5:$K$9999=NG$2) * IFERROR(FRACAS!$AN$5:$AN$9999,0) ) ) / IFERROR($ND333/FRACAS!$AY$1*60,0), 1 )))</f>
        <v/>
      </c>
      <c r="NH333" s="347" t="str" cm="1">
        <f t="array" ref="NH333">IF($ND333=0,"",(IFERROR( (IFERROR($ND333/FRACAS!$AY$1*60,0) - SUMPRODUCT( (FRACAS!$K$5:$K$9999=NH$2) * IFERROR(FRACAS!$AN$5:$AN$9999,0) ) ) / IFERROR($ND333/FRACAS!$AY$1*60,0), 1 )))</f>
        <v/>
      </c>
      <c r="NI333" s="347" t="str" cm="1">
        <f t="array" ref="NI333">IF($ND333=0,"",(IFERROR( (IFERROR($ND333/FRACAS!$AY$1*60,0) - SUMPRODUCT( (FRACAS!$K$5:$K$9999=NI$2) * IFERROR(FRACAS!$AN$5:$AN$9999,0) ) ) / IFERROR($ND333/FRACAS!$AY$1*60,0), 1 )))</f>
        <v/>
      </c>
      <c r="NJ333" s="347" t="str" cm="1">
        <f t="array" ref="NJ333">IF($ND333=0,"",(IFERROR( (IFERROR($ND333/FRACAS!$AY$1*60,0) - SUMPRODUCT( (FRACAS!$K$5:$K$9999=NJ$2) * IFERROR(FRACAS!$AN$5:$AN$9999,0) ) ) / IFERROR($ND333/FRACAS!$AY$1*60,0), 1 )))</f>
        <v/>
      </c>
      <c r="NK333" s="347" t="str" cm="1">
        <f t="array" ref="NK333">IF($ND333=0,"",(IFERROR( (IFERROR($ND333/FRACAS!$AY$1*60,0) - SUMPRODUCT( (FRACAS!$K$5:$K$9999=NK$2) * IFERROR(FRACAS!$AN$5:$AN$9999,0) ) ) / IFERROR($ND333/FRACAS!$AY$1*60,0), 1 )))</f>
        <v/>
      </c>
      <c r="NL333" s="347" t="str" cm="1">
        <f t="array" ref="NL333">IF($ND333=0,"",(IFERROR( (IFERROR($ND333/FRACAS!$AY$1*60,0) - SUMPRODUCT( (FRACAS!$K$5:$K$9999=NL$2) * IFERROR(FRACAS!$AN$5:$AN$9999,0) ) ) / IFERROR($ND333/FRACAS!$AY$1*60,0), 1 )))</f>
        <v/>
      </c>
      <c r="NM333" s="347" t="str" cm="1">
        <f t="array" ref="NM333">IF($ND333=0,"",(IFERROR( (IFERROR($ND333/FRACAS!$AY$1*60,0) - SUMPRODUCT( (FRACAS!$K$5:$K$9999=NM$2) * IFERROR(FRACAS!$AN$5:$AN$9999,0) ) ) / IFERROR($ND333/FRACAS!$AY$1*60,0), 1 )))</f>
        <v/>
      </c>
      <c r="NN333" s="347" t="str" cm="1">
        <f t="array" ref="NN333">IF($ND333=0,"",(IFERROR( (IFERROR($ND333/FRACAS!$AY$1*60,0) - SUMPRODUCT( (FRACAS!$K$5:$K$9999=NN$2) * IFERROR(FRACAS!$AN$5:$AN$9999,0) ) ) / IFERROR($ND333/FRACAS!$AY$1*60,0), 1 )))</f>
        <v/>
      </c>
      <c r="NO333" s="347" t="str" cm="1">
        <f t="array" ref="NO333">IF($ND333=0,"",(IFERROR( (IFERROR($ND333/FRACAS!$AY$1*60,0) - SUMPRODUCT( (FRACAS!$K$5:$K$9999=NO$2) * IFERROR(FRACAS!$AN$5:$AN$9999,0) ) ) / IFERROR($ND333/FRACAS!$AY$1*60,0), 1 )))</f>
        <v/>
      </c>
      <c r="NP333" s="347" t="str" cm="1">
        <f t="array" ref="NP333">IF($ND333=0,"",(IFERROR( (IFERROR($ND333/FRACAS!$AY$1*60,0) - SUMPRODUCT( (FRACAS!$K$5:$K$9999=NP$2) * IFERROR(FRACAS!$AN$5:$AN$9999,0) ) ) / IFERROR($ND333/FRACAS!$AY$1*60,0), 1 )))</f>
        <v/>
      </c>
      <c r="NQ333" s="347" t="str" cm="1">
        <f t="array" ref="NQ333">IF($ND333=0,"",(IFERROR( (IFERROR($ND333/FRACAS!$AY$1*60,0) - SUMPRODUCT( (FRACAS!$K$5:$K$9999=NQ$2) * IFERROR(FRACAS!$AN$5:$AN$9999,0) ) ) / IFERROR($ND333/FRACAS!$AY$1*60,0), 1 )))</f>
        <v/>
      </c>
      <c r="NR333" s="347" t="str" cm="1">
        <f t="array" ref="NR333">IF($ND333=0,"",(IFERROR( (IFERROR($ND333/FRACAS!$AY$1*60,0) - SUMPRODUCT( (FRACAS!$K$5:$K$9999=NR$2) * IFERROR(FRACAS!$AN$5:$AN$9999,0) ) ) / IFERROR($ND333/FRACAS!$AY$1*60,0), 1 )))</f>
        <v/>
      </c>
      <c r="NS333" s="347" t="str" cm="1">
        <f t="array" ref="NS333">IF($ND333=0,"",(IFERROR( (IFERROR($ND333/FRACAS!$AY$1*60,0) - SUMPRODUCT( (FRACAS!$K$5:$K$9999=NS$2) * IFERROR(FRACAS!$AN$5:$AN$9999,0) ) ) / IFERROR($ND333/FRACAS!$AY$1*60,0), 1 )))</f>
        <v/>
      </c>
      <c r="NT333" s="347" t="str" cm="1">
        <f t="array" ref="NT333">IF($ND333=0,"",(IFERROR( (IFERROR($ND333/FRACAS!$AY$1*60,0) - SUMPRODUCT( (FRACAS!$K$5:$K$9999=NT$2) * IFERROR(FRACAS!$AN$5:$AN$9999,0) ) ) / IFERROR($ND333/FRACAS!$AY$1*60,0), 1 )))</f>
        <v/>
      </c>
      <c r="NU333" s="347" t="str" cm="1">
        <f t="array" ref="NU333">IF($ND333=0,"",(IFERROR( (IFERROR($ND333/FRACAS!$AY$1*60,0) - SUMPRODUCT( (FRACAS!$K$5:$K$9999=NU$2) * IFERROR(FRACAS!$AN$5:$AN$9999,0) ) ) / IFERROR($ND333/FRACAS!$AY$1*60,0), 1 )))</f>
        <v/>
      </c>
      <c r="NV333" s="347" t="str" cm="1">
        <f t="array" ref="NV333">IF($ND333=0,"",(IFERROR( (IFERROR($ND333/FRACAS!$AY$1*60,0) - SUMPRODUCT( (FRACAS!$K$5:$K$9999=NV$2) * IFERROR(FRACAS!$AN$5:$AN$9999,0) ) ) / IFERROR($ND333/FRACAS!$AY$1*60,0), 1 )))</f>
        <v/>
      </c>
      <c r="NW333" s="347" t="str" cm="1">
        <f t="array" ref="NW333">IF($ND333=0,"",(IFERROR( (IFERROR($ND333/FRACAS!$AY$1*60,0) - SUMPRODUCT( (FRACAS!$K$5:$K$9999=NW$2) * IFERROR(FRACAS!$AN$5:$AN$9999,0) ) ) / IFERROR($ND333/FRACAS!$AY$1*60,0), 1 )))</f>
        <v/>
      </c>
      <c r="NX333" s="347" t="str" cm="1">
        <f t="array" ref="NX333">IF($ND333=0,"",(IFERROR( (IFERROR($ND333/FRACAS!$AY$1*60,0) - SUMPRODUCT( (FRACAS!$K$5:$K$9999=NX$2) * IFERROR(FRACAS!$AN$5:$AN$9999,0) ) ) / IFERROR($ND333/FRACAS!$AY$1*60,0), 1 )))</f>
        <v/>
      </c>
      <c r="NY333" s="347" t="str" cm="1">
        <f t="array" ref="NY333">IF($ND333=0,"",(IFERROR( (IFERROR($ND333/FRACAS!$AY$1*60,0) - SUMPRODUCT( (FRACAS!$K$5:$K$9999=NY$2) * IFERROR(FRACAS!$AN$5:$AN$9999,0) ) ) / IFERROR($ND333/FRACAS!$AY$1*60,0), 1 )))</f>
        <v/>
      </c>
      <c r="NZ333" s="347" t="str" cm="1">
        <f t="array" ref="NZ333">IF($ND333=0,"",(IFERROR( (IFERROR($ND333/FRACAS!$AY$1*60,0) - SUMPRODUCT( (FRACAS!$K$5:$K$9999=NZ$2) * IFERROR(FRACAS!$AN$5:$AN$9999,0) ) ) / IFERROR($ND333/FRACAS!$AY$1*60,0), 1 )))</f>
        <v/>
      </c>
      <c r="OA333" s="347" t="str" cm="1">
        <f t="array" ref="OA333">IF($ND333=0,"",(IFERROR( (IFERROR($ND333/FRACAS!$AY$1*60,0) - SUMPRODUCT( (FRACAS!$K$5:$K$9999=OA$2) * IFERROR(FRACAS!$AN$5:$AN$9999,0) ) ) / IFERROR($ND333/FRACAS!$AY$1*60,0), 1 )))</f>
        <v/>
      </c>
      <c r="OB333" s="347" t="str" cm="1">
        <f t="array" ref="OB333">IF($ND333=0,"",(IFERROR( (IFERROR($ND333/FRACAS!$AY$1*60,0) - SUMPRODUCT( (FRACAS!$K$5:$K$9999=OB$2) * IFERROR(FRACAS!$AN$5:$AN$9999,0) ) ) / IFERROR($ND333/FRACAS!$AY$1*60,0), 1 )))</f>
        <v/>
      </c>
      <c r="OC333" s="347" t="str" cm="1">
        <f t="array" ref="OC333">IF($ND333=0,"",(IFERROR( (IFERROR($ND333/FRACAS!$AY$1*60,0) - SUMPRODUCT( (FRACAS!$K$5:$K$9999=OC$2) * IFERROR(FRACAS!$AN$5:$AN$9999,0) ) ) / IFERROR($ND333/FRACAS!$AY$1*60,0), 1 )))</f>
        <v/>
      </c>
      <c r="OD333" s="347" t="str" cm="1">
        <f t="array" ref="OD333">IF($ND333=0,"",(IFERROR( (IFERROR($ND333/FRACAS!$AY$1*60,0) - SUMPRODUCT( (FRACAS!$K$5:$K$9999=OD$2) * IFERROR(FRACAS!$AN$5:$AN$9999,0) ) ) / IFERROR($ND333/FRACAS!$AY$1*60,0), 1 )))</f>
        <v/>
      </c>
      <c r="OE333" s="347" t="str" cm="1">
        <f t="array" ref="OE333">IF($ND333=0,"",(IFERROR( (IFERROR($ND333/FRACAS!$AY$1*60,0) - SUMPRODUCT( (FRACAS!$K$5:$K$9999=OE$2) * IFERROR(FRACAS!$AN$5:$AN$9999,0) ) ) / IFERROR($ND333/FRACAS!$AY$1*60,0), 1 )))</f>
        <v/>
      </c>
      <c r="OF333" s="347" t="str" cm="1">
        <f t="array" ref="OF333">IF($ND333=0,"",(IFERROR( (IFERROR($ND333/FRACAS!$AY$1*60,0) - SUMPRODUCT( (FRACAS!$K$5:$K$9999=OF$2) * IFERROR(FRACAS!$AN$5:$AN$9999,0) ) ) / IFERROR($ND333/FRACAS!$AY$1*60,0), 1 )))</f>
        <v/>
      </c>
      <c r="OG333" s="347" t="str" cm="1">
        <f t="array" ref="OG333">IF($ND333=0,"",(IFERROR( (IFERROR($ND333/FRACAS!$AY$1*60,0) - SUMPRODUCT( (FRACAS!$K$5:$K$9999=OG$2) * IFERROR(FRACAS!$AN$5:$AN$9999,0) ) ) / IFERROR($ND333/FRACAS!$AY$1*60,0), 1 )))</f>
        <v/>
      </c>
      <c r="OH333" s="347" t="str" cm="1">
        <f t="array" ref="OH333">IF($ND333=0,"",(IFERROR( (IFERROR($ND333/FRACAS!$AY$1*60,0) - SUMPRODUCT( (FRACAS!$K$5:$K$9999=OH$2) * IFERROR(FRACAS!$AN$5:$AN$9999,0) ) ) / IFERROR($ND333/FRACAS!$AY$1*60,0), 1 )))</f>
        <v/>
      </c>
      <c r="OI333" s="347" t="str" cm="1">
        <f t="array" ref="OI333">IF($ND333=0,"",(IFERROR( (IFERROR($ND333/FRACAS!$AY$1*60,0) - SUMPRODUCT( (FRACAS!$K$5:$K$9999=OI$2) * IFERROR(FRACAS!$AN$5:$AN$9999,0) ) ) / IFERROR($ND333/FRACAS!$AY$1*60,0), 1 )))</f>
        <v/>
      </c>
      <c r="OJ333" s="347" t="str" cm="1">
        <f t="array" ref="OJ333">IF($ND333=0,"",(IFERROR( (IFERROR($ND333/FRACAS!$AY$1*60,0) - SUMPRODUCT( (FRACAS!$K$5:$K$9999=OJ$2) * IFERROR(FRACAS!$AN$5:$AN$9999,0) ) ) / IFERROR($ND333/FRACAS!$AY$1*60,0), 1 )))</f>
        <v/>
      </c>
      <c r="OK333" s="347" t="str" cm="1">
        <f t="array" ref="OK333">IF($ND333=0,"",(IFERROR( (IFERROR($ND333/FRACAS!$AY$1*60,0) - SUMPRODUCT( (FRACAS!$K$5:$K$9999=OK$2) * IFERROR(FRACAS!$AN$5:$AN$9999,0) ) ) / IFERROR($ND333/FRACAS!$AY$1*60,0), 1 )))</f>
        <v/>
      </c>
      <c r="OL333" s="347" t="str" cm="1">
        <f t="array" ref="OL333">IF($ND333=0,"",(IFERROR( (IFERROR($ND333/FRACAS!$AY$1*60,0) - SUMPRODUCT( (FRACAS!$K$5:$K$9999=OL$2) * IFERROR(FRACAS!$AN$5:$AN$9999,0) ) ) / IFERROR($ND333/FRACAS!$AY$1*60,0), 1 )))</f>
        <v/>
      </c>
      <c r="OM333" s="347" t="str" cm="1">
        <f t="array" ref="OM333">IF($ND333=0,"",(IFERROR( (IFERROR($ND333/FRACAS!$AY$1*60,0) - SUMPRODUCT( (FRACAS!$K$5:$K$9999=OM$2) * IFERROR(FRACAS!$AN$5:$AN$9999,0) ) ) / IFERROR($ND333/FRACAS!$AY$1*60,0), 1 )))</f>
        <v/>
      </c>
      <c r="ON333" s="347" t="str" cm="1">
        <f t="array" ref="ON333">IF($ND333=0,"",(IFERROR( (IFERROR($ND333/FRACAS!$AY$1*60,0) - SUMPRODUCT( (FRACAS!$K$5:$K$9999=ON$2) * IFERROR(FRACAS!$AN$5:$AN$9999,0) ) ) / IFERROR($ND333/FRACAS!$AY$1*60,0), 1 )))</f>
        <v/>
      </c>
    </row>
    <row r="334" spans="2:404" ht="15" customHeight="1">
      <c r="B334" s="301" t="s">
        <v>232</v>
      </c>
      <c r="C334" s="302">
        <v>47564</v>
      </c>
      <c r="D334" s="279"/>
      <c r="E334" s="279"/>
      <c r="F334" s="279"/>
      <c r="G334" s="279"/>
      <c r="H334" s="279"/>
      <c r="I334" s="279"/>
      <c r="J334" s="279"/>
      <c r="K334" s="279"/>
      <c r="L334" s="279"/>
      <c r="M334" s="280"/>
      <c r="N334" s="305"/>
      <c r="O334" s="279"/>
      <c r="P334" s="279"/>
      <c r="Q334" s="279"/>
      <c r="R334" s="279"/>
      <c r="S334" s="279"/>
      <c r="T334" s="279"/>
      <c r="U334" s="279"/>
      <c r="V334" s="279"/>
      <c r="W334" s="279"/>
      <c r="X334" s="279"/>
      <c r="Y334" s="279"/>
      <c r="Z334" s="279"/>
      <c r="AA334" s="279"/>
      <c r="AB334" s="279"/>
      <c r="AC334" s="279"/>
      <c r="AD334" s="279"/>
      <c r="AE334" s="279"/>
      <c r="AF334" s="279"/>
      <c r="AG334" s="279"/>
      <c r="AH334" s="279"/>
      <c r="AI334" s="279"/>
      <c r="AJ334" s="279"/>
      <c r="AK334" s="279"/>
      <c r="AL334" s="279"/>
      <c r="AM334" s="279"/>
      <c r="AN334" s="279"/>
      <c r="AO334" s="279"/>
      <c r="AP334" s="279"/>
      <c r="AQ334" s="279"/>
      <c r="AR334" s="279"/>
      <c r="AS334" s="279"/>
      <c r="AT334" s="279"/>
      <c r="AU334" s="279"/>
      <c r="AV334" s="279"/>
      <c r="AW334" s="279"/>
      <c r="AX334" s="279"/>
      <c r="AY334" s="279"/>
      <c r="AZ334" s="279"/>
      <c r="BA334" s="280"/>
      <c r="BB334" s="266"/>
      <c r="BD334" s="352"/>
      <c r="BE334" s="352"/>
      <c r="BF334" s="352"/>
      <c r="BG334" s="352"/>
      <c r="BH334" s="352"/>
      <c r="BI334" s="352"/>
      <c r="BJ334" s="352"/>
      <c r="BK334" s="352"/>
      <c r="BL334" s="352"/>
      <c r="BM334" s="352"/>
      <c r="BN334" s="352"/>
      <c r="BO334" s="352"/>
      <c r="BP334" s="352"/>
      <c r="BQ334" s="352"/>
      <c r="BR334" s="352"/>
      <c r="BS334" s="352"/>
      <c r="BT334" s="352"/>
      <c r="BU334" s="352"/>
      <c r="BV334" s="352"/>
      <c r="BW334" s="352"/>
      <c r="BX334" s="352"/>
      <c r="BY334" s="352"/>
      <c r="BZ334" s="352"/>
      <c r="CA334" s="352"/>
      <c r="CB334" s="352"/>
      <c r="CC334" s="352"/>
      <c r="CD334" s="352"/>
      <c r="CE334" s="352"/>
      <c r="CF334" s="352"/>
      <c r="CG334" s="352"/>
      <c r="CH334" s="352"/>
      <c r="CI334" s="352"/>
      <c r="CJ334" s="352"/>
      <c r="CK334" s="352"/>
      <c r="CL334" s="352"/>
      <c r="CM334" s="352"/>
      <c r="CN334" s="352"/>
      <c r="CO334" s="352"/>
      <c r="CP334" s="352"/>
      <c r="CQ334" s="352"/>
      <c r="CR334" s="352"/>
      <c r="CS334" s="352"/>
      <c r="CT334" s="352"/>
      <c r="CU334" s="352"/>
      <c r="CV334" s="352"/>
      <c r="CW334" s="352"/>
      <c r="CX334" s="352"/>
      <c r="CY334" s="352"/>
      <c r="CZ334" s="352"/>
      <c r="DA334" s="352"/>
      <c r="DC334" s="266">
        <f t="shared" si="29"/>
        <v>0</v>
      </c>
      <c r="DD334" s="302" t="str">
        <f t="shared" si="30"/>
        <v/>
      </c>
      <c r="DE334" s="328" t="str">
        <f>IF(D334&gt; 0,(COUNTIFS(FRACAS!$B$5:$B$9997, D$4, FRACAS!$D$5:$D$9997, "&lt;="&amp;D334)), "" )</f>
        <v/>
      </c>
      <c r="DF334" s="282" t="str">
        <f>IF(E334&gt; 0,(COUNTIFS(FRACAS!$B$5:$B$9997, E$4, FRACAS!$D$5:$D$9997, "&lt;="&amp;E334)), "" )</f>
        <v/>
      </c>
      <c r="DG334" s="282" t="str">
        <f>IF(F334&gt; 0,(COUNTIFS(FRACAS!$B$5:$B$9997, F$4, FRACAS!$D$5:$D$9997, "&lt;="&amp;F334)), "" )</f>
        <v/>
      </c>
      <c r="DH334" s="282" t="str">
        <f>IF(G334&gt; 0,(COUNTIFS(FRACAS!$B$5:$B$9997, G$4, FRACAS!$D$5:$D$9997, "&lt;="&amp;G334)), "" )</f>
        <v/>
      </c>
      <c r="DI334" s="282" t="str">
        <f>IF(H334&gt; 0,(COUNTIFS(FRACAS!$B$5:$B$9997, H$4, FRACAS!$D$5:$D$9997, "&lt;="&amp;H334)), "" )</f>
        <v/>
      </c>
      <c r="DJ334" s="282" t="str">
        <f>IF(I334&gt; 0,(COUNTIFS(FRACAS!$B$5:$B$9997, I$4, FRACAS!$D$5:$D$9997, "&lt;="&amp;I334)), "" )</f>
        <v/>
      </c>
      <c r="DK334" s="282" t="str">
        <f>IF(J334&gt; 0,(COUNTIFS(FRACAS!$B$5:$B$9997, J$4, FRACAS!$D$5:$D$9997, "&lt;="&amp;J334)), "" )</f>
        <v/>
      </c>
      <c r="DL334" s="282" t="str">
        <f>IF(K334&gt; 0,(COUNTIFS(FRACAS!$B$5:$B$9997, K$4, FRACAS!$D$5:$D$9997, "&lt;="&amp;K334)), "" )</f>
        <v/>
      </c>
      <c r="DM334" s="282" t="str">
        <f>IF(L334&gt; 0,(COUNTIFS(FRACAS!$B$5:$B$9997, L$4, FRACAS!$D$5:$D$9997, "&lt;="&amp;L334)), "" )</f>
        <v/>
      </c>
      <c r="DN334" s="282" t="str">
        <f>IF(M334&gt; 0,(COUNTIFS(FRACAS!$B$5:$B$9997, M$4, FRACAS!$D$5:$D$9997, "&lt;="&amp;M334)), "" )</f>
        <v/>
      </c>
      <c r="DO334" s="308"/>
      <c r="DP334" s="276"/>
      <c r="DQ334" s="276"/>
      <c r="DR334" s="276"/>
      <c r="DS334" s="276"/>
      <c r="DT334" s="276"/>
      <c r="DU334" s="276"/>
      <c r="DV334" s="276"/>
      <c r="DW334" s="276"/>
      <c r="DX334" s="276"/>
      <c r="DY334" s="276"/>
      <c r="DZ334" s="276"/>
      <c r="EA334" s="276"/>
      <c r="EB334" s="276"/>
      <c r="EC334" s="276"/>
      <c r="ED334" s="276"/>
      <c r="EE334" s="276"/>
      <c r="EF334" s="276"/>
      <c r="EG334" s="276"/>
      <c r="EH334" s="276"/>
      <c r="EI334" s="276"/>
      <c r="EJ334" s="276"/>
      <c r="EK334" s="276"/>
      <c r="EL334" s="276"/>
      <c r="EM334" s="276"/>
      <c r="EN334" s="276"/>
      <c r="EO334" s="276"/>
      <c r="EP334" s="276"/>
      <c r="EQ334" s="276"/>
      <c r="ER334" s="276"/>
      <c r="ES334" s="276"/>
      <c r="ET334" s="276"/>
      <c r="EU334" s="276"/>
      <c r="EV334" s="276"/>
      <c r="EW334" s="276"/>
      <c r="EX334" s="276"/>
      <c r="EY334" s="276"/>
      <c r="EZ334" s="276"/>
      <c r="FA334" s="276"/>
      <c r="FB334" s="277"/>
      <c r="JN334" s="310"/>
      <c r="JO334" s="309"/>
      <c r="JP334" s="309"/>
      <c r="JQ334" s="309"/>
      <c r="JR334" s="309"/>
      <c r="JS334" s="309"/>
      <c r="JT334" s="309"/>
      <c r="JU334" s="309"/>
      <c r="JV334" s="309"/>
      <c r="JW334" s="309"/>
      <c r="JX334" s="309"/>
      <c r="JY334" s="309"/>
      <c r="JZ334" s="309"/>
      <c r="KA334" s="309"/>
      <c r="KB334" s="309"/>
      <c r="KC334" s="309"/>
      <c r="KD334" s="309"/>
      <c r="KE334" s="309"/>
      <c r="KF334" s="309"/>
      <c r="KG334" s="309"/>
      <c r="KH334" s="309"/>
      <c r="KI334" s="309"/>
      <c r="KJ334" s="309"/>
      <c r="KK334" s="309"/>
      <c r="KL334" s="309"/>
      <c r="KM334" s="309"/>
      <c r="KN334" s="309"/>
      <c r="KO334" s="309"/>
      <c r="KP334" s="309"/>
      <c r="KQ334" s="309"/>
      <c r="KR334" s="309"/>
      <c r="KS334" s="309"/>
      <c r="KT334" s="309"/>
      <c r="KU334" s="309"/>
      <c r="KV334" s="309"/>
      <c r="KW334" s="309"/>
      <c r="KX334" s="309"/>
      <c r="KY334" s="309"/>
      <c r="KZ334" s="309"/>
      <c r="LA334" s="309"/>
      <c r="LC334" s="302" t="str">
        <f t="shared" si="32"/>
        <v/>
      </c>
      <c r="LD334" s="354" t="str" cm="1">
        <f t="array" ref="LD334">IFERROR(
    (((D334/FRACAS!$AY$1)*60))
    /
    (((D334/FRACAS!$AY$1)*60) + SUMPRODUCT((FRACAS!$B$5:$B$9997=D$4)*(FRACAS!$D$5:$D$9997&lt;=D334)*(IFERROR(FRACAS!$AM$5:$AM$9997,0)))
    ),"")</f>
        <v/>
      </c>
      <c r="LE334" s="354" t="str" cm="1">
        <f t="array" ref="LE334">IFERROR(
    (((E334/FRACAS!$AY$1)*60))
    /
    (((E334/FRACAS!$AY$1)*60) + SUMPRODUCT((FRACAS!$B$5:$B$9997=E$4)*(FRACAS!$D$5:$D$9997&lt;=E334)*(IFERROR(FRACAS!$AM$5:$AM$9997,0)))
    ),"")</f>
        <v/>
      </c>
      <c r="LF334" s="354" t="str" cm="1">
        <f t="array" ref="LF334">IFERROR(
    (((F334/FRACAS!$AY$1)*60))
    /
    (((F334/FRACAS!$AY$1)*60) + SUMPRODUCT((FRACAS!$B$5:$B$9997=F$4)*(FRACAS!$D$5:$D$9997&lt;=F334)*(IFERROR(FRACAS!$AM$5:$AM$9997,0)))
    ),"")</f>
        <v/>
      </c>
      <c r="LG334" s="354" t="str" cm="1">
        <f t="array" ref="LG334">IFERROR(
    (((G334/FRACAS!$AY$1)*60))
    /
    (((G334/FRACAS!$AY$1)*60) + SUMPRODUCT((FRACAS!$B$5:$B$9997=G$4)*(FRACAS!$D$5:$D$9997&lt;=G334)*(IFERROR(FRACAS!$AM$5:$AM$9997,0)))
    ),"")</f>
        <v/>
      </c>
      <c r="LH334" s="354" t="str" cm="1">
        <f t="array" ref="LH334">IFERROR(
    (((H334/FRACAS!$AY$1)*60))
    /
    (((H334/FRACAS!$AY$1)*60) + SUMPRODUCT((FRACAS!$B$5:$B$9997=H$4)*(FRACAS!$D$5:$D$9997&lt;=H334)*(IFERROR(FRACAS!$AM$5:$AM$9997,0)))
    ),"")</f>
        <v/>
      </c>
      <c r="LI334" s="354" t="str" cm="1">
        <f t="array" ref="LI334">IFERROR(
    (((I334/FRACAS!$AY$1)*60))
    /
    (((I334/FRACAS!$AY$1)*60) + SUMPRODUCT((FRACAS!$B$5:$B$9997=I$4)*(FRACAS!$D$5:$D$9997&lt;=I334)*(IFERROR(FRACAS!$AM$5:$AM$9997,0)))
    ),"")</f>
        <v/>
      </c>
      <c r="LJ334" s="354" t="str" cm="1">
        <f t="array" ref="LJ334">IFERROR(
    (((J334/FRACAS!$AY$1)*60))
    /
    (((J334/FRACAS!$AY$1)*60) + SUMPRODUCT((FRACAS!$B$5:$B$9997=J$4)*(FRACAS!$D$5:$D$9997&lt;=J334)*(IFERROR(FRACAS!$AM$5:$AM$9997,0)))
    ),"")</f>
        <v/>
      </c>
      <c r="LK334" s="354" t="str" cm="1">
        <f t="array" ref="LK334">IFERROR(
    (((K334/FRACAS!$AY$1)*60))
    /
    (((K334/FRACAS!$AY$1)*60) + SUMPRODUCT((FRACAS!$B$5:$B$9997=K$4)*(FRACAS!$D$5:$D$9997&lt;=K334)*(IFERROR(FRACAS!$AM$5:$AM$9997,0)))
    ),"")</f>
        <v/>
      </c>
      <c r="LL334" s="354" t="str" cm="1">
        <f t="array" ref="LL334">IFERROR(
    (((L334/FRACAS!$AY$1)*60))
    /
    (((L334/FRACAS!$AY$1)*60) + SUMPRODUCT((FRACAS!$B$5:$B$9997=L$4)*(FRACAS!$D$5:$D$9997&lt;=L334)*(IFERROR(FRACAS!$AM$5:$AM$9997,0)))
    ),"")</f>
        <v/>
      </c>
      <c r="LM334" s="354" t="str" cm="1">
        <f t="array" ref="LM334">IFERROR(
    (((M334/FRACAS!$AY$1)*60))
    /
    (((M334/FRACAS!$AY$1)*60) + SUMPRODUCT((FRACAS!$B$5:$B$9997=M$4)*(FRACAS!$D$5:$D$9997&lt;=M334)*(IFERROR(FRACAS!$AM$5:$AM$9997,0)))
    ),"")</f>
        <v/>
      </c>
      <c r="LN334" s="308"/>
      <c r="LO334" s="276"/>
      <c r="LP334" s="276"/>
      <c r="LQ334" s="276"/>
      <c r="LR334" s="276"/>
      <c r="LS334" s="276"/>
      <c r="LT334" s="276"/>
      <c r="LU334" s="276"/>
      <c r="LV334" s="276"/>
      <c r="LW334" s="276"/>
      <c r="LX334" s="276"/>
      <c r="LY334" s="276"/>
      <c r="LZ334" s="276"/>
      <c r="MA334" s="276"/>
      <c r="MB334" s="276"/>
      <c r="MC334" s="276"/>
      <c r="MD334" s="276"/>
      <c r="ME334" s="276"/>
      <c r="MF334" s="276"/>
      <c r="MG334" s="276"/>
      <c r="MH334" s="276"/>
      <c r="MI334" s="276"/>
      <c r="MJ334" s="276"/>
      <c r="MK334" s="276"/>
      <c r="ML334" s="276"/>
      <c r="MM334" s="276"/>
      <c r="MN334" s="276"/>
      <c r="MO334" s="276"/>
      <c r="MP334" s="276"/>
      <c r="MQ334" s="276"/>
      <c r="MR334" s="276"/>
      <c r="MS334" s="276"/>
      <c r="MT334" s="276"/>
      <c r="MU334" s="276"/>
      <c r="MV334" s="276"/>
      <c r="MW334" s="276"/>
      <c r="MX334" s="276"/>
      <c r="MY334" s="276"/>
      <c r="MZ334" s="276"/>
      <c r="NA334" s="277"/>
      <c r="ND334" s="345">
        <f t="shared" si="33"/>
        <v>0</v>
      </c>
      <c r="NE334" s="346" t="str">
        <f t="shared" si="31"/>
        <v/>
      </c>
      <c r="NF334" s="347" t="str" cm="1">
        <f t="array" ref="NF334">IF($ND334=0,"",(IFERROR( (IFERROR($ND334/FRACAS!$AY$1*60,0) - SUMPRODUCT( (FRACAS!$K$5:$K$9999=NF$2) * IFERROR(FRACAS!$AN$5:$AN$9999,0) ) ) / IFERROR($ND334/FRACAS!$AY$1*60,0), 1 )))</f>
        <v/>
      </c>
      <c r="NG334" s="347" t="str" cm="1">
        <f t="array" ref="NG334">IF($ND334=0,"",(IFERROR( (IFERROR($ND334/FRACAS!$AY$1*60,0) - SUMPRODUCT( (FRACAS!$K$5:$K$9999=NG$2) * IFERROR(FRACAS!$AN$5:$AN$9999,0) ) ) / IFERROR($ND334/FRACAS!$AY$1*60,0), 1 )))</f>
        <v/>
      </c>
      <c r="NH334" s="347" t="str" cm="1">
        <f t="array" ref="NH334">IF($ND334=0,"",(IFERROR( (IFERROR($ND334/FRACAS!$AY$1*60,0) - SUMPRODUCT( (FRACAS!$K$5:$K$9999=NH$2) * IFERROR(FRACAS!$AN$5:$AN$9999,0) ) ) / IFERROR($ND334/FRACAS!$AY$1*60,0), 1 )))</f>
        <v/>
      </c>
      <c r="NI334" s="347" t="str" cm="1">
        <f t="array" ref="NI334">IF($ND334=0,"",(IFERROR( (IFERROR($ND334/FRACAS!$AY$1*60,0) - SUMPRODUCT( (FRACAS!$K$5:$K$9999=NI$2) * IFERROR(FRACAS!$AN$5:$AN$9999,0) ) ) / IFERROR($ND334/FRACAS!$AY$1*60,0), 1 )))</f>
        <v/>
      </c>
      <c r="NJ334" s="347" t="str" cm="1">
        <f t="array" ref="NJ334">IF($ND334=0,"",(IFERROR( (IFERROR($ND334/FRACAS!$AY$1*60,0) - SUMPRODUCT( (FRACAS!$K$5:$K$9999=NJ$2) * IFERROR(FRACAS!$AN$5:$AN$9999,0) ) ) / IFERROR($ND334/FRACAS!$AY$1*60,0), 1 )))</f>
        <v/>
      </c>
      <c r="NK334" s="347" t="str" cm="1">
        <f t="array" ref="NK334">IF($ND334=0,"",(IFERROR( (IFERROR($ND334/FRACAS!$AY$1*60,0) - SUMPRODUCT( (FRACAS!$K$5:$K$9999=NK$2) * IFERROR(FRACAS!$AN$5:$AN$9999,0) ) ) / IFERROR($ND334/FRACAS!$AY$1*60,0), 1 )))</f>
        <v/>
      </c>
      <c r="NL334" s="347" t="str" cm="1">
        <f t="array" ref="NL334">IF($ND334=0,"",(IFERROR( (IFERROR($ND334/FRACAS!$AY$1*60,0) - SUMPRODUCT( (FRACAS!$K$5:$K$9999=NL$2) * IFERROR(FRACAS!$AN$5:$AN$9999,0) ) ) / IFERROR($ND334/FRACAS!$AY$1*60,0), 1 )))</f>
        <v/>
      </c>
      <c r="NM334" s="347" t="str" cm="1">
        <f t="array" ref="NM334">IF($ND334=0,"",(IFERROR( (IFERROR($ND334/FRACAS!$AY$1*60,0) - SUMPRODUCT( (FRACAS!$K$5:$K$9999=NM$2) * IFERROR(FRACAS!$AN$5:$AN$9999,0) ) ) / IFERROR($ND334/FRACAS!$AY$1*60,0), 1 )))</f>
        <v/>
      </c>
      <c r="NN334" s="347" t="str" cm="1">
        <f t="array" ref="NN334">IF($ND334=0,"",(IFERROR( (IFERROR($ND334/FRACAS!$AY$1*60,0) - SUMPRODUCT( (FRACAS!$K$5:$K$9999=NN$2) * IFERROR(FRACAS!$AN$5:$AN$9999,0) ) ) / IFERROR($ND334/FRACAS!$AY$1*60,0), 1 )))</f>
        <v/>
      </c>
      <c r="NO334" s="347" t="str" cm="1">
        <f t="array" ref="NO334">IF($ND334=0,"",(IFERROR( (IFERROR($ND334/FRACAS!$AY$1*60,0) - SUMPRODUCT( (FRACAS!$K$5:$K$9999=NO$2) * IFERROR(FRACAS!$AN$5:$AN$9999,0) ) ) / IFERROR($ND334/FRACAS!$AY$1*60,0), 1 )))</f>
        <v/>
      </c>
      <c r="NP334" s="347" t="str" cm="1">
        <f t="array" ref="NP334">IF($ND334=0,"",(IFERROR( (IFERROR($ND334/FRACAS!$AY$1*60,0) - SUMPRODUCT( (FRACAS!$K$5:$K$9999=NP$2) * IFERROR(FRACAS!$AN$5:$AN$9999,0) ) ) / IFERROR($ND334/FRACAS!$AY$1*60,0), 1 )))</f>
        <v/>
      </c>
      <c r="NQ334" s="347" t="str" cm="1">
        <f t="array" ref="NQ334">IF($ND334=0,"",(IFERROR( (IFERROR($ND334/FRACAS!$AY$1*60,0) - SUMPRODUCT( (FRACAS!$K$5:$K$9999=NQ$2) * IFERROR(FRACAS!$AN$5:$AN$9999,0) ) ) / IFERROR($ND334/FRACAS!$AY$1*60,0), 1 )))</f>
        <v/>
      </c>
      <c r="NR334" s="347" t="str" cm="1">
        <f t="array" ref="NR334">IF($ND334=0,"",(IFERROR( (IFERROR($ND334/FRACAS!$AY$1*60,0) - SUMPRODUCT( (FRACAS!$K$5:$K$9999=NR$2) * IFERROR(FRACAS!$AN$5:$AN$9999,0) ) ) / IFERROR($ND334/FRACAS!$AY$1*60,0), 1 )))</f>
        <v/>
      </c>
      <c r="NS334" s="347" t="str" cm="1">
        <f t="array" ref="NS334">IF($ND334=0,"",(IFERROR( (IFERROR($ND334/FRACAS!$AY$1*60,0) - SUMPRODUCT( (FRACAS!$K$5:$K$9999=NS$2) * IFERROR(FRACAS!$AN$5:$AN$9999,0) ) ) / IFERROR($ND334/FRACAS!$AY$1*60,0), 1 )))</f>
        <v/>
      </c>
      <c r="NT334" s="347" t="str" cm="1">
        <f t="array" ref="NT334">IF($ND334=0,"",(IFERROR( (IFERROR($ND334/FRACAS!$AY$1*60,0) - SUMPRODUCT( (FRACAS!$K$5:$K$9999=NT$2) * IFERROR(FRACAS!$AN$5:$AN$9999,0) ) ) / IFERROR($ND334/FRACAS!$AY$1*60,0), 1 )))</f>
        <v/>
      </c>
      <c r="NU334" s="347" t="str" cm="1">
        <f t="array" ref="NU334">IF($ND334=0,"",(IFERROR( (IFERROR($ND334/FRACAS!$AY$1*60,0) - SUMPRODUCT( (FRACAS!$K$5:$K$9999=NU$2) * IFERROR(FRACAS!$AN$5:$AN$9999,0) ) ) / IFERROR($ND334/FRACAS!$AY$1*60,0), 1 )))</f>
        <v/>
      </c>
      <c r="NV334" s="347" t="str" cm="1">
        <f t="array" ref="NV334">IF($ND334=0,"",(IFERROR( (IFERROR($ND334/FRACAS!$AY$1*60,0) - SUMPRODUCT( (FRACAS!$K$5:$K$9999=NV$2) * IFERROR(FRACAS!$AN$5:$AN$9999,0) ) ) / IFERROR($ND334/FRACAS!$AY$1*60,0), 1 )))</f>
        <v/>
      </c>
      <c r="NW334" s="347" t="str" cm="1">
        <f t="array" ref="NW334">IF($ND334=0,"",(IFERROR( (IFERROR($ND334/FRACAS!$AY$1*60,0) - SUMPRODUCT( (FRACAS!$K$5:$K$9999=NW$2) * IFERROR(FRACAS!$AN$5:$AN$9999,0) ) ) / IFERROR($ND334/FRACAS!$AY$1*60,0), 1 )))</f>
        <v/>
      </c>
      <c r="NX334" s="347" t="str" cm="1">
        <f t="array" ref="NX334">IF($ND334=0,"",(IFERROR( (IFERROR($ND334/FRACAS!$AY$1*60,0) - SUMPRODUCT( (FRACAS!$K$5:$K$9999=NX$2) * IFERROR(FRACAS!$AN$5:$AN$9999,0) ) ) / IFERROR($ND334/FRACAS!$AY$1*60,0), 1 )))</f>
        <v/>
      </c>
      <c r="NY334" s="347" t="str" cm="1">
        <f t="array" ref="NY334">IF($ND334=0,"",(IFERROR( (IFERROR($ND334/FRACAS!$AY$1*60,0) - SUMPRODUCT( (FRACAS!$K$5:$K$9999=NY$2) * IFERROR(FRACAS!$AN$5:$AN$9999,0) ) ) / IFERROR($ND334/FRACAS!$AY$1*60,0), 1 )))</f>
        <v/>
      </c>
      <c r="NZ334" s="347" t="str" cm="1">
        <f t="array" ref="NZ334">IF($ND334=0,"",(IFERROR( (IFERROR($ND334/FRACAS!$AY$1*60,0) - SUMPRODUCT( (FRACAS!$K$5:$K$9999=NZ$2) * IFERROR(FRACAS!$AN$5:$AN$9999,0) ) ) / IFERROR($ND334/FRACAS!$AY$1*60,0), 1 )))</f>
        <v/>
      </c>
      <c r="OA334" s="347" t="str" cm="1">
        <f t="array" ref="OA334">IF($ND334=0,"",(IFERROR( (IFERROR($ND334/FRACAS!$AY$1*60,0) - SUMPRODUCT( (FRACAS!$K$5:$K$9999=OA$2) * IFERROR(FRACAS!$AN$5:$AN$9999,0) ) ) / IFERROR($ND334/FRACAS!$AY$1*60,0), 1 )))</f>
        <v/>
      </c>
      <c r="OB334" s="347" t="str" cm="1">
        <f t="array" ref="OB334">IF($ND334=0,"",(IFERROR( (IFERROR($ND334/FRACAS!$AY$1*60,0) - SUMPRODUCT( (FRACAS!$K$5:$K$9999=OB$2) * IFERROR(FRACAS!$AN$5:$AN$9999,0) ) ) / IFERROR($ND334/FRACAS!$AY$1*60,0), 1 )))</f>
        <v/>
      </c>
      <c r="OC334" s="347" t="str" cm="1">
        <f t="array" ref="OC334">IF($ND334=0,"",(IFERROR( (IFERROR($ND334/FRACAS!$AY$1*60,0) - SUMPRODUCT( (FRACAS!$K$5:$K$9999=OC$2) * IFERROR(FRACAS!$AN$5:$AN$9999,0) ) ) / IFERROR($ND334/FRACAS!$AY$1*60,0), 1 )))</f>
        <v/>
      </c>
      <c r="OD334" s="347" t="str" cm="1">
        <f t="array" ref="OD334">IF($ND334=0,"",(IFERROR( (IFERROR($ND334/FRACAS!$AY$1*60,0) - SUMPRODUCT( (FRACAS!$K$5:$K$9999=OD$2) * IFERROR(FRACAS!$AN$5:$AN$9999,0) ) ) / IFERROR($ND334/FRACAS!$AY$1*60,0), 1 )))</f>
        <v/>
      </c>
      <c r="OE334" s="347" t="str" cm="1">
        <f t="array" ref="OE334">IF($ND334=0,"",(IFERROR( (IFERROR($ND334/FRACAS!$AY$1*60,0) - SUMPRODUCT( (FRACAS!$K$5:$K$9999=OE$2) * IFERROR(FRACAS!$AN$5:$AN$9999,0) ) ) / IFERROR($ND334/FRACAS!$AY$1*60,0), 1 )))</f>
        <v/>
      </c>
      <c r="OF334" s="347" t="str" cm="1">
        <f t="array" ref="OF334">IF($ND334=0,"",(IFERROR( (IFERROR($ND334/FRACAS!$AY$1*60,0) - SUMPRODUCT( (FRACAS!$K$5:$K$9999=OF$2) * IFERROR(FRACAS!$AN$5:$AN$9999,0) ) ) / IFERROR($ND334/FRACAS!$AY$1*60,0), 1 )))</f>
        <v/>
      </c>
      <c r="OG334" s="347" t="str" cm="1">
        <f t="array" ref="OG334">IF($ND334=0,"",(IFERROR( (IFERROR($ND334/FRACAS!$AY$1*60,0) - SUMPRODUCT( (FRACAS!$K$5:$K$9999=OG$2) * IFERROR(FRACAS!$AN$5:$AN$9999,0) ) ) / IFERROR($ND334/FRACAS!$AY$1*60,0), 1 )))</f>
        <v/>
      </c>
      <c r="OH334" s="347" t="str" cm="1">
        <f t="array" ref="OH334">IF($ND334=0,"",(IFERROR( (IFERROR($ND334/FRACAS!$AY$1*60,0) - SUMPRODUCT( (FRACAS!$K$5:$K$9999=OH$2) * IFERROR(FRACAS!$AN$5:$AN$9999,0) ) ) / IFERROR($ND334/FRACAS!$AY$1*60,0), 1 )))</f>
        <v/>
      </c>
      <c r="OI334" s="347" t="str" cm="1">
        <f t="array" ref="OI334">IF($ND334=0,"",(IFERROR( (IFERROR($ND334/FRACAS!$AY$1*60,0) - SUMPRODUCT( (FRACAS!$K$5:$K$9999=OI$2) * IFERROR(FRACAS!$AN$5:$AN$9999,0) ) ) / IFERROR($ND334/FRACAS!$AY$1*60,0), 1 )))</f>
        <v/>
      </c>
      <c r="OJ334" s="347" t="str" cm="1">
        <f t="array" ref="OJ334">IF($ND334=0,"",(IFERROR( (IFERROR($ND334/FRACAS!$AY$1*60,0) - SUMPRODUCT( (FRACAS!$K$5:$K$9999=OJ$2) * IFERROR(FRACAS!$AN$5:$AN$9999,0) ) ) / IFERROR($ND334/FRACAS!$AY$1*60,0), 1 )))</f>
        <v/>
      </c>
      <c r="OK334" s="347" t="str" cm="1">
        <f t="array" ref="OK334">IF($ND334=0,"",(IFERROR( (IFERROR($ND334/FRACAS!$AY$1*60,0) - SUMPRODUCT( (FRACAS!$K$5:$K$9999=OK$2) * IFERROR(FRACAS!$AN$5:$AN$9999,0) ) ) / IFERROR($ND334/FRACAS!$AY$1*60,0), 1 )))</f>
        <v/>
      </c>
      <c r="OL334" s="347" t="str" cm="1">
        <f t="array" ref="OL334">IF($ND334=0,"",(IFERROR( (IFERROR($ND334/FRACAS!$AY$1*60,0) - SUMPRODUCT( (FRACAS!$K$5:$K$9999=OL$2) * IFERROR(FRACAS!$AN$5:$AN$9999,0) ) ) / IFERROR($ND334/FRACAS!$AY$1*60,0), 1 )))</f>
        <v/>
      </c>
      <c r="OM334" s="347" t="str" cm="1">
        <f t="array" ref="OM334">IF($ND334=0,"",(IFERROR( (IFERROR($ND334/FRACAS!$AY$1*60,0) - SUMPRODUCT( (FRACAS!$K$5:$K$9999=OM$2) * IFERROR(FRACAS!$AN$5:$AN$9999,0) ) ) / IFERROR($ND334/FRACAS!$AY$1*60,0), 1 )))</f>
        <v/>
      </c>
      <c r="ON334" s="347" t="str" cm="1">
        <f t="array" ref="ON334">IF($ND334=0,"",(IFERROR( (IFERROR($ND334/FRACAS!$AY$1*60,0) - SUMPRODUCT( (FRACAS!$K$5:$K$9999=ON$2) * IFERROR(FRACAS!$AN$5:$AN$9999,0) ) ) / IFERROR($ND334/FRACAS!$AY$1*60,0), 1 )))</f>
        <v/>
      </c>
    </row>
    <row r="335" spans="2:404" ht="15" customHeight="1">
      <c r="B335" s="301" t="s">
        <v>233</v>
      </c>
      <c r="C335" s="302">
        <v>47571</v>
      </c>
      <c r="D335" s="279"/>
      <c r="E335" s="279"/>
      <c r="F335" s="279"/>
      <c r="G335" s="279"/>
      <c r="H335" s="279"/>
      <c r="I335" s="279"/>
      <c r="J335" s="279"/>
      <c r="K335" s="279"/>
      <c r="L335" s="279"/>
      <c r="M335" s="280"/>
      <c r="N335" s="305"/>
      <c r="O335" s="279"/>
      <c r="P335" s="279"/>
      <c r="Q335" s="279"/>
      <c r="R335" s="279"/>
      <c r="S335" s="279"/>
      <c r="T335" s="279"/>
      <c r="U335" s="279"/>
      <c r="V335" s="279"/>
      <c r="W335" s="279"/>
      <c r="X335" s="279"/>
      <c r="Y335" s="279"/>
      <c r="Z335" s="279"/>
      <c r="AA335" s="279"/>
      <c r="AB335" s="279"/>
      <c r="AC335" s="279"/>
      <c r="AD335" s="279"/>
      <c r="AE335" s="279"/>
      <c r="AF335" s="279"/>
      <c r="AG335" s="279"/>
      <c r="AH335" s="279"/>
      <c r="AI335" s="279"/>
      <c r="AJ335" s="279"/>
      <c r="AK335" s="279"/>
      <c r="AL335" s="279"/>
      <c r="AM335" s="279"/>
      <c r="AN335" s="279"/>
      <c r="AO335" s="279"/>
      <c r="AP335" s="279"/>
      <c r="AQ335" s="279"/>
      <c r="AR335" s="279"/>
      <c r="AS335" s="279"/>
      <c r="AT335" s="279"/>
      <c r="AU335" s="279"/>
      <c r="AV335" s="279"/>
      <c r="AW335" s="279"/>
      <c r="AX335" s="279"/>
      <c r="AY335" s="279"/>
      <c r="AZ335" s="279"/>
      <c r="BA335" s="280"/>
      <c r="BB335" s="266"/>
      <c r="BD335" s="352"/>
      <c r="BE335" s="352"/>
      <c r="BF335" s="352"/>
      <c r="BG335" s="352"/>
      <c r="BH335" s="352"/>
      <c r="BI335" s="352"/>
      <c r="BJ335" s="352"/>
      <c r="BK335" s="352"/>
      <c r="BL335" s="352"/>
      <c r="BM335" s="352"/>
      <c r="BN335" s="352"/>
      <c r="BO335" s="352"/>
      <c r="BP335" s="352"/>
      <c r="BQ335" s="352"/>
      <c r="BR335" s="352"/>
      <c r="BS335" s="352"/>
      <c r="BT335" s="352"/>
      <c r="BU335" s="352"/>
      <c r="BV335" s="352"/>
      <c r="BW335" s="352"/>
      <c r="BX335" s="352"/>
      <c r="BY335" s="352"/>
      <c r="BZ335" s="352"/>
      <c r="CA335" s="352"/>
      <c r="CB335" s="352"/>
      <c r="CC335" s="352"/>
      <c r="CD335" s="352"/>
      <c r="CE335" s="352"/>
      <c r="CF335" s="352"/>
      <c r="CG335" s="352"/>
      <c r="CH335" s="352"/>
      <c r="CI335" s="352"/>
      <c r="CJ335" s="352"/>
      <c r="CK335" s="352"/>
      <c r="CL335" s="352"/>
      <c r="CM335" s="352"/>
      <c r="CN335" s="352"/>
      <c r="CO335" s="352"/>
      <c r="CP335" s="352"/>
      <c r="CQ335" s="352"/>
      <c r="CR335" s="352"/>
      <c r="CS335" s="352"/>
      <c r="CT335" s="352"/>
      <c r="CU335" s="352"/>
      <c r="CV335" s="352"/>
      <c r="CW335" s="352"/>
      <c r="CX335" s="352"/>
      <c r="CY335" s="352"/>
      <c r="CZ335" s="352"/>
      <c r="DA335" s="352"/>
      <c r="DC335" s="266">
        <f t="shared" si="29"/>
        <v>0</v>
      </c>
      <c r="DD335" s="302" t="str">
        <f t="shared" si="30"/>
        <v/>
      </c>
      <c r="DE335" s="328" t="str">
        <f>IF(D335&gt; 0,(COUNTIFS(FRACAS!$B$5:$B$9997, D$4, FRACAS!$D$5:$D$9997, "&lt;="&amp;D335)), "" )</f>
        <v/>
      </c>
      <c r="DF335" s="282" t="str">
        <f>IF(E335&gt; 0,(COUNTIFS(FRACAS!$B$5:$B$9997, E$4, FRACAS!$D$5:$D$9997, "&lt;="&amp;E335)), "" )</f>
        <v/>
      </c>
      <c r="DG335" s="282" t="str">
        <f>IF(F335&gt; 0,(COUNTIFS(FRACAS!$B$5:$B$9997, F$4, FRACAS!$D$5:$D$9997, "&lt;="&amp;F335)), "" )</f>
        <v/>
      </c>
      <c r="DH335" s="282" t="str">
        <f>IF(G335&gt; 0,(COUNTIFS(FRACAS!$B$5:$B$9997, G$4, FRACAS!$D$5:$D$9997, "&lt;="&amp;G335)), "" )</f>
        <v/>
      </c>
      <c r="DI335" s="282" t="str">
        <f>IF(H335&gt; 0,(COUNTIFS(FRACAS!$B$5:$B$9997, H$4, FRACAS!$D$5:$D$9997, "&lt;="&amp;H335)), "" )</f>
        <v/>
      </c>
      <c r="DJ335" s="282" t="str">
        <f>IF(I335&gt; 0,(COUNTIFS(FRACAS!$B$5:$B$9997, I$4, FRACAS!$D$5:$D$9997, "&lt;="&amp;I335)), "" )</f>
        <v/>
      </c>
      <c r="DK335" s="282" t="str">
        <f>IF(J335&gt; 0,(COUNTIFS(FRACAS!$B$5:$B$9997, J$4, FRACAS!$D$5:$D$9997, "&lt;="&amp;J335)), "" )</f>
        <v/>
      </c>
      <c r="DL335" s="282" t="str">
        <f>IF(K335&gt; 0,(COUNTIFS(FRACAS!$B$5:$B$9997, K$4, FRACAS!$D$5:$D$9997, "&lt;="&amp;K335)), "" )</f>
        <v/>
      </c>
      <c r="DM335" s="282" t="str">
        <f>IF(L335&gt; 0,(COUNTIFS(FRACAS!$B$5:$B$9997, L$4, FRACAS!$D$5:$D$9997, "&lt;="&amp;L335)), "" )</f>
        <v/>
      </c>
      <c r="DN335" s="282" t="str">
        <f>IF(M335&gt; 0,(COUNTIFS(FRACAS!$B$5:$B$9997, M$4, FRACAS!$D$5:$D$9997, "&lt;="&amp;M335)), "" )</f>
        <v/>
      </c>
      <c r="DO335" s="308"/>
      <c r="DP335" s="276"/>
      <c r="DQ335" s="276"/>
      <c r="DR335" s="276"/>
      <c r="DS335" s="276"/>
      <c r="DT335" s="276"/>
      <c r="DU335" s="276"/>
      <c r="DV335" s="276"/>
      <c r="DW335" s="276"/>
      <c r="DX335" s="276"/>
      <c r="DY335" s="276"/>
      <c r="DZ335" s="276"/>
      <c r="EA335" s="276"/>
      <c r="EB335" s="276"/>
      <c r="EC335" s="276"/>
      <c r="ED335" s="276"/>
      <c r="EE335" s="276"/>
      <c r="EF335" s="276"/>
      <c r="EG335" s="276"/>
      <c r="EH335" s="276"/>
      <c r="EI335" s="276"/>
      <c r="EJ335" s="276"/>
      <c r="EK335" s="276"/>
      <c r="EL335" s="276"/>
      <c r="EM335" s="276"/>
      <c r="EN335" s="276"/>
      <c r="EO335" s="276"/>
      <c r="EP335" s="276"/>
      <c r="EQ335" s="276"/>
      <c r="ER335" s="276"/>
      <c r="ES335" s="276"/>
      <c r="ET335" s="276"/>
      <c r="EU335" s="276"/>
      <c r="EV335" s="276"/>
      <c r="EW335" s="276"/>
      <c r="EX335" s="276"/>
      <c r="EY335" s="276"/>
      <c r="EZ335" s="276"/>
      <c r="FA335" s="276"/>
      <c r="FB335" s="277"/>
      <c r="JN335" s="310"/>
      <c r="JO335" s="309"/>
      <c r="JP335" s="309"/>
      <c r="JQ335" s="309"/>
      <c r="JR335" s="309"/>
      <c r="JS335" s="309"/>
      <c r="JT335" s="309"/>
      <c r="JU335" s="309"/>
      <c r="JV335" s="309"/>
      <c r="JW335" s="309"/>
      <c r="JX335" s="309"/>
      <c r="JY335" s="309"/>
      <c r="JZ335" s="309"/>
      <c r="KA335" s="309"/>
      <c r="KB335" s="309"/>
      <c r="KC335" s="309"/>
      <c r="KD335" s="309"/>
      <c r="KE335" s="309"/>
      <c r="KF335" s="309"/>
      <c r="KG335" s="309"/>
      <c r="KH335" s="309"/>
      <c r="KI335" s="309"/>
      <c r="KJ335" s="309"/>
      <c r="KK335" s="309"/>
      <c r="KL335" s="309"/>
      <c r="KM335" s="309"/>
      <c r="KN335" s="309"/>
      <c r="KO335" s="309"/>
      <c r="KP335" s="309"/>
      <c r="KQ335" s="309"/>
      <c r="KR335" s="309"/>
      <c r="KS335" s="309"/>
      <c r="KT335" s="309"/>
      <c r="KU335" s="309"/>
      <c r="KV335" s="309"/>
      <c r="KW335" s="309"/>
      <c r="KX335" s="309"/>
      <c r="KY335" s="309"/>
      <c r="KZ335" s="309"/>
      <c r="LA335" s="309"/>
      <c r="LC335" s="302" t="str">
        <f t="shared" si="32"/>
        <v/>
      </c>
      <c r="LD335" s="354" t="str" cm="1">
        <f t="array" ref="LD335">IFERROR(
    (((D335/FRACAS!$AY$1)*60))
    /
    (((D335/FRACAS!$AY$1)*60) + SUMPRODUCT((FRACAS!$B$5:$B$9997=D$4)*(FRACAS!$D$5:$D$9997&lt;=D335)*(IFERROR(FRACAS!$AM$5:$AM$9997,0)))
    ),"")</f>
        <v/>
      </c>
      <c r="LE335" s="354" t="str" cm="1">
        <f t="array" ref="LE335">IFERROR(
    (((E335/FRACAS!$AY$1)*60))
    /
    (((E335/FRACAS!$AY$1)*60) + SUMPRODUCT((FRACAS!$B$5:$B$9997=E$4)*(FRACAS!$D$5:$D$9997&lt;=E335)*(IFERROR(FRACAS!$AM$5:$AM$9997,0)))
    ),"")</f>
        <v/>
      </c>
      <c r="LF335" s="354" t="str" cm="1">
        <f t="array" ref="LF335">IFERROR(
    (((F335/FRACAS!$AY$1)*60))
    /
    (((F335/FRACAS!$AY$1)*60) + SUMPRODUCT((FRACAS!$B$5:$B$9997=F$4)*(FRACAS!$D$5:$D$9997&lt;=F335)*(IFERROR(FRACAS!$AM$5:$AM$9997,0)))
    ),"")</f>
        <v/>
      </c>
      <c r="LG335" s="354" t="str" cm="1">
        <f t="array" ref="LG335">IFERROR(
    (((G335/FRACAS!$AY$1)*60))
    /
    (((G335/FRACAS!$AY$1)*60) + SUMPRODUCT((FRACAS!$B$5:$B$9997=G$4)*(FRACAS!$D$5:$D$9997&lt;=G335)*(IFERROR(FRACAS!$AM$5:$AM$9997,0)))
    ),"")</f>
        <v/>
      </c>
      <c r="LH335" s="354" t="str" cm="1">
        <f t="array" ref="LH335">IFERROR(
    (((H335/FRACAS!$AY$1)*60))
    /
    (((H335/FRACAS!$AY$1)*60) + SUMPRODUCT((FRACAS!$B$5:$B$9997=H$4)*(FRACAS!$D$5:$D$9997&lt;=H335)*(IFERROR(FRACAS!$AM$5:$AM$9997,0)))
    ),"")</f>
        <v/>
      </c>
      <c r="LI335" s="354" t="str" cm="1">
        <f t="array" ref="LI335">IFERROR(
    (((I335/FRACAS!$AY$1)*60))
    /
    (((I335/FRACAS!$AY$1)*60) + SUMPRODUCT((FRACAS!$B$5:$B$9997=I$4)*(FRACAS!$D$5:$D$9997&lt;=I335)*(IFERROR(FRACAS!$AM$5:$AM$9997,0)))
    ),"")</f>
        <v/>
      </c>
      <c r="LJ335" s="354" t="str" cm="1">
        <f t="array" ref="LJ335">IFERROR(
    (((J335/FRACAS!$AY$1)*60))
    /
    (((J335/FRACAS!$AY$1)*60) + SUMPRODUCT((FRACAS!$B$5:$B$9997=J$4)*(FRACAS!$D$5:$D$9997&lt;=J335)*(IFERROR(FRACAS!$AM$5:$AM$9997,0)))
    ),"")</f>
        <v/>
      </c>
      <c r="LK335" s="354" t="str" cm="1">
        <f t="array" ref="LK335">IFERROR(
    (((K335/FRACAS!$AY$1)*60))
    /
    (((K335/FRACAS!$AY$1)*60) + SUMPRODUCT((FRACAS!$B$5:$B$9997=K$4)*(FRACAS!$D$5:$D$9997&lt;=K335)*(IFERROR(FRACAS!$AM$5:$AM$9997,0)))
    ),"")</f>
        <v/>
      </c>
      <c r="LL335" s="354" t="str" cm="1">
        <f t="array" ref="LL335">IFERROR(
    (((L335/FRACAS!$AY$1)*60))
    /
    (((L335/FRACAS!$AY$1)*60) + SUMPRODUCT((FRACAS!$B$5:$B$9997=L$4)*(FRACAS!$D$5:$D$9997&lt;=L335)*(IFERROR(FRACAS!$AM$5:$AM$9997,0)))
    ),"")</f>
        <v/>
      </c>
      <c r="LM335" s="354" t="str" cm="1">
        <f t="array" ref="LM335">IFERROR(
    (((M335/FRACAS!$AY$1)*60))
    /
    (((M335/FRACAS!$AY$1)*60) + SUMPRODUCT((FRACAS!$B$5:$B$9997=M$4)*(FRACAS!$D$5:$D$9997&lt;=M335)*(IFERROR(FRACAS!$AM$5:$AM$9997,0)))
    ),"")</f>
        <v/>
      </c>
      <c r="LN335" s="308"/>
      <c r="LO335" s="276"/>
      <c r="LP335" s="276"/>
      <c r="LQ335" s="276"/>
      <c r="LR335" s="276"/>
      <c r="LS335" s="276"/>
      <c r="LT335" s="276"/>
      <c r="LU335" s="276"/>
      <c r="LV335" s="276"/>
      <c r="LW335" s="276"/>
      <c r="LX335" s="276"/>
      <c r="LY335" s="276"/>
      <c r="LZ335" s="276"/>
      <c r="MA335" s="276"/>
      <c r="MB335" s="276"/>
      <c r="MC335" s="276"/>
      <c r="MD335" s="276"/>
      <c r="ME335" s="276"/>
      <c r="MF335" s="276"/>
      <c r="MG335" s="276"/>
      <c r="MH335" s="276"/>
      <c r="MI335" s="276"/>
      <c r="MJ335" s="276"/>
      <c r="MK335" s="276"/>
      <c r="ML335" s="276"/>
      <c r="MM335" s="276"/>
      <c r="MN335" s="276"/>
      <c r="MO335" s="276"/>
      <c r="MP335" s="276"/>
      <c r="MQ335" s="276"/>
      <c r="MR335" s="276"/>
      <c r="MS335" s="276"/>
      <c r="MT335" s="276"/>
      <c r="MU335" s="276"/>
      <c r="MV335" s="276"/>
      <c r="MW335" s="276"/>
      <c r="MX335" s="276"/>
      <c r="MY335" s="276"/>
      <c r="MZ335" s="276"/>
      <c r="NA335" s="277"/>
      <c r="ND335" s="345">
        <f t="shared" si="33"/>
        <v>0</v>
      </c>
      <c r="NE335" s="346" t="str">
        <f t="shared" si="31"/>
        <v/>
      </c>
      <c r="NF335" s="347" t="str" cm="1">
        <f t="array" ref="NF335">IF($ND335=0,"",(IFERROR( (IFERROR($ND335/FRACAS!$AY$1*60,0) - SUMPRODUCT( (FRACAS!$K$5:$K$9999=NF$2) * IFERROR(FRACAS!$AN$5:$AN$9999,0) ) ) / IFERROR($ND335/FRACAS!$AY$1*60,0), 1 )))</f>
        <v/>
      </c>
      <c r="NG335" s="347" t="str" cm="1">
        <f t="array" ref="NG335">IF($ND335=0,"",(IFERROR( (IFERROR($ND335/FRACAS!$AY$1*60,0) - SUMPRODUCT( (FRACAS!$K$5:$K$9999=NG$2) * IFERROR(FRACAS!$AN$5:$AN$9999,0) ) ) / IFERROR($ND335/FRACAS!$AY$1*60,0), 1 )))</f>
        <v/>
      </c>
      <c r="NH335" s="347" t="str" cm="1">
        <f t="array" ref="NH335">IF($ND335=0,"",(IFERROR( (IFERROR($ND335/FRACAS!$AY$1*60,0) - SUMPRODUCT( (FRACAS!$K$5:$K$9999=NH$2) * IFERROR(FRACAS!$AN$5:$AN$9999,0) ) ) / IFERROR($ND335/FRACAS!$AY$1*60,0), 1 )))</f>
        <v/>
      </c>
      <c r="NI335" s="347" t="str" cm="1">
        <f t="array" ref="NI335">IF($ND335=0,"",(IFERROR( (IFERROR($ND335/FRACAS!$AY$1*60,0) - SUMPRODUCT( (FRACAS!$K$5:$K$9999=NI$2) * IFERROR(FRACAS!$AN$5:$AN$9999,0) ) ) / IFERROR($ND335/FRACAS!$AY$1*60,0), 1 )))</f>
        <v/>
      </c>
      <c r="NJ335" s="347" t="str" cm="1">
        <f t="array" ref="NJ335">IF($ND335=0,"",(IFERROR( (IFERROR($ND335/FRACAS!$AY$1*60,0) - SUMPRODUCT( (FRACAS!$K$5:$K$9999=NJ$2) * IFERROR(FRACAS!$AN$5:$AN$9999,0) ) ) / IFERROR($ND335/FRACAS!$AY$1*60,0), 1 )))</f>
        <v/>
      </c>
      <c r="NK335" s="347" t="str" cm="1">
        <f t="array" ref="NK335">IF($ND335=0,"",(IFERROR( (IFERROR($ND335/FRACAS!$AY$1*60,0) - SUMPRODUCT( (FRACAS!$K$5:$K$9999=NK$2) * IFERROR(FRACAS!$AN$5:$AN$9999,0) ) ) / IFERROR($ND335/FRACAS!$AY$1*60,0), 1 )))</f>
        <v/>
      </c>
      <c r="NL335" s="347" t="str" cm="1">
        <f t="array" ref="NL335">IF($ND335=0,"",(IFERROR( (IFERROR($ND335/FRACAS!$AY$1*60,0) - SUMPRODUCT( (FRACAS!$K$5:$K$9999=NL$2) * IFERROR(FRACAS!$AN$5:$AN$9999,0) ) ) / IFERROR($ND335/FRACAS!$AY$1*60,0), 1 )))</f>
        <v/>
      </c>
      <c r="NM335" s="347" t="str" cm="1">
        <f t="array" ref="NM335">IF($ND335=0,"",(IFERROR( (IFERROR($ND335/FRACAS!$AY$1*60,0) - SUMPRODUCT( (FRACAS!$K$5:$K$9999=NM$2) * IFERROR(FRACAS!$AN$5:$AN$9999,0) ) ) / IFERROR($ND335/FRACAS!$AY$1*60,0), 1 )))</f>
        <v/>
      </c>
      <c r="NN335" s="347" t="str" cm="1">
        <f t="array" ref="NN335">IF($ND335=0,"",(IFERROR( (IFERROR($ND335/FRACAS!$AY$1*60,0) - SUMPRODUCT( (FRACAS!$K$5:$K$9999=NN$2) * IFERROR(FRACAS!$AN$5:$AN$9999,0) ) ) / IFERROR($ND335/FRACAS!$AY$1*60,0), 1 )))</f>
        <v/>
      </c>
      <c r="NO335" s="347" t="str" cm="1">
        <f t="array" ref="NO335">IF($ND335=0,"",(IFERROR( (IFERROR($ND335/FRACAS!$AY$1*60,0) - SUMPRODUCT( (FRACAS!$K$5:$K$9999=NO$2) * IFERROR(FRACAS!$AN$5:$AN$9999,0) ) ) / IFERROR($ND335/FRACAS!$AY$1*60,0), 1 )))</f>
        <v/>
      </c>
      <c r="NP335" s="347" t="str" cm="1">
        <f t="array" ref="NP335">IF($ND335=0,"",(IFERROR( (IFERROR($ND335/FRACAS!$AY$1*60,0) - SUMPRODUCT( (FRACAS!$K$5:$K$9999=NP$2) * IFERROR(FRACAS!$AN$5:$AN$9999,0) ) ) / IFERROR($ND335/FRACAS!$AY$1*60,0), 1 )))</f>
        <v/>
      </c>
      <c r="NQ335" s="347" t="str" cm="1">
        <f t="array" ref="NQ335">IF($ND335=0,"",(IFERROR( (IFERROR($ND335/FRACAS!$AY$1*60,0) - SUMPRODUCT( (FRACAS!$K$5:$K$9999=NQ$2) * IFERROR(FRACAS!$AN$5:$AN$9999,0) ) ) / IFERROR($ND335/FRACAS!$AY$1*60,0), 1 )))</f>
        <v/>
      </c>
      <c r="NR335" s="347" t="str" cm="1">
        <f t="array" ref="NR335">IF($ND335=0,"",(IFERROR( (IFERROR($ND335/FRACAS!$AY$1*60,0) - SUMPRODUCT( (FRACAS!$K$5:$K$9999=NR$2) * IFERROR(FRACAS!$AN$5:$AN$9999,0) ) ) / IFERROR($ND335/FRACAS!$AY$1*60,0), 1 )))</f>
        <v/>
      </c>
      <c r="NS335" s="347" t="str" cm="1">
        <f t="array" ref="NS335">IF($ND335=0,"",(IFERROR( (IFERROR($ND335/FRACAS!$AY$1*60,0) - SUMPRODUCT( (FRACAS!$K$5:$K$9999=NS$2) * IFERROR(FRACAS!$AN$5:$AN$9999,0) ) ) / IFERROR($ND335/FRACAS!$AY$1*60,0), 1 )))</f>
        <v/>
      </c>
      <c r="NT335" s="347" t="str" cm="1">
        <f t="array" ref="NT335">IF($ND335=0,"",(IFERROR( (IFERROR($ND335/FRACAS!$AY$1*60,0) - SUMPRODUCT( (FRACAS!$K$5:$K$9999=NT$2) * IFERROR(FRACAS!$AN$5:$AN$9999,0) ) ) / IFERROR($ND335/FRACAS!$AY$1*60,0), 1 )))</f>
        <v/>
      </c>
      <c r="NU335" s="347" t="str" cm="1">
        <f t="array" ref="NU335">IF($ND335=0,"",(IFERROR( (IFERROR($ND335/FRACAS!$AY$1*60,0) - SUMPRODUCT( (FRACAS!$K$5:$K$9999=NU$2) * IFERROR(FRACAS!$AN$5:$AN$9999,0) ) ) / IFERROR($ND335/FRACAS!$AY$1*60,0), 1 )))</f>
        <v/>
      </c>
      <c r="NV335" s="347" t="str" cm="1">
        <f t="array" ref="NV335">IF($ND335=0,"",(IFERROR( (IFERROR($ND335/FRACAS!$AY$1*60,0) - SUMPRODUCT( (FRACAS!$K$5:$K$9999=NV$2) * IFERROR(FRACAS!$AN$5:$AN$9999,0) ) ) / IFERROR($ND335/FRACAS!$AY$1*60,0), 1 )))</f>
        <v/>
      </c>
      <c r="NW335" s="347" t="str" cm="1">
        <f t="array" ref="NW335">IF($ND335=0,"",(IFERROR( (IFERROR($ND335/FRACAS!$AY$1*60,0) - SUMPRODUCT( (FRACAS!$K$5:$K$9999=NW$2) * IFERROR(FRACAS!$AN$5:$AN$9999,0) ) ) / IFERROR($ND335/FRACAS!$AY$1*60,0), 1 )))</f>
        <v/>
      </c>
      <c r="NX335" s="347" t="str" cm="1">
        <f t="array" ref="NX335">IF($ND335=0,"",(IFERROR( (IFERROR($ND335/FRACAS!$AY$1*60,0) - SUMPRODUCT( (FRACAS!$K$5:$K$9999=NX$2) * IFERROR(FRACAS!$AN$5:$AN$9999,0) ) ) / IFERROR($ND335/FRACAS!$AY$1*60,0), 1 )))</f>
        <v/>
      </c>
      <c r="NY335" s="347" t="str" cm="1">
        <f t="array" ref="NY335">IF($ND335=0,"",(IFERROR( (IFERROR($ND335/FRACAS!$AY$1*60,0) - SUMPRODUCT( (FRACAS!$K$5:$K$9999=NY$2) * IFERROR(FRACAS!$AN$5:$AN$9999,0) ) ) / IFERROR($ND335/FRACAS!$AY$1*60,0), 1 )))</f>
        <v/>
      </c>
      <c r="NZ335" s="347" t="str" cm="1">
        <f t="array" ref="NZ335">IF($ND335=0,"",(IFERROR( (IFERROR($ND335/FRACAS!$AY$1*60,0) - SUMPRODUCT( (FRACAS!$K$5:$K$9999=NZ$2) * IFERROR(FRACAS!$AN$5:$AN$9999,0) ) ) / IFERROR($ND335/FRACAS!$AY$1*60,0), 1 )))</f>
        <v/>
      </c>
      <c r="OA335" s="347" t="str" cm="1">
        <f t="array" ref="OA335">IF($ND335=0,"",(IFERROR( (IFERROR($ND335/FRACAS!$AY$1*60,0) - SUMPRODUCT( (FRACAS!$K$5:$K$9999=OA$2) * IFERROR(FRACAS!$AN$5:$AN$9999,0) ) ) / IFERROR($ND335/FRACAS!$AY$1*60,0), 1 )))</f>
        <v/>
      </c>
      <c r="OB335" s="347" t="str" cm="1">
        <f t="array" ref="OB335">IF($ND335=0,"",(IFERROR( (IFERROR($ND335/FRACAS!$AY$1*60,0) - SUMPRODUCT( (FRACAS!$K$5:$K$9999=OB$2) * IFERROR(FRACAS!$AN$5:$AN$9999,0) ) ) / IFERROR($ND335/FRACAS!$AY$1*60,0), 1 )))</f>
        <v/>
      </c>
      <c r="OC335" s="347" t="str" cm="1">
        <f t="array" ref="OC335">IF($ND335=0,"",(IFERROR( (IFERROR($ND335/FRACAS!$AY$1*60,0) - SUMPRODUCT( (FRACAS!$K$5:$K$9999=OC$2) * IFERROR(FRACAS!$AN$5:$AN$9999,0) ) ) / IFERROR($ND335/FRACAS!$AY$1*60,0), 1 )))</f>
        <v/>
      </c>
      <c r="OD335" s="347" t="str" cm="1">
        <f t="array" ref="OD335">IF($ND335=0,"",(IFERROR( (IFERROR($ND335/FRACAS!$AY$1*60,0) - SUMPRODUCT( (FRACAS!$K$5:$K$9999=OD$2) * IFERROR(FRACAS!$AN$5:$AN$9999,0) ) ) / IFERROR($ND335/FRACAS!$AY$1*60,0), 1 )))</f>
        <v/>
      </c>
      <c r="OE335" s="347" t="str" cm="1">
        <f t="array" ref="OE335">IF($ND335=0,"",(IFERROR( (IFERROR($ND335/FRACAS!$AY$1*60,0) - SUMPRODUCT( (FRACAS!$K$5:$K$9999=OE$2) * IFERROR(FRACAS!$AN$5:$AN$9999,0) ) ) / IFERROR($ND335/FRACAS!$AY$1*60,0), 1 )))</f>
        <v/>
      </c>
      <c r="OF335" s="347" t="str" cm="1">
        <f t="array" ref="OF335">IF($ND335=0,"",(IFERROR( (IFERROR($ND335/FRACAS!$AY$1*60,0) - SUMPRODUCT( (FRACAS!$K$5:$K$9999=OF$2) * IFERROR(FRACAS!$AN$5:$AN$9999,0) ) ) / IFERROR($ND335/FRACAS!$AY$1*60,0), 1 )))</f>
        <v/>
      </c>
      <c r="OG335" s="347" t="str" cm="1">
        <f t="array" ref="OG335">IF($ND335=0,"",(IFERROR( (IFERROR($ND335/FRACAS!$AY$1*60,0) - SUMPRODUCT( (FRACAS!$K$5:$K$9999=OG$2) * IFERROR(FRACAS!$AN$5:$AN$9999,0) ) ) / IFERROR($ND335/FRACAS!$AY$1*60,0), 1 )))</f>
        <v/>
      </c>
      <c r="OH335" s="347" t="str" cm="1">
        <f t="array" ref="OH335">IF($ND335=0,"",(IFERROR( (IFERROR($ND335/FRACAS!$AY$1*60,0) - SUMPRODUCT( (FRACAS!$K$5:$K$9999=OH$2) * IFERROR(FRACAS!$AN$5:$AN$9999,0) ) ) / IFERROR($ND335/FRACAS!$AY$1*60,0), 1 )))</f>
        <v/>
      </c>
      <c r="OI335" s="347" t="str" cm="1">
        <f t="array" ref="OI335">IF($ND335=0,"",(IFERROR( (IFERROR($ND335/FRACAS!$AY$1*60,0) - SUMPRODUCT( (FRACAS!$K$5:$K$9999=OI$2) * IFERROR(FRACAS!$AN$5:$AN$9999,0) ) ) / IFERROR($ND335/FRACAS!$AY$1*60,0), 1 )))</f>
        <v/>
      </c>
      <c r="OJ335" s="347" t="str" cm="1">
        <f t="array" ref="OJ335">IF($ND335=0,"",(IFERROR( (IFERROR($ND335/FRACAS!$AY$1*60,0) - SUMPRODUCT( (FRACAS!$K$5:$K$9999=OJ$2) * IFERROR(FRACAS!$AN$5:$AN$9999,0) ) ) / IFERROR($ND335/FRACAS!$AY$1*60,0), 1 )))</f>
        <v/>
      </c>
      <c r="OK335" s="347" t="str" cm="1">
        <f t="array" ref="OK335">IF($ND335=0,"",(IFERROR( (IFERROR($ND335/FRACAS!$AY$1*60,0) - SUMPRODUCT( (FRACAS!$K$5:$K$9999=OK$2) * IFERROR(FRACAS!$AN$5:$AN$9999,0) ) ) / IFERROR($ND335/FRACAS!$AY$1*60,0), 1 )))</f>
        <v/>
      </c>
      <c r="OL335" s="347" t="str" cm="1">
        <f t="array" ref="OL335">IF($ND335=0,"",(IFERROR( (IFERROR($ND335/FRACAS!$AY$1*60,0) - SUMPRODUCT( (FRACAS!$K$5:$K$9999=OL$2) * IFERROR(FRACAS!$AN$5:$AN$9999,0) ) ) / IFERROR($ND335/FRACAS!$AY$1*60,0), 1 )))</f>
        <v/>
      </c>
      <c r="OM335" s="347" t="str" cm="1">
        <f t="array" ref="OM335">IF($ND335=0,"",(IFERROR( (IFERROR($ND335/FRACAS!$AY$1*60,0) - SUMPRODUCT( (FRACAS!$K$5:$K$9999=OM$2) * IFERROR(FRACAS!$AN$5:$AN$9999,0) ) ) / IFERROR($ND335/FRACAS!$AY$1*60,0), 1 )))</f>
        <v/>
      </c>
      <c r="ON335" s="347" t="str" cm="1">
        <f t="array" ref="ON335">IF($ND335=0,"",(IFERROR( (IFERROR($ND335/FRACAS!$AY$1*60,0) - SUMPRODUCT( (FRACAS!$K$5:$K$9999=ON$2) * IFERROR(FRACAS!$AN$5:$AN$9999,0) ) ) / IFERROR($ND335/FRACAS!$AY$1*60,0), 1 )))</f>
        <v/>
      </c>
    </row>
    <row r="336" spans="2:404" ht="15" customHeight="1">
      <c r="B336" s="301" t="s">
        <v>234</v>
      </c>
      <c r="C336" s="302">
        <v>47578</v>
      </c>
      <c r="D336" s="279"/>
      <c r="E336" s="279"/>
      <c r="F336" s="279"/>
      <c r="G336" s="279"/>
      <c r="H336" s="279"/>
      <c r="I336" s="279"/>
      <c r="J336" s="279"/>
      <c r="K336" s="279"/>
      <c r="L336" s="279"/>
      <c r="M336" s="280"/>
      <c r="N336" s="305"/>
      <c r="O336" s="279"/>
      <c r="P336" s="279"/>
      <c r="Q336" s="279"/>
      <c r="R336" s="279"/>
      <c r="S336" s="279"/>
      <c r="T336" s="279"/>
      <c r="U336" s="279"/>
      <c r="V336" s="279"/>
      <c r="W336" s="279"/>
      <c r="X336" s="279"/>
      <c r="Y336" s="279"/>
      <c r="Z336" s="279"/>
      <c r="AA336" s="279"/>
      <c r="AB336" s="279"/>
      <c r="AC336" s="279"/>
      <c r="AD336" s="279"/>
      <c r="AE336" s="279"/>
      <c r="AF336" s="279"/>
      <c r="AG336" s="279"/>
      <c r="AH336" s="279"/>
      <c r="AI336" s="279"/>
      <c r="AJ336" s="279"/>
      <c r="AK336" s="279"/>
      <c r="AL336" s="279"/>
      <c r="AM336" s="279"/>
      <c r="AN336" s="279"/>
      <c r="AO336" s="279"/>
      <c r="AP336" s="279"/>
      <c r="AQ336" s="279"/>
      <c r="AR336" s="279"/>
      <c r="AS336" s="279"/>
      <c r="AT336" s="279"/>
      <c r="AU336" s="279"/>
      <c r="AV336" s="279"/>
      <c r="AW336" s="279"/>
      <c r="AX336" s="279"/>
      <c r="AY336" s="279"/>
      <c r="AZ336" s="279"/>
      <c r="BA336" s="280"/>
      <c r="BB336" s="266"/>
      <c r="BD336" s="352"/>
      <c r="BE336" s="352"/>
      <c r="BF336" s="352"/>
      <c r="BG336" s="352"/>
      <c r="BH336" s="352"/>
      <c r="BI336" s="352"/>
      <c r="BJ336" s="352"/>
      <c r="BK336" s="352"/>
      <c r="BL336" s="352"/>
      <c r="BM336" s="352"/>
      <c r="BN336" s="352"/>
      <c r="BO336" s="352"/>
      <c r="BP336" s="352"/>
      <c r="BQ336" s="352"/>
      <c r="BR336" s="352"/>
      <c r="BS336" s="352"/>
      <c r="BT336" s="352"/>
      <c r="BU336" s="352"/>
      <c r="BV336" s="352"/>
      <c r="BW336" s="352"/>
      <c r="BX336" s="352"/>
      <c r="BY336" s="352"/>
      <c r="BZ336" s="352"/>
      <c r="CA336" s="352"/>
      <c r="CB336" s="352"/>
      <c r="CC336" s="352"/>
      <c r="CD336" s="352"/>
      <c r="CE336" s="352"/>
      <c r="CF336" s="352"/>
      <c r="CG336" s="352"/>
      <c r="CH336" s="352"/>
      <c r="CI336" s="352"/>
      <c r="CJ336" s="352"/>
      <c r="CK336" s="352"/>
      <c r="CL336" s="352"/>
      <c r="CM336" s="352"/>
      <c r="CN336" s="352"/>
      <c r="CO336" s="352"/>
      <c r="CP336" s="352"/>
      <c r="CQ336" s="352"/>
      <c r="CR336" s="352"/>
      <c r="CS336" s="352"/>
      <c r="CT336" s="352"/>
      <c r="CU336" s="352"/>
      <c r="CV336" s="352"/>
      <c r="CW336" s="352"/>
      <c r="CX336" s="352"/>
      <c r="CY336" s="352"/>
      <c r="CZ336" s="352"/>
      <c r="DA336" s="352"/>
      <c r="DC336" s="266">
        <f t="shared" si="29"/>
        <v>0</v>
      </c>
      <c r="DD336" s="302" t="str">
        <f t="shared" si="30"/>
        <v/>
      </c>
      <c r="DE336" s="328" t="str">
        <f>IF(D336&gt; 0,(COUNTIFS(FRACAS!$B$5:$B$9997, D$4, FRACAS!$D$5:$D$9997, "&lt;="&amp;D336)), "" )</f>
        <v/>
      </c>
      <c r="DF336" s="282" t="str">
        <f>IF(E336&gt; 0,(COUNTIFS(FRACAS!$B$5:$B$9997, E$4, FRACAS!$D$5:$D$9997, "&lt;="&amp;E336)), "" )</f>
        <v/>
      </c>
      <c r="DG336" s="282" t="str">
        <f>IF(F336&gt; 0,(COUNTIFS(FRACAS!$B$5:$B$9997, F$4, FRACAS!$D$5:$D$9997, "&lt;="&amp;F336)), "" )</f>
        <v/>
      </c>
      <c r="DH336" s="282" t="str">
        <f>IF(G336&gt; 0,(COUNTIFS(FRACAS!$B$5:$B$9997, G$4, FRACAS!$D$5:$D$9997, "&lt;="&amp;G336)), "" )</f>
        <v/>
      </c>
      <c r="DI336" s="282" t="str">
        <f>IF(H336&gt; 0,(COUNTIFS(FRACAS!$B$5:$B$9997, H$4, FRACAS!$D$5:$D$9997, "&lt;="&amp;H336)), "" )</f>
        <v/>
      </c>
      <c r="DJ336" s="282" t="str">
        <f>IF(I336&gt; 0,(COUNTIFS(FRACAS!$B$5:$B$9997, I$4, FRACAS!$D$5:$D$9997, "&lt;="&amp;I336)), "" )</f>
        <v/>
      </c>
      <c r="DK336" s="282" t="str">
        <f>IF(J336&gt; 0,(COUNTIFS(FRACAS!$B$5:$B$9997, J$4, FRACAS!$D$5:$D$9997, "&lt;="&amp;J336)), "" )</f>
        <v/>
      </c>
      <c r="DL336" s="282" t="str">
        <f>IF(K336&gt; 0,(COUNTIFS(FRACAS!$B$5:$B$9997, K$4, FRACAS!$D$5:$D$9997, "&lt;="&amp;K336)), "" )</f>
        <v/>
      </c>
      <c r="DM336" s="282" t="str">
        <f>IF(L336&gt; 0,(COUNTIFS(FRACAS!$B$5:$B$9997, L$4, FRACAS!$D$5:$D$9997, "&lt;="&amp;L336)), "" )</f>
        <v/>
      </c>
      <c r="DN336" s="282" t="str">
        <f>IF(M336&gt; 0,(COUNTIFS(FRACAS!$B$5:$B$9997, M$4, FRACAS!$D$5:$D$9997, "&lt;="&amp;M336)), "" )</f>
        <v/>
      </c>
      <c r="DO336" s="308"/>
      <c r="DP336" s="276"/>
      <c r="DQ336" s="276"/>
      <c r="DR336" s="276"/>
      <c r="DS336" s="276"/>
      <c r="DT336" s="276"/>
      <c r="DU336" s="276"/>
      <c r="DV336" s="276"/>
      <c r="DW336" s="276"/>
      <c r="DX336" s="276"/>
      <c r="DY336" s="276"/>
      <c r="DZ336" s="276"/>
      <c r="EA336" s="276"/>
      <c r="EB336" s="276"/>
      <c r="EC336" s="276"/>
      <c r="ED336" s="276"/>
      <c r="EE336" s="276"/>
      <c r="EF336" s="276"/>
      <c r="EG336" s="276"/>
      <c r="EH336" s="276"/>
      <c r="EI336" s="276"/>
      <c r="EJ336" s="276"/>
      <c r="EK336" s="276"/>
      <c r="EL336" s="276"/>
      <c r="EM336" s="276"/>
      <c r="EN336" s="276"/>
      <c r="EO336" s="276"/>
      <c r="EP336" s="276"/>
      <c r="EQ336" s="276"/>
      <c r="ER336" s="276"/>
      <c r="ES336" s="276"/>
      <c r="ET336" s="276"/>
      <c r="EU336" s="276"/>
      <c r="EV336" s="276"/>
      <c r="EW336" s="276"/>
      <c r="EX336" s="276"/>
      <c r="EY336" s="276"/>
      <c r="EZ336" s="276"/>
      <c r="FA336" s="276"/>
      <c r="FB336" s="277"/>
      <c r="JN336" s="310"/>
      <c r="JO336" s="309"/>
      <c r="JP336" s="309"/>
      <c r="JQ336" s="309"/>
      <c r="JR336" s="309"/>
      <c r="JS336" s="309"/>
      <c r="JT336" s="309"/>
      <c r="JU336" s="309"/>
      <c r="JV336" s="309"/>
      <c r="JW336" s="309"/>
      <c r="JX336" s="309"/>
      <c r="JY336" s="309"/>
      <c r="JZ336" s="309"/>
      <c r="KA336" s="309"/>
      <c r="KB336" s="309"/>
      <c r="KC336" s="309"/>
      <c r="KD336" s="309"/>
      <c r="KE336" s="309"/>
      <c r="KF336" s="309"/>
      <c r="KG336" s="309"/>
      <c r="KH336" s="309"/>
      <c r="KI336" s="309"/>
      <c r="KJ336" s="309"/>
      <c r="KK336" s="309"/>
      <c r="KL336" s="309"/>
      <c r="KM336" s="309"/>
      <c r="KN336" s="309"/>
      <c r="KO336" s="309"/>
      <c r="KP336" s="309"/>
      <c r="KQ336" s="309"/>
      <c r="KR336" s="309"/>
      <c r="KS336" s="309"/>
      <c r="KT336" s="309"/>
      <c r="KU336" s="309"/>
      <c r="KV336" s="309"/>
      <c r="KW336" s="309"/>
      <c r="KX336" s="309"/>
      <c r="KY336" s="309"/>
      <c r="KZ336" s="309"/>
      <c r="LA336" s="309"/>
      <c r="LC336" s="302" t="str">
        <f t="shared" si="32"/>
        <v/>
      </c>
      <c r="LD336" s="354" t="str" cm="1">
        <f t="array" ref="LD336">IFERROR(
    (((D336/FRACAS!$AY$1)*60))
    /
    (((D336/FRACAS!$AY$1)*60) + SUMPRODUCT((FRACAS!$B$5:$B$9997=D$4)*(FRACAS!$D$5:$D$9997&lt;=D336)*(IFERROR(FRACAS!$AM$5:$AM$9997,0)))
    ),"")</f>
        <v/>
      </c>
      <c r="LE336" s="354" t="str" cm="1">
        <f t="array" ref="LE336">IFERROR(
    (((E336/FRACAS!$AY$1)*60))
    /
    (((E336/FRACAS!$AY$1)*60) + SUMPRODUCT((FRACAS!$B$5:$B$9997=E$4)*(FRACAS!$D$5:$D$9997&lt;=E336)*(IFERROR(FRACAS!$AM$5:$AM$9997,0)))
    ),"")</f>
        <v/>
      </c>
      <c r="LF336" s="354" t="str" cm="1">
        <f t="array" ref="LF336">IFERROR(
    (((F336/FRACAS!$AY$1)*60))
    /
    (((F336/FRACAS!$AY$1)*60) + SUMPRODUCT((FRACAS!$B$5:$B$9997=F$4)*(FRACAS!$D$5:$D$9997&lt;=F336)*(IFERROR(FRACAS!$AM$5:$AM$9997,0)))
    ),"")</f>
        <v/>
      </c>
      <c r="LG336" s="354" t="str" cm="1">
        <f t="array" ref="LG336">IFERROR(
    (((G336/FRACAS!$AY$1)*60))
    /
    (((G336/FRACAS!$AY$1)*60) + SUMPRODUCT((FRACAS!$B$5:$B$9997=G$4)*(FRACAS!$D$5:$D$9997&lt;=G336)*(IFERROR(FRACAS!$AM$5:$AM$9997,0)))
    ),"")</f>
        <v/>
      </c>
      <c r="LH336" s="354" t="str" cm="1">
        <f t="array" ref="LH336">IFERROR(
    (((H336/FRACAS!$AY$1)*60))
    /
    (((H336/FRACAS!$AY$1)*60) + SUMPRODUCT((FRACAS!$B$5:$B$9997=H$4)*(FRACAS!$D$5:$D$9997&lt;=H336)*(IFERROR(FRACAS!$AM$5:$AM$9997,0)))
    ),"")</f>
        <v/>
      </c>
      <c r="LI336" s="354" t="str" cm="1">
        <f t="array" ref="LI336">IFERROR(
    (((I336/FRACAS!$AY$1)*60))
    /
    (((I336/FRACAS!$AY$1)*60) + SUMPRODUCT((FRACAS!$B$5:$B$9997=I$4)*(FRACAS!$D$5:$D$9997&lt;=I336)*(IFERROR(FRACAS!$AM$5:$AM$9997,0)))
    ),"")</f>
        <v/>
      </c>
      <c r="LJ336" s="354" t="str" cm="1">
        <f t="array" ref="LJ336">IFERROR(
    (((J336/FRACAS!$AY$1)*60))
    /
    (((J336/FRACAS!$AY$1)*60) + SUMPRODUCT((FRACAS!$B$5:$B$9997=J$4)*(FRACAS!$D$5:$D$9997&lt;=J336)*(IFERROR(FRACAS!$AM$5:$AM$9997,0)))
    ),"")</f>
        <v/>
      </c>
      <c r="LK336" s="354" t="str" cm="1">
        <f t="array" ref="LK336">IFERROR(
    (((K336/FRACAS!$AY$1)*60))
    /
    (((K336/FRACAS!$AY$1)*60) + SUMPRODUCT((FRACAS!$B$5:$B$9997=K$4)*(FRACAS!$D$5:$D$9997&lt;=K336)*(IFERROR(FRACAS!$AM$5:$AM$9997,0)))
    ),"")</f>
        <v/>
      </c>
      <c r="LL336" s="354" t="str" cm="1">
        <f t="array" ref="LL336">IFERROR(
    (((L336/FRACAS!$AY$1)*60))
    /
    (((L336/FRACAS!$AY$1)*60) + SUMPRODUCT((FRACAS!$B$5:$B$9997=L$4)*(FRACAS!$D$5:$D$9997&lt;=L336)*(IFERROR(FRACAS!$AM$5:$AM$9997,0)))
    ),"")</f>
        <v/>
      </c>
      <c r="LM336" s="354" t="str" cm="1">
        <f t="array" ref="LM336">IFERROR(
    (((M336/FRACAS!$AY$1)*60))
    /
    (((M336/FRACAS!$AY$1)*60) + SUMPRODUCT((FRACAS!$B$5:$B$9997=M$4)*(FRACAS!$D$5:$D$9997&lt;=M336)*(IFERROR(FRACAS!$AM$5:$AM$9997,0)))
    ),"")</f>
        <v/>
      </c>
      <c r="LN336" s="308"/>
      <c r="LO336" s="276"/>
      <c r="LP336" s="276"/>
      <c r="LQ336" s="276"/>
      <c r="LR336" s="276"/>
      <c r="LS336" s="276"/>
      <c r="LT336" s="276"/>
      <c r="LU336" s="276"/>
      <c r="LV336" s="276"/>
      <c r="LW336" s="276"/>
      <c r="LX336" s="276"/>
      <c r="LY336" s="276"/>
      <c r="LZ336" s="276"/>
      <c r="MA336" s="276"/>
      <c r="MB336" s="276"/>
      <c r="MC336" s="276"/>
      <c r="MD336" s="276"/>
      <c r="ME336" s="276"/>
      <c r="MF336" s="276"/>
      <c r="MG336" s="276"/>
      <c r="MH336" s="276"/>
      <c r="MI336" s="276"/>
      <c r="MJ336" s="276"/>
      <c r="MK336" s="276"/>
      <c r="ML336" s="276"/>
      <c r="MM336" s="276"/>
      <c r="MN336" s="276"/>
      <c r="MO336" s="276"/>
      <c r="MP336" s="276"/>
      <c r="MQ336" s="276"/>
      <c r="MR336" s="276"/>
      <c r="MS336" s="276"/>
      <c r="MT336" s="276"/>
      <c r="MU336" s="276"/>
      <c r="MV336" s="276"/>
      <c r="MW336" s="276"/>
      <c r="MX336" s="276"/>
      <c r="MY336" s="276"/>
      <c r="MZ336" s="276"/>
      <c r="NA336" s="277"/>
      <c r="ND336" s="345">
        <f t="shared" si="33"/>
        <v>0</v>
      </c>
      <c r="NE336" s="346" t="str">
        <f t="shared" si="31"/>
        <v/>
      </c>
      <c r="NF336" s="347" t="str" cm="1">
        <f t="array" ref="NF336">IF($ND336=0,"",(IFERROR( (IFERROR($ND336/FRACAS!$AY$1*60,0) - SUMPRODUCT( (FRACAS!$K$5:$K$9999=NF$2) * IFERROR(FRACAS!$AN$5:$AN$9999,0) ) ) / IFERROR($ND336/FRACAS!$AY$1*60,0), 1 )))</f>
        <v/>
      </c>
      <c r="NG336" s="347" t="str" cm="1">
        <f t="array" ref="NG336">IF($ND336=0,"",(IFERROR( (IFERROR($ND336/FRACAS!$AY$1*60,0) - SUMPRODUCT( (FRACAS!$K$5:$K$9999=NG$2) * IFERROR(FRACAS!$AN$5:$AN$9999,0) ) ) / IFERROR($ND336/FRACAS!$AY$1*60,0), 1 )))</f>
        <v/>
      </c>
      <c r="NH336" s="347" t="str" cm="1">
        <f t="array" ref="NH336">IF($ND336=0,"",(IFERROR( (IFERROR($ND336/FRACAS!$AY$1*60,0) - SUMPRODUCT( (FRACAS!$K$5:$K$9999=NH$2) * IFERROR(FRACAS!$AN$5:$AN$9999,0) ) ) / IFERROR($ND336/FRACAS!$AY$1*60,0), 1 )))</f>
        <v/>
      </c>
      <c r="NI336" s="347" t="str" cm="1">
        <f t="array" ref="NI336">IF($ND336=0,"",(IFERROR( (IFERROR($ND336/FRACAS!$AY$1*60,0) - SUMPRODUCT( (FRACAS!$K$5:$K$9999=NI$2) * IFERROR(FRACAS!$AN$5:$AN$9999,0) ) ) / IFERROR($ND336/FRACAS!$AY$1*60,0), 1 )))</f>
        <v/>
      </c>
      <c r="NJ336" s="347" t="str" cm="1">
        <f t="array" ref="NJ336">IF($ND336=0,"",(IFERROR( (IFERROR($ND336/FRACAS!$AY$1*60,0) - SUMPRODUCT( (FRACAS!$K$5:$K$9999=NJ$2) * IFERROR(FRACAS!$AN$5:$AN$9999,0) ) ) / IFERROR($ND336/FRACAS!$AY$1*60,0), 1 )))</f>
        <v/>
      </c>
      <c r="NK336" s="347" t="str" cm="1">
        <f t="array" ref="NK336">IF($ND336=0,"",(IFERROR( (IFERROR($ND336/FRACAS!$AY$1*60,0) - SUMPRODUCT( (FRACAS!$K$5:$K$9999=NK$2) * IFERROR(FRACAS!$AN$5:$AN$9999,0) ) ) / IFERROR($ND336/FRACAS!$AY$1*60,0), 1 )))</f>
        <v/>
      </c>
      <c r="NL336" s="347" t="str" cm="1">
        <f t="array" ref="NL336">IF($ND336=0,"",(IFERROR( (IFERROR($ND336/FRACAS!$AY$1*60,0) - SUMPRODUCT( (FRACAS!$K$5:$K$9999=NL$2) * IFERROR(FRACAS!$AN$5:$AN$9999,0) ) ) / IFERROR($ND336/FRACAS!$AY$1*60,0), 1 )))</f>
        <v/>
      </c>
      <c r="NM336" s="347" t="str" cm="1">
        <f t="array" ref="NM336">IF($ND336=0,"",(IFERROR( (IFERROR($ND336/FRACAS!$AY$1*60,0) - SUMPRODUCT( (FRACAS!$K$5:$K$9999=NM$2) * IFERROR(FRACAS!$AN$5:$AN$9999,0) ) ) / IFERROR($ND336/FRACAS!$AY$1*60,0), 1 )))</f>
        <v/>
      </c>
      <c r="NN336" s="347" t="str" cm="1">
        <f t="array" ref="NN336">IF($ND336=0,"",(IFERROR( (IFERROR($ND336/FRACAS!$AY$1*60,0) - SUMPRODUCT( (FRACAS!$K$5:$K$9999=NN$2) * IFERROR(FRACAS!$AN$5:$AN$9999,0) ) ) / IFERROR($ND336/FRACAS!$AY$1*60,0), 1 )))</f>
        <v/>
      </c>
      <c r="NO336" s="347" t="str" cm="1">
        <f t="array" ref="NO336">IF($ND336=0,"",(IFERROR( (IFERROR($ND336/FRACAS!$AY$1*60,0) - SUMPRODUCT( (FRACAS!$K$5:$K$9999=NO$2) * IFERROR(FRACAS!$AN$5:$AN$9999,0) ) ) / IFERROR($ND336/FRACAS!$AY$1*60,0), 1 )))</f>
        <v/>
      </c>
      <c r="NP336" s="347" t="str" cm="1">
        <f t="array" ref="NP336">IF($ND336=0,"",(IFERROR( (IFERROR($ND336/FRACAS!$AY$1*60,0) - SUMPRODUCT( (FRACAS!$K$5:$K$9999=NP$2) * IFERROR(FRACAS!$AN$5:$AN$9999,0) ) ) / IFERROR($ND336/FRACAS!$AY$1*60,0), 1 )))</f>
        <v/>
      </c>
      <c r="NQ336" s="347" t="str" cm="1">
        <f t="array" ref="NQ336">IF($ND336=0,"",(IFERROR( (IFERROR($ND336/FRACAS!$AY$1*60,0) - SUMPRODUCT( (FRACAS!$K$5:$K$9999=NQ$2) * IFERROR(FRACAS!$AN$5:$AN$9999,0) ) ) / IFERROR($ND336/FRACAS!$AY$1*60,0), 1 )))</f>
        <v/>
      </c>
      <c r="NR336" s="347" t="str" cm="1">
        <f t="array" ref="NR336">IF($ND336=0,"",(IFERROR( (IFERROR($ND336/FRACAS!$AY$1*60,0) - SUMPRODUCT( (FRACAS!$K$5:$K$9999=NR$2) * IFERROR(FRACAS!$AN$5:$AN$9999,0) ) ) / IFERROR($ND336/FRACAS!$AY$1*60,0), 1 )))</f>
        <v/>
      </c>
      <c r="NS336" s="347" t="str" cm="1">
        <f t="array" ref="NS336">IF($ND336=0,"",(IFERROR( (IFERROR($ND336/FRACAS!$AY$1*60,0) - SUMPRODUCT( (FRACAS!$K$5:$K$9999=NS$2) * IFERROR(FRACAS!$AN$5:$AN$9999,0) ) ) / IFERROR($ND336/FRACAS!$AY$1*60,0), 1 )))</f>
        <v/>
      </c>
      <c r="NT336" s="347" t="str" cm="1">
        <f t="array" ref="NT336">IF($ND336=0,"",(IFERROR( (IFERROR($ND336/FRACAS!$AY$1*60,0) - SUMPRODUCT( (FRACAS!$K$5:$K$9999=NT$2) * IFERROR(FRACAS!$AN$5:$AN$9999,0) ) ) / IFERROR($ND336/FRACAS!$AY$1*60,0), 1 )))</f>
        <v/>
      </c>
      <c r="NU336" s="347" t="str" cm="1">
        <f t="array" ref="NU336">IF($ND336=0,"",(IFERROR( (IFERROR($ND336/FRACAS!$AY$1*60,0) - SUMPRODUCT( (FRACAS!$K$5:$K$9999=NU$2) * IFERROR(FRACAS!$AN$5:$AN$9999,0) ) ) / IFERROR($ND336/FRACAS!$AY$1*60,0), 1 )))</f>
        <v/>
      </c>
      <c r="NV336" s="347" t="str" cm="1">
        <f t="array" ref="NV336">IF($ND336=0,"",(IFERROR( (IFERROR($ND336/FRACAS!$AY$1*60,0) - SUMPRODUCT( (FRACAS!$K$5:$K$9999=NV$2) * IFERROR(FRACAS!$AN$5:$AN$9999,0) ) ) / IFERROR($ND336/FRACAS!$AY$1*60,0), 1 )))</f>
        <v/>
      </c>
      <c r="NW336" s="347" t="str" cm="1">
        <f t="array" ref="NW336">IF($ND336=0,"",(IFERROR( (IFERROR($ND336/FRACAS!$AY$1*60,0) - SUMPRODUCT( (FRACAS!$K$5:$K$9999=NW$2) * IFERROR(FRACAS!$AN$5:$AN$9999,0) ) ) / IFERROR($ND336/FRACAS!$AY$1*60,0), 1 )))</f>
        <v/>
      </c>
      <c r="NX336" s="347" t="str" cm="1">
        <f t="array" ref="NX336">IF($ND336=0,"",(IFERROR( (IFERROR($ND336/FRACAS!$AY$1*60,0) - SUMPRODUCT( (FRACAS!$K$5:$K$9999=NX$2) * IFERROR(FRACAS!$AN$5:$AN$9999,0) ) ) / IFERROR($ND336/FRACAS!$AY$1*60,0), 1 )))</f>
        <v/>
      </c>
      <c r="NY336" s="347" t="str" cm="1">
        <f t="array" ref="NY336">IF($ND336=0,"",(IFERROR( (IFERROR($ND336/FRACAS!$AY$1*60,0) - SUMPRODUCT( (FRACAS!$K$5:$K$9999=NY$2) * IFERROR(FRACAS!$AN$5:$AN$9999,0) ) ) / IFERROR($ND336/FRACAS!$AY$1*60,0), 1 )))</f>
        <v/>
      </c>
      <c r="NZ336" s="347" t="str" cm="1">
        <f t="array" ref="NZ336">IF($ND336=0,"",(IFERROR( (IFERROR($ND336/FRACAS!$AY$1*60,0) - SUMPRODUCT( (FRACAS!$K$5:$K$9999=NZ$2) * IFERROR(FRACAS!$AN$5:$AN$9999,0) ) ) / IFERROR($ND336/FRACAS!$AY$1*60,0), 1 )))</f>
        <v/>
      </c>
      <c r="OA336" s="347" t="str" cm="1">
        <f t="array" ref="OA336">IF($ND336=0,"",(IFERROR( (IFERROR($ND336/FRACAS!$AY$1*60,0) - SUMPRODUCT( (FRACAS!$K$5:$K$9999=OA$2) * IFERROR(FRACAS!$AN$5:$AN$9999,0) ) ) / IFERROR($ND336/FRACAS!$AY$1*60,0), 1 )))</f>
        <v/>
      </c>
      <c r="OB336" s="347" t="str" cm="1">
        <f t="array" ref="OB336">IF($ND336=0,"",(IFERROR( (IFERROR($ND336/FRACAS!$AY$1*60,0) - SUMPRODUCT( (FRACAS!$K$5:$K$9999=OB$2) * IFERROR(FRACAS!$AN$5:$AN$9999,0) ) ) / IFERROR($ND336/FRACAS!$AY$1*60,0), 1 )))</f>
        <v/>
      </c>
      <c r="OC336" s="347" t="str" cm="1">
        <f t="array" ref="OC336">IF($ND336=0,"",(IFERROR( (IFERROR($ND336/FRACAS!$AY$1*60,0) - SUMPRODUCT( (FRACAS!$K$5:$K$9999=OC$2) * IFERROR(FRACAS!$AN$5:$AN$9999,0) ) ) / IFERROR($ND336/FRACAS!$AY$1*60,0), 1 )))</f>
        <v/>
      </c>
      <c r="OD336" s="347" t="str" cm="1">
        <f t="array" ref="OD336">IF($ND336=0,"",(IFERROR( (IFERROR($ND336/FRACAS!$AY$1*60,0) - SUMPRODUCT( (FRACAS!$K$5:$K$9999=OD$2) * IFERROR(FRACAS!$AN$5:$AN$9999,0) ) ) / IFERROR($ND336/FRACAS!$AY$1*60,0), 1 )))</f>
        <v/>
      </c>
      <c r="OE336" s="347" t="str" cm="1">
        <f t="array" ref="OE336">IF($ND336=0,"",(IFERROR( (IFERROR($ND336/FRACAS!$AY$1*60,0) - SUMPRODUCT( (FRACAS!$K$5:$K$9999=OE$2) * IFERROR(FRACAS!$AN$5:$AN$9999,0) ) ) / IFERROR($ND336/FRACAS!$AY$1*60,0), 1 )))</f>
        <v/>
      </c>
      <c r="OF336" s="347" t="str" cm="1">
        <f t="array" ref="OF336">IF($ND336=0,"",(IFERROR( (IFERROR($ND336/FRACAS!$AY$1*60,0) - SUMPRODUCT( (FRACAS!$K$5:$K$9999=OF$2) * IFERROR(FRACAS!$AN$5:$AN$9999,0) ) ) / IFERROR($ND336/FRACAS!$AY$1*60,0), 1 )))</f>
        <v/>
      </c>
      <c r="OG336" s="347" t="str" cm="1">
        <f t="array" ref="OG336">IF($ND336=0,"",(IFERROR( (IFERROR($ND336/FRACAS!$AY$1*60,0) - SUMPRODUCT( (FRACAS!$K$5:$K$9999=OG$2) * IFERROR(FRACAS!$AN$5:$AN$9999,0) ) ) / IFERROR($ND336/FRACAS!$AY$1*60,0), 1 )))</f>
        <v/>
      </c>
      <c r="OH336" s="347" t="str" cm="1">
        <f t="array" ref="OH336">IF($ND336=0,"",(IFERROR( (IFERROR($ND336/FRACAS!$AY$1*60,0) - SUMPRODUCT( (FRACAS!$K$5:$K$9999=OH$2) * IFERROR(FRACAS!$AN$5:$AN$9999,0) ) ) / IFERROR($ND336/FRACAS!$AY$1*60,0), 1 )))</f>
        <v/>
      </c>
      <c r="OI336" s="347" t="str" cm="1">
        <f t="array" ref="OI336">IF($ND336=0,"",(IFERROR( (IFERROR($ND336/FRACAS!$AY$1*60,0) - SUMPRODUCT( (FRACAS!$K$5:$K$9999=OI$2) * IFERROR(FRACAS!$AN$5:$AN$9999,0) ) ) / IFERROR($ND336/FRACAS!$AY$1*60,0), 1 )))</f>
        <v/>
      </c>
      <c r="OJ336" s="347" t="str" cm="1">
        <f t="array" ref="OJ336">IF($ND336=0,"",(IFERROR( (IFERROR($ND336/FRACAS!$AY$1*60,0) - SUMPRODUCT( (FRACAS!$K$5:$K$9999=OJ$2) * IFERROR(FRACAS!$AN$5:$AN$9999,0) ) ) / IFERROR($ND336/FRACAS!$AY$1*60,0), 1 )))</f>
        <v/>
      </c>
      <c r="OK336" s="347" t="str" cm="1">
        <f t="array" ref="OK336">IF($ND336=0,"",(IFERROR( (IFERROR($ND336/FRACAS!$AY$1*60,0) - SUMPRODUCT( (FRACAS!$K$5:$K$9999=OK$2) * IFERROR(FRACAS!$AN$5:$AN$9999,0) ) ) / IFERROR($ND336/FRACAS!$AY$1*60,0), 1 )))</f>
        <v/>
      </c>
      <c r="OL336" s="347" t="str" cm="1">
        <f t="array" ref="OL336">IF($ND336=0,"",(IFERROR( (IFERROR($ND336/FRACAS!$AY$1*60,0) - SUMPRODUCT( (FRACAS!$K$5:$K$9999=OL$2) * IFERROR(FRACAS!$AN$5:$AN$9999,0) ) ) / IFERROR($ND336/FRACAS!$AY$1*60,0), 1 )))</f>
        <v/>
      </c>
      <c r="OM336" s="347" t="str" cm="1">
        <f t="array" ref="OM336">IF($ND336=0,"",(IFERROR( (IFERROR($ND336/FRACAS!$AY$1*60,0) - SUMPRODUCT( (FRACAS!$K$5:$K$9999=OM$2) * IFERROR(FRACAS!$AN$5:$AN$9999,0) ) ) / IFERROR($ND336/FRACAS!$AY$1*60,0), 1 )))</f>
        <v/>
      </c>
      <c r="ON336" s="347" t="str" cm="1">
        <f t="array" ref="ON336">IF($ND336=0,"",(IFERROR( (IFERROR($ND336/FRACAS!$AY$1*60,0) - SUMPRODUCT( (FRACAS!$K$5:$K$9999=ON$2) * IFERROR(FRACAS!$AN$5:$AN$9999,0) ) ) / IFERROR($ND336/FRACAS!$AY$1*60,0), 1 )))</f>
        <v/>
      </c>
    </row>
    <row r="337" spans="2:404" ht="15" customHeight="1">
      <c r="B337" s="301" t="s">
        <v>235</v>
      </c>
      <c r="C337" s="302">
        <v>47585</v>
      </c>
      <c r="D337" s="279"/>
      <c r="E337" s="279"/>
      <c r="F337" s="279"/>
      <c r="G337" s="279"/>
      <c r="H337" s="279"/>
      <c r="I337" s="279"/>
      <c r="J337" s="279"/>
      <c r="K337" s="279"/>
      <c r="L337" s="279"/>
      <c r="M337" s="280"/>
      <c r="N337" s="305"/>
      <c r="O337" s="279"/>
      <c r="P337" s="279"/>
      <c r="Q337" s="279"/>
      <c r="R337" s="279"/>
      <c r="S337" s="279"/>
      <c r="T337" s="279"/>
      <c r="U337" s="279"/>
      <c r="V337" s="279"/>
      <c r="W337" s="279"/>
      <c r="X337" s="279"/>
      <c r="Y337" s="279"/>
      <c r="Z337" s="279"/>
      <c r="AA337" s="279"/>
      <c r="AB337" s="279"/>
      <c r="AC337" s="279"/>
      <c r="AD337" s="279"/>
      <c r="AE337" s="279"/>
      <c r="AF337" s="279"/>
      <c r="AG337" s="279"/>
      <c r="AH337" s="279"/>
      <c r="AI337" s="279"/>
      <c r="AJ337" s="279"/>
      <c r="AK337" s="279"/>
      <c r="AL337" s="279"/>
      <c r="AM337" s="279"/>
      <c r="AN337" s="279"/>
      <c r="AO337" s="279"/>
      <c r="AP337" s="279"/>
      <c r="AQ337" s="279"/>
      <c r="AR337" s="279"/>
      <c r="AS337" s="279"/>
      <c r="AT337" s="279"/>
      <c r="AU337" s="279"/>
      <c r="AV337" s="279"/>
      <c r="AW337" s="279"/>
      <c r="AX337" s="279"/>
      <c r="AY337" s="279"/>
      <c r="AZ337" s="279"/>
      <c r="BA337" s="280"/>
      <c r="BB337" s="266"/>
      <c r="BD337" s="352"/>
      <c r="BE337" s="352"/>
      <c r="BF337" s="352"/>
      <c r="BG337" s="352"/>
      <c r="BH337" s="352"/>
      <c r="BI337" s="352"/>
      <c r="BJ337" s="352"/>
      <c r="BK337" s="352"/>
      <c r="BL337" s="352"/>
      <c r="BM337" s="352"/>
      <c r="BN337" s="352"/>
      <c r="BO337" s="352"/>
      <c r="BP337" s="352"/>
      <c r="BQ337" s="352"/>
      <c r="BR337" s="352"/>
      <c r="BS337" s="352"/>
      <c r="BT337" s="352"/>
      <c r="BU337" s="352"/>
      <c r="BV337" s="352"/>
      <c r="BW337" s="352"/>
      <c r="BX337" s="352"/>
      <c r="BY337" s="352"/>
      <c r="BZ337" s="352"/>
      <c r="CA337" s="352"/>
      <c r="CB337" s="352"/>
      <c r="CC337" s="352"/>
      <c r="CD337" s="352"/>
      <c r="CE337" s="352"/>
      <c r="CF337" s="352"/>
      <c r="CG337" s="352"/>
      <c r="CH337" s="352"/>
      <c r="CI337" s="352"/>
      <c r="CJ337" s="352"/>
      <c r="CK337" s="352"/>
      <c r="CL337" s="352"/>
      <c r="CM337" s="352"/>
      <c r="CN337" s="352"/>
      <c r="CO337" s="352"/>
      <c r="CP337" s="352"/>
      <c r="CQ337" s="352"/>
      <c r="CR337" s="352"/>
      <c r="CS337" s="352"/>
      <c r="CT337" s="352"/>
      <c r="CU337" s="352"/>
      <c r="CV337" s="352"/>
      <c r="CW337" s="352"/>
      <c r="CX337" s="352"/>
      <c r="CY337" s="352"/>
      <c r="CZ337" s="352"/>
      <c r="DA337" s="352"/>
      <c r="DC337" s="266">
        <f t="shared" si="29"/>
        <v>0</v>
      </c>
      <c r="DD337" s="302" t="str">
        <f t="shared" si="30"/>
        <v/>
      </c>
      <c r="DE337" s="328" t="str">
        <f>IF(D337&gt; 0,(COUNTIFS(FRACAS!$B$5:$B$9997, D$4, FRACAS!$D$5:$D$9997, "&lt;="&amp;D337)), "" )</f>
        <v/>
      </c>
      <c r="DF337" s="282" t="str">
        <f>IF(E337&gt; 0,(COUNTIFS(FRACAS!$B$5:$B$9997, E$4, FRACAS!$D$5:$D$9997, "&lt;="&amp;E337)), "" )</f>
        <v/>
      </c>
      <c r="DG337" s="282" t="str">
        <f>IF(F337&gt; 0,(COUNTIFS(FRACAS!$B$5:$B$9997, F$4, FRACAS!$D$5:$D$9997, "&lt;="&amp;F337)), "" )</f>
        <v/>
      </c>
      <c r="DH337" s="282" t="str">
        <f>IF(G337&gt; 0,(COUNTIFS(FRACAS!$B$5:$B$9997, G$4, FRACAS!$D$5:$D$9997, "&lt;="&amp;G337)), "" )</f>
        <v/>
      </c>
      <c r="DI337" s="282" t="str">
        <f>IF(H337&gt; 0,(COUNTIFS(FRACAS!$B$5:$B$9997, H$4, FRACAS!$D$5:$D$9997, "&lt;="&amp;H337)), "" )</f>
        <v/>
      </c>
      <c r="DJ337" s="282" t="str">
        <f>IF(I337&gt; 0,(COUNTIFS(FRACAS!$B$5:$B$9997, I$4, FRACAS!$D$5:$D$9997, "&lt;="&amp;I337)), "" )</f>
        <v/>
      </c>
      <c r="DK337" s="282" t="str">
        <f>IF(J337&gt; 0,(COUNTIFS(FRACAS!$B$5:$B$9997, J$4, FRACAS!$D$5:$D$9997, "&lt;="&amp;J337)), "" )</f>
        <v/>
      </c>
      <c r="DL337" s="282" t="str">
        <f>IF(K337&gt; 0,(COUNTIFS(FRACAS!$B$5:$B$9997, K$4, FRACAS!$D$5:$D$9997, "&lt;="&amp;K337)), "" )</f>
        <v/>
      </c>
      <c r="DM337" s="282" t="str">
        <f>IF(L337&gt; 0,(COUNTIFS(FRACAS!$B$5:$B$9997, L$4, FRACAS!$D$5:$D$9997, "&lt;="&amp;L337)), "" )</f>
        <v/>
      </c>
      <c r="DN337" s="282" t="str">
        <f>IF(M337&gt; 0,(COUNTIFS(FRACAS!$B$5:$B$9997, M$4, FRACAS!$D$5:$D$9997, "&lt;="&amp;M337)), "" )</f>
        <v/>
      </c>
      <c r="DO337" s="308"/>
      <c r="DP337" s="276"/>
      <c r="DQ337" s="276"/>
      <c r="DR337" s="276"/>
      <c r="DS337" s="276"/>
      <c r="DT337" s="276"/>
      <c r="DU337" s="276"/>
      <c r="DV337" s="276"/>
      <c r="DW337" s="276"/>
      <c r="DX337" s="276"/>
      <c r="DY337" s="276"/>
      <c r="DZ337" s="276"/>
      <c r="EA337" s="276"/>
      <c r="EB337" s="276"/>
      <c r="EC337" s="276"/>
      <c r="ED337" s="276"/>
      <c r="EE337" s="276"/>
      <c r="EF337" s="276"/>
      <c r="EG337" s="276"/>
      <c r="EH337" s="276"/>
      <c r="EI337" s="276"/>
      <c r="EJ337" s="276"/>
      <c r="EK337" s="276"/>
      <c r="EL337" s="276"/>
      <c r="EM337" s="276"/>
      <c r="EN337" s="276"/>
      <c r="EO337" s="276"/>
      <c r="EP337" s="276"/>
      <c r="EQ337" s="276"/>
      <c r="ER337" s="276"/>
      <c r="ES337" s="276"/>
      <c r="ET337" s="276"/>
      <c r="EU337" s="276"/>
      <c r="EV337" s="276"/>
      <c r="EW337" s="276"/>
      <c r="EX337" s="276"/>
      <c r="EY337" s="276"/>
      <c r="EZ337" s="276"/>
      <c r="FA337" s="276"/>
      <c r="FB337" s="277"/>
      <c r="JN337" s="310"/>
      <c r="JO337" s="309"/>
      <c r="JP337" s="309"/>
      <c r="JQ337" s="309"/>
      <c r="JR337" s="309"/>
      <c r="JS337" s="309"/>
      <c r="JT337" s="309"/>
      <c r="JU337" s="309"/>
      <c r="JV337" s="309"/>
      <c r="JW337" s="309"/>
      <c r="JX337" s="309"/>
      <c r="JY337" s="309"/>
      <c r="JZ337" s="309"/>
      <c r="KA337" s="309"/>
      <c r="KB337" s="309"/>
      <c r="KC337" s="309"/>
      <c r="KD337" s="309"/>
      <c r="KE337" s="309"/>
      <c r="KF337" s="309"/>
      <c r="KG337" s="309"/>
      <c r="KH337" s="309"/>
      <c r="KI337" s="309"/>
      <c r="KJ337" s="309"/>
      <c r="KK337" s="309"/>
      <c r="KL337" s="309"/>
      <c r="KM337" s="309"/>
      <c r="KN337" s="309"/>
      <c r="KO337" s="309"/>
      <c r="KP337" s="309"/>
      <c r="KQ337" s="309"/>
      <c r="KR337" s="309"/>
      <c r="KS337" s="309"/>
      <c r="KT337" s="309"/>
      <c r="KU337" s="309"/>
      <c r="KV337" s="309"/>
      <c r="KW337" s="309"/>
      <c r="KX337" s="309"/>
      <c r="KY337" s="309"/>
      <c r="KZ337" s="309"/>
      <c r="LA337" s="309"/>
      <c r="LC337" s="302" t="str">
        <f t="shared" si="32"/>
        <v/>
      </c>
      <c r="LD337" s="354" t="str" cm="1">
        <f t="array" ref="LD337">IFERROR(
    (((D337/FRACAS!$AY$1)*60))
    /
    (((D337/FRACAS!$AY$1)*60) + SUMPRODUCT((FRACAS!$B$5:$B$9997=D$4)*(FRACAS!$D$5:$D$9997&lt;=D337)*(IFERROR(FRACAS!$AM$5:$AM$9997,0)))
    ),"")</f>
        <v/>
      </c>
      <c r="LE337" s="354" t="str" cm="1">
        <f t="array" ref="LE337">IFERROR(
    (((E337/FRACAS!$AY$1)*60))
    /
    (((E337/FRACAS!$AY$1)*60) + SUMPRODUCT((FRACAS!$B$5:$B$9997=E$4)*(FRACAS!$D$5:$D$9997&lt;=E337)*(IFERROR(FRACAS!$AM$5:$AM$9997,0)))
    ),"")</f>
        <v/>
      </c>
      <c r="LF337" s="354" t="str" cm="1">
        <f t="array" ref="LF337">IFERROR(
    (((F337/FRACAS!$AY$1)*60))
    /
    (((F337/FRACAS!$AY$1)*60) + SUMPRODUCT((FRACAS!$B$5:$B$9997=F$4)*(FRACAS!$D$5:$D$9997&lt;=F337)*(IFERROR(FRACAS!$AM$5:$AM$9997,0)))
    ),"")</f>
        <v/>
      </c>
      <c r="LG337" s="354" t="str" cm="1">
        <f t="array" ref="LG337">IFERROR(
    (((G337/FRACAS!$AY$1)*60))
    /
    (((G337/FRACAS!$AY$1)*60) + SUMPRODUCT((FRACAS!$B$5:$B$9997=G$4)*(FRACAS!$D$5:$D$9997&lt;=G337)*(IFERROR(FRACAS!$AM$5:$AM$9997,0)))
    ),"")</f>
        <v/>
      </c>
      <c r="LH337" s="354" t="str" cm="1">
        <f t="array" ref="LH337">IFERROR(
    (((H337/FRACAS!$AY$1)*60))
    /
    (((H337/FRACAS!$AY$1)*60) + SUMPRODUCT((FRACAS!$B$5:$B$9997=H$4)*(FRACAS!$D$5:$D$9997&lt;=H337)*(IFERROR(FRACAS!$AM$5:$AM$9997,0)))
    ),"")</f>
        <v/>
      </c>
      <c r="LI337" s="354" t="str" cm="1">
        <f t="array" ref="LI337">IFERROR(
    (((I337/FRACAS!$AY$1)*60))
    /
    (((I337/FRACAS!$AY$1)*60) + SUMPRODUCT((FRACAS!$B$5:$B$9997=I$4)*(FRACAS!$D$5:$D$9997&lt;=I337)*(IFERROR(FRACAS!$AM$5:$AM$9997,0)))
    ),"")</f>
        <v/>
      </c>
      <c r="LJ337" s="354" t="str" cm="1">
        <f t="array" ref="LJ337">IFERROR(
    (((J337/FRACAS!$AY$1)*60))
    /
    (((J337/FRACAS!$AY$1)*60) + SUMPRODUCT((FRACAS!$B$5:$B$9997=J$4)*(FRACAS!$D$5:$D$9997&lt;=J337)*(IFERROR(FRACAS!$AM$5:$AM$9997,0)))
    ),"")</f>
        <v/>
      </c>
      <c r="LK337" s="354" t="str" cm="1">
        <f t="array" ref="LK337">IFERROR(
    (((K337/FRACAS!$AY$1)*60))
    /
    (((K337/FRACAS!$AY$1)*60) + SUMPRODUCT((FRACAS!$B$5:$B$9997=K$4)*(FRACAS!$D$5:$D$9997&lt;=K337)*(IFERROR(FRACAS!$AM$5:$AM$9997,0)))
    ),"")</f>
        <v/>
      </c>
      <c r="LL337" s="354" t="str" cm="1">
        <f t="array" ref="LL337">IFERROR(
    (((L337/FRACAS!$AY$1)*60))
    /
    (((L337/FRACAS!$AY$1)*60) + SUMPRODUCT((FRACAS!$B$5:$B$9997=L$4)*(FRACAS!$D$5:$D$9997&lt;=L337)*(IFERROR(FRACAS!$AM$5:$AM$9997,0)))
    ),"")</f>
        <v/>
      </c>
      <c r="LM337" s="354" t="str" cm="1">
        <f t="array" ref="LM337">IFERROR(
    (((M337/FRACAS!$AY$1)*60))
    /
    (((M337/FRACAS!$AY$1)*60) + SUMPRODUCT((FRACAS!$B$5:$B$9997=M$4)*(FRACAS!$D$5:$D$9997&lt;=M337)*(IFERROR(FRACAS!$AM$5:$AM$9997,0)))
    ),"")</f>
        <v/>
      </c>
      <c r="LN337" s="308"/>
      <c r="LO337" s="276"/>
      <c r="LP337" s="276"/>
      <c r="LQ337" s="276"/>
      <c r="LR337" s="276"/>
      <c r="LS337" s="276"/>
      <c r="LT337" s="276"/>
      <c r="LU337" s="276"/>
      <c r="LV337" s="276"/>
      <c r="LW337" s="276"/>
      <c r="LX337" s="276"/>
      <c r="LY337" s="276"/>
      <c r="LZ337" s="276"/>
      <c r="MA337" s="276"/>
      <c r="MB337" s="276"/>
      <c r="MC337" s="276"/>
      <c r="MD337" s="276"/>
      <c r="ME337" s="276"/>
      <c r="MF337" s="276"/>
      <c r="MG337" s="276"/>
      <c r="MH337" s="276"/>
      <c r="MI337" s="276"/>
      <c r="MJ337" s="276"/>
      <c r="MK337" s="276"/>
      <c r="ML337" s="276"/>
      <c r="MM337" s="276"/>
      <c r="MN337" s="276"/>
      <c r="MO337" s="276"/>
      <c r="MP337" s="276"/>
      <c r="MQ337" s="276"/>
      <c r="MR337" s="276"/>
      <c r="MS337" s="276"/>
      <c r="MT337" s="276"/>
      <c r="MU337" s="276"/>
      <c r="MV337" s="276"/>
      <c r="MW337" s="276"/>
      <c r="MX337" s="276"/>
      <c r="MY337" s="276"/>
      <c r="MZ337" s="276"/>
      <c r="NA337" s="277"/>
      <c r="ND337" s="345">
        <f t="shared" si="33"/>
        <v>0</v>
      </c>
      <c r="NE337" s="346" t="str">
        <f t="shared" si="31"/>
        <v/>
      </c>
      <c r="NF337" s="347" t="str" cm="1">
        <f t="array" ref="NF337">IF($ND337=0,"",(IFERROR( (IFERROR($ND337/FRACAS!$AY$1*60,0) - SUMPRODUCT( (FRACAS!$K$5:$K$9999=NF$2) * IFERROR(FRACAS!$AN$5:$AN$9999,0) ) ) / IFERROR($ND337/FRACAS!$AY$1*60,0), 1 )))</f>
        <v/>
      </c>
      <c r="NG337" s="347" t="str" cm="1">
        <f t="array" ref="NG337">IF($ND337=0,"",(IFERROR( (IFERROR($ND337/FRACAS!$AY$1*60,0) - SUMPRODUCT( (FRACAS!$K$5:$K$9999=NG$2) * IFERROR(FRACAS!$AN$5:$AN$9999,0) ) ) / IFERROR($ND337/FRACAS!$AY$1*60,0), 1 )))</f>
        <v/>
      </c>
      <c r="NH337" s="347" t="str" cm="1">
        <f t="array" ref="NH337">IF($ND337=0,"",(IFERROR( (IFERROR($ND337/FRACAS!$AY$1*60,0) - SUMPRODUCT( (FRACAS!$K$5:$K$9999=NH$2) * IFERROR(FRACAS!$AN$5:$AN$9999,0) ) ) / IFERROR($ND337/FRACAS!$AY$1*60,0), 1 )))</f>
        <v/>
      </c>
      <c r="NI337" s="347" t="str" cm="1">
        <f t="array" ref="NI337">IF($ND337=0,"",(IFERROR( (IFERROR($ND337/FRACAS!$AY$1*60,0) - SUMPRODUCT( (FRACAS!$K$5:$K$9999=NI$2) * IFERROR(FRACAS!$AN$5:$AN$9999,0) ) ) / IFERROR($ND337/FRACAS!$AY$1*60,0), 1 )))</f>
        <v/>
      </c>
      <c r="NJ337" s="347" t="str" cm="1">
        <f t="array" ref="NJ337">IF($ND337=0,"",(IFERROR( (IFERROR($ND337/FRACAS!$AY$1*60,0) - SUMPRODUCT( (FRACAS!$K$5:$K$9999=NJ$2) * IFERROR(FRACAS!$AN$5:$AN$9999,0) ) ) / IFERROR($ND337/FRACAS!$AY$1*60,0), 1 )))</f>
        <v/>
      </c>
      <c r="NK337" s="347" t="str" cm="1">
        <f t="array" ref="NK337">IF($ND337=0,"",(IFERROR( (IFERROR($ND337/FRACAS!$AY$1*60,0) - SUMPRODUCT( (FRACAS!$K$5:$K$9999=NK$2) * IFERROR(FRACAS!$AN$5:$AN$9999,0) ) ) / IFERROR($ND337/FRACAS!$AY$1*60,0), 1 )))</f>
        <v/>
      </c>
      <c r="NL337" s="347" t="str" cm="1">
        <f t="array" ref="NL337">IF($ND337=0,"",(IFERROR( (IFERROR($ND337/FRACAS!$AY$1*60,0) - SUMPRODUCT( (FRACAS!$K$5:$K$9999=NL$2) * IFERROR(FRACAS!$AN$5:$AN$9999,0) ) ) / IFERROR($ND337/FRACAS!$AY$1*60,0), 1 )))</f>
        <v/>
      </c>
      <c r="NM337" s="347" t="str" cm="1">
        <f t="array" ref="NM337">IF($ND337=0,"",(IFERROR( (IFERROR($ND337/FRACAS!$AY$1*60,0) - SUMPRODUCT( (FRACAS!$K$5:$K$9999=NM$2) * IFERROR(FRACAS!$AN$5:$AN$9999,0) ) ) / IFERROR($ND337/FRACAS!$AY$1*60,0), 1 )))</f>
        <v/>
      </c>
      <c r="NN337" s="347" t="str" cm="1">
        <f t="array" ref="NN337">IF($ND337=0,"",(IFERROR( (IFERROR($ND337/FRACAS!$AY$1*60,0) - SUMPRODUCT( (FRACAS!$K$5:$K$9999=NN$2) * IFERROR(FRACAS!$AN$5:$AN$9999,0) ) ) / IFERROR($ND337/FRACAS!$AY$1*60,0), 1 )))</f>
        <v/>
      </c>
      <c r="NO337" s="347" t="str" cm="1">
        <f t="array" ref="NO337">IF($ND337=0,"",(IFERROR( (IFERROR($ND337/FRACAS!$AY$1*60,0) - SUMPRODUCT( (FRACAS!$K$5:$K$9999=NO$2) * IFERROR(FRACAS!$AN$5:$AN$9999,0) ) ) / IFERROR($ND337/FRACAS!$AY$1*60,0), 1 )))</f>
        <v/>
      </c>
      <c r="NP337" s="347" t="str" cm="1">
        <f t="array" ref="NP337">IF($ND337=0,"",(IFERROR( (IFERROR($ND337/FRACAS!$AY$1*60,0) - SUMPRODUCT( (FRACAS!$K$5:$K$9999=NP$2) * IFERROR(FRACAS!$AN$5:$AN$9999,0) ) ) / IFERROR($ND337/FRACAS!$AY$1*60,0), 1 )))</f>
        <v/>
      </c>
      <c r="NQ337" s="347" t="str" cm="1">
        <f t="array" ref="NQ337">IF($ND337=0,"",(IFERROR( (IFERROR($ND337/FRACAS!$AY$1*60,0) - SUMPRODUCT( (FRACAS!$K$5:$K$9999=NQ$2) * IFERROR(FRACAS!$AN$5:$AN$9999,0) ) ) / IFERROR($ND337/FRACAS!$AY$1*60,0), 1 )))</f>
        <v/>
      </c>
      <c r="NR337" s="347" t="str" cm="1">
        <f t="array" ref="NR337">IF($ND337=0,"",(IFERROR( (IFERROR($ND337/FRACAS!$AY$1*60,0) - SUMPRODUCT( (FRACAS!$K$5:$K$9999=NR$2) * IFERROR(FRACAS!$AN$5:$AN$9999,0) ) ) / IFERROR($ND337/FRACAS!$AY$1*60,0), 1 )))</f>
        <v/>
      </c>
      <c r="NS337" s="347" t="str" cm="1">
        <f t="array" ref="NS337">IF($ND337=0,"",(IFERROR( (IFERROR($ND337/FRACAS!$AY$1*60,0) - SUMPRODUCT( (FRACAS!$K$5:$K$9999=NS$2) * IFERROR(FRACAS!$AN$5:$AN$9999,0) ) ) / IFERROR($ND337/FRACAS!$AY$1*60,0), 1 )))</f>
        <v/>
      </c>
      <c r="NT337" s="347" t="str" cm="1">
        <f t="array" ref="NT337">IF($ND337=0,"",(IFERROR( (IFERROR($ND337/FRACAS!$AY$1*60,0) - SUMPRODUCT( (FRACAS!$K$5:$K$9999=NT$2) * IFERROR(FRACAS!$AN$5:$AN$9999,0) ) ) / IFERROR($ND337/FRACAS!$AY$1*60,0), 1 )))</f>
        <v/>
      </c>
      <c r="NU337" s="347" t="str" cm="1">
        <f t="array" ref="NU337">IF($ND337=0,"",(IFERROR( (IFERROR($ND337/FRACAS!$AY$1*60,0) - SUMPRODUCT( (FRACAS!$K$5:$K$9999=NU$2) * IFERROR(FRACAS!$AN$5:$AN$9999,0) ) ) / IFERROR($ND337/FRACAS!$AY$1*60,0), 1 )))</f>
        <v/>
      </c>
      <c r="NV337" s="347" t="str" cm="1">
        <f t="array" ref="NV337">IF($ND337=0,"",(IFERROR( (IFERROR($ND337/FRACAS!$AY$1*60,0) - SUMPRODUCT( (FRACAS!$K$5:$K$9999=NV$2) * IFERROR(FRACAS!$AN$5:$AN$9999,0) ) ) / IFERROR($ND337/FRACAS!$AY$1*60,0), 1 )))</f>
        <v/>
      </c>
      <c r="NW337" s="347" t="str" cm="1">
        <f t="array" ref="NW337">IF($ND337=0,"",(IFERROR( (IFERROR($ND337/FRACAS!$AY$1*60,0) - SUMPRODUCT( (FRACAS!$K$5:$K$9999=NW$2) * IFERROR(FRACAS!$AN$5:$AN$9999,0) ) ) / IFERROR($ND337/FRACAS!$AY$1*60,0), 1 )))</f>
        <v/>
      </c>
      <c r="NX337" s="347" t="str" cm="1">
        <f t="array" ref="NX337">IF($ND337=0,"",(IFERROR( (IFERROR($ND337/FRACAS!$AY$1*60,0) - SUMPRODUCT( (FRACAS!$K$5:$K$9999=NX$2) * IFERROR(FRACAS!$AN$5:$AN$9999,0) ) ) / IFERROR($ND337/FRACAS!$AY$1*60,0), 1 )))</f>
        <v/>
      </c>
      <c r="NY337" s="347" t="str" cm="1">
        <f t="array" ref="NY337">IF($ND337=0,"",(IFERROR( (IFERROR($ND337/FRACAS!$AY$1*60,0) - SUMPRODUCT( (FRACAS!$K$5:$K$9999=NY$2) * IFERROR(FRACAS!$AN$5:$AN$9999,0) ) ) / IFERROR($ND337/FRACAS!$AY$1*60,0), 1 )))</f>
        <v/>
      </c>
      <c r="NZ337" s="347" t="str" cm="1">
        <f t="array" ref="NZ337">IF($ND337=0,"",(IFERROR( (IFERROR($ND337/FRACAS!$AY$1*60,0) - SUMPRODUCT( (FRACAS!$K$5:$K$9999=NZ$2) * IFERROR(FRACAS!$AN$5:$AN$9999,0) ) ) / IFERROR($ND337/FRACAS!$AY$1*60,0), 1 )))</f>
        <v/>
      </c>
      <c r="OA337" s="347" t="str" cm="1">
        <f t="array" ref="OA337">IF($ND337=0,"",(IFERROR( (IFERROR($ND337/FRACAS!$AY$1*60,0) - SUMPRODUCT( (FRACAS!$K$5:$K$9999=OA$2) * IFERROR(FRACAS!$AN$5:$AN$9999,0) ) ) / IFERROR($ND337/FRACAS!$AY$1*60,0), 1 )))</f>
        <v/>
      </c>
      <c r="OB337" s="347" t="str" cm="1">
        <f t="array" ref="OB337">IF($ND337=0,"",(IFERROR( (IFERROR($ND337/FRACAS!$AY$1*60,0) - SUMPRODUCT( (FRACAS!$K$5:$K$9999=OB$2) * IFERROR(FRACAS!$AN$5:$AN$9999,0) ) ) / IFERROR($ND337/FRACAS!$AY$1*60,0), 1 )))</f>
        <v/>
      </c>
      <c r="OC337" s="347" t="str" cm="1">
        <f t="array" ref="OC337">IF($ND337=0,"",(IFERROR( (IFERROR($ND337/FRACAS!$AY$1*60,0) - SUMPRODUCT( (FRACAS!$K$5:$K$9999=OC$2) * IFERROR(FRACAS!$AN$5:$AN$9999,0) ) ) / IFERROR($ND337/FRACAS!$AY$1*60,0), 1 )))</f>
        <v/>
      </c>
      <c r="OD337" s="347" t="str" cm="1">
        <f t="array" ref="OD337">IF($ND337=0,"",(IFERROR( (IFERROR($ND337/FRACAS!$AY$1*60,0) - SUMPRODUCT( (FRACAS!$K$5:$K$9999=OD$2) * IFERROR(FRACAS!$AN$5:$AN$9999,0) ) ) / IFERROR($ND337/FRACAS!$AY$1*60,0), 1 )))</f>
        <v/>
      </c>
      <c r="OE337" s="347" t="str" cm="1">
        <f t="array" ref="OE337">IF($ND337=0,"",(IFERROR( (IFERROR($ND337/FRACAS!$AY$1*60,0) - SUMPRODUCT( (FRACAS!$K$5:$K$9999=OE$2) * IFERROR(FRACAS!$AN$5:$AN$9999,0) ) ) / IFERROR($ND337/FRACAS!$AY$1*60,0), 1 )))</f>
        <v/>
      </c>
      <c r="OF337" s="347" t="str" cm="1">
        <f t="array" ref="OF337">IF($ND337=0,"",(IFERROR( (IFERROR($ND337/FRACAS!$AY$1*60,0) - SUMPRODUCT( (FRACAS!$K$5:$K$9999=OF$2) * IFERROR(FRACAS!$AN$5:$AN$9999,0) ) ) / IFERROR($ND337/FRACAS!$AY$1*60,0), 1 )))</f>
        <v/>
      </c>
      <c r="OG337" s="347" t="str" cm="1">
        <f t="array" ref="OG337">IF($ND337=0,"",(IFERROR( (IFERROR($ND337/FRACAS!$AY$1*60,0) - SUMPRODUCT( (FRACAS!$K$5:$K$9999=OG$2) * IFERROR(FRACAS!$AN$5:$AN$9999,0) ) ) / IFERROR($ND337/FRACAS!$AY$1*60,0), 1 )))</f>
        <v/>
      </c>
      <c r="OH337" s="347" t="str" cm="1">
        <f t="array" ref="OH337">IF($ND337=0,"",(IFERROR( (IFERROR($ND337/FRACAS!$AY$1*60,0) - SUMPRODUCT( (FRACAS!$K$5:$K$9999=OH$2) * IFERROR(FRACAS!$AN$5:$AN$9999,0) ) ) / IFERROR($ND337/FRACAS!$AY$1*60,0), 1 )))</f>
        <v/>
      </c>
      <c r="OI337" s="347" t="str" cm="1">
        <f t="array" ref="OI337">IF($ND337=0,"",(IFERROR( (IFERROR($ND337/FRACAS!$AY$1*60,0) - SUMPRODUCT( (FRACAS!$K$5:$K$9999=OI$2) * IFERROR(FRACAS!$AN$5:$AN$9999,0) ) ) / IFERROR($ND337/FRACAS!$AY$1*60,0), 1 )))</f>
        <v/>
      </c>
      <c r="OJ337" s="347" t="str" cm="1">
        <f t="array" ref="OJ337">IF($ND337=0,"",(IFERROR( (IFERROR($ND337/FRACAS!$AY$1*60,0) - SUMPRODUCT( (FRACAS!$K$5:$K$9999=OJ$2) * IFERROR(FRACAS!$AN$5:$AN$9999,0) ) ) / IFERROR($ND337/FRACAS!$AY$1*60,0), 1 )))</f>
        <v/>
      </c>
      <c r="OK337" s="347" t="str" cm="1">
        <f t="array" ref="OK337">IF($ND337=0,"",(IFERROR( (IFERROR($ND337/FRACAS!$AY$1*60,0) - SUMPRODUCT( (FRACAS!$K$5:$K$9999=OK$2) * IFERROR(FRACAS!$AN$5:$AN$9999,0) ) ) / IFERROR($ND337/FRACAS!$AY$1*60,0), 1 )))</f>
        <v/>
      </c>
      <c r="OL337" s="347" t="str" cm="1">
        <f t="array" ref="OL337">IF($ND337=0,"",(IFERROR( (IFERROR($ND337/FRACAS!$AY$1*60,0) - SUMPRODUCT( (FRACAS!$K$5:$K$9999=OL$2) * IFERROR(FRACAS!$AN$5:$AN$9999,0) ) ) / IFERROR($ND337/FRACAS!$AY$1*60,0), 1 )))</f>
        <v/>
      </c>
      <c r="OM337" s="347" t="str" cm="1">
        <f t="array" ref="OM337">IF($ND337=0,"",(IFERROR( (IFERROR($ND337/FRACAS!$AY$1*60,0) - SUMPRODUCT( (FRACAS!$K$5:$K$9999=OM$2) * IFERROR(FRACAS!$AN$5:$AN$9999,0) ) ) / IFERROR($ND337/FRACAS!$AY$1*60,0), 1 )))</f>
        <v/>
      </c>
      <c r="ON337" s="347" t="str" cm="1">
        <f t="array" ref="ON337">IF($ND337=0,"",(IFERROR( (IFERROR($ND337/FRACAS!$AY$1*60,0) - SUMPRODUCT( (FRACAS!$K$5:$K$9999=ON$2) * IFERROR(FRACAS!$AN$5:$AN$9999,0) ) ) / IFERROR($ND337/FRACAS!$AY$1*60,0), 1 )))</f>
        <v/>
      </c>
    </row>
    <row r="338" spans="2:404" ht="15" customHeight="1">
      <c r="B338" s="301" t="s">
        <v>236</v>
      </c>
      <c r="C338" s="302">
        <v>47592</v>
      </c>
      <c r="D338" s="279"/>
      <c r="E338" s="279"/>
      <c r="F338" s="279"/>
      <c r="G338" s="279"/>
      <c r="H338" s="279"/>
      <c r="I338" s="279"/>
      <c r="J338" s="279"/>
      <c r="K338" s="279"/>
      <c r="L338" s="279"/>
      <c r="M338" s="280"/>
      <c r="N338" s="305"/>
      <c r="O338" s="279"/>
      <c r="P338" s="279"/>
      <c r="Q338" s="279"/>
      <c r="R338" s="279"/>
      <c r="S338" s="279"/>
      <c r="T338" s="279"/>
      <c r="U338" s="279"/>
      <c r="V338" s="279"/>
      <c r="W338" s="279"/>
      <c r="X338" s="279"/>
      <c r="Y338" s="279"/>
      <c r="Z338" s="279"/>
      <c r="AA338" s="279"/>
      <c r="AB338" s="279"/>
      <c r="AC338" s="279"/>
      <c r="AD338" s="279"/>
      <c r="AE338" s="279"/>
      <c r="AF338" s="279"/>
      <c r="AG338" s="279"/>
      <c r="AH338" s="279"/>
      <c r="AI338" s="279"/>
      <c r="AJ338" s="279"/>
      <c r="AK338" s="279"/>
      <c r="AL338" s="279"/>
      <c r="AM338" s="279"/>
      <c r="AN338" s="279"/>
      <c r="AO338" s="279"/>
      <c r="AP338" s="279"/>
      <c r="AQ338" s="279"/>
      <c r="AR338" s="279"/>
      <c r="AS338" s="279"/>
      <c r="AT338" s="279"/>
      <c r="AU338" s="279"/>
      <c r="AV338" s="279"/>
      <c r="AW338" s="279"/>
      <c r="AX338" s="279"/>
      <c r="AY338" s="279"/>
      <c r="AZ338" s="279"/>
      <c r="BA338" s="280"/>
      <c r="BB338" s="266"/>
      <c r="BD338" s="352"/>
      <c r="BE338" s="352"/>
      <c r="BF338" s="352"/>
      <c r="BG338" s="352"/>
      <c r="BH338" s="352"/>
      <c r="BI338" s="352"/>
      <c r="BJ338" s="352"/>
      <c r="BK338" s="352"/>
      <c r="BL338" s="352"/>
      <c r="BM338" s="352"/>
      <c r="BN338" s="352"/>
      <c r="BO338" s="352"/>
      <c r="BP338" s="352"/>
      <c r="BQ338" s="352"/>
      <c r="BR338" s="352"/>
      <c r="BS338" s="352"/>
      <c r="BT338" s="352"/>
      <c r="BU338" s="352"/>
      <c r="BV338" s="352"/>
      <c r="BW338" s="352"/>
      <c r="BX338" s="352"/>
      <c r="BY338" s="352"/>
      <c r="BZ338" s="352"/>
      <c r="CA338" s="352"/>
      <c r="CB338" s="352"/>
      <c r="CC338" s="352"/>
      <c r="CD338" s="352"/>
      <c r="CE338" s="352"/>
      <c r="CF338" s="352"/>
      <c r="CG338" s="352"/>
      <c r="CH338" s="352"/>
      <c r="CI338" s="352"/>
      <c r="CJ338" s="352"/>
      <c r="CK338" s="352"/>
      <c r="CL338" s="352"/>
      <c r="CM338" s="352"/>
      <c r="CN338" s="352"/>
      <c r="CO338" s="352"/>
      <c r="CP338" s="352"/>
      <c r="CQ338" s="352"/>
      <c r="CR338" s="352"/>
      <c r="CS338" s="352"/>
      <c r="CT338" s="352"/>
      <c r="CU338" s="352"/>
      <c r="CV338" s="352"/>
      <c r="CW338" s="352"/>
      <c r="CX338" s="352"/>
      <c r="CY338" s="352"/>
      <c r="CZ338" s="352"/>
      <c r="DA338" s="352"/>
      <c r="DC338" s="266">
        <f t="shared" si="29"/>
        <v>0</v>
      </c>
      <c r="DD338" s="302" t="str">
        <f t="shared" si="30"/>
        <v/>
      </c>
      <c r="DE338" s="328" t="str">
        <f>IF(D338&gt; 0,(COUNTIFS(FRACAS!$B$5:$B$9997, D$4, FRACAS!$D$5:$D$9997, "&lt;="&amp;D338)), "" )</f>
        <v/>
      </c>
      <c r="DF338" s="282" t="str">
        <f>IF(E338&gt; 0,(COUNTIFS(FRACAS!$B$5:$B$9997, E$4, FRACAS!$D$5:$D$9997, "&lt;="&amp;E338)), "" )</f>
        <v/>
      </c>
      <c r="DG338" s="282" t="str">
        <f>IF(F338&gt; 0,(COUNTIFS(FRACAS!$B$5:$B$9997, F$4, FRACAS!$D$5:$D$9997, "&lt;="&amp;F338)), "" )</f>
        <v/>
      </c>
      <c r="DH338" s="282" t="str">
        <f>IF(G338&gt; 0,(COUNTIFS(FRACAS!$B$5:$B$9997, G$4, FRACAS!$D$5:$D$9997, "&lt;="&amp;G338)), "" )</f>
        <v/>
      </c>
      <c r="DI338" s="282" t="str">
        <f>IF(H338&gt; 0,(COUNTIFS(FRACAS!$B$5:$B$9997, H$4, FRACAS!$D$5:$D$9997, "&lt;="&amp;H338)), "" )</f>
        <v/>
      </c>
      <c r="DJ338" s="282" t="str">
        <f>IF(I338&gt; 0,(COUNTIFS(FRACAS!$B$5:$B$9997, I$4, FRACAS!$D$5:$D$9997, "&lt;="&amp;I338)), "" )</f>
        <v/>
      </c>
      <c r="DK338" s="282" t="str">
        <f>IF(J338&gt; 0,(COUNTIFS(FRACAS!$B$5:$B$9997, J$4, FRACAS!$D$5:$D$9997, "&lt;="&amp;J338)), "" )</f>
        <v/>
      </c>
      <c r="DL338" s="282" t="str">
        <f>IF(K338&gt; 0,(COUNTIFS(FRACAS!$B$5:$B$9997, K$4, FRACAS!$D$5:$D$9997, "&lt;="&amp;K338)), "" )</f>
        <v/>
      </c>
      <c r="DM338" s="282" t="str">
        <f>IF(L338&gt; 0,(COUNTIFS(FRACAS!$B$5:$B$9997, L$4, FRACAS!$D$5:$D$9997, "&lt;="&amp;L338)), "" )</f>
        <v/>
      </c>
      <c r="DN338" s="282" t="str">
        <f>IF(M338&gt; 0,(COUNTIFS(FRACAS!$B$5:$B$9997, M$4, FRACAS!$D$5:$D$9997, "&lt;="&amp;M338)), "" )</f>
        <v/>
      </c>
      <c r="DO338" s="308"/>
      <c r="DP338" s="276"/>
      <c r="DQ338" s="276"/>
      <c r="DR338" s="276"/>
      <c r="DS338" s="276"/>
      <c r="DT338" s="276"/>
      <c r="DU338" s="276"/>
      <c r="DV338" s="276"/>
      <c r="DW338" s="276"/>
      <c r="DX338" s="276"/>
      <c r="DY338" s="276"/>
      <c r="DZ338" s="276"/>
      <c r="EA338" s="276"/>
      <c r="EB338" s="276"/>
      <c r="EC338" s="276"/>
      <c r="ED338" s="276"/>
      <c r="EE338" s="276"/>
      <c r="EF338" s="276"/>
      <c r="EG338" s="276"/>
      <c r="EH338" s="276"/>
      <c r="EI338" s="276"/>
      <c r="EJ338" s="276"/>
      <c r="EK338" s="276"/>
      <c r="EL338" s="276"/>
      <c r="EM338" s="276"/>
      <c r="EN338" s="276"/>
      <c r="EO338" s="276"/>
      <c r="EP338" s="276"/>
      <c r="EQ338" s="276"/>
      <c r="ER338" s="276"/>
      <c r="ES338" s="276"/>
      <c r="ET338" s="276"/>
      <c r="EU338" s="276"/>
      <c r="EV338" s="276"/>
      <c r="EW338" s="276"/>
      <c r="EX338" s="276"/>
      <c r="EY338" s="276"/>
      <c r="EZ338" s="276"/>
      <c r="FA338" s="276"/>
      <c r="FB338" s="277"/>
      <c r="JN338" s="310"/>
      <c r="JO338" s="309"/>
      <c r="JP338" s="309"/>
      <c r="JQ338" s="309"/>
      <c r="JR338" s="309"/>
      <c r="JS338" s="309"/>
      <c r="JT338" s="309"/>
      <c r="JU338" s="309"/>
      <c r="JV338" s="309"/>
      <c r="JW338" s="309"/>
      <c r="JX338" s="309"/>
      <c r="JY338" s="309"/>
      <c r="JZ338" s="309"/>
      <c r="KA338" s="309"/>
      <c r="KB338" s="309"/>
      <c r="KC338" s="309"/>
      <c r="KD338" s="309"/>
      <c r="KE338" s="309"/>
      <c r="KF338" s="309"/>
      <c r="KG338" s="309"/>
      <c r="KH338" s="309"/>
      <c r="KI338" s="309"/>
      <c r="KJ338" s="309"/>
      <c r="KK338" s="309"/>
      <c r="KL338" s="309"/>
      <c r="KM338" s="309"/>
      <c r="KN338" s="309"/>
      <c r="KO338" s="309"/>
      <c r="KP338" s="309"/>
      <c r="KQ338" s="309"/>
      <c r="KR338" s="309"/>
      <c r="KS338" s="309"/>
      <c r="KT338" s="309"/>
      <c r="KU338" s="309"/>
      <c r="KV338" s="309"/>
      <c r="KW338" s="309"/>
      <c r="KX338" s="309"/>
      <c r="KY338" s="309"/>
      <c r="KZ338" s="309"/>
      <c r="LA338" s="309"/>
      <c r="LC338" s="302" t="str">
        <f t="shared" si="32"/>
        <v/>
      </c>
      <c r="LD338" s="354" t="str" cm="1">
        <f t="array" ref="LD338">IFERROR(
    (((D338/FRACAS!$AY$1)*60))
    /
    (((D338/FRACAS!$AY$1)*60) + SUMPRODUCT((FRACAS!$B$5:$B$9997=D$4)*(FRACAS!$D$5:$D$9997&lt;=D338)*(IFERROR(FRACAS!$AM$5:$AM$9997,0)))
    ),"")</f>
        <v/>
      </c>
      <c r="LE338" s="354" t="str" cm="1">
        <f t="array" ref="LE338">IFERROR(
    (((E338/FRACAS!$AY$1)*60))
    /
    (((E338/FRACAS!$AY$1)*60) + SUMPRODUCT((FRACAS!$B$5:$B$9997=E$4)*(FRACAS!$D$5:$D$9997&lt;=E338)*(IFERROR(FRACAS!$AM$5:$AM$9997,0)))
    ),"")</f>
        <v/>
      </c>
      <c r="LF338" s="354" t="str" cm="1">
        <f t="array" ref="LF338">IFERROR(
    (((F338/FRACAS!$AY$1)*60))
    /
    (((F338/FRACAS!$AY$1)*60) + SUMPRODUCT((FRACAS!$B$5:$B$9997=F$4)*(FRACAS!$D$5:$D$9997&lt;=F338)*(IFERROR(FRACAS!$AM$5:$AM$9997,0)))
    ),"")</f>
        <v/>
      </c>
      <c r="LG338" s="354" t="str" cm="1">
        <f t="array" ref="LG338">IFERROR(
    (((G338/FRACAS!$AY$1)*60))
    /
    (((G338/FRACAS!$AY$1)*60) + SUMPRODUCT((FRACAS!$B$5:$B$9997=G$4)*(FRACAS!$D$5:$D$9997&lt;=G338)*(IFERROR(FRACAS!$AM$5:$AM$9997,0)))
    ),"")</f>
        <v/>
      </c>
      <c r="LH338" s="354" t="str" cm="1">
        <f t="array" ref="LH338">IFERROR(
    (((H338/FRACAS!$AY$1)*60))
    /
    (((H338/FRACAS!$AY$1)*60) + SUMPRODUCT((FRACAS!$B$5:$B$9997=H$4)*(FRACAS!$D$5:$D$9997&lt;=H338)*(IFERROR(FRACAS!$AM$5:$AM$9997,0)))
    ),"")</f>
        <v/>
      </c>
      <c r="LI338" s="354" t="str" cm="1">
        <f t="array" ref="LI338">IFERROR(
    (((I338/FRACAS!$AY$1)*60))
    /
    (((I338/FRACAS!$AY$1)*60) + SUMPRODUCT((FRACAS!$B$5:$B$9997=I$4)*(FRACAS!$D$5:$D$9997&lt;=I338)*(IFERROR(FRACAS!$AM$5:$AM$9997,0)))
    ),"")</f>
        <v/>
      </c>
      <c r="LJ338" s="354" t="str" cm="1">
        <f t="array" ref="LJ338">IFERROR(
    (((J338/FRACAS!$AY$1)*60))
    /
    (((J338/FRACAS!$AY$1)*60) + SUMPRODUCT((FRACAS!$B$5:$B$9997=J$4)*(FRACAS!$D$5:$D$9997&lt;=J338)*(IFERROR(FRACAS!$AM$5:$AM$9997,0)))
    ),"")</f>
        <v/>
      </c>
      <c r="LK338" s="354" t="str" cm="1">
        <f t="array" ref="LK338">IFERROR(
    (((K338/FRACAS!$AY$1)*60))
    /
    (((K338/FRACAS!$AY$1)*60) + SUMPRODUCT((FRACAS!$B$5:$B$9997=K$4)*(FRACAS!$D$5:$D$9997&lt;=K338)*(IFERROR(FRACAS!$AM$5:$AM$9997,0)))
    ),"")</f>
        <v/>
      </c>
      <c r="LL338" s="354" t="str" cm="1">
        <f t="array" ref="LL338">IFERROR(
    (((L338/FRACAS!$AY$1)*60))
    /
    (((L338/FRACAS!$AY$1)*60) + SUMPRODUCT((FRACAS!$B$5:$B$9997=L$4)*(FRACAS!$D$5:$D$9997&lt;=L338)*(IFERROR(FRACAS!$AM$5:$AM$9997,0)))
    ),"")</f>
        <v/>
      </c>
      <c r="LM338" s="354" t="str" cm="1">
        <f t="array" ref="LM338">IFERROR(
    (((M338/FRACAS!$AY$1)*60))
    /
    (((M338/FRACAS!$AY$1)*60) + SUMPRODUCT((FRACAS!$B$5:$B$9997=M$4)*(FRACAS!$D$5:$D$9997&lt;=M338)*(IFERROR(FRACAS!$AM$5:$AM$9997,0)))
    ),"")</f>
        <v/>
      </c>
      <c r="LN338" s="308"/>
      <c r="LO338" s="276"/>
      <c r="LP338" s="276"/>
      <c r="LQ338" s="276"/>
      <c r="LR338" s="276"/>
      <c r="LS338" s="276"/>
      <c r="LT338" s="276"/>
      <c r="LU338" s="276"/>
      <c r="LV338" s="276"/>
      <c r="LW338" s="276"/>
      <c r="LX338" s="276"/>
      <c r="LY338" s="276"/>
      <c r="LZ338" s="276"/>
      <c r="MA338" s="276"/>
      <c r="MB338" s="276"/>
      <c r="MC338" s="276"/>
      <c r="MD338" s="276"/>
      <c r="ME338" s="276"/>
      <c r="MF338" s="276"/>
      <c r="MG338" s="276"/>
      <c r="MH338" s="276"/>
      <c r="MI338" s="276"/>
      <c r="MJ338" s="276"/>
      <c r="MK338" s="276"/>
      <c r="ML338" s="276"/>
      <c r="MM338" s="276"/>
      <c r="MN338" s="276"/>
      <c r="MO338" s="276"/>
      <c r="MP338" s="276"/>
      <c r="MQ338" s="276"/>
      <c r="MR338" s="276"/>
      <c r="MS338" s="276"/>
      <c r="MT338" s="276"/>
      <c r="MU338" s="276"/>
      <c r="MV338" s="276"/>
      <c r="MW338" s="276"/>
      <c r="MX338" s="276"/>
      <c r="MY338" s="276"/>
      <c r="MZ338" s="276"/>
      <c r="NA338" s="277"/>
      <c r="ND338" s="345">
        <f t="shared" si="33"/>
        <v>0</v>
      </c>
      <c r="NE338" s="346" t="str">
        <f t="shared" si="31"/>
        <v/>
      </c>
      <c r="NF338" s="347" t="str" cm="1">
        <f t="array" ref="NF338">IF($ND338=0,"",(IFERROR( (IFERROR($ND338/FRACAS!$AY$1*60,0) - SUMPRODUCT( (FRACAS!$K$5:$K$9999=NF$2) * IFERROR(FRACAS!$AN$5:$AN$9999,0) ) ) / IFERROR($ND338/FRACAS!$AY$1*60,0), 1 )))</f>
        <v/>
      </c>
      <c r="NG338" s="347" t="str" cm="1">
        <f t="array" ref="NG338">IF($ND338=0,"",(IFERROR( (IFERROR($ND338/FRACAS!$AY$1*60,0) - SUMPRODUCT( (FRACAS!$K$5:$K$9999=NG$2) * IFERROR(FRACAS!$AN$5:$AN$9999,0) ) ) / IFERROR($ND338/FRACAS!$AY$1*60,0), 1 )))</f>
        <v/>
      </c>
      <c r="NH338" s="347" t="str" cm="1">
        <f t="array" ref="NH338">IF($ND338=0,"",(IFERROR( (IFERROR($ND338/FRACAS!$AY$1*60,0) - SUMPRODUCT( (FRACAS!$K$5:$K$9999=NH$2) * IFERROR(FRACAS!$AN$5:$AN$9999,0) ) ) / IFERROR($ND338/FRACAS!$AY$1*60,0), 1 )))</f>
        <v/>
      </c>
      <c r="NI338" s="347" t="str" cm="1">
        <f t="array" ref="NI338">IF($ND338=0,"",(IFERROR( (IFERROR($ND338/FRACAS!$AY$1*60,0) - SUMPRODUCT( (FRACAS!$K$5:$K$9999=NI$2) * IFERROR(FRACAS!$AN$5:$AN$9999,0) ) ) / IFERROR($ND338/FRACAS!$AY$1*60,0), 1 )))</f>
        <v/>
      </c>
      <c r="NJ338" s="347" t="str" cm="1">
        <f t="array" ref="NJ338">IF($ND338=0,"",(IFERROR( (IFERROR($ND338/FRACAS!$AY$1*60,0) - SUMPRODUCT( (FRACAS!$K$5:$K$9999=NJ$2) * IFERROR(FRACAS!$AN$5:$AN$9999,0) ) ) / IFERROR($ND338/FRACAS!$AY$1*60,0), 1 )))</f>
        <v/>
      </c>
      <c r="NK338" s="347" t="str" cm="1">
        <f t="array" ref="NK338">IF($ND338=0,"",(IFERROR( (IFERROR($ND338/FRACAS!$AY$1*60,0) - SUMPRODUCT( (FRACAS!$K$5:$K$9999=NK$2) * IFERROR(FRACAS!$AN$5:$AN$9999,0) ) ) / IFERROR($ND338/FRACAS!$AY$1*60,0), 1 )))</f>
        <v/>
      </c>
      <c r="NL338" s="347" t="str" cm="1">
        <f t="array" ref="NL338">IF($ND338=0,"",(IFERROR( (IFERROR($ND338/FRACAS!$AY$1*60,0) - SUMPRODUCT( (FRACAS!$K$5:$K$9999=NL$2) * IFERROR(FRACAS!$AN$5:$AN$9999,0) ) ) / IFERROR($ND338/FRACAS!$AY$1*60,0), 1 )))</f>
        <v/>
      </c>
      <c r="NM338" s="347" t="str" cm="1">
        <f t="array" ref="NM338">IF($ND338=0,"",(IFERROR( (IFERROR($ND338/FRACAS!$AY$1*60,0) - SUMPRODUCT( (FRACAS!$K$5:$K$9999=NM$2) * IFERROR(FRACAS!$AN$5:$AN$9999,0) ) ) / IFERROR($ND338/FRACAS!$AY$1*60,0), 1 )))</f>
        <v/>
      </c>
      <c r="NN338" s="347" t="str" cm="1">
        <f t="array" ref="NN338">IF($ND338=0,"",(IFERROR( (IFERROR($ND338/FRACAS!$AY$1*60,0) - SUMPRODUCT( (FRACAS!$K$5:$K$9999=NN$2) * IFERROR(FRACAS!$AN$5:$AN$9999,0) ) ) / IFERROR($ND338/FRACAS!$AY$1*60,0), 1 )))</f>
        <v/>
      </c>
      <c r="NO338" s="347" t="str" cm="1">
        <f t="array" ref="NO338">IF($ND338=0,"",(IFERROR( (IFERROR($ND338/FRACAS!$AY$1*60,0) - SUMPRODUCT( (FRACAS!$K$5:$K$9999=NO$2) * IFERROR(FRACAS!$AN$5:$AN$9999,0) ) ) / IFERROR($ND338/FRACAS!$AY$1*60,0), 1 )))</f>
        <v/>
      </c>
      <c r="NP338" s="347" t="str" cm="1">
        <f t="array" ref="NP338">IF($ND338=0,"",(IFERROR( (IFERROR($ND338/FRACAS!$AY$1*60,0) - SUMPRODUCT( (FRACAS!$K$5:$K$9999=NP$2) * IFERROR(FRACAS!$AN$5:$AN$9999,0) ) ) / IFERROR($ND338/FRACAS!$AY$1*60,0), 1 )))</f>
        <v/>
      </c>
      <c r="NQ338" s="347" t="str" cm="1">
        <f t="array" ref="NQ338">IF($ND338=0,"",(IFERROR( (IFERROR($ND338/FRACAS!$AY$1*60,0) - SUMPRODUCT( (FRACAS!$K$5:$K$9999=NQ$2) * IFERROR(FRACAS!$AN$5:$AN$9999,0) ) ) / IFERROR($ND338/FRACAS!$AY$1*60,0), 1 )))</f>
        <v/>
      </c>
      <c r="NR338" s="347" t="str" cm="1">
        <f t="array" ref="NR338">IF($ND338=0,"",(IFERROR( (IFERROR($ND338/FRACAS!$AY$1*60,0) - SUMPRODUCT( (FRACAS!$K$5:$K$9999=NR$2) * IFERROR(FRACAS!$AN$5:$AN$9999,0) ) ) / IFERROR($ND338/FRACAS!$AY$1*60,0), 1 )))</f>
        <v/>
      </c>
      <c r="NS338" s="347" t="str" cm="1">
        <f t="array" ref="NS338">IF($ND338=0,"",(IFERROR( (IFERROR($ND338/FRACAS!$AY$1*60,0) - SUMPRODUCT( (FRACAS!$K$5:$K$9999=NS$2) * IFERROR(FRACAS!$AN$5:$AN$9999,0) ) ) / IFERROR($ND338/FRACAS!$AY$1*60,0), 1 )))</f>
        <v/>
      </c>
      <c r="NT338" s="347" t="str" cm="1">
        <f t="array" ref="NT338">IF($ND338=0,"",(IFERROR( (IFERROR($ND338/FRACAS!$AY$1*60,0) - SUMPRODUCT( (FRACAS!$K$5:$K$9999=NT$2) * IFERROR(FRACAS!$AN$5:$AN$9999,0) ) ) / IFERROR($ND338/FRACAS!$AY$1*60,0), 1 )))</f>
        <v/>
      </c>
      <c r="NU338" s="347" t="str" cm="1">
        <f t="array" ref="NU338">IF($ND338=0,"",(IFERROR( (IFERROR($ND338/FRACAS!$AY$1*60,0) - SUMPRODUCT( (FRACAS!$K$5:$K$9999=NU$2) * IFERROR(FRACAS!$AN$5:$AN$9999,0) ) ) / IFERROR($ND338/FRACAS!$AY$1*60,0), 1 )))</f>
        <v/>
      </c>
      <c r="NV338" s="347" t="str" cm="1">
        <f t="array" ref="NV338">IF($ND338=0,"",(IFERROR( (IFERROR($ND338/FRACAS!$AY$1*60,0) - SUMPRODUCT( (FRACAS!$K$5:$K$9999=NV$2) * IFERROR(FRACAS!$AN$5:$AN$9999,0) ) ) / IFERROR($ND338/FRACAS!$AY$1*60,0), 1 )))</f>
        <v/>
      </c>
      <c r="NW338" s="347" t="str" cm="1">
        <f t="array" ref="NW338">IF($ND338=0,"",(IFERROR( (IFERROR($ND338/FRACAS!$AY$1*60,0) - SUMPRODUCT( (FRACAS!$K$5:$K$9999=NW$2) * IFERROR(FRACAS!$AN$5:$AN$9999,0) ) ) / IFERROR($ND338/FRACAS!$AY$1*60,0), 1 )))</f>
        <v/>
      </c>
      <c r="NX338" s="347" t="str" cm="1">
        <f t="array" ref="NX338">IF($ND338=0,"",(IFERROR( (IFERROR($ND338/FRACAS!$AY$1*60,0) - SUMPRODUCT( (FRACAS!$K$5:$K$9999=NX$2) * IFERROR(FRACAS!$AN$5:$AN$9999,0) ) ) / IFERROR($ND338/FRACAS!$AY$1*60,0), 1 )))</f>
        <v/>
      </c>
      <c r="NY338" s="347" t="str" cm="1">
        <f t="array" ref="NY338">IF($ND338=0,"",(IFERROR( (IFERROR($ND338/FRACAS!$AY$1*60,0) - SUMPRODUCT( (FRACAS!$K$5:$K$9999=NY$2) * IFERROR(FRACAS!$AN$5:$AN$9999,0) ) ) / IFERROR($ND338/FRACAS!$AY$1*60,0), 1 )))</f>
        <v/>
      </c>
      <c r="NZ338" s="347" t="str" cm="1">
        <f t="array" ref="NZ338">IF($ND338=0,"",(IFERROR( (IFERROR($ND338/FRACAS!$AY$1*60,0) - SUMPRODUCT( (FRACAS!$K$5:$K$9999=NZ$2) * IFERROR(FRACAS!$AN$5:$AN$9999,0) ) ) / IFERROR($ND338/FRACAS!$AY$1*60,0), 1 )))</f>
        <v/>
      </c>
      <c r="OA338" s="347" t="str" cm="1">
        <f t="array" ref="OA338">IF($ND338=0,"",(IFERROR( (IFERROR($ND338/FRACAS!$AY$1*60,0) - SUMPRODUCT( (FRACAS!$K$5:$K$9999=OA$2) * IFERROR(FRACAS!$AN$5:$AN$9999,0) ) ) / IFERROR($ND338/FRACAS!$AY$1*60,0), 1 )))</f>
        <v/>
      </c>
      <c r="OB338" s="347" t="str" cm="1">
        <f t="array" ref="OB338">IF($ND338=0,"",(IFERROR( (IFERROR($ND338/FRACAS!$AY$1*60,0) - SUMPRODUCT( (FRACAS!$K$5:$K$9999=OB$2) * IFERROR(FRACAS!$AN$5:$AN$9999,0) ) ) / IFERROR($ND338/FRACAS!$AY$1*60,0), 1 )))</f>
        <v/>
      </c>
      <c r="OC338" s="347" t="str" cm="1">
        <f t="array" ref="OC338">IF($ND338=0,"",(IFERROR( (IFERROR($ND338/FRACAS!$AY$1*60,0) - SUMPRODUCT( (FRACAS!$K$5:$K$9999=OC$2) * IFERROR(FRACAS!$AN$5:$AN$9999,0) ) ) / IFERROR($ND338/FRACAS!$AY$1*60,0), 1 )))</f>
        <v/>
      </c>
      <c r="OD338" s="347" t="str" cm="1">
        <f t="array" ref="OD338">IF($ND338=0,"",(IFERROR( (IFERROR($ND338/FRACAS!$AY$1*60,0) - SUMPRODUCT( (FRACAS!$K$5:$K$9999=OD$2) * IFERROR(FRACAS!$AN$5:$AN$9999,0) ) ) / IFERROR($ND338/FRACAS!$AY$1*60,0), 1 )))</f>
        <v/>
      </c>
      <c r="OE338" s="347" t="str" cm="1">
        <f t="array" ref="OE338">IF($ND338=0,"",(IFERROR( (IFERROR($ND338/FRACAS!$AY$1*60,0) - SUMPRODUCT( (FRACAS!$K$5:$K$9999=OE$2) * IFERROR(FRACAS!$AN$5:$AN$9999,0) ) ) / IFERROR($ND338/FRACAS!$AY$1*60,0), 1 )))</f>
        <v/>
      </c>
      <c r="OF338" s="347" t="str" cm="1">
        <f t="array" ref="OF338">IF($ND338=0,"",(IFERROR( (IFERROR($ND338/FRACAS!$AY$1*60,0) - SUMPRODUCT( (FRACAS!$K$5:$K$9999=OF$2) * IFERROR(FRACAS!$AN$5:$AN$9999,0) ) ) / IFERROR($ND338/FRACAS!$AY$1*60,0), 1 )))</f>
        <v/>
      </c>
      <c r="OG338" s="347" t="str" cm="1">
        <f t="array" ref="OG338">IF($ND338=0,"",(IFERROR( (IFERROR($ND338/FRACAS!$AY$1*60,0) - SUMPRODUCT( (FRACAS!$K$5:$K$9999=OG$2) * IFERROR(FRACAS!$AN$5:$AN$9999,0) ) ) / IFERROR($ND338/FRACAS!$AY$1*60,0), 1 )))</f>
        <v/>
      </c>
      <c r="OH338" s="347" t="str" cm="1">
        <f t="array" ref="OH338">IF($ND338=0,"",(IFERROR( (IFERROR($ND338/FRACAS!$AY$1*60,0) - SUMPRODUCT( (FRACAS!$K$5:$K$9999=OH$2) * IFERROR(FRACAS!$AN$5:$AN$9999,0) ) ) / IFERROR($ND338/FRACAS!$AY$1*60,0), 1 )))</f>
        <v/>
      </c>
      <c r="OI338" s="347" t="str" cm="1">
        <f t="array" ref="OI338">IF($ND338=0,"",(IFERROR( (IFERROR($ND338/FRACAS!$AY$1*60,0) - SUMPRODUCT( (FRACAS!$K$5:$K$9999=OI$2) * IFERROR(FRACAS!$AN$5:$AN$9999,0) ) ) / IFERROR($ND338/FRACAS!$AY$1*60,0), 1 )))</f>
        <v/>
      </c>
      <c r="OJ338" s="347" t="str" cm="1">
        <f t="array" ref="OJ338">IF($ND338=0,"",(IFERROR( (IFERROR($ND338/FRACAS!$AY$1*60,0) - SUMPRODUCT( (FRACAS!$K$5:$K$9999=OJ$2) * IFERROR(FRACAS!$AN$5:$AN$9999,0) ) ) / IFERROR($ND338/FRACAS!$AY$1*60,0), 1 )))</f>
        <v/>
      </c>
      <c r="OK338" s="347" t="str" cm="1">
        <f t="array" ref="OK338">IF($ND338=0,"",(IFERROR( (IFERROR($ND338/FRACAS!$AY$1*60,0) - SUMPRODUCT( (FRACAS!$K$5:$K$9999=OK$2) * IFERROR(FRACAS!$AN$5:$AN$9999,0) ) ) / IFERROR($ND338/FRACAS!$AY$1*60,0), 1 )))</f>
        <v/>
      </c>
      <c r="OL338" s="347" t="str" cm="1">
        <f t="array" ref="OL338">IF($ND338=0,"",(IFERROR( (IFERROR($ND338/FRACAS!$AY$1*60,0) - SUMPRODUCT( (FRACAS!$K$5:$K$9999=OL$2) * IFERROR(FRACAS!$AN$5:$AN$9999,0) ) ) / IFERROR($ND338/FRACAS!$AY$1*60,0), 1 )))</f>
        <v/>
      </c>
      <c r="OM338" s="347" t="str" cm="1">
        <f t="array" ref="OM338">IF($ND338=0,"",(IFERROR( (IFERROR($ND338/FRACAS!$AY$1*60,0) - SUMPRODUCT( (FRACAS!$K$5:$K$9999=OM$2) * IFERROR(FRACAS!$AN$5:$AN$9999,0) ) ) / IFERROR($ND338/FRACAS!$AY$1*60,0), 1 )))</f>
        <v/>
      </c>
      <c r="ON338" s="347" t="str" cm="1">
        <f t="array" ref="ON338">IF($ND338=0,"",(IFERROR( (IFERROR($ND338/FRACAS!$AY$1*60,0) - SUMPRODUCT( (FRACAS!$K$5:$K$9999=ON$2) * IFERROR(FRACAS!$AN$5:$AN$9999,0) ) ) / IFERROR($ND338/FRACAS!$AY$1*60,0), 1 )))</f>
        <v/>
      </c>
    </row>
    <row r="339" spans="2:404" ht="15" customHeight="1">
      <c r="B339" s="301" t="s">
        <v>237</v>
      </c>
      <c r="C339" s="302">
        <v>47599</v>
      </c>
      <c r="D339" s="279"/>
      <c r="E339" s="279"/>
      <c r="F339" s="279"/>
      <c r="G339" s="279"/>
      <c r="H339" s="279"/>
      <c r="I339" s="279"/>
      <c r="J339" s="279"/>
      <c r="K339" s="279"/>
      <c r="L339" s="279"/>
      <c r="M339" s="280"/>
      <c r="N339" s="305"/>
      <c r="O339" s="279"/>
      <c r="P339" s="279"/>
      <c r="Q339" s="279"/>
      <c r="R339" s="279"/>
      <c r="S339" s="279"/>
      <c r="T339" s="279"/>
      <c r="U339" s="279"/>
      <c r="V339" s="279"/>
      <c r="W339" s="279"/>
      <c r="X339" s="279"/>
      <c r="Y339" s="279"/>
      <c r="Z339" s="279"/>
      <c r="AA339" s="279"/>
      <c r="AB339" s="279"/>
      <c r="AC339" s="279"/>
      <c r="AD339" s="279"/>
      <c r="AE339" s="279"/>
      <c r="AF339" s="279"/>
      <c r="AG339" s="279"/>
      <c r="AH339" s="279"/>
      <c r="AI339" s="279"/>
      <c r="AJ339" s="279"/>
      <c r="AK339" s="279"/>
      <c r="AL339" s="279"/>
      <c r="AM339" s="279"/>
      <c r="AN339" s="279"/>
      <c r="AO339" s="279"/>
      <c r="AP339" s="279"/>
      <c r="AQ339" s="279"/>
      <c r="AR339" s="279"/>
      <c r="AS339" s="279"/>
      <c r="AT339" s="279"/>
      <c r="AU339" s="279"/>
      <c r="AV339" s="279"/>
      <c r="AW339" s="279"/>
      <c r="AX339" s="279"/>
      <c r="AY339" s="279"/>
      <c r="AZ339" s="279"/>
      <c r="BA339" s="280"/>
      <c r="BB339" s="266"/>
      <c r="BD339" s="352"/>
      <c r="BE339" s="352"/>
      <c r="BF339" s="352"/>
      <c r="BG339" s="352"/>
      <c r="BH339" s="352"/>
      <c r="BI339" s="352"/>
      <c r="BJ339" s="352"/>
      <c r="BK339" s="352"/>
      <c r="BL339" s="352"/>
      <c r="BM339" s="352"/>
      <c r="BN339" s="352"/>
      <c r="BO339" s="352"/>
      <c r="BP339" s="352"/>
      <c r="BQ339" s="352"/>
      <c r="BR339" s="352"/>
      <c r="BS339" s="352"/>
      <c r="BT339" s="352"/>
      <c r="BU339" s="352"/>
      <c r="BV339" s="352"/>
      <c r="BW339" s="352"/>
      <c r="BX339" s="352"/>
      <c r="BY339" s="352"/>
      <c r="BZ339" s="352"/>
      <c r="CA339" s="352"/>
      <c r="CB339" s="352"/>
      <c r="CC339" s="352"/>
      <c r="CD339" s="352"/>
      <c r="CE339" s="352"/>
      <c r="CF339" s="352"/>
      <c r="CG339" s="352"/>
      <c r="CH339" s="352"/>
      <c r="CI339" s="352"/>
      <c r="CJ339" s="352"/>
      <c r="CK339" s="352"/>
      <c r="CL339" s="352"/>
      <c r="CM339" s="352"/>
      <c r="CN339" s="352"/>
      <c r="CO339" s="352"/>
      <c r="CP339" s="352"/>
      <c r="CQ339" s="352"/>
      <c r="CR339" s="352"/>
      <c r="CS339" s="352"/>
      <c r="CT339" s="352"/>
      <c r="CU339" s="352"/>
      <c r="CV339" s="352"/>
      <c r="CW339" s="352"/>
      <c r="CX339" s="352"/>
      <c r="CY339" s="352"/>
      <c r="CZ339" s="352"/>
      <c r="DA339" s="352"/>
      <c r="DC339" s="266">
        <f t="shared" si="29"/>
        <v>0</v>
      </c>
      <c r="DD339" s="302" t="str">
        <f t="shared" si="30"/>
        <v/>
      </c>
      <c r="DE339" s="328" t="str">
        <f>IF(D339&gt; 0,(COUNTIFS(FRACAS!$B$5:$B$9997, D$4, FRACAS!$D$5:$D$9997, "&lt;="&amp;D339)), "" )</f>
        <v/>
      </c>
      <c r="DF339" s="282" t="str">
        <f>IF(E339&gt; 0,(COUNTIFS(FRACAS!$B$5:$B$9997, E$4, FRACAS!$D$5:$D$9997, "&lt;="&amp;E339)), "" )</f>
        <v/>
      </c>
      <c r="DG339" s="282" t="str">
        <f>IF(F339&gt; 0,(COUNTIFS(FRACAS!$B$5:$B$9997, F$4, FRACAS!$D$5:$D$9997, "&lt;="&amp;F339)), "" )</f>
        <v/>
      </c>
      <c r="DH339" s="282" t="str">
        <f>IF(G339&gt; 0,(COUNTIFS(FRACAS!$B$5:$B$9997, G$4, FRACAS!$D$5:$D$9997, "&lt;="&amp;G339)), "" )</f>
        <v/>
      </c>
      <c r="DI339" s="282" t="str">
        <f>IF(H339&gt; 0,(COUNTIFS(FRACAS!$B$5:$B$9997, H$4, FRACAS!$D$5:$D$9997, "&lt;="&amp;H339)), "" )</f>
        <v/>
      </c>
      <c r="DJ339" s="282" t="str">
        <f>IF(I339&gt; 0,(COUNTIFS(FRACAS!$B$5:$B$9997, I$4, FRACAS!$D$5:$D$9997, "&lt;="&amp;I339)), "" )</f>
        <v/>
      </c>
      <c r="DK339" s="282" t="str">
        <f>IF(J339&gt; 0,(COUNTIFS(FRACAS!$B$5:$B$9997, J$4, FRACAS!$D$5:$D$9997, "&lt;="&amp;J339)), "" )</f>
        <v/>
      </c>
      <c r="DL339" s="282" t="str">
        <f>IF(K339&gt; 0,(COUNTIFS(FRACAS!$B$5:$B$9997, K$4, FRACAS!$D$5:$D$9997, "&lt;="&amp;K339)), "" )</f>
        <v/>
      </c>
      <c r="DM339" s="282" t="str">
        <f>IF(L339&gt; 0,(COUNTIFS(FRACAS!$B$5:$B$9997, L$4, FRACAS!$D$5:$D$9997, "&lt;="&amp;L339)), "" )</f>
        <v/>
      </c>
      <c r="DN339" s="282" t="str">
        <f>IF(M339&gt; 0,(COUNTIFS(FRACAS!$B$5:$B$9997, M$4, FRACAS!$D$5:$D$9997, "&lt;="&amp;M339)), "" )</f>
        <v/>
      </c>
      <c r="DO339" s="308"/>
      <c r="DP339" s="276"/>
      <c r="DQ339" s="276"/>
      <c r="DR339" s="276"/>
      <c r="DS339" s="276"/>
      <c r="DT339" s="276"/>
      <c r="DU339" s="276"/>
      <c r="DV339" s="276"/>
      <c r="DW339" s="276"/>
      <c r="DX339" s="276"/>
      <c r="DY339" s="276"/>
      <c r="DZ339" s="276"/>
      <c r="EA339" s="276"/>
      <c r="EB339" s="276"/>
      <c r="EC339" s="276"/>
      <c r="ED339" s="276"/>
      <c r="EE339" s="276"/>
      <c r="EF339" s="276"/>
      <c r="EG339" s="276"/>
      <c r="EH339" s="276"/>
      <c r="EI339" s="276"/>
      <c r="EJ339" s="276"/>
      <c r="EK339" s="276"/>
      <c r="EL339" s="276"/>
      <c r="EM339" s="276"/>
      <c r="EN339" s="276"/>
      <c r="EO339" s="276"/>
      <c r="EP339" s="276"/>
      <c r="EQ339" s="276"/>
      <c r="ER339" s="276"/>
      <c r="ES339" s="276"/>
      <c r="ET339" s="276"/>
      <c r="EU339" s="276"/>
      <c r="EV339" s="276"/>
      <c r="EW339" s="276"/>
      <c r="EX339" s="276"/>
      <c r="EY339" s="276"/>
      <c r="EZ339" s="276"/>
      <c r="FA339" s="276"/>
      <c r="FB339" s="277"/>
      <c r="JN339" s="310"/>
      <c r="JO339" s="309"/>
      <c r="JP339" s="309"/>
      <c r="JQ339" s="309"/>
      <c r="JR339" s="309"/>
      <c r="JS339" s="309"/>
      <c r="JT339" s="309"/>
      <c r="JU339" s="309"/>
      <c r="JV339" s="309"/>
      <c r="JW339" s="309"/>
      <c r="JX339" s="309"/>
      <c r="JY339" s="309"/>
      <c r="JZ339" s="309"/>
      <c r="KA339" s="309"/>
      <c r="KB339" s="309"/>
      <c r="KC339" s="309"/>
      <c r="KD339" s="309"/>
      <c r="KE339" s="309"/>
      <c r="KF339" s="309"/>
      <c r="KG339" s="309"/>
      <c r="KH339" s="309"/>
      <c r="KI339" s="309"/>
      <c r="KJ339" s="309"/>
      <c r="KK339" s="309"/>
      <c r="KL339" s="309"/>
      <c r="KM339" s="309"/>
      <c r="KN339" s="309"/>
      <c r="KO339" s="309"/>
      <c r="KP339" s="309"/>
      <c r="KQ339" s="309"/>
      <c r="KR339" s="309"/>
      <c r="KS339" s="309"/>
      <c r="KT339" s="309"/>
      <c r="KU339" s="309"/>
      <c r="KV339" s="309"/>
      <c r="KW339" s="309"/>
      <c r="KX339" s="309"/>
      <c r="KY339" s="309"/>
      <c r="KZ339" s="309"/>
      <c r="LA339" s="309"/>
      <c r="LC339" s="302" t="str">
        <f t="shared" si="32"/>
        <v/>
      </c>
      <c r="LD339" s="354" t="str" cm="1">
        <f t="array" ref="LD339">IFERROR(
    (((D339/FRACAS!$AY$1)*60))
    /
    (((D339/FRACAS!$AY$1)*60) + SUMPRODUCT((FRACAS!$B$5:$B$9997=D$4)*(FRACAS!$D$5:$D$9997&lt;=D339)*(IFERROR(FRACAS!$AM$5:$AM$9997,0)))
    ),"")</f>
        <v/>
      </c>
      <c r="LE339" s="354" t="str" cm="1">
        <f t="array" ref="LE339">IFERROR(
    (((E339/FRACAS!$AY$1)*60))
    /
    (((E339/FRACAS!$AY$1)*60) + SUMPRODUCT((FRACAS!$B$5:$B$9997=E$4)*(FRACAS!$D$5:$D$9997&lt;=E339)*(IFERROR(FRACAS!$AM$5:$AM$9997,0)))
    ),"")</f>
        <v/>
      </c>
      <c r="LF339" s="354" t="str" cm="1">
        <f t="array" ref="LF339">IFERROR(
    (((F339/FRACAS!$AY$1)*60))
    /
    (((F339/FRACAS!$AY$1)*60) + SUMPRODUCT((FRACAS!$B$5:$B$9997=F$4)*(FRACAS!$D$5:$D$9997&lt;=F339)*(IFERROR(FRACAS!$AM$5:$AM$9997,0)))
    ),"")</f>
        <v/>
      </c>
      <c r="LG339" s="354" t="str" cm="1">
        <f t="array" ref="LG339">IFERROR(
    (((G339/FRACAS!$AY$1)*60))
    /
    (((G339/FRACAS!$AY$1)*60) + SUMPRODUCT((FRACAS!$B$5:$B$9997=G$4)*(FRACAS!$D$5:$D$9997&lt;=G339)*(IFERROR(FRACAS!$AM$5:$AM$9997,0)))
    ),"")</f>
        <v/>
      </c>
      <c r="LH339" s="354" t="str" cm="1">
        <f t="array" ref="LH339">IFERROR(
    (((H339/FRACAS!$AY$1)*60))
    /
    (((H339/FRACAS!$AY$1)*60) + SUMPRODUCT((FRACAS!$B$5:$B$9997=H$4)*(FRACAS!$D$5:$D$9997&lt;=H339)*(IFERROR(FRACAS!$AM$5:$AM$9997,0)))
    ),"")</f>
        <v/>
      </c>
      <c r="LI339" s="354" t="str" cm="1">
        <f t="array" ref="LI339">IFERROR(
    (((I339/FRACAS!$AY$1)*60))
    /
    (((I339/FRACAS!$AY$1)*60) + SUMPRODUCT((FRACAS!$B$5:$B$9997=I$4)*(FRACAS!$D$5:$D$9997&lt;=I339)*(IFERROR(FRACAS!$AM$5:$AM$9997,0)))
    ),"")</f>
        <v/>
      </c>
      <c r="LJ339" s="354" t="str" cm="1">
        <f t="array" ref="LJ339">IFERROR(
    (((J339/FRACAS!$AY$1)*60))
    /
    (((J339/FRACAS!$AY$1)*60) + SUMPRODUCT((FRACAS!$B$5:$B$9997=J$4)*(FRACAS!$D$5:$D$9997&lt;=J339)*(IFERROR(FRACAS!$AM$5:$AM$9997,0)))
    ),"")</f>
        <v/>
      </c>
      <c r="LK339" s="354" t="str" cm="1">
        <f t="array" ref="LK339">IFERROR(
    (((K339/FRACAS!$AY$1)*60))
    /
    (((K339/FRACAS!$AY$1)*60) + SUMPRODUCT((FRACAS!$B$5:$B$9997=K$4)*(FRACAS!$D$5:$D$9997&lt;=K339)*(IFERROR(FRACAS!$AM$5:$AM$9997,0)))
    ),"")</f>
        <v/>
      </c>
      <c r="LL339" s="354" t="str" cm="1">
        <f t="array" ref="LL339">IFERROR(
    (((L339/FRACAS!$AY$1)*60))
    /
    (((L339/FRACAS!$AY$1)*60) + SUMPRODUCT((FRACAS!$B$5:$B$9997=L$4)*(FRACAS!$D$5:$D$9997&lt;=L339)*(IFERROR(FRACAS!$AM$5:$AM$9997,0)))
    ),"")</f>
        <v/>
      </c>
      <c r="LM339" s="354" t="str" cm="1">
        <f t="array" ref="LM339">IFERROR(
    (((M339/FRACAS!$AY$1)*60))
    /
    (((M339/FRACAS!$AY$1)*60) + SUMPRODUCT((FRACAS!$B$5:$B$9997=M$4)*(FRACAS!$D$5:$D$9997&lt;=M339)*(IFERROR(FRACAS!$AM$5:$AM$9997,0)))
    ),"")</f>
        <v/>
      </c>
      <c r="LN339" s="308"/>
      <c r="LO339" s="276"/>
      <c r="LP339" s="276"/>
      <c r="LQ339" s="276"/>
      <c r="LR339" s="276"/>
      <c r="LS339" s="276"/>
      <c r="LT339" s="276"/>
      <c r="LU339" s="276"/>
      <c r="LV339" s="276"/>
      <c r="LW339" s="276"/>
      <c r="LX339" s="276"/>
      <c r="LY339" s="276"/>
      <c r="LZ339" s="276"/>
      <c r="MA339" s="276"/>
      <c r="MB339" s="276"/>
      <c r="MC339" s="276"/>
      <c r="MD339" s="276"/>
      <c r="ME339" s="276"/>
      <c r="MF339" s="276"/>
      <c r="MG339" s="276"/>
      <c r="MH339" s="276"/>
      <c r="MI339" s="276"/>
      <c r="MJ339" s="276"/>
      <c r="MK339" s="276"/>
      <c r="ML339" s="276"/>
      <c r="MM339" s="276"/>
      <c r="MN339" s="276"/>
      <c r="MO339" s="276"/>
      <c r="MP339" s="276"/>
      <c r="MQ339" s="276"/>
      <c r="MR339" s="276"/>
      <c r="MS339" s="276"/>
      <c r="MT339" s="276"/>
      <c r="MU339" s="276"/>
      <c r="MV339" s="276"/>
      <c r="MW339" s="276"/>
      <c r="MX339" s="276"/>
      <c r="MY339" s="276"/>
      <c r="MZ339" s="276"/>
      <c r="NA339" s="277"/>
      <c r="ND339" s="345">
        <f t="shared" si="33"/>
        <v>0</v>
      </c>
      <c r="NE339" s="346" t="str">
        <f t="shared" si="31"/>
        <v/>
      </c>
      <c r="NF339" s="347" t="str" cm="1">
        <f t="array" ref="NF339">IF($ND339=0,"",(IFERROR( (IFERROR($ND339/FRACAS!$AY$1*60,0) - SUMPRODUCT( (FRACAS!$K$5:$K$9999=NF$2) * IFERROR(FRACAS!$AN$5:$AN$9999,0) ) ) / IFERROR($ND339/FRACAS!$AY$1*60,0), 1 )))</f>
        <v/>
      </c>
      <c r="NG339" s="347" t="str" cm="1">
        <f t="array" ref="NG339">IF($ND339=0,"",(IFERROR( (IFERROR($ND339/FRACAS!$AY$1*60,0) - SUMPRODUCT( (FRACAS!$K$5:$K$9999=NG$2) * IFERROR(FRACAS!$AN$5:$AN$9999,0) ) ) / IFERROR($ND339/FRACAS!$AY$1*60,0), 1 )))</f>
        <v/>
      </c>
      <c r="NH339" s="347" t="str" cm="1">
        <f t="array" ref="NH339">IF($ND339=0,"",(IFERROR( (IFERROR($ND339/FRACAS!$AY$1*60,0) - SUMPRODUCT( (FRACAS!$K$5:$K$9999=NH$2) * IFERROR(FRACAS!$AN$5:$AN$9999,0) ) ) / IFERROR($ND339/FRACAS!$AY$1*60,0), 1 )))</f>
        <v/>
      </c>
      <c r="NI339" s="347" t="str" cm="1">
        <f t="array" ref="NI339">IF($ND339=0,"",(IFERROR( (IFERROR($ND339/FRACAS!$AY$1*60,0) - SUMPRODUCT( (FRACAS!$K$5:$K$9999=NI$2) * IFERROR(FRACAS!$AN$5:$AN$9999,0) ) ) / IFERROR($ND339/FRACAS!$AY$1*60,0), 1 )))</f>
        <v/>
      </c>
      <c r="NJ339" s="347" t="str" cm="1">
        <f t="array" ref="NJ339">IF($ND339=0,"",(IFERROR( (IFERROR($ND339/FRACAS!$AY$1*60,0) - SUMPRODUCT( (FRACAS!$K$5:$K$9999=NJ$2) * IFERROR(FRACAS!$AN$5:$AN$9999,0) ) ) / IFERROR($ND339/FRACAS!$AY$1*60,0), 1 )))</f>
        <v/>
      </c>
      <c r="NK339" s="347" t="str" cm="1">
        <f t="array" ref="NK339">IF($ND339=0,"",(IFERROR( (IFERROR($ND339/FRACAS!$AY$1*60,0) - SUMPRODUCT( (FRACAS!$K$5:$K$9999=NK$2) * IFERROR(FRACAS!$AN$5:$AN$9999,0) ) ) / IFERROR($ND339/FRACAS!$AY$1*60,0), 1 )))</f>
        <v/>
      </c>
      <c r="NL339" s="347" t="str" cm="1">
        <f t="array" ref="NL339">IF($ND339=0,"",(IFERROR( (IFERROR($ND339/FRACAS!$AY$1*60,0) - SUMPRODUCT( (FRACAS!$K$5:$K$9999=NL$2) * IFERROR(FRACAS!$AN$5:$AN$9999,0) ) ) / IFERROR($ND339/FRACAS!$AY$1*60,0), 1 )))</f>
        <v/>
      </c>
      <c r="NM339" s="347" t="str" cm="1">
        <f t="array" ref="NM339">IF($ND339=0,"",(IFERROR( (IFERROR($ND339/FRACAS!$AY$1*60,0) - SUMPRODUCT( (FRACAS!$K$5:$K$9999=NM$2) * IFERROR(FRACAS!$AN$5:$AN$9999,0) ) ) / IFERROR($ND339/FRACAS!$AY$1*60,0), 1 )))</f>
        <v/>
      </c>
      <c r="NN339" s="347" t="str" cm="1">
        <f t="array" ref="NN339">IF($ND339=0,"",(IFERROR( (IFERROR($ND339/FRACAS!$AY$1*60,0) - SUMPRODUCT( (FRACAS!$K$5:$K$9999=NN$2) * IFERROR(FRACAS!$AN$5:$AN$9999,0) ) ) / IFERROR($ND339/FRACAS!$AY$1*60,0), 1 )))</f>
        <v/>
      </c>
      <c r="NO339" s="347" t="str" cm="1">
        <f t="array" ref="NO339">IF($ND339=0,"",(IFERROR( (IFERROR($ND339/FRACAS!$AY$1*60,0) - SUMPRODUCT( (FRACAS!$K$5:$K$9999=NO$2) * IFERROR(FRACAS!$AN$5:$AN$9999,0) ) ) / IFERROR($ND339/FRACAS!$AY$1*60,0), 1 )))</f>
        <v/>
      </c>
      <c r="NP339" s="347" t="str" cm="1">
        <f t="array" ref="NP339">IF($ND339=0,"",(IFERROR( (IFERROR($ND339/FRACAS!$AY$1*60,0) - SUMPRODUCT( (FRACAS!$K$5:$K$9999=NP$2) * IFERROR(FRACAS!$AN$5:$AN$9999,0) ) ) / IFERROR($ND339/FRACAS!$AY$1*60,0), 1 )))</f>
        <v/>
      </c>
      <c r="NQ339" s="347" t="str" cm="1">
        <f t="array" ref="NQ339">IF($ND339=0,"",(IFERROR( (IFERROR($ND339/FRACAS!$AY$1*60,0) - SUMPRODUCT( (FRACAS!$K$5:$K$9999=NQ$2) * IFERROR(FRACAS!$AN$5:$AN$9999,0) ) ) / IFERROR($ND339/FRACAS!$AY$1*60,0), 1 )))</f>
        <v/>
      </c>
      <c r="NR339" s="347" t="str" cm="1">
        <f t="array" ref="NR339">IF($ND339=0,"",(IFERROR( (IFERROR($ND339/FRACAS!$AY$1*60,0) - SUMPRODUCT( (FRACAS!$K$5:$K$9999=NR$2) * IFERROR(FRACAS!$AN$5:$AN$9999,0) ) ) / IFERROR($ND339/FRACAS!$AY$1*60,0), 1 )))</f>
        <v/>
      </c>
      <c r="NS339" s="347" t="str" cm="1">
        <f t="array" ref="NS339">IF($ND339=0,"",(IFERROR( (IFERROR($ND339/FRACAS!$AY$1*60,0) - SUMPRODUCT( (FRACAS!$K$5:$K$9999=NS$2) * IFERROR(FRACAS!$AN$5:$AN$9999,0) ) ) / IFERROR($ND339/FRACAS!$AY$1*60,0), 1 )))</f>
        <v/>
      </c>
      <c r="NT339" s="347" t="str" cm="1">
        <f t="array" ref="NT339">IF($ND339=0,"",(IFERROR( (IFERROR($ND339/FRACAS!$AY$1*60,0) - SUMPRODUCT( (FRACAS!$K$5:$K$9999=NT$2) * IFERROR(FRACAS!$AN$5:$AN$9999,0) ) ) / IFERROR($ND339/FRACAS!$AY$1*60,0), 1 )))</f>
        <v/>
      </c>
      <c r="NU339" s="347" t="str" cm="1">
        <f t="array" ref="NU339">IF($ND339=0,"",(IFERROR( (IFERROR($ND339/FRACAS!$AY$1*60,0) - SUMPRODUCT( (FRACAS!$K$5:$K$9999=NU$2) * IFERROR(FRACAS!$AN$5:$AN$9999,0) ) ) / IFERROR($ND339/FRACAS!$AY$1*60,0), 1 )))</f>
        <v/>
      </c>
      <c r="NV339" s="347" t="str" cm="1">
        <f t="array" ref="NV339">IF($ND339=0,"",(IFERROR( (IFERROR($ND339/FRACAS!$AY$1*60,0) - SUMPRODUCT( (FRACAS!$K$5:$K$9999=NV$2) * IFERROR(FRACAS!$AN$5:$AN$9999,0) ) ) / IFERROR($ND339/FRACAS!$AY$1*60,0), 1 )))</f>
        <v/>
      </c>
      <c r="NW339" s="347" t="str" cm="1">
        <f t="array" ref="NW339">IF($ND339=0,"",(IFERROR( (IFERROR($ND339/FRACAS!$AY$1*60,0) - SUMPRODUCT( (FRACAS!$K$5:$K$9999=NW$2) * IFERROR(FRACAS!$AN$5:$AN$9999,0) ) ) / IFERROR($ND339/FRACAS!$AY$1*60,0), 1 )))</f>
        <v/>
      </c>
      <c r="NX339" s="347" t="str" cm="1">
        <f t="array" ref="NX339">IF($ND339=0,"",(IFERROR( (IFERROR($ND339/FRACAS!$AY$1*60,0) - SUMPRODUCT( (FRACAS!$K$5:$K$9999=NX$2) * IFERROR(FRACAS!$AN$5:$AN$9999,0) ) ) / IFERROR($ND339/FRACAS!$AY$1*60,0), 1 )))</f>
        <v/>
      </c>
      <c r="NY339" s="347" t="str" cm="1">
        <f t="array" ref="NY339">IF($ND339=0,"",(IFERROR( (IFERROR($ND339/FRACAS!$AY$1*60,0) - SUMPRODUCT( (FRACAS!$K$5:$K$9999=NY$2) * IFERROR(FRACAS!$AN$5:$AN$9999,0) ) ) / IFERROR($ND339/FRACAS!$AY$1*60,0), 1 )))</f>
        <v/>
      </c>
      <c r="NZ339" s="347" t="str" cm="1">
        <f t="array" ref="NZ339">IF($ND339=0,"",(IFERROR( (IFERROR($ND339/FRACAS!$AY$1*60,0) - SUMPRODUCT( (FRACAS!$K$5:$K$9999=NZ$2) * IFERROR(FRACAS!$AN$5:$AN$9999,0) ) ) / IFERROR($ND339/FRACAS!$AY$1*60,0), 1 )))</f>
        <v/>
      </c>
      <c r="OA339" s="347" t="str" cm="1">
        <f t="array" ref="OA339">IF($ND339=0,"",(IFERROR( (IFERROR($ND339/FRACAS!$AY$1*60,0) - SUMPRODUCT( (FRACAS!$K$5:$K$9999=OA$2) * IFERROR(FRACAS!$AN$5:$AN$9999,0) ) ) / IFERROR($ND339/FRACAS!$AY$1*60,0), 1 )))</f>
        <v/>
      </c>
      <c r="OB339" s="347" t="str" cm="1">
        <f t="array" ref="OB339">IF($ND339=0,"",(IFERROR( (IFERROR($ND339/FRACAS!$AY$1*60,0) - SUMPRODUCT( (FRACAS!$K$5:$K$9999=OB$2) * IFERROR(FRACAS!$AN$5:$AN$9999,0) ) ) / IFERROR($ND339/FRACAS!$AY$1*60,0), 1 )))</f>
        <v/>
      </c>
      <c r="OC339" s="347" t="str" cm="1">
        <f t="array" ref="OC339">IF($ND339=0,"",(IFERROR( (IFERROR($ND339/FRACAS!$AY$1*60,0) - SUMPRODUCT( (FRACAS!$K$5:$K$9999=OC$2) * IFERROR(FRACAS!$AN$5:$AN$9999,0) ) ) / IFERROR($ND339/FRACAS!$AY$1*60,0), 1 )))</f>
        <v/>
      </c>
      <c r="OD339" s="347" t="str" cm="1">
        <f t="array" ref="OD339">IF($ND339=0,"",(IFERROR( (IFERROR($ND339/FRACAS!$AY$1*60,0) - SUMPRODUCT( (FRACAS!$K$5:$K$9999=OD$2) * IFERROR(FRACAS!$AN$5:$AN$9999,0) ) ) / IFERROR($ND339/FRACAS!$AY$1*60,0), 1 )))</f>
        <v/>
      </c>
      <c r="OE339" s="347" t="str" cm="1">
        <f t="array" ref="OE339">IF($ND339=0,"",(IFERROR( (IFERROR($ND339/FRACAS!$AY$1*60,0) - SUMPRODUCT( (FRACAS!$K$5:$K$9999=OE$2) * IFERROR(FRACAS!$AN$5:$AN$9999,0) ) ) / IFERROR($ND339/FRACAS!$AY$1*60,0), 1 )))</f>
        <v/>
      </c>
      <c r="OF339" s="347" t="str" cm="1">
        <f t="array" ref="OF339">IF($ND339=0,"",(IFERROR( (IFERROR($ND339/FRACAS!$AY$1*60,0) - SUMPRODUCT( (FRACAS!$K$5:$K$9999=OF$2) * IFERROR(FRACAS!$AN$5:$AN$9999,0) ) ) / IFERROR($ND339/FRACAS!$AY$1*60,0), 1 )))</f>
        <v/>
      </c>
      <c r="OG339" s="347" t="str" cm="1">
        <f t="array" ref="OG339">IF($ND339=0,"",(IFERROR( (IFERROR($ND339/FRACAS!$AY$1*60,0) - SUMPRODUCT( (FRACAS!$K$5:$K$9999=OG$2) * IFERROR(FRACAS!$AN$5:$AN$9999,0) ) ) / IFERROR($ND339/FRACAS!$AY$1*60,0), 1 )))</f>
        <v/>
      </c>
      <c r="OH339" s="347" t="str" cm="1">
        <f t="array" ref="OH339">IF($ND339=0,"",(IFERROR( (IFERROR($ND339/FRACAS!$AY$1*60,0) - SUMPRODUCT( (FRACAS!$K$5:$K$9999=OH$2) * IFERROR(FRACAS!$AN$5:$AN$9999,0) ) ) / IFERROR($ND339/FRACAS!$AY$1*60,0), 1 )))</f>
        <v/>
      </c>
      <c r="OI339" s="347" t="str" cm="1">
        <f t="array" ref="OI339">IF($ND339=0,"",(IFERROR( (IFERROR($ND339/FRACAS!$AY$1*60,0) - SUMPRODUCT( (FRACAS!$K$5:$K$9999=OI$2) * IFERROR(FRACAS!$AN$5:$AN$9999,0) ) ) / IFERROR($ND339/FRACAS!$AY$1*60,0), 1 )))</f>
        <v/>
      </c>
      <c r="OJ339" s="347" t="str" cm="1">
        <f t="array" ref="OJ339">IF($ND339=0,"",(IFERROR( (IFERROR($ND339/FRACAS!$AY$1*60,0) - SUMPRODUCT( (FRACAS!$K$5:$K$9999=OJ$2) * IFERROR(FRACAS!$AN$5:$AN$9999,0) ) ) / IFERROR($ND339/FRACAS!$AY$1*60,0), 1 )))</f>
        <v/>
      </c>
      <c r="OK339" s="347" t="str" cm="1">
        <f t="array" ref="OK339">IF($ND339=0,"",(IFERROR( (IFERROR($ND339/FRACAS!$AY$1*60,0) - SUMPRODUCT( (FRACAS!$K$5:$K$9999=OK$2) * IFERROR(FRACAS!$AN$5:$AN$9999,0) ) ) / IFERROR($ND339/FRACAS!$AY$1*60,0), 1 )))</f>
        <v/>
      </c>
      <c r="OL339" s="347" t="str" cm="1">
        <f t="array" ref="OL339">IF($ND339=0,"",(IFERROR( (IFERROR($ND339/FRACAS!$AY$1*60,0) - SUMPRODUCT( (FRACAS!$K$5:$K$9999=OL$2) * IFERROR(FRACAS!$AN$5:$AN$9999,0) ) ) / IFERROR($ND339/FRACAS!$AY$1*60,0), 1 )))</f>
        <v/>
      </c>
      <c r="OM339" s="347" t="str" cm="1">
        <f t="array" ref="OM339">IF($ND339=0,"",(IFERROR( (IFERROR($ND339/FRACAS!$AY$1*60,0) - SUMPRODUCT( (FRACAS!$K$5:$K$9999=OM$2) * IFERROR(FRACAS!$AN$5:$AN$9999,0) ) ) / IFERROR($ND339/FRACAS!$AY$1*60,0), 1 )))</f>
        <v/>
      </c>
      <c r="ON339" s="347" t="str" cm="1">
        <f t="array" ref="ON339">IF($ND339=0,"",(IFERROR( (IFERROR($ND339/FRACAS!$AY$1*60,0) - SUMPRODUCT( (FRACAS!$K$5:$K$9999=ON$2) * IFERROR(FRACAS!$AN$5:$AN$9999,0) ) ) / IFERROR($ND339/FRACAS!$AY$1*60,0), 1 )))</f>
        <v/>
      </c>
    </row>
    <row r="340" spans="2:404" ht="15" customHeight="1">
      <c r="B340" s="301" t="s">
        <v>238</v>
      </c>
      <c r="C340" s="302">
        <v>47606</v>
      </c>
      <c r="D340" s="279"/>
      <c r="E340" s="279"/>
      <c r="F340" s="279"/>
      <c r="G340" s="279"/>
      <c r="H340" s="279"/>
      <c r="I340" s="279"/>
      <c r="J340" s="279"/>
      <c r="K340" s="279"/>
      <c r="L340" s="279"/>
      <c r="M340" s="280"/>
      <c r="N340" s="305"/>
      <c r="O340" s="279"/>
      <c r="P340" s="279"/>
      <c r="Q340" s="279"/>
      <c r="R340" s="279"/>
      <c r="S340" s="279"/>
      <c r="T340" s="279"/>
      <c r="U340" s="279"/>
      <c r="V340" s="279"/>
      <c r="W340" s="279"/>
      <c r="X340" s="279"/>
      <c r="Y340" s="279"/>
      <c r="Z340" s="279"/>
      <c r="AA340" s="279"/>
      <c r="AB340" s="279"/>
      <c r="AC340" s="279"/>
      <c r="AD340" s="279"/>
      <c r="AE340" s="279"/>
      <c r="AF340" s="279"/>
      <c r="AG340" s="279"/>
      <c r="AH340" s="279"/>
      <c r="AI340" s="279"/>
      <c r="AJ340" s="279"/>
      <c r="AK340" s="279"/>
      <c r="AL340" s="279"/>
      <c r="AM340" s="279"/>
      <c r="AN340" s="279"/>
      <c r="AO340" s="279"/>
      <c r="AP340" s="279"/>
      <c r="AQ340" s="279"/>
      <c r="AR340" s="279"/>
      <c r="AS340" s="279"/>
      <c r="AT340" s="279"/>
      <c r="AU340" s="279"/>
      <c r="AV340" s="279"/>
      <c r="AW340" s="279"/>
      <c r="AX340" s="279"/>
      <c r="AY340" s="279"/>
      <c r="AZ340" s="279"/>
      <c r="BA340" s="280"/>
      <c r="BB340" s="266"/>
      <c r="BD340" s="352"/>
      <c r="BE340" s="352"/>
      <c r="BF340" s="352"/>
      <c r="BG340" s="352"/>
      <c r="BH340" s="352"/>
      <c r="BI340" s="352"/>
      <c r="BJ340" s="352"/>
      <c r="BK340" s="352"/>
      <c r="BL340" s="352"/>
      <c r="BM340" s="352"/>
      <c r="BN340" s="352"/>
      <c r="BO340" s="352"/>
      <c r="BP340" s="352"/>
      <c r="BQ340" s="352"/>
      <c r="BR340" s="352"/>
      <c r="BS340" s="352"/>
      <c r="BT340" s="352"/>
      <c r="BU340" s="352"/>
      <c r="BV340" s="352"/>
      <c r="BW340" s="352"/>
      <c r="BX340" s="352"/>
      <c r="BY340" s="352"/>
      <c r="BZ340" s="352"/>
      <c r="CA340" s="352"/>
      <c r="CB340" s="352"/>
      <c r="CC340" s="352"/>
      <c r="CD340" s="352"/>
      <c r="CE340" s="352"/>
      <c r="CF340" s="352"/>
      <c r="CG340" s="352"/>
      <c r="CH340" s="352"/>
      <c r="CI340" s="352"/>
      <c r="CJ340" s="352"/>
      <c r="CK340" s="352"/>
      <c r="CL340" s="352"/>
      <c r="CM340" s="352"/>
      <c r="CN340" s="352"/>
      <c r="CO340" s="352"/>
      <c r="CP340" s="352"/>
      <c r="CQ340" s="352"/>
      <c r="CR340" s="352"/>
      <c r="CS340" s="352"/>
      <c r="CT340" s="352"/>
      <c r="CU340" s="352"/>
      <c r="CV340" s="352"/>
      <c r="CW340" s="352"/>
      <c r="CX340" s="352"/>
      <c r="CY340" s="352"/>
      <c r="CZ340" s="352"/>
      <c r="DA340" s="352"/>
      <c r="DC340" s="266">
        <f t="shared" si="29"/>
        <v>0</v>
      </c>
      <c r="DD340" s="302" t="str">
        <f t="shared" si="30"/>
        <v/>
      </c>
      <c r="DE340" s="328" t="str">
        <f>IF(D340&gt; 0,(COUNTIFS(FRACAS!$B$5:$B$9997, D$4, FRACAS!$D$5:$D$9997, "&lt;="&amp;D340)), "" )</f>
        <v/>
      </c>
      <c r="DF340" s="282" t="str">
        <f>IF(E340&gt; 0,(COUNTIFS(FRACAS!$B$5:$B$9997, E$4, FRACAS!$D$5:$D$9997, "&lt;="&amp;E340)), "" )</f>
        <v/>
      </c>
      <c r="DG340" s="282" t="str">
        <f>IF(F340&gt; 0,(COUNTIFS(FRACAS!$B$5:$B$9997, F$4, FRACAS!$D$5:$D$9997, "&lt;="&amp;F340)), "" )</f>
        <v/>
      </c>
      <c r="DH340" s="282" t="str">
        <f>IF(G340&gt; 0,(COUNTIFS(FRACAS!$B$5:$B$9997, G$4, FRACAS!$D$5:$D$9997, "&lt;="&amp;G340)), "" )</f>
        <v/>
      </c>
      <c r="DI340" s="282" t="str">
        <f>IF(H340&gt; 0,(COUNTIFS(FRACAS!$B$5:$B$9997, H$4, FRACAS!$D$5:$D$9997, "&lt;="&amp;H340)), "" )</f>
        <v/>
      </c>
      <c r="DJ340" s="282" t="str">
        <f>IF(I340&gt; 0,(COUNTIFS(FRACAS!$B$5:$B$9997, I$4, FRACAS!$D$5:$D$9997, "&lt;="&amp;I340)), "" )</f>
        <v/>
      </c>
      <c r="DK340" s="282" t="str">
        <f>IF(J340&gt; 0,(COUNTIFS(FRACAS!$B$5:$B$9997, J$4, FRACAS!$D$5:$D$9997, "&lt;="&amp;J340)), "" )</f>
        <v/>
      </c>
      <c r="DL340" s="282" t="str">
        <f>IF(K340&gt; 0,(COUNTIFS(FRACAS!$B$5:$B$9997, K$4, FRACAS!$D$5:$D$9997, "&lt;="&amp;K340)), "" )</f>
        <v/>
      </c>
      <c r="DM340" s="282" t="str">
        <f>IF(L340&gt; 0,(COUNTIFS(FRACAS!$B$5:$B$9997, L$4, FRACAS!$D$5:$D$9997, "&lt;="&amp;L340)), "" )</f>
        <v/>
      </c>
      <c r="DN340" s="282" t="str">
        <f>IF(M340&gt; 0,(COUNTIFS(FRACAS!$B$5:$B$9997, M$4, FRACAS!$D$5:$D$9997, "&lt;="&amp;M340)), "" )</f>
        <v/>
      </c>
      <c r="DO340" s="308"/>
      <c r="DP340" s="276"/>
      <c r="DQ340" s="276"/>
      <c r="DR340" s="276"/>
      <c r="DS340" s="276"/>
      <c r="DT340" s="276"/>
      <c r="DU340" s="276"/>
      <c r="DV340" s="276"/>
      <c r="DW340" s="276"/>
      <c r="DX340" s="276"/>
      <c r="DY340" s="276"/>
      <c r="DZ340" s="276"/>
      <c r="EA340" s="276"/>
      <c r="EB340" s="276"/>
      <c r="EC340" s="276"/>
      <c r="ED340" s="276"/>
      <c r="EE340" s="276"/>
      <c r="EF340" s="276"/>
      <c r="EG340" s="276"/>
      <c r="EH340" s="276"/>
      <c r="EI340" s="276"/>
      <c r="EJ340" s="276"/>
      <c r="EK340" s="276"/>
      <c r="EL340" s="276"/>
      <c r="EM340" s="276"/>
      <c r="EN340" s="276"/>
      <c r="EO340" s="276"/>
      <c r="EP340" s="276"/>
      <c r="EQ340" s="276"/>
      <c r="ER340" s="276"/>
      <c r="ES340" s="276"/>
      <c r="ET340" s="276"/>
      <c r="EU340" s="276"/>
      <c r="EV340" s="276"/>
      <c r="EW340" s="276"/>
      <c r="EX340" s="276"/>
      <c r="EY340" s="276"/>
      <c r="EZ340" s="276"/>
      <c r="FA340" s="276"/>
      <c r="FB340" s="277"/>
      <c r="JN340" s="310"/>
      <c r="JO340" s="309"/>
      <c r="JP340" s="309"/>
      <c r="JQ340" s="309"/>
      <c r="JR340" s="309"/>
      <c r="JS340" s="309"/>
      <c r="JT340" s="309"/>
      <c r="JU340" s="309"/>
      <c r="JV340" s="309"/>
      <c r="JW340" s="309"/>
      <c r="JX340" s="309"/>
      <c r="JY340" s="309"/>
      <c r="JZ340" s="309"/>
      <c r="KA340" s="309"/>
      <c r="KB340" s="309"/>
      <c r="KC340" s="309"/>
      <c r="KD340" s="309"/>
      <c r="KE340" s="309"/>
      <c r="KF340" s="309"/>
      <c r="KG340" s="309"/>
      <c r="KH340" s="309"/>
      <c r="KI340" s="309"/>
      <c r="KJ340" s="309"/>
      <c r="KK340" s="309"/>
      <c r="KL340" s="309"/>
      <c r="KM340" s="309"/>
      <c r="KN340" s="309"/>
      <c r="KO340" s="309"/>
      <c r="KP340" s="309"/>
      <c r="KQ340" s="309"/>
      <c r="KR340" s="309"/>
      <c r="KS340" s="309"/>
      <c r="KT340" s="309"/>
      <c r="KU340" s="309"/>
      <c r="KV340" s="309"/>
      <c r="KW340" s="309"/>
      <c r="KX340" s="309"/>
      <c r="KY340" s="309"/>
      <c r="KZ340" s="309"/>
      <c r="LA340" s="309"/>
      <c r="LC340" s="302" t="str">
        <f t="shared" si="32"/>
        <v/>
      </c>
      <c r="LD340" s="354" t="str" cm="1">
        <f t="array" ref="LD340">IFERROR(
    (((D340/FRACAS!$AY$1)*60))
    /
    (((D340/FRACAS!$AY$1)*60) + SUMPRODUCT((FRACAS!$B$5:$B$9997=D$4)*(FRACAS!$D$5:$D$9997&lt;=D340)*(IFERROR(FRACAS!$AM$5:$AM$9997,0)))
    ),"")</f>
        <v/>
      </c>
      <c r="LE340" s="354" t="str" cm="1">
        <f t="array" ref="LE340">IFERROR(
    (((E340/FRACAS!$AY$1)*60))
    /
    (((E340/FRACAS!$AY$1)*60) + SUMPRODUCT((FRACAS!$B$5:$B$9997=E$4)*(FRACAS!$D$5:$D$9997&lt;=E340)*(IFERROR(FRACAS!$AM$5:$AM$9997,0)))
    ),"")</f>
        <v/>
      </c>
      <c r="LF340" s="354" t="str" cm="1">
        <f t="array" ref="LF340">IFERROR(
    (((F340/FRACAS!$AY$1)*60))
    /
    (((F340/FRACAS!$AY$1)*60) + SUMPRODUCT((FRACAS!$B$5:$B$9997=F$4)*(FRACAS!$D$5:$D$9997&lt;=F340)*(IFERROR(FRACAS!$AM$5:$AM$9997,0)))
    ),"")</f>
        <v/>
      </c>
      <c r="LG340" s="354" t="str" cm="1">
        <f t="array" ref="LG340">IFERROR(
    (((G340/FRACAS!$AY$1)*60))
    /
    (((G340/FRACAS!$AY$1)*60) + SUMPRODUCT((FRACAS!$B$5:$B$9997=G$4)*(FRACAS!$D$5:$D$9997&lt;=G340)*(IFERROR(FRACAS!$AM$5:$AM$9997,0)))
    ),"")</f>
        <v/>
      </c>
      <c r="LH340" s="354" t="str" cm="1">
        <f t="array" ref="LH340">IFERROR(
    (((H340/FRACAS!$AY$1)*60))
    /
    (((H340/FRACAS!$AY$1)*60) + SUMPRODUCT((FRACAS!$B$5:$B$9997=H$4)*(FRACAS!$D$5:$D$9997&lt;=H340)*(IFERROR(FRACAS!$AM$5:$AM$9997,0)))
    ),"")</f>
        <v/>
      </c>
      <c r="LI340" s="354" t="str" cm="1">
        <f t="array" ref="LI340">IFERROR(
    (((I340/FRACAS!$AY$1)*60))
    /
    (((I340/FRACAS!$AY$1)*60) + SUMPRODUCT((FRACAS!$B$5:$B$9997=I$4)*(FRACAS!$D$5:$D$9997&lt;=I340)*(IFERROR(FRACAS!$AM$5:$AM$9997,0)))
    ),"")</f>
        <v/>
      </c>
      <c r="LJ340" s="354" t="str" cm="1">
        <f t="array" ref="LJ340">IFERROR(
    (((J340/FRACAS!$AY$1)*60))
    /
    (((J340/FRACAS!$AY$1)*60) + SUMPRODUCT((FRACAS!$B$5:$B$9997=J$4)*(FRACAS!$D$5:$D$9997&lt;=J340)*(IFERROR(FRACAS!$AM$5:$AM$9997,0)))
    ),"")</f>
        <v/>
      </c>
      <c r="LK340" s="354" t="str" cm="1">
        <f t="array" ref="LK340">IFERROR(
    (((K340/FRACAS!$AY$1)*60))
    /
    (((K340/FRACAS!$AY$1)*60) + SUMPRODUCT((FRACAS!$B$5:$B$9997=K$4)*(FRACAS!$D$5:$D$9997&lt;=K340)*(IFERROR(FRACAS!$AM$5:$AM$9997,0)))
    ),"")</f>
        <v/>
      </c>
      <c r="LL340" s="354" t="str" cm="1">
        <f t="array" ref="LL340">IFERROR(
    (((L340/FRACAS!$AY$1)*60))
    /
    (((L340/FRACAS!$AY$1)*60) + SUMPRODUCT((FRACAS!$B$5:$B$9997=L$4)*(FRACAS!$D$5:$D$9997&lt;=L340)*(IFERROR(FRACAS!$AM$5:$AM$9997,0)))
    ),"")</f>
        <v/>
      </c>
      <c r="LM340" s="354" t="str" cm="1">
        <f t="array" ref="LM340">IFERROR(
    (((M340/FRACAS!$AY$1)*60))
    /
    (((M340/FRACAS!$AY$1)*60) + SUMPRODUCT((FRACAS!$B$5:$B$9997=M$4)*(FRACAS!$D$5:$D$9997&lt;=M340)*(IFERROR(FRACAS!$AM$5:$AM$9997,0)))
    ),"")</f>
        <v/>
      </c>
      <c r="LN340" s="308"/>
      <c r="LO340" s="276"/>
      <c r="LP340" s="276"/>
      <c r="LQ340" s="276"/>
      <c r="LR340" s="276"/>
      <c r="LS340" s="276"/>
      <c r="LT340" s="276"/>
      <c r="LU340" s="276"/>
      <c r="LV340" s="276"/>
      <c r="LW340" s="276"/>
      <c r="LX340" s="276"/>
      <c r="LY340" s="276"/>
      <c r="LZ340" s="276"/>
      <c r="MA340" s="276"/>
      <c r="MB340" s="276"/>
      <c r="MC340" s="276"/>
      <c r="MD340" s="276"/>
      <c r="ME340" s="276"/>
      <c r="MF340" s="276"/>
      <c r="MG340" s="276"/>
      <c r="MH340" s="276"/>
      <c r="MI340" s="276"/>
      <c r="MJ340" s="276"/>
      <c r="MK340" s="276"/>
      <c r="ML340" s="276"/>
      <c r="MM340" s="276"/>
      <c r="MN340" s="276"/>
      <c r="MO340" s="276"/>
      <c r="MP340" s="276"/>
      <c r="MQ340" s="276"/>
      <c r="MR340" s="276"/>
      <c r="MS340" s="276"/>
      <c r="MT340" s="276"/>
      <c r="MU340" s="276"/>
      <c r="MV340" s="276"/>
      <c r="MW340" s="276"/>
      <c r="MX340" s="276"/>
      <c r="MY340" s="276"/>
      <c r="MZ340" s="276"/>
      <c r="NA340" s="277"/>
      <c r="ND340" s="345">
        <f t="shared" si="33"/>
        <v>0</v>
      </c>
      <c r="NE340" s="346" t="str">
        <f t="shared" si="31"/>
        <v/>
      </c>
      <c r="NF340" s="347" t="str" cm="1">
        <f t="array" ref="NF340">IF($ND340=0,"",(IFERROR( (IFERROR($ND340/FRACAS!$AY$1*60,0) - SUMPRODUCT( (FRACAS!$K$5:$K$9999=NF$2) * IFERROR(FRACAS!$AN$5:$AN$9999,0) ) ) / IFERROR($ND340/FRACAS!$AY$1*60,0), 1 )))</f>
        <v/>
      </c>
      <c r="NG340" s="347" t="str" cm="1">
        <f t="array" ref="NG340">IF($ND340=0,"",(IFERROR( (IFERROR($ND340/FRACAS!$AY$1*60,0) - SUMPRODUCT( (FRACAS!$K$5:$K$9999=NG$2) * IFERROR(FRACAS!$AN$5:$AN$9999,0) ) ) / IFERROR($ND340/FRACAS!$AY$1*60,0), 1 )))</f>
        <v/>
      </c>
      <c r="NH340" s="347" t="str" cm="1">
        <f t="array" ref="NH340">IF($ND340=0,"",(IFERROR( (IFERROR($ND340/FRACAS!$AY$1*60,0) - SUMPRODUCT( (FRACAS!$K$5:$K$9999=NH$2) * IFERROR(FRACAS!$AN$5:$AN$9999,0) ) ) / IFERROR($ND340/FRACAS!$AY$1*60,0), 1 )))</f>
        <v/>
      </c>
      <c r="NI340" s="347" t="str" cm="1">
        <f t="array" ref="NI340">IF($ND340=0,"",(IFERROR( (IFERROR($ND340/FRACAS!$AY$1*60,0) - SUMPRODUCT( (FRACAS!$K$5:$K$9999=NI$2) * IFERROR(FRACAS!$AN$5:$AN$9999,0) ) ) / IFERROR($ND340/FRACAS!$AY$1*60,0), 1 )))</f>
        <v/>
      </c>
      <c r="NJ340" s="347" t="str" cm="1">
        <f t="array" ref="NJ340">IF($ND340=0,"",(IFERROR( (IFERROR($ND340/FRACAS!$AY$1*60,0) - SUMPRODUCT( (FRACAS!$K$5:$K$9999=NJ$2) * IFERROR(FRACAS!$AN$5:$AN$9999,0) ) ) / IFERROR($ND340/FRACAS!$AY$1*60,0), 1 )))</f>
        <v/>
      </c>
      <c r="NK340" s="347" t="str" cm="1">
        <f t="array" ref="NK340">IF($ND340=0,"",(IFERROR( (IFERROR($ND340/FRACAS!$AY$1*60,0) - SUMPRODUCT( (FRACAS!$K$5:$K$9999=NK$2) * IFERROR(FRACAS!$AN$5:$AN$9999,0) ) ) / IFERROR($ND340/FRACAS!$AY$1*60,0), 1 )))</f>
        <v/>
      </c>
      <c r="NL340" s="347" t="str" cm="1">
        <f t="array" ref="NL340">IF($ND340=0,"",(IFERROR( (IFERROR($ND340/FRACAS!$AY$1*60,0) - SUMPRODUCT( (FRACAS!$K$5:$K$9999=NL$2) * IFERROR(FRACAS!$AN$5:$AN$9999,0) ) ) / IFERROR($ND340/FRACAS!$AY$1*60,0), 1 )))</f>
        <v/>
      </c>
      <c r="NM340" s="347" t="str" cm="1">
        <f t="array" ref="NM340">IF($ND340=0,"",(IFERROR( (IFERROR($ND340/FRACAS!$AY$1*60,0) - SUMPRODUCT( (FRACAS!$K$5:$K$9999=NM$2) * IFERROR(FRACAS!$AN$5:$AN$9999,0) ) ) / IFERROR($ND340/FRACAS!$AY$1*60,0), 1 )))</f>
        <v/>
      </c>
      <c r="NN340" s="347" t="str" cm="1">
        <f t="array" ref="NN340">IF($ND340=0,"",(IFERROR( (IFERROR($ND340/FRACAS!$AY$1*60,0) - SUMPRODUCT( (FRACAS!$K$5:$K$9999=NN$2) * IFERROR(FRACAS!$AN$5:$AN$9999,0) ) ) / IFERROR($ND340/FRACAS!$AY$1*60,0), 1 )))</f>
        <v/>
      </c>
      <c r="NO340" s="347" t="str" cm="1">
        <f t="array" ref="NO340">IF($ND340=0,"",(IFERROR( (IFERROR($ND340/FRACAS!$AY$1*60,0) - SUMPRODUCT( (FRACAS!$K$5:$K$9999=NO$2) * IFERROR(FRACAS!$AN$5:$AN$9999,0) ) ) / IFERROR($ND340/FRACAS!$AY$1*60,0), 1 )))</f>
        <v/>
      </c>
      <c r="NP340" s="347" t="str" cm="1">
        <f t="array" ref="NP340">IF($ND340=0,"",(IFERROR( (IFERROR($ND340/FRACAS!$AY$1*60,0) - SUMPRODUCT( (FRACAS!$K$5:$K$9999=NP$2) * IFERROR(FRACAS!$AN$5:$AN$9999,0) ) ) / IFERROR($ND340/FRACAS!$AY$1*60,0), 1 )))</f>
        <v/>
      </c>
      <c r="NQ340" s="347" t="str" cm="1">
        <f t="array" ref="NQ340">IF($ND340=0,"",(IFERROR( (IFERROR($ND340/FRACAS!$AY$1*60,0) - SUMPRODUCT( (FRACAS!$K$5:$K$9999=NQ$2) * IFERROR(FRACAS!$AN$5:$AN$9999,0) ) ) / IFERROR($ND340/FRACAS!$AY$1*60,0), 1 )))</f>
        <v/>
      </c>
      <c r="NR340" s="347" t="str" cm="1">
        <f t="array" ref="NR340">IF($ND340=0,"",(IFERROR( (IFERROR($ND340/FRACAS!$AY$1*60,0) - SUMPRODUCT( (FRACAS!$K$5:$K$9999=NR$2) * IFERROR(FRACAS!$AN$5:$AN$9999,0) ) ) / IFERROR($ND340/FRACAS!$AY$1*60,0), 1 )))</f>
        <v/>
      </c>
      <c r="NS340" s="347" t="str" cm="1">
        <f t="array" ref="NS340">IF($ND340=0,"",(IFERROR( (IFERROR($ND340/FRACAS!$AY$1*60,0) - SUMPRODUCT( (FRACAS!$K$5:$K$9999=NS$2) * IFERROR(FRACAS!$AN$5:$AN$9999,0) ) ) / IFERROR($ND340/FRACAS!$AY$1*60,0), 1 )))</f>
        <v/>
      </c>
      <c r="NT340" s="347" t="str" cm="1">
        <f t="array" ref="NT340">IF($ND340=0,"",(IFERROR( (IFERROR($ND340/FRACAS!$AY$1*60,0) - SUMPRODUCT( (FRACAS!$K$5:$K$9999=NT$2) * IFERROR(FRACAS!$AN$5:$AN$9999,0) ) ) / IFERROR($ND340/FRACAS!$AY$1*60,0), 1 )))</f>
        <v/>
      </c>
      <c r="NU340" s="347" t="str" cm="1">
        <f t="array" ref="NU340">IF($ND340=0,"",(IFERROR( (IFERROR($ND340/FRACAS!$AY$1*60,0) - SUMPRODUCT( (FRACAS!$K$5:$K$9999=NU$2) * IFERROR(FRACAS!$AN$5:$AN$9999,0) ) ) / IFERROR($ND340/FRACAS!$AY$1*60,0), 1 )))</f>
        <v/>
      </c>
      <c r="NV340" s="347" t="str" cm="1">
        <f t="array" ref="NV340">IF($ND340=0,"",(IFERROR( (IFERROR($ND340/FRACAS!$AY$1*60,0) - SUMPRODUCT( (FRACAS!$K$5:$K$9999=NV$2) * IFERROR(FRACAS!$AN$5:$AN$9999,0) ) ) / IFERROR($ND340/FRACAS!$AY$1*60,0), 1 )))</f>
        <v/>
      </c>
      <c r="NW340" s="347" t="str" cm="1">
        <f t="array" ref="NW340">IF($ND340=0,"",(IFERROR( (IFERROR($ND340/FRACAS!$AY$1*60,0) - SUMPRODUCT( (FRACAS!$K$5:$K$9999=NW$2) * IFERROR(FRACAS!$AN$5:$AN$9999,0) ) ) / IFERROR($ND340/FRACAS!$AY$1*60,0), 1 )))</f>
        <v/>
      </c>
      <c r="NX340" s="347" t="str" cm="1">
        <f t="array" ref="NX340">IF($ND340=0,"",(IFERROR( (IFERROR($ND340/FRACAS!$AY$1*60,0) - SUMPRODUCT( (FRACAS!$K$5:$K$9999=NX$2) * IFERROR(FRACAS!$AN$5:$AN$9999,0) ) ) / IFERROR($ND340/FRACAS!$AY$1*60,0), 1 )))</f>
        <v/>
      </c>
      <c r="NY340" s="347" t="str" cm="1">
        <f t="array" ref="NY340">IF($ND340=0,"",(IFERROR( (IFERROR($ND340/FRACAS!$AY$1*60,0) - SUMPRODUCT( (FRACAS!$K$5:$K$9999=NY$2) * IFERROR(FRACAS!$AN$5:$AN$9999,0) ) ) / IFERROR($ND340/FRACAS!$AY$1*60,0), 1 )))</f>
        <v/>
      </c>
      <c r="NZ340" s="347" t="str" cm="1">
        <f t="array" ref="NZ340">IF($ND340=0,"",(IFERROR( (IFERROR($ND340/FRACAS!$AY$1*60,0) - SUMPRODUCT( (FRACAS!$K$5:$K$9999=NZ$2) * IFERROR(FRACAS!$AN$5:$AN$9999,0) ) ) / IFERROR($ND340/FRACAS!$AY$1*60,0), 1 )))</f>
        <v/>
      </c>
      <c r="OA340" s="347" t="str" cm="1">
        <f t="array" ref="OA340">IF($ND340=0,"",(IFERROR( (IFERROR($ND340/FRACAS!$AY$1*60,0) - SUMPRODUCT( (FRACAS!$K$5:$K$9999=OA$2) * IFERROR(FRACAS!$AN$5:$AN$9999,0) ) ) / IFERROR($ND340/FRACAS!$AY$1*60,0), 1 )))</f>
        <v/>
      </c>
      <c r="OB340" s="347" t="str" cm="1">
        <f t="array" ref="OB340">IF($ND340=0,"",(IFERROR( (IFERROR($ND340/FRACAS!$AY$1*60,0) - SUMPRODUCT( (FRACAS!$K$5:$K$9999=OB$2) * IFERROR(FRACAS!$AN$5:$AN$9999,0) ) ) / IFERROR($ND340/FRACAS!$AY$1*60,0), 1 )))</f>
        <v/>
      </c>
      <c r="OC340" s="347" t="str" cm="1">
        <f t="array" ref="OC340">IF($ND340=0,"",(IFERROR( (IFERROR($ND340/FRACAS!$AY$1*60,0) - SUMPRODUCT( (FRACAS!$K$5:$K$9999=OC$2) * IFERROR(FRACAS!$AN$5:$AN$9999,0) ) ) / IFERROR($ND340/FRACAS!$AY$1*60,0), 1 )))</f>
        <v/>
      </c>
      <c r="OD340" s="347" t="str" cm="1">
        <f t="array" ref="OD340">IF($ND340=0,"",(IFERROR( (IFERROR($ND340/FRACAS!$AY$1*60,0) - SUMPRODUCT( (FRACAS!$K$5:$K$9999=OD$2) * IFERROR(FRACAS!$AN$5:$AN$9999,0) ) ) / IFERROR($ND340/FRACAS!$AY$1*60,0), 1 )))</f>
        <v/>
      </c>
      <c r="OE340" s="347" t="str" cm="1">
        <f t="array" ref="OE340">IF($ND340=0,"",(IFERROR( (IFERROR($ND340/FRACAS!$AY$1*60,0) - SUMPRODUCT( (FRACAS!$K$5:$K$9999=OE$2) * IFERROR(FRACAS!$AN$5:$AN$9999,0) ) ) / IFERROR($ND340/FRACAS!$AY$1*60,0), 1 )))</f>
        <v/>
      </c>
      <c r="OF340" s="347" t="str" cm="1">
        <f t="array" ref="OF340">IF($ND340=0,"",(IFERROR( (IFERROR($ND340/FRACAS!$AY$1*60,0) - SUMPRODUCT( (FRACAS!$K$5:$K$9999=OF$2) * IFERROR(FRACAS!$AN$5:$AN$9999,0) ) ) / IFERROR($ND340/FRACAS!$AY$1*60,0), 1 )))</f>
        <v/>
      </c>
      <c r="OG340" s="347" t="str" cm="1">
        <f t="array" ref="OG340">IF($ND340=0,"",(IFERROR( (IFERROR($ND340/FRACAS!$AY$1*60,0) - SUMPRODUCT( (FRACAS!$K$5:$K$9999=OG$2) * IFERROR(FRACAS!$AN$5:$AN$9999,0) ) ) / IFERROR($ND340/FRACAS!$AY$1*60,0), 1 )))</f>
        <v/>
      </c>
      <c r="OH340" s="347" t="str" cm="1">
        <f t="array" ref="OH340">IF($ND340=0,"",(IFERROR( (IFERROR($ND340/FRACAS!$AY$1*60,0) - SUMPRODUCT( (FRACAS!$K$5:$K$9999=OH$2) * IFERROR(FRACAS!$AN$5:$AN$9999,0) ) ) / IFERROR($ND340/FRACAS!$AY$1*60,0), 1 )))</f>
        <v/>
      </c>
      <c r="OI340" s="347" t="str" cm="1">
        <f t="array" ref="OI340">IF($ND340=0,"",(IFERROR( (IFERROR($ND340/FRACAS!$AY$1*60,0) - SUMPRODUCT( (FRACAS!$K$5:$K$9999=OI$2) * IFERROR(FRACAS!$AN$5:$AN$9999,0) ) ) / IFERROR($ND340/FRACAS!$AY$1*60,0), 1 )))</f>
        <v/>
      </c>
      <c r="OJ340" s="347" t="str" cm="1">
        <f t="array" ref="OJ340">IF($ND340=0,"",(IFERROR( (IFERROR($ND340/FRACAS!$AY$1*60,0) - SUMPRODUCT( (FRACAS!$K$5:$K$9999=OJ$2) * IFERROR(FRACAS!$AN$5:$AN$9999,0) ) ) / IFERROR($ND340/FRACAS!$AY$1*60,0), 1 )))</f>
        <v/>
      </c>
      <c r="OK340" s="347" t="str" cm="1">
        <f t="array" ref="OK340">IF($ND340=0,"",(IFERROR( (IFERROR($ND340/FRACAS!$AY$1*60,0) - SUMPRODUCT( (FRACAS!$K$5:$K$9999=OK$2) * IFERROR(FRACAS!$AN$5:$AN$9999,0) ) ) / IFERROR($ND340/FRACAS!$AY$1*60,0), 1 )))</f>
        <v/>
      </c>
      <c r="OL340" s="347" t="str" cm="1">
        <f t="array" ref="OL340">IF($ND340=0,"",(IFERROR( (IFERROR($ND340/FRACAS!$AY$1*60,0) - SUMPRODUCT( (FRACAS!$K$5:$K$9999=OL$2) * IFERROR(FRACAS!$AN$5:$AN$9999,0) ) ) / IFERROR($ND340/FRACAS!$AY$1*60,0), 1 )))</f>
        <v/>
      </c>
      <c r="OM340" s="347" t="str" cm="1">
        <f t="array" ref="OM340">IF($ND340=0,"",(IFERROR( (IFERROR($ND340/FRACAS!$AY$1*60,0) - SUMPRODUCT( (FRACAS!$K$5:$K$9999=OM$2) * IFERROR(FRACAS!$AN$5:$AN$9999,0) ) ) / IFERROR($ND340/FRACAS!$AY$1*60,0), 1 )))</f>
        <v/>
      </c>
      <c r="ON340" s="347" t="str" cm="1">
        <f t="array" ref="ON340">IF($ND340=0,"",(IFERROR( (IFERROR($ND340/FRACAS!$AY$1*60,0) - SUMPRODUCT( (FRACAS!$K$5:$K$9999=ON$2) * IFERROR(FRACAS!$AN$5:$AN$9999,0) ) ) / IFERROR($ND340/FRACAS!$AY$1*60,0), 1 )))</f>
        <v/>
      </c>
    </row>
    <row r="341" spans="2:404" ht="15" customHeight="1">
      <c r="B341" s="301" t="s">
        <v>239</v>
      </c>
      <c r="C341" s="302">
        <v>47613</v>
      </c>
      <c r="D341" s="279"/>
      <c r="E341" s="279"/>
      <c r="F341" s="279"/>
      <c r="G341" s="279"/>
      <c r="H341" s="279"/>
      <c r="I341" s="279"/>
      <c r="J341" s="279"/>
      <c r="K341" s="279"/>
      <c r="L341" s="279"/>
      <c r="M341" s="280"/>
      <c r="N341" s="305"/>
      <c r="O341" s="279"/>
      <c r="P341" s="279"/>
      <c r="Q341" s="279"/>
      <c r="R341" s="279"/>
      <c r="S341" s="279"/>
      <c r="T341" s="279"/>
      <c r="U341" s="279"/>
      <c r="V341" s="279"/>
      <c r="W341" s="279"/>
      <c r="X341" s="279"/>
      <c r="Y341" s="279"/>
      <c r="Z341" s="279"/>
      <c r="AA341" s="279"/>
      <c r="AB341" s="279"/>
      <c r="AC341" s="279"/>
      <c r="AD341" s="279"/>
      <c r="AE341" s="279"/>
      <c r="AF341" s="279"/>
      <c r="AG341" s="279"/>
      <c r="AH341" s="279"/>
      <c r="AI341" s="279"/>
      <c r="AJ341" s="279"/>
      <c r="AK341" s="279"/>
      <c r="AL341" s="279"/>
      <c r="AM341" s="279"/>
      <c r="AN341" s="279"/>
      <c r="AO341" s="279"/>
      <c r="AP341" s="279"/>
      <c r="AQ341" s="279"/>
      <c r="AR341" s="279"/>
      <c r="AS341" s="279"/>
      <c r="AT341" s="279"/>
      <c r="AU341" s="279"/>
      <c r="AV341" s="279"/>
      <c r="AW341" s="279"/>
      <c r="AX341" s="279"/>
      <c r="AY341" s="279"/>
      <c r="AZ341" s="279"/>
      <c r="BA341" s="280"/>
      <c r="BB341" s="266"/>
      <c r="BD341" s="352"/>
      <c r="BE341" s="352"/>
      <c r="BF341" s="352"/>
      <c r="BG341" s="352"/>
      <c r="BH341" s="352"/>
      <c r="BI341" s="352"/>
      <c r="BJ341" s="352"/>
      <c r="BK341" s="352"/>
      <c r="BL341" s="352"/>
      <c r="BM341" s="352"/>
      <c r="BN341" s="352"/>
      <c r="BO341" s="352"/>
      <c r="BP341" s="352"/>
      <c r="BQ341" s="352"/>
      <c r="BR341" s="352"/>
      <c r="BS341" s="352"/>
      <c r="BT341" s="352"/>
      <c r="BU341" s="352"/>
      <c r="BV341" s="352"/>
      <c r="BW341" s="352"/>
      <c r="BX341" s="352"/>
      <c r="BY341" s="352"/>
      <c r="BZ341" s="352"/>
      <c r="CA341" s="352"/>
      <c r="CB341" s="352"/>
      <c r="CC341" s="352"/>
      <c r="CD341" s="352"/>
      <c r="CE341" s="352"/>
      <c r="CF341" s="352"/>
      <c r="CG341" s="352"/>
      <c r="CH341" s="352"/>
      <c r="CI341" s="352"/>
      <c r="CJ341" s="352"/>
      <c r="CK341" s="352"/>
      <c r="CL341" s="352"/>
      <c r="CM341" s="352"/>
      <c r="CN341" s="352"/>
      <c r="CO341" s="352"/>
      <c r="CP341" s="352"/>
      <c r="CQ341" s="352"/>
      <c r="CR341" s="352"/>
      <c r="CS341" s="352"/>
      <c r="CT341" s="352"/>
      <c r="CU341" s="352"/>
      <c r="CV341" s="352"/>
      <c r="CW341" s="352"/>
      <c r="CX341" s="352"/>
      <c r="CY341" s="352"/>
      <c r="CZ341" s="352"/>
      <c r="DA341" s="352"/>
      <c r="DC341" s="266">
        <f t="shared" si="29"/>
        <v>0</v>
      </c>
      <c r="DD341" s="302" t="str">
        <f t="shared" si="30"/>
        <v/>
      </c>
      <c r="DE341" s="328" t="str">
        <f>IF(D341&gt; 0,(COUNTIFS(FRACAS!$B$5:$B$9997, D$4, FRACAS!$D$5:$D$9997, "&lt;="&amp;D341)), "" )</f>
        <v/>
      </c>
      <c r="DF341" s="282" t="str">
        <f>IF(E341&gt; 0,(COUNTIFS(FRACAS!$B$5:$B$9997, E$4, FRACAS!$D$5:$D$9997, "&lt;="&amp;E341)), "" )</f>
        <v/>
      </c>
      <c r="DG341" s="282" t="str">
        <f>IF(F341&gt; 0,(COUNTIFS(FRACAS!$B$5:$B$9997, F$4, FRACAS!$D$5:$D$9997, "&lt;="&amp;F341)), "" )</f>
        <v/>
      </c>
      <c r="DH341" s="282" t="str">
        <f>IF(G341&gt; 0,(COUNTIFS(FRACAS!$B$5:$B$9997, G$4, FRACAS!$D$5:$D$9997, "&lt;="&amp;G341)), "" )</f>
        <v/>
      </c>
      <c r="DI341" s="282" t="str">
        <f>IF(H341&gt; 0,(COUNTIFS(FRACAS!$B$5:$B$9997, H$4, FRACAS!$D$5:$D$9997, "&lt;="&amp;H341)), "" )</f>
        <v/>
      </c>
      <c r="DJ341" s="282" t="str">
        <f>IF(I341&gt; 0,(COUNTIFS(FRACAS!$B$5:$B$9997, I$4, FRACAS!$D$5:$D$9997, "&lt;="&amp;I341)), "" )</f>
        <v/>
      </c>
      <c r="DK341" s="282" t="str">
        <f>IF(J341&gt; 0,(COUNTIFS(FRACAS!$B$5:$B$9997, J$4, FRACAS!$D$5:$D$9997, "&lt;="&amp;J341)), "" )</f>
        <v/>
      </c>
      <c r="DL341" s="282" t="str">
        <f>IF(K341&gt; 0,(COUNTIFS(FRACAS!$B$5:$B$9997, K$4, FRACAS!$D$5:$D$9997, "&lt;="&amp;K341)), "" )</f>
        <v/>
      </c>
      <c r="DM341" s="282" t="str">
        <f>IF(L341&gt; 0,(COUNTIFS(FRACAS!$B$5:$B$9997, L$4, FRACAS!$D$5:$D$9997, "&lt;="&amp;L341)), "" )</f>
        <v/>
      </c>
      <c r="DN341" s="282" t="str">
        <f>IF(M341&gt; 0,(COUNTIFS(FRACAS!$B$5:$B$9997, M$4, FRACAS!$D$5:$D$9997, "&lt;="&amp;M341)), "" )</f>
        <v/>
      </c>
      <c r="DO341" s="308"/>
      <c r="DP341" s="276"/>
      <c r="DQ341" s="276"/>
      <c r="DR341" s="276"/>
      <c r="DS341" s="276"/>
      <c r="DT341" s="276"/>
      <c r="DU341" s="276"/>
      <c r="DV341" s="276"/>
      <c r="DW341" s="276"/>
      <c r="DX341" s="276"/>
      <c r="DY341" s="276"/>
      <c r="DZ341" s="276"/>
      <c r="EA341" s="276"/>
      <c r="EB341" s="276"/>
      <c r="EC341" s="276"/>
      <c r="ED341" s="276"/>
      <c r="EE341" s="276"/>
      <c r="EF341" s="276"/>
      <c r="EG341" s="276"/>
      <c r="EH341" s="276"/>
      <c r="EI341" s="276"/>
      <c r="EJ341" s="276"/>
      <c r="EK341" s="276"/>
      <c r="EL341" s="276"/>
      <c r="EM341" s="276"/>
      <c r="EN341" s="276"/>
      <c r="EO341" s="276"/>
      <c r="EP341" s="276"/>
      <c r="EQ341" s="276"/>
      <c r="ER341" s="276"/>
      <c r="ES341" s="276"/>
      <c r="ET341" s="276"/>
      <c r="EU341" s="276"/>
      <c r="EV341" s="276"/>
      <c r="EW341" s="276"/>
      <c r="EX341" s="276"/>
      <c r="EY341" s="276"/>
      <c r="EZ341" s="276"/>
      <c r="FA341" s="276"/>
      <c r="FB341" s="277"/>
      <c r="JN341" s="310"/>
      <c r="JO341" s="309"/>
      <c r="JP341" s="309"/>
      <c r="JQ341" s="309"/>
      <c r="JR341" s="309"/>
      <c r="JS341" s="309"/>
      <c r="JT341" s="309"/>
      <c r="JU341" s="309"/>
      <c r="JV341" s="309"/>
      <c r="JW341" s="309"/>
      <c r="JX341" s="309"/>
      <c r="JY341" s="309"/>
      <c r="JZ341" s="309"/>
      <c r="KA341" s="309"/>
      <c r="KB341" s="309"/>
      <c r="KC341" s="309"/>
      <c r="KD341" s="309"/>
      <c r="KE341" s="309"/>
      <c r="KF341" s="309"/>
      <c r="KG341" s="309"/>
      <c r="KH341" s="309"/>
      <c r="KI341" s="309"/>
      <c r="KJ341" s="309"/>
      <c r="KK341" s="309"/>
      <c r="KL341" s="309"/>
      <c r="KM341" s="309"/>
      <c r="KN341" s="309"/>
      <c r="KO341" s="309"/>
      <c r="KP341" s="309"/>
      <c r="KQ341" s="309"/>
      <c r="KR341" s="309"/>
      <c r="KS341" s="309"/>
      <c r="KT341" s="309"/>
      <c r="KU341" s="309"/>
      <c r="KV341" s="309"/>
      <c r="KW341" s="309"/>
      <c r="KX341" s="309"/>
      <c r="KY341" s="309"/>
      <c r="KZ341" s="309"/>
      <c r="LA341" s="309"/>
      <c r="LC341" s="302" t="str">
        <f t="shared" si="32"/>
        <v/>
      </c>
      <c r="LD341" s="354" t="str" cm="1">
        <f t="array" ref="LD341">IFERROR(
    (((D341/FRACAS!$AY$1)*60))
    /
    (((D341/FRACAS!$AY$1)*60) + SUMPRODUCT((FRACAS!$B$5:$B$9997=D$4)*(FRACAS!$D$5:$D$9997&lt;=D341)*(IFERROR(FRACAS!$AM$5:$AM$9997,0)))
    ),"")</f>
        <v/>
      </c>
      <c r="LE341" s="354" t="str" cm="1">
        <f t="array" ref="LE341">IFERROR(
    (((E341/FRACAS!$AY$1)*60))
    /
    (((E341/FRACAS!$AY$1)*60) + SUMPRODUCT((FRACAS!$B$5:$B$9997=E$4)*(FRACAS!$D$5:$D$9997&lt;=E341)*(IFERROR(FRACAS!$AM$5:$AM$9997,0)))
    ),"")</f>
        <v/>
      </c>
      <c r="LF341" s="354" t="str" cm="1">
        <f t="array" ref="LF341">IFERROR(
    (((F341/FRACAS!$AY$1)*60))
    /
    (((F341/FRACAS!$AY$1)*60) + SUMPRODUCT((FRACAS!$B$5:$B$9997=F$4)*(FRACAS!$D$5:$D$9997&lt;=F341)*(IFERROR(FRACAS!$AM$5:$AM$9997,0)))
    ),"")</f>
        <v/>
      </c>
      <c r="LG341" s="354" t="str" cm="1">
        <f t="array" ref="LG341">IFERROR(
    (((G341/FRACAS!$AY$1)*60))
    /
    (((G341/FRACAS!$AY$1)*60) + SUMPRODUCT((FRACAS!$B$5:$B$9997=G$4)*(FRACAS!$D$5:$D$9997&lt;=G341)*(IFERROR(FRACAS!$AM$5:$AM$9997,0)))
    ),"")</f>
        <v/>
      </c>
      <c r="LH341" s="354" t="str" cm="1">
        <f t="array" ref="LH341">IFERROR(
    (((H341/FRACAS!$AY$1)*60))
    /
    (((H341/FRACAS!$AY$1)*60) + SUMPRODUCT((FRACAS!$B$5:$B$9997=H$4)*(FRACAS!$D$5:$D$9997&lt;=H341)*(IFERROR(FRACAS!$AM$5:$AM$9997,0)))
    ),"")</f>
        <v/>
      </c>
      <c r="LI341" s="354" t="str" cm="1">
        <f t="array" ref="LI341">IFERROR(
    (((I341/FRACAS!$AY$1)*60))
    /
    (((I341/FRACAS!$AY$1)*60) + SUMPRODUCT((FRACAS!$B$5:$B$9997=I$4)*(FRACAS!$D$5:$D$9997&lt;=I341)*(IFERROR(FRACAS!$AM$5:$AM$9997,0)))
    ),"")</f>
        <v/>
      </c>
      <c r="LJ341" s="354" t="str" cm="1">
        <f t="array" ref="LJ341">IFERROR(
    (((J341/FRACAS!$AY$1)*60))
    /
    (((J341/FRACAS!$AY$1)*60) + SUMPRODUCT((FRACAS!$B$5:$B$9997=J$4)*(FRACAS!$D$5:$D$9997&lt;=J341)*(IFERROR(FRACAS!$AM$5:$AM$9997,0)))
    ),"")</f>
        <v/>
      </c>
      <c r="LK341" s="354" t="str" cm="1">
        <f t="array" ref="LK341">IFERROR(
    (((K341/FRACAS!$AY$1)*60))
    /
    (((K341/FRACAS!$AY$1)*60) + SUMPRODUCT((FRACAS!$B$5:$B$9997=K$4)*(FRACAS!$D$5:$D$9997&lt;=K341)*(IFERROR(FRACAS!$AM$5:$AM$9997,0)))
    ),"")</f>
        <v/>
      </c>
      <c r="LL341" s="354" t="str" cm="1">
        <f t="array" ref="LL341">IFERROR(
    (((L341/FRACAS!$AY$1)*60))
    /
    (((L341/FRACAS!$AY$1)*60) + SUMPRODUCT((FRACAS!$B$5:$B$9997=L$4)*(FRACAS!$D$5:$D$9997&lt;=L341)*(IFERROR(FRACAS!$AM$5:$AM$9997,0)))
    ),"")</f>
        <v/>
      </c>
      <c r="LM341" s="354" t="str" cm="1">
        <f t="array" ref="LM341">IFERROR(
    (((M341/FRACAS!$AY$1)*60))
    /
    (((M341/FRACAS!$AY$1)*60) + SUMPRODUCT((FRACAS!$B$5:$B$9997=M$4)*(FRACAS!$D$5:$D$9997&lt;=M341)*(IFERROR(FRACAS!$AM$5:$AM$9997,0)))
    ),"")</f>
        <v/>
      </c>
      <c r="LN341" s="308"/>
      <c r="LO341" s="276"/>
      <c r="LP341" s="276"/>
      <c r="LQ341" s="276"/>
      <c r="LR341" s="276"/>
      <c r="LS341" s="276"/>
      <c r="LT341" s="276"/>
      <c r="LU341" s="276"/>
      <c r="LV341" s="276"/>
      <c r="LW341" s="276"/>
      <c r="LX341" s="276"/>
      <c r="LY341" s="276"/>
      <c r="LZ341" s="276"/>
      <c r="MA341" s="276"/>
      <c r="MB341" s="276"/>
      <c r="MC341" s="276"/>
      <c r="MD341" s="276"/>
      <c r="ME341" s="276"/>
      <c r="MF341" s="276"/>
      <c r="MG341" s="276"/>
      <c r="MH341" s="276"/>
      <c r="MI341" s="276"/>
      <c r="MJ341" s="276"/>
      <c r="MK341" s="276"/>
      <c r="ML341" s="276"/>
      <c r="MM341" s="276"/>
      <c r="MN341" s="276"/>
      <c r="MO341" s="276"/>
      <c r="MP341" s="276"/>
      <c r="MQ341" s="276"/>
      <c r="MR341" s="276"/>
      <c r="MS341" s="276"/>
      <c r="MT341" s="276"/>
      <c r="MU341" s="276"/>
      <c r="MV341" s="276"/>
      <c r="MW341" s="276"/>
      <c r="MX341" s="276"/>
      <c r="MY341" s="276"/>
      <c r="MZ341" s="276"/>
      <c r="NA341" s="277"/>
      <c r="ND341" s="345">
        <f t="shared" si="33"/>
        <v>0</v>
      </c>
      <c r="NE341" s="346" t="str">
        <f t="shared" si="31"/>
        <v/>
      </c>
      <c r="NF341" s="347" t="str" cm="1">
        <f t="array" ref="NF341">IF($ND341=0,"",(IFERROR( (IFERROR($ND341/FRACAS!$AY$1*60,0) - SUMPRODUCT( (FRACAS!$K$5:$K$9999=NF$2) * IFERROR(FRACAS!$AN$5:$AN$9999,0) ) ) / IFERROR($ND341/FRACAS!$AY$1*60,0), 1 )))</f>
        <v/>
      </c>
      <c r="NG341" s="347" t="str" cm="1">
        <f t="array" ref="NG341">IF($ND341=0,"",(IFERROR( (IFERROR($ND341/FRACAS!$AY$1*60,0) - SUMPRODUCT( (FRACAS!$K$5:$K$9999=NG$2) * IFERROR(FRACAS!$AN$5:$AN$9999,0) ) ) / IFERROR($ND341/FRACAS!$AY$1*60,0), 1 )))</f>
        <v/>
      </c>
      <c r="NH341" s="347" t="str" cm="1">
        <f t="array" ref="NH341">IF($ND341=0,"",(IFERROR( (IFERROR($ND341/FRACAS!$AY$1*60,0) - SUMPRODUCT( (FRACAS!$K$5:$K$9999=NH$2) * IFERROR(FRACAS!$AN$5:$AN$9999,0) ) ) / IFERROR($ND341/FRACAS!$AY$1*60,0), 1 )))</f>
        <v/>
      </c>
      <c r="NI341" s="347" t="str" cm="1">
        <f t="array" ref="NI341">IF($ND341=0,"",(IFERROR( (IFERROR($ND341/FRACAS!$AY$1*60,0) - SUMPRODUCT( (FRACAS!$K$5:$K$9999=NI$2) * IFERROR(FRACAS!$AN$5:$AN$9999,0) ) ) / IFERROR($ND341/FRACAS!$AY$1*60,0), 1 )))</f>
        <v/>
      </c>
      <c r="NJ341" s="347" t="str" cm="1">
        <f t="array" ref="NJ341">IF($ND341=0,"",(IFERROR( (IFERROR($ND341/FRACAS!$AY$1*60,0) - SUMPRODUCT( (FRACAS!$K$5:$K$9999=NJ$2) * IFERROR(FRACAS!$AN$5:$AN$9999,0) ) ) / IFERROR($ND341/FRACAS!$AY$1*60,0), 1 )))</f>
        <v/>
      </c>
      <c r="NK341" s="347" t="str" cm="1">
        <f t="array" ref="NK341">IF($ND341=0,"",(IFERROR( (IFERROR($ND341/FRACAS!$AY$1*60,0) - SUMPRODUCT( (FRACAS!$K$5:$K$9999=NK$2) * IFERROR(FRACAS!$AN$5:$AN$9999,0) ) ) / IFERROR($ND341/FRACAS!$AY$1*60,0), 1 )))</f>
        <v/>
      </c>
      <c r="NL341" s="347" t="str" cm="1">
        <f t="array" ref="NL341">IF($ND341=0,"",(IFERROR( (IFERROR($ND341/FRACAS!$AY$1*60,0) - SUMPRODUCT( (FRACAS!$K$5:$K$9999=NL$2) * IFERROR(FRACAS!$AN$5:$AN$9999,0) ) ) / IFERROR($ND341/FRACAS!$AY$1*60,0), 1 )))</f>
        <v/>
      </c>
      <c r="NM341" s="347" t="str" cm="1">
        <f t="array" ref="NM341">IF($ND341=0,"",(IFERROR( (IFERROR($ND341/FRACAS!$AY$1*60,0) - SUMPRODUCT( (FRACAS!$K$5:$K$9999=NM$2) * IFERROR(FRACAS!$AN$5:$AN$9999,0) ) ) / IFERROR($ND341/FRACAS!$AY$1*60,0), 1 )))</f>
        <v/>
      </c>
      <c r="NN341" s="347" t="str" cm="1">
        <f t="array" ref="NN341">IF($ND341=0,"",(IFERROR( (IFERROR($ND341/FRACAS!$AY$1*60,0) - SUMPRODUCT( (FRACAS!$K$5:$K$9999=NN$2) * IFERROR(FRACAS!$AN$5:$AN$9999,0) ) ) / IFERROR($ND341/FRACAS!$AY$1*60,0), 1 )))</f>
        <v/>
      </c>
      <c r="NO341" s="347" t="str" cm="1">
        <f t="array" ref="NO341">IF($ND341=0,"",(IFERROR( (IFERROR($ND341/FRACAS!$AY$1*60,0) - SUMPRODUCT( (FRACAS!$K$5:$K$9999=NO$2) * IFERROR(FRACAS!$AN$5:$AN$9999,0) ) ) / IFERROR($ND341/FRACAS!$AY$1*60,0), 1 )))</f>
        <v/>
      </c>
      <c r="NP341" s="347" t="str" cm="1">
        <f t="array" ref="NP341">IF($ND341=0,"",(IFERROR( (IFERROR($ND341/FRACAS!$AY$1*60,0) - SUMPRODUCT( (FRACAS!$K$5:$K$9999=NP$2) * IFERROR(FRACAS!$AN$5:$AN$9999,0) ) ) / IFERROR($ND341/FRACAS!$AY$1*60,0), 1 )))</f>
        <v/>
      </c>
      <c r="NQ341" s="347" t="str" cm="1">
        <f t="array" ref="NQ341">IF($ND341=0,"",(IFERROR( (IFERROR($ND341/FRACAS!$AY$1*60,0) - SUMPRODUCT( (FRACAS!$K$5:$K$9999=NQ$2) * IFERROR(FRACAS!$AN$5:$AN$9999,0) ) ) / IFERROR($ND341/FRACAS!$AY$1*60,0), 1 )))</f>
        <v/>
      </c>
      <c r="NR341" s="347" t="str" cm="1">
        <f t="array" ref="NR341">IF($ND341=0,"",(IFERROR( (IFERROR($ND341/FRACAS!$AY$1*60,0) - SUMPRODUCT( (FRACAS!$K$5:$K$9999=NR$2) * IFERROR(FRACAS!$AN$5:$AN$9999,0) ) ) / IFERROR($ND341/FRACAS!$AY$1*60,0), 1 )))</f>
        <v/>
      </c>
      <c r="NS341" s="347" t="str" cm="1">
        <f t="array" ref="NS341">IF($ND341=0,"",(IFERROR( (IFERROR($ND341/FRACAS!$AY$1*60,0) - SUMPRODUCT( (FRACAS!$K$5:$K$9999=NS$2) * IFERROR(FRACAS!$AN$5:$AN$9999,0) ) ) / IFERROR($ND341/FRACAS!$AY$1*60,0), 1 )))</f>
        <v/>
      </c>
      <c r="NT341" s="347" t="str" cm="1">
        <f t="array" ref="NT341">IF($ND341=0,"",(IFERROR( (IFERROR($ND341/FRACAS!$AY$1*60,0) - SUMPRODUCT( (FRACAS!$K$5:$K$9999=NT$2) * IFERROR(FRACAS!$AN$5:$AN$9999,0) ) ) / IFERROR($ND341/FRACAS!$AY$1*60,0), 1 )))</f>
        <v/>
      </c>
      <c r="NU341" s="347" t="str" cm="1">
        <f t="array" ref="NU341">IF($ND341=0,"",(IFERROR( (IFERROR($ND341/FRACAS!$AY$1*60,0) - SUMPRODUCT( (FRACAS!$K$5:$K$9999=NU$2) * IFERROR(FRACAS!$AN$5:$AN$9999,0) ) ) / IFERROR($ND341/FRACAS!$AY$1*60,0), 1 )))</f>
        <v/>
      </c>
      <c r="NV341" s="347" t="str" cm="1">
        <f t="array" ref="NV341">IF($ND341=0,"",(IFERROR( (IFERROR($ND341/FRACAS!$AY$1*60,0) - SUMPRODUCT( (FRACAS!$K$5:$K$9999=NV$2) * IFERROR(FRACAS!$AN$5:$AN$9999,0) ) ) / IFERROR($ND341/FRACAS!$AY$1*60,0), 1 )))</f>
        <v/>
      </c>
      <c r="NW341" s="347" t="str" cm="1">
        <f t="array" ref="NW341">IF($ND341=0,"",(IFERROR( (IFERROR($ND341/FRACAS!$AY$1*60,0) - SUMPRODUCT( (FRACAS!$K$5:$K$9999=NW$2) * IFERROR(FRACAS!$AN$5:$AN$9999,0) ) ) / IFERROR($ND341/FRACAS!$AY$1*60,0), 1 )))</f>
        <v/>
      </c>
      <c r="NX341" s="347" t="str" cm="1">
        <f t="array" ref="NX341">IF($ND341=0,"",(IFERROR( (IFERROR($ND341/FRACAS!$AY$1*60,0) - SUMPRODUCT( (FRACAS!$K$5:$K$9999=NX$2) * IFERROR(FRACAS!$AN$5:$AN$9999,0) ) ) / IFERROR($ND341/FRACAS!$AY$1*60,0), 1 )))</f>
        <v/>
      </c>
      <c r="NY341" s="347" t="str" cm="1">
        <f t="array" ref="NY341">IF($ND341=0,"",(IFERROR( (IFERROR($ND341/FRACAS!$AY$1*60,0) - SUMPRODUCT( (FRACAS!$K$5:$K$9999=NY$2) * IFERROR(FRACAS!$AN$5:$AN$9999,0) ) ) / IFERROR($ND341/FRACAS!$AY$1*60,0), 1 )))</f>
        <v/>
      </c>
      <c r="NZ341" s="347" t="str" cm="1">
        <f t="array" ref="NZ341">IF($ND341=0,"",(IFERROR( (IFERROR($ND341/FRACAS!$AY$1*60,0) - SUMPRODUCT( (FRACAS!$K$5:$K$9999=NZ$2) * IFERROR(FRACAS!$AN$5:$AN$9999,0) ) ) / IFERROR($ND341/FRACAS!$AY$1*60,0), 1 )))</f>
        <v/>
      </c>
      <c r="OA341" s="347" t="str" cm="1">
        <f t="array" ref="OA341">IF($ND341=0,"",(IFERROR( (IFERROR($ND341/FRACAS!$AY$1*60,0) - SUMPRODUCT( (FRACAS!$K$5:$K$9999=OA$2) * IFERROR(FRACAS!$AN$5:$AN$9999,0) ) ) / IFERROR($ND341/FRACAS!$AY$1*60,0), 1 )))</f>
        <v/>
      </c>
      <c r="OB341" s="347" t="str" cm="1">
        <f t="array" ref="OB341">IF($ND341=0,"",(IFERROR( (IFERROR($ND341/FRACAS!$AY$1*60,0) - SUMPRODUCT( (FRACAS!$K$5:$K$9999=OB$2) * IFERROR(FRACAS!$AN$5:$AN$9999,0) ) ) / IFERROR($ND341/FRACAS!$AY$1*60,0), 1 )))</f>
        <v/>
      </c>
      <c r="OC341" s="347" t="str" cm="1">
        <f t="array" ref="OC341">IF($ND341=0,"",(IFERROR( (IFERROR($ND341/FRACAS!$AY$1*60,0) - SUMPRODUCT( (FRACAS!$K$5:$K$9999=OC$2) * IFERROR(FRACAS!$AN$5:$AN$9999,0) ) ) / IFERROR($ND341/FRACAS!$AY$1*60,0), 1 )))</f>
        <v/>
      </c>
      <c r="OD341" s="347" t="str" cm="1">
        <f t="array" ref="OD341">IF($ND341=0,"",(IFERROR( (IFERROR($ND341/FRACAS!$AY$1*60,0) - SUMPRODUCT( (FRACAS!$K$5:$K$9999=OD$2) * IFERROR(FRACAS!$AN$5:$AN$9999,0) ) ) / IFERROR($ND341/FRACAS!$AY$1*60,0), 1 )))</f>
        <v/>
      </c>
      <c r="OE341" s="347" t="str" cm="1">
        <f t="array" ref="OE341">IF($ND341=0,"",(IFERROR( (IFERROR($ND341/FRACAS!$AY$1*60,0) - SUMPRODUCT( (FRACAS!$K$5:$K$9999=OE$2) * IFERROR(FRACAS!$AN$5:$AN$9999,0) ) ) / IFERROR($ND341/FRACAS!$AY$1*60,0), 1 )))</f>
        <v/>
      </c>
      <c r="OF341" s="347" t="str" cm="1">
        <f t="array" ref="OF341">IF($ND341=0,"",(IFERROR( (IFERROR($ND341/FRACAS!$AY$1*60,0) - SUMPRODUCT( (FRACAS!$K$5:$K$9999=OF$2) * IFERROR(FRACAS!$AN$5:$AN$9999,0) ) ) / IFERROR($ND341/FRACAS!$AY$1*60,0), 1 )))</f>
        <v/>
      </c>
      <c r="OG341" s="347" t="str" cm="1">
        <f t="array" ref="OG341">IF($ND341=0,"",(IFERROR( (IFERROR($ND341/FRACAS!$AY$1*60,0) - SUMPRODUCT( (FRACAS!$K$5:$K$9999=OG$2) * IFERROR(FRACAS!$AN$5:$AN$9999,0) ) ) / IFERROR($ND341/FRACAS!$AY$1*60,0), 1 )))</f>
        <v/>
      </c>
      <c r="OH341" s="347" t="str" cm="1">
        <f t="array" ref="OH341">IF($ND341=0,"",(IFERROR( (IFERROR($ND341/FRACAS!$AY$1*60,0) - SUMPRODUCT( (FRACAS!$K$5:$K$9999=OH$2) * IFERROR(FRACAS!$AN$5:$AN$9999,0) ) ) / IFERROR($ND341/FRACAS!$AY$1*60,0), 1 )))</f>
        <v/>
      </c>
      <c r="OI341" s="347" t="str" cm="1">
        <f t="array" ref="OI341">IF($ND341=0,"",(IFERROR( (IFERROR($ND341/FRACAS!$AY$1*60,0) - SUMPRODUCT( (FRACAS!$K$5:$K$9999=OI$2) * IFERROR(FRACAS!$AN$5:$AN$9999,0) ) ) / IFERROR($ND341/FRACAS!$AY$1*60,0), 1 )))</f>
        <v/>
      </c>
      <c r="OJ341" s="347" t="str" cm="1">
        <f t="array" ref="OJ341">IF($ND341=0,"",(IFERROR( (IFERROR($ND341/FRACAS!$AY$1*60,0) - SUMPRODUCT( (FRACAS!$K$5:$K$9999=OJ$2) * IFERROR(FRACAS!$AN$5:$AN$9999,0) ) ) / IFERROR($ND341/FRACAS!$AY$1*60,0), 1 )))</f>
        <v/>
      </c>
      <c r="OK341" s="347" t="str" cm="1">
        <f t="array" ref="OK341">IF($ND341=0,"",(IFERROR( (IFERROR($ND341/FRACAS!$AY$1*60,0) - SUMPRODUCT( (FRACAS!$K$5:$K$9999=OK$2) * IFERROR(FRACAS!$AN$5:$AN$9999,0) ) ) / IFERROR($ND341/FRACAS!$AY$1*60,0), 1 )))</f>
        <v/>
      </c>
      <c r="OL341" s="347" t="str" cm="1">
        <f t="array" ref="OL341">IF($ND341=0,"",(IFERROR( (IFERROR($ND341/FRACAS!$AY$1*60,0) - SUMPRODUCT( (FRACAS!$K$5:$K$9999=OL$2) * IFERROR(FRACAS!$AN$5:$AN$9999,0) ) ) / IFERROR($ND341/FRACAS!$AY$1*60,0), 1 )))</f>
        <v/>
      </c>
      <c r="OM341" s="347" t="str" cm="1">
        <f t="array" ref="OM341">IF($ND341=0,"",(IFERROR( (IFERROR($ND341/FRACAS!$AY$1*60,0) - SUMPRODUCT( (FRACAS!$K$5:$K$9999=OM$2) * IFERROR(FRACAS!$AN$5:$AN$9999,0) ) ) / IFERROR($ND341/FRACAS!$AY$1*60,0), 1 )))</f>
        <v/>
      </c>
      <c r="ON341" s="347" t="str" cm="1">
        <f t="array" ref="ON341">IF($ND341=0,"",(IFERROR( (IFERROR($ND341/FRACAS!$AY$1*60,0) - SUMPRODUCT( (FRACAS!$K$5:$K$9999=ON$2) * IFERROR(FRACAS!$AN$5:$AN$9999,0) ) ) / IFERROR($ND341/FRACAS!$AY$1*60,0), 1 )))</f>
        <v/>
      </c>
    </row>
    <row r="342" spans="2:404" ht="15" customHeight="1">
      <c r="B342" s="301" t="s">
        <v>240</v>
      </c>
      <c r="C342" s="302">
        <v>47620</v>
      </c>
      <c r="D342" s="279"/>
      <c r="E342" s="279"/>
      <c r="F342" s="279"/>
      <c r="G342" s="279"/>
      <c r="H342" s="279"/>
      <c r="I342" s="279"/>
      <c r="J342" s="279"/>
      <c r="K342" s="279"/>
      <c r="L342" s="279"/>
      <c r="M342" s="280"/>
      <c r="N342" s="305"/>
      <c r="O342" s="279"/>
      <c r="P342" s="279"/>
      <c r="Q342" s="279"/>
      <c r="R342" s="279"/>
      <c r="S342" s="279"/>
      <c r="T342" s="279"/>
      <c r="U342" s="279"/>
      <c r="V342" s="279"/>
      <c r="W342" s="279"/>
      <c r="X342" s="279"/>
      <c r="Y342" s="279"/>
      <c r="Z342" s="279"/>
      <c r="AA342" s="279"/>
      <c r="AB342" s="279"/>
      <c r="AC342" s="279"/>
      <c r="AD342" s="279"/>
      <c r="AE342" s="279"/>
      <c r="AF342" s="279"/>
      <c r="AG342" s="279"/>
      <c r="AH342" s="279"/>
      <c r="AI342" s="279"/>
      <c r="AJ342" s="279"/>
      <c r="AK342" s="279"/>
      <c r="AL342" s="279"/>
      <c r="AM342" s="279"/>
      <c r="AN342" s="279"/>
      <c r="AO342" s="279"/>
      <c r="AP342" s="279"/>
      <c r="AQ342" s="279"/>
      <c r="AR342" s="279"/>
      <c r="AS342" s="279"/>
      <c r="AT342" s="279"/>
      <c r="AU342" s="279"/>
      <c r="AV342" s="279"/>
      <c r="AW342" s="279"/>
      <c r="AX342" s="279"/>
      <c r="AY342" s="279"/>
      <c r="AZ342" s="279"/>
      <c r="BA342" s="280"/>
      <c r="BB342" s="266"/>
      <c r="BD342" s="352"/>
      <c r="BE342" s="352"/>
      <c r="BF342" s="352"/>
      <c r="BG342" s="352"/>
      <c r="BH342" s="352"/>
      <c r="BI342" s="352"/>
      <c r="BJ342" s="352"/>
      <c r="BK342" s="352"/>
      <c r="BL342" s="352"/>
      <c r="BM342" s="352"/>
      <c r="BN342" s="352"/>
      <c r="BO342" s="352"/>
      <c r="BP342" s="352"/>
      <c r="BQ342" s="352"/>
      <c r="BR342" s="352"/>
      <c r="BS342" s="352"/>
      <c r="BT342" s="352"/>
      <c r="BU342" s="352"/>
      <c r="BV342" s="352"/>
      <c r="BW342" s="352"/>
      <c r="BX342" s="352"/>
      <c r="BY342" s="352"/>
      <c r="BZ342" s="352"/>
      <c r="CA342" s="352"/>
      <c r="CB342" s="352"/>
      <c r="CC342" s="352"/>
      <c r="CD342" s="352"/>
      <c r="CE342" s="352"/>
      <c r="CF342" s="352"/>
      <c r="CG342" s="352"/>
      <c r="CH342" s="352"/>
      <c r="CI342" s="352"/>
      <c r="CJ342" s="352"/>
      <c r="CK342" s="352"/>
      <c r="CL342" s="352"/>
      <c r="CM342" s="352"/>
      <c r="CN342" s="352"/>
      <c r="CO342" s="352"/>
      <c r="CP342" s="352"/>
      <c r="CQ342" s="352"/>
      <c r="CR342" s="352"/>
      <c r="CS342" s="352"/>
      <c r="CT342" s="352"/>
      <c r="CU342" s="352"/>
      <c r="CV342" s="352"/>
      <c r="CW342" s="352"/>
      <c r="CX342" s="352"/>
      <c r="CY342" s="352"/>
      <c r="CZ342" s="352"/>
      <c r="DA342" s="352"/>
      <c r="DC342" s="266">
        <f t="shared" si="29"/>
        <v>0</v>
      </c>
      <c r="DD342" s="302" t="str">
        <f t="shared" si="30"/>
        <v/>
      </c>
      <c r="DE342" s="328" t="str">
        <f>IF(D342&gt; 0,(COUNTIFS(FRACAS!$B$5:$B$9997, D$4, FRACAS!$D$5:$D$9997, "&lt;="&amp;D342)), "" )</f>
        <v/>
      </c>
      <c r="DF342" s="282" t="str">
        <f>IF(E342&gt; 0,(COUNTIFS(FRACAS!$B$5:$B$9997, E$4, FRACAS!$D$5:$D$9997, "&lt;="&amp;E342)), "" )</f>
        <v/>
      </c>
      <c r="DG342" s="282" t="str">
        <f>IF(F342&gt; 0,(COUNTIFS(FRACAS!$B$5:$B$9997, F$4, FRACAS!$D$5:$D$9997, "&lt;="&amp;F342)), "" )</f>
        <v/>
      </c>
      <c r="DH342" s="282" t="str">
        <f>IF(G342&gt; 0,(COUNTIFS(FRACAS!$B$5:$B$9997, G$4, FRACAS!$D$5:$D$9997, "&lt;="&amp;G342)), "" )</f>
        <v/>
      </c>
      <c r="DI342" s="282" t="str">
        <f>IF(H342&gt; 0,(COUNTIFS(FRACAS!$B$5:$B$9997, H$4, FRACAS!$D$5:$D$9997, "&lt;="&amp;H342)), "" )</f>
        <v/>
      </c>
      <c r="DJ342" s="282" t="str">
        <f>IF(I342&gt; 0,(COUNTIFS(FRACAS!$B$5:$B$9997, I$4, FRACAS!$D$5:$D$9997, "&lt;="&amp;I342)), "" )</f>
        <v/>
      </c>
      <c r="DK342" s="282" t="str">
        <f>IF(J342&gt; 0,(COUNTIFS(FRACAS!$B$5:$B$9997, J$4, FRACAS!$D$5:$D$9997, "&lt;="&amp;J342)), "" )</f>
        <v/>
      </c>
      <c r="DL342" s="282" t="str">
        <f>IF(K342&gt; 0,(COUNTIFS(FRACAS!$B$5:$B$9997, K$4, FRACAS!$D$5:$D$9997, "&lt;="&amp;K342)), "" )</f>
        <v/>
      </c>
      <c r="DM342" s="282" t="str">
        <f>IF(L342&gt; 0,(COUNTIFS(FRACAS!$B$5:$B$9997, L$4, FRACAS!$D$5:$D$9997, "&lt;="&amp;L342)), "" )</f>
        <v/>
      </c>
      <c r="DN342" s="282" t="str">
        <f>IF(M342&gt; 0,(COUNTIFS(FRACAS!$B$5:$B$9997, M$4, FRACAS!$D$5:$D$9997, "&lt;="&amp;M342)), "" )</f>
        <v/>
      </c>
      <c r="DO342" s="308"/>
      <c r="DP342" s="276"/>
      <c r="DQ342" s="276"/>
      <c r="DR342" s="276"/>
      <c r="DS342" s="276"/>
      <c r="DT342" s="276"/>
      <c r="DU342" s="276"/>
      <c r="DV342" s="276"/>
      <c r="DW342" s="276"/>
      <c r="DX342" s="276"/>
      <c r="DY342" s="276"/>
      <c r="DZ342" s="276"/>
      <c r="EA342" s="276"/>
      <c r="EB342" s="276"/>
      <c r="EC342" s="276"/>
      <c r="ED342" s="276"/>
      <c r="EE342" s="276"/>
      <c r="EF342" s="276"/>
      <c r="EG342" s="276"/>
      <c r="EH342" s="276"/>
      <c r="EI342" s="276"/>
      <c r="EJ342" s="276"/>
      <c r="EK342" s="276"/>
      <c r="EL342" s="276"/>
      <c r="EM342" s="276"/>
      <c r="EN342" s="276"/>
      <c r="EO342" s="276"/>
      <c r="EP342" s="276"/>
      <c r="EQ342" s="276"/>
      <c r="ER342" s="276"/>
      <c r="ES342" s="276"/>
      <c r="ET342" s="276"/>
      <c r="EU342" s="276"/>
      <c r="EV342" s="276"/>
      <c r="EW342" s="276"/>
      <c r="EX342" s="276"/>
      <c r="EY342" s="276"/>
      <c r="EZ342" s="276"/>
      <c r="FA342" s="276"/>
      <c r="FB342" s="277"/>
      <c r="JN342" s="310"/>
      <c r="JO342" s="309"/>
      <c r="JP342" s="309"/>
      <c r="JQ342" s="309"/>
      <c r="JR342" s="309"/>
      <c r="JS342" s="309"/>
      <c r="JT342" s="309"/>
      <c r="JU342" s="309"/>
      <c r="JV342" s="309"/>
      <c r="JW342" s="309"/>
      <c r="JX342" s="309"/>
      <c r="JY342" s="309"/>
      <c r="JZ342" s="309"/>
      <c r="KA342" s="309"/>
      <c r="KB342" s="309"/>
      <c r="KC342" s="309"/>
      <c r="KD342" s="309"/>
      <c r="KE342" s="309"/>
      <c r="KF342" s="309"/>
      <c r="KG342" s="309"/>
      <c r="KH342" s="309"/>
      <c r="KI342" s="309"/>
      <c r="KJ342" s="309"/>
      <c r="KK342" s="309"/>
      <c r="KL342" s="309"/>
      <c r="KM342" s="309"/>
      <c r="KN342" s="309"/>
      <c r="KO342" s="309"/>
      <c r="KP342" s="309"/>
      <c r="KQ342" s="309"/>
      <c r="KR342" s="309"/>
      <c r="KS342" s="309"/>
      <c r="KT342" s="309"/>
      <c r="KU342" s="309"/>
      <c r="KV342" s="309"/>
      <c r="KW342" s="309"/>
      <c r="KX342" s="309"/>
      <c r="KY342" s="309"/>
      <c r="KZ342" s="309"/>
      <c r="LA342" s="309"/>
      <c r="LC342" s="302" t="str">
        <f t="shared" si="32"/>
        <v/>
      </c>
      <c r="LD342" s="354" t="str" cm="1">
        <f t="array" ref="LD342">IFERROR(
    (((D342/FRACAS!$AY$1)*60))
    /
    (((D342/FRACAS!$AY$1)*60) + SUMPRODUCT((FRACAS!$B$5:$B$9997=D$4)*(FRACAS!$D$5:$D$9997&lt;=D342)*(IFERROR(FRACAS!$AM$5:$AM$9997,0)))
    ),"")</f>
        <v/>
      </c>
      <c r="LE342" s="354" t="str" cm="1">
        <f t="array" ref="LE342">IFERROR(
    (((E342/FRACAS!$AY$1)*60))
    /
    (((E342/FRACAS!$AY$1)*60) + SUMPRODUCT((FRACAS!$B$5:$B$9997=E$4)*(FRACAS!$D$5:$D$9997&lt;=E342)*(IFERROR(FRACAS!$AM$5:$AM$9997,0)))
    ),"")</f>
        <v/>
      </c>
      <c r="LF342" s="354" t="str" cm="1">
        <f t="array" ref="LF342">IFERROR(
    (((F342/FRACAS!$AY$1)*60))
    /
    (((F342/FRACAS!$AY$1)*60) + SUMPRODUCT((FRACAS!$B$5:$B$9997=F$4)*(FRACAS!$D$5:$D$9997&lt;=F342)*(IFERROR(FRACAS!$AM$5:$AM$9997,0)))
    ),"")</f>
        <v/>
      </c>
      <c r="LG342" s="354" t="str" cm="1">
        <f t="array" ref="LG342">IFERROR(
    (((G342/FRACAS!$AY$1)*60))
    /
    (((G342/FRACAS!$AY$1)*60) + SUMPRODUCT((FRACAS!$B$5:$B$9997=G$4)*(FRACAS!$D$5:$D$9997&lt;=G342)*(IFERROR(FRACAS!$AM$5:$AM$9997,0)))
    ),"")</f>
        <v/>
      </c>
      <c r="LH342" s="354" t="str" cm="1">
        <f t="array" ref="LH342">IFERROR(
    (((H342/FRACAS!$AY$1)*60))
    /
    (((H342/FRACAS!$AY$1)*60) + SUMPRODUCT((FRACAS!$B$5:$B$9997=H$4)*(FRACAS!$D$5:$D$9997&lt;=H342)*(IFERROR(FRACAS!$AM$5:$AM$9997,0)))
    ),"")</f>
        <v/>
      </c>
      <c r="LI342" s="354" t="str" cm="1">
        <f t="array" ref="LI342">IFERROR(
    (((I342/FRACAS!$AY$1)*60))
    /
    (((I342/FRACAS!$AY$1)*60) + SUMPRODUCT((FRACAS!$B$5:$B$9997=I$4)*(FRACAS!$D$5:$D$9997&lt;=I342)*(IFERROR(FRACAS!$AM$5:$AM$9997,0)))
    ),"")</f>
        <v/>
      </c>
      <c r="LJ342" s="354" t="str" cm="1">
        <f t="array" ref="LJ342">IFERROR(
    (((J342/FRACAS!$AY$1)*60))
    /
    (((J342/FRACAS!$AY$1)*60) + SUMPRODUCT((FRACAS!$B$5:$B$9997=J$4)*(FRACAS!$D$5:$D$9997&lt;=J342)*(IFERROR(FRACAS!$AM$5:$AM$9997,0)))
    ),"")</f>
        <v/>
      </c>
      <c r="LK342" s="354" t="str" cm="1">
        <f t="array" ref="LK342">IFERROR(
    (((K342/FRACAS!$AY$1)*60))
    /
    (((K342/FRACAS!$AY$1)*60) + SUMPRODUCT((FRACAS!$B$5:$B$9997=K$4)*(FRACAS!$D$5:$D$9997&lt;=K342)*(IFERROR(FRACAS!$AM$5:$AM$9997,0)))
    ),"")</f>
        <v/>
      </c>
      <c r="LL342" s="354" t="str" cm="1">
        <f t="array" ref="LL342">IFERROR(
    (((L342/FRACAS!$AY$1)*60))
    /
    (((L342/FRACAS!$AY$1)*60) + SUMPRODUCT((FRACAS!$B$5:$B$9997=L$4)*(FRACAS!$D$5:$D$9997&lt;=L342)*(IFERROR(FRACAS!$AM$5:$AM$9997,0)))
    ),"")</f>
        <v/>
      </c>
      <c r="LM342" s="354" t="str" cm="1">
        <f t="array" ref="LM342">IFERROR(
    (((M342/FRACAS!$AY$1)*60))
    /
    (((M342/FRACAS!$AY$1)*60) + SUMPRODUCT((FRACAS!$B$5:$B$9997=M$4)*(FRACAS!$D$5:$D$9997&lt;=M342)*(IFERROR(FRACAS!$AM$5:$AM$9997,0)))
    ),"")</f>
        <v/>
      </c>
      <c r="LN342" s="308"/>
      <c r="LO342" s="276"/>
      <c r="LP342" s="276"/>
      <c r="LQ342" s="276"/>
      <c r="LR342" s="276"/>
      <c r="LS342" s="276"/>
      <c r="LT342" s="276"/>
      <c r="LU342" s="276"/>
      <c r="LV342" s="276"/>
      <c r="LW342" s="276"/>
      <c r="LX342" s="276"/>
      <c r="LY342" s="276"/>
      <c r="LZ342" s="276"/>
      <c r="MA342" s="276"/>
      <c r="MB342" s="276"/>
      <c r="MC342" s="276"/>
      <c r="MD342" s="276"/>
      <c r="ME342" s="276"/>
      <c r="MF342" s="276"/>
      <c r="MG342" s="276"/>
      <c r="MH342" s="276"/>
      <c r="MI342" s="276"/>
      <c r="MJ342" s="276"/>
      <c r="MK342" s="276"/>
      <c r="ML342" s="276"/>
      <c r="MM342" s="276"/>
      <c r="MN342" s="276"/>
      <c r="MO342" s="276"/>
      <c r="MP342" s="276"/>
      <c r="MQ342" s="276"/>
      <c r="MR342" s="276"/>
      <c r="MS342" s="276"/>
      <c r="MT342" s="276"/>
      <c r="MU342" s="276"/>
      <c r="MV342" s="276"/>
      <c r="MW342" s="276"/>
      <c r="MX342" s="276"/>
      <c r="MY342" s="276"/>
      <c r="MZ342" s="276"/>
      <c r="NA342" s="277"/>
      <c r="ND342" s="345">
        <f t="shared" si="33"/>
        <v>0</v>
      </c>
      <c r="NE342" s="346" t="str">
        <f t="shared" si="31"/>
        <v/>
      </c>
      <c r="NF342" s="347" t="str" cm="1">
        <f t="array" ref="NF342">IF($ND342=0,"",(IFERROR( (IFERROR($ND342/FRACAS!$AY$1*60,0) - SUMPRODUCT( (FRACAS!$K$5:$K$9999=NF$2) * IFERROR(FRACAS!$AN$5:$AN$9999,0) ) ) / IFERROR($ND342/FRACAS!$AY$1*60,0), 1 )))</f>
        <v/>
      </c>
      <c r="NG342" s="347" t="str" cm="1">
        <f t="array" ref="NG342">IF($ND342=0,"",(IFERROR( (IFERROR($ND342/FRACAS!$AY$1*60,0) - SUMPRODUCT( (FRACAS!$K$5:$K$9999=NG$2) * IFERROR(FRACAS!$AN$5:$AN$9999,0) ) ) / IFERROR($ND342/FRACAS!$AY$1*60,0), 1 )))</f>
        <v/>
      </c>
      <c r="NH342" s="347" t="str" cm="1">
        <f t="array" ref="NH342">IF($ND342=0,"",(IFERROR( (IFERROR($ND342/FRACAS!$AY$1*60,0) - SUMPRODUCT( (FRACAS!$K$5:$K$9999=NH$2) * IFERROR(FRACAS!$AN$5:$AN$9999,0) ) ) / IFERROR($ND342/FRACAS!$AY$1*60,0), 1 )))</f>
        <v/>
      </c>
      <c r="NI342" s="347" t="str" cm="1">
        <f t="array" ref="NI342">IF($ND342=0,"",(IFERROR( (IFERROR($ND342/FRACAS!$AY$1*60,0) - SUMPRODUCT( (FRACAS!$K$5:$K$9999=NI$2) * IFERROR(FRACAS!$AN$5:$AN$9999,0) ) ) / IFERROR($ND342/FRACAS!$AY$1*60,0), 1 )))</f>
        <v/>
      </c>
      <c r="NJ342" s="347" t="str" cm="1">
        <f t="array" ref="NJ342">IF($ND342=0,"",(IFERROR( (IFERROR($ND342/FRACAS!$AY$1*60,0) - SUMPRODUCT( (FRACAS!$K$5:$K$9999=NJ$2) * IFERROR(FRACAS!$AN$5:$AN$9999,0) ) ) / IFERROR($ND342/FRACAS!$AY$1*60,0), 1 )))</f>
        <v/>
      </c>
      <c r="NK342" s="347" t="str" cm="1">
        <f t="array" ref="NK342">IF($ND342=0,"",(IFERROR( (IFERROR($ND342/FRACAS!$AY$1*60,0) - SUMPRODUCT( (FRACAS!$K$5:$K$9999=NK$2) * IFERROR(FRACAS!$AN$5:$AN$9999,0) ) ) / IFERROR($ND342/FRACAS!$AY$1*60,0), 1 )))</f>
        <v/>
      </c>
      <c r="NL342" s="347" t="str" cm="1">
        <f t="array" ref="NL342">IF($ND342=0,"",(IFERROR( (IFERROR($ND342/FRACAS!$AY$1*60,0) - SUMPRODUCT( (FRACAS!$K$5:$K$9999=NL$2) * IFERROR(FRACAS!$AN$5:$AN$9999,0) ) ) / IFERROR($ND342/FRACAS!$AY$1*60,0), 1 )))</f>
        <v/>
      </c>
      <c r="NM342" s="347" t="str" cm="1">
        <f t="array" ref="NM342">IF($ND342=0,"",(IFERROR( (IFERROR($ND342/FRACAS!$AY$1*60,0) - SUMPRODUCT( (FRACAS!$K$5:$K$9999=NM$2) * IFERROR(FRACAS!$AN$5:$AN$9999,0) ) ) / IFERROR($ND342/FRACAS!$AY$1*60,0), 1 )))</f>
        <v/>
      </c>
      <c r="NN342" s="347" t="str" cm="1">
        <f t="array" ref="NN342">IF($ND342=0,"",(IFERROR( (IFERROR($ND342/FRACAS!$AY$1*60,0) - SUMPRODUCT( (FRACAS!$K$5:$K$9999=NN$2) * IFERROR(FRACAS!$AN$5:$AN$9999,0) ) ) / IFERROR($ND342/FRACAS!$AY$1*60,0), 1 )))</f>
        <v/>
      </c>
      <c r="NO342" s="347" t="str" cm="1">
        <f t="array" ref="NO342">IF($ND342=0,"",(IFERROR( (IFERROR($ND342/FRACAS!$AY$1*60,0) - SUMPRODUCT( (FRACAS!$K$5:$K$9999=NO$2) * IFERROR(FRACAS!$AN$5:$AN$9999,0) ) ) / IFERROR($ND342/FRACAS!$AY$1*60,0), 1 )))</f>
        <v/>
      </c>
      <c r="NP342" s="347" t="str" cm="1">
        <f t="array" ref="NP342">IF($ND342=0,"",(IFERROR( (IFERROR($ND342/FRACAS!$AY$1*60,0) - SUMPRODUCT( (FRACAS!$K$5:$K$9999=NP$2) * IFERROR(FRACAS!$AN$5:$AN$9999,0) ) ) / IFERROR($ND342/FRACAS!$AY$1*60,0), 1 )))</f>
        <v/>
      </c>
      <c r="NQ342" s="347" t="str" cm="1">
        <f t="array" ref="NQ342">IF($ND342=0,"",(IFERROR( (IFERROR($ND342/FRACAS!$AY$1*60,0) - SUMPRODUCT( (FRACAS!$K$5:$K$9999=NQ$2) * IFERROR(FRACAS!$AN$5:$AN$9999,0) ) ) / IFERROR($ND342/FRACAS!$AY$1*60,0), 1 )))</f>
        <v/>
      </c>
      <c r="NR342" s="347" t="str" cm="1">
        <f t="array" ref="NR342">IF($ND342=0,"",(IFERROR( (IFERROR($ND342/FRACAS!$AY$1*60,0) - SUMPRODUCT( (FRACAS!$K$5:$K$9999=NR$2) * IFERROR(FRACAS!$AN$5:$AN$9999,0) ) ) / IFERROR($ND342/FRACAS!$AY$1*60,0), 1 )))</f>
        <v/>
      </c>
      <c r="NS342" s="347" t="str" cm="1">
        <f t="array" ref="NS342">IF($ND342=0,"",(IFERROR( (IFERROR($ND342/FRACAS!$AY$1*60,0) - SUMPRODUCT( (FRACAS!$K$5:$K$9999=NS$2) * IFERROR(FRACAS!$AN$5:$AN$9999,0) ) ) / IFERROR($ND342/FRACAS!$AY$1*60,0), 1 )))</f>
        <v/>
      </c>
      <c r="NT342" s="347" t="str" cm="1">
        <f t="array" ref="NT342">IF($ND342=0,"",(IFERROR( (IFERROR($ND342/FRACAS!$AY$1*60,0) - SUMPRODUCT( (FRACAS!$K$5:$K$9999=NT$2) * IFERROR(FRACAS!$AN$5:$AN$9999,0) ) ) / IFERROR($ND342/FRACAS!$AY$1*60,0), 1 )))</f>
        <v/>
      </c>
      <c r="NU342" s="347" t="str" cm="1">
        <f t="array" ref="NU342">IF($ND342=0,"",(IFERROR( (IFERROR($ND342/FRACAS!$AY$1*60,0) - SUMPRODUCT( (FRACAS!$K$5:$K$9999=NU$2) * IFERROR(FRACAS!$AN$5:$AN$9999,0) ) ) / IFERROR($ND342/FRACAS!$AY$1*60,0), 1 )))</f>
        <v/>
      </c>
      <c r="NV342" s="347" t="str" cm="1">
        <f t="array" ref="NV342">IF($ND342=0,"",(IFERROR( (IFERROR($ND342/FRACAS!$AY$1*60,0) - SUMPRODUCT( (FRACAS!$K$5:$K$9999=NV$2) * IFERROR(FRACAS!$AN$5:$AN$9999,0) ) ) / IFERROR($ND342/FRACAS!$AY$1*60,0), 1 )))</f>
        <v/>
      </c>
      <c r="NW342" s="347" t="str" cm="1">
        <f t="array" ref="NW342">IF($ND342=0,"",(IFERROR( (IFERROR($ND342/FRACAS!$AY$1*60,0) - SUMPRODUCT( (FRACAS!$K$5:$K$9999=NW$2) * IFERROR(FRACAS!$AN$5:$AN$9999,0) ) ) / IFERROR($ND342/FRACAS!$AY$1*60,0), 1 )))</f>
        <v/>
      </c>
      <c r="NX342" s="347" t="str" cm="1">
        <f t="array" ref="NX342">IF($ND342=0,"",(IFERROR( (IFERROR($ND342/FRACAS!$AY$1*60,0) - SUMPRODUCT( (FRACAS!$K$5:$K$9999=NX$2) * IFERROR(FRACAS!$AN$5:$AN$9999,0) ) ) / IFERROR($ND342/FRACAS!$AY$1*60,0), 1 )))</f>
        <v/>
      </c>
      <c r="NY342" s="347" t="str" cm="1">
        <f t="array" ref="NY342">IF($ND342=0,"",(IFERROR( (IFERROR($ND342/FRACAS!$AY$1*60,0) - SUMPRODUCT( (FRACAS!$K$5:$K$9999=NY$2) * IFERROR(FRACAS!$AN$5:$AN$9999,0) ) ) / IFERROR($ND342/FRACAS!$AY$1*60,0), 1 )))</f>
        <v/>
      </c>
      <c r="NZ342" s="347" t="str" cm="1">
        <f t="array" ref="NZ342">IF($ND342=0,"",(IFERROR( (IFERROR($ND342/FRACAS!$AY$1*60,0) - SUMPRODUCT( (FRACAS!$K$5:$K$9999=NZ$2) * IFERROR(FRACAS!$AN$5:$AN$9999,0) ) ) / IFERROR($ND342/FRACAS!$AY$1*60,0), 1 )))</f>
        <v/>
      </c>
      <c r="OA342" s="347" t="str" cm="1">
        <f t="array" ref="OA342">IF($ND342=0,"",(IFERROR( (IFERROR($ND342/FRACAS!$AY$1*60,0) - SUMPRODUCT( (FRACAS!$K$5:$K$9999=OA$2) * IFERROR(FRACAS!$AN$5:$AN$9999,0) ) ) / IFERROR($ND342/FRACAS!$AY$1*60,0), 1 )))</f>
        <v/>
      </c>
      <c r="OB342" s="347" t="str" cm="1">
        <f t="array" ref="OB342">IF($ND342=0,"",(IFERROR( (IFERROR($ND342/FRACAS!$AY$1*60,0) - SUMPRODUCT( (FRACAS!$K$5:$K$9999=OB$2) * IFERROR(FRACAS!$AN$5:$AN$9999,0) ) ) / IFERROR($ND342/FRACAS!$AY$1*60,0), 1 )))</f>
        <v/>
      </c>
      <c r="OC342" s="347" t="str" cm="1">
        <f t="array" ref="OC342">IF($ND342=0,"",(IFERROR( (IFERROR($ND342/FRACAS!$AY$1*60,0) - SUMPRODUCT( (FRACAS!$K$5:$K$9999=OC$2) * IFERROR(FRACAS!$AN$5:$AN$9999,0) ) ) / IFERROR($ND342/FRACAS!$AY$1*60,0), 1 )))</f>
        <v/>
      </c>
      <c r="OD342" s="347" t="str" cm="1">
        <f t="array" ref="OD342">IF($ND342=0,"",(IFERROR( (IFERROR($ND342/FRACAS!$AY$1*60,0) - SUMPRODUCT( (FRACAS!$K$5:$K$9999=OD$2) * IFERROR(FRACAS!$AN$5:$AN$9999,0) ) ) / IFERROR($ND342/FRACAS!$AY$1*60,0), 1 )))</f>
        <v/>
      </c>
      <c r="OE342" s="347" t="str" cm="1">
        <f t="array" ref="OE342">IF($ND342=0,"",(IFERROR( (IFERROR($ND342/FRACAS!$AY$1*60,0) - SUMPRODUCT( (FRACAS!$K$5:$K$9999=OE$2) * IFERROR(FRACAS!$AN$5:$AN$9999,0) ) ) / IFERROR($ND342/FRACAS!$AY$1*60,0), 1 )))</f>
        <v/>
      </c>
      <c r="OF342" s="347" t="str" cm="1">
        <f t="array" ref="OF342">IF($ND342=0,"",(IFERROR( (IFERROR($ND342/FRACAS!$AY$1*60,0) - SUMPRODUCT( (FRACAS!$K$5:$K$9999=OF$2) * IFERROR(FRACAS!$AN$5:$AN$9999,0) ) ) / IFERROR($ND342/FRACAS!$AY$1*60,0), 1 )))</f>
        <v/>
      </c>
      <c r="OG342" s="347" t="str" cm="1">
        <f t="array" ref="OG342">IF($ND342=0,"",(IFERROR( (IFERROR($ND342/FRACAS!$AY$1*60,0) - SUMPRODUCT( (FRACAS!$K$5:$K$9999=OG$2) * IFERROR(FRACAS!$AN$5:$AN$9999,0) ) ) / IFERROR($ND342/FRACAS!$AY$1*60,0), 1 )))</f>
        <v/>
      </c>
      <c r="OH342" s="347" t="str" cm="1">
        <f t="array" ref="OH342">IF($ND342=0,"",(IFERROR( (IFERROR($ND342/FRACAS!$AY$1*60,0) - SUMPRODUCT( (FRACAS!$K$5:$K$9999=OH$2) * IFERROR(FRACAS!$AN$5:$AN$9999,0) ) ) / IFERROR($ND342/FRACAS!$AY$1*60,0), 1 )))</f>
        <v/>
      </c>
      <c r="OI342" s="347" t="str" cm="1">
        <f t="array" ref="OI342">IF($ND342=0,"",(IFERROR( (IFERROR($ND342/FRACAS!$AY$1*60,0) - SUMPRODUCT( (FRACAS!$K$5:$K$9999=OI$2) * IFERROR(FRACAS!$AN$5:$AN$9999,0) ) ) / IFERROR($ND342/FRACAS!$AY$1*60,0), 1 )))</f>
        <v/>
      </c>
      <c r="OJ342" s="347" t="str" cm="1">
        <f t="array" ref="OJ342">IF($ND342=0,"",(IFERROR( (IFERROR($ND342/FRACAS!$AY$1*60,0) - SUMPRODUCT( (FRACAS!$K$5:$K$9999=OJ$2) * IFERROR(FRACAS!$AN$5:$AN$9999,0) ) ) / IFERROR($ND342/FRACAS!$AY$1*60,0), 1 )))</f>
        <v/>
      </c>
      <c r="OK342" s="347" t="str" cm="1">
        <f t="array" ref="OK342">IF($ND342=0,"",(IFERROR( (IFERROR($ND342/FRACAS!$AY$1*60,0) - SUMPRODUCT( (FRACAS!$K$5:$K$9999=OK$2) * IFERROR(FRACAS!$AN$5:$AN$9999,0) ) ) / IFERROR($ND342/FRACAS!$AY$1*60,0), 1 )))</f>
        <v/>
      </c>
      <c r="OL342" s="347" t="str" cm="1">
        <f t="array" ref="OL342">IF($ND342=0,"",(IFERROR( (IFERROR($ND342/FRACAS!$AY$1*60,0) - SUMPRODUCT( (FRACAS!$K$5:$K$9999=OL$2) * IFERROR(FRACAS!$AN$5:$AN$9999,0) ) ) / IFERROR($ND342/FRACAS!$AY$1*60,0), 1 )))</f>
        <v/>
      </c>
      <c r="OM342" s="347" t="str" cm="1">
        <f t="array" ref="OM342">IF($ND342=0,"",(IFERROR( (IFERROR($ND342/FRACAS!$AY$1*60,0) - SUMPRODUCT( (FRACAS!$K$5:$K$9999=OM$2) * IFERROR(FRACAS!$AN$5:$AN$9999,0) ) ) / IFERROR($ND342/FRACAS!$AY$1*60,0), 1 )))</f>
        <v/>
      </c>
      <c r="ON342" s="347" t="str" cm="1">
        <f t="array" ref="ON342">IF($ND342=0,"",(IFERROR( (IFERROR($ND342/FRACAS!$AY$1*60,0) - SUMPRODUCT( (FRACAS!$K$5:$K$9999=ON$2) * IFERROR(FRACAS!$AN$5:$AN$9999,0) ) ) / IFERROR($ND342/FRACAS!$AY$1*60,0), 1 )))</f>
        <v/>
      </c>
    </row>
    <row r="343" spans="2:404" ht="15" customHeight="1">
      <c r="B343" s="301" t="s">
        <v>241</v>
      </c>
      <c r="C343" s="302">
        <v>47627</v>
      </c>
      <c r="D343" s="279"/>
      <c r="E343" s="279"/>
      <c r="F343" s="279"/>
      <c r="G343" s="279"/>
      <c r="H343" s="279"/>
      <c r="I343" s="279"/>
      <c r="J343" s="279"/>
      <c r="K343" s="279"/>
      <c r="L343" s="279"/>
      <c r="M343" s="280"/>
      <c r="N343" s="305"/>
      <c r="O343" s="279"/>
      <c r="P343" s="279"/>
      <c r="Q343" s="279"/>
      <c r="R343" s="279"/>
      <c r="S343" s="279"/>
      <c r="T343" s="279"/>
      <c r="U343" s="279"/>
      <c r="V343" s="279"/>
      <c r="W343" s="279"/>
      <c r="X343" s="279"/>
      <c r="Y343" s="279"/>
      <c r="Z343" s="279"/>
      <c r="AA343" s="279"/>
      <c r="AB343" s="279"/>
      <c r="AC343" s="279"/>
      <c r="AD343" s="279"/>
      <c r="AE343" s="279"/>
      <c r="AF343" s="279"/>
      <c r="AG343" s="279"/>
      <c r="AH343" s="279"/>
      <c r="AI343" s="279"/>
      <c r="AJ343" s="279"/>
      <c r="AK343" s="279"/>
      <c r="AL343" s="279"/>
      <c r="AM343" s="279"/>
      <c r="AN343" s="279"/>
      <c r="AO343" s="279"/>
      <c r="AP343" s="279"/>
      <c r="AQ343" s="279"/>
      <c r="AR343" s="279"/>
      <c r="AS343" s="279"/>
      <c r="AT343" s="279"/>
      <c r="AU343" s="279"/>
      <c r="AV343" s="279"/>
      <c r="AW343" s="279"/>
      <c r="AX343" s="279"/>
      <c r="AY343" s="279"/>
      <c r="AZ343" s="279"/>
      <c r="BA343" s="280"/>
      <c r="BB343" s="266"/>
      <c r="BD343" s="352"/>
      <c r="BE343" s="352"/>
      <c r="BF343" s="352"/>
      <c r="BG343" s="352"/>
      <c r="BH343" s="352"/>
      <c r="BI343" s="352"/>
      <c r="BJ343" s="352"/>
      <c r="BK343" s="352"/>
      <c r="BL343" s="352"/>
      <c r="BM343" s="352"/>
      <c r="BN343" s="352"/>
      <c r="BO343" s="352"/>
      <c r="BP343" s="352"/>
      <c r="BQ343" s="352"/>
      <c r="BR343" s="352"/>
      <c r="BS343" s="352"/>
      <c r="BT343" s="352"/>
      <c r="BU343" s="352"/>
      <c r="BV343" s="352"/>
      <c r="BW343" s="352"/>
      <c r="BX343" s="352"/>
      <c r="BY343" s="352"/>
      <c r="BZ343" s="352"/>
      <c r="CA343" s="352"/>
      <c r="CB343" s="352"/>
      <c r="CC343" s="352"/>
      <c r="CD343" s="352"/>
      <c r="CE343" s="352"/>
      <c r="CF343" s="352"/>
      <c r="CG343" s="352"/>
      <c r="CH343" s="352"/>
      <c r="CI343" s="352"/>
      <c r="CJ343" s="352"/>
      <c r="CK343" s="352"/>
      <c r="CL343" s="352"/>
      <c r="CM343" s="352"/>
      <c r="CN343" s="352"/>
      <c r="CO343" s="352"/>
      <c r="CP343" s="352"/>
      <c r="CQ343" s="352"/>
      <c r="CR343" s="352"/>
      <c r="CS343" s="352"/>
      <c r="CT343" s="352"/>
      <c r="CU343" s="352"/>
      <c r="CV343" s="352"/>
      <c r="CW343" s="352"/>
      <c r="CX343" s="352"/>
      <c r="CY343" s="352"/>
      <c r="CZ343" s="352"/>
      <c r="DA343" s="352"/>
      <c r="DC343" s="266">
        <f t="shared" si="29"/>
        <v>0</v>
      </c>
      <c r="DD343" s="302" t="str">
        <f t="shared" si="30"/>
        <v/>
      </c>
      <c r="DE343" s="328" t="str">
        <f>IF(D343&gt; 0,(COUNTIFS(FRACAS!$B$5:$B$9997, D$4, FRACAS!$D$5:$D$9997, "&lt;="&amp;D343)), "" )</f>
        <v/>
      </c>
      <c r="DF343" s="282" t="str">
        <f>IF(E343&gt; 0,(COUNTIFS(FRACAS!$B$5:$B$9997, E$4, FRACAS!$D$5:$D$9997, "&lt;="&amp;E343)), "" )</f>
        <v/>
      </c>
      <c r="DG343" s="282" t="str">
        <f>IF(F343&gt; 0,(COUNTIFS(FRACAS!$B$5:$B$9997, F$4, FRACAS!$D$5:$D$9997, "&lt;="&amp;F343)), "" )</f>
        <v/>
      </c>
      <c r="DH343" s="282" t="str">
        <f>IF(G343&gt; 0,(COUNTIFS(FRACAS!$B$5:$B$9997, G$4, FRACAS!$D$5:$D$9997, "&lt;="&amp;G343)), "" )</f>
        <v/>
      </c>
      <c r="DI343" s="282" t="str">
        <f>IF(H343&gt; 0,(COUNTIFS(FRACAS!$B$5:$B$9997, H$4, FRACAS!$D$5:$D$9997, "&lt;="&amp;H343)), "" )</f>
        <v/>
      </c>
      <c r="DJ343" s="282" t="str">
        <f>IF(I343&gt; 0,(COUNTIFS(FRACAS!$B$5:$B$9997, I$4, FRACAS!$D$5:$D$9997, "&lt;="&amp;I343)), "" )</f>
        <v/>
      </c>
      <c r="DK343" s="282" t="str">
        <f>IF(J343&gt; 0,(COUNTIFS(FRACAS!$B$5:$B$9997, J$4, FRACAS!$D$5:$D$9997, "&lt;="&amp;J343)), "" )</f>
        <v/>
      </c>
      <c r="DL343" s="282" t="str">
        <f>IF(K343&gt; 0,(COUNTIFS(FRACAS!$B$5:$B$9997, K$4, FRACAS!$D$5:$D$9997, "&lt;="&amp;K343)), "" )</f>
        <v/>
      </c>
      <c r="DM343" s="282" t="str">
        <f>IF(L343&gt; 0,(COUNTIFS(FRACAS!$B$5:$B$9997, L$4, FRACAS!$D$5:$D$9997, "&lt;="&amp;L343)), "" )</f>
        <v/>
      </c>
      <c r="DN343" s="282" t="str">
        <f>IF(M343&gt; 0,(COUNTIFS(FRACAS!$B$5:$B$9997, M$4, FRACAS!$D$5:$D$9997, "&lt;="&amp;M343)), "" )</f>
        <v/>
      </c>
      <c r="DO343" s="308"/>
      <c r="DP343" s="276"/>
      <c r="DQ343" s="276"/>
      <c r="DR343" s="276"/>
      <c r="DS343" s="276"/>
      <c r="DT343" s="276"/>
      <c r="DU343" s="276"/>
      <c r="DV343" s="276"/>
      <c r="DW343" s="276"/>
      <c r="DX343" s="276"/>
      <c r="DY343" s="276"/>
      <c r="DZ343" s="276"/>
      <c r="EA343" s="276"/>
      <c r="EB343" s="276"/>
      <c r="EC343" s="276"/>
      <c r="ED343" s="276"/>
      <c r="EE343" s="276"/>
      <c r="EF343" s="276"/>
      <c r="EG343" s="276"/>
      <c r="EH343" s="276"/>
      <c r="EI343" s="276"/>
      <c r="EJ343" s="276"/>
      <c r="EK343" s="276"/>
      <c r="EL343" s="276"/>
      <c r="EM343" s="276"/>
      <c r="EN343" s="276"/>
      <c r="EO343" s="276"/>
      <c r="EP343" s="276"/>
      <c r="EQ343" s="276"/>
      <c r="ER343" s="276"/>
      <c r="ES343" s="276"/>
      <c r="ET343" s="276"/>
      <c r="EU343" s="276"/>
      <c r="EV343" s="276"/>
      <c r="EW343" s="276"/>
      <c r="EX343" s="276"/>
      <c r="EY343" s="276"/>
      <c r="EZ343" s="276"/>
      <c r="FA343" s="276"/>
      <c r="FB343" s="277"/>
      <c r="JN343" s="310"/>
      <c r="JO343" s="309"/>
      <c r="JP343" s="309"/>
      <c r="JQ343" s="309"/>
      <c r="JR343" s="309"/>
      <c r="JS343" s="309"/>
      <c r="JT343" s="309"/>
      <c r="JU343" s="309"/>
      <c r="JV343" s="309"/>
      <c r="JW343" s="309"/>
      <c r="JX343" s="309"/>
      <c r="JY343" s="309"/>
      <c r="JZ343" s="309"/>
      <c r="KA343" s="309"/>
      <c r="KB343" s="309"/>
      <c r="KC343" s="309"/>
      <c r="KD343" s="309"/>
      <c r="KE343" s="309"/>
      <c r="KF343" s="309"/>
      <c r="KG343" s="309"/>
      <c r="KH343" s="309"/>
      <c r="KI343" s="309"/>
      <c r="KJ343" s="309"/>
      <c r="KK343" s="309"/>
      <c r="KL343" s="309"/>
      <c r="KM343" s="309"/>
      <c r="KN343" s="309"/>
      <c r="KO343" s="309"/>
      <c r="KP343" s="309"/>
      <c r="KQ343" s="309"/>
      <c r="KR343" s="309"/>
      <c r="KS343" s="309"/>
      <c r="KT343" s="309"/>
      <c r="KU343" s="309"/>
      <c r="KV343" s="309"/>
      <c r="KW343" s="309"/>
      <c r="KX343" s="309"/>
      <c r="KY343" s="309"/>
      <c r="KZ343" s="309"/>
      <c r="LA343" s="309"/>
      <c r="LC343" s="302" t="str">
        <f t="shared" si="32"/>
        <v/>
      </c>
      <c r="LD343" s="354" t="str" cm="1">
        <f t="array" ref="LD343">IFERROR(
    (((D343/FRACAS!$AY$1)*60))
    /
    (((D343/FRACAS!$AY$1)*60) + SUMPRODUCT((FRACAS!$B$5:$B$9997=D$4)*(FRACAS!$D$5:$D$9997&lt;=D343)*(IFERROR(FRACAS!$AM$5:$AM$9997,0)))
    ),"")</f>
        <v/>
      </c>
      <c r="LE343" s="354" t="str" cm="1">
        <f t="array" ref="LE343">IFERROR(
    (((E343/FRACAS!$AY$1)*60))
    /
    (((E343/FRACAS!$AY$1)*60) + SUMPRODUCT((FRACAS!$B$5:$B$9997=E$4)*(FRACAS!$D$5:$D$9997&lt;=E343)*(IFERROR(FRACAS!$AM$5:$AM$9997,0)))
    ),"")</f>
        <v/>
      </c>
      <c r="LF343" s="354" t="str" cm="1">
        <f t="array" ref="LF343">IFERROR(
    (((F343/FRACAS!$AY$1)*60))
    /
    (((F343/FRACAS!$AY$1)*60) + SUMPRODUCT((FRACAS!$B$5:$B$9997=F$4)*(FRACAS!$D$5:$D$9997&lt;=F343)*(IFERROR(FRACAS!$AM$5:$AM$9997,0)))
    ),"")</f>
        <v/>
      </c>
      <c r="LG343" s="354" t="str" cm="1">
        <f t="array" ref="LG343">IFERROR(
    (((G343/FRACAS!$AY$1)*60))
    /
    (((G343/FRACAS!$AY$1)*60) + SUMPRODUCT((FRACAS!$B$5:$B$9997=G$4)*(FRACAS!$D$5:$D$9997&lt;=G343)*(IFERROR(FRACAS!$AM$5:$AM$9997,0)))
    ),"")</f>
        <v/>
      </c>
      <c r="LH343" s="354" t="str" cm="1">
        <f t="array" ref="LH343">IFERROR(
    (((H343/FRACAS!$AY$1)*60))
    /
    (((H343/FRACAS!$AY$1)*60) + SUMPRODUCT((FRACAS!$B$5:$B$9997=H$4)*(FRACAS!$D$5:$D$9997&lt;=H343)*(IFERROR(FRACAS!$AM$5:$AM$9997,0)))
    ),"")</f>
        <v/>
      </c>
      <c r="LI343" s="354" t="str" cm="1">
        <f t="array" ref="LI343">IFERROR(
    (((I343/FRACAS!$AY$1)*60))
    /
    (((I343/FRACAS!$AY$1)*60) + SUMPRODUCT((FRACAS!$B$5:$B$9997=I$4)*(FRACAS!$D$5:$D$9997&lt;=I343)*(IFERROR(FRACAS!$AM$5:$AM$9997,0)))
    ),"")</f>
        <v/>
      </c>
      <c r="LJ343" s="354" t="str" cm="1">
        <f t="array" ref="LJ343">IFERROR(
    (((J343/FRACAS!$AY$1)*60))
    /
    (((J343/FRACAS!$AY$1)*60) + SUMPRODUCT((FRACAS!$B$5:$B$9997=J$4)*(FRACAS!$D$5:$D$9997&lt;=J343)*(IFERROR(FRACAS!$AM$5:$AM$9997,0)))
    ),"")</f>
        <v/>
      </c>
      <c r="LK343" s="354" t="str" cm="1">
        <f t="array" ref="LK343">IFERROR(
    (((K343/FRACAS!$AY$1)*60))
    /
    (((K343/FRACAS!$AY$1)*60) + SUMPRODUCT((FRACAS!$B$5:$B$9997=K$4)*(FRACAS!$D$5:$D$9997&lt;=K343)*(IFERROR(FRACAS!$AM$5:$AM$9997,0)))
    ),"")</f>
        <v/>
      </c>
      <c r="LL343" s="354" t="str" cm="1">
        <f t="array" ref="LL343">IFERROR(
    (((L343/FRACAS!$AY$1)*60))
    /
    (((L343/FRACAS!$AY$1)*60) + SUMPRODUCT((FRACAS!$B$5:$B$9997=L$4)*(FRACAS!$D$5:$D$9997&lt;=L343)*(IFERROR(FRACAS!$AM$5:$AM$9997,0)))
    ),"")</f>
        <v/>
      </c>
      <c r="LM343" s="354" t="str" cm="1">
        <f t="array" ref="LM343">IFERROR(
    (((M343/FRACAS!$AY$1)*60))
    /
    (((M343/FRACAS!$AY$1)*60) + SUMPRODUCT((FRACAS!$B$5:$B$9997=M$4)*(FRACAS!$D$5:$D$9997&lt;=M343)*(IFERROR(FRACAS!$AM$5:$AM$9997,0)))
    ),"")</f>
        <v/>
      </c>
      <c r="LN343" s="308"/>
      <c r="LO343" s="276"/>
      <c r="LP343" s="276"/>
      <c r="LQ343" s="276"/>
      <c r="LR343" s="276"/>
      <c r="LS343" s="276"/>
      <c r="LT343" s="276"/>
      <c r="LU343" s="276"/>
      <c r="LV343" s="276"/>
      <c r="LW343" s="276"/>
      <c r="LX343" s="276"/>
      <c r="LY343" s="276"/>
      <c r="LZ343" s="276"/>
      <c r="MA343" s="276"/>
      <c r="MB343" s="276"/>
      <c r="MC343" s="276"/>
      <c r="MD343" s="276"/>
      <c r="ME343" s="276"/>
      <c r="MF343" s="276"/>
      <c r="MG343" s="276"/>
      <c r="MH343" s="276"/>
      <c r="MI343" s="276"/>
      <c r="MJ343" s="276"/>
      <c r="MK343" s="276"/>
      <c r="ML343" s="276"/>
      <c r="MM343" s="276"/>
      <c r="MN343" s="276"/>
      <c r="MO343" s="276"/>
      <c r="MP343" s="276"/>
      <c r="MQ343" s="276"/>
      <c r="MR343" s="276"/>
      <c r="MS343" s="276"/>
      <c r="MT343" s="276"/>
      <c r="MU343" s="276"/>
      <c r="MV343" s="276"/>
      <c r="MW343" s="276"/>
      <c r="MX343" s="276"/>
      <c r="MY343" s="276"/>
      <c r="MZ343" s="276"/>
      <c r="NA343" s="277"/>
      <c r="ND343" s="345">
        <f t="shared" si="33"/>
        <v>0</v>
      </c>
      <c r="NE343" s="346" t="str">
        <f t="shared" si="31"/>
        <v/>
      </c>
      <c r="NF343" s="347" t="str" cm="1">
        <f t="array" ref="NF343">IF($ND343=0,"",(IFERROR( (IFERROR($ND343/FRACAS!$AY$1*60,0) - SUMPRODUCT( (FRACAS!$K$5:$K$9999=NF$2) * IFERROR(FRACAS!$AN$5:$AN$9999,0) ) ) / IFERROR($ND343/FRACAS!$AY$1*60,0), 1 )))</f>
        <v/>
      </c>
      <c r="NG343" s="347" t="str" cm="1">
        <f t="array" ref="NG343">IF($ND343=0,"",(IFERROR( (IFERROR($ND343/FRACAS!$AY$1*60,0) - SUMPRODUCT( (FRACAS!$K$5:$K$9999=NG$2) * IFERROR(FRACAS!$AN$5:$AN$9999,0) ) ) / IFERROR($ND343/FRACAS!$AY$1*60,0), 1 )))</f>
        <v/>
      </c>
      <c r="NH343" s="347" t="str" cm="1">
        <f t="array" ref="NH343">IF($ND343=0,"",(IFERROR( (IFERROR($ND343/FRACAS!$AY$1*60,0) - SUMPRODUCT( (FRACAS!$K$5:$K$9999=NH$2) * IFERROR(FRACAS!$AN$5:$AN$9999,0) ) ) / IFERROR($ND343/FRACAS!$AY$1*60,0), 1 )))</f>
        <v/>
      </c>
      <c r="NI343" s="347" t="str" cm="1">
        <f t="array" ref="NI343">IF($ND343=0,"",(IFERROR( (IFERROR($ND343/FRACAS!$AY$1*60,0) - SUMPRODUCT( (FRACAS!$K$5:$K$9999=NI$2) * IFERROR(FRACAS!$AN$5:$AN$9999,0) ) ) / IFERROR($ND343/FRACAS!$AY$1*60,0), 1 )))</f>
        <v/>
      </c>
      <c r="NJ343" s="347" t="str" cm="1">
        <f t="array" ref="NJ343">IF($ND343=0,"",(IFERROR( (IFERROR($ND343/FRACAS!$AY$1*60,0) - SUMPRODUCT( (FRACAS!$K$5:$K$9999=NJ$2) * IFERROR(FRACAS!$AN$5:$AN$9999,0) ) ) / IFERROR($ND343/FRACAS!$AY$1*60,0), 1 )))</f>
        <v/>
      </c>
      <c r="NK343" s="347" t="str" cm="1">
        <f t="array" ref="NK343">IF($ND343=0,"",(IFERROR( (IFERROR($ND343/FRACAS!$AY$1*60,0) - SUMPRODUCT( (FRACAS!$K$5:$K$9999=NK$2) * IFERROR(FRACAS!$AN$5:$AN$9999,0) ) ) / IFERROR($ND343/FRACAS!$AY$1*60,0), 1 )))</f>
        <v/>
      </c>
      <c r="NL343" s="347" t="str" cm="1">
        <f t="array" ref="NL343">IF($ND343=0,"",(IFERROR( (IFERROR($ND343/FRACAS!$AY$1*60,0) - SUMPRODUCT( (FRACAS!$K$5:$K$9999=NL$2) * IFERROR(FRACAS!$AN$5:$AN$9999,0) ) ) / IFERROR($ND343/FRACAS!$AY$1*60,0), 1 )))</f>
        <v/>
      </c>
      <c r="NM343" s="347" t="str" cm="1">
        <f t="array" ref="NM343">IF($ND343=0,"",(IFERROR( (IFERROR($ND343/FRACAS!$AY$1*60,0) - SUMPRODUCT( (FRACAS!$K$5:$K$9999=NM$2) * IFERROR(FRACAS!$AN$5:$AN$9999,0) ) ) / IFERROR($ND343/FRACAS!$AY$1*60,0), 1 )))</f>
        <v/>
      </c>
      <c r="NN343" s="347" t="str" cm="1">
        <f t="array" ref="NN343">IF($ND343=0,"",(IFERROR( (IFERROR($ND343/FRACAS!$AY$1*60,0) - SUMPRODUCT( (FRACAS!$K$5:$K$9999=NN$2) * IFERROR(FRACAS!$AN$5:$AN$9999,0) ) ) / IFERROR($ND343/FRACAS!$AY$1*60,0), 1 )))</f>
        <v/>
      </c>
      <c r="NO343" s="347" t="str" cm="1">
        <f t="array" ref="NO343">IF($ND343=0,"",(IFERROR( (IFERROR($ND343/FRACAS!$AY$1*60,0) - SUMPRODUCT( (FRACAS!$K$5:$K$9999=NO$2) * IFERROR(FRACAS!$AN$5:$AN$9999,0) ) ) / IFERROR($ND343/FRACAS!$AY$1*60,0), 1 )))</f>
        <v/>
      </c>
      <c r="NP343" s="347" t="str" cm="1">
        <f t="array" ref="NP343">IF($ND343=0,"",(IFERROR( (IFERROR($ND343/FRACAS!$AY$1*60,0) - SUMPRODUCT( (FRACAS!$K$5:$K$9999=NP$2) * IFERROR(FRACAS!$AN$5:$AN$9999,0) ) ) / IFERROR($ND343/FRACAS!$AY$1*60,0), 1 )))</f>
        <v/>
      </c>
      <c r="NQ343" s="347" t="str" cm="1">
        <f t="array" ref="NQ343">IF($ND343=0,"",(IFERROR( (IFERROR($ND343/FRACAS!$AY$1*60,0) - SUMPRODUCT( (FRACAS!$K$5:$K$9999=NQ$2) * IFERROR(FRACAS!$AN$5:$AN$9999,0) ) ) / IFERROR($ND343/FRACAS!$AY$1*60,0), 1 )))</f>
        <v/>
      </c>
      <c r="NR343" s="347" t="str" cm="1">
        <f t="array" ref="NR343">IF($ND343=0,"",(IFERROR( (IFERROR($ND343/FRACAS!$AY$1*60,0) - SUMPRODUCT( (FRACAS!$K$5:$K$9999=NR$2) * IFERROR(FRACAS!$AN$5:$AN$9999,0) ) ) / IFERROR($ND343/FRACAS!$AY$1*60,0), 1 )))</f>
        <v/>
      </c>
      <c r="NS343" s="347" t="str" cm="1">
        <f t="array" ref="NS343">IF($ND343=0,"",(IFERROR( (IFERROR($ND343/FRACAS!$AY$1*60,0) - SUMPRODUCT( (FRACAS!$K$5:$K$9999=NS$2) * IFERROR(FRACAS!$AN$5:$AN$9999,0) ) ) / IFERROR($ND343/FRACAS!$AY$1*60,0), 1 )))</f>
        <v/>
      </c>
      <c r="NT343" s="347" t="str" cm="1">
        <f t="array" ref="NT343">IF($ND343=0,"",(IFERROR( (IFERROR($ND343/FRACAS!$AY$1*60,0) - SUMPRODUCT( (FRACAS!$K$5:$K$9999=NT$2) * IFERROR(FRACAS!$AN$5:$AN$9999,0) ) ) / IFERROR($ND343/FRACAS!$AY$1*60,0), 1 )))</f>
        <v/>
      </c>
      <c r="NU343" s="347" t="str" cm="1">
        <f t="array" ref="NU343">IF($ND343=0,"",(IFERROR( (IFERROR($ND343/FRACAS!$AY$1*60,0) - SUMPRODUCT( (FRACAS!$K$5:$K$9999=NU$2) * IFERROR(FRACAS!$AN$5:$AN$9999,0) ) ) / IFERROR($ND343/FRACAS!$AY$1*60,0), 1 )))</f>
        <v/>
      </c>
      <c r="NV343" s="347" t="str" cm="1">
        <f t="array" ref="NV343">IF($ND343=0,"",(IFERROR( (IFERROR($ND343/FRACAS!$AY$1*60,0) - SUMPRODUCT( (FRACAS!$K$5:$K$9999=NV$2) * IFERROR(FRACAS!$AN$5:$AN$9999,0) ) ) / IFERROR($ND343/FRACAS!$AY$1*60,0), 1 )))</f>
        <v/>
      </c>
      <c r="NW343" s="347" t="str" cm="1">
        <f t="array" ref="NW343">IF($ND343=0,"",(IFERROR( (IFERROR($ND343/FRACAS!$AY$1*60,0) - SUMPRODUCT( (FRACAS!$K$5:$K$9999=NW$2) * IFERROR(FRACAS!$AN$5:$AN$9999,0) ) ) / IFERROR($ND343/FRACAS!$AY$1*60,0), 1 )))</f>
        <v/>
      </c>
      <c r="NX343" s="347" t="str" cm="1">
        <f t="array" ref="NX343">IF($ND343=0,"",(IFERROR( (IFERROR($ND343/FRACAS!$AY$1*60,0) - SUMPRODUCT( (FRACAS!$K$5:$K$9999=NX$2) * IFERROR(FRACAS!$AN$5:$AN$9999,0) ) ) / IFERROR($ND343/FRACAS!$AY$1*60,0), 1 )))</f>
        <v/>
      </c>
      <c r="NY343" s="347" t="str" cm="1">
        <f t="array" ref="NY343">IF($ND343=0,"",(IFERROR( (IFERROR($ND343/FRACAS!$AY$1*60,0) - SUMPRODUCT( (FRACAS!$K$5:$K$9999=NY$2) * IFERROR(FRACAS!$AN$5:$AN$9999,0) ) ) / IFERROR($ND343/FRACAS!$AY$1*60,0), 1 )))</f>
        <v/>
      </c>
      <c r="NZ343" s="347" t="str" cm="1">
        <f t="array" ref="NZ343">IF($ND343=0,"",(IFERROR( (IFERROR($ND343/FRACAS!$AY$1*60,0) - SUMPRODUCT( (FRACAS!$K$5:$K$9999=NZ$2) * IFERROR(FRACAS!$AN$5:$AN$9999,0) ) ) / IFERROR($ND343/FRACAS!$AY$1*60,0), 1 )))</f>
        <v/>
      </c>
      <c r="OA343" s="347" t="str" cm="1">
        <f t="array" ref="OA343">IF($ND343=0,"",(IFERROR( (IFERROR($ND343/FRACAS!$AY$1*60,0) - SUMPRODUCT( (FRACAS!$K$5:$K$9999=OA$2) * IFERROR(FRACAS!$AN$5:$AN$9999,0) ) ) / IFERROR($ND343/FRACAS!$AY$1*60,0), 1 )))</f>
        <v/>
      </c>
      <c r="OB343" s="347" t="str" cm="1">
        <f t="array" ref="OB343">IF($ND343=0,"",(IFERROR( (IFERROR($ND343/FRACAS!$AY$1*60,0) - SUMPRODUCT( (FRACAS!$K$5:$K$9999=OB$2) * IFERROR(FRACAS!$AN$5:$AN$9999,0) ) ) / IFERROR($ND343/FRACAS!$AY$1*60,0), 1 )))</f>
        <v/>
      </c>
      <c r="OC343" s="347" t="str" cm="1">
        <f t="array" ref="OC343">IF($ND343=0,"",(IFERROR( (IFERROR($ND343/FRACAS!$AY$1*60,0) - SUMPRODUCT( (FRACAS!$K$5:$K$9999=OC$2) * IFERROR(FRACAS!$AN$5:$AN$9999,0) ) ) / IFERROR($ND343/FRACAS!$AY$1*60,0), 1 )))</f>
        <v/>
      </c>
      <c r="OD343" s="347" t="str" cm="1">
        <f t="array" ref="OD343">IF($ND343=0,"",(IFERROR( (IFERROR($ND343/FRACAS!$AY$1*60,0) - SUMPRODUCT( (FRACAS!$K$5:$K$9999=OD$2) * IFERROR(FRACAS!$AN$5:$AN$9999,0) ) ) / IFERROR($ND343/FRACAS!$AY$1*60,0), 1 )))</f>
        <v/>
      </c>
      <c r="OE343" s="347" t="str" cm="1">
        <f t="array" ref="OE343">IF($ND343=0,"",(IFERROR( (IFERROR($ND343/FRACAS!$AY$1*60,0) - SUMPRODUCT( (FRACAS!$K$5:$K$9999=OE$2) * IFERROR(FRACAS!$AN$5:$AN$9999,0) ) ) / IFERROR($ND343/FRACAS!$AY$1*60,0), 1 )))</f>
        <v/>
      </c>
      <c r="OF343" s="347" t="str" cm="1">
        <f t="array" ref="OF343">IF($ND343=0,"",(IFERROR( (IFERROR($ND343/FRACAS!$AY$1*60,0) - SUMPRODUCT( (FRACAS!$K$5:$K$9999=OF$2) * IFERROR(FRACAS!$AN$5:$AN$9999,0) ) ) / IFERROR($ND343/FRACAS!$AY$1*60,0), 1 )))</f>
        <v/>
      </c>
      <c r="OG343" s="347" t="str" cm="1">
        <f t="array" ref="OG343">IF($ND343=0,"",(IFERROR( (IFERROR($ND343/FRACAS!$AY$1*60,0) - SUMPRODUCT( (FRACAS!$K$5:$K$9999=OG$2) * IFERROR(FRACAS!$AN$5:$AN$9999,0) ) ) / IFERROR($ND343/FRACAS!$AY$1*60,0), 1 )))</f>
        <v/>
      </c>
      <c r="OH343" s="347" t="str" cm="1">
        <f t="array" ref="OH343">IF($ND343=0,"",(IFERROR( (IFERROR($ND343/FRACAS!$AY$1*60,0) - SUMPRODUCT( (FRACAS!$K$5:$K$9999=OH$2) * IFERROR(FRACAS!$AN$5:$AN$9999,0) ) ) / IFERROR($ND343/FRACAS!$AY$1*60,0), 1 )))</f>
        <v/>
      </c>
      <c r="OI343" s="347" t="str" cm="1">
        <f t="array" ref="OI343">IF($ND343=0,"",(IFERROR( (IFERROR($ND343/FRACAS!$AY$1*60,0) - SUMPRODUCT( (FRACAS!$K$5:$K$9999=OI$2) * IFERROR(FRACAS!$AN$5:$AN$9999,0) ) ) / IFERROR($ND343/FRACAS!$AY$1*60,0), 1 )))</f>
        <v/>
      </c>
      <c r="OJ343" s="347" t="str" cm="1">
        <f t="array" ref="OJ343">IF($ND343=0,"",(IFERROR( (IFERROR($ND343/FRACAS!$AY$1*60,0) - SUMPRODUCT( (FRACAS!$K$5:$K$9999=OJ$2) * IFERROR(FRACAS!$AN$5:$AN$9999,0) ) ) / IFERROR($ND343/FRACAS!$AY$1*60,0), 1 )))</f>
        <v/>
      </c>
      <c r="OK343" s="347" t="str" cm="1">
        <f t="array" ref="OK343">IF($ND343=0,"",(IFERROR( (IFERROR($ND343/FRACAS!$AY$1*60,0) - SUMPRODUCT( (FRACAS!$K$5:$K$9999=OK$2) * IFERROR(FRACAS!$AN$5:$AN$9999,0) ) ) / IFERROR($ND343/FRACAS!$AY$1*60,0), 1 )))</f>
        <v/>
      </c>
      <c r="OL343" s="347" t="str" cm="1">
        <f t="array" ref="OL343">IF($ND343=0,"",(IFERROR( (IFERROR($ND343/FRACAS!$AY$1*60,0) - SUMPRODUCT( (FRACAS!$K$5:$K$9999=OL$2) * IFERROR(FRACAS!$AN$5:$AN$9999,0) ) ) / IFERROR($ND343/FRACAS!$AY$1*60,0), 1 )))</f>
        <v/>
      </c>
      <c r="OM343" s="347" t="str" cm="1">
        <f t="array" ref="OM343">IF($ND343=0,"",(IFERROR( (IFERROR($ND343/FRACAS!$AY$1*60,0) - SUMPRODUCT( (FRACAS!$K$5:$K$9999=OM$2) * IFERROR(FRACAS!$AN$5:$AN$9999,0) ) ) / IFERROR($ND343/FRACAS!$AY$1*60,0), 1 )))</f>
        <v/>
      </c>
      <c r="ON343" s="347" t="str" cm="1">
        <f t="array" ref="ON343">IF($ND343=0,"",(IFERROR( (IFERROR($ND343/FRACAS!$AY$1*60,0) - SUMPRODUCT( (FRACAS!$K$5:$K$9999=ON$2) * IFERROR(FRACAS!$AN$5:$AN$9999,0) ) ) / IFERROR($ND343/FRACAS!$AY$1*60,0), 1 )))</f>
        <v/>
      </c>
    </row>
    <row r="344" spans="2:404" ht="15" customHeight="1">
      <c r="B344" s="301" t="s">
        <v>242</v>
      </c>
      <c r="C344" s="302">
        <v>47634</v>
      </c>
      <c r="D344" s="279"/>
      <c r="E344" s="279"/>
      <c r="F344" s="279"/>
      <c r="G344" s="279"/>
      <c r="H344" s="279"/>
      <c r="I344" s="279"/>
      <c r="J344" s="279"/>
      <c r="K344" s="279"/>
      <c r="L344" s="279"/>
      <c r="M344" s="280"/>
      <c r="N344" s="305"/>
      <c r="O344" s="279"/>
      <c r="P344" s="279"/>
      <c r="Q344" s="279"/>
      <c r="R344" s="279"/>
      <c r="S344" s="279"/>
      <c r="T344" s="279"/>
      <c r="U344" s="279"/>
      <c r="V344" s="279"/>
      <c r="W344" s="279"/>
      <c r="X344" s="279"/>
      <c r="Y344" s="279"/>
      <c r="Z344" s="279"/>
      <c r="AA344" s="279"/>
      <c r="AB344" s="279"/>
      <c r="AC344" s="279"/>
      <c r="AD344" s="279"/>
      <c r="AE344" s="279"/>
      <c r="AF344" s="279"/>
      <c r="AG344" s="279"/>
      <c r="AH344" s="279"/>
      <c r="AI344" s="279"/>
      <c r="AJ344" s="279"/>
      <c r="AK344" s="279"/>
      <c r="AL344" s="279"/>
      <c r="AM344" s="279"/>
      <c r="AN344" s="279"/>
      <c r="AO344" s="279"/>
      <c r="AP344" s="279"/>
      <c r="AQ344" s="279"/>
      <c r="AR344" s="279"/>
      <c r="AS344" s="279"/>
      <c r="AT344" s="279"/>
      <c r="AU344" s="279"/>
      <c r="AV344" s="279"/>
      <c r="AW344" s="279"/>
      <c r="AX344" s="279"/>
      <c r="AY344" s="279"/>
      <c r="AZ344" s="279"/>
      <c r="BA344" s="280"/>
      <c r="BB344" s="266"/>
      <c r="BD344" s="352"/>
      <c r="BE344" s="352"/>
      <c r="BF344" s="352"/>
      <c r="BG344" s="352"/>
      <c r="BH344" s="352"/>
      <c r="BI344" s="352"/>
      <c r="BJ344" s="352"/>
      <c r="BK344" s="352"/>
      <c r="BL344" s="352"/>
      <c r="BM344" s="352"/>
      <c r="BN344" s="352"/>
      <c r="BO344" s="352"/>
      <c r="BP344" s="352"/>
      <c r="BQ344" s="352"/>
      <c r="BR344" s="352"/>
      <c r="BS344" s="352"/>
      <c r="BT344" s="352"/>
      <c r="BU344" s="352"/>
      <c r="BV344" s="352"/>
      <c r="BW344" s="352"/>
      <c r="BX344" s="352"/>
      <c r="BY344" s="352"/>
      <c r="BZ344" s="352"/>
      <c r="CA344" s="352"/>
      <c r="CB344" s="352"/>
      <c r="CC344" s="352"/>
      <c r="CD344" s="352"/>
      <c r="CE344" s="352"/>
      <c r="CF344" s="352"/>
      <c r="CG344" s="352"/>
      <c r="CH344" s="352"/>
      <c r="CI344" s="352"/>
      <c r="CJ344" s="352"/>
      <c r="CK344" s="352"/>
      <c r="CL344" s="352"/>
      <c r="CM344" s="352"/>
      <c r="CN344" s="352"/>
      <c r="CO344" s="352"/>
      <c r="CP344" s="352"/>
      <c r="CQ344" s="352"/>
      <c r="CR344" s="352"/>
      <c r="CS344" s="352"/>
      <c r="CT344" s="352"/>
      <c r="CU344" s="352"/>
      <c r="CV344" s="352"/>
      <c r="CW344" s="352"/>
      <c r="CX344" s="352"/>
      <c r="CY344" s="352"/>
      <c r="CZ344" s="352"/>
      <c r="DA344" s="352"/>
      <c r="DC344" s="266">
        <f t="shared" si="29"/>
        <v>0</v>
      </c>
      <c r="DD344" s="302" t="str">
        <f t="shared" si="30"/>
        <v/>
      </c>
      <c r="DE344" s="328" t="str">
        <f>IF(D344&gt; 0,(COUNTIFS(FRACAS!$B$5:$B$9997, D$4, FRACAS!$D$5:$D$9997, "&lt;="&amp;D344)), "" )</f>
        <v/>
      </c>
      <c r="DF344" s="282" t="str">
        <f>IF(E344&gt; 0,(COUNTIFS(FRACAS!$B$5:$B$9997, E$4, FRACAS!$D$5:$D$9997, "&lt;="&amp;E344)), "" )</f>
        <v/>
      </c>
      <c r="DG344" s="282" t="str">
        <f>IF(F344&gt; 0,(COUNTIFS(FRACAS!$B$5:$B$9997, F$4, FRACAS!$D$5:$D$9997, "&lt;="&amp;F344)), "" )</f>
        <v/>
      </c>
      <c r="DH344" s="282" t="str">
        <f>IF(G344&gt; 0,(COUNTIFS(FRACAS!$B$5:$B$9997, G$4, FRACAS!$D$5:$D$9997, "&lt;="&amp;G344)), "" )</f>
        <v/>
      </c>
      <c r="DI344" s="282" t="str">
        <f>IF(H344&gt; 0,(COUNTIFS(FRACAS!$B$5:$B$9997, H$4, FRACAS!$D$5:$D$9997, "&lt;="&amp;H344)), "" )</f>
        <v/>
      </c>
      <c r="DJ344" s="282" t="str">
        <f>IF(I344&gt; 0,(COUNTIFS(FRACAS!$B$5:$B$9997, I$4, FRACAS!$D$5:$D$9997, "&lt;="&amp;I344)), "" )</f>
        <v/>
      </c>
      <c r="DK344" s="282" t="str">
        <f>IF(J344&gt; 0,(COUNTIFS(FRACAS!$B$5:$B$9997, J$4, FRACAS!$D$5:$D$9997, "&lt;="&amp;J344)), "" )</f>
        <v/>
      </c>
      <c r="DL344" s="282" t="str">
        <f>IF(K344&gt; 0,(COUNTIFS(FRACAS!$B$5:$B$9997, K$4, FRACAS!$D$5:$D$9997, "&lt;="&amp;K344)), "" )</f>
        <v/>
      </c>
      <c r="DM344" s="282" t="str">
        <f>IF(L344&gt; 0,(COUNTIFS(FRACAS!$B$5:$B$9997, L$4, FRACAS!$D$5:$D$9997, "&lt;="&amp;L344)), "" )</f>
        <v/>
      </c>
      <c r="DN344" s="282" t="str">
        <f>IF(M344&gt; 0,(COUNTIFS(FRACAS!$B$5:$B$9997, M$4, FRACAS!$D$5:$D$9997, "&lt;="&amp;M344)), "" )</f>
        <v/>
      </c>
      <c r="DO344" s="308"/>
      <c r="DP344" s="276"/>
      <c r="DQ344" s="276"/>
      <c r="DR344" s="276"/>
      <c r="DS344" s="276"/>
      <c r="DT344" s="276"/>
      <c r="DU344" s="276"/>
      <c r="DV344" s="276"/>
      <c r="DW344" s="276"/>
      <c r="DX344" s="276"/>
      <c r="DY344" s="276"/>
      <c r="DZ344" s="276"/>
      <c r="EA344" s="276"/>
      <c r="EB344" s="276"/>
      <c r="EC344" s="276"/>
      <c r="ED344" s="276"/>
      <c r="EE344" s="276"/>
      <c r="EF344" s="276"/>
      <c r="EG344" s="276"/>
      <c r="EH344" s="276"/>
      <c r="EI344" s="276"/>
      <c r="EJ344" s="276"/>
      <c r="EK344" s="276"/>
      <c r="EL344" s="276"/>
      <c r="EM344" s="276"/>
      <c r="EN344" s="276"/>
      <c r="EO344" s="276"/>
      <c r="EP344" s="276"/>
      <c r="EQ344" s="276"/>
      <c r="ER344" s="276"/>
      <c r="ES344" s="276"/>
      <c r="ET344" s="276"/>
      <c r="EU344" s="276"/>
      <c r="EV344" s="276"/>
      <c r="EW344" s="276"/>
      <c r="EX344" s="276"/>
      <c r="EY344" s="276"/>
      <c r="EZ344" s="276"/>
      <c r="FA344" s="276"/>
      <c r="FB344" s="277"/>
      <c r="JN344" s="310"/>
      <c r="JO344" s="309"/>
      <c r="JP344" s="309"/>
      <c r="JQ344" s="309"/>
      <c r="JR344" s="309"/>
      <c r="JS344" s="309"/>
      <c r="JT344" s="309"/>
      <c r="JU344" s="309"/>
      <c r="JV344" s="309"/>
      <c r="JW344" s="309"/>
      <c r="JX344" s="309"/>
      <c r="JY344" s="309"/>
      <c r="JZ344" s="309"/>
      <c r="KA344" s="309"/>
      <c r="KB344" s="309"/>
      <c r="KC344" s="309"/>
      <c r="KD344" s="309"/>
      <c r="KE344" s="309"/>
      <c r="KF344" s="309"/>
      <c r="KG344" s="309"/>
      <c r="KH344" s="309"/>
      <c r="KI344" s="309"/>
      <c r="KJ344" s="309"/>
      <c r="KK344" s="309"/>
      <c r="KL344" s="309"/>
      <c r="KM344" s="309"/>
      <c r="KN344" s="309"/>
      <c r="KO344" s="309"/>
      <c r="KP344" s="309"/>
      <c r="KQ344" s="309"/>
      <c r="KR344" s="309"/>
      <c r="KS344" s="309"/>
      <c r="KT344" s="309"/>
      <c r="KU344" s="309"/>
      <c r="KV344" s="309"/>
      <c r="KW344" s="309"/>
      <c r="KX344" s="309"/>
      <c r="KY344" s="309"/>
      <c r="KZ344" s="309"/>
      <c r="LA344" s="309"/>
      <c r="LC344" s="302" t="str">
        <f t="shared" si="32"/>
        <v/>
      </c>
      <c r="LD344" s="354" t="str" cm="1">
        <f t="array" ref="LD344">IFERROR(
    (((D344/FRACAS!$AY$1)*60))
    /
    (((D344/FRACAS!$AY$1)*60) + SUMPRODUCT((FRACAS!$B$5:$B$9997=D$4)*(FRACAS!$D$5:$D$9997&lt;=D344)*(IFERROR(FRACAS!$AM$5:$AM$9997,0)))
    ),"")</f>
        <v/>
      </c>
      <c r="LE344" s="354" t="str" cm="1">
        <f t="array" ref="LE344">IFERROR(
    (((E344/FRACAS!$AY$1)*60))
    /
    (((E344/FRACAS!$AY$1)*60) + SUMPRODUCT((FRACAS!$B$5:$B$9997=E$4)*(FRACAS!$D$5:$D$9997&lt;=E344)*(IFERROR(FRACAS!$AM$5:$AM$9997,0)))
    ),"")</f>
        <v/>
      </c>
      <c r="LF344" s="354" t="str" cm="1">
        <f t="array" ref="LF344">IFERROR(
    (((F344/FRACAS!$AY$1)*60))
    /
    (((F344/FRACAS!$AY$1)*60) + SUMPRODUCT((FRACAS!$B$5:$B$9997=F$4)*(FRACAS!$D$5:$D$9997&lt;=F344)*(IFERROR(FRACAS!$AM$5:$AM$9997,0)))
    ),"")</f>
        <v/>
      </c>
      <c r="LG344" s="354" t="str" cm="1">
        <f t="array" ref="LG344">IFERROR(
    (((G344/FRACAS!$AY$1)*60))
    /
    (((G344/FRACAS!$AY$1)*60) + SUMPRODUCT((FRACAS!$B$5:$B$9997=G$4)*(FRACAS!$D$5:$D$9997&lt;=G344)*(IFERROR(FRACAS!$AM$5:$AM$9997,0)))
    ),"")</f>
        <v/>
      </c>
      <c r="LH344" s="354" t="str" cm="1">
        <f t="array" ref="LH344">IFERROR(
    (((H344/FRACAS!$AY$1)*60))
    /
    (((H344/FRACAS!$AY$1)*60) + SUMPRODUCT((FRACAS!$B$5:$B$9997=H$4)*(FRACAS!$D$5:$D$9997&lt;=H344)*(IFERROR(FRACAS!$AM$5:$AM$9997,0)))
    ),"")</f>
        <v/>
      </c>
      <c r="LI344" s="354" t="str" cm="1">
        <f t="array" ref="LI344">IFERROR(
    (((I344/FRACAS!$AY$1)*60))
    /
    (((I344/FRACAS!$AY$1)*60) + SUMPRODUCT((FRACAS!$B$5:$B$9997=I$4)*(FRACAS!$D$5:$D$9997&lt;=I344)*(IFERROR(FRACAS!$AM$5:$AM$9997,0)))
    ),"")</f>
        <v/>
      </c>
      <c r="LJ344" s="354" t="str" cm="1">
        <f t="array" ref="LJ344">IFERROR(
    (((J344/FRACAS!$AY$1)*60))
    /
    (((J344/FRACAS!$AY$1)*60) + SUMPRODUCT((FRACAS!$B$5:$B$9997=J$4)*(FRACAS!$D$5:$D$9997&lt;=J344)*(IFERROR(FRACAS!$AM$5:$AM$9997,0)))
    ),"")</f>
        <v/>
      </c>
      <c r="LK344" s="354" t="str" cm="1">
        <f t="array" ref="LK344">IFERROR(
    (((K344/FRACAS!$AY$1)*60))
    /
    (((K344/FRACAS!$AY$1)*60) + SUMPRODUCT((FRACAS!$B$5:$B$9997=K$4)*(FRACAS!$D$5:$D$9997&lt;=K344)*(IFERROR(FRACAS!$AM$5:$AM$9997,0)))
    ),"")</f>
        <v/>
      </c>
      <c r="LL344" s="354" t="str" cm="1">
        <f t="array" ref="LL344">IFERROR(
    (((L344/FRACAS!$AY$1)*60))
    /
    (((L344/FRACAS!$AY$1)*60) + SUMPRODUCT((FRACAS!$B$5:$B$9997=L$4)*(FRACAS!$D$5:$D$9997&lt;=L344)*(IFERROR(FRACAS!$AM$5:$AM$9997,0)))
    ),"")</f>
        <v/>
      </c>
      <c r="LM344" s="354" t="str" cm="1">
        <f t="array" ref="LM344">IFERROR(
    (((M344/FRACAS!$AY$1)*60))
    /
    (((M344/FRACAS!$AY$1)*60) + SUMPRODUCT((FRACAS!$B$5:$B$9997=M$4)*(FRACAS!$D$5:$D$9997&lt;=M344)*(IFERROR(FRACAS!$AM$5:$AM$9997,0)))
    ),"")</f>
        <v/>
      </c>
      <c r="LN344" s="308"/>
      <c r="LO344" s="276"/>
      <c r="LP344" s="276"/>
      <c r="LQ344" s="276"/>
      <c r="LR344" s="276"/>
      <c r="LS344" s="276"/>
      <c r="LT344" s="276"/>
      <c r="LU344" s="276"/>
      <c r="LV344" s="276"/>
      <c r="LW344" s="276"/>
      <c r="LX344" s="276"/>
      <c r="LY344" s="276"/>
      <c r="LZ344" s="276"/>
      <c r="MA344" s="276"/>
      <c r="MB344" s="276"/>
      <c r="MC344" s="276"/>
      <c r="MD344" s="276"/>
      <c r="ME344" s="276"/>
      <c r="MF344" s="276"/>
      <c r="MG344" s="276"/>
      <c r="MH344" s="276"/>
      <c r="MI344" s="276"/>
      <c r="MJ344" s="276"/>
      <c r="MK344" s="276"/>
      <c r="ML344" s="276"/>
      <c r="MM344" s="276"/>
      <c r="MN344" s="276"/>
      <c r="MO344" s="276"/>
      <c r="MP344" s="276"/>
      <c r="MQ344" s="276"/>
      <c r="MR344" s="276"/>
      <c r="MS344" s="276"/>
      <c r="MT344" s="276"/>
      <c r="MU344" s="276"/>
      <c r="MV344" s="276"/>
      <c r="MW344" s="276"/>
      <c r="MX344" s="276"/>
      <c r="MY344" s="276"/>
      <c r="MZ344" s="276"/>
      <c r="NA344" s="277"/>
      <c r="ND344" s="345">
        <f t="shared" si="33"/>
        <v>0</v>
      </c>
      <c r="NE344" s="346" t="str">
        <f t="shared" si="31"/>
        <v/>
      </c>
      <c r="NF344" s="347" t="str" cm="1">
        <f t="array" ref="NF344">IF($ND344=0,"",(IFERROR( (IFERROR($ND344/FRACAS!$AY$1*60,0) - SUMPRODUCT( (FRACAS!$K$5:$K$9999=NF$2) * IFERROR(FRACAS!$AN$5:$AN$9999,0) ) ) / IFERROR($ND344/FRACAS!$AY$1*60,0), 1 )))</f>
        <v/>
      </c>
      <c r="NG344" s="347" t="str" cm="1">
        <f t="array" ref="NG344">IF($ND344=0,"",(IFERROR( (IFERROR($ND344/FRACAS!$AY$1*60,0) - SUMPRODUCT( (FRACAS!$K$5:$K$9999=NG$2) * IFERROR(FRACAS!$AN$5:$AN$9999,0) ) ) / IFERROR($ND344/FRACAS!$AY$1*60,0), 1 )))</f>
        <v/>
      </c>
      <c r="NH344" s="347" t="str" cm="1">
        <f t="array" ref="NH344">IF($ND344=0,"",(IFERROR( (IFERROR($ND344/FRACAS!$AY$1*60,0) - SUMPRODUCT( (FRACAS!$K$5:$K$9999=NH$2) * IFERROR(FRACAS!$AN$5:$AN$9999,0) ) ) / IFERROR($ND344/FRACAS!$AY$1*60,0), 1 )))</f>
        <v/>
      </c>
      <c r="NI344" s="347" t="str" cm="1">
        <f t="array" ref="NI344">IF($ND344=0,"",(IFERROR( (IFERROR($ND344/FRACAS!$AY$1*60,0) - SUMPRODUCT( (FRACAS!$K$5:$K$9999=NI$2) * IFERROR(FRACAS!$AN$5:$AN$9999,0) ) ) / IFERROR($ND344/FRACAS!$AY$1*60,0), 1 )))</f>
        <v/>
      </c>
      <c r="NJ344" s="347" t="str" cm="1">
        <f t="array" ref="NJ344">IF($ND344=0,"",(IFERROR( (IFERROR($ND344/FRACAS!$AY$1*60,0) - SUMPRODUCT( (FRACAS!$K$5:$K$9999=NJ$2) * IFERROR(FRACAS!$AN$5:$AN$9999,0) ) ) / IFERROR($ND344/FRACAS!$AY$1*60,0), 1 )))</f>
        <v/>
      </c>
      <c r="NK344" s="347" t="str" cm="1">
        <f t="array" ref="NK344">IF($ND344=0,"",(IFERROR( (IFERROR($ND344/FRACAS!$AY$1*60,0) - SUMPRODUCT( (FRACAS!$K$5:$K$9999=NK$2) * IFERROR(FRACAS!$AN$5:$AN$9999,0) ) ) / IFERROR($ND344/FRACAS!$AY$1*60,0), 1 )))</f>
        <v/>
      </c>
      <c r="NL344" s="347" t="str" cm="1">
        <f t="array" ref="NL344">IF($ND344=0,"",(IFERROR( (IFERROR($ND344/FRACAS!$AY$1*60,0) - SUMPRODUCT( (FRACAS!$K$5:$K$9999=NL$2) * IFERROR(FRACAS!$AN$5:$AN$9999,0) ) ) / IFERROR($ND344/FRACAS!$AY$1*60,0), 1 )))</f>
        <v/>
      </c>
      <c r="NM344" s="347" t="str" cm="1">
        <f t="array" ref="NM344">IF($ND344=0,"",(IFERROR( (IFERROR($ND344/FRACAS!$AY$1*60,0) - SUMPRODUCT( (FRACAS!$K$5:$K$9999=NM$2) * IFERROR(FRACAS!$AN$5:$AN$9999,0) ) ) / IFERROR($ND344/FRACAS!$AY$1*60,0), 1 )))</f>
        <v/>
      </c>
      <c r="NN344" s="347" t="str" cm="1">
        <f t="array" ref="NN344">IF($ND344=0,"",(IFERROR( (IFERROR($ND344/FRACAS!$AY$1*60,0) - SUMPRODUCT( (FRACAS!$K$5:$K$9999=NN$2) * IFERROR(FRACAS!$AN$5:$AN$9999,0) ) ) / IFERROR($ND344/FRACAS!$AY$1*60,0), 1 )))</f>
        <v/>
      </c>
      <c r="NO344" s="347" t="str" cm="1">
        <f t="array" ref="NO344">IF($ND344=0,"",(IFERROR( (IFERROR($ND344/FRACAS!$AY$1*60,0) - SUMPRODUCT( (FRACAS!$K$5:$K$9999=NO$2) * IFERROR(FRACAS!$AN$5:$AN$9999,0) ) ) / IFERROR($ND344/FRACAS!$AY$1*60,0), 1 )))</f>
        <v/>
      </c>
      <c r="NP344" s="347" t="str" cm="1">
        <f t="array" ref="NP344">IF($ND344=0,"",(IFERROR( (IFERROR($ND344/FRACAS!$AY$1*60,0) - SUMPRODUCT( (FRACAS!$K$5:$K$9999=NP$2) * IFERROR(FRACAS!$AN$5:$AN$9999,0) ) ) / IFERROR($ND344/FRACAS!$AY$1*60,0), 1 )))</f>
        <v/>
      </c>
      <c r="NQ344" s="347" t="str" cm="1">
        <f t="array" ref="NQ344">IF($ND344=0,"",(IFERROR( (IFERROR($ND344/FRACAS!$AY$1*60,0) - SUMPRODUCT( (FRACAS!$K$5:$K$9999=NQ$2) * IFERROR(FRACAS!$AN$5:$AN$9999,0) ) ) / IFERROR($ND344/FRACAS!$AY$1*60,0), 1 )))</f>
        <v/>
      </c>
      <c r="NR344" s="347" t="str" cm="1">
        <f t="array" ref="NR344">IF($ND344=0,"",(IFERROR( (IFERROR($ND344/FRACAS!$AY$1*60,0) - SUMPRODUCT( (FRACAS!$K$5:$K$9999=NR$2) * IFERROR(FRACAS!$AN$5:$AN$9999,0) ) ) / IFERROR($ND344/FRACAS!$AY$1*60,0), 1 )))</f>
        <v/>
      </c>
      <c r="NS344" s="347" t="str" cm="1">
        <f t="array" ref="NS344">IF($ND344=0,"",(IFERROR( (IFERROR($ND344/FRACAS!$AY$1*60,0) - SUMPRODUCT( (FRACAS!$K$5:$K$9999=NS$2) * IFERROR(FRACAS!$AN$5:$AN$9999,0) ) ) / IFERROR($ND344/FRACAS!$AY$1*60,0), 1 )))</f>
        <v/>
      </c>
      <c r="NT344" s="347" t="str" cm="1">
        <f t="array" ref="NT344">IF($ND344=0,"",(IFERROR( (IFERROR($ND344/FRACAS!$AY$1*60,0) - SUMPRODUCT( (FRACAS!$K$5:$K$9999=NT$2) * IFERROR(FRACAS!$AN$5:$AN$9999,0) ) ) / IFERROR($ND344/FRACAS!$AY$1*60,0), 1 )))</f>
        <v/>
      </c>
      <c r="NU344" s="347" t="str" cm="1">
        <f t="array" ref="NU344">IF($ND344=0,"",(IFERROR( (IFERROR($ND344/FRACAS!$AY$1*60,0) - SUMPRODUCT( (FRACAS!$K$5:$K$9999=NU$2) * IFERROR(FRACAS!$AN$5:$AN$9999,0) ) ) / IFERROR($ND344/FRACAS!$AY$1*60,0), 1 )))</f>
        <v/>
      </c>
      <c r="NV344" s="347" t="str" cm="1">
        <f t="array" ref="NV344">IF($ND344=0,"",(IFERROR( (IFERROR($ND344/FRACAS!$AY$1*60,0) - SUMPRODUCT( (FRACAS!$K$5:$K$9999=NV$2) * IFERROR(FRACAS!$AN$5:$AN$9999,0) ) ) / IFERROR($ND344/FRACAS!$AY$1*60,0), 1 )))</f>
        <v/>
      </c>
      <c r="NW344" s="347" t="str" cm="1">
        <f t="array" ref="NW344">IF($ND344=0,"",(IFERROR( (IFERROR($ND344/FRACAS!$AY$1*60,0) - SUMPRODUCT( (FRACAS!$K$5:$K$9999=NW$2) * IFERROR(FRACAS!$AN$5:$AN$9999,0) ) ) / IFERROR($ND344/FRACAS!$AY$1*60,0), 1 )))</f>
        <v/>
      </c>
      <c r="NX344" s="347" t="str" cm="1">
        <f t="array" ref="NX344">IF($ND344=0,"",(IFERROR( (IFERROR($ND344/FRACAS!$AY$1*60,0) - SUMPRODUCT( (FRACAS!$K$5:$K$9999=NX$2) * IFERROR(FRACAS!$AN$5:$AN$9999,0) ) ) / IFERROR($ND344/FRACAS!$AY$1*60,0), 1 )))</f>
        <v/>
      </c>
      <c r="NY344" s="347" t="str" cm="1">
        <f t="array" ref="NY344">IF($ND344=0,"",(IFERROR( (IFERROR($ND344/FRACAS!$AY$1*60,0) - SUMPRODUCT( (FRACAS!$K$5:$K$9999=NY$2) * IFERROR(FRACAS!$AN$5:$AN$9999,0) ) ) / IFERROR($ND344/FRACAS!$AY$1*60,0), 1 )))</f>
        <v/>
      </c>
      <c r="NZ344" s="347" t="str" cm="1">
        <f t="array" ref="NZ344">IF($ND344=0,"",(IFERROR( (IFERROR($ND344/FRACAS!$AY$1*60,0) - SUMPRODUCT( (FRACAS!$K$5:$K$9999=NZ$2) * IFERROR(FRACAS!$AN$5:$AN$9999,0) ) ) / IFERROR($ND344/FRACAS!$AY$1*60,0), 1 )))</f>
        <v/>
      </c>
      <c r="OA344" s="347" t="str" cm="1">
        <f t="array" ref="OA344">IF($ND344=0,"",(IFERROR( (IFERROR($ND344/FRACAS!$AY$1*60,0) - SUMPRODUCT( (FRACAS!$K$5:$K$9999=OA$2) * IFERROR(FRACAS!$AN$5:$AN$9999,0) ) ) / IFERROR($ND344/FRACAS!$AY$1*60,0), 1 )))</f>
        <v/>
      </c>
      <c r="OB344" s="347" t="str" cm="1">
        <f t="array" ref="OB344">IF($ND344=0,"",(IFERROR( (IFERROR($ND344/FRACAS!$AY$1*60,0) - SUMPRODUCT( (FRACAS!$K$5:$K$9999=OB$2) * IFERROR(FRACAS!$AN$5:$AN$9999,0) ) ) / IFERROR($ND344/FRACAS!$AY$1*60,0), 1 )))</f>
        <v/>
      </c>
      <c r="OC344" s="347" t="str" cm="1">
        <f t="array" ref="OC344">IF($ND344=0,"",(IFERROR( (IFERROR($ND344/FRACAS!$AY$1*60,0) - SUMPRODUCT( (FRACAS!$K$5:$K$9999=OC$2) * IFERROR(FRACAS!$AN$5:$AN$9999,0) ) ) / IFERROR($ND344/FRACAS!$AY$1*60,0), 1 )))</f>
        <v/>
      </c>
      <c r="OD344" s="347" t="str" cm="1">
        <f t="array" ref="OD344">IF($ND344=0,"",(IFERROR( (IFERROR($ND344/FRACAS!$AY$1*60,0) - SUMPRODUCT( (FRACAS!$K$5:$K$9999=OD$2) * IFERROR(FRACAS!$AN$5:$AN$9999,0) ) ) / IFERROR($ND344/FRACAS!$AY$1*60,0), 1 )))</f>
        <v/>
      </c>
      <c r="OE344" s="347" t="str" cm="1">
        <f t="array" ref="OE344">IF($ND344=0,"",(IFERROR( (IFERROR($ND344/FRACAS!$AY$1*60,0) - SUMPRODUCT( (FRACAS!$K$5:$K$9999=OE$2) * IFERROR(FRACAS!$AN$5:$AN$9999,0) ) ) / IFERROR($ND344/FRACAS!$AY$1*60,0), 1 )))</f>
        <v/>
      </c>
      <c r="OF344" s="347" t="str" cm="1">
        <f t="array" ref="OF344">IF($ND344=0,"",(IFERROR( (IFERROR($ND344/FRACAS!$AY$1*60,0) - SUMPRODUCT( (FRACAS!$K$5:$K$9999=OF$2) * IFERROR(FRACAS!$AN$5:$AN$9999,0) ) ) / IFERROR($ND344/FRACAS!$AY$1*60,0), 1 )))</f>
        <v/>
      </c>
      <c r="OG344" s="347" t="str" cm="1">
        <f t="array" ref="OG344">IF($ND344=0,"",(IFERROR( (IFERROR($ND344/FRACAS!$AY$1*60,0) - SUMPRODUCT( (FRACAS!$K$5:$K$9999=OG$2) * IFERROR(FRACAS!$AN$5:$AN$9999,0) ) ) / IFERROR($ND344/FRACAS!$AY$1*60,0), 1 )))</f>
        <v/>
      </c>
      <c r="OH344" s="347" t="str" cm="1">
        <f t="array" ref="OH344">IF($ND344=0,"",(IFERROR( (IFERROR($ND344/FRACAS!$AY$1*60,0) - SUMPRODUCT( (FRACAS!$K$5:$K$9999=OH$2) * IFERROR(FRACAS!$AN$5:$AN$9999,0) ) ) / IFERROR($ND344/FRACAS!$AY$1*60,0), 1 )))</f>
        <v/>
      </c>
      <c r="OI344" s="347" t="str" cm="1">
        <f t="array" ref="OI344">IF($ND344=0,"",(IFERROR( (IFERROR($ND344/FRACAS!$AY$1*60,0) - SUMPRODUCT( (FRACAS!$K$5:$K$9999=OI$2) * IFERROR(FRACAS!$AN$5:$AN$9999,0) ) ) / IFERROR($ND344/FRACAS!$AY$1*60,0), 1 )))</f>
        <v/>
      </c>
      <c r="OJ344" s="347" t="str" cm="1">
        <f t="array" ref="OJ344">IF($ND344=0,"",(IFERROR( (IFERROR($ND344/FRACAS!$AY$1*60,0) - SUMPRODUCT( (FRACAS!$K$5:$K$9999=OJ$2) * IFERROR(FRACAS!$AN$5:$AN$9999,0) ) ) / IFERROR($ND344/FRACAS!$AY$1*60,0), 1 )))</f>
        <v/>
      </c>
      <c r="OK344" s="347" t="str" cm="1">
        <f t="array" ref="OK344">IF($ND344=0,"",(IFERROR( (IFERROR($ND344/FRACAS!$AY$1*60,0) - SUMPRODUCT( (FRACAS!$K$5:$K$9999=OK$2) * IFERROR(FRACAS!$AN$5:$AN$9999,0) ) ) / IFERROR($ND344/FRACAS!$AY$1*60,0), 1 )))</f>
        <v/>
      </c>
      <c r="OL344" s="347" t="str" cm="1">
        <f t="array" ref="OL344">IF($ND344=0,"",(IFERROR( (IFERROR($ND344/FRACAS!$AY$1*60,0) - SUMPRODUCT( (FRACAS!$K$5:$K$9999=OL$2) * IFERROR(FRACAS!$AN$5:$AN$9999,0) ) ) / IFERROR($ND344/FRACAS!$AY$1*60,0), 1 )))</f>
        <v/>
      </c>
      <c r="OM344" s="347" t="str" cm="1">
        <f t="array" ref="OM344">IF($ND344=0,"",(IFERROR( (IFERROR($ND344/FRACAS!$AY$1*60,0) - SUMPRODUCT( (FRACAS!$K$5:$K$9999=OM$2) * IFERROR(FRACAS!$AN$5:$AN$9999,0) ) ) / IFERROR($ND344/FRACAS!$AY$1*60,0), 1 )))</f>
        <v/>
      </c>
      <c r="ON344" s="347" t="str" cm="1">
        <f t="array" ref="ON344">IF($ND344=0,"",(IFERROR( (IFERROR($ND344/FRACAS!$AY$1*60,0) - SUMPRODUCT( (FRACAS!$K$5:$K$9999=ON$2) * IFERROR(FRACAS!$AN$5:$AN$9999,0) ) ) / IFERROR($ND344/FRACAS!$AY$1*60,0), 1 )))</f>
        <v/>
      </c>
    </row>
    <row r="345" spans="2:404" ht="15" customHeight="1">
      <c r="B345" s="301" t="s">
        <v>243</v>
      </c>
      <c r="C345" s="302">
        <v>47641</v>
      </c>
      <c r="D345" s="279"/>
      <c r="E345" s="279"/>
      <c r="F345" s="279"/>
      <c r="G345" s="279"/>
      <c r="H345" s="279"/>
      <c r="I345" s="279"/>
      <c r="J345" s="279"/>
      <c r="K345" s="279"/>
      <c r="L345" s="279"/>
      <c r="M345" s="280"/>
      <c r="N345" s="305"/>
      <c r="O345" s="279"/>
      <c r="P345" s="279"/>
      <c r="Q345" s="279"/>
      <c r="R345" s="279"/>
      <c r="S345" s="279"/>
      <c r="T345" s="279"/>
      <c r="U345" s="279"/>
      <c r="V345" s="279"/>
      <c r="W345" s="279"/>
      <c r="X345" s="279"/>
      <c r="Y345" s="279"/>
      <c r="Z345" s="279"/>
      <c r="AA345" s="279"/>
      <c r="AB345" s="279"/>
      <c r="AC345" s="279"/>
      <c r="AD345" s="279"/>
      <c r="AE345" s="279"/>
      <c r="AF345" s="279"/>
      <c r="AG345" s="279"/>
      <c r="AH345" s="279"/>
      <c r="AI345" s="279"/>
      <c r="AJ345" s="279"/>
      <c r="AK345" s="279"/>
      <c r="AL345" s="279"/>
      <c r="AM345" s="279"/>
      <c r="AN345" s="279"/>
      <c r="AO345" s="279"/>
      <c r="AP345" s="279"/>
      <c r="AQ345" s="279"/>
      <c r="AR345" s="279"/>
      <c r="AS345" s="279"/>
      <c r="AT345" s="279"/>
      <c r="AU345" s="279"/>
      <c r="AV345" s="279"/>
      <c r="AW345" s="279"/>
      <c r="AX345" s="279"/>
      <c r="AY345" s="279"/>
      <c r="AZ345" s="279"/>
      <c r="BA345" s="280"/>
      <c r="BB345" s="266"/>
      <c r="BD345" s="352"/>
      <c r="BE345" s="352"/>
      <c r="BF345" s="352"/>
      <c r="BG345" s="352"/>
      <c r="BH345" s="352"/>
      <c r="BI345" s="352"/>
      <c r="BJ345" s="352"/>
      <c r="BK345" s="352"/>
      <c r="BL345" s="352"/>
      <c r="BM345" s="352"/>
      <c r="BN345" s="352"/>
      <c r="BO345" s="352"/>
      <c r="BP345" s="352"/>
      <c r="BQ345" s="352"/>
      <c r="BR345" s="352"/>
      <c r="BS345" s="352"/>
      <c r="BT345" s="352"/>
      <c r="BU345" s="352"/>
      <c r="BV345" s="352"/>
      <c r="BW345" s="352"/>
      <c r="BX345" s="352"/>
      <c r="BY345" s="352"/>
      <c r="BZ345" s="352"/>
      <c r="CA345" s="352"/>
      <c r="CB345" s="352"/>
      <c r="CC345" s="352"/>
      <c r="CD345" s="352"/>
      <c r="CE345" s="352"/>
      <c r="CF345" s="352"/>
      <c r="CG345" s="352"/>
      <c r="CH345" s="352"/>
      <c r="CI345" s="352"/>
      <c r="CJ345" s="352"/>
      <c r="CK345" s="352"/>
      <c r="CL345" s="352"/>
      <c r="CM345" s="352"/>
      <c r="CN345" s="352"/>
      <c r="CO345" s="352"/>
      <c r="CP345" s="352"/>
      <c r="CQ345" s="352"/>
      <c r="CR345" s="352"/>
      <c r="CS345" s="352"/>
      <c r="CT345" s="352"/>
      <c r="CU345" s="352"/>
      <c r="CV345" s="352"/>
      <c r="CW345" s="352"/>
      <c r="CX345" s="352"/>
      <c r="CY345" s="352"/>
      <c r="CZ345" s="352"/>
      <c r="DA345" s="352"/>
      <c r="DC345" s="266">
        <f t="shared" si="29"/>
        <v>0</v>
      </c>
      <c r="DD345" s="302" t="str">
        <f t="shared" si="30"/>
        <v/>
      </c>
      <c r="DE345" s="328" t="str">
        <f>IF(D345&gt; 0,(COUNTIFS(FRACAS!$B$5:$B$9997, D$4, FRACAS!$D$5:$D$9997, "&lt;="&amp;D345)), "" )</f>
        <v/>
      </c>
      <c r="DF345" s="282" t="str">
        <f>IF(E345&gt; 0,(COUNTIFS(FRACAS!$B$5:$B$9997, E$4, FRACAS!$D$5:$D$9997, "&lt;="&amp;E345)), "" )</f>
        <v/>
      </c>
      <c r="DG345" s="282" t="str">
        <f>IF(F345&gt; 0,(COUNTIFS(FRACAS!$B$5:$B$9997, F$4, FRACAS!$D$5:$D$9997, "&lt;="&amp;F345)), "" )</f>
        <v/>
      </c>
      <c r="DH345" s="282" t="str">
        <f>IF(G345&gt; 0,(COUNTIFS(FRACAS!$B$5:$B$9997, G$4, FRACAS!$D$5:$D$9997, "&lt;="&amp;G345)), "" )</f>
        <v/>
      </c>
      <c r="DI345" s="282" t="str">
        <f>IF(H345&gt; 0,(COUNTIFS(FRACAS!$B$5:$B$9997, H$4, FRACAS!$D$5:$D$9997, "&lt;="&amp;H345)), "" )</f>
        <v/>
      </c>
      <c r="DJ345" s="282" t="str">
        <f>IF(I345&gt; 0,(COUNTIFS(FRACAS!$B$5:$B$9997, I$4, FRACAS!$D$5:$D$9997, "&lt;="&amp;I345)), "" )</f>
        <v/>
      </c>
      <c r="DK345" s="282" t="str">
        <f>IF(J345&gt; 0,(COUNTIFS(FRACAS!$B$5:$B$9997, J$4, FRACAS!$D$5:$D$9997, "&lt;="&amp;J345)), "" )</f>
        <v/>
      </c>
      <c r="DL345" s="282" t="str">
        <f>IF(K345&gt; 0,(COUNTIFS(FRACAS!$B$5:$B$9997, K$4, FRACAS!$D$5:$D$9997, "&lt;="&amp;K345)), "" )</f>
        <v/>
      </c>
      <c r="DM345" s="282" t="str">
        <f>IF(L345&gt; 0,(COUNTIFS(FRACAS!$B$5:$B$9997, L$4, FRACAS!$D$5:$D$9997, "&lt;="&amp;L345)), "" )</f>
        <v/>
      </c>
      <c r="DN345" s="282" t="str">
        <f>IF(M345&gt; 0,(COUNTIFS(FRACAS!$B$5:$B$9997, M$4, FRACAS!$D$5:$D$9997, "&lt;="&amp;M345)), "" )</f>
        <v/>
      </c>
      <c r="DO345" s="308"/>
      <c r="DP345" s="276"/>
      <c r="DQ345" s="276"/>
      <c r="DR345" s="276"/>
      <c r="DS345" s="276"/>
      <c r="DT345" s="276"/>
      <c r="DU345" s="276"/>
      <c r="DV345" s="276"/>
      <c r="DW345" s="276"/>
      <c r="DX345" s="276"/>
      <c r="DY345" s="276"/>
      <c r="DZ345" s="276"/>
      <c r="EA345" s="276"/>
      <c r="EB345" s="276"/>
      <c r="EC345" s="276"/>
      <c r="ED345" s="276"/>
      <c r="EE345" s="276"/>
      <c r="EF345" s="276"/>
      <c r="EG345" s="276"/>
      <c r="EH345" s="276"/>
      <c r="EI345" s="276"/>
      <c r="EJ345" s="276"/>
      <c r="EK345" s="276"/>
      <c r="EL345" s="276"/>
      <c r="EM345" s="276"/>
      <c r="EN345" s="276"/>
      <c r="EO345" s="276"/>
      <c r="EP345" s="276"/>
      <c r="EQ345" s="276"/>
      <c r="ER345" s="276"/>
      <c r="ES345" s="276"/>
      <c r="ET345" s="276"/>
      <c r="EU345" s="276"/>
      <c r="EV345" s="276"/>
      <c r="EW345" s="276"/>
      <c r="EX345" s="276"/>
      <c r="EY345" s="276"/>
      <c r="EZ345" s="276"/>
      <c r="FA345" s="276"/>
      <c r="FB345" s="277"/>
      <c r="JN345" s="310"/>
      <c r="JO345" s="309"/>
      <c r="JP345" s="309"/>
      <c r="JQ345" s="309"/>
      <c r="JR345" s="309"/>
      <c r="JS345" s="309"/>
      <c r="JT345" s="309"/>
      <c r="JU345" s="309"/>
      <c r="JV345" s="309"/>
      <c r="JW345" s="309"/>
      <c r="JX345" s="309"/>
      <c r="JY345" s="309"/>
      <c r="JZ345" s="309"/>
      <c r="KA345" s="309"/>
      <c r="KB345" s="309"/>
      <c r="KC345" s="309"/>
      <c r="KD345" s="309"/>
      <c r="KE345" s="309"/>
      <c r="KF345" s="309"/>
      <c r="KG345" s="309"/>
      <c r="KH345" s="309"/>
      <c r="KI345" s="309"/>
      <c r="KJ345" s="309"/>
      <c r="KK345" s="309"/>
      <c r="KL345" s="309"/>
      <c r="KM345" s="309"/>
      <c r="KN345" s="309"/>
      <c r="KO345" s="309"/>
      <c r="KP345" s="309"/>
      <c r="KQ345" s="309"/>
      <c r="KR345" s="309"/>
      <c r="KS345" s="309"/>
      <c r="KT345" s="309"/>
      <c r="KU345" s="309"/>
      <c r="KV345" s="309"/>
      <c r="KW345" s="309"/>
      <c r="KX345" s="309"/>
      <c r="KY345" s="309"/>
      <c r="KZ345" s="309"/>
      <c r="LA345" s="309"/>
      <c r="LC345" s="302" t="str">
        <f t="shared" si="32"/>
        <v/>
      </c>
      <c r="LD345" s="354" t="str" cm="1">
        <f t="array" ref="LD345">IFERROR(
    (((D345/FRACAS!$AY$1)*60))
    /
    (((D345/FRACAS!$AY$1)*60) + SUMPRODUCT((FRACAS!$B$5:$B$9997=D$4)*(FRACAS!$D$5:$D$9997&lt;=D345)*(IFERROR(FRACAS!$AM$5:$AM$9997,0)))
    ),"")</f>
        <v/>
      </c>
      <c r="LE345" s="354" t="str" cm="1">
        <f t="array" ref="LE345">IFERROR(
    (((E345/FRACAS!$AY$1)*60))
    /
    (((E345/FRACAS!$AY$1)*60) + SUMPRODUCT((FRACAS!$B$5:$B$9997=E$4)*(FRACAS!$D$5:$D$9997&lt;=E345)*(IFERROR(FRACAS!$AM$5:$AM$9997,0)))
    ),"")</f>
        <v/>
      </c>
      <c r="LF345" s="354" t="str" cm="1">
        <f t="array" ref="LF345">IFERROR(
    (((F345/FRACAS!$AY$1)*60))
    /
    (((F345/FRACAS!$AY$1)*60) + SUMPRODUCT((FRACAS!$B$5:$B$9997=F$4)*(FRACAS!$D$5:$D$9997&lt;=F345)*(IFERROR(FRACAS!$AM$5:$AM$9997,0)))
    ),"")</f>
        <v/>
      </c>
      <c r="LG345" s="354" t="str" cm="1">
        <f t="array" ref="LG345">IFERROR(
    (((G345/FRACAS!$AY$1)*60))
    /
    (((G345/FRACAS!$AY$1)*60) + SUMPRODUCT((FRACAS!$B$5:$B$9997=G$4)*(FRACAS!$D$5:$D$9997&lt;=G345)*(IFERROR(FRACAS!$AM$5:$AM$9997,0)))
    ),"")</f>
        <v/>
      </c>
      <c r="LH345" s="354" t="str" cm="1">
        <f t="array" ref="LH345">IFERROR(
    (((H345/FRACAS!$AY$1)*60))
    /
    (((H345/FRACAS!$AY$1)*60) + SUMPRODUCT((FRACAS!$B$5:$B$9997=H$4)*(FRACAS!$D$5:$D$9997&lt;=H345)*(IFERROR(FRACAS!$AM$5:$AM$9997,0)))
    ),"")</f>
        <v/>
      </c>
      <c r="LI345" s="354" t="str" cm="1">
        <f t="array" ref="LI345">IFERROR(
    (((I345/FRACAS!$AY$1)*60))
    /
    (((I345/FRACAS!$AY$1)*60) + SUMPRODUCT((FRACAS!$B$5:$B$9997=I$4)*(FRACAS!$D$5:$D$9997&lt;=I345)*(IFERROR(FRACAS!$AM$5:$AM$9997,0)))
    ),"")</f>
        <v/>
      </c>
      <c r="LJ345" s="354" t="str" cm="1">
        <f t="array" ref="LJ345">IFERROR(
    (((J345/FRACAS!$AY$1)*60))
    /
    (((J345/FRACAS!$AY$1)*60) + SUMPRODUCT((FRACAS!$B$5:$B$9997=J$4)*(FRACAS!$D$5:$D$9997&lt;=J345)*(IFERROR(FRACAS!$AM$5:$AM$9997,0)))
    ),"")</f>
        <v/>
      </c>
      <c r="LK345" s="354" t="str" cm="1">
        <f t="array" ref="LK345">IFERROR(
    (((K345/FRACAS!$AY$1)*60))
    /
    (((K345/FRACAS!$AY$1)*60) + SUMPRODUCT((FRACAS!$B$5:$B$9997=K$4)*(FRACAS!$D$5:$D$9997&lt;=K345)*(IFERROR(FRACAS!$AM$5:$AM$9997,0)))
    ),"")</f>
        <v/>
      </c>
      <c r="LL345" s="354" t="str" cm="1">
        <f t="array" ref="LL345">IFERROR(
    (((L345/FRACAS!$AY$1)*60))
    /
    (((L345/FRACAS!$AY$1)*60) + SUMPRODUCT((FRACAS!$B$5:$B$9997=L$4)*(FRACAS!$D$5:$D$9997&lt;=L345)*(IFERROR(FRACAS!$AM$5:$AM$9997,0)))
    ),"")</f>
        <v/>
      </c>
      <c r="LM345" s="354" t="str" cm="1">
        <f t="array" ref="LM345">IFERROR(
    (((M345/FRACAS!$AY$1)*60))
    /
    (((M345/FRACAS!$AY$1)*60) + SUMPRODUCT((FRACAS!$B$5:$B$9997=M$4)*(FRACAS!$D$5:$D$9997&lt;=M345)*(IFERROR(FRACAS!$AM$5:$AM$9997,0)))
    ),"")</f>
        <v/>
      </c>
      <c r="LN345" s="308"/>
      <c r="LO345" s="276"/>
      <c r="LP345" s="276"/>
      <c r="LQ345" s="276"/>
      <c r="LR345" s="276"/>
      <c r="LS345" s="276"/>
      <c r="LT345" s="276"/>
      <c r="LU345" s="276"/>
      <c r="LV345" s="276"/>
      <c r="LW345" s="276"/>
      <c r="LX345" s="276"/>
      <c r="LY345" s="276"/>
      <c r="LZ345" s="276"/>
      <c r="MA345" s="276"/>
      <c r="MB345" s="276"/>
      <c r="MC345" s="276"/>
      <c r="MD345" s="276"/>
      <c r="ME345" s="276"/>
      <c r="MF345" s="276"/>
      <c r="MG345" s="276"/>
      <c r="MH345" s="276"/>
      <c r="MI345" s="276"/>
      <c r="MJ345" s="276"/>
      <c r="MK345" s="276"/>
      <c r="ML345" s="276"/>
      <c r="MM345" s="276"/>
      <c r="MN345" s="276"/>
      <c r="MO345" s="276"/>
      <c r="MP345" s="276"/>
      <c r="MQ345" s="276"/>
      <c r="MR345" s="276"/>
      <c r="MS345" s="276"/>
      <c r="MT345" s="276"/>
      <c r="MU345" s="276"/>
      <c r="MV345" s="276"/>
      <c r="MW345" s="276"/>
      <c r="MX345" s="276"/>
      <c r="MY345" s="276"/>
      <c r="MZ345" s="276"/>
      <c r="NA345" s="277"/>
      <c r="ND345" s="345">
        <f t="shared" si="33"/>
        <v>0</v>
      </c>
      <c r="NE345" s="346" t="str">
        <f t="shared" si="31"/>
        <v/>
      </c>
      <c r="NF345" s="347" t="str" cm="1">
        <f t="array" ref="NF345">IF($ND345=0,"",(IFERROR( (IFERROR($ND345/FRACAS!$AY$1*60,0) - SUMPRODUCT( (FRACAS!$K$5:$K$9999=NF$2) * IFERROR(FRACAS!$AN$5:$AN$9999,0) ) ) / IFERROR($ND345/FRACAS!$AY$1*60,0), 1 )))</f>
        <v/>
      </c>
      <c r="NG345" s="347" t="str" cm="1">
        <f t="array" ref="NG345">IF($ND345=0,"",(IFERROR( (IFERROR($ND345/FRACAS!$AY$1*60,0) - SUMPRODUCT( (FRACAS!$K$5:$K$9999=NG$2) * IFERROR(FRACAS!$AN$5:$AN$9999,0) ) ) / IFERROR($ND345/FRACAS!$AY$1*60,0), 1 )))</f>
        <v/>
      </c>
      <c r="NH345" s="347" t="str" cm="1">
        <f t="array" ref="NH345">IF($ND345=0,"",(IFERROR( (IFERROR($ND345/FRACAS!$AY$1*60,0) - SUMPRODUCT( (FRACAS!$K$5:$K$9999=NH$2) * IFERROR(FRACAS!$AN$5:$AN$9999,0) ) ) / IFERROR($ND345/FRACAS!$AY$1*60,0), 1 )))</f>
        <v/>
      </c>
      <c r="NI345" s="347" t="str" cm="1">
        <f t="array" ref="NI345">IF($ND345=0,"",(IFERROR( (IFERROR($ND345/FRACAS!$AY$1*60,0) - SUMPRODUCT( (FRACAS!$K$5:$K$9999=NI$2) * IFERROR(FRACAS!$AN$5:$AN$9999,0) ) ) / IFERROR($ND345/FRACAS!$AY$1*60,0), 1 )))</f>
        <v/>
      </c>
      <c r="NJ345" s="347" t="str" cm="1">
        <f t="array" ref="NJ345">IF($ND345=0,"",(IFERROR( (IFERROR($ND345/FRACAS!$AY$1*60,0) - SUMPRODUCT( (FRACAS!$K$5:$K$9999=NJ$2) * IFERROR(FRACAS!$AN$5:$AN$9999,0) ) ) / IFERROR($ND345/FRACAS!$AY$1*60,0), 1 )))</f>
        <v/>
      </c>
      <c r="NK345" s="347" t="str" cm="1">
        <f t="array" ref="NK345">IF($ND345=0,"",(IFERROR( (IFERROR($ND345/FRACAS!$AY$1*60,0) - SUMPRODUCT( (FRACAS!$K$5:$K$9999=NK$2) * IFERROR(FRACAS!$AN$5:$AN$9999,0) ) ) / IFERROR($ND345/FRACAS!$AY$1*60,0), 1 )))</f>
        <v/>
      </c>
      <c r="NL345" s="347" t="str" cm="1">
        <f t="array" ref="NL345">IF($ND345=0,"",(IFERROR( (IFERROR($ND345/FRACAS!$AY$1*60,0) - SUMPRODUCT( (FRACAS!$K$5:$K$9999=NL$2) * IFERROR(FRACAS!$AN$5:$AN$9999,0) ) ) / IFERROR($ND345/FRACAS!$AY$1*60,0), 1 )))</f>
        <v/>
      </c>
      <c r="NM345" s="347" t="str" cm="1">
        <f t="array" ref="NM345">IF($ND345=0,"",(IFERROR( (IFERROR($ND345/FRACAS!$AY$1*60,0) - SUMPRODUCT( (FRACAS!$K$5:$K$9999=NM$2) * IFERROR(FRACAS!$AN$5:$AN$9999,0) ) ) / IFERROR($ND345/FRACAS!$AY$1*60,0), 1 )))</f>
        <v/>
      </c>
      <c r="NN345" s="347" t="str" cm="1">
        <f t="array" ref="NN345">IF($ND345=0,"",(IFERROR( (IFERROR($ND345/FRACAS!$AY$1*60,0) - SUMPRODUCT( (FRACAS!$K$5:$K$9999=NN$2) * IFERROR(FRACAS!$AN$5:$AN$9999,0) ) ) / IFERROR($ND345/FRACAS!$AY$1*60,0), 1 )))</f>
        <v/>
      </c>
      <c r="NO345" s="347" t="str" cm="1">
        <f t="array" ref="NO345">IF($ND345=0,"",(IFERROR( (IFERROR($ND345/FRACAS!$AY$1*60,0) - SUMPRODUCT( (FRACAS!$K$5:$K$9999=NO$2) * IFERROR(FRACAS!$AN$5:$AN$9999,0) ) ) / IFERROR($ND345/FRACAS!$AY$1*60,0), 1 )))</f>
        <v/>
      </c>
      <c r="NP345" s="347" t="str" cm="1">
        <f t="array" ref="NP345">IF($ND345=0,"",(IFERROR( (IFERROR($ND345/FRACAS!$AY$1*60,0) - SUMPRODUCT( (FRACAS!$K$5:$K$9999=NP$2) * IFERROR(FRACAS!$AN$5:$AN$9999,0) ) ) / IFERROR($ND345/FRACAS!$AY$1*60,0), 1 )))</f>
        <v/>
      </c>
      <c r="NQ345" s="347" t="str" cm="1">
        <f t="array" ref="NQ345">IF($ND345=0,"",(IFERROR( (IFERROR($ND345/FRACAS!$AY$1*60,0) - SUMPRODUCT( (FRACAS!$K$5:$K$9999=NQ$2) * IFERROR(FRACAS!$AN$5:$AN$9999,0) ) ) / IFERROR($ND345/FRACAS!$AY$1*60,0), 1 )))</f>
        <v/>
      </c>
      <c r="NR345" s="347" t="str" cm="1">
        <f t="array" ref="NR345">IF($ND345=0,"",(IFERROR( (IFERROR($ND345/FRACAS!$AY$1*60,0) - SUMPRODUCT( (FRACAS!$K$5:$K$9999=NR$2) * IFERROR(FRACAS!$AN$5:$AN$9999,0) ) ) / IFERROR($ND345/FRACAS!$AY$1*60,0), 1 )))</f>
        <v/>
      </c>
      <c r="NS345" s="347" t="str" cm="1">
        <f t="array" ref="NS345">IF($ND345=0,"",(IFERROR( (IFERROR($ND345/FRACAS!$AY$1*60,0) - SUMPRODUCT( (FRACAS!$K$5:$K$9999=NS$2) * IFERROR(FRACAS!$AN$5:$AN$9999,0) ) ) / IFERROR($ND345/FRACAS!$AY$1*60,0), 1 )))</f>
        <v/>
      </c>
      <c r="NT345" s="347" t="str" cm="1">
        <f t="array" ref="NT345">IF($ND345=0,"",(IFERROR( (IFERROR($ND345/FRACAS!$AY$1*60,0) - SUMPRODUCT( (FRACAS!$K$5:$K$9999=NT$2) * IFERROR(FRACAS!$AN$5:$AN$9999,0) ) ) / IFERROR($ND345/FRACAS!$AY$1*60,0), 1 )))</f>
        <v/>
      </c>
      <c r="NU345" s="347" t="str" cm="1">
        <f t="array" ref="NU345">IF($ND345=0,"",(IFERROR( (IFERROR($ND345/FRACAS!$AY$1*60,0) - SUMPRODUCT( (FRACAS!$K$5:$K$9999=NU$2) * IFERROR(FRACAS!$AN$5:$AN$9999,0) ) ) / IFERROR($ND345/FRACAS!$AY$1*60,0), 1 )))</f>
        <v/>
      </c>
      <c r="NV345" s="347" t="str" cm="1">
        <f t="array" ref="NV345">IF($ND345=0,"",(IFERROR( (IFERROR($ND345/FRACAS!$AY$1*60,0) - SUMPRODUCT( (FRACAS!$K$5:$K$9999=NV$2) * IFERROR(FRACAS!$AN$5:$AN$9999,0) ) ) / IFERROR($ND345/FRACAS!$AY$1*60,0), 1 )))</f>
        <v/>
      </c>
      <c r="NW345" s="347" t="str" cm="1">
        <f t="array" ref="NW345">IF($ND345=0,"",(IFERROR( (IFERROR($ND345/FRACAS!$AY$1*60,0) - SUMPRODUCT( (FRACAS!$K$5:$K$9999=NW$2) * IFERROR(FRACAS!$AN$5:$AN$9999,0) ) ) / IFERROR($ND345/FRACAS!$AY$1*60,0), 1 )))</f>
        <v/>
      </c>
      <c r="NX345" s="347" t="str" cm="1">
        <f t="array" ref="NX345">IF($ND345=0,"",(IFERROR( (IFERROR($ND345/FRACAS!$AY$1*60,0) - SUMPRODUCT( (FRACAS!$K$5:$K$9999=NX$2) * IFERROR(FRACAS!$AN$5:$AN$9999,0) ) ) / IFERROR($ND345/FRACAS!$AY$1*60,0), 1 )))</f>
        <v/>
      </c>
      <c r="NY345" s="347" t="str" cm="1">
        <f t="array" ref="NY345">IF($ND345=0,"",(IFERROR( (IFERROR($ND345/FRACAS!$AY$1*60,0) - SUMPRODUCT( (FRACAS!$K$5:$K$9999=NY$2) * IFERROR(FRACAS!$AN$5:$AN$9999,0) ) ) / IFERROR($ND345/FRACAS!$AY$1*60,0), 1 )))</f>
        <v/>
      </c>
      <c r="NZ345" s="347" t="str" cm="1">
        <f t="array" ref="NZ345">IF($ND345=0,"",(IFERROR( (IFERROR($ND345/FRACAS!$AY$1*60,0) - SUMPRODUCT( (FRACAS!$K$5:$K$9999=NZ$2) * IFERROR(FRACAS!$AN$5:$AN$9999,0) ) ) / IFERROR($ND345/FRACAS!$AY$1*60,0), 1 )))</f>
        <v/>
      </c>
      <c r="OA345" s="347" t="str" cm="1">
        <f t="array" ref="OA345">IF($ND345=0,"",(IFERROR( (IFERROR($ND345/FRACAS!$AY$1*60,0) - SUMPRODUCT( (FRACAS!$K$5:$K$9999=OA$2) * IFERROR(FRACAS!$AN$5:$AN$9999,0) ) ) / IFERROR($ND345/FRACAS!$AY$1*60,0), 1 )))</f>
        <v/>
      </c>
      <c r="OB345" s="347" t="str" cm="1">
        <f t="array" ref="OB345">IF($ND345=0,"",(IFERROR( (IFERROR($ND345/FRACAS!$AY$1*60,0) - SUMPRODUCT( (FRACAS!$K$5:$K$9999=OB$2) * IFERROR(FRACAS!$AN$5:$AN$9999,0) ) ) / IFERROR($ND345/FRACAS!$AY$1*60,0), 1 )))</f>
        <v/>
      </c>
      <c r="OC345" s="347" t="str" cm="1">
        <f t="array" ref="OC345">IF($ND345=0,"",(IFERROR( (IFERROR($ND345/FRACAS!$AY$1*60,0) - SUMPRODUCT( (FRACAS!$K$5:$K$9999=OC$2) * IFERROR(FRACAS!$AN$5:$AN$9999,0) ) ) / IFERROR($ND345/FRACAS!$AY$1*60,0), 1 )))</f>
        <v/>
      </c>
      <c r="OD345" s="347" t="str" cm="1">
        <f t="array" ref="OD345">IF($ND345=0,"",(IFERROR( (IFERROR($ND345/FRACAS!$AY$1*60,0) - SUMPRODUCT( (FRACAS!$K$5:$K$9999=OD$2) * IFERROR(FRACAS!$AN$5:$AN$9999,0) ) ) / IFERROR($ND345/FRACAS!$AY$1*60,0), 1 )))</f>
        <v/>
      </c>
      <c r="OE345" s="347" t="str" cm="1">
        <f t="array" ref="OE345">IF($ND345=0,"",(IFERROR( (IFERROR($ND345/FRACAS!$AY$1*60,0) - SUMPRODUCT( (FRACAS!$K$5:$K$9999=OE$2) * IFERROR(FRACAS!$AN$5:$AN$9999,0) ) ) / IFERROR($ND345/FRACAS!$AY$1*60,0), 1 )))</f>
        <v/>
      </c>
      <c r="OF345" s="347" t="str" cm="1">
        <f t="array" ref="OF345">IF($ND345=0,"",(IFERROR( (IFERROR($ND345/FRACAS!$AY$1*60,0) - SUMPRODUCT( (FRACAS!$K$5:$K$9999=OF$2) * IFERROR(FRACAS!$AN$5:$AN$9999,0) ) ) / IFERROR($ND345/FRACAS!$AY$1*60,0), 1 )))</f>
        <v/>
      </c>
      <c r="OG345" s="347" t="str" cm="1">
        <f t="array" ref="OG345">IF($ND345=0,"",(IFERROR( (IFERROR($ND345/FRACAS!$AY$1*60,0) - SUMPRODUCT( (FRACAS!$K$5:$K$9999=OG$2) * IFERROR(FRACAS!$AN$5:$AN$9999,0) ) ) / IFERROR($ND345/FRACAS!$AY$1*60,0), 1 )))</f>
        <v/>
      </c>
      <c r="OH345" s="347" t="str" cm="1">
        <f t="array" ref="OH345">IF($ND345=0,"",(IFERROR( (IFERROR($ND345/FRACAS!$AY$1*60,0) - SUMPRODUCT( (FRACAS!$K$5:$K$9999=OH$2) * IFERROR(FRACAS!$AN$5:$AN$9999,0) ) ) / IFERROR($ND345/FRACAS!$AY$1*60,0), 1 )))</f>
        <v/>
      </c>
      <c r="OI345" s="347" t="str" cm="1">
        <f t="array" ref="OI345">IF($ND345=0,"",(IFERROR( (IFERROR($ND345/FRACAS!$AY$1*60,0) - SUMPRODUCT( (FRACAS!$K$5:$K$9999=OI$2) * IFERROR(FRACAS!$AN$5:$AN$9999,0) ) ) / IFERROR($ND345/FRACAS!$AY$1*60,0), 1 )))</f>
        <v/>
      </c>
      <c r="OJ345" s="347" t="str" cm="1">
        <f t="array" ref="OJ345">IF($ND345=0,"",(IFERROR( (IFERROR($ND345/FRACAS!$AY$1*60,0) - SUMPRODUCT( (FRACAS!$K$5:$K$9999=OJ$2) * IFERROR(FRACAS!$AN$5:$AN$9999,0) ) ) / IFERROR($ND345/FRACAS!$AY$1*60,0), 1 )))</f>
        <v/>
      </c>
      <c r="OK345" s="347" t="str" cm="1">
        <f t="array" ref="OK345">IF($ND345=0,"",(IFERROR( (IFERROR($ND345/FRACAS!$AY$1*60,0) - SUMPRODUCT( (FRACAS!$K$5:$K$9999=OK$2) * IFERROR(FRACAS!$AN$5:$AN$9999,0) ) ) / IFERROR($ND345/FRACAS!$AY$1*60,0), 1 )))</f>
        <v/>
      </c>
      <c r="OL345" s="347" t="str" cm="1">
        <f t="array" ref="OL345">IF($ND345=0,"",(IFERROR( (IFERROR($ND345/FRACAS!$AY$1*60,0) - SUMPRODUCT( (FRACAS!$K$5:$K$9999=OL$2) * IFERROR(FRACAS!$AN$5:$AN$9999,0) ) ) / IFERROR($ND345/FRACAS!$AY$1*60,0), 1 )))</f>
        <v/>
      </c>
      <c r="OM345" s="347" t="str" cm="1">
        <f t="array" ref="OM345">IF($ND345=0,"",(IFERROR( (IFERROR($ND345/FRACAS!$AY$1*60,0) - SUMPRODUCT( (FRACAS!$K$5:$K$9999=OM$2) * IFERROR(FRACAS!$AN$5:$AN$9999,0) ) ) / IFERROR($ND345/FRACAS!$AY$1*60,0), 1 )))</f>
        <v/>
      </c>
      <c r="ON345" s="347" t="str" cm="1">
        <f t="array" ref="ON345">IF($ND345=0,"",(IFERROR( (IFERROR($ND345/FRACAS!$AY$1*60,0) - SUMPRODUCT( (FRACAS!$K$5:$K$9999=ON$2) * IFERROR(FRACAS!$AN$5:$AN$9999,0) ) ) / IFERROR($ND345/FRACAS!$AY$1*60,0), 1 )))</f>
        <v/>
      </c>
    </row>
    <row r="346" spans="2:404" ht="15" customHeight="1">
      <c r="B346" s="301" t="s">
        <v>244</v>
      </c>
      <c r="C346" s="302">
        <v>47648</v>
      </c>
      <c r="D346" s="279"/>
      <c r="E346" s="279"/>
      <c r="F346" s="279"/>
      <c r="G346" s="279"/>
      <c r="H346" s="279"/>
      <c r="I346" s="279"/>
      <c r="J346" s="279"/>
      <c r="K346" s="279"/>
      <c r="L346" s="279"/>
      <c r="M346" s="280"/>
      <c r="N346" s="305"/>
      <c r="O346" s="279"/>
      <c r="P346" s="279"/>
      <c r="Q346" s="279"/>
      <c r="R346" s="279"/>
      <c r="S346" s="279"/>
      <c r="T346" s="279"/>
      <c r="U346" s="279"/>
      <c r="V346" s="279"/>
      <c r="W346" s="279"/>
      <c r="X346" s="279"/>
      <c r="Y346" s="279"/>
      <c r="Z346" s="279"/>
      <c r="AA346" s="279"/>
      <c r="AB346" s="279"/>
      <c r="AC346" s="279"/>
      <c r="AD346" s="279"/>
      <c r="AE346" s="279"/>
      <c r="AF346" s="279"/>
      <c r="AG346" s="279"/>
      <c r="AH346" s="279"/>
      <c r="AI346" s="279"/>
      <c r="AJ346" s="279"/>
      <c r="AK346" s="279"/>
      <c r="AL346" s="279"/>
      <c r="AM346" s="279"/>
      <c r="AN346" s="279"/>
      <c r="AO346" s="279"/>
      <c r="AP346" s="279"/>
      <c r="AQ346" s="279"/>
      <c r="AR346" s="279"/>
      <c r="AS346" s="279"/>
      <c r="AT346" s="279"/>
      <c r="AU346" s="279"/>
      <c r="AV346" s="279"/>
      <c r="AW346" s="279"/>
      <c r="AX346" s="279"/>
      <c r="AY346" s="279"/>
      <c r="AZ346" s="279"/>
      <c r="BA346" s="280"/>
      <c r="BB346" s="266"/>
      <c r="BD346" s="352"/>
      <c r="BE346" s="352"/>
      <c r="BF346" s="352"/>
      <c r="BG346" s="352"/>
      <c r="BH346" s="352"/>
      <c r="BI346" s="352"/>
      <c r="BJ346" s="352"/>
      <c r="BK346" s="352"/>
      <c r="BL346" s="352"/>
      <c r="BM346" s="352"/>
      <c r="BN346" s="352"/>
      <c r="BO346" s="352"/>
      <c r="BP346" s="352"/>
      <c r="BQ346" s="352"/>
      <c r="BR346" s="352"/>
      <c r="BS346" s="352"/>
      <c r="BT346" s="352"/>
      <c r="BU346" s="352"/>
      <c r="BV346" s="352"/>
      <c r="BW346" s="352"/>
      <c r="BX346" s="352"/>
      <c r="BY346" s="352"/>
      <c r="BZ346" s="352"/>
      <c r="CA346" s="352"/>
      <c r="CB346" s="352"/>
      <c r="CC346" s="352"/>
      <c r="CD346" s="352"/>
      <c r="CE346" s="352"/>
      <c r="CF346" s="352"/>
      <c r="CG346" s="352"/>
      <c r="CH346" s="352"/>
      <c r="CI346" s="352"/>
      <c r="CJ346" s="352"/>
      <c r="CK346" s="352"/>
      <c r="CL346" s="352"/>
      <c r="CM346" s="352"/>
      <c r="CN346" s="352"/>
      <c r="CO346" s="352"/>
      <c r="CP346" s="352"/>
      <c r="CQ346" s="352"/>
      <c r="CR346" s="352"/>
      <c r="CS346" s="352"/>
      <c r="CT346" s="352"/>
      <c r="CU346" s="352"/>
      <c r="CV346" s="352"/>
      <c r="CW346" s="352"/>
      <c r="CX346" s="352"/>
      <c r="CY346" s="352"/>
      <c r="CZ346" s="352"/>
      <c r="DA346" s="352"/>
      <c r="DC346" s="266">
        <f t="shared" si="29"/>
        <v>0</v>
      </c>
      <c r="DD346" s="302" t="str">
        <f t="shared" si="30"/>
        <v/>
      </c>
      <c r="DE346" s="328" t="str">
        <f>IF(D346&gt; 0,(COUNTIFS(FRACAS!$B$5:$B$9997, D$4, FRACAS!$D$5:$D$9997, "&lt;="&amp;D346)), "" )</f>
        <v/>
      </c>
      <c r="DF346" s="282" t="str">
        <f>IF(E346&gt; 0,(COUNTIFS(FRACAS!$B$5:$B$9997, E$4, FRACAS!$D$5:$D$9997, "&lt;="&amp;E346)), "" )</f>
        <v/>
      </c>
      <c r="DG346" s="282" t="str">
        <f>IF(F346&gt; 0,(COUNTIFS(FRACAS!$B$5:$B$9997, F$4, FRACAS!$D$5:$D$9997, "&lt;="&amp;F346)), "" )</f>
        <v/>
      </c>
      <c r="DH346" s="282" t="str">
        <f>IF(G346&gt; 0,(COUNTIFS(FRACAS!$B$5:$B$9997, G$4, FRACAS!$D$5:$D$9997, "&lt;="&amp;G346)), "" )</f>
        <v/>
      </c>
      <c r="DI346" s="282" t="str">
        <f>IF(H346&gt; 0,(COUNTIFS(FRACAS!$B$5:$B$9997, H$4, FRACAS!$D$5:$D$9997, "&lt;="&amp;H346)), "" )</f>
        <v/>
      </c>
      <c r="DJ346" s="282" t="str">
        <f>IF(I346&gt; 0,(COUNTIFS(FRACAS!$B$5:$B$9997, I$4, FRACAS!$D$5:$D$9997, "&lt;="&amp;I346)), "" )</f>
        <v/>
      </c>
      <c r="DK346" s="282" t="str">
        <f>IF(J346&gt; 0,(COUNTIFS(FRACAS!$B$5:$B$9997, J$4, FRACAS!$D$5:$D$9997, "&lt;="&amp;J346)), "" )</f>
        <v/>
      </c>
      <c r="DL346" s="282" t="str">
        <f>IF(K346&gt; 0,(COUNTIFS(FRACAS!$B$5:$B$9997, K$4, FRACAS!$D$5:$D$9997, "&lt;="&amp;K346)), "" )</f>
        <v/>
      </c>
      <c r="DM346" s="282" t="str">
        <f>IF(L346&gt; 0,(COUNTIFS(FRACAS!$B$5:$B$9997, L$4, FRACAS!$D$5:$D$9997, "&lt;="&amp;L346)), "" )</f>
        <v/>
      </c>
      <c r="DN346" s="282" t="str">
        <f>IF(M346&gt; 0,(COUNTIFS(FRACAS!$B$5:$B$9997, M$4, FRACAS!$D$5:$D$9997, "&lt;="&amp;M346)), "" )</f>
        <v/>
      </c>
      <c r="DO346" s="308"/>
      <c r="DP346" s="276"/>
      <c r="DQ346" s="276"/>
      <c r="DR346" s="276"/>
      <c r="DS346" s="276"/>
      <c r="DT346" s="276"/>
      <c r="DU346" s="276"/>
      <c r="DV346" s="276"/>
      <c r="DW346" s="276"/>
      <c r="DX346" s="276"/>
      <c r="DY346" s="276"/>
      <c r="DZ346" s="276"/>
      <c r="EA346" s="276"/>
      <c r="EB346" s="276"/>
      <c r="EC346" s="276"/>
      <c r="ED346" s="276"/>
      <c r="EE346" s="276"/>
      <c r="EF346" s="276"/>
      <c r="EG346" s="276"/>
      <c r="EH346" s="276"/>
      <c r="EI346" s="276"/>
      <c r="EJ346" s="276"/>
      <c r="EK346" s="276"/>
      <c r="EL346" s="276"/>
      <c r="EM346" s="276"/>
      <c r="EN346" s="276"/>
      <c r="EO346" s="276"/>
      <c r="EP346" s="276"/>
      <c r="EQ346" s="276"/>
      <c r="ER346" s="276"/>
      <c r="ES346" s="276"/>
      <c r="ET346" s="276"/>
      <c r="EU346" s="276"/>
      <c r="EV346" s="276"/>
      <c r="EW346" s="276"/>
      <c r="EX346" s="276"/>
      <c r="EY346" s="276"/>
      <c r="EZ346" s="276"/>
      <c r="FA346" s="276"/>
      <c r="FB346" s="277"/>
      <c r="JN346" s="310"/>
      <c r="JO346" s="309"/>
      <c r="JP346" s="309"/>
      <c r="JQ346" s="309"/>
      <c r="JR346" s="309"/>
      <c r="JS346" s="309"/>
      <c r="JT346" s="309"/>
      <c r="JU346" s="309"/>
      <c r="JV346" s="309"/>
      <c r="JW346" s="309"/>
      <c r="JX346" s="309"/>
      <c r="JY346" s="309"/>
      <c r="JZ346" s="309"/>
      <c r="KA346" s="309"/>
      <c r="KB346" s="309"/>
      <c r="KC346" s="309"/>
      <c r="KD346" s="309"/>
      <c r="KE346" s="309"/>
      <c r="KF346" s="309"/>
      <c r="KG346" s="309"/>
      <c r="KH346" s="309"/>
      <c r="KI346" s="309"/>
      <c r="KJ346" s="309"/>
      <c r="KK346" s="309"/>
      <c r="KL346" s="309"/>
      <c r="KM346" s="309"/>
      <c r="KN346" s="309"/>
      <c r="KO346" s="309"/>
      <c r="KP346" s="309"/>
      <c r="KQ346" s="309"/>
      <c r="KR346" s="309"/>
      <c r="KS346" s="309"/>
      <c r="KT346" s="309"/>
      <c r="KU346" s="309"/>
      <c r="KV346" s="309"/>
      <c r="KW346" s="309"/>
      <c r="KX346" s="309"/>
      <c r="KY346" s="309"/>
      <c r="KZ346" s="309"/>
      <c r="LA346" s="309"/>
      <c r="LC346" s="302" t="str">
        <f t="shared" si="32"/>
        <v/>
      </c>
      <c r="LD346" s="354" t="str" cm="1">
        <f t="array" ref="LD346">IFERROR(
    (((D346/FRACAS!$AY$1)*60))
    /
    (((D346/FRACAS!$AY$1)*60) + SUMPRODUCT((FRACAS!$B$5:$B$9997=D$4)*(FRACAS!$D$5:$D$9997&lt;=D346)*(IFERROR(FRACAS!$AM$5:$AM$9997,0)))
    ),"")</f>
        <v/>
      </c>
      <c r="LE346" s="354" t="str" cm="1">
        <f t="array" ref="LE346">IFERROR(
    (((E346/FRACAS!$AY$1)*60))
    /
    (((E346/FRACAS!$AY$1)*60) + SUMPRODUCT((FRACAS!$B$5:$B$9997=E$4)*(FRACAS!$D$5:$D$9997&lt;=E346)*(IFERROR(FRACAS!$AM$5:$AM$9997,0)))
    ),"")</f>
        <v/>
      </c>
      <c r="LF346" s="354" t="str" cm="1">
        <f t="array" ref="LF346">IFERROR(
    (((F346/FRACAS!$AY$1)*60))
    /
    (((F346/FRACAS!$AY$1)*60) + SUMPRODUCT((FRACAS!$B$5:$B$9997=F$4)*(FRACAS!$D$5:$D$9997&lt;=F346)*(IFERROR(FRACAS!$AM$5:$AM$9997,0)))
    ),"")</f>
        <v/>
      </c>
      <c r="LG346" s="354" t="str" cm="1">
        <f t="array" ref="LG346">IFERROR(
    (((G346/FRACAS!$AY$1)*60))
    /
    (((G346/FRACAS!$AY$1)*60) + SUMPRODUCT((FRACAS!$B$5:$B$9997=G$4)*(FRACAS!$D$5:$D$9997&lt;=G346)*(IFERROR(FRACAS!$AM$5:$AM$9997,0)))
    ),"")</f>
        <v/>
      </c>
      <c r="LH346" s="354" t="str" cm="1">
        <f t="array" ref="LH346">IFERROR(
    (((H346/FRACAS!$AY$1)*60))
    /
    (((H346/FRACAS!$AY$1)*60) + SUMPRODUCT((FRACAS!$B$5:$B$9997=H$4)*(FRACAS!$D$5:$D$9997&lt;=H346)*(IFERROR(FRACAS!$AM$5:$AM$9997,0)))
    ),"")</f>
        <v/>
      </c>
      <c r="LI346" s="354" t="str" cm="1">
        <f t="array" ref="LI346">IFERROR(
    (((I346/FRACAS!$AY$1)*60))
    /
    (((I346/FRACAS!$AY$1)*60) + SUMPRODUCT((FRACAS!$B$5:$B$9997=I$4)*(FRACAS!$D$5:$D$9997&lt;=I346)*(IFERROR(FRACAS!$AM$5:$AM$9997,0)))
    ),"")</f>
        <v/>
      </c>
      <c r="LJ346" s="354" t="str" cm="1">
        <f t="array" ref="LJ346">IFERROR(
    (((J346/FRACAS!$AY$1)*60))
    /
    (((J346/FRACAS!$AY$1)*60) + SUMPRODUCT((FRACAS!$B$5:$B$9997=J$4)*(FRACAS!$D$5:$D$9997&lt;=J346)*(IFERROR(FRACAS!$AM$5:$AM$9997,0)))
    ),"")</f>
        <v/>
      </c>
      <c r="LK346" s="354" t="str" cm="1">
        <f t="array" ref="LK346">IFERROR(
    (((K346/FRACAS!$AY$1)*60))
    /
    (((K346/FRACAS!$AY$1)*60) + SUMPRODUCT((FRACAS!$B$5:$B$9997=K$4)*(FRACAS!$D$5:$D$9997&lt;=K346)*(IFERROR(FRACAS!$AM$5:$AM$9997,0)))
    ),"")</f>
        <v/>
      </c>
      <c r="LL346" s="354" t="str" cm="1">
        <f t="array" ref="LL346">IFERROR(
    (((L346/FRACAS!$AY$1)*60))
    /
    (((L346/FRACAS!$AY$1)*60) + SUMPRODUCT((FRACAS!$B$5:$B$9997=L$4)*(FRACAS!$D$5:$D$9997&lt;=L346)*(IFERROR(FRACAS!$AM$5:$AM$9997,0)))
    ),"")</f>
        <v/>
      </c>
      <c r="LM346" s="354" t="str" cm="1">
        <f t="array" ref="LM346">IFERROR(
    (((M346/FRACAS!$AY$1)*60))
    /
    (((M346/FRACAS!$AY$1)*60) + SUMPRODUCT((FRACAS!$B$5:$B$9997=M$4)*(FRACAS!$D$5:$D$9997&lt;=M346)*(IFERROR(FRACAS!$AM$5:$AM$9997,0)))
    ),"")</f>
        <v/>
      </c>
      <c r="LN346" s="308"/>
      <c r="LO346" s="276"/>
      <c r="LP346" s="276"/>
      <c r="LQ346" s="276"/>
      <c r="LR346" s="276"/>
      <c r="LS346" s="276"/>
      <c r="LT346" s="276"/>
      <c r="LU346" s="276"/>
      <c r="LV346" s="276"/>
      <c r="LW346" s="276"/>
      <c r="LX346" s="276"/>
      <c r="LY346" s="276"/>
      <c r="LZ346" s="276"/>
      <c r="MA346" s="276"/>
      <c r="MB346" s="276"/>
      <c r="MC346" s="276"/>
      <c r="MD346" s="276"/>
      <c r="ME346" s="276"/>
      <c r="MF346" s="276"/>
      <c r="MG346" s="276"/>
      <c r="MH346" s="276"/>
      <c r="MI346" s="276"/>
      <c r="MJ346" s="276"/>
      <c r="MK346" s="276"/>
      <c r="ML346" s="276"/>
      <c r="MM346" s="276"/>
      <c r="MN346" s="276"/>
      <c r="MO346" s="276"/>
      <c r="MP346" s="276"/>
      <c r="MQ346" s="276"/>
      <c r="MR346" s="276"/>
      <c r="MS346" s="276"/>
      <c r="MT346" s="276"/>
      <c r="MU346" s="276"/>
      <c r="MV346" s="276"/>
      <c r="MW346" s="276"/>
      <c r="MX346" s="276"/>
      <c r="MY346" s="276"/>
      <c r="MZ346" s="276"/>
      <c r="NA346" s="277"/>
      <c r="ND346" s="345">
        <f t="shared" si="33"/>
        <v>0</v>
      </c>
      <c r="NE346" s="346" t="str">
        <f t="shared" si="31"/>
        <v/>
      </c>
      <c r="NF346" s="347" t="str" cm="1">
        <f t="array" ref="NF346">IF($ND346=0,"",(IFERROR( (IFERROR($ND346/FRACAS!$AY$1*60,0) - SUMPRODUCT( (FRACAS!$K$5:$K$9999=NF$2) * IFERROR(FRACAS!$AN$5:$AN$9999,0) ) ) / IFERROR($ND346/FRACAS!$AY$1*60,0), 1 )))</f>
        <v/>
      </c>
      <c r="NG346" s="347" t="str" cm="1">
        <f t="array" ref="NG346">IF($ND346=0,"",(IFERROR( (IFERROR($ND346/FRACAS!$AY$1*60,0) - SUMPRODUCT( (FRACAS!$K$5:$K$9999=NG$2) * IFERROR(FRACAS!$AN$5:$AN$9999,0) ) ) / IFERROR($ND346/FRACAS!$AY$1*60,0), 1 )))</f>
        <v/>
      </c>
      <c r="NH346" s="347" t="str" cm="1">
        <f t="array" ref="NH346">IF($ND346=0,"",(IFERROR( (IFERROR($ND346/FRACAS!$AY$1*60,0) - SUMPRODUCT( (FRACAS!$K$5:$K$9999=NH$2) * IFERROR(FRACAS!$AN$5:$AN$9999,0) ) ) / IFERROR($ND346/FRACAS!$AY$1*60,0), 1 )))</f>
        <v/>
      </c>
      <c r="NI346" s="347" t="str" cm="1">
        <f t="array" ref="NI346">IF($ND346=0,"",(IFERROR( (IFERROR($ND346/FRACAS!$AY$1*60,0) - SUMPRODUCT( (FRACAS!$K$5:$K$9999=NI$2) * IFERROR(FRACAS!$AN$5:$AN$9999,0) ) ) / IFERROR($ND346/FRACAS!$AY$1*60,0), 1 )))</f>
        <v/>
      </c>
      <c r="NJ346" s="347" t="str" cm="1">
        <f t="array" ref="NJ346">IF($ND346=0,"",(IFERROR( (IFERROR($ND346/FRACAS!$AY$1*60,0) - SUMPRODUCT( (FRACAS!$K$5:$K$9999=NJ$2) * IFERROR(FRACAS!$AN$5:$AN$9999,0) ) ) / IFERROR($ND346/FRACAS!$AY$1*60,0), 1 )))</f>
        <v/>
      </c>
      <c r="NK346" s="347" t="str" cm="1">
        <f t="array" ref="NK346">IF($ND346=0,"",(IFERROR( (IFERROR($ND346/FRACAS!$AY$1*60,0) - SUMPRODUCT( (FRACAS!$K$5:$K$9999=NK$2) * IFERROR(FRACAS!$AN$5:$AN$9999,0) ) ) / IFERROR($ND346/FRACAS!$AY$1*60,0), 1 )))</f>
        <v/>
      </c>
      <c r="NL346" s="347" t="str" cm="1">
        <f t="array" ref="NL346">IF($ND346=0,"",(IFERROR( (IFERROR($ND346/FRACAS!$AY$1*60,0) - SUMPRODUCT( (FRACAS!$K$5:$K$9999=NL$2) * IFERROR(FRACAS!$AN$5:$AN$9999,0) ) ) / IFERROR($ND346/FRACAS!$AY$1*60,0), 1 )))</f>
        <v/>
      </c>
      <c r="NM346" s="347" t="str" cm="1">
        <f t="array" ref="NM346">IF($ND346=0,"",(IFERROR( (IFERROR($ND346/FRACAS!$AY$1*60,0) - SUMPRODUCT( (FRACAS!$K$5:$K$9999=NM$2) * IFERROR(FRACAS!$AN$5:$AN$9999,0) ) ) / IFERROR($ND346/FRACAS!$AY$1*60,0), 1 )))</f>
        <v/>
      </c>
      <c r="NN346" s="347" t="str" cm="1">
        <f t="array" ref="NN346">IF($ND346=0,"",(IFERROR( (IFERROR($ND346/FRACAS!$AY$1*60,0) - SUMPRODUCT( (FRACAS!$K$5:$K$9999=NN$2) * IFERROR(FRACAS!$AN$5:$AN$9999,0) ) ) / IFERROR($ND346/FRACAS!$AY$1*60,0), 1 )))</f>
        <v/>
      </c>
      <c r="NO346" s="347" t="str" cm="1">
        <f t="array" ref="NO346">IF($ND346=0,"",(IFERROR( (IFERROR($ND346/FRACAS!$AY$1*60,0) - SUMPRODUCT( (FRACAS!$K$5:$K$9999=NO$2) * IFERROR(FRACAS!$AN$5:$AN$9999,0) ) ) / IFERROR($ND346/FRACAS!$AY$1*60,0), 1 )))</f>
        <v/>
      </c>
      <c r="NP346" s="347" t="str" cm="1">
        <f t="array" ref="NP346">IF($ND346=0,"",(IFERROR( (IFERROR($ND346/FRACAS!$AY$1*60,0) - SUMPRODUCT( (FRACAS!$K$5:$K$9999=NP$2) * IFERROR(FRACAS!$AN$5:$AN$9999,0) ) ) / IFERROR($ND346/FRACAS!$AY$1*60,0), 1 )))</f>
        <v/>
      </c>
      <c r="NQ346" s="347" t="str" cm="1">
        <f t="array" ref="NQ346">IF($ND346=0,"",(IFERROR( (IFERROR($ND346/FRACAS!$AY$1*60,0) - SUMPRODUCT( (FRACAS!$K$5:$K$9999=NQ$2) * IFERROR(FRACAS!$AN$5:$AN$9999,0) ) ) / IFERROR($ND346/FRACAS!$AY$1*60,0), 1 )))</f>
        <v/>
      </c>
      <c r="NR346" s="347" t="str" cm="1">
        <f t="array" ref="NR346">IF($ND346=0,"",(IFERROR( (IFERROR($ND346/FRACAS!$AY$1*60,0) - SUMPRODUCT( (FRACAS!$K$5:$K$9999=NR$2) * IFERROR(FRACAS!$AN$5:$AN$9999,0) ) ) / IFERROR($ND346/FRACAS!$AY$1*60,0), 1 )))</f>
        <v/>
      </c>
      <c r="NS346" s="347" t="str" cm="1">
        <f t="array" ref="NS346">IF($ND346=0,"",(IFERROR( (IFERROR($ND346/FRACAS!$AY$1*60,0) - SUMPRODUCT( (FRACAS!$K$5:$K$9999=NS$2) * IFERROR(FRACAS!$AN$5:$AN$9999,0) ) ) / IFERROR($ND346/FRACAS!$AY$1*60,0), 1 )))</f>
        <v/>
      </c>
      <c r="NT346" s="347" t="str" cm="1">
        <f t="array" ref="NT346">IF($ND346=0,"",(IFERROR( (IFERROR($ND346/FRACAS!$AY$1*60,0) - SUMPRODUCT( (FRACAS!$K$5:$K$9999=NT$2) * IFERROR(FRACAS!$AN$5:$AN$9999,0) ) ) / IFERROR($ND346/FRACAS!$AY$1*60,0), 1 )))</f>
        <v/>
      </c>
      <c r="NU346" s="347" t="str" cm="1">
        <f t="array" ref="NU346">IF($ND346=0,"",(IFERROR( (IFERROR($ND346/FRACAS!$AY$1*60,0) - SUMPRODUCT( (FRACAS!$K$5:$K$9999=NU$2) * IFERROR(FRACAS!$AN$5:$AN$9999,0) ) ) / IFERROR($ND346/FRACAS!$AY$1*60,0), 1 )))</f>
        <v/>
      </c>
      <c r="NV346" s="347" t="str" cm="1">
        <f t="array" ref="NV346">IF($ND346=0,"",(IFERROR( (IFERROR($ND346/FRACAS!$AY$1*60,0) - SUMPRODUCT( (FRACAS!$K$5:$K$9999=NV$2) * IFERROR(FRACAS!$AN$5:$AN$9999,0) ) ) / IFERROR($ND346/FRACAS!$AY$1*60,0), 1 )))</f>
        <v/>
      </c>
      <c r="NW346" s="347" t="str" cm="1">
        <f t="array" ref="NW346">IF($ND346=0,"",(IFERROR( (IFERROR($ND346/FRACAS!$AY$1*60,0) - SUMPRODUCT( (FRACAS!$K$5:$K$9999=NW$2) * IFERROR(FRACAS!$AN$5:$AN$9999,0) ) ) / IFERROR($ND346/FRACAS!$AY$1*60,0), 1 )))</f>
        <v/>
      </c>
      <c r="NX346" s="347" t="str" cm="1">
        <f t="array" ref="NX346">IF($ND346=0,"",(IFERROR( (IFERROR($ND346/FRACAS!$AY$1*60,0) - SUMPRODUCT( (FRACAS!$K$5:$K$9999=NX$2) * IFERROR(FRACAS!$AN$5:$AN$9999,0) ) ) / IFERROR($ND346/FRACAS!$AY$1*60,0), 1 )))</f>
        <v/>
      </c>
      <c r="NY346" s="347" t="str" cm="1">
        <f t="array" ref="NY346">IF($ND346=0,"",(IFERROR( (IFERROR($ND346/FRACAS!$AY$1*60,0) - SUMPRODUCT( (FRACAS!$K$5:$K$9999=NY$2) * IFERROR(FRACAS!$AN$5:$AN$9999,0) ) ) / IFERROR($ND346/FRACAS!$AY$1*60,0), 1 )))</f>
        <v/>
      </c>
      <c r="NZ346" s="347" t="str" cm="1">
        <f t="array" ref="NZ346">IF($ND346=0,"",(IFERROR( (IFERROR($ND346/FRACAS!$AY$1*60,0) - SUMPRODUCT( (FRACAS!$K$5:$K$9999=NZ$2) * IFERROR(FRACAS!$AN$5:$AN$9999,0) ) ) / IFERROR($ND346/FRACAS!$AY$1*60,0), 1 )))</f>
        <v/>
      </c>
      <c r="OA346" s="347" t="str" cm="1">
        <f t="array" ref="OA346">IF($ND346=0,"",(IFERROR( (IFERROR($ND346/FRACAS!$AY$1*60,0) - SUMPRODUCT( (FRACAS!$K$5:$K$9999=OA$2) * IFERROR(FRACAS!$AN$5:$AN$9999,0) ) ) / IFERROR($ND346/FRACAS!$AY$1*60,0), 1 )))</f>
        <v/>
      </c>
      <c r="OB346" s="347" t="str" cm="1">
        <f t="array" ref="OB346">IF($ND346=0,"",(IFERROR( (IFERROR($ND346/FRACAS!$AY$1*60,0) - SUMPRODUCT( (FRACAS!$K$5:$K$9999=OB$2) * IFERROR(FRACAS!$AN$5:$AN$9999,0) ) ) / IFERROR($ND346/FRACAS!$AY$1*60,0), 1 )))</f>
        <v/>
      </c>
      <c r="OC346" s="347" t="str" cm="1">
        <f t="array" ref="OC346">IF($ND346=0,"",(IFERROR( (IFERROR($ND346/FRACAS!$AY$1*60,0) - SUMPRODUCT( (FRACAS!$K$5:$K$9999=OC$2) * IFERROR(FRACAS!$AN$5:$AN$9999,0) ) ) / IFERROR($ND346/FRACAS!$AY$1*60,0), 1 )))</f>
        <v/>
      </c>
      <c r="OD346" s="347" t="str" cm="1">
        <f t="array" ref="OD346">IF($ND346=0,"",(IFERROR( (IFERROR($ND346/FRACAS!$AY$1*60,0) - SUMPRODUCT( (FRACAS!$K$5:$K$9999=OD$2) * IFERROR(FRACAS!$AN$5:$AN$9999,0) ) ) / IFERROR($ND346/FRACAS!$AY$1*60,0), 1 )))</f>
        <v/>
      </c>
      <c r="OE346" s="347" t="str" cm="1">
        <f t="array" ref="OE346">IF($ND346=0,"",(IFERROR( (IFERROR($ND346/FRACAS!$AY$1*60,0) - SUMPRODUCT( (FRACAS!$K$5:$K$9999=OE$2) * IFERROR(FRACAS!$AN$5:$AN$9999,0) ) ) / IFERROR($ND346/FRACAS!$AY$1*60,0), 1 )))</f>
        <v/>
      </c>
      <c r="OF346" s="347" t="str" cm="1">
        <f t="array" ref="OF346">IF($ND346=0,"",(IFERROR( (IFERROR($ND346/FRACAS!$AY$1*60,0) - SUMPRODUCT( (FRACAS!$K$5:$K$9999=OF$2) * IFERROR(FRACAS!$AN$5:$AN$9999,0) ) ) / IFERROR($ND346/FRACAS!$AY$1*60,0), 1 )))</f>
        <v/>
      </c>
      <c r="OG346" s="347" t="str" cm="1">
        <f t="array" ref="OG346">IF($ND346=0,"",(IFERROR( (IFERROR($ND346/FRACAS!$AY$1*60,0) - SUMPRODUCT( (FRACAS!$K$5:$K$9999=OG$2) * IFERROR(FRACAS!$AN$5:$AN$9999,0) ) ) / IFERROR($ND346/FRACAS!$AY$1*60,0), 1 )))</f>
        <v/>
      </c>
      <c r="OH346" s="347" t="str" cm="1">
        <f t="array" ref="OH346">IF($ND346=0,"",(IFERROR( (IFERROR($ND346/FRACAS!$AY$1*60,0) - SUMPRODUCT( (FRACAS!$K$5:$K$9999=OH$2) * IFERROR(FRACAS!$AN$5:$AN$9999,0) ) ) / IFERROR($ND346/FRACAS!$AY$1*60,0), 1 )))</f>
        <v/>
      </c>
      <c r="OI346" s="347" t="str" cm="1">
        <f t="array" ref="OI346">IF($ND346=0,"",(IFERROR( (IFERROR($ND346/FRACAS!$AY$1*60,0) - SUMPRODUCT( (FRACAS!$K$5:$K$9999=OI$2) * IFERROR(FRACAS!$AN$5:$AN$9999,0) ) ) / IFERROR($ND346/FRACAS!$AY$1*60,0), 1 )))</f>
        <v/>
      </c>
      <c r="OJ346" s="347" t="str" cm="1">
        <f t="array" ref="OJ346">IF($ND346=0,"",(IFERROR( (IFERROR($ND346/FRACAS!$AY$1*60,0) - SUMPRODUCT( (FRACAS!$K$5:$K$9999=OJ$2) * IFERROR(FRACAS!$AN$5:$AN$9999,0) ) ) / IFERROR($ND346/FRACAS!$AY$1*60,0), 1 )))</f>
        <v/>
      </c>
      <c r="OK346" s="347" t="str" cm="1">
        <f t="array" ref="OK346">IF($ND346=0,"",(IFERROR( (IFERROR($ND346/FRACAS!$AY$1*60,0) - SUMPRODUCT( (FRACAS!$K$5:$K$9999=OK$2) * IFERROR(FRACAS!$AN$5:$AN$9999,0) ) ) / IFERROR($ND346/FRACAS!$AY$1*60,0), 1 )))</f>
        <v/>
      </c>
      <c r="OL346" s="347" t="str" cm="1">
        <f t="array" ref="OL346">IF($ND346=0,"",(IFERROR( (IFERROR($ND346/FRACAS!$AY$1*60,0) - SUMPRODUCT( (FRACAS!$K$5:$K$9999=OL$2) * IFERROR(FRACAS!$AN$5:$AN$9999,0) ) ) / IFERROR($ND346/FRACAS!$AY$1*60,0), 1 )))</f>
        <v/>
      </c>
      <c r="OM346" s="347" t="str" cm="1">
        <f t="array" ref="OM346">IF($ND346=0,"",(IFERROR( (IFERROR($ND346/FRACAS!$AY$1*60,0) - SUMPRODUCT( (FRACAS!$K$5:$K$9999=OM$2) * IFERROR(FRACAS!$AN$5:$AN$9999,0) ) ) / IFERROR($ND346/FRACAS!$AY$1*60,0), 1 )))</f>
        <v/>
      </c>
      <c r="ON346" s="347" t="str" cm="1">
        <f t="array" ref="ON346">IF($ND346=0,"",(IFERROR( (IFERROR($ND346/FRACAS!$AY$1*60,0) - SUMPRODUCT( (FRACAS!$K$5:$K$9999=ON$2) * IFERROR(FRACAS!$AN$5:$AN$9999,0) ) ) / IFERROR($ND346/FRACAS!$AY$1*60,0), 1 )))</f>
        <v/>
      </c>
    </row>
    <row r="347" spans="2:404" ht="15" customHeight="1">
      <c r="B347" s="301" t="s">
        <v>245</v>
      </c>
      <c r="C347" s="302">
        <v>47655</v>
      </c>
      <c r="D347" s="279"/>
      <c r="E347" s="279"/>
      <c r="F347" s="279"/>
      <c r="G347" s="279"/>
      <c r="H347" s="279"/>
      <c r="I347" s="279"/>
      <c r="J347" s="279"/>
      <c r="K347" s="279"/>
      <c r="L347" s="279"/>
      <c r="M347" s="280"/>
      <c r="N347" s="305"/>
      <c r="O347" s="279"/>
      <c r="P347" s="279"/>
      <c r="Q347" s="279"/>
      <c r="R347" s="279"/>
      <c r="S347" s="279"/>
      <c r="T347" s="279"/>
      <c r="U347" s="279"/>
      <c r="V347" s="279"/>
      <c r="W347" s="279"/>
      <c r="X347" s="279"/>
      <c r="Y347" s="279"/>
      <c r="Z347" s="279"/>
      <c r="AA347" s="279"/>
      <c r="AB347" s="279"/>
      <c r="AC347" s="279"/>
      <c r="AD347" s="279"/>
      <c r="AE347" s="279"/>
      <c r="AF347" s="279"/>
      <c r="AG347" s="279"/>
      <c r="AH347" s="279"/>
      <c r="AI347" s="279"/>
      <c r="AJ347" s="279"/>
      <c r="AK347" s="279"/>
      <c r="AL347" s="279"/>
      <c r="AM347" s="279"/>
      <c r="AN347" s="279"/>
      <c r="AO347" s="279"/>
      <c r="AP347" s="279"/>
      <c r="AQ347" s="279"/>
      <c r="AR347" s="279"/>
      <c r="AS347" s="279"/>
      <c r="AT347" s="279"/>
      <c r="AU347" s="279"/>
      <c r="AV347" s="279"/>
      <c r="AW347" s="279"/>
      <c r="AX347" s="279"/>
      <c r="AY347" s="279"/>
      <c r="AZ347" s="279"/>
      <c r="BA347" s="280"/>
      <c r="BB347" s="266"/>
      <c r="BD347" s="352"/>
      <c r="BE347" s="352"/>
      <c r="BF347" s="352"/>
      <c r="BG347" s="352"/>
      <c r="BH347" s="352"/>
      <c r="BI347" s="352"/>
      <c r="BJ347" s="352"/>
      <c r="BK347" s="352"/>
      <c r="BL347" s="352"/>
      <c r="BM347" s="352"/>
      <c r="BN347" s="352"/>
      <c r="BO347" s="352"/>
      <c r="BP347" s="352"/>
      <c r="BQ347" s="352"/>
      <c r="BR347" s="352"/>
      <c r="BS347" s="352"/>
      <c r="BT347" s="352"/>
      <c r="BU347" s="352"/>
      <c r="BV347" s="352"/>
      <c r="BW347" s="352"/>
      <c r="BX347" s="352"/>
      <c r="BY347" s="352"/>
      <c r="BZ347" s="352"/>
      <c r="CA347" s="352"/>
      <c r="CB347" s="352"/>
      <c r="CC347" s="352"/>
      <c r="CD347" s="352"/>
      <c r="CE347" s="352"/>
      <c r="CF347" s="352"/>
      <c r="CG347" s="352"/>
      <c r="CH347" s="352"/>
      <c r="CI347" s="352"/>
      <c r="CJ347" s="352"/>
      <c r="CK347" s="352"/>
      <c r="CL347" s="352"/>
      <c r="CM347" s="352"/>
      <c r="CN347" s="352"/>
      <c r="CO347" s="352"/>
      <c r="CP347" s="352"/>
      <c r="CQ347" s="352"/>
      <c r="CR347" s="352"/>
      <c r="CS347" s="352"/>
      <c r="CT347" s="352"/>
      <c r="CU347" s="352"/>
      <c r="CV347" s="352"/>
      <c r="CW347" s="352"/>
      <c r="CX347" s="352"/>
      <c r="CY347" s="352"/>
      <c r="CZ347" s="352"/>
      <c r="DA347" s="352"/>
      <c r="DC347" s="266">
        <f t="shared" si="29"/>
        <v>0</v>
      </c>
      <c r="DD347" s="302" t="str">
        <f t="shared" si="30"/>
        <v/>
      </c>
      <c r="DE347" s="328" t="str">
        <f>IF(D347&gt; 0,(COUNTIFS(FRACAS!$B$5:$B$9997, D$4, FRACAS!$D$5:$D$9997, "&lt;="&amp;D347)), "" )</f>
        <v/>
      </c>
      <c r="DF347" s="282" t="str">
        <f>IF(E347&gt; 0,(COUNTIFS(FRACAS!$B$5:$B$9997, E$4, FRACAS!$D$5:$D$9997, "&lt;="&amp;E347)), "" )</f>
        <v/>
      </c>
      <c r="DG347" s="282" t="str">
        <f>IF(F347&gt; 0,(COUNTIFS(FRACAS!$B$5:$B$9997, F$4, FRACAS!$D$5:$D$9997, "&lt;="&amp;F347)), "" )</f>
        <v/>
      </c>
      <c r="DH347" s="282" t="str">
        <f>IF(G347&gt; 0,(COUNTIFS(FRACAS!$B$5:$B$9997, G$4, FRACAS!$D$5:$D$9997, "&lt;="&amp;G347)), "" )</f>
        <v/>
      </c>
      <c r="DI347" s="282" t="str">
        <f>IF(H347&gt; 0,(COUNTIFS(FRACAS!$B$5:$B$9997, H$4, FRACAS!$D$5:$D$9997, "&lt;="&amp;H347)), "" )</f>
        <v/>
      </c>
      <c r="DJ347" s="282" t="str">
        <f>IF(I347&gt; 0,(COUNTIFS(FRACAS!$B$5:$B$9997, I$4, FRACAS!$D$5:$D$9997, "&lt;="&amp;I347)), "" )</f>
        <v/>
      </c>
      <c r="DK347" s="282" t="str">
        <f>IF(J347&gt; 0,(COUNTIFS(FRACAS!$B$5:$B$9997, J$4, FRACAS!$D$5:$D$9997, "&lt;="&amp;J347)), "" )</f>
        <v/>
      </c>
      <c r="DL347" s="282" t="str">
        <f>IF(K347&gt; 0,(COUNTIFS(FRACAS!$B$5:$B$9997, K$4, FRACAS!$D$5:$D$9997, "&lt;="&amp;K347)), "" )</f>
        <v/>
      </c>
      <c r="DM347" s="282" t="str">
        <f>IF(L347&gt; 0,(COUNTIFS(FRACAS!$B$5:$B$9997, L$4, FRACAS!$D$5:$D$9997, "&lt;="&amp;L347)), "" )</f>
        <v/>
      </c>
      <c r="DN347" s="282" t="str">
        <f>IF(M347&gt; 0,(COUNTIFS(FRACAS!$B$5:$B$9997, M$4, FRACAS!$D$5:$D$9997, "&lt;="&amp;M347)), "" )</f>
        <v/>
      </c>
      <c r="DO347" s="308"/>
      <c r="DP347" s="276"/>
      <c r="DQ347" s="276"/>
      <c r="DR347" s="276"/>
      <c r="DS347" s="276"/>
      <c r="DT347" s="276"/>
      <c r="DU347" s="276"/>
      <c r="DV347" s="276"/>
      <c r="DW347" s="276"/>
      <c r="DX347" s="276"/>
      <c r="DY347" s="276"/>
      <c r="DZ347" s="276"/>
      <c r="EA347" s="276"/>
      <c r="EB347" s="276"/>
      <c r="EC347" s="276"/>
      <c r="ED347" s="276"/>
      <c r="EE347" s="276"/>
      <c r="EF347" s="276"/>
      <c r="EG347" s="276"/>
      <c r="EH347" s="276"/>
      <c r="EI347" s="276"/>
      <c r="EJ347" s="276"/>
      <c r="EK347" s="276"/>
      <c r="EL347" s="276"/>
      <c r="EM347" s="276"/>
      <c r="EN347" s="276"/>
      <c r="EO347" s="276"/>
      <c r="EP347" s="276"/>
      <c r="EQ347" s="276"/>
      <c r="ER347" s="276"/>
      <c r="ES347" s="276"/>
      <c r="ET347" s="276"/>
      <c r="EU347" s="276"/>
      <c r="EV347" s="276"/>
      <c r="EW347" s="276"/>
      <c r="EX347" s="276"/>
      <c r="EY347" s="276"/>
      <c r="EZ347" s="276"/>
      <c r="FA347" s="276"/>
      <c r="FB347" s="277"/>
      <c r="JN347" s="310"/>
      <c r="JO347" s="309"/>
      <c r="JP347" s="309"/>
      <c r="JQ347" s="309"/>
      <c r="JR347" s="309"/>
      <c r="JS347" s="309"/>
      <c r="JT347" s="309"/>
      <c r="JU347" s="309"/>
      <c r="JV347" s="309"/>
      <c r="JW347" s="309"/>
      <c r="JX347" s="309"/>
      <c r="JY347" s="309"/>
      <c r="JZ347" s="309"/>
      <c r="KA347" s="309"/>
      <c r="KB347" s="309"/>
      <c r="KC347" s="309"/>
      <c r="KD347" s="309"/>
      <c r="KE347" s="309"/>
      <c r="KF347" s="309"/>
      <c r="KG347" s="309"/>
      <c r="KH347" s="309"/>
      <c r="KI347" s="309"/>
      <c r="KJ347" s="309"/>
      <c r="KK347" s="309"/>
      <c r="KL347" s="309"/>
      <c r="KM347" s="309"/>
      <c r="KN347" s="309"/>
      <c r="KO347" s="309"/>
      <c r="KP347" s="309"/>
      <c r="KQ347" s="309"/>
      <c r="KR347" s="309"/>
      <c r="KS347" s="309"/>
      <c r="KT347" s="309"/>
      <c r="KU347" s="309"/>
      <c r="KV347" s="309"/>
      <c r="KW347" s="309"/>
      <c r="KX347" s="309"/>
      <c r="KY347" s="309"/>
      <c r="KZ347" s="309"/>
      <c r="LA347" s="309"/>
      <c r="LC347" s="302" t="str">
        <f t="shared" si="32"/>
        <v/>
      </c>
      <c r="LD347" s="354" t="str" cm="1">
        <f t="array" ref="LD347">IFERROR(
    (((D347/FRACAS!$AY$1)*60))
    /
    (((D347/FRACAS!$AY$1)*60) + SUMPRODUCT((FRACAS!$B$5:$B$9997=D$4)*(FRACAS!$D$5:$D$9997&lt;=D347)*(IFERROR(FRACAS!$AM$5:$AM$9997,0)))
    ),"")</f>
        <v/>
      </c>
      <c r="LE347" s="354" t="str" cm="1">
        <f t="array" ref="LE347">IFERROR(
    (((E347/FRACAS!$AY$1)*60))
    /
    (((E347/FRACAS!$AY$1)*60) + SUMPRODUCT((FRACAS!$B$5:$B$9997=E$4)*(FRACAS!$D$5:$D$9997&lt;=E347)*(IFERROR(FRACAS!$AM$5:$AM$9997,0)))
    ),"")</f>
        <v/>
      </c>
      <c r="LF347" s="354" t="str" cm="1">
        <f t="array" ref="LF347">IFERROR(
    (((F347/FRACAS!$AY$1)*60))
    /
    (((F347/FRACAS!$AY$1)*60) + SUMPRODUCT((FRACAS!$B$5:$B$9997=F$4)*(FRACAS!$D$5:$D$9997&lt;=F347)*(IFERROR(FRACAS!$AM$5:$AM$9997,0)))
    ),"")</f>
        <v/>
      </c>
      <c r="LG347" s="354" t="str" cm="1">
        <f t="array" ref="LG347">IFERROR(
    (((G347/FRACAS!$AY$1)*60))
    /
    (((G347/FRACAS!$AY$1)*60) + SUMPRODUCT((FRACAS!$B$5:$B$9997=G$4)*(FRACAS!$D$5:$D$9997&lt;=G347)*(IFERROR(FRACAS!$AM$5:$AM$9997,0)))
    ),"")</f>
        <v/>
      </c>
      <c r="LH347" s="354" t="str" cm="1">
        <f t="array" ref="LH347">IFERROR(
    (((H347/FRACAS!$AY$1)*60))
    /
    (((H347/FRACAS!$AY$1)*60) + SUMPRODUCT((FRACAS!$B$5:$B$9997=H$4)*(FRACAS!$D$5:$D$9997&lt;=H347)*(IFERROR(FRACAS!$AM$5:$AM$9997,0)))
    ),"")</f>
        <v/>
      </c>
      <c r="LI347" s="354" t="str" cm="1">
        <f t="array" ref="LI347">IFERROR(
    (((I347/FRACAS!$AY$1)*60))
    /
    (((I347/FRACAS!$AY$1)*60) + SUMPRODUCT((FRACAS!$B$5:$B$9997=I$4)*(FRACAS!$D$5:$D$9997&lt;=I347)*(IFERROR(FRACAS!$AM$5:$AM$9997,0)))
    ),"")</f>
        <v/>
      </c>
      <c r="LJ347" s="354" t="str" cm="1">
        <f t="array" ref="LJ347">IFERROR(
    (((J347/FRACAS!$AY$1)*60))
    /
    (((J347/FRACAS!$AY$1)*60) + SUMPRODUCT((FRACAS!$B$5:$B$9997=J$4)*(FRACAS!$D$5:$D$9997&lt;=J347)*(IFERROR(FRACAS!$AM$5:$AM$9997,0)))
    ),"")</f>
        <v/>
      </c>
      <c r="LK347" s="354" t="str" cm="1">
        <f t="array" ref="LK347">IFERROR(
    (((K347/FRACAS!$AY$1)*60))
    /
    (((K347/FRACAS!$AY$1)*60) + SUMPRODUCT((FRACAS!$B$5:$B$9997=K$4)*(FRACAS!$D$5:$D$9997&lt;=K347)*(IFERROR(FRACAS!$AM$5:$AM$9997,0)))
    ),"")</f>
        <v/>
      </c>
      <c r="LL347" s="354" t="str" cm="1">
        <f t="array" ref="LL347">IFERROR(
    (((L347/FRACAS!$AY$1)*60))
    /
    (((L347/FRACAS!$AY$1)*60) + SUMPRODUCT((FRACAS!$B$5:$B$9997=L$4)*(FRACAS!$D$5:$D$9997&lt;=L347)*(IFERROR(FRACAS!$AM$5:$AM$9997,0)))
    ),"")</f>
        <v/>
      </c>
      <c r="LM347" s="354" t="str" cm="1">
        <f t="array" ref="LM347">IFERROR(
    (((M347/FRACAS!$AY$1)*60))
    /
    (((M347/FRACAS!$AY$1)*60) + SUMPRODUCT((FRACAS!$B$5:$B$9997=M$4)*(FRACAS!$D$5:$D$9997&lt;=M347)*(IFERROR(FRACAS!$AM$5:$AM$9997,0)))
    ),"")</f>
        <v/>
      </c>
      <c r="LN347" s="308"/>
      <c r="LO347" s="276"/>
      <c r="LP347" s="276"/>
      <c r="LQ347" s="276"/>
      <c r="LR347" s="276"/>
      <c r="LS347" s="276"/>
      <c r="LT347" s="276"/>
      <c r="LU347" s="276"/>
      <c r="LV347" s="276"/>
      <c r="LW347" s="276"/>
      <c r="LX347" s="276"/>
      <c r="LY347" s="276"/>
      <c r="LZ347" s="276"/>
      <c r="MA347" s="276"/>
      <c r="MB347" s="276"/>
      <c r="MC347" s="276"/>
      <c r="MD347" s="276"/>
      <c r="ME347" s="276"/>
      <c r="MF347" s="276"/>
      <c r="MG347" s="276"/>
      <c r="MH347" s="276"/>
      <c r="MI347" s="276"/>
      <c r="MJ347" s="276"/>
      <c r="MK347" s="276"/>
      <c r="ML347" s="276"/>
      <c r="MM347" s="276"/>
      <c r="MN347" s="276"/>
      <c r="MO347" s="276"/>
      <c r="MP347" s="276"/>
      <c r="MQ347" s="276"/>
      <c r="MR347" s="276"/>
      <c r="MS347" s="276"/>
      <c r="MT347" s="276"/>
      <c r="MU347" s="276"/>
      <c r="MV347" s="276"/>
      <c r="MW347" s="276"/>
      <c r="MX347" s="276"/>
      <c r="MY347" s="276"/>
      <c r="MZ347" s="276"/>
      <c r="NA347" s="277"/>
      <c r="ND347" s="345">
        <f t="shared" si="33"/>
        <v>0</v>
      </c>
      <c r="NE347" s="346" t="str">
        <f t="shared" si="31"/>
        <v/>
      </c>
      <c r="NF347" s="347" t="str" cm="1">
        <f t="array" ref="NF347">IF($ND347=0,"",(IFERROR( (IFERROR($ND347/FRACAS!$AY$1*60,0) - SUMPRODUCT( (FRACAS!$K$5:$K$9999=NF$2) * IFERROR(FRACAS!$AN$5:$AN$9999,0) ) ) / IFERROR($ND347/FRACAS!$AY$1*60,0), 1 )))</f>
        <v/>
      </c>
      <c r="NG347" s="347" t="str" cm="1">
        <f t="array" ref="NG347">IF($ND347=0,"",(IFERROR( (IFERROR($ND347/FRACAS!$AY$1*60,0) - SUMPRODUCT( (FRACAS!$K$5:$K$9999=NG$2) * IFERROR(FRACAS!$AN$5:$AN$9999,0) ) ) / IFERROR($ND347/FRACAS!$AY$1*60,0), 1 )))</f>
        <v/>
      </c>
      <c r="NH347" s="347" t="str" cm="1">
        <f t="array" ref="NH347">IF($ND347=0,"",(IFERROR( (IFERROR($ND347/FRACAS!$AY$1*60,0) - SUMPRODUCT( (FRACAS!$K$5:$K$9999=NH$2) * IFERROR(FRACAS!$AN$5:$AN$9999,0) ) ) / IFERROR($ND347/FRACAS!$AY$1*60,0), 1 )))</f>
        <v/>
      </c>
      <c r="NI347" s="347" t="str" cm="1">
        <f t="array" ref="NI347">IF($ND347=0,"",(IFERROR( (IFERROR($ND347/FRACAS!$AY$1*60,0) - SUMPRODUCT( (FRACAS!$K$5:$K$9999=NI$2) * IFERROR(FRACAS!$AN$5:$AN$9999,0) ) ) / IFERROR($ND347/FRACAS!$AY$1*60,0), 1 )))</f>
        <v/>
      </c>
      <c r="NJ347" s="347" t="str" cm="1">
        <f t="array" ref="NJ347">IF($ND347=0,"",(IFERROR( (IFERROR($ND347/FRACAS!$AY$1*60,0) - SUMPRODUCT( (FRACAS!$K$5:$K$9999=NJ$2) * IFERROR(FRACAS!$AN$5:$AN$9999,0) ) ) / IFERROR($ND347/FRACAS!$AY$1*60,0), 1 )))</f>
        <v/>
      </c>
      <c r="NK347" s="347" t="str" cm="1">
        <f t="array" ref="NK347">IF($ND347=0,"",(IFERROR( (IFERROR($ND347/FRACAS!$AY$1*60,0) - SUMPRODUCT( (FRACAS!$K$5:$K$9999=NK$2) * IFERROR(FRACAS!$AN$5:$AN$9999,0) ) ) / IFERROR($ND347/FRACAS!$AY$1*60,0), 1 )))</f>
        <v/>
      </c>
      <c r="NL347" s="347" t="str" cm="1">
        <f t="array" ref="NL347">IF($ND347=0,"",(IFERROR( (IFERROR($ND347/FRACAS!$AY$1*60,0) - SUMPRODUCT( (FRACAS!$K$5:$K$9999=NL$2) * IFERROR(FRACAS!$AN$5:$AN$9999,0) ) ) / IFERROR($ND347/FRACAS!$AY$1*60,0), 1 )))</f>
        <v/>
      </c>
      <c r="NM347" s="347" t="str" cm="1">
        <f t="array" ref="NM347">IF($ND347=0,"",(IFERROR( (IFERROR($ND347/FRACAS!$AY$1*60,0) - SUMPRODUCT( (FRACAS!$K$5:$K$9999=NM$2) * IFERROR(FRACAS!$AN$5:$AN$9999,0) ) ) / IFERROR($ND347/FRACAS!$AY$1*60,0), 1 )))</f>
        <v/>
      </c>
      <c r="NN347" s="347" t="str" cm="1">
        <f t="array" ref="NN347">IF($ND347=0,"",(IFERROR( (IFERROR($ND347/FRACAS!$AY$1*60,0) - SUMPRODUCT( (FRACAS!$K$5:$K$9999=NN$2) * IFERROR(FRACAS!$AN$5:$AN$9999,0) ) ) / IFERROR($ND347/FRACAS!$AY$1*60,0), 1 )))</f>
        <v/>
      </c>
      <c r="NO347" s="347" t="str" cm="1">
        <f t="array" ref="NO347">IF($ND347=0,"",(IFERROR( (IFERROR($ND347/FRACAS!$AY$1*60,0) - SUMPRODUCT( (FRACAS!$K$5:$K$9999=NO$2) * IFERROR(FRACAS!$AN$5:$AN$9999,0) ) ) / IFERROR($ND347/FRACAS!$AY$1*60,0), 1 )))</f>
        <v/>
      </c>
      <c r="NP347" s="347" t="str" cm="1">
        <f t="array" ref="NP347">IF($ND347=0,"",(IFERROR( (IFERROR($ND347/FRACAS!$AY$1*60,0) - SUMPRODUCT( (FRACAS!$K$5:$K$9999=NP$2) * IFERROR(FRACAS!$AN$5:$AN$9999,0) ) ) / IFERROR($ND347/FRACAS!$AY$1*60,0), 1 )))</f>
        <v/>
      </c>
      <c r="NQ347" s="347" t="str" cm="1">
        <f t="array" ref="NQ347">IF($ND347=0,"",(IFERROR( (IFERROR($ND347/FRACAS!$AY$1*60,0) - SUMPRODUCT( (FRACAS!$K$5:$K$9999=NQ$2) * IFERROR(FRACAS!$AN$5:$AN$9999,0) ) ) / IFERROR($ND347/FRACAS!$AY$1*60,0), 1 )))</f>
        <v/>
      </c>
      <c r="NR347" s="347" t="str" cm="1">
        <f t="array" ref="NR347">IF($ND347=0,"",(IFERROR( (IFERROR($ND347/FRACAS!$AY$1*60,0) - SUMPRODUCT( (FRACAS!$K$5:$K$9999=NR$2) * IFERROR(FRACAS!$AN$5:$AN$9999,0) ) ) / IFERROR($ND347/FRACAS!$AY$1*60,0), 1 )))</f>
        <v/>
      </c>
      <c r="NS347" s="347" t="str" cm="1">
        <f t="array" ref="NS347">IF($ND347=0,"",(IFERROR( (IFERROR($ND347/FRACAS!$AY$1*60,0) - SUMPRODUCT( (FRACAS!$K$5:$K$9999=NS$2) * IFERROR(FRACAS!$AN$5:$AN$9999,0) ) ) / IFERROR($ND347/FRACAS!$AY$1*60,0), 1 )))</f>
        <v/>
      </c>
      <c r="NT347" s="347" t="str" cm="1">
        <f t="array" ref="NT347">IF($ND347=0,"",(IFERROR( (IFERROR($ND347/FRACAS!$AY$1*60,0) - SUMPRODUCT( (FRACAS!$K$5:$K$9999=NT$2) * IFERROR(FRACAS!$AN$5:$AN$9999,0) ) ) / IFERROR($ND347/FRACAS!$AY$1*60,0), 1 )))</f>
        <v/>
      </c>
      <c r="NU347" s="347" t="str" cm="1">
        <f t="array" ref="NU347">IF($ND347=0,"",(IFERROR( (IFERROR($ND347/FRACAS!$AY$1*60,0) - SUMPRODUCT( (FRACAS!$K$5:$K$9999=NU$2) * IFERROR(FRACAS!$AN$5:$AN$9999,0) ) ) / IFERROR($ND347/FRACAS!$AY$1*60,0), 1 )))</f>
        <v/>
      </c>
      <c r="NV347" s="347" t="str" cm="1">
        <f t="array" ref="NV347">IF($ND347=0,"",(IFERROR( (IFERROR($ND347/FRACAS!$AY$1*60,0) - SUMPRODUCT( (FRACAS!$K$5:$K$9999=NV$2) * IFERROR(FRACAS!$AN$5:$AN$9999,0) ) ) / IFERROR($ND347/FRACAS!$AY$1*60,0), 1 )))</f>
        <v/>
      </c>
      <c r="NW347" s="347" t="str" cm="1">
        <f t="array" ref="NW347">IF($ND347=0,"",(IFERROR( (IFERROR($ND347/FRACAS!$AY$1*60,0) - SUMPRODUCT( (FRACAS!$K$5:$K$9999=NW$2) * IFERROR(FRACAS!$AN$5:$AN$9999,0) ) ) / IFERROR($ND347/FRACAS!$AY$1*60,0), 1 )))</f>
        <v/>
      </c>
      <c r="NX347" s="347" t="str" cm="1">
        <f t="array" ref="NX347">IF($ND347=0,"",(IFERROR( (IFERROR($ND347/FRACAS!$AY$1*60,0) - SUMPRODUCT( (FRACAS!$K$5:$K$9999=NX$2) * IFERROR(FRACAS!$AN$5:$AN$9999,0) ) ) / IFERROR($ND347/FRACAS!$AY$1*60,0), 1 )))</f>
        <v/>
      </c>
      <c r="NY347" s="347" t="str" cm="1">
        <f t="array" ref="NY347">IF($ND347=0,"",(IFERROR( (IFERROR($ND347/FRACAS!$AY$1*60,0) - SUMPRODUCT( (FRACAS!$K$5:$K$9999=NY$2) * IFERROR(FRACAS!$AN$5:$AN$9999,0) ) ) / IFERROR($ND347/FRACAS!$AY$1*60,0), 1 )))</f>
        <v/>
      </c>
      <c r="NZ347" s="347" t="str" cm="1">
        <f t="array" ref="NZ347">IF($ND347=0,"",(IFERROR( (IFERROR($ND347/FRACAS!$AY$1*60,0) - SUMPRODUCT( (FRACAS!$K$5:$K$9999=NZ$2) * IFERROR(FRACAS!$AN$5:$AN$9999,0) ) ) / IFERROR($ND347/FRACAS!$AY$1*60,0), 1 )))</f>
        <v/>
      </c>
      <c r="OA347" s="347" t="str" cm="1">
        <f t="array" ref="OA347">IF($ND347=0,"",(IFERROR( (IFERROR($ND347/FRACAS!$AY$1*60,0) - SUMPRODUCT( (FRACAS!$K$5:$K$9999=OA$2) * IFERROR(FRACAS!$AN$5:$AN$9999,0) ) ) / IFERROR($ND347/FRACAS!$AY$1*60,0), 1 )))</f>
        <v/>
      </c>
      <c r="OB347" s="347" t="str" cm="1">
        <f t="array" ref="OB347">IF($ND347=0,"",(IFERROR( (IFERROR($ND347/FRACAS!$AY$1*60,0) - SUMPRODUCT( (FRACAS!$K$5:$K$9999=OB$2) * IFERROR(FRACAS!$AN$5:$AN$9999,0) ) ) / IFERROR($ND347/FRACAS!$AY$1*60,0), 1 )))</f>
        <v/>
      </c>
      <c r="OC347" s="347" t="str" cm="1">
        <f t="array" ref="OC347">IF($ND347=0,"",(IFERROR( (IFERROR($ND347/FRACAS!$AY$1*60,0) - SUMPRODUCT( (FRACAS!$K$5:$K$9999=OC$2) * IFERROR(FRACAS!$AN$5:$AN$9999,0) ) ) / IFERROR($ND347/FRACAS!$AY$1*60,0), 1 )))</f>
        <v/>
      </c>
      <c r="OD347" s="347" t="str" cm="1">
        <f t="array" ref="OD347">IF($ND347=0,"",(IFERROR( (IFERROR($ND347/FRACAS!$AY$1*60,0) - SUMPRODUCT( (FRACAS!$K$5:$K$9999=OD$2) * IFERROR(FRACAS!$AN$5:$AN$9999,0) ) ) / IFERROR($ND347/FRACAS!$AY$1*60,0), 1 )))</f>
        <v/>
      </c>
      <c r="OE347" s="347" t="str" cm="1">
        <f t="array" ref="OE347">IF($ND347=0,"",(IFERROR( (IFERROR($ND347/FRACAS!$AY$1*60,0) - SUMPRODUCT( (FRACAS!$K$5:$K$9999=OE$2) * IFERROR(FRACAS!$AN$5:$AN$9999,0) ) ) / IFERROR($ND347/FRACAS!$AY$1*60,0), 1 )))</f>
        <v/>
      </c>
      <c r="OF347" s="347" t="str" cm="1">
        <f t="array" ref="OF347">IF($ND347=0,"",(IFERROR( (IFERROR($ND347/FRACAS!$AY$1*60,0) - SUMPRODUCT( (FRACAS!$K$5:$K$9999=OF$2) * IFERROR(FRACAS!$AN$5:$AN$9999,0) ) ) / IFERROR($ND347/FRACAS!$AY$1*60,0), 1 )))</f>
        <v/>
      </c>
      <c r="OG347" s="347" t="str" cm="1">
        <f t="array" ref="OG347">IF($ND347=0,"",(IFERROR( (IFERROR($ND347/FRACAS!$AY$1*60,0) - SUMPRODUCT( (FRACAS!$K$5:$K$9999=OG$2) * IFERROR(FRACAS!$AN$5:$AN$9999,0) ) ) / IFERROR($ND347/FRACAS!$AY$1*60,0), 1 )))</f>
        <v/>
      </c>
      <c r="OH347" s="347" t="str" cm="1">
        <f t="array" ref="OH347">IF($ND347=0,"",(IFERROR( (IFERROR($ND347/FRACAS!$AY$1*60,0) - SUMPRODUCT( (FRACAS!$K$5:$K$9999=OH$2) * IFERROR(FRACAS!$AN$5:$AN$9999,0) ) ) / IFERROR($ND347/FRACAS!$AY$1*60,0), 1 )))</f>
        <v/>
      </c>
      <c r="OI347" s="347" t="str" cm="1">
        <f t="array" ref="OI347">IF($ND347=0,"",(IFERROR( (IFERROR($ND347/FRACAS!$AY$1*60,0) - SUMPRODUCT( (FRACAS!$K$5:$K$9999=OI$2) * IFERROR(FRACAS!$AN$5:$AN$9999,0) ) ) / IFERROR($ND347/FRACAS!$AY$1*60,0), 1 )))</f>
        <v/>
      </c>
      <c r="OJ347" s="347" t="str" cm="1">
        <f t="array" ref="OJ347">IF($ND347=0,"",(IFERROR( (IFERROR($ND347/FRACAS!$AY$1*60,0) - SUMPRODUCT( (FRACAS!$K$5:$K$9999=OJ$2) * IFERROR(FRACAS!$AN$5:$AN$9999,0) ) ) / IFERROR($ND347/FRACAS!$AY$1*60,0), 1 )))</f>
        <v/>
      </c>
      <c r="OK347" s="347" t="str" cm="1">
        <f t="array" ref="OK347">IF($ND347=0,"",(IFERROR( (IFERROR($ND347/FRACAS!$AY$1*60,0) - SUMPRODUCT( (FRACAS!$K$5:$K$9999=OK$2) * IFERROR(FRACAS!$AN$5:$AN$9999,0) ) ) / IFERROR($ND347/FRACAS!$AY$1*60,0), 1 )))</f>
        <v/>
      </c>
      <c r="OL347" s="347" t="str" cm="1">
        <f t="array" ref="OL347">IF($ND347=0,"",(IFERROR( (IFERROR($ND347/FRACAS!$AY$1*60,0) - SUMPRODUCT( (FRACAS!$K$5:$K$9999=OL$2) * IFERROR(FRACAS!$AN$5:$AN$9999,0) ) ) / IFERROR($ND347/FRACAS!$AY$1*60,0), 1 )))</f>
        <v/>
      </c>
      <c r="OM347" s="347" t="str" cm="1">
        <f t="array" ref="OM347">IF($ND347=0,"",(IFERROR( (IFERROR($ND347/FRACAS!$AY$1*60,0) - SUMPRODUCT( (FRACAS!$K$5:$K$9999=OM$2) * IFERROR(FRACAS!$AN$5:$AN$9999,0) ) ) / IFERROR($ND347/FRACAS!$AY$1*60,0), 1 )))</f>
        <v/>
      </c>
      <c r="ON347" s="347" t="str" cm="1">
        <f t="array" ref="ON347">IF($ND347=0,"",(IFERROR( (IFERROR($ND347/FRACAS!$AY$1*60,0) - SUMPRODUCT( (FRACAS!$K$5:$K$9999=ON$2) * IFERROR(FRACAS!$AN$5:$AN$9999,0) ) ) / IFERROR($ND347/FRACAS!$AY$1*60,0), 1 )))</f>
        <v/>
      </c>
    </row>
    <row r="348" spans="2:404" ht="15" customHeight="1">
      <c r="B348" s="301" t="s">
        <v>246</v>
      </c>
      <c r="C348" s="302">
        <v>47662</v>
      </c>
      <c r="D348" s="279"/>
      <c r="E348" s="279"/>
      <c r="F348" s="279"/>
      <c r="G348" s="279"/>
      <c r="H348" s="279"/>
      <c r="I348" s="279"/>
      <c r="J348" s="279"/>
      <c r="K348" s="279"/>
      <c r="L348" s="279"/>
      <c r="M348" s="280"/>
      <c r="N348" s="305"/>
      <c r="O348" s="279"/>
      <c r="P348" s="279"/>
      <c r="Q348" s="279"/>
      <c r="R348" s="279"/>
      <c r="S348" s="279"/>
      <c r="T348" s="279"/>
      <c r="U348" s="279"/>
      <c r="V348" s="279"/>
      <c r="W348" s="279"/>
      <c r="X348" s="279"/>
      <c r="Y348" s="279"/>
      <c r="Z348" s="279"/>
      <c r="AA348" s="279"/>
      <c r="AB348" s="279"/>
      <c r="AC348" s="279"/>
      <c r="AD348" s="279"/>
      <c r="AE348" s="279"/>
      <c r="AF348" s="279"/>
      <c r="AG348" s="279"/>
      <c r="AH348" s="279"/>
      <c r="AI348" s="279"/>
      <c r="AJ348" s="279"/>
      <c r="AK348" s="279"/>
      <c r="AL348" s="279"/>
      <c r="AM348" s="279"/>
      <c r="AN348" s="279"/>
      <c r="AO348" s="279"/>
      <c r="AP348" s="279"/>
      <c r="AQ348" s="279"/>
      <c r="AR348" s="279"/>
      <c r="AS348" s="279"/>
      <c r="AT348" s="279"/>
      <c r="AU348" s="279"/>
      <c r="AV348" s="279"/>
      <c r="AW348" s="279"/>
      <c r="AX348" s="279"/>
      <c r="AY348" s="279"/>
      <c r="AZ348" s="279"/>
      <c r="BA348" s="280"/>
      <c r="BB348" s="266"/>
      <c r="BD348" s="352"/>
      <c r="BE348" s="352"/>
      <c r="BF348" s="352"/>
      <c r="BG348" s="352"/>
      <c r="BH348" s="352"/>
      <c r="BI348" s="352"/>
      <c r="BJ348" s="352"/>
      <c r="BK348" s="352"/>
      <c r="BL348" s="352"/>
      <c r="BM348" s="352"/>
      <c r="BN348" s="352"/>
      <c r="BO348" s="352"/>
      <c r="BP348" s="352"/>
      <c r="BQ348" s="352"/>
      <c r="BR348" s="352"/>
      <c r="BS348" s="352"/>
      <c r="BT348" s="352"/>
      <c r="BU348" s="352"/>
      <c r="BV348" s="352"/>
      <c r="BW348" s="352"/>
      <c r="BX348" s="352"/>
      <c r="BY348" s="352"/>
      <c r="BZ348" s="352"/>
      <c r="CA348" s="352"/>
      <c r="CB348" s="352"/>
      <c r="CC348" s="352"/>
      <c r="CD348" s="352"/>
      <c r="CE348" s="352"/>
      <c r="CF348" s="352"/>
      <c r="CG348" s="352"/>
      <c r="CH348" s="352"/>
      <c r="CI348" s="352"/>
      <c r="CJ348" s="352"/>
      <c r="CK348" s="352"/>
      <c r="CL348" s="352"/>
      <c r="CM348" s="352"/>
      <c r="CN348" s="352"/>
      <c r="CO348" s="352"/>
      <c r="CP348" s="352"/>
      <c r="CQ348" s="352"/>
      <c r="CR348" s="352"/>
      <c r="CS348" s="352"/>
      <c r="CT348" s="352"/>
      <c r="CU348" s="352"/>
      <c r="CV348" s="352"/>
      <c r="CW348" s="352"/>
      <c r="CX348" s="352"/>
      <c r="CY348" s="352"/>
      <c r="CZ348" s="352"/>
      <c r="DA348" s="352"/>
      <c r="DC348" s="266">
        <f t="shared" si="29"/>
        <v>0</v>
      </c>
      <c r="DD348" s="302" t="str">
        <f t="shared" si="30"/>
        <v/>
      </c>
      <c r="DE348" s="328" t="str">
        <f>IF(D348&gt; 0,(COUNTIFS(FRACAS!$B$5:$B$9997, D$4, FRACAS!$D$5:$D$9997, "&lt;="&amp;D348)), "" )</f>
        <v/>
      </c>
      <c r="DF348" s="282" t="str">
        <f>IF(E348&gt; 0,(COUNTIFS(FRACAS!$B$5:$B$9997, E$4, FRACAS!$D$5:$D$9997, "&lt;="&amp;E348)), "" )</f>
        <v/>
      </c>
      <c r="DG348" s="282" t="str">
        <f>IF(F348&gt; 0,(COUNTIFS(FRACAS!$B$5:$B$9997, F$4, FRACAS!$D$5:$D$9997, "&lt;="&amp;F348)), "" )</f>
        <v/>
      </c>
      <c r="DH348" s="282" t="str">
        <f>IF(G348&gt; 0,(COUNTIFS(FRACAS!$B$5:$B$9997, G$4, FRACAS!$D$5:$D$9997, "&lt;="&amp;G348)), "" )</f>
        <v/>
      </c>
      <c r="DI348" s="282" t="str">
        <f>IF(H348&gt; 0,(COUNTIFS(FRACAS!$B$5:$B$9997, H$4, FRACAS!$D$5:$D$9997, "&lt;="&amp;H348)), "" )</f>
        <v/>
      </c>
      <c r="DJ348" s="282" t="str">
        <f>IF(I348&gt; 0,(COUNTIFS(FRACAS!$B$5:$B$9997, I$4, FRACAS!$D$5:$D$9997, "&lt;="&amp;I348)), "" )</f>
        <v/>
      </c>
      <c r="DK348" s="282" t="str">
        <f>IF(J348&gt; 0,(COUNTIFS(FRACAS!$B$5:$B$9997, J$4, FRACAS!$D$5:$D$9997, "&lt;="&amp;J348)), "" )</f>
        <v/>
      </c>
      <c r="DL348" s="282" t="str">
        <f>IF(K348&gt; 0,(COUNTIFS(FRACAS!$B$5:$B$9997, K$4, FRACAS!$D$5:$D$9997, "&lt;="&amp;K348)), "" )</f>
        <v/>
      </c>
      <c r="DM348" s="282" t="str">
        <f>IF(L348&gt; 0,(COUNTIFS(FRACAS!$B$5:$B$9997, L$4, FRACAS!$D$5:$D$9997, "&lt;="&amp;L348)), "" )</f>
        <v/>
      </c>
      <c r="DN348" s="282" t="str">
        <f>IF(M348&gt; 0,(COUNTIFS(FRACAS!$B$5:$B$9997, M$4, FRACAS!$D$5:$D$9997, "&lt;="&amp;M348)), "" )</f>
        <v/>
      </c>
      <c r="DO348" s="308"/>
      <c r="DP348" s="276"/>
      <c r="DQ348" s="276"/>
      <c r="DR348" s="276"/>
      <c r="DS348" s="276"/>
      <c r="DT348" s="276"/>
      <c r="DU348" s="276"/>
      <c r="DV348" s="276"/>
      <c r="DW348" s="276"/>
      <c r="DX348" s="276"/>
      <c r="DY348" s="276"/>
      <c r="DZ348" s="276"/>
      <c r="EA348" s="276"/>
      <c r="EB348" s="276"/>
      <c r="EC348" s="276"/>
      <c r="ED348" s="276"/>
      <c r="EE348" s="276"/>
      <c r="EF348" s="276"/>
      <c r="EG348" s="276"/>
      <c r="EH348" s="276"/>
      <c r="EI348" s="276"/>
      <c r="EJ348" s="276"/>
      <c r="EK348" s="276"/>
      <c r="EL348" s="276"/>
      <c r="EM348" s="276"/>
      <c r="EN348" s="276"/>
      <c r="EO348" s="276"/>
      <c r="EP348" s="276"/>
      <c r="EQ348" s="276"/>
      <c r="ER348" s="276"/>
      <c r="ES348" s="276"/>
      <c r="ET348" s="276"/>
      <c r="EU348" s="276"/>
      <c r="EV348" s="276"/>
      <c r="EW348" s="276"/>
      <c r="EX348" s="276"/>
      <c r="EY348" s="276"/>
      <c r="EZ348" s="276"/>
      <c r="FA348" s="276"/>
      <c r="FB348" s="277"/>
      <c r="JN348" s="310"/>
      <c r="JO348" s="309"/>
      <c r="JP348" s="309"/>
      <c r="JQ348" s="309"/>
      <c r="JR348" s="309"/>
      <c r="JS348" s="309"/>
      <c r="JT348" s="309"/>
      <c r="JU348" s="309"/>
      <c r="JV348" s="309"/>
      <c r="JW348" s="309"/>
      <c r="JX348" s="309"/>
      <c r="JY348" s="309"/>
      <c r="JZ348" s="309"/>
      <c r="KA348" s="309"/>
      <c r="KB348" s="309"/>
      <c r="KC348" s="309"/>
      <c r="KD348" s="309"/>
      <c r="KE348" s="309"/>
      <c r="KF348" s="309"/>
      <c r="KG348" s="309"/>
      <c r="KH348" s="309"/>
      <c r="KI348" s="309"/>
      <c r="KJ348" s="309"/>
      <c r="KK348" s="309"/>
      <c r="KL348" s="309"/>
      <c r="KM348" s="309"/>
      <c r="KN348" s="309"/>
      <c r="KO348" s="309"/>
      <c r="KP348" s="309"/>
      <c r="KQ348" s="309"/>
      <c r="KR348" s="309"/>
      <c r="KS348" s="309"/>
      <c r="KT348" s="309"/>
      <c r="KU348" s="309"/>
      <c r="KV348" s="309"/>
      <c r="KW348" s="309"/>
      <c r="KX348" s="309"/>
      <c r="KY348" s="309"/>
      <c r="KZ348" s="309"/>
      <c r="LA348" s="309"/>
      <c r="LC348" s="302" t="str">
        <f t="shared" si="32"/>
        <v/>
      </c>
      <c r="LD348" s="354" t="str" cm="1">
        <f t="array" ref="LD348">IFERROR(
    (((D348/FRACAS!$AY$1)*60))
    /
    (((D348/FRACAS!$AY$1)*60) + SUMPRODUCT((FRACAS!$B$5:$B$9997=D$4)*(FRACAS!$D$5:$D$9997&lt;=D348)*(IFERROR(FRACAS!$AM$5:$AM$9997,0)))
    ),"")</f>
        <v/>
      </c>
      <c r="LE348" s="354" t="str" cm="1">
        <f t="array" ref="LE348">IFERROR(
    (((E348/FRACAS!$AY$1)*60))
    /
    (((E348/FRACAS!$AY$1)*60) + SUMPRODUCT((FRACAS!$B$5:$B$9997=E$4)*(FRACAS!$D$5:$D$9997&lt;=E348)*(IFERROR(FRACAS!$AM$5:$AM$9997,0)))
    ),"")</f>
        <v/>
      </c>
      <c r="LF348" s="354" t="str" cm="1">
        <f t="array" ref="LF348">IFERROR(
    (((F348/FRACAS!$AY$1)*60))
    /
    (((F348/FRACAS!$AY$1)*60) + SUMPRODUCT((FRACAS!$B$5:$B$9997=F$4)*(FRACAS!$D$5:$D$9997&lt;=F348)*(IFERROR(FRACAS!$AM$5:$AM$9997,0)))
    ),"")</f>
        <v/>
      </c>
      <c r="LG348" s="354" t="str" cm="1">
        <f t="array" ref="LG348">IFERROR(
    (((G348/FRACAS!$AY$1)*60))
    /
    (((G348/FRACAS!$AY$1)*60) + SUMPRODUCT((FRACAS!$B$5:$B$9997=G$4)*(FRACAS!$D$5:$D$9997&lt;=G348)*(IFERROR(FRACAS!$AM$5:$AM$9997,0)))
    ),"")</f>
        <v/>
      </c>
      <c r="LH348" s="354" t="str" cm="1">
        <f t="array" ref="LH348">IFERROR(
    (((H348/FRACAS!$AY$1)*60))
    /
    (((H348/FRACAS!$AY$1)*60) + SUMPRODUCT((FRACAS!$B$5:$B$9997=H$4)*(FRACAS!$D$5:$D$9997&lt;=H348)*(IFERROR(FRACAS!$AM$5:$AM$9997,0)))
    ),"")</f>
        <v/>
      </c>
      <c r="LI348" s="354" t="str" cm="1">
        <f t="array" ref="LI348">IFERROR(
    (((I348/FRACAS!$AY$1)*60))
    /
    (((I348/FRACAS!$AY$1)*60) + SUMPRODUCT((FRACAS!$B$5:$B$9997=I$4)*(FRACAS!$D$5:$D$9997&lt;=I348)*(IFERROR(FRACAS!$AM$5:$AM$9997,0)))
    ),"")</f>
        <v/>
      </c>
      <c r="LJ348" s="354" t="str" cm="1">
        <f t="array" ref="LJ348">IFERROR(
    (((J348/FRACAS!$AY$1)*60))
    /
    (((J348/FRACAS!$AY$1)*60) + SUMPRODUCT((FRACAS!$B$5:$B$9997=J$4)*(FRACAS!$D$5:$D$9997&lt;=J348)*(IFERROR(FRACAS!$AM$5:$AM$9997,0)))
    ),"")</f>
        <v/>
      </c>
      <c r="LK348" s="354" t="str" cm="1">
        <f t="array" ref="LK348">IFERROR(
    (((K348/FRACAS!$AY$1)*60))
    /
    (((K348/FRACAS!$AY$1)*60) + SUMPRODUCT((FRACAS!$B$5:$B$9997=K$4)*(FRACAS!$D$5:$D$9997&lt;=K348)*(IFERROR(FRACAS!$AM$5:$AM$9997,0)))
    ),"")</f>
        <v/>
      </c>
      <c r="LL348" s="354" t="str" cm="1">
        <f t="array" ref="LL348">IFERROR(
    (((L348/FRACAS!$AY$1)*60))
    /
    (((L348/FRACAS!$AY$1)*60) + SUMPRODUCT((FRACAS!$B$5:$B$9997=L$4)*(FRACAS!$D$5:$D$9997&lt;=L348)*(IFERROR(FRACAS!$AM$5:$AM$9997,0)))
    ),"")</f>
        <v/>
      </c>
      <c r="LM348" s="354" t="str" cm="1">
        <f t="array" ref="LM348">IFERROR(
    (((M348/FRACAS!$AY$1)*60))
    /
    (((M348/FRACAS!$AY$1)*60) + SUMPRODUCT((FRACAS!$B$5:$B$9997=M$4)*(FRACAS!$D$5:$D$9997&lt;=M348)*(IFERROR(FRACAS!$AM$5:$AM$9997,0)))
    ),"")</f>
        <v/>
      </c>
      <c r="LN348" s="308"/>
      <c r="LO348" s="276"/>
      <c r="LP348" s="276"/>
      <c r="LQ348" s="276"/>
      <c r="LR348" s="276"/>
      <c r="LS348" s="276"/>
      <c r="LT348" s="276"/>
      <c r="LU348" s="276"/>
      <c r="LV348" s="276"/>
      <c r="LW348" s="276"/>
      <c r="LX348" s="276"/>
      <c r="LY348" s="276"/>
      <c r="LZ348" s="276"/>
      <c r="MA348" s="276"/>
      <c r="MB348" s="276"/>
      <c r="MC348" s="276"/>
      <c r="MD348" s="276"/>
      <c r="ME348" s="276"/>
      <c r="MF348" s="276"/>
      <c r="MG348" s="276"/>
      <c r="MH348" s="276"/>
      <c r="MI348" s="276"/>
      <c r="MJ348" s="276"/>
      <c r="MK348" s="276"/>
      <c r="ML348" s="276"/>
      <c r="MM348" s="276"/>
      <c r="MN348" s="276"/>
      <c r="MO348" s="276"/>
      <c r="MP348" s="276"/>
      <c r="MQ348" s="276"/>
      <c r="MR348" s="276"/>
      <c r="MS348" s="276"/>
      <c r="MT348" s="276"/>
      <c r="MU348" s="276"/>
      <c r="MV348" s="276"/>
      <c r="MW348" s="276"/>
      <c r="MX348" s="276"/>
      <c r="MY348" s="276"/>
      <c r="MZ348" s="276"/>
      <c r="NA348" s="277"/>
      <c r="ND348" s="345">
        <f t="shared" si="33"/>
        <v>0</v>
      </c>
      <c r="NE348" s="346" t="str">
        <f t="shared" si="31"/>
        <v/>
      </c>
      <c r="NF348" s="347" t="str" cm="1">
        <f t="array" ref="NF348">IF($ND348=0,"",(IFERROR( (IFERROR($ND348/FRACAS!$AY$1*60,0) - SUMPRODUCT( (FRACAS!$K$5:$K$9999=NF$2) * IFERROR(FRACAS!$AN$5:$AN$9999,0) ) ) / IFERROR($ND348/FRACAS!$AY$1*60,0), 1 )))</f>
        <v/>
      </c>
      <c r="NG348" s="347" t="str" cm="1">
        <f t="array" ref="NG348">IF($ND348=0,"",(IFERROR( (IFERROR($ND348/FRACAS!$AY$1*60,0) - SUMPRODUCT( (FRACAS!$K$5:$K$9999=NG$2) * IFERROR(FRACAS!$AN$5:$AN$9999,0) ) ) / IFERROR($ND348/FRACAS!$AY$1*60,0), 1 )))</f>
        <v/>
      </c>
      <c r="NH348" s="347" t="str" cm="1">
        <f t="array" ref="NH348">IF($ND348=0,"",(IFERROR( (IFERROR($ND348/FRACAS!$AY$1*60,0) - SUMPRODUCT( (FRACAS!$K$5:$K$9999=NH$2) * IFERROR(FRACAS!$AN$5:$AN$9999,0) ) ) / IFERROR($ND348/FRACAS!$AY$1*60,0), 1 )))</f>
        <v/>
      </c>
      <c r="NI348" s="347" t="str" cm="1">
        <f t="array" ref="NI348">IF($ND348=0,"",(IFERROR( (IFERROR($ND348/FRACAS!$AY$1*60,0) - SUMPRODUCT( (FRACAS!$K$5:$K$9999=NI$2) * IFERROR(FRACAS!$AN$5:$AN$9999,0) ) ) / IFERROR($ND348/FRACAS!$AY$1*60,0), 1 )))</f>
        <v/>
      </c>
      <c r="NJ348" s="347" t="str" cm="1">
        <f t="array" ref="NJ348">IF($ND348=0,"",(IFERROR( (IFERROR($ND348/FRACAS!$AY$1*60,0) - SUMPRODUCT( (FRACAS!$K$5:$K$9999=NJ$2) * IFERROR(FRACAS!$AN$5:$AN$9999,0) ) ) / IFERROR($ND348/FRACAS!$AY$1*60,0), 1 )))</f>
        <v/>
      </c>
      <c r="NK348" s="347" t="str" cm="1">
        <f t="array" ref="NK348">IF($ND348=0,"",(IFERROR( (IFERROR($ND348/FRACAS!$AY$1*60,0) - SUMPRODUCT( (FRACAS!$K$5:$K$9999=NK$2) * IFERROR(FRACAS!$AN$5:$AN$9999,0) ) ) / IFERROR($ND348/FRACAS!$AY$1*60,0), 1 )))</f>
        <v/>
      </c>
      <c r="NL348" s="347" t="str" cm="1">
        <f t="array" ref="NL348">IF($ND348=0,"",(IFERROR( (IFERROR($ND348/FRACAS!$AY$1*60,0) - SUMPRODUCT( (FRACAS!$K$5:$K$9999=NL$2) * IFERROR(FRACAS!$AN$5:$AN$9999,0) ) ) / IFERROR($ND348/FRACAS!$AY$1*60,0), 1 )))</f>
        <v/>
      </c>
      <c r="NM348" s="347" t="str" cm="1">
        <f t="array" ref="NM348">IF($ND348=0,"",(IFERROR( (IFERROR($ND348/FRACAS!$AY$1*60,0) - SUMPRODUCT( (FRACAS!$K$5:$K$9999=NM$2) * IFERROR(FRACAS!$AN$5:$AN$9999,0) ) ) / IFERROR($ND348/FRACAS!$AY$1*60,0), 1 )))</f>
        <v/>
      </c>
      <c r="NN348" s="347" t="str" cm="1">
        <f t="array" ref="NN348">IF($ND348=0,"",(IFERROR( (IFERROR($ND348/FRACAS!$AY$1*60,0) - SUMPRODUCT( (FRACAS!$K$5:$K$9999=NN$2) * IFERROR(FRACAS!$AN$5:$AN$9999,0) ) ) / IFERROR($ND348/FRACAS!$AY$1*60,0), 1 )))</f>
        <v/>
      </c>
      <c r="NO348" s="347" t="str" cm="1">
        <f t="array" ref="NO348">IF($ND348=0,"",(IFERROR( (IFERROR($ND348/FRACAS!$AY$1*60,0) - SUMPRODUCT( (FRACAS!$K$5:$K$9999=NO$2) * IFERROR(FRACAS!$AN$5:$AN$9999,0) ) ) / IFERROR($ND348/FRACAS!$AY$1*60,0), 1 )))</f>
        <v/>
      </c>
      <c r="NP348" s="347" t="str" cm="1">
        <f t="array" ref="NP348">IF($ND348=0,"",(IFERROR( (IFERROR($ND348/FRACAS!$AY$1*60,0) - SUMPRODUCT( (FRACAS!$K$5:$K$9999=NP$2) * IFERROR(FRACAS!$AN$5:$AN$9999,0) ) ) / IFERROR($ND348/FRACAS!$AY$1*60,0), 1 )))</f>
        <v/>
      </c>
      <c r="NQ348" s="347" t="str" cm="1">
        <f t="array" ref="NQ348">IF($ND348=0,"",(IFERROR( (IFERROR($ND348/FRACAS!$AY$1*60,0) - SUMPRODUCT( (FRACAS!$K$5:$K$9999=NQ$2) * IFERROR(FRACAS!$AN$5:$AN$9999,0) ) ) / IFERROR($ND348/FRACAS!$AY$1*60,0), 1 )))</f>
        <v/>
      </c>
      <c r="NR348" s="347" t="str" cm="1">
        <f t="array" ref="NR348">IF($ND348=0,"",(IFERROR( (IFERROR($ND348/FRACAS!$AY$1*60,0) - SUMPRODUCT( (FRACAS!$K$5:$K$9999=NR$2) * IFERROR(FRACAS!$AN$5:$AN$9999,0) ) ) / IFERROR($ND348/FRACAS!$AY$1*60,0), 1 )))</f>
        <v/>
      </c>
      <c r="NS348" s="347" t="str" cm="1">
        <f t="array" ref="NS348">IF($ND348=0,"",(IFERROR( (IFERROR($ND348/FRACAS!$AY$1*60,0) - SUMPRODUCT( (FRACAS!$K$5:$K$9999=NS$2) * IFERROR(FRACAS!$AN$5:$AN$9999,0) ) ) / IFERROR($ND348/FRACAS!$AY$1*60,0), 1 )))</f>
        <v/>
      </c>
      <c r="NT348" s="347" t="str" cm="1">
        <f t="array" ref="NT348">IF($ND348=0,"",(IFERROR( (IFERROR($ND348/FRACAS!$AY$1*60,0) - SUMPRODUCT( (FRACAS!$K$5:$K$9999=NT$2) * IFERROR(FRACAS!$AN$5:$AN$9999,0) ) ) / IFERROR($ND348/FRACAS!$AY$1*60,0), 1 )))</f>
        <v/>
      </c>
      <c r="NU348" s="347" t="str" cm="1">
        <f t="array" ref="NU348">IF($ND348=0,"",(IFERROR( (IFERROR($ND348/FRACAS!$AY$1*60,0) - SUMPRODUCT( (FRACAS!$K$5:$K$9999=NU$2) * IFERROR(FRACAS!$AN$5:$AN$9999,0) ) ) / IFERROR($ND348/FRACAS!$AY$1*60,0), 1 )))</f>
        <v/>
      </c>
      <c r="NV348" s="347" t="str" cm="1">
        <f t="array" ref="NV348">IF($ND348=0,"",(IFERROR( (IFERROR($ND348/FRACAS!$AY$1*60,0) - SUMPRODUCT( (FRACAS!$K$5:$K$9999=NV$2) * IFERROR(FRACAS!$AN$5:$AN$9999,0) ) ) / IFERROR($ND348/FRACAS!$AY$1*60,0), 1 )))</f>
        <v/>
      </c>
      <c r="NW348" s="347" t="str" cm="1">
        <f t="array" ref="NW348">IF($ND348=0,"",(IFERROR( (IFERROR($ND348/FRACAS!$AY$1*60,0) - SUMPRODUCT( (FRACAS!$K$5:$K$9999=NW$2) * IFERROR(FRACAS!$AN$5:$AN$9999,0) ) ) / IFERROR($ND348/FRACAS!$AY$1*60,0), 1 )))</f>
        <v/>
      </c>
      <c r="NX348" s="347" t="str" cm="1">
        <f t="array" ref="NX348">IF($ND348=0,"",(IFERROR( (IFERROR($ND348/FRACAS!$AY$1*60,0) - SUMPRODUCT( (FRACAS!$K$5:$K$9999=NX$2) * IFERROR(FRACAS!$AN$5:$AN$9999,0) ) ) / IFERROR($ND348/FRACAS!$AY$1*60,0), 1 )))</f>
        <v/>
      </c>
      <c r="NY348" s="347" t="str" cm="1">
        <f t="array" ref="NY348">IF($ND348=0,"",(IFERROR( (IFERROR($ND348/FRACAS!$AY$1*60,0) - SUMPRODUCT( (FRACAS!$K$5:$K$9999=NY$2) * IFERROR(FRACAS!$AN$5:$AN$9999,0) ) ) / IFERROR($ND348/FRACAS!$AY$1*60,0), 1 )))</f>
        <v/>
      </c>
      <c r="NZ348" s="347" t="str" cm="1">
        <f t="array" ref="NZ348">IF($ND348=0,"",(IFERROR( (IFERROR($ND348/FRACAS!$AY$1*60,0) - SUMPRODUCT( (FRACAS!$K$5:$K$9999=NZ$2) * IFERROR(FRACAS!$AN$5:$AN$9999,0) ) ) / IFERROR($ND348/FRACAS!$AY$1*60,0), 1 )))</f>
        <v/>
      </c>
      <c r="OA348" s="347" t="str" cm="1">
        <f t="array" ref="OA348">IF($ND348=0,"",(IFERROR( (IFERROR($ND348/FRACAS!$AY$1*60,0) - SUMPRODUCT( (FRACAS!$K$5:$K$9999=OA$2) * IFERROR(FRACAS!$AN$5:$AN$9999,0) ) ) / IFERROR($ND348/FRACAS!$AY$1*60,0), 1 )))</f>
        <v/>
      </c>
      <c r="OB348" s="347" t="str" cm="1">
        <f t="array" ref="OB348">IF($ND348=0,"",(IFERROR( (IFERROR($ND348/FRACAS!$AY$1*60,0) - SUMPRODUCT( (FRACAS!$K$5:$K$9999=OB$2) * IFERROR(FRACAS!$AN$5:$AN$9999,0) ) ) / IFERROR($ND348/FRACAS!$AY$1*60,0), 1 )))</f>
        <v/>
      </c>
      <c r="OC348" s="347" t="str" cm="1">
        <f t="array" ref="OC348">IF($ND348=0,"",(IFERROR( (IFERROR($ND348/FRACAS!$AY$1*60,0) - SUMPRODUCT( (FRACAS!$K$5:$K$9999=OC$2) * IFERROR(FRACAS!$AN$5:$AN$9999,0) ) ) / IFERROR($ND348/FRACAS!$AY$1*60,0), 1 )))</f>
        <v/>
      </c>
      <c r="OD348" s="347" t="str" cm="1">
        <f t="array" ref="OD348">IF($ND348=0,"",(IFERROR( (IFERROR($ND348/FRACAS!$AY$1*60,0) - SUMPRODUCT( (FRACAS!$K$5:$K$9999=OD$2) * IFERROR(FRACAS!$AN$5:$AN$9999,0) ) ) / IFERROR($ND348/FRACAS!$AY$1*60,0), 1 )))</f>
        <v/>
      </c>
      <c r="OE348" s="347" t="str" cm="1">
        <f t="array" ref="OE348">IF($ND348=0,"",(IFERROR( (IFERROR($ND348/FRACAS!$AY$1*60,0) - SUMPRODUCT( (FRACAS!$K$5:$K$9999=OE$2) * IFERROR(FRACAS!$AN$5:$AN$9999,0) ) ) / IFERROR($ND348/FRACAS!$AY$1*60,0), 1 )))</f>
        <v/>
      </c>
      <c r="OF348" s="347" t="str" cm="1">
        <f t="array" ref="OF348">IF($ND348=0,"",(IFERROR( (IFERROR($ND348/FRACAS!$AY$1*60,0) - SUMPRODUCT( (FRACAS!$K$5:$K$9999=OF$2) * IFERROR(FRACAS!$AN$5:$AN$9999,0) ) ) / IFERROR($ND348/FRACAS!$AY$1*60,0), 1 )))</f>
        <v/>
      </c>
      <c r="OG348" s="347" t="str" cm="1">
        <f t="array" ref="OG348">IF($ND348=0,"",(IFERROR( (IFERROR($ND348/FRACAS!$AY$1*60,0) - SUMPRODUCT( (FRACAS!$K$5:$K$9999=OG$2) * IFERROR(FRACAS!$AN$5:$AN$9999,0) ) ) / IFERROR($ND348/FRACAS!$AY$1*60,0), 1 )))</f>
        <v/>
      </c>
      <c r="OH348" s="347" t="str" cm="1">
        <f t="array" ref="OH348">IF($ND348=0,"",(IFERROR( (IFERROR($ND348/FRACAS!$AY$1*60,0) - SUMPRODUCT( (FRACAS!$K$5:$K$9999=OH$2) * IFERROR(FRACAS!$AN$5:$AN$9999,0) ) ) / IFERROR($ND348/FRACAS!$AY$1*60,0), 1 )))</f>
        <v/>
      </c>
      <c r="OI348" s="347" t="str" cm="1">
        <f t="array" ref="OI348">IF($ND348=0,"",(IFERROR( (IFERROR($ND348/FRACAS!$AY$1*60,0) - SUMPRODUCT( (FRACAS!$K$5:$K$9999=OI$2) * IFERROR(FRACAS!$AN$5:$AN$9999,0) ) ) / IFERROR($ND348/FRACAS!$AY$1*60,0), 1 )))</f>
        <v/>
      </c>
      <c r="OJ348" s="347" t="str" cm="1">
        <f t="array" ref="OJ348">IF($ND348=0,"",(IFERROR( (IFERROR($ND348/FRACAS!$AY$1*60,0) - SUMPRODUCT( (FRACAS!$K$5:$K$9999=OJ$2) * IFERROR(FRACAS!$AN$5:$AN$9999,0) ) ) / IFERROR($ND348/FRACAS!$AY$1*60,0), 1 )))</f>
        <v/>
      </c>
      <c r="OK348" s="347" t="str" cm="1">
        <f t="array" ref="OK348">IF($ND348=0,"",(IFERROR( (IFERROR($ND348/FRACAS!$AY$1*60,0) - SUMPRODUCT( (FRACAS!$K$5:$K$9999=OK$2) * IFERROR(FRACAS!$AN$5:$AN$9999,0) ) ) / IFERROR($ND348/FRACAS!$AY$1*60,0), 1 )))</f>
        <v/>
      </c>
      <c r="OL348" s="347" t="str" cm="1">
        <f t="array" ref="OL348">IF($ND348=0,"",(IFERROR( (IFERROR($ND348/FRACAS!$AY$1*60,0) - SUMPRODUCT( (FRACAS!$K$5:$K$9999=OL$2) * IFERROR(FRACAS!$AN$5:$AN$9999,0) ) ) / IFERROR($ND348/FRACAS!$AY$1*60,0), 1 )))</f>
        <v/>
      </c>
      <c r="OM348" s="347" t="str" cm="1">
        <f t="array" ref="OM348">IF($ND348=0,"",(IFERROR( (IFERROR($ND348/FRACAS!$AY$1*60,0) - SUMPRODUCT( (FRACAS!$K$5:$K$9999=OM$2) * IFERROR(FRACAS!$AN$5:$AN$9999,0) ) ) / IFERROR($ND348/FRACAS!$AY$1*60,0), 1 )))</f>
        <v/>
      </c>
      <c r="ON348" s="347" t="str" cm="1">
        <f t="array" ref="ON348">IF($ND348=0,"",(IFERROR( (IFERROR($ND348/FRACAS!$AY$1*60,0) - SUMPRODUCT( (FRACAS!$K$5:$K$9999=ON$2) * IFERROR(FRACAS!$AN$5:$AN$9999,0) ) ) / IFERROR($ND348/FRACAS!$AY$1*60,0), 1 )))</f>
        <v/>
      </c>
    </row>
    <row r="349" spans="2:404" ht="15" customHeight="1">
      <c r="B349" s="301" t="s">
        <v>247</v>
      </c>
      <c r="C349" s="302">
        <v>47669</v>
      </c>
      <c r="D349" s="279"/>
      <c r="E349" s="279"/>
      <c r="F349" s="279"/>
      <c r="G349" s="279"/>
      <c r="H349" s="279"/>
      <c r="I349" s="279"/>
      <c r="J349" s="279"/>
      <c r="K349" s="279"/>
      <c r="L349" s="279"/>
      <c r="M349" s="280"/>
      <c r="N349" s="305"/>
      <c r="O349" s="279"/>
      <c r="P349" s="279"/>
      <c r="Q349" s="279"/>
      <c r="R349" s="279"/>
      <c r="S349" s="279"/>
      <c r="T349" s="279"/>
      <c r="U349" s="279"/>
      <c r="V349" s="279"/>
      <c r="W349" s="279"/>
      <c r="X349" s="279"/>
      <c r="Y349" s="279"/>
      <c r="Z349" s="279"/>
      <c r="AA349" s="279"/>
      <c r="AB349" s="279"/>
      <c r="AC349" s="279"/>
      <c r="AD349" s="279"/>
      <c r="AE349" s="279"/>
      <c r="AF349" s="279"/>
      <c r="AG349" s="279"/>
      <c r="AH349" s="279"/>
      <c r="AI349" s="279"/>
      <c r="AJ349" s="279"/>
      <c r="AK349" s="279"/>
      <c r="AL349" s="279"/>
      <c r="AM349" s="279"/>
      <c r="AN349" s="279"/>
      <c r="AO349" s="279"/>
      <c r="AP349" s="279"/>
      <c r="AQ349" s="279"/>
      <c r="AR349" s="279"/>
      <c r="AS349" s="279"/>
      <c r="AT349" s="279"/>
      <c r="AU349" s="279"/>
      <c r="AV349" s="279"/>
      <c r="AW349" s="279"/>
      <c r="AX349" s="279"/>
      <c r="AY349" s="279"/>
      <c r="AZ349" s="279"/>
      <c r="BA349" s="280"/>
      <c r="BB349" s="266"/>
      <c r="BD349" s="352"/>
      <c r="BE349" s="352"/>
      <c r="BF349" s="352"/>
      <c r="BG349" s="352"/>
      <c r="BH349" s="352"/>
      <c r="BI349" s="352"/>
      <c r="BJ349" s="352"/>
      <c r="BK349" s="352"/>
      <c r="BL349" s="352"/>
      <c r="BM349" s="352"/>
      <c r="BN349" s="352"/>
      <c r="BO349" s="352"/>
      <c r="BP349" s="352"/>
      <c r="BQ349" s="352"/>
      <c r="BR349" s="352"/>
      <c r="BS349" s="352"/>
      <c r="BT349" s="352"/>
      <c r="BU349" s="352"/>
      <c r="BV349" s="352"/>
      <c r="BW349" s="352"/>
      <c r="BX349" s="352"/>
      <c r="BY349" s="352"/>
      <c r="BZ349" s="352"/>
      <c r="CA349" s="352"/>
      <c r="CB349" s="352"/>
      <c r="CC349" s="352"/>
      <c r="CD349" s="352"/>
      <c r="CE349" s="352"/>
      <c r="CF349" s="352"/>
      <c r="CG349" s="352"/>
      <c r="CH349" s="352"/>
      <c r="CI349" s="352"/>
      <c r="CJ349" s="352"/>
      <c r="CK349" s="352"/>
      <c r="CL349" s="352"/>
      <c r="CM349" s="352"/>
      <c r="CN349" s="352"/>
      <c r="CO349" s="352"/>
      <c r="CP349" s="352"/>
      <c r="CQ349" s="352"/>
      <c r="CR349" s="352"/>
      <c r="CS349" s="352"/>
      <c r="CT349" s="352"/>
      <c r="CU349" s="352"/>
      <c r="CV349" s="352"/>
      <c r="CW349" s="352"/>
      <c r="CX349" s="352"/>
      <c r="CY349" s="352"/>
      <c r="CZ349" s="352"/>
      <c r="DA349" s="352"/>
      <c r="DC349" s="266">
        <f t="shared" si="29"/>
        <v>0</v>
      </c>
      <c r="DD349" s="302" t="str">
        <f t="shared" si="30"/>
        <v/>
      </c>
      <c r="DE349" s="328" t="str">
        <f>IF(D349&gt; 0,(COUNTIFS(FRACAS!$B$5:$B$9997, D$4, FRACAS!$D$5:$D$9997, "&lt;="&amp;D349)), "" )</f>
        <v/>
      </c>
      <c r="DF349" s="282" t="str">
        <f>IF(E349&gt; 0,(COUNTIFS(FRACAS!$B$5:$B$9997, E$4, FRACAS!$D$5:$D$9997, "&lt;="&amp;E349)), "" )</f>
        <v/>
      </c>
      <c r="DG349" s="282" t="str">
        <f>IF(F349&gt; 0,(COUNTIFS(FRACAS!$B$5:$B$9997, F$4, FRACAS!$D$5:$D$9997, "&lt;="&amp;F349)), "" )</f>
        <v/>
      </c>
      <c r="DH349" s="282" t="str">
        <f>IF(G349&gt; 0,(COUNTIFS(FRACAS!$B$5:$B$9997, G$4, FRACAS!$D$5:$D$9997, "&lt;="&amp;G349)), "" )</f>
        <v/>
      </c>
      <c r="DI349" s="282" t="str">
        <f>IF(H349&gt; 0,(COUNTIFS(FRACAS!$B$5:$B$9997, H$4, FRACAS!$D$5:$D$9997, "&lt;="&amp;H349)), "" )</f>
        <v/>
      </c>
      <c r="DJ349" s="282" t="str">
        <f>IF(I349&gt; 0,(COUNTIFS(FRACAS!$B$5:$B$9997, I$4, FRACAS!$D$5:$D$9997, "&lt;="&amp;I349)), "" )</f>
        <v/>
      </c>
      <c r="DK349" s="282" t="str">
        <f>IF(J349&gt; 0,(COUNTIFS(FRACAS!$B$5:$B$9997, J$4, FRACAS!$D$5:$D$9997, "&lt;="&amp;J349)), "" )</f>
        <v/>
      </c>
      <c r="DL349" s="282" t="str">
        <f>IF(K349&gt; 0,(COUNTIFS(FRACAS!$B$5:$B$9997, K$4, FRACAS!$D$5:$D$9997, "&lt;="&amp;K349)), "" )</f>
        <v/>
      </c>
      <c r="DM349" s="282" t="str">
        <f>IF(L349&gt; 0,(COUNTIFS(FRACAS!$B$5:$B$9997, L$4, FRACAS!$D$5:$D$9997, "&lt;="&amp;L349)), "" )</f>
        <v/>
      </c>
      <c r="DN349" s="282" t="str">
        <f>IF(M349&gt; 0,(COUNTIFS(FRACAS!$B$5:$B$9997, M$4, FRACAS!$D$5:$D$9997, "&lt;="&amp;M349)), "" )</f>
        <v/>
      </c>
      <c r="DO349" s="308"/>
      <c r="DP349" s="276"/>
      <c r="DQ349" s="276"/>
      <c r="DR349" s="276"/>
      <c r="DS349" s="276"/>
      <c r="DT349" s="276"/>
      <c r="DU349" s="276"/>
      <c r="DV349" s="276"/>
      <c r="DW349" s="276"/>
      <c r="DX349" s="276"/>
      <c r="DY349" s="276"/>
      <c r="DZ349" s="276"/>
      <c r="EA349" s="276"/>
      <c r="EB349" s="276"/>
      <c r="EC349" s="276"/>
      <c r="ED349" s="276"/>
      <c r="EE349" s="276"/>
      <c r="EF349" s="276"/>
      <c r="EG349" s="276"/>
      <c r="EH349" s="276"/>
      <c r="EI349" s="276"/>
      <c r="EJ349" s="276"/>
      <c r="EK349" s="276"/>
      <c r="EL349" s="276"/>
      <c r="EM349" s="276"/>
      <c r="EN349" s="276"/>
      <c r="EO349" s="276"/>
      <c r="EP349" s="276"/>
      <c r="EQ349" s="276"/>
      <c r="ER349" s="276"/>
      <c r="ES349" s="276"/>
      <c r="ET349" s="276"/>
      <c r="EU349" s="276"/>
      <c r="EV349" s="276"/>
      <c r="EW349" s="276"/>
      <c r="EX349" s="276"/>
      <c r="EY349" s="276"/>
      <c r="EZ349" s="276"/>
      <c r="FA349" s="276"/>
      <c r="FB349" s="277"/>
      <c r="JN349" s="310"/>
      <c r="JO349" s="309"/>
      <c r="JP349" s="309"/>
      <c r="JQ349" s="309"/>
      <c r="JR349" s="309"/>
      <c r="JS349" s="309"/>
      <c r="JT349" s="309"/>
      <c r="JU349" s="309"/>
      <c r="JV349" s="309"/>
      <c r="JW349" s="309"/>
      <c r="JX349" s="309"/>
      <c r="JY349" s="309"/>
      <c r="JZ349" s="309"/>
      <c r="KA349" s="309"/>
      <c r="KB349" s="309"/>
      <c r="KC349" s="309"/>
      <c r="KD349" s="309"/>
      <c r="KE349" s="309"/>
      <c r="KF349" s="309"/>
      <c r="KG349" s="309"/>
      <c r="KH349" s="309"/>
      <c r="KI349" s="309"/>
      <c r="KJ349" s="309"/>
      <c r="KK349" s="309"/>
      <c r="KL349" s="309"/>
      <c r="KM349" s="309"/>
      <c r="KN349" s="309"/>
      <c r="KO349" s="309"/>
      <c r="KP349" s="309"/>
      <c r="KQ349" s="309"/>
      <c r="KR349" s="309"/>
      <c r="KS349" s="309"/>
      <c r="KT349" s="309"/>
      <c r="KU349" s="309"/>
      <c r="KV349" s="309"/>
      <c r="KW349" s="309"/>
      <c r="KX349" s="309"/>
      <c r="KY349" s="309"/>
      <c r="KZ349" s="309"/>
      <c r="LA349" s="309"/>
      <c r="LC349" s="302" t="str">
        <f t="shared" si="32"/>
        <v/>
      </c>
      <c r="LD349" s="354" t="str" cm="1">
        <f t="array" ref="LD349">IFERROR(
    (((D349/FRACAS!$AY$1)*60))
    /
    (((D349/FRACAS!$AY$1)*60) + SUMPRODUCT((FRACAS!$B$5:$B$9997=D$4)*(FRACAS!$D$5:$D$9997&lt;=D349)*(IFERROR(FRACAS!$AM$5:$AM$9997,0)))
    ),"")</f>
        <v/>
      </c>
      <c r="LE349" s="354" t="str" cm="1">
        <f t="array" ref="LE349">IFERROR(
    (((E349/FRACAS!$AY$1)*60))
    /
    (((E349/FRACAS!$AY$1)*60) + SUMPRODUCT((FRACAS!$B$5:$B$9997=E$4)*(FRACAS!$D$5:$D$9997&lt;=E349)*(IFERROR(FRACAS!$AM$5:$AM$9997,0)))
    ),"")</f>
        <v/>
      </c>
      <c r="LF349" s="354" t="str" cm="1">
        <f t="array" ref="LF349">IFERROR(
    (((F349/FRACAS!$AY$1)*60))
    /
    (((F349/FRACAS!$AY$1)*60) + SUMPRODUCT((FRACAS!$B$5:$B$9997=F$4)*(FRACAS!$D$5:$D$9997&lt;=F349)*(IFERROR(FRACAS!$AM$5:$AM$9997,0)))
    ),"")</f>
        <v/>
      </c>
      <c r="LG349" s="354" t="str" cm="1">
        <f t="array" ref="LG349">IFERROR(
    (((G349/FRACAS!$AY$1)*60))
    /
    (((G349/FRACAS!$AY$1)*60) + SUMPRODUCT((FRACAS!$B$5:$B$9997=G$4)*(FRACAS!$D$5:$D$9997&lt;=G349)*(IFERROR(FRACAS!$AM$5:$AM$9997,0)))
    ),"")</f>
        <v/>
      </c>
      <c r="LH349" s="354" t="str" cm="1">
        <f t="array" ref="LH349">IFERROR(
    (((H349/FRACAS!$AY$1)*60))
    /
    (((H349/FRACAS!$AY$1)*60) + SUMPRODUCT((FRACAS!$B$5:$B$9997=H$4)*(FRACAS!$D$5:$D$9997&lt;=H349)*(IFERROR(FRACAS!$AM$5:$AM$9997,0)))
    ),"")</f>
        <v/>
      </c>
      <c r="LI349" s="354" t="str" cm="1">
        <f t="array" ref="LI349">IFERROR(
    (((I349/FRACAS!$AY$1)*60))
    /
    (((I349/FRACAS!$AY$1)*60) + SUMPRODUCT((FRACAS!$B$5:$B$9997=I$4)*(FRACAS!$D$5:$D$9997&lt;=I349)*(IFERROR(FRACAS!$AM$5:$AM$9997,0)))
    ),"")</f>
        <v/>
      </c>
      <c r="LJ349" s="354" t="str" cm="1">
        <f t="array" ref="LJ349">IFERROR(
    (((J349/FRACAS!$AY$1)*60))
    /
    (((J349/FRACAS!$AY$1)*60) + SUMPRODUCT((FRACAS!$B$5:$B$9997=J$4)*(FRACAS!$D$5:$D$9997&lt;=J349)*(IFERROR(FRACAS!$AM$5:$AM$9997,0)))
    ),"")</f>
        <v/>
      </c>
      <c r="LK349" s="354" t="str" cm="1">
        <f t="array" ref="LK349">IFERROR(
    (((K349/FRACAS!$AY$1)*60))
    /
    (((K349/FRACAS!$AY$1)*60) + SUMPRODUCT((FRACAS!$B$5:$B$9997=K$4)*(FRACAS!$D$5:$D$9997&lt;=K349)*(IFERROR(FRACAS!$AM$5:$AM$9997,0)))
    ),"")</f>
        <v/>
      </c>
      <c r="LL349" s="354" t="str" cm="1">
        <f t="array" ref="LL349">IFERROR(
    (((L349/FRACAS!$AY$1)*60))
    /
    (((L349/FRACAS!$AY$1)*60) + SUMPRODUCT((FRACAS!$B$5:$B$9997=L$4)*(FRACAS!$D$5:$D$9997&lt;=L349)*(IFERROR(FRACAS!$AM$5:$AM$9997,0)))
    ),"")</f>
        <v/>
      </c>
      <c r="LM349" s="354" t="str" cm="1">
        <f t="array" ref="LM349">IFERROR(
    (((M349/FRACAS!$AY$1)*60))
    /
    (((M349/FRACAS!$AY$1)*60) + SUMPRODUCT((FRACAS!$B$5:$B$9997=M$4)*(FRACAS!$D$5:$D$9997&lt;=M349)*(IFERROR(FRACAS!$AM$5:$AM$9997,0)))
    ),"")</f>
        <v/>
      </c>
      <c r="LN349" s="308"/>
      <c r="LO349" s="276"/>
      <c r="LP349" s="276"/>
      <c r="LQ349" s="276"/>
      <c r="LR349" s="276"/>
      <c r="LS349" s="276"/>
      <c r="LT349" s="276"/>
      <c r="LU349" s="276"/>
      <c r="LV349" s="276"/>
      <c r="LW349" s="276"/>
      <c r="LX349" s="276"/>
      <c r="LY349" s="276"/>
      <c r="LZ349" s="276"/>
      <c r="MA349" s="276"/>
      <c r="MB349" s="276"/>
      <c r="MC349" s="276"/>
      <c r="MD349" s="276"/>
      <c r="ME349" s="276"/>
      <c r="MF349" s="276"/>
      <c r="MG349" s="276"/>
      <c r="MH349" s="276"/>
      <c r="MI349" s="276"/>
      <c r="MJ349" s="276"/>
      <c r="MK349" s="276"/>
      <c r="ML349" s="276"/>
      <c r="MM349" s="276"/>
      <c r="MN349" s="276"/>
      <c r="MO349" s="276"/>
      <c r="MP349" s="276"/>
      <c r="MQ349" s="276"/>
      <c r="MR349" s="276"/>
      <c r="MS349" s="276"/>
      <c r="MT349" s="276"/>
      <c r="MU349" s="276"/>
      <c r="MV349" s="276"/>
      <c r="MW349" s="276"/>
      <c r="MX349" s="276"/>
      <c r="MY349" s="276"/>
      <c r="MZ349" s="276"/>
      <c r="NA349" s="277"/>
      <c r="ND349" s="345">
        <f t="shared" si="33"/>
        <v>0</v>
      </c>
      <c r="NE349" s="346" t="str">
        <f t="shared" si="31"/>
        <v/>
      </c>
      <c r="NF349" s="347" t="str" cm="1">
        <f t="array" ref="NF349">IF($ND349=0,"",(IFERROR( (IFERROR($ND349/FRACAS!$AY$1*60,0) - SUMPRODUCT( (FRACAS!$K$5:$K$9999=NF$2) * IFERROR(FRACAS!$AN$5:$AN$9999,0) ) ) / IFERROR($ND349/FRACAS!$AY$1*60,0), 1 )))</f>
        <v/>
      </c>
      <c r="NG349" s="347" t="str" cm="1">
        <f t="array" ref="NG349">IF($ND349=0,"",(IFERROR( (IFERROR($ND349/FRACAS!$AY$1*60,0) - SUMPRODUCT( (FRACAS!$K$5:$K$9999=NG$2) * IFERROR(FRACAS!$AN$5:$AN$9999,0) ) ) / IFERROR($ND349/FRACAS!$AY$1*60,0), 1 )))</f>
        <v/>
      </c>
      <c r="NH349" s="347" t="str" cm="1">
        <f t="array" ref="NH349">IF($ND349=0,"",(IFERROR( (IFERROR($ND349/FRACAS!$AY$1*60,0) - SUMPRODUCT( (FRACAS!$K$5:$K$9999=NH$2) * IFERROR(FRACAS!$AN$5:$AN$9999,0) ) ) / IFERROR($ND349/FRACAS!$AY$1*60,0), 1 )))</f>
        <v/>
      </c>
      <c r="NI349" s="347" t="str" cm="1">
        <f t="array" ref="NI349">IF($ND349=0,"",(IFERROR( (IFERROR($ND349/FRACAS!$AY$1*60,0) - SUMPRODUCT( (FRACAS!$K$5:$K$9999=NI$2) * IFERROR(FRACAS!$AN$5:$AN$9999,0) ) ) / IFERROR($ND349/FRACAS!$AY$1*60,0), 1 )))</f>
        <v/>
      </c>
      <c r="NJ349" s="347" t="str" cm="1">
        <f t="array" ref="NJ349">IF($ND349=0,"",(IFERROR( (IFERROR($ND349/FRACAS!$AY$1*60,0) - SUMPRODUCT( (FRACAS!$K$5:$K$9999=NJ$2) * IFERROR(FRACAS!$AN$5:$AN$9999,0) ) ) / IFERROR($ND349/FRACAS!$AY$1*60,0), 1 )))</f>
        <v/>
      </c>
      <c r="NK349" s="347" t="str" cm="1">
        <f t="array" ref="NK349">IF($ND349=0,"",(IFERROR( (IFERROR($ND349/FRACAS!$AY$1*60,0) - SUMPRODUCT( (FRACAS!$K$5:$K$9999=NK$2) * IFERROR(FRACAS!$AN$5:$AN$9999,0) ) ) / IFERROR($ND349/FRACAS!$AY$1*60,0), 1 )))</f>
        <v/>
      </c>
      <c r="NL349" s="347" t="str" cm="1">
        <f t="array" ref="NL349">IF($ND349=0,"",(IFERROR( (IFERROR($ND349/FRACAS!$AY$1*60,0) - SUMPRODUCT( (FRACAS!$K$5:$K$9999=NL$2) * IFERROR(FRACAS!$AN$5:$AN$9999,0) ) ) / IFERROR($ND349/FRACAS!$AY$1*60,0), 1 )))</f>
        <v/>
      </c>
      <c r="NM349" s="347" t="str" cm="1">
        <f t="array" ref="NM349">IF($ND349=0,"",(IFERROR( (IFERROR($ND349/FRACAS!$AY$1*60,0) - SUMPRODUCT( (FRACAS!$K$5:$K$9999=NM$2) * IFERROR(FRACAS!$AN$5:$AN$9999,0) ) ) / IFERROR($ND349/FRACAS!$AY$1*60,0), 1 )))</f>
        <v/>
      </c>
      <c r="NN349" s="347" t="str" cm="1">
        <f t="array" ref="NN349">IF($ND349=0,"",(IFERROR( (IFERROR($ND349/FRACAS!$AY$1*60,0) - SUMPRODUCT( (FRACAS!$K$5:$K$9999=NN$2) * IFERROR(FRACAS!$AN$5:$AN$9999,0) ) ) / IFERROR($ND349/FRACAS!$AY$1*60,0), 1 )))</f>
        <v/>
      </c>
      <c r="NO349" s="347" t="str" cm="1">
        <f t="array" ref="NO349">IF($ND349=0,"",(IFERROR( (IFERROR($ND349/FRACAS!$AY$1*60,0) - SUMPRODUCT( (FRACAS!$K$5:$K$9999=NO$2) * IFERROR(FRACAS!$AN$5:$AN$9999,0) ) ) / IFERROR($ND349/FRACAS!$AY$1*60,0), 1 )))</f>
        <v/>
      </c>
      <c r="NP349" s="347" t="str" cm="1">
        <f t="array" ref="NP349">IF($ND349=0,"",(IFERROR( (IFERROR($ND349/FRACAS!$AY$1*60,0) - SUMPRODUCT( (FRACAS!$K$5:$K$9999=NP$2) * IFERROR(FRACAS!$AN$5:$AN$9999,0) ) ) / IFERROR($ND349/FRACAS!$AY$1*60,0), 1 )))</f>
        <v/>
      </c>
      <c r="NQ349" s="347" t="str" cm="1">
        <f t="array" ref="NQ349">IF($ND349=0,"",(IFERROR( (IFERROR($ND349/FRACAS!$AY$1*60,0) - SUMPRODUCT( (FRACAS!$K$5:$K$9999=NQ$2) * IFERROR(FRACAS!$AN$5:$AN$9999,0) ) ) / IFERROR($ND349/FRACAS!$AY$1*60,0), 1 )))</f>
        <v/>
      </c>
      <c r="NR349" s="347" t="str" cm="1">
        <f t="array" ref="NR349">IF($ND349=0,"",(IFERROR( (IFERROR($ND349/FRACAS!$AY$1*60,0) - SUMPRODUCT( (FRACAS!$K$5:$K$9999=NR$2) * IFERROR(FRACAS!$AN$5:$AN$9999,0) ) ) / IFERROR($ND349/FRACAS!$AY$1*60,0), 1 )))</f>
        <v/>
      </c>
      <c r="NS349" s="347" t="str" cm="1">
        <f t="array" ref="NS349">IF($ND349=0,"",(IFERROR( (IFERROR($ND349/FRACAS!$AY$1*60,0) - SUMPRODUCT( (FRACAS!$K$5:$K$9999=NS$2) * IFERROR(FRACAS!$AN$5:$AN$9999,0) ) ) / IFERROR($ND349/FRACAS!$AY$1*60,0), 1 )))</f>
        <v/>
      </c>
      <c r="NT349" s="347" t="str" cm="1">
        <f t="array" ref="NT349">IF($ND349=0,"",(IFERROR( (IFERROR($ND349/FRACAS!$AY$1*60,0) - SUMPRODUCT( (FRACAS!$K$5:$K$9999=NT$2) * IFERROR(FRACAS!$AN$5:$AN$9999,0) ) ) / IFERROR($ND349/FRACAS!$AY$1*60,0), 1 )))</f>
        <v/>
      </c>
      <c r="NU349" s="347" t="str" cm="1">
        <f t="array" ref="NU349">IF($ND349=0,"",(IFERROR( (IFERROR($ND349/FRACAS!$AY$1*60,0) - SUMPRODUCT( (FRACAS!$K$5:$K$9999=NU$2) * IFERROR(FRACAS!$AN$5:$AN$9999,0) ) ) / IFERROR($ND349/FRACAS!$AY$1*60,0), 1 )))</f>
        <v/>
      </c>
      <c r="NV349" s="347" t="str" cm="1">
        <f t="array" ref="NV349">IF($ND349=0,"",(IFERROR( (IFERROR($ND349/FRACAS!$AY$1*60,0) - SUMPRODUCT( (FRACAS!$K$5:$K$9999=NV$2) * IFERROR(FRACAS!$AN$5:$AN$9999,0) ) ) / IFERROR($ND349/FRACAS!$AY$1*60,0), 1 )))</f>
        <v/>
      </c>
      <c r="NW349" s="347" t="str" cm="1">
        <f t="array" ref="NW349">IF($ND349=0,"",(IFERROR( (IFERROR($ND349/FRACAS!$AY$1*60,0) - SUMPRODUCT( (FRACAS!$K$5:$K$9999=NW$2) * IFERROR(FRACAS!$AN$5:$AN$9999,0) ) ) / IFERROR($ND349/FRACAS!$AY$1*60,0), 1 )))</f>
        <v/>
      </c>
      <c r="NX349" s="347" t="str" cm="1">
        <f t="array" ref="NX349">IF($ND349=0,"",(IFERROR( (IFERROR($ND349/FRACAS!$AY$1*60,0) - SUMPRODUCT( (FRACAS!$K$5:$K$9999=NX$2) * IFERROR(FRACAS!$AN$5:$AN$9999,0) ) ) / IFERROR($ND349/FRACAS!$AY$1*60,0), 1 )))</f>
        <v/>
      </c>
      <c r="NY349" s="347" t="str" cm="1">
        <f t="array" ref="NY349">IF($ND349=0,"",(IFERROR( (IFERROR($ND349/FRACAS!$AY$1*60,0) - SUMPRODUCT( (FRACAS!$K$5:$K$9999=NY$2) * IFERROR(FRACAS!$AN$5:$AN$9999,0) ) ) / IFERROR($ND349/FRACAS!$AY$1*60,0), 1 )))</f>
        <v/>
      </c>
      <c r="NZ349" s="347" t="str" cm="1">
        <f t="array" ref="NZ349">IF($ND349=0,"",(IFERROR( (IFERROR($ND349/FRACAS!$AY$1*60,0) - SUMPRODUCT( (FRACAS!$K$5:$K$9999=NZ$2) * IFERROR(FRACAS!$AN$5:$AN$9999,0) ) ) / IFERROR($ND349/FRACAS!$AY$1*60,0), 1 )))</f>
        <v/>
      </c>
      <c r="OA349" s="347" t="str" cm="1">
        <f t="array" ref="OA349">IF($ND349=0,"",(IFERROR( (IFERROR($ND349/FRACAS!$AY$1*60,0) - SUMPRODUCT( (FRACAS!$K$5:$K$9999=OA$2) * IFERROR(FRACAS!$AN$5:$AN$9999,0) ) ) / IFERROR($ND349/FRACAS!$AY$1*60,0), 1 )))</f>
        <v/>
      </c>
      <c r="OB349" s="347" t="str" cm="1">
        <f t="array" ref="OB349">IF($ND349=0,"",(IFERROR( (IFERROR($ND349/FRACAS!$AY$1*60,0) - SUMPRODUCT( (FRACAS!$K$5:$K$9999=OB$2) * IFERROR(FRACAS!$AN$5:$AN$9999,0) ) ) / IFERROR($ND349/FRACAS!$AY$1*60,0), 1 )))</f>
        <v/>
      </c>
      <c r="OC349" s="347" t="str" cm="1">
        <f t="array" ref="OC349">IF($ND349=0,"",(IFERROR( (IFERROR($ND349/FRACAS!$AY$1*60,0) - SUMPRODUCT( (FRACAS!$K$5:$K$9999=OC$2) * IFERROR(FRACAS!$AN$5:$AN$9999,0) ) ) / IFERROR($ND349/FRACAS!$AY$1*60,0), 1 )))</f>
        <v/>
      </c>
      <c r="OD349" s="347" t="str" cm="1">
        <f t="array" ref="OD349">IF($ND349=0,"",(IFERROR( (IFERROR($ND349/FRACAS!$AY$1*60,0) - SUMPRODUCT( (FRACAS!$K$5:$K$9999=OD$2) * IFERROR(FRACAS!$AN$5:$AN$9999,0) ) ) / IFERROR($ND349/FRACAS!$AY$1*60,0), 1 )))</f>
        <v/>
      </c>
      <c r="OE349" s="347" t="str" cm="1">
        <f t="array" ref="OE349">IF($ND349=0,"",(IFERROR( (IFERROR($ND349/FRACAS!$AY$1*60,0) - SUMPRODUCT( (FRACAS!$K$5:$K$9999=OE$2) * IFERROR(FRACAS!$AN$5:$AN$9999,0) ) ) / IFERROR($ND349/FRACAS!$AY$1*60,0), 1 )))</f>
        <v/>
      </c>
      <c r="OF349" s="347" t="str" cm="1">
        <f t="array" ref="OF349">IF($ND349=0,"",(IFERROR( (IFERROR($ND349/FRACAS!$AY$1*60,0) - SUMPRODUCT( (FRACAS!$K$5:$K$9999=OF$2) * IFERROR(FRACAS!$AN$5:$AN$9999,0) ) ) / IFERROR($ND349/FRACAS!$AY$1*60,0), 1 )))</f>
        <v/>
      </c>
      <c r="OG349" s="347" t="str" cm="1">
        <f t="array" ref="OG349">IF($ND349=0,"",(IFERROR( (IFERROR($ND349/FRACAS!$AY$1*60,0) - SUMPRODUCT( (FRACAS!$K$5:$K$9999=OG$2) * IFERROR(FRACAS!$AN$5:$AN$9999,0) ) ) / IFERROR($ND349/FRACAS!$AY$1*60,0), 1 )))</f>
        <v/>
      </c>
      <c r="OH349" s="347" t="str" cm="1">
        <f t="array" ref="OH349">IF($ND349=0,"",(IFERROR( (IFERROR($ND349/FRACAS!$AY$1*60,0) - SUMPRODUCT( (FRACAS!$K$5:$K$9999=OH$2) * IFERROR(FRACAS!$AN$5:$AN$9999,0) ) ) / IFERROR($ND349/FRACAS!$AY$1*60,0), 1 )))</f>
        <v/>
      </c>
      <c r="OI349" s="347" t="str" cm="1">
        <f t="array" ref="OI349">IF($ND349=0,"",(IFERROR( (IFERROR($ND349/FRACAS!$AY$1*60,0) - SUMPRODUCT( (FRACAS!$K$5:$K$9999=OI$2) * IFERROR(FRACAS!$AN$5:$AN$9999,0) ) ) / IFERROR($ND349/FRACAS!$AY$1*60,0), 1 )))</f>
        <v/>
      </c>
      <c r="OJ349" s="347" t="str" cm="1">
        <f t="array" ref="OJ349">IF($ND349=0,"",(IFERROR( (IFERROR($ND349/FRACAS!$AY$1*60,0) - SUMPRODUCT( (FRACAS!$K$5:$K$9999=OJ$2) * IFERROR(FRACAS!$AN$5:$AN$9999,0) ) ) / IFERROR($ND349/FRACAS!$AY$1*60,0), 1 )))</f>
        <v/>
      </c>
      <c r="OK349" s="347" t="str" cm="1">
        <f t="array" ref="OK349">IF($ND349=0,"",(IFERROR( (IFERROR($ND349/FRACAS!$AY$1*60,0) - SUMPRODUCT( (FRACAS!$K$5:$K$9999=OK$2) * IFERROR(FRACAS!$AN$5:$AN$9999,0) ) ) / IFERROR($ND349/FRACAS!$AY$1*60,0), 1 )))</f>
        <v/>
      </c>
      <c r="OL349" s="347" t="str" cm="1">
        <f t="array" ref="OL349">IF($ND349=0,"",(IFERROR( (IFERROR($ND349/FRACAS!$AY$1*60,0) - SUMPRODUCT( (FRACAS!$K$5:$K$9999=OL$2) * IFERROR(FRACAS!$AN$5:$AN$9999,0) ) ) / IFERROR($ND349/FRACAS!$AY$1*60,0), 1 )))</f>
        <v/>
      </c>
      <c r="OM349" s="347" t="str" cm="1">
        <f t="array" ref="OM349">IF($ND349=0,"",(IFERROR( (IFERROR($ND349/FRACAS!$AY$1*60,0) - SUMPRODUCT( (FRACAS!$K$5:$K$9999=OM$2) * IFERROR(FRACAS!$AN$5:$AN$9999,0) ) ) / IFERROR($ND349/FRACAS!$AY$1*60,0), 1 )))</f>
        <v/>
      </c>
      <c r="ON349" s="347" t="str" cm="1">
        <f t="array" ref="ON349">IF($ND349=0,"",(IFERROR( (IFERROR($ND349/FRACAS!$AY$1*60,0) - SUMPRODUCT( (FRACAS!$K$5:$K$9999=ON$2) * IFERROR(FRACAS!$AN$5:$AN$9999,0) ) ) / IFERROR($ND349/FRACAS!$AY$1*60,0), 1 )))</f>
        <v/>
      </c>
    </row>
    <row r="350" spans="2:404" ht="15" customHeight="1">
      <c r="B350" s="301" t="s">
        <v>248</v>
      </c>
      <c r="C350" s="302">
        <v>47676</v>
      </c>
      <c r="D350" s="279"/>
      <c r="E350" s="279"/>
      <c r="F350" s="279"/>
      <c r="G350" s="279"/>
      <c r="H350" s="279"/>
      <c r="I350" s="279"/>
      <c r="J350" s="279"/>
      <c r="K350" s="279"/>
      <c r="L350" s="279"/>
      <c r="M350" s="280"/>
      <c r="N350" s="305"/>
      <c r="O350" s="279"/>
      <c r="P350" s="279"/>
      <c r="Q350" s="279"/>
      <c r="R350" s="279"/>
      <c r="S350" s="279"/>
      <c r="T350" s="279"/>
      <c r="U350" s="279"/>
      <c r="V350" s="279"/>
      <c r="W350" s="279"/>
      <c r="X350" s="279"/>
      <c r="Y350" s="279"/>
      <c r="Z350" s="279"/>
      <c r="AA350" s="279"/>
      <c r="AB350" s="279"/>
      <c r="AC350" s="279"/>
      <c r="AD350" s="279"/>
      <c r="AE350" s="279"/>
      <c r="AF350" s="279"/>
      <c r="AG350" s="279"/>
      <c r="AH350" s="279"/>
      <c r="AI350" s="279"/>
      <c r="AJ350" s="279"/>
      <c r="AK350" s="279"/>
      <c r="AL350" s="279"/>
      <c r="AM350" s="279"/>
      <c r="AN350" s="279"/>
      <c r="AO350" s="279"/>
      <c r="AP350" s="279"/>
      <c r="AQ350" s="279"/>
      <c r="AR350" s="279"/>
      <c r="AS350" s="279"/>
      <c r="AT350" s="279"/>
      <c r="AU350" s="279"/>
      <c r="AV350" s="279"/>
      <c r="AW350" s="279"/>
      <c r="AX350" s="279"/>
      <c r="AY350" s="279"/>
      <c r="AZ350" s="279"/>
      <c r="BA350" s="280"/>
      <c r="BB350" s="266"/>
      <c r="BD350" s="352"/>
      <c r="BE350" s="352"/>
      <c r="BF350" s="352"/>
      <c r="BG350" s="352"/>
      <c r="BH350" s="352"/>
      <c r="BI350" s="352"/>
      <c r="BJ350" s="352"/>
      <c r="BK350" s="352"/>
      <c r="BL350" s="352"/>
      <c r="BM350" s="352"/>
      <c r="BN350" s="352"/>
      <c r="BO350" s="352"/>
      <c r="BP350" s="352"/>
      <c r="BQ350" s="352"/>
      <c r="BR350" s="352"/>
      <c r="BS350" s="352"/>
      <c r="BT350" s="352"/>
      <c r="BU350" s="352"/>
      <c r="BV350" s="352"/>
      <c r="BW350" s="352"/>
      <c r="BX350" s="352"/>
      <c r="BY350" s="352"/>
      <c r="BZ350" s="352"/>
      <c r="CA350" s="352"/>
      <c r="CB350" s="352"/>
      <c r="CC350" s="352"/>
      <c r="CD350" s="352"/>
      <c r="CE350" s="352"/>
      <c r="CF350" s="352"/>
      <c r="CG350" s="352"/>
      <c r="CH350" s="352"/>
      <c r="CI350" s="352"/>
      <c r="CJ350" s="352"/>
      <c r="CK350" s="352"/>
      <c r="CL350" s="352"/>
      <c r="CM350" s="352"/>
      <c r="CN350" s="352"/>
      <c r="CO350" s="352"/>
      <c r="CP350" s="352"/>
      <c r="CQ350" s="352"/>
      <c r="CR350" s="352"/>
      <c r="CS350" s="352"/>
      <c r="CT350" s="352"/>
      <c r="CU350" s="352"/>
      <c r="CV350" s="352"/>
      <c r="CW350" s="352"/>
      <c r="CX350" s="352"/>
      <c r="CY350" s="352"/>
      <c r="CZ350" s="352"/>
      <c r="DA350" s="352"/>
      <c r="DC350" s="266">
        <f t="shared" si="29"/>
        <v>0</v>
      </c>
      <c r="DD350" s="302" t="str">
        <f t="shared" si="30"/>
        <v/>
      </c>
      <c r="DE350" s="328" t="str">
        <f>IF(D350&gt; 0,(COUNTIFS(FRACAS!$B$5:$B$9997, D$4, FRACAS!$D$5:$D$9997, "&lt;="&amp;D350)), "" )</f>
        <v/>
      </c>
      <c r="DF350" s="282" t="str">
        <f>IF(E350&gt; 0,(COUNTIFS(FRACAS!$B$5:$B$9997, E$4, FRACAS!$D$5:$D$9997, "&lt;="&amp;E350)), "" )</f>
        <v/>
      </c>
      <c r="DG350" s="282" t="str">
        <f>IF(F350&gt; 0,(COUNTIFS(FRACAS!$B$5:$B$9997, F$4, FRACAS!$D$5:$D$9997, "&lt;="&amp;F350)), "" )</f>
        <v/>
      </c>
      <c r="DH350" s="282" t="str">
        <f>IF(G350&gt; 0,(COUNTIFS(FRACAS!$B$5:$B$9997, G$4, FRACAS!$D$5:$D$9997, "&lt;="&amp;G350)), "" )</f>
        <v/>
      </c>
      <c r="DI350" s="282" t="str">
        <f>IF(H350&gt; 0,(COUNTIFS(FRACAS!$B$5:$B$9997, H$4, FRACAS!$D$5:$D$9997, "&lt;="&amp;H350)), "" )</f>
        <v/>
      </c>
      <c r="DJ350" s="282" t="str">
        <f>IF(I350&gt; 0,(COUNTIFS(FRACAS!$B$5:$B$9997, I$4, FRACAS!$D$5:$D$9997, "&lt;="&amp;I350)), "" )</f>
        <v/>
      </c>
      <c r="DK350" s="282" t="str">
        <f>IF(J350&gt; 0,(COUNTIFS(FRACAS!$B$5:$B$9997, J$4, FRACAS!$D$5:$D$9997, "&lt;="&amp;J350)), "" )</f>
        <v/>
      </c>
      <c r="DL350" s="282" t="str">
        <f>IF(K350&gt; 0,(COUNTIFS(FRACAS!$B$5:$B$9997, K$4, FRACAS!$D$5:$D$9997, "&lt;="&amp;K350)), "" )</f>
        <v/>
      </c>
      <c r="DM350" s="282" t="str">
        <f>IF(L350&gt; 0,(COUNTIFS(FRACAS!$B$5:$B$9997, L$4, FRACAS!$D$5:$D$9997, "&lt;="&amp;L350)), "" )</f>
        <v/>
      </c>
      <c r="DN350" s="282" t="str">
        <f>IF(M350&gt; 0,(COUNTIFS(FRACAS!$B$5:$B$9997, M$4, FRACAS!$D$5:$D$9997, "&lt;="&amp;M350)), "" )</f>
        <v/>
      </c>
      <c r="DO350" s="308"/>
      <c r="DP350" s="276"/>
      <c r="DQ350" s="276"/>
      <c r="DR350" s="276"/>
      <c r="DS350" s="276"/>
      <c r="DT350" s="276"/>
      <c r="DU350" s="276"/>
      <c r="DV350" s="276"/>
      <c r="DW350" s="276"/>
      <c r="DX350" s="276"/>
      <c r="DY350" s="276"/>
      <c r="DZ350" s="276"/>
      <c r="EA350" s="276"/>
      <c r="EB350" s="276"/>
      <c r="EC350" s="276"/>
      <c r="ED350" s="276"/>
      <c r="EE350" s="276"/>
      <c r="EF350" s="276"/>
      <c r="EG350" s="276"/>
      <c r="EH350" s="276"/>
      <c r="EI350" s="276"/>
      <c r="EJ350" s="276"/>
      <c r="EK350" s="276"/>
      <c r="EL350" s="276"/>
      <c r="EM350" s="276"/>
      <c r="EN350" s="276"/>
      <c r="EO350" s="276"/>
      <c r="EP350" s="276"/>
      <c r="EQ350" s="276"/>
      <c r="ER350" s="276"/>
      <c r="ES350" s="276"/>
      <c r="ET350" s="276"/>
      <c r="EU350" s="276"/>
      <c r="EV350" s="276"/>
      <c r="EW350" s="276"/>
      <c r="EX350" s="276"/>
      <c r="EY350" s="276"/>
      <c r="EZ350" s="276"/>
      <c r="FA350" s="276"/>
      <c r="FB350" s="277"/>
      <c r="JN350" s="310"/>
      <c r="JO350" s="309"/>
      <c r="JP350" s="309"/>
      <c r="JQ350" s="309"/>
      <c r="JR350" s="309"/>
      <c r="JS350" s="309"/>
      <c r="JT350" s="309"/>
      <c r="JU350" s="309"/>
      <c r="JV350" s="309"/>
      <c r="JW350" s="309"/>
      <c r="JX350" s="309"/>
      <c r="JY350" s="309"/>
      <c r="JZ350" s="309"/>
      <c r="KA350" s="309"/>
      <c r="KB350" s="309"/>
      <c r="KC350" s="309"/>
      <c r="KD350" s="309"/>
      <c r="KE350" s="309"/>
      <c r="KF350" s="309"/>
      <c r="KG350" s="309"/>
      <c r="KH350" s="309"/>
      <c r="KI350" s="309"/>
      <c r="KJ350" s="309"/>
      <c r="KK350" s="309"/>
      <c r="KL350" s="309"/>
      <c r="KM350" s="309"/>
      <c r="KN350" s="309"/>
      <c r="KO350" s="309"/>
      <c r="KP350" s="309"/>
      <c r="KQ350" s="309"/>
      <c r="KR350" s="309"/>
      <c r="KS350" s="309"/>
      <c r="KT350" s="309"/>
      <c r="KU350" s="309"/>
      <c r="KV350" s="309"/>
      <c r="KW350" s="309"/>
      <c r="KX350" s="309"/>
      <c r="KY350" s="309"/>
      <c r="KZ350" s="309"/>
      <c r="LA350" s="309"/>
      <c r="LC350" s="302" t="str">
        <f t="shared" si="32"/>
        <v/>
      </c>
      <c r="LD350" s="354" t="str" cm="1">
        <f t="array" ref="LD350">IFERROR(
    (((D350/FRACAS!$AY$1)*60))
    /
    (((D350/FRACAS!$AY$1)*60) + SUMPRODUCT((FRACAS!$B$5:$B$9997=D$4)*(FRACAS!$D$5:$D$9997&lt;=D350)*(IFERROR(FRACAS!$AM$5:$AM$9997,0)))
    ),"")</f>
        <v/>
      </c>
      <c r="LE350" s="354" t="str" cm="1">
        <f t="array" ref="LE350">IFERROR(
    (((E350/FRACAS!$AY$1)*60))
    /
    (((E350/FRACAS!$AY$1)*60) + SUMPRODUCT((FRACAS!$B$5:$B$9997=E$4)*(FRACAS!$D$5:$D$9997&lt;=E350)*(IFERROR(FRACAS!$AM$5:$AM$9997,0)))
    ),"")</f>
        <v/>
      </c>
      <c r="LF350" s="354" t="str" cm="1">
        <f t="array" ref="LF350">IFERROR(
    (((F350/FRACAS!$AY$1)*60))
    /
    (((F350/FRACAS!$AY$1)*60) + SUMPRODUCT((FRACAS!$B$5:$B$9997=F$4)*(FRACAS!$D$5:$D$9997&lt;=F350)*(IFERROR(FRACAS!$AM$5:$AM$9997,0)))
    ),"")</f>
        <v/>
      </c>
      <c r="LG350" s="354" t="str" cm="1">
        <f t="array" ref="LG350">IFERROR(
    (((G350/FRACAS!$AY$1)*60))
    /
    (((G350/FRACAS!$AY$1)*60) + SUMPRODUCT((FRACAS!$B$5:$B$9997=G$4)*(FRACAS!$D$5:$D$9997&lt;=G350)*(IFERROR(FRACAS!$AM$5:$AM$9997,0)))
    ),"")</f>
        <v/>
      </c>
      <c r="LH350" s="354" t="str" cm="1">
        <f t="array" ref="LH350">IFERROR(
    (((H350/FRACAS!$AY$1)*60))
    /
    (((H350/FRACAS!$AY$1)*60) + SUMPRODUCT((FRACAS!$B$5:$B$9997=H$4)*(FRACAS!$D$5:$D$9997&lt;=H350)*(IFERROR(FRACAS!$AM$5:$AM$9997,0)))
    ),"")</f>
        <v/>
      </c>
      <c r="LI350" s="354" t="str" cm="1">
        <f t="array" ref="LI350">IFERROR(
    (((I350/FRACAS!$AY$1)*60))
    /
    (((I350/FRACAS!$AY$1)*60) + SUMPRODUCT((FRACAS!$B$5:$B$9997=I$4)*(FRACAS!$D$5:$D$9997&lt;=I350)*(IFERROR(FRACAS!$AM$5:$AM$9997,0)))
    ),"")</f>
        <v/>
      </c>
      <c r="LJ350" s="354" t="str" cm="1">
        <f t="array" ref="LJ350">IFERROR(
    (((J350/FRACAS!$AY$1)*60))
    /
    (((J350/FRACAS!$AY$1)*60) + SUMPRODUCT((FRACAS!$B$5:$B$9997=J$4)*(FRACAS!$D$5:$D$9997&lt;=J350)*(IFERROR(FRACAS!$AM$5:$AM$9997,0)))
    ),"")</f>
        <v/>
      </c>
      <c r="LK350" s="354" t="str" cm="1">
        <f t="array" ref="LK350">IFERROR(
    (((K350/FRACAS!$AY$1)*60))
    /
    (((K350/FRACAS!$AY$1)*60) + SUMPRODUCT((FRACAS!$B$5:$B$9997=K$4)*(FRACAS!$D$5:$D$9997&lt;=K350)*(IFERROR(FRACAS!$AM$5:$AM$9997,0)))
    ),"")</f>
        <v/>
      </c>
      <c r="LL350" s="354" t="str" cm="1">
        <f t="array" ref="LL350">IFERROR(
    (((L350/FRACAS!$AY$1)*60))
    /
    (((L350/FRACAS!$AY$1)*60) + SUMPRODUCT((FRACAS!$B$5:$B$9997=L$4)*(FRACAS!$D$5:$D$9997&lt;=L350)*(IFERROR(FRACAS!$AM$5:$AM$9997,0)))
    ),"")</f>
        <v/>
      </c>
      <c r="LM350" s="354" t="str" cm="1">
        <f t="array" ref="LM350">IFERROR(
    (((M350/FRACAS!$AY$1)*60))
    /
    (((M350/FRACAS!$AY$1)*60) + SUMPRODUCT((FRACAS!$B$5:$B$9997=M$4)*(FRACAS!$D$5:$D$9997&lt;=M350)*(IFERROR(FRACAS!$AM$5:$AM$9997,0)))
    ),"")</f>
        <v/>
      </c>
      <c r="LN350" s="308"/>
      <c r="LO350" s="276"/>
      <c r="LP350" s="276"/>
      <c r="LQ350" s="276"/>
      <c r="LR350" s="276"/>
      <c r="LS350" s="276"/>
      <c r="LT350" s="276"/>
      <c r="LU350" s="276"/>
      <c r="LV350" s="276"/>
      <c r="LW350" s="276"/>
      <c r="LX350" s="276"/>
      <c r="LY350" s="276"/>
      <c r="LZ350" s="276"/>
      <c r="MA350" s="276"/>
      <c r="MB350" s="276"/>
      <c r="MC350" s="276"/>
      <c r="MD350" s="276"/>
      <c r="ME350" s="276"/>
      <c r="MF350" s="276"/>
      <c r="MG350" s="276"/>
      <c r="MH350" s="276"/>
      <c r="MI350" s="276"/>
      <c r="MJ350" s="276"/>
      <c r="MK350" s="276"/>
      <c r="ML350" s="276"/>
      <c r="MM350" s="276"/>
      <c r="MN350" s="276"/>
      <c r="MO350" s="276"/>
      <c r="MP350" s="276"/>
      <c r="MQ350" s="276"/>
      <c r="MR350" s="276"/>
      <c r="MS350" s="276"/>
      <c r="MT350" s="276"/>
      <c r="MU350" s="276"/>
      <c r="MV350" s="276"/>
      <c r="MW350" s="276"/>
      <c r="MX350" s="276"/>
      <c r="MY350" s="276"/>
      <c r="MZ350" s="276"/>
      <c r="NA350" s="277"/>
      <c r="ND350" s="345">
        <f t="shared" si="33"/>
        <v>0</v>
      </c>
      <c r="NE350" s="346" t="str">
        <f t="shared" si="31"/>
        <v/>
      </c>
      <c r="NF350" s="347" t="str" cm="1">
        <f t="array" ref="NF350">IF($ND350=0,"",(IFERROR( (IFERROR($ND350/FRACAS!$AY$1*60,0) - SUMPRODUCT( (FRACAS!$K$5:$K$9999=NF$2) * IFERROR(FRACAS!$AN$5:$AN$9999,0) ) ) / IFERROR($ND350/FRACAS!$AY$1*60,0), 1 )))</f>
        <v/>
      </c>
      <c r="NG350" s="347" t="str" cm="1">
        <f t="array" ref="NG350">IF($ND350=0,"",(IFERROR( (IFERROR($ND350/FRACAS!$AY$1*60,0) - SUMPRODUCT( (FRACAS!$K$5:$K$9999=NG$2) * IFERROR(FRACAS!$AN$5:$AN$9999,0) ) ) / IFERROR($ND350/FRACAS!$AY$1*60,0), 1 )))</f>
        <v/>
      </c>
      <c r="NH350" s="347" t="str" cm="1">
        <f t="array" ref="NH350">IF($ND350=0,"",(IFERROR( (IFERROR($ND350/FRACAS!$AY$1*60,0) - SUMPRODUCT( (FRACAS!$K$5:$K$9999=NH$2) * IFERROR(FRACAS!$AN$5:$AN$9999,0) ) ) / IFERROR($ND350/FRACAS!$AY$1*60,0), 1 )))</f>
        <v/>
      </c>
      <c r="NI350" s="347" t="str" cm="1">
        <f t="array" ref="NI350">IF($ND350=0,"",(IFERROR( (IFERROR($ND350/FRACAS!$AY$1*60,0) - SUMPRODUCT( (FRACAS!$K$5:$K$9999=NI$2) * IFERROR(FRACAS!$AN$5:$AN$9999,0) ) ) / IFERROR($ND350/FRACAS!$AY$1*60,0), 1 )))</f>
        <v/>
      </c>
      <c r="NJ350" s="347" t="str" cm="1">
        <f t="array" ref="NJ350">IF($ND350=0,"",(IFERROR( (IFERROR($ND350/FRACAS!$AY$1*60,0) - SUMPRODUCT( (FRACAS!$K$5:$K$9999=NJ$2) * IFERROR(FRACAS!$AN$5:$AN$9999,0) ) ) / IFERROR($ND350/FRACAS!$AY$1*60,0), 1 )))</f>
        <v/>
      </c>
      <c r="NK350" s="347" t="str" cm="1">
        <f t="array" ref="NK350">IF($ND350=0,"",(IFERROR( (IFERROR($ND350/FRACAS!$AY$1*60,0) - SUMPRODUCT( (FRACAS!$K$5:$K$9999=NK$2) * IFERROR(FRACAS!$AN$5:$AN$9999,0) ) ) / IFERROR($ND350/FRACAS!$AY$1*60,0), 1 )))</f>
        <v/>
      </c>
      <c r="NL350" s="347" t="str" cm="1">
        <f t="array" ref="NL350">IF($ND350=0,"",(IFERROR( (IFERROR($ND350/FRACAS!$AY$1*60,0) - SUMPRODUCT( (FRACAS!$K$5:$K$9999=NL$2) * IFERROR(FRACAS!$AN$5:$AN$9999,0) ) ) / IFERROR($ND350/FRACAS!$AY$1*60,0), 1 )))</f>
        <v/>
      </c>
      <c r="NM350" s="347" t="str" cm="1">
        <f t="array" ref="NM350">IF($ND350=0,"",(IFERROR( (IFERROR($ND350/FRACAS!$AY$1*60,0) - SUMPRODUCT( (FRACAS!$K$5:$K$9999=NM$2) * IFERROR(FRACAS!$AN$5:$AN$9999,0) ) ) / IFERROR($ND350/FRACAS!$AY$1*60,0), 1 )))</f>
        <v/>
      </c>
      <c r="NN350" s="347" t="str" cm="1">
        <f t="array" ref="NN350">IF($ND350=0,"",(IFERROR( (IFERROR($ND350/FRACAS!$AY$1*60,0) - SUMPRODUCT( (FRACAS!$K$5:$K$9999=NN$2) * IFERROR(FRACAS!$AN$5:$AN$9999,0) ) ) / IFERROR($ND350/FRACAS!$AY$1*60,0), 1 )))</f>
        <v/>
      </c>
      <c r="NO350" s="347" t="str" cm="1">
        <f t="array" ref="NO350">IF($ND350=0,"",(IFERROR( (IFERROR($ND350/FRACAS!$AY$1*60,0) - SUMPRODUCT( (FRACAS!$K$5:$K$9999=NO$2) * IFERROR(FRACAS!$AN$5:$AN$9999,0) ) ) / IFERROR($ND350/FRACAS!$AY$1*60,0), 1 )))</f>
        <v/>
      </c>
      <c r="NP350" s="347" t="str" cm="1">
        <f t="array" ref="NP350">IF($ND350=0,"",(IFERROR( (IFERROR($ND350/FRACAS!$AY$1*60,0) - SUMPRODUCT( (FRACAS!$K$5:$K$9999=NP$2) * IFERROR(FRACAS!$AN$5:$AN$9999,0) ) ) / IFERROR($ND350/FRACAS!$AY$1*60,0), 1 )))</f>
        <v/>
      </c>
      <c r="NQ350" s="347" t="str" cm="1">
        <f t="array" ref="NQ350">IF($ND350=0,"",(IFERROR( (IFERROR($ND350/FRACAS!$AY$1*60,0) - SUMPRODUCT( (FRACAS!$K$5:$K$9999=NQ$2) * IFERROR(FRACAS!$AN$5:$AN$9999,0) ) ) / IFERROR($ND350/FRACAS!$AY$1*60,0), 1 )))</f>
        <v/>
      </c>
      <c r="NR350" s="347" t="str" cm="1">
        <f t="array" ref="NR350">IF($ND350=0,"",(IFERROR( (IFERROR($ND350/FRACAS!$AY$1*60,0) - SUMPRODUCT( (FRACAS!$K$5:$K$9999=NR$2) * IFERROR(FRACAS!$AN$5:$AN$9999,0) ) ) / IFERROR($ND350/FRACAS!$AY$1*60,0), 1 )))</f>
        <v/>
      </c>
      <c r="NS350" s="347" t="str" cm="1">
        <f t="array" ref="NS350">IF($ND350=0,"",(IFERROR( (IFERROR($ND350/FRACAS!$AY$1*60,0) - SUMPRODUCT( (FRACAS!$K$5:$K$9999=NS$2) * IFERROR(FRACAS!$AN$5:$AN$9999,0) ) ) / IFERROR($ND350/FRACAS!$AY$1*60,0), 1 )))</f>
        <v/>
      </c>
      <c r="NT350" s="347" t="str" cm="1">
        <f t="array" ref="NT350">IF($ND350=0,"",(IFERROR( (IFERROR($ND350/FRACAS!$AY$1*60,0) - SUMPRODUCT( (FRACAS!$K$5:$K$9999=NT$2) * IFERROR(FRACAS!$AN$5:$AN$9999,0) ) ) / IFERROR($ND350/FRACAS!$AY$1*60,0), 1 )))</f>
        <v/>
      </c>
      <c r="NU350" s="347" t="str" cm="1">
        <f t="array" ref="NU350">IF($ND350=0,"",(IFERROR( (IFERROR($ND350/FRACAS!$AY$1*60,0) - SUMPRODUCT( (FRACAS!$K$5:$K$9999=NU$2) * IFERROR(FRACAS!$AN$5:$AN$9999,0) ) ) / IFERROR($ND350/FRACAS!$AY$1*60,0), 1 )))</f>
        <v/>
      </c>
      <c r="NV350" s="347" t="str" cm="1">
        <f t="array" ref="NV350">IF($ND350=0,"",(IFERROR( (IFERROR($ND350/FRACAS!$AY$1*60,0) - SUMPRODUCT( (FRACAS!$K$5:$K$9999=NV$2) * IFERROR(FRACAS!$AN$5:$AN$9999,0) ) ) / IFERROR($ND350/FRACAS!$AY$1*60,0), 1 )))</f>
        <v/>
      </c>
      <c r="NW350" s="347" t="str" cm="1">
        <f t="array" ref="NW350">IF($ND350=0,"",(IFERROR( (IFERROR($ND350/FRACAS!$AY$1*60,0) - SUMPRODUCT( (FRACAS!$K$5:$K$9999=NW$2) * IFERROR(FRACAS!$AN$5:$AN$9999,0) ) ) / IFERROR($ND350/FRACAS!$AY$1*60,0), 1 )))</f>
        <v/>
      </c>
      <c r="NX350" s="347" t="str" cm="1">
        <f t="array" ref="NX350">IF($ND350=0,"",(IFERROR( (IFERROR($ND350/FRACAS!$AY$1*60,0) - SUMPRODUCT( (FRACAS!$K$5:$K$9999=NX$2) * IFERROR(FRACAS!$AN$5:$AN$9999,0) ) ) / IFERROR($ND350/FRACAS!$AY$1*60,0), 1 )))</f>
        <v/>
      </c>
      <c r="NY350" s="347" t="str" cm="1">
        <f t="array" ref="NY350">IF($ND350=0,"",(IFERROR( (IFERROR($ND350/FRACAS!$AY$1*60,0) - SUMPRODUCT( (FRACAS!$K$5:$K$9999=NY$2) * IFERROR(FRACAS!$AN$5:$AN$9999,0) ) ) / IFERROR($ND350/FRACAS!$AY$1*60,0), 1 )))</f>
        <v/>
      </c>
      <c r="NZ350" s="347" t="str" cm="1">
        <f t="array" ref="NZ350">IF($ND350=0,"",(IFERROR( (IFERROR($ND350/FRACAS!$AY$1*60,0) - SUMPRODUCT( (FRACAS!$K$5:$K$9999=NZ$2) * IFERROR(FRACAS!$AN$5:$AN$9999,0) ) ) / IFERROR($ND350/FRACAS!$AY$1*60,0), 1 )))</f>
        <v/>
      </c>
      <c r="OA350" s="347" t="str" cm="1">
        <f t="array" ref="OA350">IF($ND350=0,"",(IFERROR( (IFERROR($ND350/FRACAS!$AY$1*60,0) - SUMPRODUCT( (FRACAS!$K$5:$K$9999=OA$2) * IFERROR(FRACAS!$AN$5:$AN$9999,0) ) ) / IFERROR($ND350/FRACAS!$AY$1*60,0), 1 )))</f>
        <v/>
      </c>
      <c r="OB350" s="347" t="str" cm="1">
        <f t="array" ref="OB350">IF($ND350=0,"",(IFERROR( (IFERROR($ND350/FRACAS!$AY$1*60,0) - SUMPRODUCT( (FRACAS!$K$5:$K$9999=OB$2) * IFERROR(FRACAS!$AN$5:$AN$9999,0) ) ) / IFERROR($ND350/FRACAS!$AY$1*60,0), 1 )))</f>
        <v/>
      </c>
      <c r="OC350" s="347" t="str" cm="1">
        <f t="array" ref="OC350">IF($ND350=0,"",(IFERROR( (IFERROR($ND350/FRACAS!$AY$1*60,0) - SUMPRODUCT( (FRACAS!$K$5:$K$9999=OC$2) * IFERROR(FRACAS!$AN$5:$AN$9999,0) ) ) / IFERROR($ND350/FRACAS!$AY$1*60,0), 1 )))</f>
        <v/>
      </c>
      <c r="OD350" s="347" t="str" cm="1">
        <f t="array" ref="OD350">IF($ND350=0,"",(IFERROR( (IFERROR($ND350/FRACAS!$AY$1*60,0) - SUMPRODUCT( (FRACAS!$K$5:$K$9999=OD$2) * IFERROR(FRACAS!$AN$5:$AN$9999,0) ) ) / IFERROR($ND350/FRACAS!$AY$1*60,0), 1 )))</f>
        <v/>
      </c>
      <c r="OE350" s="347" t="str" cm="1">
        <f t="array" ref="OE350">IF($ND350=0,"",(IFERROR( (IFERROR($ND350/FRACAS!$AY$1*60,0) - SUMPRODUCT( (FRACAS!$K$5:$K$9999=OE$2) * IFERROR(FRACAS!$AN$5:$AN$9999,0) ) ) / IFERROR($ND350/FRACAS!$AY$1*60,0), 1 )))</f>
        <v/>
      </c>
      <c r="OF350" s="347" t="str" cm="1">
        <f t="array" ref="OF350">IF($ND350=0,"",(IFERROR( (IFERROR($ND350/FRACAS!$AY$1*60,0) - SUMPRODUCT( (FRACAS!$K$5:$K$9999=OF$2) * IFERROR(FRACAS!$AN$5:$AN$9999,0) ) ) / IFERROR($ND350/FRACAS!$AY$1*60,0), 1 )))</f>
        <v/>
      </c>
      <c r="OG350" s="347" t="str" cm="1">
        <f t="array" ref="OG350">IF($ND350=0,"",(IFERROR( (IFERROR($ND350/FRACAS!$AY$1*60,0) - SUMPRODUCT( (FRACAS!$K$5:$K$9999=OG$2) * IFERROR(FRACAS!$AN$5:$AN$9999,0) ) ) / IFERROR($ND350/FRACAS!$AY$1*60,0), 1 )))</f>
        <v/>
      </c>
      <c r="OH350" s="347" t="str" cm="1">
        <f t="array" ref="OH350">IF($ND350=0,"",(IFERROR( (IFERROR($ND350/FRACAS!$AY$1*60,0) - SUMPRODUCT( (FRACAS!$K$5:$K$9999=OH$2) * IFERROR(FRACAS!$AN$5:$AN$9999,0) ) ) / IFERROR($ND350/FRACAS!$AY$1*60,0), 1 )))</f>
        <v/>
      </c>
      <c r="OI350" s="347" t="str" cm="1">
        <f t="array" ref="OI350">IF($ND350=0,"",(IFERROR( (IFERROR($ND350/FRACAS!$AY$1*60,0) - SUMPRODUCT( (FRACAS!$K$5:$K$9999=OI$2) * IFERROR(FRACAS!$AN$5:$AN$9999,0) ) ) / IFERROR($ND350/FRACAS!$AY$1*60,0), 1 )))</f>
        <v/>
      </c>
      <c r="OJ350" s="347" t="str" cm="1">
        <f t="array" ref="OJ350">IF($ND350=0,"",(IFERROR( (IFERROR($ND350/FRACAS!$AY$1*60,0) - SUMPRODUCT( (FRACAS!$K$5:$K$9999=OJ$2) * IFERROR(FRACAS!$AN$5:$AN$9999,0) ) ) / IFERROR($ND350/FRACAS!$AY$1*60,0), 1 )))</f>
        <v/>
      </c>
      <c r="OK350" s="347" t="str" cm="1">
        <f t="array" ref="OK350">IF($ND350=0,"",(IFERROR( (IFERROR($ND350/FRACAS!$AY$1*60,0) - SUMPRODUCT( (FRACAS!$K$5:$K$9999=OK$2) * IFERROR(FRACAS!$AN$5:$AN$9999,0) ) ) / IFERROR($ND350/FRACAS!$AY$1*60,0), 1 )))</f>
        <v/>
      </c>
      <c r="OL350" s="347" t="str" cm="1">
        <f t="array" ref="OL350">IF($ND350=0,"",(IFERROR( (IFERROR($ND350/FRACAS!$AY$1*60,0) - SUMPRODUCT( (FRACAS!$K$5:$K$9999=OL$2) * IFERROR(FRACAS!$AN$5:$AN$9999,0) ) ) / IFERROR($ND350/FRACAS!$AY$1*60,0), 1 )))</f>
        <v/>
      </c>
      <c r="OM350" s="347" t="str" cm="1">
        <f t="array" ref="OM350">IF($ND350=0,"",(IFERROR( (IFERROR($ND350/FRACAS!$AY$1*60,0) - SUMPRODUCT( (FRACAS!$K$5:$K$9999=OM$2) * IFERROR(FRACAS!$AN$5:$AN$9999,0) ) ) / IFERROR($ND350/FRACAS!$AY$1*60,0), 1 )))</f>
        <v/>
      </c>
      <c r="ON350" s="347" t="str" cm="1">
        <f t="array" ref="ON350">IF($ND350=0,"",(IFERROR( (IFERROR($ND350/FRACAS!$AY$1*60,0) - SUMPRODUCT( (FRACAS!$K$5:$K$9999=ON$2) * IFERROR(FRACAS!$AN$5:$AN$9999,0) ) ) / IFERROR($ND350/FRACAS!$AY$1*60,0), 1 )))</f>
        <v/>
      </c>
    </row>
    <row r="351" spans="2:404" ht="15" customHeight="1">
      <c r="B351" s="301" t="s">
        <v>249</v>
      </c>
      <c r="C351" s="302">
        <v>47683</v>
      </c>
      <c r="D351" s="279"/>
      <c r="E351" s="279"/>
      <c r="F351" s="279"/>
      <c r="G351" s="279"/>
      <c r="H351" s="279"/>
      <c r="I351" s="279"/>
      <c r="J351" s="279"/>
      <c r="K351" s="279"/>
      <c r="L351" s="279"/>
      <c r="M351" s="280"/>
      <c r="N351" s="305"/>
      <c r="O351" s="279"/>
      <c r="P351" s="279"/>
      <c r="Q351" s="279"/>
      <c r="R351" s="279"/>
      <c r="S351" s="279"/>
      <c r="T351" s="279"/>
      <c r="U351" s="279"/>
      <c r="V351" s="279"/>
      <c r="W351" s="279"/>
      <c r="X351" s="279"/>
      <c r="Y351" s="279"/>
      <c r="Z351" s="279"/>
      <c r="AA351" s="279"/>
      <c r="AB351" s="279"/>
      <c r="AC351" s="279"/>
      <c r="AD351" s="279"/>
      <c r="AE351" s="279"/>
      <c r="AF351" s="279"/>
      <c r="AG351" s="279"/>
      <c r="AH351" s="279"/>
      <c r="AI351" s="279"/>
      <c r="AJ351" s="279"/>
      <c r="AK351" s="279"/>
      <c r="AL351" s="279"/>
      <c r="AM351" s="279"/>
      <c r="AN351" s="279"/>
      <c r="AO351" s="279"/>
      <c r="AP351" s="279"/>
      <c r="AQ351" s="279"/>
      <c r="AR351" s="279"/>
      <c r="AS351" s="279"/>
      <c r="AT351" s="279"/>
      <c r="AU351" s="279"/>
      <c r="AV351" s="279"/>
      <c r="AW351" s="279"/>
      <c r="AX351" s="279"/>
      <c r="AY351" s="279"/>
      <c r="AZ351" s="279"/>
      <c r="BA351" s="280"/>
      <c r="BB351" s="266"/>
      <c r="BD351" s="352"/>
      <c r="BE351" s="352"/>
      <c r="BF351" s="352"/>
      <c r="BG351" s="352"/>
      <c r="BH351" s="352"/>
      <c r="BI351" s="352"/>
      <c r="BJ351" s="352"/>
      <c r="BK351" s="352"/>
      <c r="BL351" s="352"/>
      <c r="BM351" s="352"/>
      <c r="BN351" s="352"/>
      <c r="BO351" s="352"/>
      <c r="BP351" s="352"/>
      <c r="BQ351" s="352"/>
      <c r="BR351" s="352"/>
      <c r="BS351" s="352"/>
      <c r="BT351" s="352"/>
      <c r="BU351" s="352"/>
      <c r="BV351" s="352"/>
      <c r="BW351" s="352"/>
      <c r="BX351" s="352"/>
      <c r="BY351" s="352"/>
      <c r="BZ351" s="352"/>
      <c r="CA351" s="352"/>
      <c r="CB351" s="352"/>
      <c r="CC351" s="352"/>
      <c r="CD351" s="352"/>
      <c r="CE351" s="352"/>
      <c r="CF351" s="352"/>
      <c r="CG351" s="352"/>
      <c r="CH351" s="352"/>
      <c r="CI351" s="352"/>
      <c r="CJ351" s="352"/>
      <c r="CK351" s="352"/>
      <c r="CL351" s="352"/>
      <c r="CM351" s="352"/>
      <c r="CN351" s="352"/>
      <c r="CO351" s="352"/>
      <c r="CP351" s="352"/>
      <c r="CQ351" s="352"/>
      <c r="CR351" s="352"/>
      <c r="CS351" s="352"/>
      <c r="CT351" s="352"/>
      <c r="CU351" s="352"/>
      <c r="CV351" s="352"/>
      <c r="CW351" s="352"/>
      <c r="CX351" s="352"/>
      <c r="CY351" s="352"/>
      <c r="CZ351" s="352"/>
      <c r="DA351" s="352"/>
      <c r="DC351" s="266">
        <f t="shared" si="29"/>
        <v>0</v>
      </c>
      <c r="DD351" s="302" t="str">
        <f t="shared" si="30"/>
        <v/>
      </c>
      <c r="DE351" s="328" t="str">
        <f>IF(D351&gt; 0,(COUNTIFS(FRACAS!$B$5:$B$9997, D$4, FRACAS!$D$5:$D$9997, "&lt;="&amp;D351)), "" )</f>
        <v/>
      </c>
      <c r="DF351" s="282" t="str">
        <f>IF(E351&gt; 0,(COUNTIFS(FRACAS!$B$5:$B$9997, E$4, FRACAS!$D$5:$D$9997, "&lt;="&amp;E351)), "" )</f>
        <v/>
      </c>
      <c r="DG351" s="282" t="str">
        <f>IF(F351&gt; 0,(COUNTIFS(FRACAS!$B$5:$B$9997, F$4, FRACAS!$D$5:$D$9997, "&lt;="&amp;F351)), "" )</f>
        <v/>
      </c>
      <c r="DH351" s="282" t="str">
        <f>IF(G351&gt; 0,(COUNTIFS(FRACAS!$B$5:$B$9997, G$4, FRACAS!$D$5:$D$9997, "&lt;="&amp;G351)), "" )</f>
        <v/>
      </c>
      <c r="DI351" s="282" t="str">
        <f>IF(H351&gt; 0,(COUNTIFS(FRACAS!$B$5:$B$9997, H$4, FRACAS!$D$5:$D$9997, "&lt;="&amp;H351)), "" )</f>
        <v/>
      </c>
      <c r="DJ351" s="282" t="str">
        <f>IF(I351&gt; 0,(COUNTIFS(FRACAS!$B$5:$B$9997, I$4, FRACAS!$D$5:$D$9997, "&lt;="&amp;I351)), "" )</f>
        <v/>
      </c>
      <c r="DK351" s="282" t="str">
        <f>IF(J351&gt; 0,(COUNTIFS(FRACAS!$B$5:$B$9997, J$4, FRACAS!$D$5:$D$9997, "&lt;="&amp;J351)), "" )</f>
        <v/>
      </c>
      <c r="DL351" s="282" t="str">
        <f>IF(K351&gt; 0,(COUNTIFS(FRACAS!$B$5:$B$9997, K$4, FRACAS!$D$5:$D$9997, "&lt;="&amp;K351)), "" )</f>
        <v/>
      </c>
      <c r="DM351" s="282" t="str">
        <f>IF(L351&gt; 0,(COUNTIFS(FRACAS!$B$5:$B$9997, L$4, FRACAS!$D$5:$D$9997, "&lt;="&amp;L351)), "" )</f>
        <v/>
      </c>
      <c r="DN351" s="282" t="str">
        <f>IF(M351&gt; 0,(COUNTIFS(FRACAS!$B$5:$B$9997, M$4, FRACAS!$D$5:$D$9997, "&lt;="&amp;M351)), "" )</f>
        <v/>
      </c>
      <c r="DO351" s="308"/>
      <c r="DP351" s="276"/>
      <c r="DQ351" s="276"/>
      <c r="DR351" s="276"/>
      <c r="DS351" s="276"/>
      <c r="DT351" s="276"/>
      <c r="DU351" s="276"/>
      <c r="DV351" s="276"/>
      <c r="DW351" s="276"/>
      <c r="DX351" s="276"/>
      <c r="DY351" s="276"/>
      <c r="DZ351" s="276"/>
      <c r="EA351" s="276"/>
      <c r="EB351" s="276"/>
      <c r="EC351" s="276"/>
      <c r="ED351" s="276"/>
      <c r="EE351" s="276"/>
      <c r="EF351" s="276"/>
      <c r="EG351" s="276"/>
      <c r="EH351" s="276"/>
      <c r="EI351" s="276"/>
      <c r="EJ351" s="276"/>
      <c r="EK351" s="276"/>
      <c r="EL351" s="276"/>
      <c r="EM351" s="276"/>
      <c r="EN351" s="276"/>
      <c r="EO351" s="276"/>
      <c r="EP351" s="276"/>
      <c r="EQ351" s="276"/>
      <c r="ER351" s="276"/>
      <c r="ES351" s="276"/>
      <c r="ET351" s="276"/>
      <c r="EU351" s="276"/>
      <c r="EV351" s="276"/>
      <c r="EW351" s="276"/>
      <c r="EX351" s="276"/>
      <c r="EY351" s="276"/>
      <c r="EZ351" s="276"/>
      <c r="FA351" s="276"/>
      <c r="FB351" s="277"/>
      <c r="JN351" s="310"/>
      <c r="JO351" s="309"/>
      <c r="JP351" s="309"/>
      <c r="JQ351" s="309"/>
      <c r="JR351" s="309"/>
      <c r="JS351" s="309"/>
      <c r="JT351" s="309"/>
      <c r="JU351" s="309"/>
      <c r="JV351" s="309"/>
      <c r="JW351" s="309"/>
      <c r="JX351" s="309"/>
      <c r="JY351" s="309"/>
      <c r="JZ351" s="309"/>
      <c r="KA351" s="309"/>
      <c r="KB351" s="309"/>
      <c r="KC351" s="309"/>
      <c r="KD351" s="309"/>
      <c r="KE351" s="309"/>
      <c r="KF351" s="309"/>
      <c r="KG351" s="309"/>
      <c r="KH351" s="309"/>
      <c r="KI351" s="309"/>
      <c r="KJ351" s="309"/>
      <c r="KK351" s="309"/>
      <c r="KL351" s="309"/>
      <c r="KM351" s="309"/>
      <c r="KN351" s="309"/>
      <c r="KO351" s="309"/>
      <c r="KP351" s="309"/>
      <c r="KQ351" s="309"/>
      <c r="KR351" s="309"/>
      <c r="KS351" s="309"/>
      <c r="KT351" s="309"/>
      <c r="KU351" s="309"/>
      <c r="KV351" s="309"/>
      <c r="KW351" s="309"/>
      <c r="KX351" s="309"/>
      <c r="KY351" s="309"/>
      <c r="KZ351" s="309"/>
      <c r="LA351" s="309"/>
      <c r="LC351" s="302" t="str">
        <f t="shared" si="32"/>
        <v/>
      </c>
      <c r="LD351" s="354" t="str" cm="1">
        <f t="array" ref="LD351">IFERROR(
    (((D351/FRACAS!$AY$1)*60))
    /
    (((D351/FRACAS!$AY$1)*60) + SUMPRODUCT((FRACAS!$B$5:$B$9997=D$4)*(FRACAS!$D$5:$D$9997&lt;=D351)*(IFERROR(FRACAS!$AM$5:$AM$9997,0)))
    ),"")</f>
        <v/>
      </c>
      <c r="LE351" s="354" t="str" cm="1">
        <f t="array" ref="LE351">IFERROR(
    (((E351/FRACAS!$AY$1)*60))
    /
    (((E351/FRACAS!$AY$1)*60) + SUMPRODUCT((FRACAS!$B$5:$B$9997=E$4)*(FRACAS!$D$5:$D$9997&lt;=E351)*(IFERROR(FRACAS!$AM$5:$AM$9997,0)))
    ),"")</f>
        <v/>
      </c>
      <c r="LF351" s="354" t="str" cm="1">
        <f t="array" ref="LF351">IFERROR(
    (((F351/FRACAS!$AY$1)*60))
    /
    (((F351/FRACAS!$AY$1)*60) + SUMPRODUCT((FRACAS!$B$5:$B$9997=F$4)*(FRACAS!$D$5:$D$9997&lt;=F351)*(IFERROR(FRACAS!$AM$5:$AM$9997,0)))
    ),"")</f>
        <v/>
      </c>
      <c r="LG351" s="354" t="str" cm="1">
        <f t="array" ref="LG351">IFERROR(
    (((G351/FRACAS!$AY$1)*60))
    /
    (((G351/FRACAS!$AY$1)*60) + SUMPRODUCT((FRACAS!$B$5:$B$9997=G$4)*(FRACAS!$D$5:$D$9997&lt;=G351)*(IFERROR(FRACAS!$AM$5:$AM$9997,0)))
    ),"")</f>
        <v/>
      </c>
      <c r="LH351" s="354" t="str" cm="1">
        <f t="array" ref="LH351">IFERROR(
    (((H351/FRACAS!$AY$1)*60))
    /
    (((H351/FRACAS!$AY$1)*60) + SUMPRODUCT((FRACAS!$B$5:$B$9997=H$4)*(FRACAS!$D$5:$D$9997&lt;=H351)*(IFERROR(FRACAS!$AM$5:$AM$9997,0)))
    ),"")</f>
        <v/>
      </c>
      <c r="LI351" s="354" t="str" cm="1">
        <f t="array" ref="LI351">IFERROR(
    (((I351/FRACAS!$AY$1)*60))
    /
    (((I351/FRACAS!$AY$1)*60) + SUMPRODUCT((FRACAS!$B$5:$B$9997=I$4)*(FRACAS!$D$5:$D$9997&lt;=I351)*(IFERROR(FRACAS!$AM$5:$AM$9997,0)))
    ),"")</f>
        <v/>
      </c>
      <c r="LJ351" s="354" t="str" cm="1">
        <f t="array" ref="LJ351">IFERROR(
    (((J351/FRACAS!$AY$1)*60))
    /
    (((J351/FRACAS!$AY$1)*60) + SUMPRODUCT((FRACAS!$B$5:$B$9997=J$4)*(FRACAS!$D$5:$D$9997&lt;=J351)*(IFERROR(FRACAS!$AM$5:$AM$9997,0)))
    ),"")</f>
        <v/>
      </c>
      <c r="LK351" s="354" t="str" cm="1">
        <f t="array" ref="LK351">IFERROR(
    (((K351/FRACAS!$AY$1)*60))
    /
    (((K351/FRACAS!$AY$1)*60) + SUMPRODUCT((FRACAS!$B$5:$B$9997=K$4)*(FRACAS!$D$5:$D$9997&lt;=K351)*(IFERROR(FRACAS!$AM$5:$AM$9997,0)))
    ),"")</f>
        <v/>
      </c>
      <c r="LL351" s="354" t="str" cm="1">
        <f t="array" ref="LL351">IFERROR(
    (((L351/FRACAS!$AY$1)*60))
    /
    (((L351/FRACAS!$AY$1)*60) + SUMPRODUCT((FRACAS!$B$5:$B$9997=L$4)*(FRACAS!$D$5:$D$9997&lt;=L351)*(IFERROR(FRACAS!$AM$5:$AM$9997,0)))
    ),"")</f>
        <v/>
      </c>
      <c r="LM351" s="354" t="str" cm="1">
        <f t="array" ref="LM351">IFERROR(
    (((M351/FRACAS!$AY$1)*60))
    /
    (((M351/FRACAS!$AY$1)*60) + SUMPRODUCT((FRACAS!$B$5:$B$9997=M$4)*(FRACAS!$D$5:$D$9997&lt;=M351)*(IFERROR(FRACAS!$AM$5:$AM$9997,0)))
    ),"")</f>
        <v/>
      </c>
      <c r="LN351" s="308"/>
      <c r="LO351" s="276"/>
      <c r="LP351" s="276"/>
      <c r="LQ351" s="276"/>
      <c r="LR351" s="276"/>
      <c r="LS351" s="276"/>
      <c r="LT351" s="276"/>
      <c r="LU351" s="276"/>
      <c r="LV351" s="276"/>
      <c r="LW351" s="276"/>
      <c r="LX351" s="276"/>
      <c r="LY351" s="276"/>
      <c r="LZ351" s="276"/>
      <c r="MA351" s="276"/>
      <c r="MB351" s="276"/>
      <c r="MC351" s="276"/>
      <c r="MD351" s="276"/>
      <c r="ME351" s="276"/>
      <c r="MF351" s="276"/>
      <c r="MG351" s="276"/>
      <c r="MH351" s="276"/>
      <c r="MI351" s="276"/>
      <c r="MJ351" s="276"/>
      <c r="MK351" s="276"/>
      <c r="ML351" s="276"/>
      <c r="MM351" s="276"/>
      <c r="MN351" s="276"/>
      <c r="MO351" s="276"/>
      <c r="MP351" s="276"/>
      <c r="MQ351" s="276"/>
      <c r="MR351" s="276"/>
      <c r="MS351" s="276"/>
      <c r="MT351" s="276"/>
      <c r="MU351" s="276"/>
      <c r="MV351" s="276"/>
      <c r="MW351" s="276"/>
      <c r="MX351" s="276"/>
      <c r="MY351" s="276"/>
      <c r="MZ351" s="276"/>
      <c r="NA351" s="277"/>
      <c r="ND351" s="345">
        <f t="shared" si="33"/>
        <v>0</v>
      </c>
      <c r="NE351" s="346" t="str">
        <f t="shared" si="31"/>
        <v/>
      </c>
      <c r="NF351" s="347" t="str" cm="1">
        <f t="array" ref="NF351">IF($ND351=0,"",(IFERROR( (IFERROR($ND351/FRACAS!$AY$1*60,0) - SUMPRODUCT( (FRACAS!$K$5:$K$9999=NF$2) * IFERROR(FRACAS!$AN$5:$AN$9999,0) ) ) / IFERROR($ND351/FRACAS!$AY$1*60,0), 1 )))</f>
        <v/>
      </c>
      <c r="NG351" s="347" t="str" cm="1">
        <f t="array" ref="NG351">IF($ND351=0,"",(IFERROR( (IFERROR($ND351/FRACAS!$AY$1*60,0) - SUMPRODUCT( (FRACAS!$K$5:$K$9999=NG$2) * IFERROR(FRACAS!$AN$5:$AN$9999,0) ) ) / IFERROR($ND351/FRACAS!$AY$1*60,0), 1 )))</f>
        <v/>
      </c>
      <c r="NH351" s="347" t="str" cm="1">
        <f t="array" ref="NH351">IF($ND351=0,"",(IFERROR( (IFERROR($ND351/FRACAS!$AY$1*60,0) - SUMPRODUCT( (FRACAS!$K$5:$K$9999=NH$2) * IFERROR(FRACAS!$AN$5:$AN$9999,0) ) ) / IFERROR($ND351/FRACAS!$AY$1*60,0), 1 )))</f>
        <v/>
      </c>
      <c r="NI351" s="347" t="str" cm="1">
        <f t="array" ref="NI351">IF($ND351=0,"",(IFERROR( (IFERROR($ND351/FRACAS!$AY$1*60,0) - SUMPRODUCT( (FRACAS!$K$5:$K$9999=NI$2) * IFERROR(FRACAS!$AN$5:$AN$9999,0) ) ) / IFERROR($ND351/FRACAS!$AY$1*60,0), 1 )))</f>
        <v/>
      </c>
      <c r="NJ351" s="347" t="str" cm="1">
        <f t="array" ref="NJ351">IF($ND351=0,"",(IFERROR( (IFERROR($ND351/FRACAS!$AY$1*60,0) - SUMPRODUCT( (FRACAS!$K$5:$K$9999=NJ$2) * IFERROR(FRACAS!$AN$5:$AN$9999,0) ) ) / IFERROR($ND351/FRACAS!$AY$1*60,0), 1 )))</f>
        <v/>
      </c>
      <c r="NK351" s="347" t="str" cm="1">
        <f t="array" ref="NK351">IF($ND351=0,"",(IFERROR( (IFERROR($ND351/FRACAS!$AY$1*60,0) - SUMPRODUCT( (FRACAS!$K$5:$K$9999=NK$2) * IFERROR(FRACAS!$AN$5:$AN$9999,0) ) ) / IFERROR($ND351/FRACAS!$AY$1*60,0), 1 )))</f>
        <v/>
      </c>
      <c r="NL351" s="347" t="str" cm="1">
        <f t="array" ref="NL351">IF($ND351=0,"",(IFERROR( (IFERROR($ND351/FRACAS!$AY$1*60,0) - SUMPRODUCT( (FRACAS!$K$5:$K$9999=NL$2) * IFERROR(FRACAS!$AN$5:$AN$9999,0) ) ) / IFERROR($ND351/FRACAS!$AY$1*60,0), 1 )))</f>
        <v/>
      </c>
      <c r="NM351" s="347" t="str" cm="1">
        <f t="array" ref="NM351">IF($ND351=0,"",(IFERROR( (IFERROR($ND351/FRACAS!$AY$1*60,0) - SUMPRODUCT( (FRACAS!$K$5:$K$9999=NM$2) * IFERROR(FRACAS!$AN$5:$AN$9999,0) ) ) / IFERROR($ND351/FRACAS!$AY$1*60,0), 1 )))</f>
        <v/>
      </c>
      <c r="NN351" s="347" t="str" cm="1">
        <f t="array" ref="NN351">IF($ND351=0,"",(IFERROR( (IFERROR($ND351/FRACAS!$AY$1*60,0) - SUMPRODUCT( (FRACAS!$K$5:$K$9999=NN$2) * IFERROR(FRACAS!$AN$5:$AN$9999,0) ) ) / IFERROR($ND351/FRACAS!$AY$1*60,0), 1 )))</f>
        <v/>
      </c>
      <c r="NO351" s="347" t="str" cm="1">
        <f t="array" ref="NO351">IF($ND351=0,"",(IFERROR( (IFERROR($ND351/FRACAS!$AY$1*60,0) - SUMPRODUCT( (FRACAS!$K$5:$K$9999=NO$2) * IFERROR(FRACAS!$AN$5:$AN$9999,0) ) ) / IFERROR($ND351/FRACAS!$AY$1*60,0), 1 )))</f>
        <v/>
      </c>
      <c r="NP351" s="347" t="str" cm="1">
        <f t="array" ref="NP351">IF($ND351=0,"",(IFERROR( (IFERROR($ND351/FRACAS!$AY$1*60,0) - SUMPRODUCT( (FRACAS!$K$5:$K$9999=NP$2) * IFERROR(FRACAS!$AN$5:$AN$9999,0) ) ) / IFERROR($ND351/FRACAS!$AY$1*60,0), 1 )))</f>
        <v/>
      </c>
      <c r="NQ351" s="347" t="str" cm="1">
        <f t="array" ref="NQ351">IF($ND351=0,"",(IFERROR( (IFERROR($ND351/FRACAS!$AY$1*60,0) - SUMPRODUCT( (FRACAS!$K$5:$K$9999=NQ$2) * IFERROR(FRACAS!$AN$5:$AN$9999,0) ) ) / IFERROR($ND351/FRACAS!$AY$1*60,0), 1 )))</f>
        <v/>
      </c>
      <c r="NR351" s="347" t="str" cm="1">
        <f t="array" ref="NR351">IF($ND351=0,"",(IFERROR( (IFERROR($ND351/FRACAS!$AY$1*60,0) - SUMPRODUCT( (FRACAS!$K$5:$K$9999=NR$2) * IFERROR(FRACAS!$AN$5:$AN$9999,0) ) ) / IFERROR($ND351/FRACAS!$AY$1*60,0), 1 )))</f>
        <v/>
      </c>
      <c r="NS351" s="347" t="str" cm="1">
        <f t="array" ref="NS351">IF($ND351=0,"",(IFERROR( (IFERROR($ND351/FRACAS!$AY$1*60,0) - SUMPRODUCT( (FRACAS!$K$5:$K$9999=NS$2) * IFERROR(FRACAS!$AN$5:$AN$9999,0) ) ) / IFERROR($ND351/FRACAS!$AY$1*60,0), 1 )))</f>
        <v/>
      </c>
      <c r="NT351" s="347" t="str" cm="1">
        <f t="array" ref="NT351">IF($ND351=0,"",(IFERROR( (IFERROR($ND351/FRACAS!$AY$1*60,0) - SUMPRODUCT( (FRACAS!$K$5:$K$9999=NT$2) * IFERROR(FRACAS!$AN$5:$AN$9999,0) ) ) / IFERROR($ND351/FRACAS!$AY$1*60,0), 1 )))</f>
        <v/>
      </c>
      <c r="NU351" s="347" t="str" cm="1">
        <f t="array" ref="NU351">IF($ND351=0,"",(IFERROR( (IFERROR($ND351/FRACAS!$AY$1*60,0) - SUMPRODUCT( (FRACAS!$K$5:$K$9999=NU$2) * IFERROR(FRACAS!$AN$5:$AN$9999,0) ) ) / IFERROR($ND351/FRACAS!$AY$1*60,0), 1 )))</f>
        <v/>
      </c>
      <c r="NV351" s="347" t="str" cm="1">
        <f t="array" ref="NV351">IF($ND351=0,"",(IFERROR( (IFERROR($ND351/FRACAS!$AY$1*60,0) - SUMPRODUCT( (FRACAS!$K$5:$K$9999=NV$2) * IFERROR(FRACAS!$AN$5:$AN$9999,0) ) ) / IFERROR($ND351/FRACAS!$AY$1*60,0), 1 )))</f>
        <v/>
      </c>
      <c r="NW351" s="347" t="str" cm="1">
        <f t="array" ref="NW351">IF($ND351=0,"",(IFERROR( (IFERROR($ND351/FRACAS!$AY$1*60,0) - SUMPRODUCT( (FRACAS!$K$5:$K$9999=NW$2) * IFERROR(FRACAS!$AN$5:$AN$9999,0) ) ) / IFERROR($ND351/FRACAS!$AY$1*60,0), 1 )))</f>
        <v/>
      </c>
      <c r="NX351" s="347" t="str" cm="1">
        <f t="array" ref="NX351">IF($ND351=0,"",(IFERROR( (IFERROR($ND351/FRACAS!$AY$1*60,0) - SUMPRODUCT( (FRACAS!$K$5:$K$9999=NX$2) * IFERROR(FRACAS!$AN$5:$AN$9999,0) ) ) / IFERROR($ND351/FRACAS!$AY$1*60,0), 1 )))</f>
        <v/>
      </c>
      <c r="NY351" s="347" t="str" cm="1">
        <f t="array" ref="NY351">IF($ND351=0,"",(IFERROR( (IFERROR($ND351/FRACAS!$AY$1*60,0) - SUMPRODUCT( (FRACAS!$K$5:$K$9999=NY$2) * IFERROR(FRACAS!$AN$5:$AN$9999,0) ) ) / IFERROR($ND351/FRACAS!$AY$1*60,0), 1 )))</f>
        <v/>
      </c>
      <c r="NZ351" s="347" t="str" cm="1">
        <f t="array" ref="NZ351">IF($ND351=0,"",(IFERROR( (IFERROR($ND351/FRACAS!$AY$1*60,0) - SUMPRODUCT( (FRACAS!$K$5:$K$9999=NZ$2) * IFERROR(FRACAS!$AN$5:$AN$9999,0) ) ) / IFERROR($ND351/FRACAS!$AY$1*60,0), 1 )))</f>
        <v/>
      </c>
      <c r="OA351" s="347" t="str" cm="1">
        <f t="array" ref="OA351">IF($ND351=0,"",(IFERROR( (IFERROR($ND351/FRACAS!$AY$1*60,0) - SUMPRODUCT( (FRACAS!$K$5:$K$9999=OA$2) * IFERROR(FRACAS!$AN$5:$AN$9999,0) ) ) / IFERROR($ND351/FRACAS!$AY$1*60,0), 1 )))</f>
        <v/>
      </c>
      <c r="OB351" s="347" t="str" cm="1">
        <f t="array" ref="OB351">IF($ND351=0,"",(IFERROR( (IFERROR($ND351/FRACAS!$AY$1*60,0) - SUMPRODUCT( (FRACAS!$K$5:$K$9999=OB$2) * IFERROR(FRACAS!$AN$5:$AN$9999,0) ) ) / IFERROR($ND351/FRACAS!$AY$1*60,0), 1 )))</f>
        <v/>
      </c>
      <c r="OC351" s="347" t="str" cm="1">
        <f t="array" ref="OC351">IF($ND351=0,"",(IFERROR( (IFERROR($ND351/FRACAS!$AY$1*60,0) - SUMPRODUCT( (FRACAS!$K$5:$K$9999=OC$2) * IFERROR(FRACAS!$AN$5:$AN$9999,0) ) ) / IFERROR($ND351/FRACAS!$AY$1*60,0), 1 )))</f>
        <v/>
      </c>
      <c r="OD351" s="347" t="str" cm="1">
        <f t="array" ref="OD351">IF($ND351=0,"",(IFERROR( (IFERROR($ND351/FRACAS!$AY$1*60,0) - SUMPRODUCT( (FRACAS!$K$5:$K$9999=OD$2) * IFERROR(FRACAS!$AN$5:$AN$9999,0) ) ) / IFERROR($ND351/FRACAS!$AY$1*60,0), 1 )))</f>
        <v/>
      </c>
      <c r="OE351" s="347" t="str" cm="1">
        <f t="array" ref="OE351">IF($ND351=0,"",(IFERROR( (IFERROR($ND351/FRACAS!$AY$1*60,0) - SUMPRODUCT( (FRACAS!$K$5:$K$9999=OE$2) * IFERROR(FRACAS!$AN$5:$AN$9999,0) ) ) / IFERROR($ND351/FRACAS!$AY$1*60,0), 1 )))</f>
        <v/>
      </c>
      <c r="OF351" s="347" t="str" cm="1">
        <f t="array" ref="OF351">IF($ND351=0,"",(IFERROR( (IFERROR($ND351/FRACAS!$AY$1*60,0) - SUMPRODUCT( (FRACAS!$K$5:$K$9999=OF$2) * IFERROR(FRACAS!$AN$5:$AN$9999,0) ) ) / IFERROR($ND351/FRACAS!$AY$1*60,0), 1 )))</f>
        <v/>
      </c>
      <c r="OG351" s="347" t="str" cm="1">
        <f t="array" ref="OG351">IF($ND351=0,"",(IFERROR( (IFERROR($ND351/FRACAS!$AY$1*60,0) - SUMPRODUCT( (FRACAS!$K$5:$K$9999=OG$2) * IFERROR(FRACAS!$AN$5:$AN$9999,0) ) ) / IFERROR($ND351/FRACAS!$AY$1*60,0), 1 )))</f>
        <v/>
      </c>
      <c r="OH351" s="347" t="str" cm="1">
        <f t="array" ref="OH351">IF($ND351=0,"",(IFERROR( (IFERROR($ND351/FRACAS!$AY$1*60,0) - SUMPRODUCT( (FRACAS!$K$5:$K$9999=OH$2) * IFERROR(FRACAS!$AN$5:$AN$9999,0) ) ) / IFERROR($ND351/FRACAS!$AY$1*60,0), 1 )))</f>
        <v/>
      </c>
      <c r="OI351" s="347" t="str" cm="1">
        <f t="array" ref="OI351">IF($ND351=0,"",(IFERROR( (IFERROR($ND351/FRACAS!$AY$1*60,0) - SUMPRODUCT( (FRACAS!$K$5:$K$9999=OI$2) * IFERROR(FRACAS!$AN$5:$AN$9999,0) ) ) / IFERROR($ND351/FRACAS!$AY$1*60,0), 1 )))</f>
        <v/>
      </c>
      <c r="OJ351" s="347" t="str" cm="1">
        <f t="array" ref="OJ351">IF($ND351=0,"",(IFERROR( (IFERROR($ND351/FRACAS!$AY$1*60,0) - SUMPRODUCT( (FRACAS!$K$5:$K$9999=OJ$2) * IFERROR(FRACAS!$AN$5:$AN$9999,0) ) ) / IFERROR($ND351/FRACAS!$AY$1*60,0), 1 )))</f>
        <v/>
      </c>
      <c r="OK351" s="347" t="str" cm="1">
        <f t="array" ref="OK351">IF($ND351=0,"",(IFERROR( (IFERROR($ND351/FRACAS!$AY$1*60,0) - SUMPRODUCT( (FRACAS!$K$5:$K$9999=OK$2) * IFERROR(FRACAS!$AN$5:$AN$9999,0) ) ) / IFERROR($ND351/FRACAS!$AY$1*60,0), 1 )))</f>
        <v/>
      </c>
      <c r="OL351" s="347" t="str" cm="1">
        <f t="array" ref="OL351">IF($ND351=0,"",(IFERROR( (IFERROR($ND351/FRACAS!$AY$1*60,0) - SUMPRODUCT( (FRACAS!$K$5:$K$9999=OL$2) * IFERROR(FRACAS!$AN$5:$AN$9999,0) ) ) / IFERROR($ND351/FRACAS!$AY$1*60,0), 1 )))</f>
        <v/>
      </c>
      <c r="OM351" s="347" t="str" cm="1">
        <f t="array" ref="OM351">IF($ND351=0,"",(IFERROR( (IFERROR($ND351/FRACAS!$AY$1*60,0) - SUMPRODUCT( (FRACAS!$K$5:$K$9999=OM$2) * IFERROR(FRACAS!$AN$5:$AN$9999,0) ) ) / IFERROR($ND351/FRACAS!$AY$1*60,0), 1 )))</f>
        <v/>
      </c>
      <c r="ON351" s="347" t="str" cm="1">
        <f t="array" ref="ON351">IF($ND351=0,"",(IFERROR( (IFERROR($ND351/FRACAS!$AY$1*60,0) - SUMPRODUCT( (FRACAS!$K$5:$K$9999=ON$2) * IFERROR(FRACAS!$AN$5:$AN$9999,0) ) ) / IFERROR($ND351/FRACAS!$AY$1*60,0), 1 )))</f>
        <v/>
      </c>
    </row>
    <row r="352" spans="2:404" ht="15" customHeight="1">
      <c r="B352" s="301" t="s">
        <v>250</v>
      </c>
      <c r="C352" s="302">
        <v>47690</v>
      </c>
      <c r="D352" s="279"/>
      <c r="E352" s="279"/>
      <c r="F352" s="279"/>
      <c r="G352" s="279"/>
      <c r="H352" s="279"/>
      <c r="I352" s="279"/>
      <c r="J352" s="279"/>
      <c r="K352" s="279"/>
      <c r="L352" s="279"/>
      <c r="M352" s="280"/>
      <c r="N352" s="305"/>
      <c r="O352" s="279"/>
      <c r="P352" s="279"/>
      <c r="Q352" s="279"/>
      <c r="R352" s="279"/>
      <c r="S352" s="279"/>
      <c r="T352" s="279"/>
      <c r="U352" s="279"/>
      <c r="V352" s="279"/>
      <c r="W352" s="279"/>
      <c r="X352" s="279"/>
      <c r="Y352" s="279"/>
      <c r="Z352" s="279"/>
      <c r="AA352" s="279"/>
      <c r="AB352" s="279"/>
      <c r="AC352" s="279"/>
      <c r="AD352" s="279"/>
      <c r="AE352" s="279"/>
      <c r="AF352" s="279"/>
      <c r="AG352" s="279"/>
      <c r="AH352" s="279"/>
      <c r="AI352" s="279"/>
      <c r="AJ352" s="279"/>
      <c r="AK352" s="279"/>
      <c r="AL352" s="279"/>
      <c r="AM352" s="279"/>
      <c r="AN352" s="279"/>
      <c r="AO352" s="279"/>
      <c r="AP352" s="279"/>
      <c r="AQ352" s="279"/>
      <c r="AR352" s="279"/>
      <c r="AS352" s="279"/>
      <c r="AT352" s="279"/>
      <c r="AU352" s="279"/>
      <c r="AV352" s="279"/>
      <c r="AW352" s="279"/>
      <c r="AX352" s="279"/>
      <c r="AY352" s="279"/>
      <c r="AZ352" s="279"/>
      <c r="BA352" s="280"/>
      <c r="BB352" s="266"/>
      <c r="BD352" s="352"/>
      <c r="BE352" s="352"/>
      <c r="BF352" s="352"/>
      <c r="BG352" s="352"/>
      <c r="BH352" s="352"/>
      <c r="BI352" s="352"/>
      <c r="BJ352" s="352"/>
      <c r="BK352" s="352"/>
      <c r="BL352" s="352"/>
      <c r="BM352" s="352"/>
      <c r="BN352" s="352"/>
      <c r="BO352" s="352"/>
      <c r="BP352" s="352"/>
      <c r="BQ352" s="352"/>
      <c r="BR352" s="352"/>
      <c r="BS352" s="352"/>
      <c r="BT352" s="352"/>
      <c r="BU352" s="352"/>
      <c r="BV352" s="352"/>
      <c r="BW352" s="352"/>
      <c r="BX352" s="352"/>
      <c r="BY352" s="352"/>
      <c r="BZ352" s="352"/>
      <c r="CA352" s="352"/>
      <c r="CB352" s="352"/>
      <c r="CC352" s="352"/>
      <c r="CD352" s="352"/>
      <c r="CE352" s="352"/>
      <c r="CF352" s="352"/>
      <c r="CG352" s="352"/>
      <c r="CH352" s="352"/>
      <c r="CI352" s="352"/>
      <c r="CJ352" s="352"/>
      <c r="CK352" s="352"/>
      <c r="CL352" s="352"/>
      <c r="CM352" s="352"/>
      <c r="CN352" s="352"/>
      <c r="CO352" s="352"/>
      <c r="CP352" s="352"/>
      <c r="CQ352" s="352"/>
      <c r="CR352" s="352"/>
      <c r="CS352" s="352"/>
      <c r="CT352" s="352"/>
      <c r="CU352" s="352"/>
      <c r="CV352" s="352"/>
      <c r="CW352" s="352"/>
      <c r="CX352" s="352"/>
      <c r="CY352" s="352"/>
      <c r="CZ352" s="352"/>
      <c r="DA352" s="352"/>
      <c r="DC352" s="266">
        <f t="shared" si="29"/>
        <v>0</v>
      </c>
      <c r="DD352" s="302" t="str">
        <f t="shared" si="30"/>
        <v/>
      </c>
      <c r="DE352" s="328" t="str">
        <f>IF(D352&gt; 0,(COUNTIFS(FRACAS!$B$5:$B$9997, D$4, FRACAS!$D$5:$D$9997, "&lt;="&amp;D352)), "" )</f>
        <v/>
      </c>
      <c r="DF352" s="282" t="str">
        <f>IF(E352&gt; 0,(COUNTIFS(FRACAS!$B$5:$B$9997, E$4, FRACAS!$D$5:$D$9997, "&lt;="&amp;E352)), "" )</f>
        <v/>
      </c>
      <c r="DG352" s="282" t="str">
        <f>IF(F352&gt; 0,(COUNTIFS(FRACAS!$B$5:$B$9997, F$4, FRACAS!$D$5:$D$9997, "&lt;="&amp;F352)), "" )</f>
        <v/>
      </c>
      <c r="DH352" s="282" t="str">
        <f>IF(G352&gt; 0,(COUNTIFS(FRACAS!$B$5:$B$9997, G$4, FRACAS!$D$5:$D$9997, "&lt;="&amp;G352)), "" )</f>
        <v/>
      </c>
      <c r="DI352" s="282" t="str">
        <f>IF(H352&gt; 0,(COUNTIFS(FRACAS!$B$5:$B$9997, H$4, FRACAS!$D$5:$D$9997, "&lt;="&amp;H352)), "" )</f>
        <v/>
      </c>
      <c r="DJ352" s="282" t="str">
        <f>IF(I352&gt; 0,(COUNTIFS(FRACAS!$B$5:$B$9997, I$4, FRACAS!$D$5:$D$9997, "&lt;="&amp;I352)), "" )</f>
        <v/>
      </c>
      <c r="DK352" s="282" t="str">
        <f>IF(J352&gt; 0,(COUNTIFS(FRACAS!$B$5:$B$9997, J$4, FRACAS!$D$5:$D$9997, "&lt;="&amp;J352)), "" )</f>
        <v/>
      </c>
      <c r="DL352" s="282" t="str">
        <f>IF(K352&gt; 0,(COUNTIFS(FRACAS!$B$5:$B$9997, K$4, FRACAS!$D$5:$D$9997, "&lt;="&amp;K352)), "" )</f>
        <v/>
      </c>
      <c r="DM352" s="282" t="str">
        <f>IF(L352&gt; 0,(COUNTIFS(FRACAS!$B$5:$B$9997, L$4, FRACAS!$D$5:$D$9997, "&lt;="&amp;L352)), "" )</f>
        <v/>
      </c>
      <c r="DN352" s="282" t="str">
        <f>IF(M352&gt; 0,(COUNTIFS(FRACAS!$B$5:$B$9997, M$4, FRACAS!$D$5:$D$9997, "&lt;="&amp;M352)), "" )</f>
        <v/>
      </c>
      <c r="DO352" s="308"/>
      <c r="DP352" s="276"/>
      <c r="DQ352" s="276"/>
      <c r="DR352" s="276"/>
      <c r="DS352" s="276"/>
      <c r="DT352" s="276"/>
      <c r="DU352" s="276"/>
      <c r="DV352" s="276"/>
      <c r="DW352" s="276"/>
      <c r="DX352" s="276"/>
      <c r="DY352" s="276"/>
      <c r="DZ352" s="276"/>
      <c r="EA352" s="276"/>
      <c r="EB352" s="276"/>
      <c r="EC352" s="276"/>
      <c r="ED352" s="276"/>
      <c r="EE352" s="276"/>
      <c r="EF352" s="276"/>
      <c r="EG352" s="276"/>
      <c r="EH352" s="276"/>
      <c r="EI352" s="276"/>
      <c r="EJ352" s="276"/>
      <c r="EK352" s="276"/>
      <c r="EL352" s="276"/>
      <c r="EM352" s="276"/>
      <c r="EN352" s="276"/>
      <c r="EO352" s="276"/>
      <c r="EP352" s="276"/>
      <c r="EQ352" s="276"/>
      <c r="ER352" s="276"/>
      <c r="ES352" s="276"/>
      <c r="ET352" s="276"/>
      <c r="EU352" s="276"/>
      <c r="EV352" s="276"/>
      <c r="EW352" s="276"/>
      <c r="EX352" s="276"/>
      <c r="EY352" s="276"/>
      <c r="EZ352" s="276"/>
      <c r="FA352" s="276"/>
      <c r="FB352" s="277"/>
      <c r="JN352" s="310"/>
      <c r="JO352" s="309"/>
      <c r="JP352" s="309"/>
      <c r="JQ352" s="309"/>
      <c r="JR352" s="309"/>
      <c r="JS352" s="309"/>
      <c r="JT352" s="309"/>
      <c r="JU352" s="309"/>
      <c r="JV352" s="309"/>
      <c r="JW352" s="309"/>
      <c r="JX352" s="309"/>
      <c r="JY352" s="309"/>
      <c r="JZ352" s="309"/>
      <c r="KA352" s="309"/>
      <c r="KB352" s="309"/>
      <c r="KC352" s="309"/>
      <c r="KD352" s="309"/>
      <c r="KE352" s="309"/>
      <c r="KF352" s="309"/>
      <c r="KG352" s="309"/>
      <c r="KH352" s="309"/>
      <c r="KI352" s="309"/>
      <c r="KJ352" s="309"/>
      <c r="KK352" s="309"/>
      <c r="KL352" s="309"/>
      <c r="KM352" s="309"/>
      <c r="KN352" s="309"/>
      <c r="KO352" s="309"/>
      <c r="KP352" s="309"/>
      <c r="KQ352" s="309"/>
      <c r="KR352" s="309"/>
      <c r="KS352" s="309"/>
      <c r="KT352" s="309"/>
      <c r="KU352" s="309"/>
      <c r="KV352" s="309"/>
      <c r="KW352" s="309"/>
      <c r="KX352" s="309"/>
      <c r="KY352" s="309"/>
      <c r="KZ352" s="309"/>
      <c r="LA352" s="309"/>
      <c r="LC352" s="302" t="str">
        <f t="shared" si="32"/>
        <v/>
      </c>
      <c r="LD352" s="354" t="str" cm="1">
        <f t="array" ref="LD352">IFERROR(
    (((D352/FRACAS!$AY$1)*60))
    /
    (((D352/FRACAS!$AY$1)*60) + SUMPRODUCT((FRACAS!$B$5:$B$9997=D$4)*(FRACAS!$D$5:$D$9997&lt;=D352)*(IFERROR(FRACAS!$AM$5:$AM$9997,0)))
    ),"")</f>
        <v/>
      </c>
      <c r="LE352" s="354" t="str" cm="1">
        <f t="array" ref="LE352">IFERROR(
    (((E352/FRACAS!$AY$1)*60))
    /
    (((E352/FRACAS!$AY$1)*60) + SUMPRODUCT((FRACAS!$B$5:$B$9997=E$4)*(FRACAS!$D$5:$D$9997&lt;=E352)*(IFERROR(FRACAS!$AM$5:$AM$9997,0)))
    ),"")</f>
        <v/>
      </c>
      <c r="LF352" s="354" t="str" cm="1">
        <f t="array" ref="LF352">IFERROR(
    (((F352/FRACAS!$AY$1)*60))
    /
    (((F352/FRACAS!$AY$1)*60) + SUMPRODUCT((FRACAS!$B$5:$B$9997=F$4)*(FRACAS!$D$5:$D$9997&lt;=F352)*(IFERROR(FRACAS!$AM$5:$AM$9997,0)))
    ),"")</f>
        <v/>
      </c>
      <c r="LG352" s="354" t="str" cm="1">
        <f t="array" ref="LG352">IFERROR(
    (((G352/FRACAS!$AY$1)*60))
    /
    (((G352/FRACAS!$AY$1)*60) + SUMPRODUCT((FRACAS!$B$5:$B$9997=G$4)*(FRACAS!$D$5:$D$9997&lt;=G352)*(IFERROR(FRACAS!$AM$5:$AM$9997,0)))
    ),"")</f>
        <v/>
      </c>
      <c r="LH352" s="354" t="str" cm="1">
        <f t="array" ref="LH352">IFERROR(
    (((H352/FRACAS!$AY$1)*60))
    /
    (((H352/FRACAS!$AY$1)*60) + SUMPRODUCT((FRACAS!$B$5:$B$9997=H$4)*(FRACAS!$D$5:$D$9997&lt;=H352)*(IFERROR(FRACAS!$AM$5:$AM$9997,0)))
    ),"")</f>
        <v/>
      </c>
      <c r="LI352" s="354" t="str" cm="1">
        <f t="array" ref="LI352">IFERROR(
    (((I352/FRACAS!$AY$1)*60))
    /
    (((I352/FRACAS!$AY$1)*60) + SUMPRODUCT((FRACAS!$B$5:$B$9997=I$4)*(FRACAS!$D$5:$D$9997&lt;=I352)*(IFERROR(FRACAS!$AM$5:$AM$9997,0)))
    ),"")</f>
        <v/>
      </c>
      <c r="LJ352" s="354" t="str" cm="1">
        <f t="array" ref="LJ352">IFERROR(
    (((J352/FRACAS!$AY$1)*60))
    /
    (((J352/FRACAS!$AY$1)*60) + SUMPRODUCT((FRACAS!$B$5:$B$9997=J$4)*(FRACAS!$D$5:$D$9997&lt;=J352)*(IFERROR(FRACAS!$AM$5:$AM$9997,0)))
    ),"")</f>
        <v/>
      </c>
      <c r="LK352" s="354" t="str" cm="1">
        <f t="array" ref="LK352">IFERROR(
    (((K352/FRACAS!$AY$1)*60))
    /
    (((K352/FRACAS!$AY$1)*60) + SUMPRODUCT((FRACAS!$B$5:$B$9997=K$4)*(FRACAS!$D$5:$D$9997&lt;=K352)*(IFERROR(FRACAS!$AM$5:$AM$9997,0)))
    ),"")</f>
        <v/>
      </c>
      <c r="LL352" s="354" t="str" cm="1">
        <f t="array" ref="LL352">IFERROR(
    (((L352/FRACAS!$AY$1)*60))
    /
    (((L352/FRACAS!$AY$1)*60) + SUMPRODUCT((FRACAS!$B$5:$B$9997=L$4)*(FRACAS!$D$5:$D$9997&lt;=L352)*(IFERROR(FRACAS!$AM$5:$AM$9997,0)))
    ),"")</f>
        <v/>
      </c>
      <c r="LM352" s="354" t="str" cm="1">
        <f t="array" ref="LM352">IFERROR(
    (((M352/FRACAS!$AY$1)*60))
    /
    (((M352/FRACAS!$AY$1)*60) + SUMPRODUCT((FRACAS!$B$5:$B$9997=M$4)*(FRACAS!$D$5:$D$9997&lt;=M352)*(IFERROR(FRACAS!$AM$5:$AM$9997,0)))
    ),"")</f>
        <v/>
      </c>
      <c r="LN352" s="308"/>
      <c r="LO352" s="276"/>
      <c r="LP352" s="276"/>
      <c r="LQ352" s="276"/>
      <c r="LR352" s="276"/>
      <c r="LS352" s="276"/>
      <c r="LT352" s="276"/>
      <c r="LU352" s="276"/>
      <c r="LV352" s="276"/>
      <c r="LW352" s="276"/>
      <c r="LX352" s="276"/>
      <c r="LY352" s="276"/>
      <c r="LZ352" s="276"/>
      <c r="MA352" s="276"/>
      <c r="MB352" s="276"/>
      <c r="MC352" s="276"/>
      <c r="MD352" s="276"/>
      <c r="ME352" s="276"/>
      <c r="MF352" s="276"/>
      <c r="MG352" s="276"/>
      <c r="MH352" s="276"/>
      <c r="MI352" s="276"/>
      <c r="MJ352" s="276"/>
      <c r="MK352" s="276"/>
      <c r="ML352" s="276"/>
      <c r="MM352" s="276"/>
      <c r="MN352" s="276"/>
      <c r="MO352" s="276"/>
      <c r="MP352" s="276"/>
      <c r="MQ352" s="276"/>
      <c r="MR352" s="276"/>
      <c r="MS352" s="276"/>
      <c r="MT352" s="276"/>
      <c r="MU352" s="276"/>
      <c r="MV352" s="276"/>
      <c r="MW352" s="276"/>
      <c r="MX352" s="276"/>
      <c r="MY352" s="276"/>
      <c r="MZ352" s="276"/>
      <c r="NA352" s="277"/>
      <c r="ND352" s="345">
        <f t="shared" si="33"/>
        <v>0</v>
      </c>
      <c r="NE352" s="346" t="str">
        <f t="shared" si="31"/>
        <v/>
      </c>
      <c r="NF352" s="347" t="str" cm="1">
        <f t="array" ref="NF352">IF($ND352=0,"",(IFERROR( (IFERROR($ND352/FRACAS!$AY$1*60,0) - SUMPRODUCT( (FRACAS!$K$5:$K$9999=NF$2) * IFERROR(FRACAS!$AN$5:$AN$9999,0) ) ) / IFERROR($ND352/FRACAS!$AY$1*60,0), 1 )))</f>
        <v/>
      </c>
      <c r="NG352" s="347" t="str" cm="1">
        <f t="array" ref="NG352">IF($ND352=0,"",(IFERROR( (IFERROR($ND352/FRACAS!$AY$1*60,0) - SUMPRODUCT( (FRACAS!$K$5:$K$9999=NG$2) * IFERROR(FRACAS!$AN$5:$AN$9999,0) ) ) / IFERROR($ND352/FRACAS!$AY$1*60,0), 1 )))</f>
        <v/>
      </c>
      <c r="NH352" s="347" t="str" cm="1">
        <f t="array" ref="NH352">IF($ND352=0,"",(IFERROR( (IFERROR($ND352/FRACAS!$AY$1*60,0) - SUMPRODUCT( (FRACAS!$K$5:$K$9999=NH$2) * IFERROR(FRACAS!$AN$5:$AN$9999,0) ) ) / IFERROR($ND352/FRACAS!$AY$1*60,0), 1 )))</f>
        <v/>
      </c>
      <c r="NI352" s="347" t="str" cm="1">
        <f t="array" ref="NI352">IF($ND352=0,"",(IFERROR( (IFERROR($ND352/FRACAS!$AY$1*60,0) - SUMPRODUCT( (FRACAS!$K$5:$K$9999=NI$2) * IFERROR(FRACAS!$AN$5:$AN$9999,0) ) ) / IFERROR($ND352/FRACAS!$AY$1*60,0), 1 )))</f>
        <v/>
      </c>
      <c r="NJ352" s="347" t="str" cm="1">
        <f t="array" ref="NJ352">IF($ND352=0,"",(IFERROR( (IFERROR($ND352/FRACAS!$AY$1*60,0) - SUMPRODUCT( (FRACAS!$K$5:$K$9999=NJ$2) * IFERROR(FRACAS!$AN$5:$AN$9999,0) ) ) / IFERROR($ND352/FRACAS!$AY$1*60,0), 1 )))</f>
        <v/>
      </c>
      <c r="NK352" s="347" t="str" cm="1">
        <f t="array" ref="NK352">IF($ND352=0,"",(IFERROR( (IFERROR($ND352/FRACAS!$AY$1*60,0) - SUMPRODUCT( (FRACAS!$K$5:$K$9999=NK$2) * IFERROR(FRACAS!$AN$5:$AN$9999,0) ) ) / IFERROR($ND352/FRACAS!$AY$1*60,0), 1 )))</f>
        <v/>
      </c>
      <c r="NL352" s="347" t="str" cm="1">
        <f t="array" ref="NL352">IF($ND352=0,"",(IFERROR( (IFERROR($ND352/FRACAS!$AY$1*60,0) - SUMPRODUCT( (FRACAS!$K$5:$K$9999=NL$2) * IFERROR(FRACAS!$AN$5:$AN$9999,0) ) ) / IFERROR($ND352/FRACAS!$AY$1*60,0), 1 )))</f>
        <v/>
      </c>
      <c r="NM352" s="347" t="str" cm="1">
        <f t="array" ref="NM352">IF($ND352=0,"",(IFERROR( (IFERROR($ND352/FRACAS!$AY$1*60,0) - SUMPRODUCT( (FRACAS!$K$5:$K$9999=NM$2) * IFERROR(FRACAS!$AN$5:$AN$9999,0) ) ) / IFERROR($ND352/FRACAS!$AY$1*60,0), 1 )))</f>
        <v/>
      </c>
      <c r="NN352" s="347" t="str" cm="1">
        <f t="array" ref="NN352">IF($ND352=0,"",(IFERROR( (IFERROR($ND352/FRACAS!$AY$1*60,0) - SUMPRODUCT( (FRACAS!$K$5:$K$9999=NN$2) * IFERROR(FRACAS!$AN$5:$AN$9999,0) ) ) / IFERROR($ND352/FRACAS!$AY$1*60,0), 1 )))</f>
        <v/>
      </c>
      <c r="NO352" s="347" t="str" cm="1">
        <f t="array" ref="NO352">IF($ND352=0,"",(IFERROR( (IFERROR($ND352/FRACAS!$AY$1*60,0) - SUMPRODUCT( (FRACAS!$K$5:$K$9999=NO$2) * IFERROR(FRACAS!$AN$5:$AN$9999,0) ) ) / IFERROR($ND352/FRACAS!$AY$1*60,0), 1 )))</f>
        <v/>
      </c>
      <c r="NP352" s="347" t="str" cm="1">
        <f t="array" ref="NP352">IF($ND352=0,"",(IFERROR( (IFERROR($ND352/FRACAS!$AY$1*60,0) - SUMPRODUCT( (FRACAS!$K$5:$K$9999=NP$2) * IFERROR(FRACAS!$AN$5:$AN$9999,0) ) ) / IFERROR($ND352/FRACAS!$AY$1*60,0), 1 )))</f>
        <v/>
      </c>
      <c r="NQ352" s="347" t="str" cm="1">
        <f t="array" ref="NQ352">IF($ND352=0,"",(IFERROR( (IFERROR($ND352/FRACAS!$AY$1*60,0) - SUMPRODUCT( (FRACAS!$K$5:$K$9999=NQ$2) * IFERROR(FRACAS!$AN$5:$AN$9999,0) ) ) / IFERROR($ND352/FRACAS!$AY$1*60,0), 1 )))</f>
        <v/>
      </c>
      <c r="NR352" s="347" t="str" cm="1">
        <f t="array" ref="NR352">IF($ND352=0,"",(IFERROR( (IFERROR($ND352/FRACAS!$AY$1*60,0) - SUMPRODUCT( (FRACAS!$K$5:$K$9999=NR$2) * IFERROR(FRACAS!$AN$5:$AN$9999,0) ) ) / IFERROR($ND352/FRACAS!$AY$1*60,0), 1 )))</f>
        <v/>
      </c>
      <c r="NS352" s="347" t="str" cm="1">
        <f t="array" ref="NS352">IF($ND352=0,"",(IFERROR( (IFERROR($ND352/FRACAS!$AY$1*60,0) - SUMPRODUCT( (FRACAS!$K$5:$K$9999=NS$2) * IFERROR(FRACAS!$AN$5:$AN$9999,0) ) ) / IFERROR($ND352/FRACAS!$AY$1*60,0), 1 )))</f>
        <v/>
      </c>
      <c r="NT352" s="347" t="str" cm="1">
        <f t="array" ref="NT352">IF($ND352=0,"",(IFERROR( (IFERROR($ND352/FRACAS!$AY$1*60,0) - SUMPRODUCT( (FRACAS!$K$5:$K$9999=NT$2) * IFERROR(FRACAS!$AN$5:$AN$9999,0) ) ) / IFERROR($ND352/FRACAS!$AY$1*60,0), 1 )))</f>
        <v/>
      </c>
      <c r="NU352" s="347" t="str" cm="1">
        <f t="array" ref="NU352">IF($ND352=0,"",(IFERROR( (IFERROR($ND352/FRACAS!$AY$1*60,0) - SUMPRODUCT( (FRACAS!$K$5:$K$9999=NU$2) * IFERROR(FRACAS!$AN$5:$AN$9999,0) ) ) / IFERROR($ND352/FRACAS!$AY$1*60,0), 1 )))</f>
        <v/>
      </c>
      <c r="NV352" s="347" t="str" cm="1">
        <f t="array" ref="NV352">IF($ND352=0,"",(IFERROR( (IFERROR($ND352/FRACAS!$AY$1*60,0) - SUMPRODUCT( (FRACAS!$K$5:$K$9999=NV$2) * IFERROR(FRACAS!$AN$5:$AN$9999,0) ) ) / IFERROR($ND352/FRACAS!$AY$1*60,0), 1 )))</f>
        <v/>
      </c>
      <c r="NW352" s="347" t="str" cm="1">
        <f t="array" ref="NW352">IF($ND352=0,"",(IFERROR( (IFERROR($ND352/FRACAS!$AY$1*60,0) - SUMPRODUCT( (FRACAS!$K$5:$K$9999=NW$2) * IFERROR(FRACAS!$AN$5:$AN$9999,0) ) ) / IFERROR($ND352/FRACAS!$AY$1*60,0), 1 )))</f>
        <v/>
      </c>
      <c r="NX352" s="347" t="str" cm="1">
        <f t="array" ref="NX352">IF($ND352=0,"",(IFERROR( (IFERROR($ND352/FRACAS!$AY$1*60,0) - SUMPRODUCT( (FRACAS!$K$5:$K$9999=NX$2) * IFERROR(FRACAS!$AN$5:$AN$9999,0) ) ) / IFERROR($ND352/FRACAS!$AY$1*60,0), 1 )))</f>
        <v/>
      </c>
      <c r="NY352" s="347" t="str" cm="1">
        <f t="array" ref="NY352">IF($ND352=0,"",(IFERROR( (IFERROR($ND352/FRACAS!$AY$1*60,0) - SUMPRODUCT( (FRACAS!$K$5:$K$9999=NY$2) * IFERROR(FRACAS!$AN$5:$AN$9999,0) ) ) / IFERROR($ND352/FRACAS!$AY$1*60,0), 1 )))</f>
        <v/>
      </c>
      <c r="NZ352" s="347" t="str" cm="1">
        <f t="array" ref="NZ352">IF($ND352=0,"",(IFERROR( (IFERROR($ND352/FRACAS!$AY$1*60,0) - SUMPRODUCT( (FRACAS!$K$5:$K$9999=NZ$2) * IFERROR(FRACAS!$AN$5:$AN$9999,0) ) ) / IFERROR($ND352/FRACAS!$AY$1*60,0), 1 )))</f>
        <v/>
      </c>
      <c r="OA352" s="347" t="str" cm="1">
        <f t="array" ref="OA352">IF($ND352=0,"",(IFERROR( (IFERROR($ND352/FRACAS!$AY$1*60,0) - SUMPRODUCT( (FRACAS!$K$5:$K$9999=OA$2) * IFERROR(FRACAS!$AN$5:$AN$9999,0) ) ) / IFERROR($ND352/FRACAS!$AY$1*60,0), 1 )))</f>
        <v/>
      </c>
      <c r="OB352" s="347" t="str" cm="1">
        <f t="array" ref="OB352">IF($ND352=0,"",(IFERROR( (IFERROR($ND352/FRACAS!$AY$1*60,0) - SUMPRODUCT( (FRACAS!$K$5:$K$9999=OB$2) * IFERROR(FRACAS!$AN$5:$AN$9999,0) ) ) / IFERROR($ND352/FRACAS!$AY$1*60,0), 1 )))</f>
        <v/>
      </c>
      <c r="OC352" s="347" t="str" cm="1">
        <f t="array" ref="OC352">IF($ND352=0,"",(IFERROR( (IFERROR($ND352/FRACAS!$AY$1*60,0) - SUMPRODUCT( (FRACAS!$K$5:$K$9999=OC$2) * IFERROR(FRACAS!$AN$5:$AN$9999,0) ) ) / IFERROR($ND352/FRACAS!$AY$1*60,0), 1 )))</f>
        <v/>
      </c>
      <c r="OD352" s="347" t="str" cm="1">
        <f t="array" ref="OD352">IF($ND352=0,"",(IFERROR( (IFERROR($ND352/FRACAS!$AY$1*60,0) - SUMPRODUCT( (FRACAS!$K$5:$K$9999=OD$2) * IFERROR(FRACAS!$AN$5:$AN$9999,0) ) ) / IFERROR($ND352/FRACAS!$AY$1*60,0), 1 )))</f>
        <v/>
      </c>
      <c r="OE352" s="347" t="str" cm="1">
        <f t="array" ref="OE352">IF($ND352=0,"",(IFERROR( (IFERROR($ND352/FRACAS!$AY$1*60,0) - SUMPRODUCT( (FRACAS!$K$5:$K$9999=OE$2) * IFERROR(FRACAS!$AN$5:$AN$9999,0) ) ) / IFERROR($ND352/FRACAS!$AY$1*60,0), 1 )))</f>
        <v/>
      </c>
      <c r="OF352" s="347" t="str" cm="1">
        <f t="array" ref="OF352">IF($ND352=0,"",(IFERROR( (IFERROR($ND352/FRACAS!$AY$1*60,0) - SUMPRODUCT( (FRACAS!$K$5:$K$9999=OF$2) * IFERROR(FRACAS!$AN$5:$AN$9999,0) ) ) / IFERROR($ND352/FRACAS!$AY$1*60,0), 1 )))</f>
        <v/>
      </c>
      <c r="OG352" s="347" t="str" cm="1">
        <f t="array" ref="OG352">IF($ND352=0,"",(IFERROR( (IFERROR($ND352/FRACAS!$AY$1*60,0) - SUMPRODUCT( (FRACAS!$K$5:$K$9999=OG$2) * IFERROR(FRACAS!$AN$5:$AN$9999,0) ) ) / IFERROR($ND352/FRACAS!$AY$1*60,0), 1 )))</f>
        <v/>
      </c>
      <c r="OH352" s="347" t="str" cm="1">
        <f t="array" ref="OH352">IF($ND352=0,"",(IFERROR( (IFERROR($ND352/FRACAS!$AY$1*60,0) - SUMPRODUCT( (FRACAS!$K$5:$K$9999=OH$2) * IFERROR(FRACAS!$AN$5:$AN$9999,0) ) ) / IFERROR($ND352/FRACAS!$AY$1*60,0), 1 )))</f>
        <v/>
      </c>
      <c r="OI352" s="347" t="str" cm="1">
        <f t="array" ref="OI352">IF($ND352=0,"",(IFERROR( (IFERROR($ND352/FRACAS!$AY$1*60,0) - SUMPRODUCT( (FRACAS!$K$5:$K$9999=OI$2) * IFERROR(FRACAS!$AN$5:$AN$9999,0) ) ) / IFERROR($ND352/FRACAS!$AY$1*60,0), 1 )))</f>
        <v/>
      </c>
      <c r="OJ352" s="347" t="str" cm="1">
        <f t="array" ref="OJ352">IF($ND352=0,"",(IFERROR( (IFERROR($ND352/FRACAS!$AY$1*60,0) - SUMPRODUCT( (FRACAS!$K$5:$K$9999=OJ$2) * IFERROR(FRACAS!$AN$5:$AN$9999,0) ) ) / IFERROR($ND352/FRACAS!$AY$1*60,0), 1 )))</f>
        <v/>
      </c>
      <c r="OK352" s="347" t="str" cm="1">
        <f t="array" ref="OK352">IF($ND352=0,"",(IFERROR( (IFERROR($ND352/FRACAS!$AY$1*60,0) - SUMPRODUCT( (FRACAS!$K$5:$K$9999=OK$2) * IFERROR(FRACAS!$AN$5:$AN$9999,0) ) ) / IFERROR($ND352/FRACAS!$AY$1*60,0), 1 )))</f>
        <v/>
      </c>
      <c r="OL352" s="347" t="str" cm="1">
        <f t="array" ref="OL352">IF($ND352=0,"",(IFERROR( (IFERROR($ND352/FRACAS!$AY$1*60,0) - SUMPRODUCT( (FRACAS!$K$5:$K$9999=OL$2) * IFERROR(FRACAS!$AN$5:$AN$9999,0) ) ) / IFERROR($ND352/FRACAS!$AY$1*60,0), 1 )))</f>
        <v/>
      </c>
      <c r="OM352" s="347" t="str" cm="1">
        <f t="array" ref="OM352">IF($ND352=0,"",(IFERROR( (IFERROR($ND352/FRACAS!$AY$1*60,0) - SUMPRODUCT( (FRACAS!$K$5:$K$9999=OM$2) * IFERROR(FRACAS!$AN$5:$AN$9999,0) ) ) / IFERROR($ND352/FRACAS!$AY$1*60,0), 1 )))</f>
        <v/>
      </c>
      <c r="ON352" s="347" t="str" cm="1">
        <f t="array" ref="ON352">IF($ND352=0,"",(IFERROR( (IFERROR($ND352/FRACAS!$AY$1*60,0) - SUMPRODUCT( (FRACAS!$K$5:$K$9999=ON$2) * IFERROR(FRACAS!$AN$5:$AN$9999,0) ) ) / IFERROR($ND352/FRACAS!$AY$1*60,0), 1 )))</f>
        <v/>
      </c>
    </row>
    <row r="353" spans="2:404" ht="15" customHeight="1">
      <c r="B353" s="301" t="s">
        <v>251</v>
      </c>
      <c r="C353" s="302">
        <v>47697</v>
      </c>
      <c r="D353" s="279"/>
      <c r="E353" s="279"/>
      <c r="F353" s="279"/>
      <c r="G353" s="279"/>
      <c r="H353" s="279"/>
      <c r="I353" s="279"/>
      <c r="J353" s="279"/>
      <c r="K353" s="279"/>
      <c r="L353" s="279"/>
      <c r="M353" s="280"/>
      <c r="N353" s="305"/>
      <c r="O353" s="279"/>
      <c r="P353" s="279"/>
      <c r="Q353" s="279"/>
      <c r="R353" s="279"/>
      <c r="S353" s="279"/>
      <c r="T353" s="279"/>
      <c r="U353" s="279"/>
      <c r="V353" s="279"/>
      <c r="W353" s="279"/>
      <c r="X353" s="279"/>
      <c r="Y353" s="279"/>
      <c r="Z353" s="279"/>
      <c r="AA353" s="279"/>
      <c r="AB353" s="279"/>
      <c r="AC353" s="279"/>
      <c r="AD353" s="279"/>
      <c r="AE353" s="279"/>
      <c r="AF353" s="279"/>
      <c r="AG353" s="279"/>
      <c r="AH353" s="279"/>
      <c r="AI353" s="279"/>
      <c r="AJ353" s="279"/>
      <c r="AK353" s="279"/>
      <c r="AL353" s="279"/>
      <c r="AM353" s="279"/>
      <c r="AN353" s="279"/>
      <c r="AO353" s="279"/>
      <c r="AP353" s="279"/>
      <c r="AQ353" s="279"/>
      <c r="AR353" s="279"/>
      <c r="AS353" s="279"/>
      <c r="AT353" s="279"/>
      <c r="AU353" s="279"/>
      <c r="AV353" s="279"/>
      <c r="AW353" s="279"/>
      <c r="AX353" s="279"/>
      <c r="AY353" s="279"/>
      <c r="AZ353" s="279"/>
      <c r="BA353" s="280"/>
      <c r="BB353" s="266"/>
      <c r="BD353" s="352"/>
      <c r="BE353" s="352"/>
      <c r="BF353" s="352"/>
      <c r="BG353" s="352"/>
      <c r="BH353" s="352"/>
      <c r="BI353" s="352"/>
      <c r="BJ353" s="352"/>
      <c r="BK353" s="352"/>
      <c r="BL353" s="352"/>
      <c r="BM353" s="352"/>
      <c r="BN353" s="352"/>
      <c r="BO353" s="352"/>
      <c r="BP353" s="352"/>
      <c r="BQ353" s="352"/>
      <c r="BR353" s="352"/>
      <c r="BS353" s="352"/>
      <c r="BT353" s="352"/>
      <c r="BU353" s="352"/>
      <c r="BV353" s="352"/>
      <c r="BW353" s="352"/>
      <c r="BX353" s="352"/>
      <c r="BY353" s="352"/>
      <c r="BZ353" s="352"/>
      <c r="CA353" s="352"/>
      <c r="CB353" s="352"/>
      <c r="CC353" s="352"/>
      <c r="CD353" s="352"/>
      <c r="CE353" s="352"/>
      <c r="CF353" s="352"/>
      <c r="CG353" s="352"/>
      <c r="CH353" s="352"/>
      <c r="CI353" s="352"/>
      <c r="CJ353" s="352"/>
      <c r="CK353" s="352"/>
      <c r="CL353" s="352"/>
      <c r="CM353" s="352"/>
      <c r="CN353" s="352"/>
      <c r="CO353" s="352"/>
      <c r="CP353" s="352"/>
      <c r="CQ353" s="352"/>
      <c r="CR353" s="352"/>
      <c r="CS353" s="352"/>
      <c r="CT353" s="352"/>
      <c r="CU353" s="352"/>
      <c r="CV353" s="352"/>
      <c r="CW353" s="352"/>
      <c r="CX353" s="352"/>
      <c r="CY353" s="352"/>
      <c r="CZ353" s="352"/>
      <c r="DA353" s="352"/>
      <c r="DC353" s="266">
        <f t="shared" si="29"/>
        <v>0</v>
      </c>
      <c r="DD353" s="302" t="str">
        <f t="shared" si="30"/>
        <v/>
      </c>
      <c r="DE353" s="328" t="str">
        <f>IF(D353&gt; 0,(COUNTIFS(FRACAS!$B$5:$B$9997, D$4, FRACAS!$D$5:$D$9997, "&lt;="&amp;D353)), "" )</f>
        <v/>
      </c>
      <c r="DF353" s="282" t="str">
        <f>IF(E353&gt; 0,(COUNTIFS(FRACAS!$B$5:$B$9997, E$4, FRACAS!$D$5:$D$9997, "&lt;="&amp;E353)), "" )</f>
        <v/>
      </c>
      <c r="DG353" s="282" t="str">
        <f>IF(F353&gt; 0,(COUNTIFS(FRACAS!$B$5:$B$9997, F$4, FRACAS!$D$5:$D$9997, "&lt;="&amp;F353)), "" )</f>
        <v/>
      </c>
      <c r="DH353" s="282" t="str">
        <f>IF(G353&gt; 0,(COUNTIFS(FRACAS!$B$5:$B$9997, G$4, FRACAS!$D$5:$D$9997, "&lt;="&amp;G353)), "" )</f>
        <v/>
      </c>
      <c r="DI353" s="282" t="str">
        <f>IF(H353&gt; 0,(COUNTIFS(FRACAS!$B$5:$B$9997, H$4, FRACAS!$D$5:$D$9997, "&lt;="&amp;H353)), "" )</f>
        <v/>
      </c>
      <c r="DJ353" s="282" t="str">
        <f>IF(I353&gt; 0,(COUNTIFS(FRACAS!$B$5:$B$9997, I$4, FRACAS!$D$5:$D$9997, "&lt;="&amp;I353)), "" )</f>
        <v/>
      </c>
      <c r="DK353" s="282" t="str">
        <f>IF(J353&gt; 0,(COUNTIFS(FRACAS!$B$5:$B$9997, J$4, FRACAS!$D$5:$D$9997, "&lt;="&amp;J353)), "" )</f>
        <v/>
      </c>
      <c r="DL353" s="282" t="str">
        <f>IF(K353&gt; 0,(COUNTIFS(FRACAS!$B$5:$B$9997, K$4, FRACAS!$D$5:$D$9997, "&lt;="&amp;K353)), "" )</f>
        <v/>
      </c>
      <c r="DM353" s="282" t="str">
        <f>IF(L353&gt; 0,(COUNTIFS(FRACAS!$B$5:$B$9997, L$4, FRACAS!$D$5:$D$9997, "&lt;="&amp;L353)), "" )</f>
        <v/>
      </c>
      <c r="DN353" s="282" t="str">
        <f>IF(M353&gt; 0,(COUNTIFS(FRACAS!$B$5:$B$9997, M$4, FRACAS!$D$5:$D$9997, "&lt;="&amp;M353)), "" )</f>
        <v/>
      </c>
      <c r="DO353" s="308"/>
      <c r="DP353" s="276"/>
      <c r="DQ353" s="276"/>
      <c r="DR353" s="276"/>
      <c r="DS353" s="276"/>
      <c r="DT353" s="276"/>
      <c r="DU353" s="276"/>
      <c r="DV353" s="276"/>
      <c r="DW353" s="276"/>
      <c r="DX353" s="276"/>
      <c r="DY353" s="276"/>
      <c r="DZ353" s="276"/>
      <c r="EA353" s="276"/>
      <c r="EB353" s="276"/>
      <c r="EC353" s="276"/>
      <c r="ED353" s="276"/>
      <c r="EE353" s="276"/>
      <c r="EF353" s="276"/>
      <c r="EG353" s="276"/>
      <c r="EH353" s="276"/>
      <c r="EI353" s="276"/>
      <c r="EJ353" s="276"/>
      <c r="EK353" s="276"/>
      <c r="EL353" s="276"/>
      <c r="EM353" s="276"/>
      <c r="EN353" s="276"/>
      <c r="EO353" s="276"/>
      <c r="EP353" s="276"/>
      <c r="EQ353" s="276"/>
      <c r="ER353" s="276"/>
      <c r="ES353" s="276"/>
      <c r="ET353" s="276"/>
      <c r="EU353" s="276"/>
      <c r="EV353" s="276"/>
      <c r="EW353" s="276"/>
      <c r="EX353" s="276"/>
      <c r="EY353" s="276"/>
      <c r="EZ353" s="276"/>
      <c r="FA353" s="276"/>
      <c r="FB353" s="277"/>
      <c r="JN353" s="310"/>
      <c r="JO353" s="309"/>
      <c r="JP353" s="309"/>
      <c r="JQ353" s="309"/>
      <c r="JR353" s="309"/>
      <c r="JS353" s="309"/>
      <c r="JT353" s="309"/>
      <c r="JU353" s="309"/>
      <c r="JV353" s="309"/>
      <c r="JW353" s="309"/>
      <c r="JX353" s="309"/>
      <c r="JY353" s="309"/>
      <c r="JZ353" s="309"/>
      <c r="KA353" s="309"/>
      <c r="KB353" s="309"/>
      <c r="KC353" s="309"/>
      <c r="KD353" s="309"/>
      <c r="KE353" s="309"/>
      <c r="KF353" s="309"/>
      <c r="KG353" s="309"/>
      <c r="KH353" s="309"/>
      <c r="KI353" s="309"/>
      <c r="KJ353" s="309"/>
      <c r="KK353" s="309"/>
      <c r="KL353" s="309"/>
      <c r="KM353" s="309"/>
      <c r="KN353" s="309"/>
      <c r="KO353" s="309"/>
      <c r="KP353" s="309"/>
      <c r="KQ353" s="309"/>
      <c r="KR353" s="309"/>
      <c r="KS353" s="309"/>
      <c r="KT353" s="309"/>
      <c r="KU353" s="309"/>
      <c r="KV353" s="309"/>
      <c r="KW353" s="309"/>
      <c r="KX353" s="309"/>
      <c r="KY353" s="309"/>
      <c r="KZ353" s="309"/>
      <c r="LA353" s="309"/>
      <c r="LC353" s="302" t="str">
        <f t="shared" si="32"/>
        <v/>
      </c>
      <c r="LD353" s="354" t="str" cm="1">
        <f t="array" ref="LD353">IFERROR(
    (((D353/FRACAS!$AY$1)*60))
    /
    (((D353/FRACAS!$AY$1)*60) + SUMPRODUCT((FRACAS!$B$5:$B$9997=D$4)*(FRACAS!$D$5:$D$9997&lt;=D353)*(IFERROR(FRACAS!$AM$5:$AM$9997,0)))
    ),"")</f>
        <v/>
      </c>
      <c r="LE353" s="354" t="str" cm="1">
        <f t="array" ref="LE353">IFERROR(
    (((E353/FRACAS!$AY$1)*60))
    /
    (((E353/FRACAS!$AY$1)*60) + SUMPRODUCT((FRACAS!$B$5:$B$9997=E$4)*(FRACAS!$D$5:$D$9997&lt;=E353)*(IFERROR(FRACAS!$AM$5:$AM$9997,0)))
    ),"")</f>
        <v/>
      </c>
      <c r="LF353" s="354" t="str" cm="1">
        <f t="array" ref="LF353">IFERROR(
    (((F353/FRACAS!$AY$1)*60))
    /
    (((F353/FRACAS!$AY$1)*60) + SUMPRODUCT((FRACAS!$B$5:$B$9997=F$4)*(FRACAS!$D$5:$D$9997&lt;=F353)*(IFERROR(FRACAS!$AM$5:$AM$9997,0)))
    ),"")</f>
        <v/>
      </c>
      <c r="LG353" s="354" t="str" cm="1">
        <f t="array" ref="LG353">IFERROR(
    (((G353/FRACAS!$AY$1)*60))
    /
    (((G353/FRACAS!$AY$1)*60) + SUMPRODUCT((FRACAS!$B$5:$B$9997=G$4)*(FRACAS!$D$5:$D$9997&lt;=G353)*(IFERROR(FRACAS!$AM$5:$AM$9997,0)))
    ),"")</f>
        <v/>
      </c>
      <c r="LH353" s="354" t="str" cm="1">
        <f t="array" ref="LH353">IFERROR(
    (((H353/FRACAS!$AY$1)*60))
    /
    (((H353/FRACAS!$AY$1)*60) + SUMPRODUCT((FRACAS!$B$5:$B$9997=H$4)*(FRACAS!$D$5:$D$9997&lt;=H353)*(IFERROR(FRACAS!$AM$5:$AM$9997,0)))
    ),"")</f>
        <v/>
      </c>
      <c r="LI353" s="354" t="str" cm="1">
        <f t="array" ref="LI353">IFERROR(
    (((I353/FRACAS!$AY$1)*60))
    /
    (((I353/FRACAS!$AY$1)*60) + SUMPRODUCT((FRACAS!$B$5:$B$9997=I$4)*(FRACAS!$D$5:$D$9997&lt;=I353)*(IFERROR(FRACAS!$AM$5:$AM$9997,0)))
    ),"")</f>
        <v/>
      </c>
      <c r="LJ353" s="354" t="str" cm="1">
        <f t="array" ref="LJ353">IFERROR(
    (((J353/FRACAS!$AY$1)*60))
    /
    (((J353/FRACAS!$AY$1)*60) + SUMPRODUCT((FRACAS!$B$5:$B$9997=J$4)*(FRACAS!$D$5:$D$9997&lt;=J353)*(IFERROR(FRACAS!$AM$5:$AM$9997,0)))
    ),"")</f>
        <v/>
      </c>
      <c r="LK353" s="354" t="str" cm="1">
        <f t="array" ref="LK353">IFERROR(
    (((K353/FRACAS!$AY$1)*60))
    /
    (((K353/FRACAS!$AY$1)*60) + SUMPRODUCT((FRACAS!$B$5:$B$9997=K$4)*(FRACAS!$D$5:$D$9997&lt;=K353)*(IFERROR(FRACAS!$AM$5:$AM$9997,0)))
    ),"")</f>
        <v/>
      </c>
      <c r="LL353" s="354" t="str" cm="1">
        <f t="array" ref="LL353">IFERROR(
    (((L353/FRACAS!$AY$1)*60))
    /
    (((L353/FRACAS!$AY$1)*60) + SUMPRODUCT((FRACAS!$B$5:$B$9997=L$4)*(FRACAS!$D$5:$D$9997&lt;=L353)*(IFERROR(FRACAS!$AM$5:$AM$9997,0)))
    ),"")</f>
        <v/>
      </c>
      <c r="LM353" s="354" t="str" cm="1">
        <f t="array" ref="LM353">IFERROR(
    (((M353/FRACAS!$AY$1)*60))
    /
    (((M353/FRACAS!$AY$1)*60) + SUMPRODUCT((FRACAS!$B$5:$B$9997=M$4)*(FRACAS!$D$5:$D$9997&lt;=M353)*(IFERROR(FRACAS!$AM$5:$AM$9997,0)))
    ),"")</f>
        <v/>
      </c>
      <c r="LN353" s="308"/>
      <c r="LO353" s="276"/>
      <c r="LP353" s="276"/>
      <c r="LQ353" s="276"/>
      <c r="LR353" s="276"/>
      <c r="LS353" s="276"/>
      <c r="LT353" s="276"/>
      <c r="LU353" s="276"/>
      <c r="LV353" s="276"/>
      <c r="LW353" s="276"/>
      <c r="LX353" s="276"/>
      <c r="LY353" s="276"/>
      <c r="LZ353" s="276"/>
      <c r="MA353" s="276"/>
      <c r="MB353" s="276"/>
      <c r="MC353" s="276"/>
      <c r="MD353" s="276"/>
      <c r="ME353" s="276"/>
      <c r="MF353" s="276"/>
      <c r="MG353" s="276"/>
      <c r="MH353" s="276"/>
      <c r="MI353" s="276"/>
      <c r="MJ353" s="276"/>
      <c r="MK353" s="276"/>
      <c r="ML353" s="276"/>
      <c r="MM353" s="276"/>
      <c r="MN353" s="276"/>
      <c r="MO353" s="276"/>
      <c r="MP353" s="276"/>
      <c r="MQ353" s="276"/>
      <c r="MR353" s="276"/>
      <c r="MS353" s="276"/>
      <c r="MT353" s="276"/>
      <c r="MU353" s="276"/>
      <c r="MV353" s="276"/>
      <c r="MW353" s="276"/>
      <c r="MX353" s="276"/>
      <c r="MY353" s="276"/>
      <c r="MZ353" s="276"/>
      <c r="NA353" s="277"/>
      <c r="ND353" s="345">
        <f t="shared" si="33"/>
        <v>0</v>
      </c>
      <c r="NE353" s="346" t="str">
        <f t="shared" si="31"/>
        <v/>
      </c>
      <c r="NF353" s="347" t="str" cm="1">
        <f t="array" ref="NF353">IF($ND353=0,"",(IFERROR( (IFERROR($ND353/FRACAS!$AY$1*60,0) - SUMPRODUCT( (FRACAS!$K$5:$K$9999=NF$2) * IFERROR(FRACAS!$AN$5:$AN$9999,0) ) ) / IFERROR($ND353/FRACAS!$AY$1*60,0), 1 )))</f>
        <v/>
      </c>
      <c r="NG353" s="347" t="str" cm="1">
        <f t="array" ref="NG353">IF($ND353=0,"",(IFERROR( (IFERROR($ND353/FRACAS!$AY$1*60,0) - SUMPRODUCT( (FRACAS!$K$5:$K$9999=NG$2) * IFERROR(FRACAS!$AN$5:$AN$9999,0) ) ) / IFERROR($ND353/FRACAS!$AY$1*60,0), 1 )))</f>
        <v/>
      </c>
      <c r="NH353" s="347" t="str" cm="1">
        <f t="array" ref="NH353">IF($ND353=0,"",(IFERROR( (IFERROR($ND353/FRACAS!$AY$1*60,0) - SUMPRODUCT( (FRACAS!$K$5:$K$9999=NH$2) * IFERROR(FRACAS!$AN$5:$AN$9999,0) ) ) / IFERROR($ND353/FRACAS!$AY$1*60,0), 1 )))</f>
        <v/>
      </c>
      <c r="NI353" s="347" t="str" cm="1">
        <f t="array" ref="NI353">IF($ND353=0,"",(IFERROR( (IFERROR($ND353/FRACAS!$AY$1*60,0) - SUMPRODUCT( (FRACAS!$K$5:$K$9999=NI$2) * IFERROR(FRACAS!$AN$5:$AN$9999,0) ) ) / IFERROR($ND353/FRACAS!$AY$1*60,0), 1 )))</f>
        <v/>
      </c>
      <c r="NJ353" s="347" t="str" cm="1">
        <f t="array" ref="NJ353">IF($ND353=0,"",(IFERROR( (IFERROR($ND353/FRACAS!$AY$1*60,0) - SUMPRODUCT( (FRACAS!$K$5:$K$9999=NJ$2) * IFERROR(FRACAS!$AN$5:$AN$9999,0) ) ) / IFERROR($ND353/FRACAS!$AY$1*60,0), 1 )))</f>
        <v/>
      </c>
      <c r="NK353" s="347" t="str" cm="1">
        <f t="array" ref="NK353">IF($ND353=0,"",(IFERROR( (IFERROR($ND353/FRACAS!$AY$1*60,0) - SUMPRODUCT( (FRACAS!$K$5:$K$9999=NK$2) * IFERROR(FRACAS!$AN$5:$AN$9999,0) ) ) / IFERROR($ND353/FRACAS!$AY$1*60,0), 1 )))</f>
        <v/>
      </c>
      <c r="NL353" s="347" t="str" cm="1">
        <f t="array" ref="NL353">IF($ND353=0,"",(IFERROR( (IFERROR($ND353/FRACAS!$AY$1*60,0) - SUMPRODUCT( (FRACAS!$K$5:$K$9999=NL$2) * IFERROR(FRACAS!$AN$5:$AN$9999,0) ) ) / IFERROR($ND353/FRACAS!$AY$1*60,0), 1 )))</f>
        <v/>
      </c>
      <c r="NM353" s="347" t="str" cm="1">
        <f t="array" ref="NM353">IF($ND353=0,"",(IFERROR( (IFERROR($ND353/FRACAS!$AY$1*60,0) - SUMPRODUCT( (FRACAS!$K$5:$K$9999=NM$2) * IFERROR(FRACAS!$AN$5:$AN$9999,0) ) ) / IFERROR($ND353/FRACAS!$AY$1*60,0), 1 )))</f>
        <v/>
      </c>
      <c r="NN353" s="347" t="str" cm="1">
        <f t="array" ref="NN353">IF($ND353=0,"",(IFERROR( (IFERROR($ND353/FRACAS!$AY$1*60,0) - SUMPRODUCT( (FRACAS!$K$5:$K$9999=NN$2) * IFERROR(FRACAS!$AN$5:$AN$9999,0) ) ) / IFERROR($ND353/FRACAS!$AY$1*60,0), 1 )))</f>
        <v/>
      </c>
      <c r="NO353" s="347" t="str" cm="1">
        <f t="array" ref="NO353">IF($ND353=0,"",(IFERROR( (IFERROR($ND353/FRACAS!$AY$1*60,0) - SUMPRODUCT( (FRACAS!$K$5:$K$9999=NO$2) * IFERROR(FRACAS!$AN$5:$AN$9999,0) ) ) / IFERROR($ND353/FRACAS!$AY$1*60,0), 1 )))</f>
        <v/>
      </c>
      <c r="NP353" s="347" t="str" cm="1">
        <f t="array" ref="NP353">IF($ND353=0,"",(IFERROR( (IFERROR($ND353/FRACAS!$AY$1*60,0) - SUMPRODUCT( (FRACAS!$K$5:$K$9999=NP$2) * IFERROR(FRACAS!$AN$5:$AN$9999,0) ) ) / IFERROR($ND353/FRACAS!$AY$1*60,0), 1 )))</f>
        <v/>
      </c>
      <c r="NQ353" s="347" t="str" cm="1">
        <f t="array" ref="NQ353">IF($ND353=0,"",(IFERROR( (IFERROR($ND353/FRACAS!$AY$1*60,0) - SUMPRODUCT( (FRACAS!$K$5:$K$9999=NQ$2) * IFERROR(FRACAS!$AN$5:$AN$9999,0) ) ) / IFERROR($ND353/FRACAS!$AY$1*60,0), 1 )))</f>
        <v/>
      </c>
      <c r="NR353" s="347" t="str" cm="1">
        <f t="array" ref="NR353">IF($ND353=0,"",(IFERROR( (IFERROR($ND353/FRACAS!$AY$1*60,0) - SUMPRODUCT( (FRACAS!$K$5:$K$9999=NR$2) * IFERROR(FRACAS!$AN$5:$AN$9999,0) ) ) / IFERROR($ND353/FRACAS!$AY$1*60,0), 1 )))</f>
        <v/>
      </c>
      <c r="NS353" s="347" t="str" cm="1">
        <f t="array" ref="NS353">IF($ND353=0,"",(IFERROR( (IFERROR($ND353/FRACAS!$AY$1*60,0) - SUMPRODUCT( (FRACAS!$K$5:$K$9999=NS$2) * IFERROR(FRACAS!$AN$5:$AN$9999,0) ) ) / IFERROR($ND353/FRACAS!$AY$1*60,0), 1 )))</f>
        <v/>
      </c>
      <c r="NT353" s="347" t="str" cm="1">
        <f t="array" ref="NT353">IF($ND353=0,"",(IFERROR( (IFERROR($ND353/FRACAS!$AY$1*60,0) - SUMPRODUCT( (FRACAS!$K$5:$K$9999=NT$2) * IFERROR(FRACAS!$AN$5:$AN$9999,0) ) ) / IFERROR($ND353/FRACAS!$AY$1*60,0), 1 )))</f>
        <v/>
      </c>
      <c r="NU353" s="347" t="str" cm="1">
        <f t="array" ref="NU353">IF($ND353=0,"",(IFERROR( (IFERROR($ND353/FRACAS!$AY$1*60,0) - SUMPRODUCT( (FRACAS!$K$5:$K$9999=NU$2) * IFERROR(FRACAS!$AN$5:$AN$9999,0) ) ) / IFERROR($ND353/FRACAS!$AY$1*60,0), 1 )))</f>
        <v/>
      </c>
      <c r="NV353" s="347" t="str" cm="1">
        <f t="array" ref="NV353">IF($ND353=0,"",(IFERROR( (IFERROR($ND353/FRACAS!$AY$1*60,0) - SUMPRODUCT( (FRACAS!$K$5:$K$9999=NV$2) * IFERROR(FRACAS!$AN$5:$AN$9999,0) ) ) / IFERROR($ND353/FRACAS!$AY$1*60,0), 1 )))</f>
        <v/>
      </c>
      <c r="NW353" s="347" t="str" cm="1">
        <f t="array" ref="NW353">IF($ND353=0,"",(IFERROR( (IFERROR($ND353/FRACAS!$AY$1*60,0) - SUMPRODUCT( (FRACAS!$K$5:$K$9999=NW$2) * IFERROR(FRACAS!$AN$5:$AN$9999,0) ) ) / IFERROR($ND353/FRACAS!$AY$1*60,0), 1 )))</f>
        <v/>
      </c>
      <c r="NX353" s="347" t="str" cm="1">
        <f t="array" ref="NX353">IF($ND353=0,"",(IFERROR( (IFERROR($ND353/FRACAS!$AY$1*60,0) - SUMPRODUCT( (FRACAS!$K$5:$K$9999=NX$2) * IFERROR(FRACAS!$AN$5:$AN$9999,0) ) ) / IFERROR($ND353/FRACAS!$AY$1*60,0), 1 )))</f>
        <v/>
      </c>
      <c r="NY353" s="347" t="str" cm="1">
        <f t="array" ref="NY353">IF($ND353=0,"",(IFERROR( (IFERROR($ND353/FRACAS!$AY$1*60,0) - SUMPRODUCT( (FRACAS!$K$5:$K$9999=NY$2) * IFERROR(FRACAS!$AN$5:$AN$9999,0) ) ) / IFERROR($ND353/FRACAS!$AY$1*60,0), 1 )))</f>
        <v/>
      </c>
      <c r="NZ353" s="347" t="str" cm="1">
        <f t="array" ref="NZ353">IF($ND353=0,"",(IFERROR( (IFERROR($ND353/FRACAS!$AY$1*60,0) - SUMPRODUCT( (FRACAS!$K$5:$K$9999=NZ$2) * IFERROR(FRACAS!$AN$5:$AN$9999,0) ) ) / IFERROR($ND353/FRACAS!$AY$1*60,0), 1 )))</f>
        <v/>
      </c>
      <c r="OA353" s="347" t="str" cm="1">
        <f t="array" ref="OA353">IF($ND353=0,"",(IFERROR( (IFERROR($ND353/FRACAS!$AY$1*60,0) - SUMPRODUCT( (FRACAS!$K$5:$K$9999=OA$2) * IFERROR(FRACAS!$AN$5:$AN$9999,0) ) ) / IFERROR($ND353/FRACAS!$AY$1*60,0), 1 )))</f>
        <v/>
      </c>
      <c r="OB353" s="347" t="str" cm="1">
        <f t="array" ref="OB353">IF($ND353=0,"",(IFERROR( (IFERROR($ND353/FRACAS!$AY$1*60,0) - SUMPRODUCT( (FRACAS!$K$5:$K$9999=OB$2) * IFERROR(FRACAS!$AN$5:$AN$9999,0) ) ) / IFERROR($ND353/FRACAS!$AY$1*60,0), 1 )))</f>
        <v/>
      </c>
      <c r="OC353" s="347" t="str" cm="1">
        <f t="array" ref="OC353">IF($ND353=0,"",(IFERROR( (IFERROR($ND353/FRACAS!$AY$1*60,0) - SUMPRODUCT( (FRACAS!$K$5:$K$9999=OC$2) * IFERROR(FRACAS!$AN$5:$AN$9999,0) ) ) / IFERROR($ND353/FRACAS!$AY$1*60,0), 1 )))</f>
        <v/>
      </c>
      <c r="OD353" s="347" t="str" cm="1">
        <f t="array" ref="OD353">IF($ND353=0,"",(IFERROR( (IFERROR($ND353/FRACAS!$AY$1*60,0) - SUMPRODUCT( (FRACAS!$K$5:$K$9999=OD$2) * IFERROR(FRACAS!$AN$5:$AN$9999,0) ) ) / IFERROR($ND353/FRACAS!$AY$1*60,0), 1 )))</f>
        <v/>
      </c>
      <c r="OE353" s="347" t="str" cm="1">
        <f t="array" ref="OE353">IF($ND353=0,"",(IFERROR( (IFERROR($ND353/FRACAS!$AY$1*60,0) - SUMPRODUCT( (FRACAS!$K$5:$K$9999=OE$2) * IFERROR(FRACAS!$AN$5:$AN$9999,0) ) ) / IFERROR($ND353/FRACAS!$AY$1*60,0), 1 )))</f>
        <v/>
      </c>
      <c r="OF353" s="347" t="str" cm="1">
        <f t="array" ref="OF353">IF($ND353=0,"",(IFERROR( (IFERROR($ND353/FRACAS!$AY$1*60,0) - SUMPRODUCT( (FRACAS!$K$5:$K$9999=OF$2) * IFERROR(FRACAS!$AN$5:$AN$9999,0) ) ) / IFERROR($ND353/FRACAS!$AY$1*60,0), 1 )))</f>
        <v/>
      </c>
      <c r="OG353" s="347" t="str" cm="1">
        <f t="array" ref="OG353">IF($ND353=0,"",(IFERROR( (IFERROR($ND353/FRACAS!$AY$1*60,0) - SUMPRODUCT( (FRACAS!$K$5:$K$9999=OG$2) * IFERROR(FRACAS!$AN$5:$AN$9999,0) ) ) / IFERROR($ND353/FRACAS!$AY$1*60,0), 1 )))</f>
        <v/>
      </c>
      <c r="OH353" s="347" t="str" cm="1">
        <f t="array" ref="OH353">IF($ND353=0,"",(IFERROR( (IFERROR($ND353/FRACAS!$AY$1*60,0) - SUMPRODUCT( (FRACAS!$K$5:$K$9999=OH$2) * IFERROR(FRACAS!$AN$5:$AN$9999,0) ) ) / IFERROR($ND353/FRACAS!$AY$1*60,0), 1 )))</f>
        <v/>
      </c>
      <c r="OI353" s="347" t="str" cm="1">
        <f t="array" ref="OI353">IF($ND353=0,"",(IFERROR( (IFERROR($ND353/FRACAS!$AY$1*60,0) - SUMPRODUCT( (FRACAS!$K$5:$K$9999=OI$2) * IFERROR(FRACAS!$AN$5:$AN$9999,0) ) ) / IFERROR($ND353/FRACAS!$AY$1*60,0), 1 )))</f>
        <v/>
      </c>
      <c r="OJ353" s="347" t="str" cm="1">
        <f t="array" ref="OJ353">IF($ND353=0,"",(IFERROR( (IFERROR($ND353/FRACAS!$AY$1*60,0) - SUMPRODUCT( (FRACAS!$K$5:$K$9999=OJ$2) * IFERROR(FRACAS!$AN$5:$AN$9999,0) ) ) / IFERROR($ND353/FRACAS!$AY$1*60,0), 1 )))</f>
        <v/>
      </c>
      <c r="OK353" s="347" t="str" cm="1">
        <f t="array" ref="OK353">IF($ND353=0,"",(IFERROR( (IFERROR($ND353/FRACAS!$AY$1*60,0) - SUMPRODUCT( (FRACAS!$K$5:$K$9999=OK$2) * IFERROR(FRACAS!$AN$5:$AN$9999,0) ) ) / IFERROR($ND353/FRACAS!$AY$1*60,0), 1 )))</f>
        <v/>
      </c>
      <c r="OL353" s="347" t="str" cm="1">
        <f t="array" ref="OL353">IF($ND353=0,"",(IFERROR( (IFERROR($ND353/FRACAS!$AY$1*60,0) - SUMPRODUCT( (FRACAS!$K$5:$K$9999=OL$2) * IFERROR(FRACAS!$AN$5:$AN$9999,0) ) ) / IFERROR($ND353/FRACAS!$AY$1*60,0), 1 )))</f>
        <v/>
      </c>
      <c r="OM353" s="347" t="str" cm="1">
        <f t="array" ref="OM353">IF($ND353=0,"",(IFERROR( (IFERROR($ND353/FRACAS!$AY$1*60,0) - SUMPRODUCT( (FRACAS!$K$5:$K$9999=OM$2) * IFERROR(FRACAS!$AN$5:$AN$9999,0) ) ) / IFERROR($ND353/FRACAS!$AY$1*60,0), 1 )))</f>
        <v/>
      </c>
      <c r="ON353" s="347" t="str" cm="1">
        <f t="array" ref="ON353">IF($ND353=0,"",(IFERROR( (IFERROR($ND353/FRACAS!$AY$1*60,0) - SUMPRODUCT( (FRACAS!$K$5:$K$9999=ON$2) * IFERROR(FRACAS!$AN$5:$AN$9999,0) ) ) / IFERROR($ND353/FRACAS!$AY$1*60,0), 1 )))</f>
        <v/>
      </c>
    </row>
    <row r="354" spans="2:404" ht="15" customHeight="1">
      <c r="B354" s="301" t="s">
        <v>252</v>
      </c>
      <c r="C354" s="302">
        <v>47704</v>
      </c>
      <c r="D354" s="279"/>
      <c r="E354" s="279"/>
      <c r="F354" s="279"/>
      <c r="G354" s="279"/>
      <c r="H354" s="279"/>
      <c r="I354" s="279"/>
      <c r="J354" s="279"/>
      <c r="K354" s="279"/>
      <c r="L354" s="279"/>
      <c r="M354" s="280"/>
      <c r="N354" s="305"/>
      <c r="O354" s="279"/>
      <c r="P354" s="279"/>
      <c r="Q354" s="279"/>
      <c r="R354" s="279"/>
      <c r="S354" s="279"/>
      <c r="T354" s="279"/>
      <c r="U354" s="279"/>
      <c r="V354" s="279"/>
      <c r="W354" s="279"/>
      <c r="X354" s="279"/>
      <c r="Y354" s="279"/>
      <c r="Z354" s="279"/>
      <c r="AA354" s="279"/>
      <c r="AB354" s="279"/>
      <c r="AC354" s="279"/>
      <c r="AD354" s="279"/>
      <c r="AE354" s="279"/>
      <c r="AF354" s="279"/>
      <c r="AG354" s="279"/>
      <c r="AH354" s="279"/>
      <c r="AI354" s="279"/>
      <c r="AJ354" s="279"/>
      <c r="AK354" s="279"/>
      <c r="AL354" s="279"/>
      <c r="AM354" s="279"/>
      <c r="AN354" s="279"/>
      <c r="AO354" s="279"/>
      <c r="AP354" s="279"/>
      <c r="AQ354" s="279"/>
      <c r="AR354" s="279"/>
      <c r="AS354" s="279"/>
      <c r="AT354" s="279"/>
      <c r="AU354" s="279"/>
      <c r="AV354" s="279"/>
      <c r="AW354" s="279"/>
      <c r="AX354" s="279"/>
      <c r="AY354" s="279"/>
      <c r="AZ354" s="279"/>
      <c r="BA354" s="280"/>
      <c r="BB354" s="266"/>
      <c r="BD354" s="352"/>
      <c r="BE354" s="352"/>
      <c r="BF354" s="352"/>
      <c r="BG354" s="352"/>
      <c r="BH354" s="352"/>
      <c r="BI354" s="352"/>
      <c r="BJ354" s="352"/>
      <c r="BK354" s="352"/>
      <c r="BL354" s="352"/>
      <c r="BM354" s="352"/>
      <c r="BN354" s="352"/>
      <c r="BO354" s="352"/>
      <c r="BP354" s="352"/>
      <c r="BQ354" s="352"/>
      <c r="BR354" s="352"/>
      <c r="BS354" s="352"/>
      <c r="BT354" s="352"/>
      <c r="BU354" s="352"/>
      <c r="BV354" s="352"/>
      <c r="BW354" s="352"/>
      <c r="BX354" s="352"/>
      <c r="BY354" s="352"/>
      <c r="BZ354" s="352"/>
      <c r="CA354" s="352"/>
      <c r="CB354" s="352"/>
      <c r="CC354" s="352"/>
      <c r="CD354" s="352"/>
      <c r="CE354" s="352"/>
      <c r="CF354" s="352"/>
      <c r="CG354" s="352"/>
      <c r="CH354" s="352"/>
      <c r="CI354" s="352"/>
      <c r="CJ354" s="352"/>
      <c r="CK354" s="352"/>
      <c r="CL354" s="352"/>
      <c r="CM354" s="352"/>
      <c r="CN354" s="352"/>
      <c r="CO354" s="352"/>
      <c r="CP354" s="352"/>
      <c r="CQ354" s="352"/>
      <c r="CR354" s="352"/>
      <c r="CS354" s="352"/>
      <c r="CT354" s="352"/>
      <c r="CU354" s="352"/>
      <c r="CV354" s="352"/>
      <c r="CW354" s="352"/>
      <c r="CX354" s="352"/>
      <c r="CY354" s="352"/>
      <c r="CZ354" s="352"/>
      <c r="DA354" s="352"/>
      <c r="DC354" s="266">
        <f t="shared" si="29"/>
        <v>0</v>
      </c>
      <c r="DD354" s="302" t="str">
        <f t="shared" si="30"/>
        <v/>
      </c>
      <c r="DE354" s="328" t="str">
        <f>IF(D354&gt; 0,(COUNTIFS(FRACAS!$B$5:$B$9997, D$4, FRACAS!$D$5:$D$9997, "&lt;="&amp;D354)), "" )</f>
        <v/>
      </c>
      <c r="DF354" s="282" t="str">
        <f>IF(E354&gt; 0,(COUNTIFS(FRACAS!$B$5:$B$9997, E$4, FRACAS!$D$5:$D$9997, "&lt;="&amp;E354)), "" )</f>
        <v/>
      </c>
      <c r="DG354" s="282" t="str">
        <f>IF(F354&gt; 0,(COUNTIFS(FRACAS!$B$5:$B$9997, F$4, FRACAS!$D$5:$D$9997, "&lt;="&amp;F354)), "" )</f>
        <v/>
      </c>
      <c r="DH354" s="282" t="str">
        <f>IF(G354&gt; 0,(COUNTIFS(FRACAS!$B$5:$B$9997, G$4, FRACAS!$D$5:$D$9997, "&lt;="&amp;G354)), "" )</f>
        <v/>
      </c>
      <c r="DI354" s="282" t="str">
        <f>IF(H354&gt; 0,(COUNTIFS(FRACAS!$B$5:$B$9997, H$4, FRACAS!$D$5:$D$9997, "&lt;="&amp;H354)), "" )</f>
        <v/>
      </c>
      <c r="DJ354" s="282" t="str">
        <f>IF(I354&gt; 0,(COUNTIFS(FRACAS!$B$5:$B$9997, I$4, FRACAS!$D$5:$D$9997, "&lt;="&amp;I354)), "" )</f>
        <v/>
      </c>
      <c r="DK354" s="282" t="str">
        <f>IF(J354&gt; 0,(COUNTIFS(FRACAS!$B$5:$B$9997, J$4, FRACAS!$D$5:$D$9997, "&lt;="&amp;J354)), "" )</f>
        <v/>
      </c>
      <c r="DL354" s="282" t="str">
        <f>IF(K354&gt; 0,(COUNTIFS(FRACAS!$B$5:$B$9997, K$4, FRACAS!$D$5:$D$9997, "&lt;="&amp;K354)), "" )</f>
        <v/>
      </c>
      <c r="DM354" s="282" t="str">
        <f>IF(L354&gt; 0,(COUNTIFS(FRACAS!$B$5:$B$9997, L$4, FRACAS!$D$5:$D$9997, "&lt;="&amp;L354)), "" )</f>
        <v/>
      </c>
      <c r="DN354" s="282" t="str">
        <f>IF(M354&gt; 0,(COUNTIFS(FRACAS!$B$5:$B$9997, M$4, FRACAS!$D$5:$D$9997, "&lt;="&amp;M354)), "" )</f>
        <v/>
      </c>
      <c r="DO354" s="308"/>
      <c r="DP354" s="276"/>
      <c r="DQ354" s="276"/>
      <c r="DR354" s="276"/>
      <c r="DS354" s="276"/>
      <c r="DT354" s="276"/>
      <c r="DU354" s="276"/>
      <c r="DV354" s="276"/>
      <c r="DW354" s="276"/>
      <c r="DX354" s="276"/>
      <c r="DY354" s="276"/>
      <c r="DZ354" s="276"/>
      <c r="EA354" s="276"/>
      <c r="EB354" s="276"/>
      <c r="EC354" s="276"/>
      <c r="ED354" s="276"/>
      <c r="EE354" s="276"/>
      <c r="EF354" s="276"/>
      <c r="EG354" s="276"/>
      <c r="EH354" s="276"/>
      <c r="EI354" s="276"/>
      <c r="EJ354" s="276"/>
      <c r="EK354" s="276"/>
      <c r="EL354" s="276"/>
      <c r="EM354" s="276"/>
      <c r="EN354" s="276"/>
      <c r="EO354" s="276"/>
      <c r="EP354" s="276"/>
      <c r="EQ354" s="276"/>
      <c r="ER354" s="276"/>
      <c r="ES354" s="276"/>
      <c r="ET354" s="276"/>
      <c r="EU354" s="276"/>
      <c r="EV354" s="276"/>
      <c r="EW354" s="276"/>
      <c r="EX354" s="276"/>
      <c r="EY354" s="276"/>
      <c r="EZ354" s="276"/>
      <c r="FA354" s="276"/>
      <c r="FB354" s="277"/>
      <c r="JN354" s="310"/>
      <c r="JO354" s="309"/>
      <c r="JP354" s="309"/>
      <c r="JQ354" s="309"/>
      <c r="JR354" s="309"/>
      <c r="JS354" s="309"/>
      <c r="JT354" s="309"/>
      <c r="JU354" s="309"/>
      <c r="JV354" s="309"/>
      <c r="JW354" s="309"/>
      <c r="JX354" s="309"/>
      <c r="JY354" s="309"/>
      <c r="JZ354" s="309"/>
      <c r="KA354" s="309"/>
      <c r="KB354" s="309"/>
      <c r="KC354" s="309"/>
      <c r="KD354" s="309"/>
      <c r="KE354" s="309"/>
      <c r="KF354" s="309"/>
      <c r="KG354" s="309"/>
      <c r="KH354" s="309"/>
      <c r="KI354" s="309"/>
      <c r="KJ354" s="309"/>
      <c r="KK354" s="309"/>
      <c r="KL354" s="309"/>
      <c r="KM354" s="309"/>
      <c r="KN354" s="309"/>
      <c r="KO354" s="309"/>
      <c r="KP354" s="309"/>
      <c r="KQ354" s="309"/>
      <c r="KR354" s="309"/>
      <c r="KS354" s="309"/>
      <c r="KT354" s="309"/>
      <c r="KU354" s="309"/>
      <c r="KV354" s="309"/>
      <c r="KW354" s="309"/>
      <c r="KX354" s="309"/>
      <c r="KY354" s="309"/>
      <c r="KZ354" s="309"/>
      <c r="LA354" s="309"/>
      <c r="LC354" s="302" t="str">
        <f t="shared" si="32"/>
        <v/>
      </c>
      <c r="LD354" s="354" t="str" cm="1">
        <f t="array" ref="LD354">IFERROR(
    (((D354/FRACAS!$AY$1)*60))
    /
    (((D354/FRACAS!$AY$1)*60) + SUMPRODUCT((FRACAS!$B$5:$B$9997=D$4)*(FRACAS!$D$5:$D$9997&lt;=D354)*(IFERROR(FRACAS!$AM$5:$AM$9997,0)))
    ),"")</f>
        <v/>
      </c>
      <c r="LE354" s="354" t="str" cm="1">
        <f t="array" ref="LE354">IFERROR(
    (((E354/FRACAS!$AY$1)*60))
    /
    (((E354/FRACAS!$AY$1)*60) + SUMPRODUCT((FRACAS!$B$5:$B$9997=E$4)*(FRACAS!$D$5:$D$9997&lt;=E354)*(IFERROR(FRACAS!$AM$5:$AM$9997,0)))
    ),"")</f>
        <v/>
      </c>
      <c r="LF354" s="354" t="str" cm="1">
        <f t="array" ref="LF354">IFERROR(
    (((F354/FRACAS!$AY$1)*60))
    /
    (((F354/FRACAS!$AY$1)*60) + SUMPRODUCT((FRACAS!$B$5:$B$9997=F$4)*(FRACAS!$D$5:$D$9997&lt;=F354)*(IFERROR(FRACAS!$AM$5:$AM$9997,0)))
    ),"")</f>
        <v/>
      </c>
      <c r="LG354" s="354" t="str" cm="1">
        <f t="array" ref="LG354">IFERROR(
    (((G354/FRACAS!$AY$1)*60))
    /
    (((G354/FRACAS!$AY$1)*60) + SUMPRODUCT((FRACAS!$B$5:$B$9997=G$4)*(FRACAS!$D$5:$D$9997&lt;=G354)*(IFERROR(FRACAS!$AM$5:$AM$9997,0)))
    ),"")</f>
        <v/>
      </c>
      <c r="LH354" s="354" t="str" cm="1">
        <f t="array" ref="LH354">IFERROR(
    (((H354/FRACAS!$AY$1)*60))
    /
    (((H354/FRACAS!$AY$1)*60) + SUMPRODUCT((FRACAS!$B$5:$B$9997=H$4)*(FRACAS!$D$5:$D$9997&lt;=H354)*(IFERROR(FRACAS!$AM$5:$AM$9997,0)))
    ),"")</f>
        <v/>
      </c>
      <c r="LI354" s="354" t="str" cm="1">
        <f t="array" ref="LI354">IFERROR(
    (((I354/FRACAS!$AY$1)*60))
    /
    (((I354/FRACAS!$AY$1)*60) + SUMPRODUCT((FRACAS!$B$5:$B$9997=I$4)*(FRACAS!$D$5:$D$9997&lt;=I354)*(IFERROR(FRACAS!$AM$5:$AM$9997,0)))
    ),"")</f>
        <v/>
      </c>
      <c r="LJ354" s="354" t="str" cm="1">
        <f t="array" ref="LJ354">IFERROR(
    (((J354/FRACAS!$AY$1)*60))
    /
    (((J354/FRACAS!$AY$1)*60) + SUMPRODUCT((FRACAS!$B$5:$B$9997=J$4)*(FRACAS!$D$5:$D$9997&lt;=J354)*(IFERROR(FRACAS!$AM$5:$AM$9997,0)))
    ),"")</f>
        <v/>
      </c>
      <c r="LK354" s="354" t="str" cm="1">
        <f t="array" ref="LK354">IFERROR(
    (((K354/FRACAS!$AY$1)*60))
    /
    (((K354/FRACAS!$AY$1)*60) + SUMPRODUCT((FRACAS!$B$5:$B$9997=K$4)*(FRACAS!$D$5:$D$9997&lt;=K354)*(IFERROR(FRACAS!$AM$5:$AM$9997,0)))
    ),"")</f>
        <v/>
      </c>
      <c r="LL354" s="354" t="str" cm="1">
        <f t="array" ref="LL354">IFERROR(
    (((L354/FRACAS!$AY$1)*60))
    /
    (((L354/FRACAS!$AY$1)*60) + SUMPRODUCT((FRACAS!$B$5:$B$9997=L$4)*(FRACAS!$D$5:$D$9997&lt;=L354)*(IFERROR(FRACAS!$AM$5:$AM$9997,0)))
    ),"")</f>
        <v/>
      </c>
      <c r="LM354" s="354" t="str" cm="1">
        <f t="array" ref="LM354">IFERROR(
    (((M354/FRACAS!$AY$1)*60))
    /
    (((M354/FRACAS!$AY$1)*60) + SUMPRODUCT((FRACAS!$B$5:$B$9997=M$4)*(FRACAS!$D$5:$D$9997&lt;=M354)*(IFERROR(FRACAS!$AM$5:$AM$9997,0)))
    ),"")</f>
        <v/>
      </c>
      <c r="LN354" s="308"/>
      <c r="LO354" s="276"/>
      <c r="LP354" s="276"/>
      <c r="LQ354" s="276"/>
      <c r="LR354" s="276"/>
      <c r="LS354" s="276"/>
      <c r="LT354" s="276"/>
      <c r="LU354" s="276"/>
      <c r="LV354" s="276"/>
      <c r="LW354" s="276"/>
      <c r="LX354" s="276"/>
      <c r="LY354" s="276"/>
      <c r="LZ354" s="276"/>
      <c r="MA354" s="276"/>
      <c r="MB354" s="276"/>
      <c r="MC354" s="276"/>
      <c r="MD354" s="276"/>
      <c r="ME354" s="276"/>
      <c r="MF354" s="276"/>
      <c r="MG354" s="276"/>
      <c r="MH354" s="276"/>
      <c r="MI354" s="276"/>
      <c r="MJ354" s="276"/>
      <c r="MK354" s="276"/>
      <c r="ML354" s="276"/>
      <c r="MM354" s="276"/>
      <c r="MN354" s="276"/>
      <c r="MO354" s="276"/>
      <c r="MP354" s="276"/>
      <c r="MQ354" s="276"/>
      <c r="MR354" s="276"/>
      <c r="MS354" s="276"/>
      <c r="MT354" s="276"/>
      <c r="MU354" s="276"/>
      <c r="MV354" s="276"/>
      <c r="MW354" s="276"/>
      <c r="MX354" s="276"/>
      <c r="MY354" s="276"/>
      <c r="MZ354" s="276"/>
      <c r="NA354" s="277"/>
      <c r="ND354" s="345">
        <f t="shared" si="33"/>
        <v>0</v>
      </c>
      <c r="NE354" s="346" t="str">
        <f t="shared" si="31"/>
        <v/>
      </c>
      <c r="NF354" s="347" t="str" cm="1">
        <f t="array" ref="NF354">IF($ND354=0,"",(IFERROR( (IFERROR($ND354/FRACAS!$AY$1*60,0) - SUMPRODUCT( (FRACAS!$K$5:$K$9999=NF$2) * IFERROR(FRACAS!$AN$5:$AN$9999,0) ) ) / IFERROR($ND354/FRACAS!$AY$1*60,0), 1 )))</f>
        <v/>
      </c>
      <c r="NG354" s="347" t="str" cm="1">
        <f t="array" ref="NG354">IF($ND354=0,"",(IFERROR( (IFERROR($ND354/FRACAS!$AY$1*60,0) - SUMPRODUCT( (FRACAS!$K$5:$K$9999=NG$2) * IFERROR(FRACAS!$AN$5:$AN$9999,0) ) ) / IFERROR($ND354/FRACAS!$AY$1*60,0), 1 )))</f>
        <v/>
      </c>
      <c r="NH354" s="347" t="str" cm="1">
        <f t="array" ref="NH354">IF($ND354=0,"",(IFERROR( (IFERROR($ND354/FRACAS!$AY$1*60,0) - SUMPRODUCT( (FRACAS!$K$5:$K$9999=NH$2) * IFERROR(FRACAS!$AN$5:$AN$9999,0) ) ) / IFERROR($ND354/FRACAS!$AY$1*60,0), 1 )))</f>
        <v/>
      </c>
      <c r="NI354" s="347" t="str" cm="1">
        <f t="array" ref="NI354">IF($ND354=0,"",(IFERROR( (IFERROR($ND354/FRACAS!$AY$1*60,0) - SUMPRODUCT( (FRACAS!$K$5:$K$9999=NI$2) * IFERROR(FRACAS!$AN$5:$AN$9999,0) ) ) / IFERROR($ND354/FRACAS!$AY$1*60,0), 1 )))</f>
        <v/>
      </c>
      <c r="NJ354" s="347" t="str" cm="1">
        <f t="array" ref="NJ354">IF($ND354=0,"",(IFERROR( (IFERROR($ND354/FRACAS!$AY$1*60,0) - SUMPRODUCT( (FRACAS!$K$5:$K$9999=NJ$2) * IFERROR(FRACAS!$AN$5:$AN$9999,0) ) ) / IFERROR($ND354/FRACAS!$AY$1*60,0), 1 )))</f>
        <v/>
      </c>
      <c r="NK354" s="347" t="str" cm="1">
        <f t="array" ref="NK354">IF($ND354=0,"",(IFERROR( (IFERROR($ND354/FRACAS!$AY$1*60,0) - SUMPRODUCT( (FRACAS!$K$5:$K$9999=NK$2) * IFERROR(FRACAS!$AN$5:$AN$9999,0) ) ) / IFERROR($ND354/FRACAS!$AY$1*60,0), 1 )))</f>
        <v/>
      </c>
      <c r="NL354" s="347" t="str" cm="1">
        <f t="array" ref="NL354">IF($ND354=0,"",(IFERROR( (IFERROR($ND354/FRACAS!$AY$1*60,0) - SUMPRODUCT( (FRACAS!$K$5:$K$9999=NL$2) * IFERROR(FRACAS!$AN$5:$AN$9999,0) ) ) / IFERROR($ND354/FRACAS!$AY$1*60,0), 1 )))</f>
        <v/>
      </c>
      <c r="NM354" s="347" t="str" cm="1">
        <f t="array" ref="NM354">IF($ND354=0,"",(IFERROR( (IFERROR($ND354/FRACAS!$AY$1*60,0) - SUMPRODUCT( (FRACAS!$K$5:$K$9999=NM$2) * IFERROR(FRACAS!$AN$5:$AN$9999,0) ) ) / IFERROR($ND354/FRACAS!$AY$1*60,0), 1 )))</f>
        <v/>
      </c>
      <c r="NN354" s="347" t="str" cm="1">
        <f t="array" ref="NN354">IF($ND354=0,"",(IFERROR( (IFERROR($ND354/FRACAS!$AY$1*60,0) - SUMPRODUCT( (FRACAS!$K$5:$K$9999=NN$2) * IFERROR(FRACAS!$AN$5:$AN$9999,0) ) ) / IFERROR($ND354/FRACAS!$AY$1*60,0), 1 )))</f>
        <v/>
      </c>
      <c r="NO354" s="347" t="str" cm="1">
        <f t="array" ref="NO354">IF($ND354=0,"",(IFERROR( (IFERROR($ND354/FRACAS!$AY$1*60,0) - SUMPRODUCT( (FRACAS!$K$5:$K$9999=NO$2) * IFERROR(FRACAS!$AN$5:$AN$9999,0) ) ) / IFERROR($ND354/FRACAS!$AY$1*60,0), 1 )))</f>
        <v/>
      </c>
      <c r="NP354" s="347" t="str" cm="1">
        <f t="array" ref="NP354">IF($ND354=0,"",(IFERROR( (IFERROR($ND354/FRACAS!$AY$1*60,0) - SUMPRODUCT( (FRACAS!$K$5:$K$9999=NP$2) * IFERROR(FRACAS!$AN$5:$AN$9999,0) ) ) / IFERROR($ND354/FRACAS!$AY$1*60,0), 1 )))</f>
        <v/>
      </c>
      <c r="NQ354" s="347" t="str" cm="1">
        <f t="array" ref="NQ354">IF($ND354=0,"",(IFERROR( (IFERROR($ND354/FRACAS!$AY$1*60,0) - SUMPRODUCT( (FRACAS!$K$5:$K$9999=NQ$2) * IFERROR(FRACAS!$AN$5:$AN$9999,0) ) ) / IFERROR($ND354/FRACAS!$AY$1*60,0), 1 )))</f>
        <v/>
      </c>
      <c r="NR354" s="347" t="str" cm="1">
        <f t="array" ref="NR354">IF($ND354=0,"",(IFERROR( (IFERROR($ND354/FRACAS!$AY$1*60,0) - SUMPRODUCT( (FRACAS!$K$5:$K$9999=NR$2) * IFERROR(FRACAS!$AN$5:$AN$9999,0) ) ) / IFERROR($ND354/FRACAS!$AY$1*60,0), 1 )))</f>
        <v/>
      </c>
      <c r="NS354" s="347" t="str" cm="1">
        <f t="array" ref="NS354">IF($ND354=0,"",(IFERROR( (IFERROR($ND354/FRACAS!$AY$1*60,0) - SUMPRODUCT( (FRACAS!$K$5:$K$9999=NS$2) * IFERROR(FRACAS!$AN$5:$AN$9999,0) ) ) / IFERROR($ND354/FRACAS!$AY$1*60,0), 1 )))</f>
        <v/>
      </c>
      <c r="NT354" s="347" t="str" cm="1">
        <f t="array" ref="NT354">IF($ND354=0,"",(IFERROR( (IFERROR($ND354/FRACAS!$AY$1*60,0) - SUMPRODUCT( (FRACAS!$K$5:$K$9999=NT$2) * IFERROR(FRACAS!$AN$5:$AN$9999,0) ) ) / IFERROR($ND354/FRACAS!$AY$1*60,0), 1 )))</f>
        <v/>
      </c>
      <c r="NU354" s="347" t="str" cm="1">
        <f t="array" ref="NU354">IF($ND354=0,"",(IFERROR( (IFERROR($ND354/FRACAS!$AY$1*60,0) - SUMPRODUCT( (FRACAS!$K$5:$K$9999=NU$2) * IFERROR(FRACAS!$AN$5:$AN$9999,0) ) ) / IFERROR($ND354/FRACAS!$AY$1*60,0), 1 )))</f>
        <v/>
      </c>
      <c r="NV354" s="347" t="str" cm="1">
        <f t="array" ref="NV354">IF($ND354=0,"",(IFERROR( (IFERROR($ND354/FRACAS!$AY$1*60,0) - SUMPRODUCT( (FRACAS!$K$5:$K$9999=NV$2) * IFERROR(FRACAS!$AN$5:$AN$9999,0) ) ) / IFERROR($ND354/FRACAS!$AY$1*60,0), 1 )))</f>
        <v/>
      </c>
      <c r="NW354" s="347" t="str" cm="1">
        <f t="array" ref="NW354">IF($ND354=0,"",(IFERROR( (IFERROR($ND354/FRACAS!$AY$1*60,0) - SUMPRODUCT( (FRACAS!$K$5:$K$9999=NW$2) * IFERROR(FRACAS!$AN$5:$AN$9999,0) ) ) / IFERROR($ND354/FRACAS!$AY$1*60,0), 1 )))</f>
        <v/>
      </c>
      <c r="NX354" s="347" t="str" cm="1">
        <f t="array" ref="NX354">IF($ND354=0,"",(IFERROR( (IFERROR($ND354/FRACAS!$AY$1*60,0) - SUMPRODUCT( (FRACAS!$K$5:$K$9999=NX$2) * IFERROR(FRACAS!$AN$5:$AN$9999,0) ) ) / IFERROR($ND354/FRACAS!$AY$1*60,0), 1 )))</f>
        <v/>
      </c>
      <c r="NY354" s="347" t="str" cm="1">
        <f t="array" ref="NY354">IF($ND354=0,"",(IFERROR( (IFERROR($ND354/FRACAS!$AY$1*60,0) - SUMPRODUCT( (FRACAS!$K$5:$K$9999=NY$2) * IFERROR(FRACAS!$AN$5:$AN$9999,0) ) ) / IFERROR($ND354/FRACAS!$AY$1*60,0), 1 )))</f>
        <v/>
      </c>
      <c r="NZ354" s="347" t="str" cm="1">
        <f t="array" ref="NZ354">IF($ND354=0,"",(IFERROR( (IFERROR($ND354/FRACAS!$AY$1*60,0) - SUMPRODUCT( (FRACAS!$K$5:$K$9999=NZ$2) * IFERROR(FRACAS!$AN$5:$AN$9999,0) ) ) / IFERROR($ND354/FRACAS!$AY$1*60,0), 1 )))</f>
        <v/>
      </c>
      <c r="OA354" s="347" t="str" cm="1">
        <f t="array" ref="OA354">IF($ND354=0,"",(IFERROR( (IFERROR($ND354/FRACAS!$AY$1*60,0) - SUMPRODUCT( (FRACAS!$K$5:$K$9999=OA$2) * IFERROR(FRACAS!$AN$5:$AN$9999,0) ) ) / IFERROR($ND354/FRACAS!$AY$1*60,0), 1 )))</f>
        <v/>
      </c>
      <c r="OB354" s="347" t="str" cm="1">
        <f t="array" ref="OB354">IF($ND354=0,"",(IFERROR( (IFERROR($ND354/FRACAS!$AY$1*60,0) - SUMPRODUCT( (FRACAS!$K$5:$K$9999=OB$2) * IFERROR(FRACAS!$AN$5:$AN$9999,0) ) ) / IFERROR($ND354/FRACAS!$AY$1*60,0), 1 )))</f>
        <v/>
      </c>
      <c r="OC354" s="347" t="str" cm="1">
        <f t="array" ref="OC354">IF($ND354=0,"",(IFERROR( (IFERROR($ND354/FRACAS!$AY$1*60,0) - SUMPRODUCT( (FRACAS!$K$5:$K$9999=OC$2) * IFERROR(FRACAS!$AN$5:$AN$9999,0) ) ) / IFERROR($ND354/FRACAS!$AY$1*60,0), 1 )))</f>
        <v/>
      </c>
      <c r="OD354" s="347" t="str" cm="1">
        <f t="array" ref="OD354">IF($ND354=0,"",(IFERROR( (IFERROR($ND354/FRACAS!$AY$1*60,0) - SUMPRODUCT( (FRACAS!$K$5:$K$9999=OD$2) * IFERROR(FRACAS!$AN$5:$AN$9999,0) ) ) / IFERROR($ND354/FRACAS!$AY$1*60,0), 1 )))</f>
        <v/>
      </c>
      <c r="OE354" s="347" t="str" cm="1">
        <f t="array" ref="OE354">IF($ND354=0,"",(IFERROR( (IFERROR($ND354/FRACAS!$AY$1*60,0) - SUMPRODUCT( (FRACAS!$K$5:$K$9999=OE$2) * IFERROR(FRACAS!$AN$5:$AN$9999,0) ) ) / IFERROR($ND354/FRACAS!$AY$1*60,0), 1 )))</f>
        <v/>
      </c>
      <c r="OF354" s="347" t="str" cm="1">
        <f t="array" ref="OF354">IF($ND354=0,"",(IFERROR( (IFERROR($ND354/FRACAS!$AY$1*60,0) - SUMPRODUCT( (FRACAS!$K$5:$K$9999=OF$2) * IFERROR(FRACAS!$AN$5:$AN$9999,0) ) ) / IFERROR($ND354/FRACAS!$AY$1*60,0), 1 )))</f>
        <v/>
      </c>
      <c r="OG354" s="347" t="str" cm="1">
        <f t="array" ref="OG354">IF($ND354=0,"",(IFERROR( (IFERROR($ND354/FRACAS!$AY$1*60,0) - SUMPRODUCT( (FRACAS!$K$5:$K$9999=OG$2) * IFERROR(FRACAS!$AN$5:$AN$9999,0) ) ) / IFERROR($ND354/FRACAS!$AY$1*60,0), 1 )))</f>
        <v/>
      </c>
      <c r="OH354" s="347" t="str" cm="1">
        <f t="array" ref="OH354">IF($ND354=0,"",(IFERROR( (IFERROR($ND354/FRACAS!$AY$1*60,0) - SUMPRODUCT( (FRACAS!$K$5:$K$9999=OH$2) * IFERROR(FRACAS!$AN$5:$AN$9999,0) ) ) / IFERROR($ND354/FRACAS!$AY$1*60,0), 1 )))</f>
        <v/>
      </c>
      <c r="OI354" s="347" t="str" cm="1">
        <f t="array" ref="OI354">IF($ND354=0,"",(IFERROR( (IFERROR($ND354/FRACAS!$AY$1*60,0) - SUMPRODUCT( (FRACAS!$K$5:$K$9999=OI$2) * IFERROR(FRACAS!$AN$5:$AN$9999,0) ) ) / IFERROR($ND354/FRACAS!$AY$1*60,0), 1 )))</f>
        <v/>
      </c>
      <c r="OJ354" s="347" t="str" cm="1">
        <f t="array" ref="OJ354">IF($ND354=0,"",(IFERROR( (IFERROR($ND354/FRACAS!$AY$1*60,0) - SUMPRODUCT( (FRACAS!$K$5:$K$9999=OJ$2) * IFERROR(FRACAS!$AN$5:$AN$9999,0) ) ) / IFERROR($ND354/FRACAS!$AY$1*60,0), 1 )))</f>
        <v/>
      </c>
      <c r="OK354" s="347" t="str" cm="1">
        <f t="array" ref="OK354">IF($ND354=0,"",(IFERROR( (IFERROR($ND354/FRACAS!$AY$1*60,0) - SUMPRODUCT( (FRACAS!$K$5:$K$9999=OK$2) * IFERROR(FRACAS!$AN$5:$AN$9999,0) ) ) / IFERROR($ND354/FRACAS!$AY$1*60,0), 1 )))</f>
        <v/>
      </c>
      <c r="OL354" s="347" t="str" cm="1">
        <f t="array" ref="OL354">IF($ND354=0,"",(IFERROR( (IFERROR($ND354/FRACAS!$AY$1*60,0) - SUMPRODUCT( (FRACAS!$K$5:$K$9999=OL$2) * IFERROR(FRACAS!$AN$5:$AN$9999,0) ) ) / IFERROR($ND354/FRACAS!$AY$1*60,0), 1 )))</f>
        <v/>
      </c>
      <c r="OM354" s="347" t="str" cm="1">
        <f t="array" ref="OM354">IF($ND354=0,"",(IFERROR( (IFERROR($ND354/FRACAS!$AY$1*60,0) - SUMPRODUCT( (FRACAS!$K$5:$K$9999=OM$2) * IFERROR(FRACAS!$AN$5:$AN$9999,0) ) ) / IFERROR($ND354/FRACAS!$AY$1*60,0), 1 )))</f>
        <v/>
      </c>
      <c r="ON354" s="347" t="str" cm="1">
        <f t="array" ref="ON354">IF($ND354=0,"",(IFERROR( (IFERROR($ND354/FRACAS!$AY$1*60,0) - SUMPRODUCT( (FRACAS!$K$5:$K$9999=ON$2) * IFERROR(FRACAS!$AN$5:$AN$9999,0) ) ) / IFERROR($ND354/FRACAS!$AY$1*60,0), 1 )))</f>
        <v/>
      </c>
    </row>
    <row r="355" spans="2:404" ht="15" customHeight="1">
      <c r="B355" s="301" t="s">
        <v>253</v>
      </c>
      <c r="C355" s="302">
        <v>47711</v>
      </c>
      <c r="D355" s="279"/>
      <c r="E355" s="279"/>
      <c r="F355" s="279"/>
      <c r="G355" s="279"/>
      <c r="H355" s="279"/>
      <c r="I355" s="279"/>
      <c r="J355" s="279"/>
      <c r="K355" s="279"/>
      <c r="L355" s="279"/>
      <c r="M355" s="280"/>
      <c r="N355" s="305"/>
      <c r="O355" s="279"/>
      <c r="P355" s="279"/>
      <c r="Q355" s="279"/>
      <c r="R355" s="279"/>
      <c r="S355" s="279"/>
      <c r="T355" s="279"/>
      <c r="U355" s="279"/>
      <c r="V355" s="279"/>
      <c r="W355" s="279"/>
      <c r="X355" s="279"/>
      <c r="Y355" s="279"/>
      <c r="Z355" s="279"/>
      <c r="AA355" s="279"/>
      <c r="AB355" s="279"/>
      <c r="AC355" s="279"/>
      <c r="AD355" s="279"/>
      <c r="AE355" s="279"/>
      <c r="AF355" s="279"/>
      <c r="AG355" s="279"/>
      <c r="AH355" s="279"/>
      <c r="AI355" s="279"/>
      <c r="AJ355" s="279"/>
      <c r="AK355" s="279"/>
      <c r="AL355" s="279"/>
      <c r="AM355" s="279"/>
      <c r="AN355" s="279"/>
      <c r="AO355" s="279"/>
      <c r="AP355" s="279"/>
      <c r="AQ355" s="279"/>
      <c r="AR355" s="279"/>
      <c r="AS355" s="279"/>
      <c r="AT355" s="279"/>
      <c r="AU355" s="279"/>
      <c r="AV355" s="279"/>
      <c r="AW355" s="279"/>
      <c r="AX355" s="279"/>
      <c r="AY355" s="279"/>
      <c r="AZ355" s="279"/>
      <c r="BA355" s="280"/>
      <c r="BB355" s="266"/>
      <c r="BD355" s="352"/>
      <c r="BE355" s="352"/>
      <c r="BF355" s="352"/>
      <c r="BG355" s="352"/>
      <c r="BH355" s="352"/>
      <c r="BI355" s="352"/>
      <c r="BJ355" s="352"/>
      <c r="BK355" s="352"/>
      <c r="BL355" s="352"/>
      <c r="BM355" s="352"/>
      <c r="BN355" s="352"/>
      <c r="BO355" s="352"/>
      <c r="BP355" s="352"/>
      <c r="BQ355" s="352"/>
      <c r="BR355" s="352"/>
      <c r="BS355" s="352"/>
      <c r="BT355" s="352"/>
      <c r="BU355" s="352"/>
      <c r="BV355" s="352"/>
      <c r="BW355" s="352"/>
      <c r="BX355" s="352"/>
      <c r="BY355" s="352"/>
      <c r="BZ355" s="352"/>
      <c r="CA355" s="352"/>
      <c r="CB355" s="352"/>
      <c r="CC355" s="352"/>
      <c r="CD355" s="352"/>
      <c r="CE355" s="352"/>
      <c r="CF355" s="352"/>
      <c r="CG355" s="352"/>
      <c r="CH355" s="352"/>
      <c r="CI355" s="352"/>
      <c r="CJ355" s="352"/>
      <c r="CK355" s="352"/>
      <c r="CL355" s="352"/>
      <c r="CM355" s="352"/>
      <c r="CN355" s="352"/>
      <c r="CO355" s="352"/>
      <c r="CP355" s="352"/>
      <c r="CQ355" s="352"/>
      <c r="CR355" s="352"/>
      <c r="CS355" s="352"/>
      <c r="CT355" s="352"/>
      <c r="CU355" s="352"/>
      <c r="CV355" s="352"/>
      <c r="CW355" s="352"/>
      <c r="CX355" s="352"/>
      <c r="CY355" s="352"/>
      <c r="CZ355" s="352"/>
      <c r="DA355" s="352"/>
      <c r="DC355" s="266">
        <f t="shared" si="29"/>
        <v>0</v>
      </c>
      <c r="DD355" s="302" t="str">
        <f t="shared" si="30"/>
        <v/>
      </c>
      <c r="DE355" s="328" t="str">
        <f>IF(D355&gt; 0,(COUNTIFS(FRACAS!$B$5:$B$9997, D$4, FRACAS!$D$5:$D$9997, "&lt;="&amp;D355)), "" )</f>
        <v/>
      </c>
      <c r="DF355" s="282" t="str">
        <f>IF(E355&gt; 0,(COUNTIFS(FRACAS!$B$5:$B$9997, E$4, FRACAS!$D$5:$D$9997, "&lt;="&amp;E355)), "" )</f>
        <v/>
      </c>
      <c r="DG355" s="282" t="str">
        <f>IF(F355&gt; 0,(COUNTIFS(FRACAS!$B$5:$B$9997, F$4, FRACAS!$D$5:$D$9997, "&lt;="&amp;F355)), "" )</f>
        <v/>
      </c>
      <c r="DH355" s="282" t="str">
        <f>IF(G355&gt; 0,(COUNTIFS(FRACAS!$B$5:$B$9997, G$4, FRACAS!$D$5:$D$9997, "&lt;="&amp;G355)), "" )</f>
        <v/>
      </c>
      <c r="DI355" s="282" t="str">
        <f>IF(H355&gt; 0,(COUNTIFS(FRACAS!$B$5:$B$9997, H$4, FRACAS!$D$5:$D$9997, "&lt;="&amp;H355)), "" )</f>
        <v/>
      </c>
      <c r="DJ355" s="282" t="str">
        <f>IF(I355&gt; 0,(COUNTIFS(FRACAS!$B$5:$B$9997, I$4, FRACAS!$D$5:$D$9997, "&lt;="&amp;I355)), "" )</f>
        <v/>
      </c>
      <c r="DK355" s="282" t="str">
        <f>IF(J355&gt; 0,(COUNTIFS(FRACAS!$B$5:$B$9997, J$4, FRACAS!$D$5:$D$9997, "&lt;="&amp;J355)), "" )</f>
        <v/>
      </c>
      <c r="DL355" s="282" t="str">
        <f>IF(K355&gt; 0,(COUNTIFS(FRACAS!$B$5:$B$9997, K$4, FRACAS!$D$5:$D$9997, "&lt;="&amp;K355)), "" )</f>
        <v/>
      </c>
      <c r="DM355" s="282" t="str">
        <f>IF(L355&gt; 0,(COUNTIFS(FRACAS!$B$5:$B$9997, L$4, FRACAS!$D$5:$D$9997, "&lt;="&amp;L355)), "" )</f>
        <v/>
      </c>
      <c r="DN355" s="282" t="str">
        <f>IF(M355&gt; 0,(COUNTIFS(FRACAS!$B$5:$B$9997, M$4, FRACAS!$D$5:$D$9997, "&lt;="&amp;M355)), "" )</f>
        <v/>
      </c>
      <c r="DO355" s="308"/>
      <c r="DP355" s="276"/>
      <c r="DQ355" s="276"/>
      <c r="DR355" s="276"/>
      <c r="DS355" s="276"/>
      <c r="DT355" s="276"/>
      <c r="DU355" s="276"/>
      <c r="DV355" s="276"/>
      <c r="DW355" s="276"/>
      <c r="DX355" s="276"/>
      <c r="DY355" s="276"/>
      <c r="DZ355" s="276"/>
      <c r="EA355" s="276"/>
      <c r="EB355" s="276"/>
      <c r="EC355" s="276"/>
      <c r="ED355" s="276"/>
      <c r="EE355" s="276"/>
      <c r="EF355" s="276"/>
      <c r="EG355" s="276"/>
      <c r="EH355" s="276"/>
      <c r="EI355" s="276"/>
      <c r="EJ355" s="276"/>
      <c r="EK355" s="276"/>
      <c r="EL355" s="276"/>
      <c r="EM355" s="276"/>
      <c r="EN355" s="276"/>
      <c r="EO355" s="276"/>
      <c r="EP355" s="276"/>
      <c r="EQ355" s="276"/>
      <c r="ER355" s="276"/>
      <c r="ES355" s="276"/>
      <c r="ET355" s="276"/>
      <c r="EU355" s="276"/>
      <c r="EV355" s="276"/>
      <c r="EW355" s="276"/>
      <c r="EX355" s="276"/>
      <c r="EY355" s="276"/>
      <c r="EZ355" s="276"/>
      <c r="FA355" s="276"/>
      <c r="FB355" s="277"/>
      <c r="JN355" s="310"/>
      <c r="JO355" s="309"/>
      <c r="JP355" s="309"/>
      <c r="JQ355" s="309"/>
      <c r="JR355" s="309"/>
      <c r="JS355" s="309"/>
      <c r="JT355" s="309"/>
      <c r="JU355" s="309"/>
      <c r="JV355" s="309"/>
      <c r="JW355" s="309"/>
      <c r="JX355" s="309"/>
      <c r="JY355" s="309"/>
      <c r="JZ355" s="309"/>
      <c r="KA355" s="309"/>
      <c r="KB355" s="309"/>
      <c r="KC355" s="309"/>
      <c r="KD355" s="309"/>
      <c r="KE355" s="309"/>
      <c r="KF355" s="309"/>
      <c r="KG355" s="309"/>
      <c r="KH355" s="309"/>
      <c r="KI355" s="309"/>
      <c r="KJ355" s="309"/>
      <c r="KK355" s="309"/>
      <c r="KL355" s="309"/>
      <c r="KM355" s="309"/>
      <c r="KN355" s="309"/>
      <c r="KO355" s="309"/>
      <c r="KP355" s="309"/>
      <c r="KQ355" s="309"/>
      <c r="KR355" s="309"/>
      <c r="KS355" s="309"/>
      <c r="KT355" s="309"/>
      <c r="KU355" s="309"/>
      <c r="KV355" s="309"/>
      <c r="KW355" s="309"/>
      <c r="KX355" s="309"/>
      <c r="KY355" s="309"/>
      <c r="KZ355" s="309"/>
      <c r="LA355" s="309"/>
      <c r="LC355" s="302" t="str">
        <f t="shared" si="32"/>
        <v/>
      </c>
      <c r="LD355" s="354" t="str" cm="1">
        <f t="array" ref="LD355">IFERROR(
    (((D355/FRACAS!$AY$1)*60))
    /
    (((D355/FRACAS!$AY$1)*60) + SUMPRODUCT((FRACAS!$B$5:$B$9997=D$4)*(FRACAS!$D$5:$D$9997&lt;=D355)*(IFERROR(FRACAS!$AM$5:$AM$9997,0)))
    ),"")</f>
        <v/>
      </c>
      <c r="LE355" s="354" t="str" cm="1">
        <f t="array" ref="LE355">IFERROR(
    (((E355/FRACAS!$AY$1)*60))
    /
    (((E355/FRACAS!$AY$1)*60) + SUMPRODUCT((FRACAS!$B$5:$B$9997=E$4)*(FRACAS!$D$5:$D$9997&lt;=E355)*(IFERROR(FRACAS!$AM$5:$AM$9997,0)))
    ),"")</f>
        <v/>
      </c>
      <c r="LF355" s="354" t="str" cm="1">
        <f t="array" ref="LF355">IFERROR(
    (((F355/FRACAS!$AY$1)*60))
    /
    (((F355/FRACAS!$AY$1)*60) + SUMPRODUCT((FRACAS!$B$5:$B$9997=F$4)*(FRACAS!$D$5:$D$9997&lt;=F355)*(IFERROR(FRACAS!$AM$5:$AM$9997,0)))
    ),"")</f>
        <v/>
      </c>
      <c r="LG355" s="354" t="str" cm="1">
        <f t="array" ref="LG355">IFERROR(
    (((G355/FRACAS!$AY$1)*60))
    /
    (((G355/FRACAS!$AY$1)*60) + SUMPRODUCT((FRACAS!$B$5:$B$9997=G$4)*(FRACAS!$D$5:$D$9997&lt;=G355)*(IFERROR(FRACAS!$AM$5:$AM$9997,0)))
    ),"")</f>
        <v/>
      </c>
      <c r="LH355" s="354" t="str" cm="1">
        <f t="array" ref="LH355">IFERROR(
    (((H355/FRACAS!$AY$1)*60))
    /
    (((H355/FRACAS!$AY$1)*60) + SUMPRODUCT((FRACAS!$B$5:$B$9997=H$4)*(FRACAS!$D$5:$D$9997&lt;=H355)*(IFERROR(FRACAS!$AM$5:$AM$9997,0)))
    ),"")</f>
        <v/>
      </c>
      <c r="LI355" s="354" t="str" cm="1">
        <f t="array" ref="LI355">IFERROR(
    (((I355/FRACAS!$AY$1)*60))
    /
    (((I355/FRACAS!$AY$1)*60) + SUMPRODUCT((FRACAS!$B$5:$B$9997=I$4)*(FRACAS!$D$5:$D$9997&lt;=I355)*(IFERROR(FRACAS!$AM$5:$AM$9997,0)))
    ),"")</f>
        <v/>
      </c>
      <c r="LJ355" s="354" t="str" cm="1">
        <f t="array" ref="LJ355">IFERROR(
    (((J355/FRACAS!$AY$1)*60))
    /
    (((J355/FRACAS!$AY$1)*60) + SUMPRODUCT((FRACAS!$B$5:$B$9997=J$4)*(FRACAS!$D$5:$D$9997&lt;=J355)*(IFERROR(FRACAS!$AM$5:$AM$9997,0)))
    ),"")</f>
        <v/>
      </c>
      <c r="LK355" s="354" t="str" cm="1">
        <f t="array" ref="LK355">IFERROR(
    (((K355/FRACAS!$AY$1)*60))
    /
    (((K355/FRACAS!$AY$1)*60) + SUMPRODUCT((FRACAS!$B$5:$B$9997=K$4)*(FRACAS!$D$5:$D$9997&lt;=K355)*(IFERROR(FRACAS!$AM$5:$AM$9997,0)))
    ),"")</f>
        <v/>
      </c>
      <c r="LL355" s="354" t="str" cm="1">
        <f t="array" ref="LL355">IFERROR(
    (((L355/FRACAS!$AY$1)*60))
    /
    (((L355/FRACAS!$AY$1)*60) + SUMPRODUCT((FRACAS!$B$5:$B$9997=L$4)*(FRACAS!$D$5:$D$9997&lt;=L355)*(IFERROR(FRACAS!$AM$5:$AM$9997,0)))
    ),"")</f>
        <v/>
      </c>
      <c r="LM355" s="354" t="str" cm="1">
        <f t="array" ref="LM355">IFERROR(
    (((M355/FRACAS!$AY$1)*60))
    /
    (((M355/FRACAS!$AY$1)*60) + SUMPRODUCT((FRACAS!$B$5:$B$9997=M$4)*(FRACAS!$D$5:$D$9997&lt;=M355)*(IFERROR(FRACAS!$AM$5:$AM$9997,0)))
    ),"")</f>
        <v/>
      </c>
      <c r="LN355" s="308"/>
      <c r="LO355" s="276"/>
      <c r="LP355" s="276"/>
      <c r="LQ355" s="276"/>
      <c r="LR355" s="276"/>
      <c r="LS355" s="276"/>
      <c r="LT355" s="276"/>
      <c r="LU355" s="276"/>
      <c r="LV355" s="276"/>
      <c r="LW355" s="276"/>
      <c r="LX355" s="276"/>
      <c r="LY355" s="276"/>
      <c r="LZ355" s="276"/>
      <c r="MA355" s="276"/>
      <c r="MB355" s="276"/>
      <c r="MC355" s="276"/>
      <c r="MD355" s="276"/>
      <c r="ME355" s="276"/>
      <c r="MF355" s="276"/>
      <c r="MG355" s="276"/>
      <c r="MH355" s="276"/>
      <c r="MI355" s="276"/>
      <c r="MJ355" s="276"/>
      <c r="MK355" s="276"/>
      <c r="ML355" s="276"/>
      <c r="MM355" s="276"/>
      <c r="MN355" s="276"/>
      <c r="MO355" s="276"/>
      <c r="MP355" s="276"/>
      <c r="MQ355" s="276"/>
      <c r="MR355" s="276"/>
      <c r="MS355" s="276"/>
      <c r="MT355" s="276"/>
      <c r="MU355" s="276"/>
      <c r="MV355" s="276"/>
      <c r="MW355" s="276"/>
      <c r="MX355" s="276"/>
      <c r="MY355" s="276"/>
      <c r="MZ355" s="276"/>
      <c r="NA355" s="277"/>
      <c r="ND355" s="345">
        <f t="shared" si="33"/>
        <v>0</v>
      </c>
      <c r="NE355" s="346" t="str">
        <f t="shared" si="31"/>
        <v/>
      </c>
      <c r="NF355" s="347" t="str" cm="1">
        <f t="array" ref="NF355">IF($ND355=0,"",(IFERROR( (IFERROR($ND355/FRACAS!$AY$1*60,0) - SUMPRODUCT( (FRACAS!$K$5:$K$9999=NF$2) * IFERROR(FRACAS!$AN$5:$AN$9999,0) ) ) / IFERROR($ND355/FRACAS!$AY$1*60,0), 1 )))</f>
        <v/>
      </c>
      <c r="NG355" s="347" t="str" cm="1">
        <f t="array" ref="NG355">IF($ND355=0,"",(IFERROR( (IFERROR($ND355/FRACAS!$AY$1*60,0) - SUMPRODUCT( (FRACAS!$K$5:$K$9999=NG$2) * IFERROR(FRACAS!$AN$5:$AN$9999,0) ) ) / IFERROR($ND355/FRACAS!$AY$1*60,0), 1 )))</f>
        <v/>
      </c>
      <c r="NH355" s="347" t="str" cm="1">
        <f t="array" ref="NH355">IF($ND355=0,"",(IFERROR( (IFERROR($ND355/FRACAS!$AY$1*60,0) - SUMPRODUCT( (FRACAS!$K$5:$K$9999=NH$2) * IFERROR(FRACAS!$AN$5:$AN$9999,0) ) ) / IFERROR($ND355/FRACAS!$AY$1*60,0), 1 )))</f>
        <v/>
      </c>
      <c r="NI355" s="347" t="str" cm="1">
        <f t="array" ref="NI355">IF($ND355=0,"",(IFERROR( (IFERROR($ND355/FRACAS!$AY$1*60,0) - SUMPRODUCT( (FRACAS!$K$5:$K$9999=NI$2) * IFERROR(FRACAS!$AN$5:$AN$9999,0) ) ) / IFERROR($ND355/FRACAS!$AY$1*60,0), 1 )))</f>
        <v/>
      </c>
      <c r="NJ355" s="347" t="str" cm="1">
        <f t="array" ref="NJ355">IF($ND355=0,"",(IFERROR( (IFERROR($ND355/FRACAS!$AY$1*60,0) - SUMPRODUCT( (FRACAS!$K$5:$K$9999=NJ$2) * IFERROR(FRACAS!$AN$5:$AN$9999,0) ) ) / IFERROR($ND355/FRACAS!$AY$1*60,0), 1 )))</f>
        <v/>
      </c>
      <c r="NK355" s="347" t="str" cm="1">
        <f t="array" ref="NK355">IF($ND355=0,"",(IFERROR( (IFERROR($ND355/FRACAS!$AY$1*60,0) - SUMPRODUCT( (FRACAS!$K$5:$K$9999=NK$2) * IFERROR(FRACAS!$AN$5:$AN$9999,0) ) ) / IFERROR($ND355/FRACAS!$AY$1*60,0), 1 )))</f>
        <v/>
      </c>
      <c r="NL355" s="347" t="str" cm="1">
        <f t="array" ref="NL355">IF($ND355=0,"",(IFERROR( (IFERROR($ND355/FRACAS!$AY$1*60,0) - SUMPRODUCT( (FRACAS!$K$5:$K$9999=NL$2) * IFERROR(FRACAS!$AN$5:$AN$9999,0) ) ) / IFERROR($ND355/FRACAS!$AY$1*60,0), 1 )))</f>
        <v/>
      </c>
      <c r="NM355" s="347" t="str" cm="1">
        <f t="array" ref="NM355">IF($ND355=0,"",(IFERROR( (IFERROR($ND355/FRACAS!$AY$1*60,0) - SUMPRODUCT( (FRACAS!$K$5:$K$9999=NM$2) * IFERROR(FRACAS!$AN$5:$AN$9999,0) ) ) / IFERROR($ND355/FRACAS!$AY$1*60,0), 1 )))</f>
        <v/>
      </c>
      <c r="NN355" s="347" t="str" cm="1">
        <f t="array" ref="NN355">IF($ND355=0,"",(IFERROR( (IFERROR($ND355/FRACAS!$AY$1*60,0) - SUMPRODUCT( (FRACAS!$K$5:$K$9999=NN$2) * IFERROR(FRACAS!$AN$5:$AN$9999,0) ) ) / IFERROR($ND355/FRACAS!$AY$1*60,0), 1 )))</f>
        <v/>
      </c>
      <c r="NO355" s="347" t="str" cm="1">
        <f t="array" ref="NO355">IF($ND355=0,"",(IFERROR( (IFERROR($ND355/FRACAS!$AY$1*60,0) - SUMPRODUCT( (FRACAS!$K$5:$K$9999=NO$2) * IFERROR(FRACAS!$AN$5:$AN$9999,0) ) ) / IFERROR($ND355/FRACAS!$AY$1*60,0), 1 )))</f>
        <v/>
      </c>
      <c r="NP355" s="347" t="str" cm="1">
        <f t="array" ref="NP355">IF($ND355=0,"",(IFERROR( (IFERROR($ND355/FRACAS!$AY$1*60,0) - SUMPRODUCT( (FRACAS!$K$5:$K$9999=NP$2) * IFERROR(FRACAS!$AN$5:$AN$9999,0) ) ) / IFERROR($ND355/FRACAS!$AY$1*60,0), 1 )))</f>
        <v/>
      </c>
      <c r="NQ355" s="347" t="str" cm="1">
        <f t="array" ref="NQ355">IF($ND355=0,"",(IFERROR( (IFERROR($ND355/FRACAS!$AY$1*60,0) - SUMPRODUCT( (FRACAS!$K$5:$K$9999=NQ$2) * IFERROR(FRACAS!$AN$5:$AN$9999,0) ) ) / IFERROR($ND355/FRACAS!$AY$1*60,0), 1 )))</f>
        <v/>
      </c>
      <c r="NR355" s="347" t="str" cm="1">
        <f t="array" ref="NR355">IF($ND355=0,"",(IFERROR( (IFERROR($ND355/FRACAS!$AY$1*60,0) - SUMPRODUCT( (FRACAS!$K$5:$K$9999=NR$2) * IFERROR(FRACAS!$AN$5:$AN$9999,0) ) ) / IFERROR($ND355/FRACAS!$AY$1*60,0), 1 )))</f>
        <v/>
      </c>
      <c r="NS355" s="347" t="str" cm="1">
        <f t="array" ref="NS355">IF($ND355=0,"",(IFERROR( (IFERROR($ND355/FRACAS!$AY$1*60,0) - SUMPRODUCT( (FRACAS!$K$5:$K$9999=NS$2) * IFERROR(FRACAS!$AN$5:$AN$9999,0) ) ) / IFERROR($ND355/FRACAS!$AY$1*60,0), 1 )))</f>
        <v/>
      </c>
      <c r="NT355" s="347" t="str" cm="1">
        <f t="array" ref="NT355">IF($ND355=0,"",(IFERROR( (IFERROR($ND355/FRACAS!$AY$1*60,0) - SUMPRODUCT( (FRACAS!$K$5:$K$9999=NT$2) * IFERROR(FRACAS!$AN$5:$AN$9999,0) ) ) / IFERROR($ND355/FRACAS!$AY$1*60,0), 1 )))</f>
        <v/>
      </c>
      <c r="NU355" s="347" t="str" cm="1">
        <f t="array" ref="NU355">IF($ND355=0,"",(IFERROR( (IFERROR($ND355/FRACAS!$AY$1*60,0) - SUMPRODUCT( (FRACAS!$K$5:$K$9999=NU$2) * IFERROR(FRACAS!$AN$5:$AN$9999,0) ) ) / IFERROR($ND355/FRACAS!$AY$1*60,0), 1 )))</f>
        <v/>
      </c>
      <c r="NV355" s="347" t="str" cm="1">
        <f t="array" ref="NV355">IF($ND355=0,"",(IFERROR( (IFERROR($ND355/FRACAS!$AY$1*60,0) - SUMPRODUCT( (FRACAS!$K$5:$K$9999=NV$2) * IFERROR(FRACAS!$AN$5:$AN$9999,0) ) ) / IFERROR($ND355/FRACAS!$AY$1*60,0), 1 )))</f>
        <v/>
      </c>
      <c r="NW355" s="347" t="str" cm="1">
        <f t="array" ref="NW355">IF($ND355=0,"",(IFERROR( (IFERROR($ND355/FRACAS!$AY$1*60,0) - SUMPRODUCT( (FRACAS!$K$5:$K$9999=NW$2) * IFERROR(FRACAS!$AN$5:$AN$9999,0) ) ) / IFERROR($ND355/FRACAS!$AY$1*60,0), 1 )))</f>
        <v/>
      </c>
      <c r="NX355" s="347" t="str" cm="1">
        <f t="array" ref="NX355">IF($ND355=0,"",(IFERROR( (IFERROR($ND355/FRACAS!$AY$1*60,0) - SUMPRODUCT( (FRACAS!$K$5:$K$9999=NX$2) * IFERROR(FRACAS!$AN$5:$AN$9999,0) ) ) / IFERROR($ND355/FRACAS!$AY$1*60,0), 1 )))</f>
        <v/>
      </c>
      <c r="NY355" s="347" t="str" cm="1">
        <f t="array" ref="NY355">IF($ND355=0,"",(IFERROR( (IFERROR($ND355/FRACAS!$AY$1*60,0) - SUMPRODUCT( (FRACAS!$K$5:$K$9999=NY$2) * IFERROR(FRACAS!$AN$5:$AN$9999,0) ) ) / IFERROR($ND355/FRACAS!$AY$1*60,0), 1 )))</f>
        <v/>
      </c>
      <c r="NZ355" s="347" t="str" cm="1">
        <f t="array" ref="NZ355">IF($ND355=0,"",(IFERROR( (IFERROR($ND355/FRACAS!$AY$1*60,0) - SUMPRODUCT( (FRACAS!$K$5:$K$9999=NZ$2) * IFERROR(FRACAS!$AN$5:$AN$9999,0) ) ) / IFERROR($ND355/FRACAS!$AY$1*60,0), 1 )))</f>
        <v/>
      </c>
      <c r="OA355" s="347" t="str" cm="1">
        <f t="array" ref="OA355">IF($ND355=0,"",(IFERROR( (IFERROR($ND355/FRACAS!$AY$1*60,0) - SUMPRODUCT( (FRACAS!$K$5:$K$9999=OA$2) * IFERROR(FRACAS!$AN$5:$AN$9999,0) ) ) / IFERROR($ND355/FRACAS!$AY$1*60,0), 1 )))</f>
        <v/>
      </c>
      <c r="OB355" s="347" t="str" cm="1">
        <f t="array" ref="OB355">IF($ND355=0,"",(IFERROR( (IFERROR($ND355/FRACAS!$AY$1*60,0) - SUMPRODUCT( (FRACAS!$K$5:$K$9999=OB$2) * IFERROR(FRACAS!$AN$5:$AN$9999,0) ) ) / IFERROR($ND355/FRACAS!$AY$1*60,0), 1 )))</f>
        <v/>
      </c>
      <c r="OC355" s="347" t="str" cm="1">
        <f t="array" ref="OC355">IF($ND355=0,"",(IFERROR( (IFERROR($ND355/FRACAS!$AY$1*60,0) - SUMPRODUCT( (FRACAS!$K$5:$K$9999=OC$2) * IFERROR(FRACAS!$AN$5:$AN$9999,0) ) ) / IFERROR($ND355/FRACAS!$AY$1*60,0), 1 )))</f>
        <v/>
      </c>
      <c r="OD355" s="347" t="str" cm="1">
        <f t="array" ref="OD355">IF($ND355=0,"",(IFERROR( (IFERROR($ND355/FRACAS!$AY$1*60,0) - SUMPRODUCT( (FRACAS!$K$5:$K$9999=OD$2) * IFERROR(FRACAS!$AN$5:$AN$9999,0) ) ) / IFERROR($ND355/FRACAS!$AY$1*60,0), 1 )))</f>
        <v/>
      </c>
      <c r="OE355" s="347" t="str" cm="1">
        <f t="array" ref="OE355">IF($ND355=0,"",(IFERROR( (IFERROR($ND355/FRACAS!$AY$1*60,0) - SUMPRODUCT( (FRACAS!$K$5:$K$9999=OE$2) * IFERROR(FRACAS!$AN$5:$AN$9999,0) ) ) / IFERROR($ND355/FRACAS!$AY$1*60,0), 1 )))</f>
        <v/>
      </c>
      <c r="OF355" s="347" t="str" cm="1">
        <f t="array" ref="OF355">IF($ND355=0,"",(IFERROR( (IFERROR($ND355/FRACAS!$AY$1*60,0) - SUMPRODUCT( (FRACAS!$K$5:$K$9999=OF$2) * IFERROR(FRACAS!$AN$5:$AN$9999,0) ) ) / IFERROR($ND355/FRACAS!$AY$1*60,0), 1 )))</f>
        <v/>
      </c>
      <c r="OG355" s="347" t="str" cm="1">
        <f t="array" ref="OG355">IF($ND355=0,"",(IFERROR( (IFERROR($ND355/FRACAS!$AY$1*60,0) - SUMPRODUCT( (FRACAS!$K$5:$K$9999=OG$2) * IFERROR(FRACAS!$AN$5:$AN$9999,0) ) ) / IFERROR($ND355/FRACAS!$AY$1*60,0), 1 )))</f>
        <v/>
      </c>
      <c r="OH355" s="347" t="str" cm="1">
        <f t="array" ref="OH355">IF($ND355=0,"",(IFERROR( (IFERROR($ND355/FRACAS!$AY$1*60,0) - SUMPRODUCT( (FRACAS!$K$5:$K$9999=OH$2) * IFERROR(FRACAS!$AN$5:$AN$9999,0) ) ) / IFERROR($ND355/FRACAS!$AY$1*60,0), 1 )))</f>
        <v/>
      </c>
      <c r="OI355" s="347" t="str" cm="1">
        <f t="array" ref="OI355">IF($ND355=0,"",(IFERROR( (IFERROR($ND355/FRACAS!$AY$1*60,0) - SUMPRODUCT( (FRACAS!$K$5:$K$9999=OI$2) * IFERROR(FRACAS!$AN$5:$AN$9999,0) ) ) / IFERROR($ND355/FRACAS!$AY$1*60,0), 1 )))</f>
        <v/>
      </c>
      <c r="OJ355" s="347" t="str" cm="1">
        <f t="array" ref="OJ355">IF($ND355=0,"",(IFERROR( (IFERROR($ND355/FRACAS!$AY$1*60,0) - SUMPRODUCT( (FRACAS!$K$5:$K$9999=OJ$2) * IFERROR(FRACAS!$AN$5:$AN$9999,0) ) ) / IFERROR($ND355/FRACAS!$AY$1*60,0), 1 )))</f>
        <v/>
      </c>
      <c r="OK355" s="347" t="str" cm="1">
        <f t="array" ref="OK355">IF($ND355=0,"",(IFERROR( (IFERROR($ND355/FRACAS!$AY$1*60,0) - SUMPRODUCT( (FRACAS!$K$5:$K$9999=OK$2) * IFERROR(FRACAS!$AN$5:$AN$9999,0) ) ) / IFERROR($ND355/FRACAS!$AY$1*60,0), 1 )))</f>
        <v/>
      </c>
      <c r="OL355" s="347" t="str" cm="1">
        <f t="array" ref="OL355">IF($ND355=0,"",(IFERROR( (IFERROR($ND355/FRACAS!$AY$1*60,0) - SUMPRODUCT( (FRACAS!$K$5:$K$9999=OL$2) * IFERROR(FRACAS!$AN$5:$AN$9999,0) ) ) / IFERROR($ND355/FRACAS!$AY$1*60,0), 1 )))</f>
        <v/>
      </c>
      <c r="OM355" s="347" t="str" cm="1">
        <f t="array" ref="OM355">IF($ND355=0,"",(IFERROR( (IFERROR($ND355/FRACAS!$AY$1*60,0) - SUMPRODUCT( (FRACAS!$K$5:$K$9999=OM$2) * IFERROR(FRACAS!$AN$5:$AN$9999,0) ) ) / IFERROR($ND355/FRACAS!$AY$1*60,0), 1 )))</f>
        <v/>
      </c>
      <c r="ON355" s="347" t="str" cm="1">
        <f t="array" ref="ON355">IF($ND355=0,"",(IFERROR( (IFERROR($ND355/FRACAS!$AY$1*60,0) - SUMPRODUCT( (FRACAS!$K$5:$K$9999=ON$2) * IFERROR(FRACAS!$AN$5:$AN$9999,0) ) ) / IFERROR($ND355/FRACAS!$AY$1*60,0), 1 )))</f>
        <v/>
      </c>
    </row>
    <row r="356" spans="2:404" ht="15" customHeight="1">
      <c r="B356" s="301" t="s">
        <v>254</v>
      </c>
      <c r="C356" s="302">
        <v>47718</v>
      </c>
      <c r="D356" s="279"/>
      <c r="E356" s="279"/>
      <c r="F356" s="279"/>
      <c r="G356" s="279"/>
      <c r="H356" s="279"/>
      <c r="I356" s="279"/>
      <c r="J356" s="279"/>
      <c r="K356" s="279"/>
      <c r="L356" s="279"/>
      <c r="M356" s="280"/>
      <c r="N356" s="305"/>
      <c r="O356" s="279"/>
      <c r="P356" s="279"/>
      <c r="Q356" s="279"/>
      <c r="R356" s="279"/>
      <c r="S356" s="279"/>
      <c r="T356" s="279"/>
      <c r="U356" s="279"/>
      <c r="V356" s="279"/>
      <c r="W356" s="279"/>
      <c r="X356" s="279"/>
      <c r="Y356" s="279"/>
      <c r="Z356" s="279"/>
      <c r="AA356" s="279"/>
      <c r="AB356" s="279"/>
      <c r="AC356" s="279"/>
      <c r="AD356" s="279"/>
      <c r="AE356" s="279"/>
      <c r="AF356" s="279"/>
      <c r="AG356" s="279"/>
      <c r="AH356" s="279"/>
      <c r="AI356" s="279"/>
      <c r="AJ356" s="279"/>
      <c r="AK356" s="279"/>
      <c r="AL356" s="279"/>
      <c r="AM356" s="279"/>
      <c r="AN356" s="279"/>
      <c r="AO356" s="279"/>
      <c r="AP356" s="279"/>
      <c r="AQ356" s="279"/>
      <c r="AR356" s="279"/>
      <c r="AS356" s="279"/>
      <c r="AT356" s="279"/>
      <c r="AU356" s="279"/>
      <c r="AV356" s="279"/>
      <c r="AW356" s="279"/>
      <c r="AX356" s="279"/>
      <c r="AY356" s="279"/>
      <c r="AZ356" s="279"/>
      <c r="BA356" s="280"/>
      <c r="BB356" s="266"/>
      <c r="BD356" s="352"/>
      <c r="BE356" s="352"/>
      <c r="BF356" s="352"/>
      <c r="BG356" s="352"/>
      <c r="BH356" s="352"/>
      <c r="BI356" s="352"/>
      <c r="BJ356" s="352"/>
      <c r="BK356" s="352"/>
      <c r="BL356" s="352"/>
      <c r="BM356" s="352"/>
      <c r="BN356" s="352"/>
      <c r="BO356" s="352"/>
      <c r="BP356" s="352"/>
      <c r="BQ356" s="352"/>
      <c r="BR356" s="352"/>
      <c r="BS356" s="352"/>
      <c r="BT356" s="352"/>
      <c r="BU356" s="352"/>
      <c r="BV356" s="352"/>
      <c r="BW356" s="352"/>
      <c r="BX356" s="352"/>
      <c r="BY356" s="352"/>
      <c r="BZ356" s="352"/>
      <c r="CA356" s="352"/>
      <c r="CB356" s="352"/>
      <c r="CC356" s="352"/>
      <c r="CD356" s="352"/>
      <c r="CE356" s="352"/>
      <c r="CF356" s="352"/>
      <c r="CG356" s="352"/>
      <c r="CH356" s="352"/>
      <c r="CI356" s="352"/>
      <c r="CJ356" s="352"/>
      <c r="CK356" s="352"/>
      <c r="CL356" s="352"/>
      <c r="CM356" s="352"/>
      <c r="CN356" s="352"/>
      <c r="CO356" s="352"/>
      <c r="CP356" s="352"/>
      <c r="CQ356" s="352"/>
      <c r="CR356" s="352"/>
      <c r="CS356" s="352"/>
      <c r="CT356" s="352"/>
      <c r="CU356" s="352"/>
      <c r="CV356" s="352"/>
      <c r="CW356" s="352"/>
      <c r="CX356" s="352"/>
      <c r="CY356" s="352"/>
      <c r="CZ356" s="352"/>
      <c r="DA356" s="352"/>
      <c r="DC356" s="266">
        <f t="shared" si="29"/>
        <v>0</v>
      </c>
      <c r="DD356" s="302" t="str">
        <f t="shared" si="30"/>
        <v/>
      </c>
      <c r="DE356" s="328" t="str">
        <f>IF(D356&gt; 0,(COUNTIFS(FRACAS!$B$5:$B$9997, D$4, FRACAS!$D$5:$D$9997, "&lt;="&amp;D356)), "" )</f>
        <v/>
      </c>
      <c r="DF356" s="282" t="str">
        <f>IF(E356&gt; 0,(COUNTIFS(FRACAS!$B$5:$B$9997, E$4, FRACAS!$D$5:$D$9997, "&lt;="&amp;E356)), "" )</f>
        <v/>
      </c>
      <c r="DG356" s="282" t="str">
        <f>IF(F356&gt; 0,(COUNTIFS(FRACAS!$B$5:$B$9997, F$4, FRACAS!$D$5:$D$9997, "&lt;="&amp;F356)), "" )</f>
        <v/>
      </c>
      <c r="DH356" s="282" t="str">
        <f>IF(G356&gt; 0,(COUNTIFS(FRACAS!$B$5:$B$9997, G$4, FRACAS!$D$5:$D$9997, "&lt;="&amp;G356)), "" )</f>
        <v/>
      </c>
      <c r="DI356" s="282" t="str">
        <f>IF(H356&gt; 0,(COUNTIFS(FRACAS!$B$5:$B$9997, H$4, FRACAS!$D$5:$D$9997, "&lt;="&amp;H356)), "" )</f>
        <v/>
      </c>
      <c r="DJ356" s="282" t="str">
        <f>IF(I356&gt; 0,(COUNTIFS(FRACAS!$B$5:$B$9997, I$4, FRACAS!$D$5:$D$9997, "&lt;="&amp;I356)), "" )</f>
        <v/>
      </c>
      <c r="DK356" s="282" t="str">
        <f>IF(J356&gt; 0,(COUNTIFS(FRACAS!$B$5:$B$9997, J$4, FRACAS!$D$5:$D$9997, "&lt;="&amp;J356)), "" )</f>
        <v/>
      </c>
      <c r="DL356" s="282" t="str">
        <f>IF(K356&gt; 0,(COUNTIFS(FRACAS!$B$5:$B$9997, K$4, FRACAS!$D$5:$D$9997, "&lt;="&amp;K356)), "" )</f>
        <v/>
      </c>
      <c r="DM356" s="282" t="str">
        <f>IF(L356&gt; 0,(COUNTIFS(FRACAS!$B$5:$B$9997, L$4, FRACAS!$D$5:$D$9997, "&lt;="&amp;L356)), "" )</f>
        <v/>
      </c>
      <c r="DN356" s="282" t="str">
        <f>IF(M356&gt; 0,(COUNTIFS(FRACAS!$B$5:$B$9997, M$4, FRACAS!$D$5:$D$9997, "&lt;="&amp;M356)), "" )</f>
        <v/>
      </c>
      <c r="DO356" s="308"/>
      <c r="DP356" s="276"/>
      <c r="DQ356" s="276"/>
      <c r="DR356" s="276"/>
      <c r="DS356" s="276"/>
      <c r="DT356" s="276"/>
      <c r="DU356" s="276"/>
      <c r="DV356" s="276"/>
      <c r="DW356" s="276"/>
      <c r="DX356" s="276"/>
      <c r="DY356" s="276"/>
      <c r="DZ356" s="276"/>
      <c r="EA356" s="276"/>
      <c r="EB356" s="276"/>
      <c r="EC356" s="276"/>
      <c r="ED356" s="276"/>
      <c r="EE356" s="276"/>
      <c r="EF356" s="276"/>
      <c r="EG356" s="276"/>
      <c r="EH356" s="276"/>
      <c r="EI356" s="276"/>
      <c r="EJ356" s="276"/>
      <c r="EK356" s="276"/>
      <c r="EL356" s="276"/>
      <c r="EM356" s="276"/>
      <c r="EN356" s="276"/>
      <c r="EO356" s="276"/>
      <c r="EP356" s="276"/>
      <c r="EQ356" s="276"/>
      <c r="ER356" s="276"/>
      <c r="ES356" s="276"/>
      <c r="ET356" s="276"/>
      <c r="EU356" s="276"/>
      <c r="EV356" s="276"/>
      <c r="EW356" s="276"/>
      <c r="EX356" s="276"/>
      <c r="EY356" s="276"/>
      <c r="EZ356" s="276"/>
      <c r="FA356" s="276"/>
      <c r="FB356" s="277"/>
      <c r="JN356" s="310"/>
      <c r="JO356" s="309"/>
      <c r="JP356" s="309"/>
      <c r="JQ356" s="309"/>
      <c r="JR356" s="309"/>
      <c r="JS356" s="309"/>
      <c r="JT356" s="309"/>
      <c r="JU356" s="309"/>
      <c r="JV356" s="309"/>
      <c r="JW356" s="309"/>
      <c r="JX356" s="309"/>
      <c r="JY356" s="309"/>
      <c r="JZ356" s="309"/>
      <c r="KA356" s="309"/>
      <c r="KB356" s="309"/>
      <c r="KC356" s="309"/>
      <c r="KD356" s="309"/>
      <c r="KE356" s="309"/>
      <c r="KF356" s="309"/>
      <c r="KG356" s="309"/>
      <c r="KH356" s="309"/>
      <c r="KI356" s="309"/>
      <c r="KJ356" s="309"/>
      <c r="KK356" s="309"/>
      <c r="KL356" s="309"/>
      <c r="KM356" s="309"/>
      <c r="KN356" s="309"/>
      <c r="KO356" s="309"/>
      <c r="KP356" s="309"/>
      <c r="KQ356" s="309"/>
      <c r="KR356" s="309"/>
      <c r="KS356" s="309"/>
      <c r="KT356" s="309"/>
      <c r="KU356" s="309"/>
      <c r="KV356" s="309"/>
      <c r="KW356" s="309"/>
      <c r="KX356" s="309"/>
      <c r="KY356" s="309"/>
      <c r="KZ356" s="309"/>
      <c r="LA356" s="309"/>
      <c r="LC356" s="302" t="str">
        <f t="shared" si="32"/>
        <v/>
      </c>
      <c r="LD356" s="354" t="str" cm="1">
        <f t="array" ref="LD356">IFERROR(
    (((D356/FRACAS!$AY$1)*60))
    /
    (((D356/FRACAS!$AY$1)*60) + SUMPRODUCT((FRACAS!$B$5:$B$9997=D$4)*(FRACAS!$D$5:$D$9997&lt;=D356)*(IFERROR(FRACAS!$AM$5:$AM$9997,0)))
    ),"")</f>
        <v/>
      </c>
      <c r="LE356" s="354" t="str" cm="1">
        <f t="array" ref="LE356">IFERROR(
    (((E356/FRACAS!$AY$1)*60))
    /
    (((E356/FRACAS!$AY$1)*60) + SUMPRODUCT((FRACAS!$B$5:$B$9997=E$4)*(FRACAS!$D$5:$D$9997&lt;=E356)*(IFERROR(FRACAS!$AM$5:$AM$9997,0)))
    ),"")</f>
        <v/>
      </c>
      <c r="LF356" s="354" t="str" cm="1">
        <f t="array" ref="LF356">IFERROR(
    (((F356/FRACAS!$AY$1)*60))
    /
    (((F356/FRACAS!$AY$1)*60) + SUMPRODUCT((FRACAS!$B$5:$B$9997=F$4)*(FRACAS!$D$5:$D$9997&lt;=F356)*(IFERROR(FRACAS!$AM$5:$AM$9997,0)))
    ),"")</f>
        <v/>
      </c>
      <c r="LG356" s="354" t="str" cm="1">
        <f t="array" ref="LG356">IFERROR(
    (((G356/FRACAS!$AY$1)*60))
    /
    (((G356/FRACAS!$AY$1)*60) + SUMPRODUCT((FRACAS!$B$5:$B$9997=G$4)*(FRACAS!$D$5:$D$9997&lt;=G356)*(IFERROR(FRACAS!$AM$5:$AM$9997,0)))
    ),"")</f>
        <v/>
      </c>
      <c r="LH356" s="354" t="str" cm="1">
        <f t="array" ref="LH356">IFERROR(
    (((H356/FRACAS!$AY$1)*60))
    /
    (((H356/FRACAS!$AY$1)*60) + SUMPRODUCT((FRACAS!$B$5:$B$9997=H$4)*(FRACAS!$D$5:$D$9997&lt;=H356)*(IFERROR(FRACAS!$AM$5:$AM$9997,0)))
    ),"")</f>
        <v/>
      </c>
      <c r="LI356" s="354" t="str" cm="1">
        <f t="array" ref="LI356">IFERROR(
    (((I356/FRACAS!$AY$1)*60))
    /
    (((I356/FRACAS!$AY$1)*60) + SUMPRODUCT((FRACAS!$B$5:$B$9997=I$4)*(FRACAS!$D$5:$D$9997&lt;=I356)*(IFERROR(FRACAS!$AM$5:$AM$9997,0)))
    ),"")</f>
        <v/>
      </c>
      <c r="LJ356" s="354" t="str" cm="1">
        <f t="array" ref="LJ356">IFERROR(
    (((J356/FRACAS!$AY$1)*60))
    /
    (((J356/FRACAS!$AY$1)*60) + SUMPRODUCT((FRACAS!$B$5:$B$9997=J$4)*(FRACAS!$D$5:$D$9997&lt;=J356)*(IFERROR(FRACAS!$AM$5:$AM$9997,0)))
    ),"")</f>
        <v/>
      </c>
      <c r="LK356" s="354" t="str" cm="1">
        <f t="array" ref="LK356">IFERROR(
    (((K356/FRACAS!$AY$1)*60))
    /
    (((K356/FRACAS!$AY$1)*60) + SUMPRODUCT((FRACAS!$B$5:$B$9997=K$4)*(FRACAS!$D$5:$D$9997&lt;=K356)*(IFERROR(FRACAS!$AM$5:$AM$9997,0)))
    ),"")</f>
        <v/>
      </c>
      <c r="LL356" s="354" t="str" cm="1">
        <f t="array" ref="LL356">IFERROR(
    (((L356/FRACAS!$AY$1)*60))
    /
    (((L356/FRACAS!$AY$1)*60) + SUMPRODUCT((FRACAS!$B$5:$B$9997=L$4)*(FRACAS!$D$5:$D$9997&lt;=L356)*(IFERROR(FRACAS!$AM$5:$AM$9997,0)))
    ),"")</f>
        <v/>
      </c>
      <c r="LM356" s="354" t="str" cm="1">
        <f t="array" ref="LM356">IFERROR(
    (((M356/FRACAS!$AY$1)*60))
    /
    (((M356/FRACAS!$AY$1)*60) + SUMPRODUCT((FRACAS!$B$5:$B$9997=M$4)*(FRACAS!$D$5:$D$9997&lt;=M356)*(IFERROR(FRACAS!$AM$5:$AM$9997,0)))
    ),"")</f>
        <v/>
      </c>
      <c r="LN356" s="308"/>
      <c r="LO356" s="276"/>
      <c r="LP356" s="276"/>
      <c r="LQ356" s="276"/>
      <c r="LR356" s="276"/>
      <c r="LS356" s="276"/>
      <c r="LT356" s="276"/>
      <c r="LU356" s="276"/>
      <c r="LV356" s="276"/>
      <c r="LW356" s="276"/>
      <c r="LX356" s="276"/>
      <c r="LY356" s="276"/>
      <c r="LZ356" s="276"/>
      <c r="MA356" s="276"/>
      <c r="MB356" s="276"/>
      <c r="MC356" s="276"/>
      <c r="MD356" s="276"/>
      <c r="ME356" s="276"/>
      <c r="MF356" s="276"/>
      <c r="MG356" s="276"/>
      <c r="MH356" s="276"/>
      <c r="MI356" s="276"/>
      <c r="MJ356" s="276"/>
      <c r="MK356" s="276"/>
      <c r="ML356" s="276"/>
      <c r="MM356" s="276"/>
      <c r="MN356" s="276"/>
      <c r="MO356" s="276"/>
      <c r="MP356" s="276"/>
      <c r="MQ356" s="276"/>
      <c r="MR356" s="276"/>
      <c r="MS356" s="276"/>
      <c r="MT356" s="276"/>
      <c r="MU356" s="276"/>
      <c r="MV356" s="276"/>
      <c r="MW356" s="276"/>
      <c r="MX356" s="276"/>
      <c r="MY356" s="276"/>
      <c r="MZ356" s="276"/>
      <c r="NA356" s="277"/>
      <c r="ND356" s="345">
        <f t="shared" si="33"/>
        <v>0</v>
      </c>
      <c r="NE356" s="346" t="str">
        <f t="shared" si="31"/>
        <v/>
      </c>
      <c r="NF356" s="347" t="str" cm="1">
        <f t="array" ref="NF356">IF($ND356=0,"",(IFERROR( (IFERROR($ND356/FRACAS!$AY$1*60,0) - SUMPRODUCT( (FRACAS!$K$5:$K$9999=NF$2) * IFERROR(FRACAS!$AN$5:$AN$9999,0) ) ) / IFERROR($ND356/FRACAS!$AY$1*60,0), 1 )))</f>
        <v/>
      </c>
      <c r="NG356" s="347" t="str" cm="1">
        <f t="array" ref="NG356">IF($ND356=0,"",(IFERROR( (IFERROR($ND356/FRACAS!$AY$1*60,0) - SUMPRODUCT( (FRACAS!$K$5:$K$9999=NG$2) * IFERROR(FRACAS!$AN$5:$AN$9999,0) ) ) / IFERROR($ND356/FRACAS!$AY$1*60,0), 1 )))</f>
        <v/>
      </c>
      <c r="NH356" s="347" t="str" cm="1">
        <f t="array" ref="NH356">IF($ND356=0,"",(IFERROR( (IFERROR($ND356/FRACAS!$AY$1*60,0) - SUMPRODUCT( (FRACAS!$K$5:$K$9999=NH$2) * IFERROR(FRACAS!$AN$5:$AN$9999,0) ) ) / IFERROR($ND356/FRACAS!$AY$1*60,0), 1 )))</f>
        <v/>
      </c>
      <c r="NI356" s="347" t="str" cm="1">
        <f t="array" ref="NI356">IF($ND356=0,"",(IFERROR( (IFERROR($ND356/FRACAS!$AY$1*60,0) - SUMPRODUCT( (FRACAS!$K$5:$K$9999=NI$2) * IFERROR(FRACAS!$AN$5:$AN$9999,0) ) ) / IFERROR($ND356/FRACAS!$AY$1*60,0), 1 )))</f>
        <v/>
      </c>
      <c r="NJ356" s="347" t="str" cm="1">
        <f t="array" ref="NJ356">IF($ND356=0,"",(IFERROR( (IFERROR($ND356/FRACAS!$AY$1*60,0) - SUMPRODUCT( (FRACAS!$K$5:$K$9999=NJ$2) * IFERROR(FRACAS!$AN$5:$AN$9999,0) ) ) / IFERROR($ND356/FRACAS!$AY$1*60,0), 1 )))</f>
        <v/>
      </c>
      <c r="NK356" s="347" t="str" cm="1">
        <f t="array" ref="NK356">IF($ND356=0,"",(IFERROR( (IFERROR($ND356/FRACAS!$AY$1*60,0) - SUMPRODUCT( (FRACAS!$K$5:$K$9999=NK$2) * IFERROR(FRACAS!$AN$5:$AN$9999,0) ) ) / IFERROR($ND356/FRACAS!$AY$1*60,0), 1 )))</f>
        <v/>
      </c>
      <c r="NL356" s="347" t="str" cm="1">
        <f t="array" ref="NL356">IF($ND356=0,"",(IFERROR( (IFERROR($ND356/FRACAS!$AY$1*60,0) - SUMPRODUCT( (FRACAS!$K$5:$K$9999=NL$2) * IFERROR(FRACAS!$AN$5:$AN$9999,0) ) ) / IFERROR($ND356/FRACAS!$AY$1*60,0), 1 )))</f>
        <v/>
      </c>
      <c r="NM356" s="347" t="str" cm="1">
        <f t="array" ref="NM356">IF($ND356=0,"",(IFERROR( (IFERROR($ND356/FRACAS!$AY$1*60,0) - SUMPRODUCT( (FRACAS!$K$5:$K$9999=NM$2) * IFERROR(FRACAS!$AN$5:$AN$9999,0) ) ) / IFERROR($ND356/FRACAS!$AY$1*60,0), 1 )))</f>
        <v/>
      </c>
      <c r="NN356" s="347" t="str" cm="1">
        <f t="array" ref="NN356">IF($ND356=0,"",(IFERROR( (IFERROR($ND356/FRACAS!$AY$1*60,0) - SUMPRODUCT( (FRACAS!$K$5:$K$9999=NN$2) * IFERROR(FRACAS!$AN$5:$AN$9999,0) ) ) / IFERROR($ND356/FRACAS!$AY$1*60,0), 1 )))</f>
        <v/>
      </c>
      <c r="NO356" s="347" t="str" cm="1">
        <f t="array" ref="NO356">IF($ND356=0,"",(IFERROR( (IFERROR($ND356/FRACAS!$AY$1*60,0) - SUMPRODUCT( (FRACAS!$K$5:$K$9999=NO$2) * IFERROR(FRACAS!$AN$5:$AN$9999,0) ) ) / IFERROR($ND356/FRACAS!$AY$1*60,0), 1 )))</f>
        <v/>
      </c>
      <c r="NP356" s="347" t="str" cm="1">
        <f t="array" ref="NP356">IF($ND356=0,"",(IFERROR( (IFERROR($ND356/FRACAS!$AY$1*60,0) - SUMPRODUCT( (FRACAS!$K$5:$K$9999=NP$2) * IFERROR(FRACAS!$AN$5:$AN$9999,0) ) ) / IFERROR($ND356/FRACAS!$AY$1*60,0), 1 )))</f>
        <v/>
      </c>
      <c r="NQ356" s="347" t="str" cm="1">
        <f t="array" ref="NQ356">IF($ND356=0,"",(IFERROR( (IFERROR($ND356/FRACAS!$AY$1*60,0) - SUMPRODUCT( (FRACAS!$K$5:$K$9999=NQ$2) * IFERROR(FRACAS!$AN$5:$AN$9999,0) ) ) / IFERROR($ND356/FRACAS!$AY$1*60,0), 1 )))</f>
        <v/>
      </c>
      <c r="NR356" s="347" t="str" cm="1">
        <f t="array" ref="NR356">IF($ND356=0,"",(IFERROR( (IFERROR($ND356/FRACAS!$AY$1*60,0) - SUMPRODUCT( (FRACAS!$K$5:$K$9999=NR$2) * IFERROR(FRACAS!$AN$5:$AN$9999,0) ) ) / IFERROR($ND356/FRACAS!$AY$1*60,0), 1 )))</f>
        <v/>
      </c>
      <c r="NS356" s="347" t="str" cm="1">
        <f t="array" ref="NS356">IF($ND356=0,"",(IFERROR( (IFERROR($ND356/FRACAS!$AY$1*60,0) - SUMPRODUCT( (FRACAS!$K$5:$K$9999=NS$2) * IFERROR(FRACAS!$AN$5:$AN$9999,0) ) ) / IFERROR($ND356/FRACAS!$AY$1*60,0), 1 )))</f>
        <v/>
      </c>
      <c r="NT356" s="347" t="str" cm="1">
        <f t="array" ref="NT356">IF($ND356=0,"",(IFERROR( (IFERROR($ND356/FRACAS!$AY$1*60,0) - SUMPRODUCT( (FRACAS!$K$5:$K$9999=NT$2) * IFERROR(FRACAS!$AN$5:$AN$9999,0) ) ) / IFERROR($ND356/FRACAS!$AY$1*60,0), 1 )))</f>
        <v/>
      </c>
      <c r="NU356" s="347" t="str" cm="1">
        <f t="array" ref="NU356">IF($ND356=0,"",(IFERROR( (IFERROR($ND356/FRACAS!$AY$1*60,0) - SUMPRODUCT( (FRACAS!$K$5:$K$9999=NU$2) * IFERROR(FRACAS!$AN$5:$AN$9999,0) ) ) / IFERROR($ND356/FRACAS!$AY$1*60,0), 1 )))</f>
        <v/>
      </c>
      <c r="NV356" s="347" t="str" cm="1">
        <f t="array" ref="NV356">IF($ND356=0,"",(IFERROR( (IFERROR($ND356/FRACAS!$AY$1*60,0) - SUMPRODUCT( (FRACAS!$K$5:$K$9999=NV$2) * IFERROR(FRACAS!$AN$5:$AN$9999,0) ) ) / IFERROR($ND356/FRACAS!$AY$1*60,0), 1 )))</f>
        <v/>
      </c>
      <c r="NW356" s="347" t="str" cm="1">
        <f t="array" ref="NW356">IF($ND356=0,"",(IFERROR( (IFERROR($ND356/FRACAS!$AY$1*60,0) - SUMPRODUCT( (FRACAS!$K$5:$K$9999=NW$2) * IFERROR(FRACAS!$AN$5:$AN$9999,0) ) ) / IFERROR($ND356/FRACAS!$AY$1*60,0), 1 )))</f>
        <v/>
      </c>
      <c r="NX356" s="347" t="str" cm="1">
        <f t="array" ref="NX356">IF($ND356=0,"",(IFERROR( (IFERROR($ND356/FRACAS!$AY$1*60,0) - SUMPRODUCT( (FRACAS!$K$5:$K$9999=NX$2) * IFERROR(FRACAS!$AN$5:$AN$9999,0) ) ) / IFERROR($ND356/FRACAS!$AY$1*60,0), 1 )))</f>
        <v/>
      </c>
      <c r="NY356" s="347" t="str" cm="1">
        <f t="array" ref="NY356">IF($ND356=0,"",(IFERROR( (IFERROR($ND356/FRACAS!$AY$1*60,0) - SUMPRODUCT( (FRACAS!$K$5:$K$9999=NY$2) * IFERROR(FRACAS!$AN$5:$AN$9999,0) ) ) / IFERROR($ND356/FRACAS!$AY$1*60,0), 1 )))</f>
        <v/>
      </c>
      <c r="NZ356" s="347" t="str" cm="1">
        <f t="array" ref="NZ356">IF($ND356=0,"",(IFERROR( (IFERROR($ND356/FRACAS!$AY$1*60,0) - SUMPRODUCT( (FRACAS!$K$5:$K$9999=NZ$2) * IFERROR(FRACAS!$AN$5:$AN$9999,0) ) ) / IFERROR($ND356/FRACAS!$AY$1*60,0), 1 )))</f>
        <v/>
      </c>
      <c r="OA356" s="347" t="str" cm="1">
        <f t="array" ref="OA356">IF($ND356=0,"",(IFERROR( (IFERROR($ND356/FRACAS!$AY$1*60,0) - SUMPRODUCT( (FRACAS!$K$5:$K$9999=OA$2) * IFERROR(FRACAS!$AN$5:$AN$9999,0) ) ) / IFERROR($ND356/FRACAS!$AY$1*60,0), 1 )))</f>
        <v/>
      </c>
      <c r="OB356" s="347" t="str" cm="1">
        <f t="array" ref="OB356">IF($ND356=0,"",(IFERROR( (IFERROR($ND356/FRACAS!$AY$1*60,0) - SUMPRODUCT( (FRACAS!$K$5:$K$9999=OB$2) * IFERROR(FRACAS!$AN$5:$AN$9999,0) ) ) / IFERROR($ND356/FRACAS!$AY$1*60,0), 1 )))</f>
        <v/>
      </c>
      <c r="OC356" s="347" t="str" cm="1">
        <f t="array" ref="OC356">IF($ND356=0,"",(IFERROR( (IFERROR($ND356/FRACAS!$AY$1*60,0) - SUMPRODUCT( (FRACAS!$K$5:$K$9999=OC$2) * IFERROR(FRACAS!$AN$5:$AN$9999,0) ) ) / IFERROR($ND356/FRACAS!$AY$1*60,0), 1 )))</f>
        <v/>
      </c>
      <c r="OD356" s="347" t="str" cm="1">
        <f t="array" ref="OD356">IF($ND356=0,"",(IFERROR( (IFERROR($ND356/FRACAS!$AY$1*60,0) - SUMPRODUCT( (FRACAS!$K$5:$K$9999=OD$2) * IFERROR(FRACAS!$AN$5:$AN$9999,0) ) ) / IFERROR($ND356/FRACAS!$AY$1*60,0), 1 )))</f>
        <v/>
      </c>
      <c r="OE356" s="347" t="str" cm="1">
        <f t="array" ref="OE356">IF($ND356=0,"",(IFERROR( (IFERROR($ND356/FRACAS!$AY$1*60,0) - SUMPRODUCT( (FRACAS!$K$5:$K$9999=OE$2) * IFERROR(FRACAS!$AN$5:$AN$9999,0) ) ) / IFERROR($ND356/FRACAS!$AY$1*60,0), 1 )))</f>
        <v/>
      </c>
      <c r="OF356" s="347" t="str" cm="1">
        <f t="array" ref="OF356">IF($ND356=0,"",(IFERROR( (IFERROR($ND356/FRACAS!$AY$1*60,0) - SUMPRODUCT( (FRACAS!$K$5:$K$9999=OF$2) * IFERROR(FRACAS!$AN$5:$AN$9999,0) ) ) / IFERROR($ND356/FRACAS!$AY$1*60,0), 1 )))</f>
        <v/>
      </c>
      <c r="OG356" s="347" t="str" cm="1">
        <f t="array" ref="OG356">IF($ND356=0,"",(IFERROR( (IFERROR($ND356/FRACAS!$AY$1*60,0) - SUMPRODUCT( (FRACAS!$K$5:$K$9999=OG$2) * IFERROR(FRACAS!$AN$5:$AN$9999,0) ) ) / IFERROR($ND356/FRACAS!$AY$1*60,0), 1 )))</f>
        <v/>
      </c>
      <c r="OH356" s="347" t="str" cm="1">
        <f t="array" ref="OH356">IF($ND356=0,"",(IFERROR( (IFERROR($ND356/FRACAS!$AY$1*60,0) - SUMPRODUCT( (FRACAS!$K$5:$K$9999=OH$2) * IFERROR(FRACAS!$AN$5:$AN$9999,0) ) ) / IFERROR($ND356/FRACAS!$AY$1*60,0), 1 )))</f>
        <v/>
      </c>
      <c r="OI356" s="347" t="str" cm="1">
        <f t="array" ref="OI356">IF($ND356=0,"",(IFERROR( (IFERROR($ND356/FRACAS!$AY$1*60,0) - SUMPRODUCT( (FRACAS!$K$5:$K$9999=OI$2) * IFERROR(FRACAS!$AN$5:$AN$9999,0) ) ) / IFERROR($ND356/FRACAS!$AY$1*60,0), 1 )))</f>
        <v/>
      </c>
      <c r="OJ356" s="347" t="str" cm="1">
        <f t="array" ref="OJ356">IF($ND356=0,"",(IFERROR( (IFERROR($ND356/FRACAS!$AY$1*60,0) - SUMPRODUCT( (FRACAS!$K$5:$K$9999=OJ$2) * IFERROR(FRACAS!$AN$5:$AN$9999,0) ) ) / IFERROR($ND356/FRACAS!$AY$1*60,0), 1 )))</f>
        <v/>
      </c>
      <c r="OK356" s="347" t="str" cm="1">
        <f t="array" ref="OK356">IF($ND356=0,"",(IFERROR( (IFERROR($ND356/FRACAS!$AY$1*60,0) - SUMPRODUCT( (FRACAS!$K$5:$K$9999=OK$2) * IFERROR(FRACAS!$AN$5:$AN$9999,0) ) ) / IFERROR($ND356/FRACAS!$AY$1*60,0), 1 )))</f>
        <v/>
      </c>
      <c r="OL356" s="347" t="str" cm="1">
        <f t="array" ref="OL356">IF($ND356=0,"",(IFERROR( (IFERROR($ND356/FRACAS!$AY$1*60,0) - SUMPRODUCT( (FRACAS!$K$5:$K$9999=OL$2) * IFERROR(FRACAS!$AN$5:$AN$9999,0) ) ) / IFERROR($ND356/FRACAS!$AY$1*60,0), 1 )))</f>
        <v/>
      </c>
      <c r="OM356" s="347" t="str" cm="1">
        <f t="array" ref="OM356">IF($ND356=0,"",(IFERROR( (IFERROR($ND356/FRACAS!$AY$1*60,0) - SUMPRODUCT( (FRACAS!$K$5:$K$9999=OM$2) * IFERROR(FRACAS!$AN$5:$AN$9999,0) ) ) / IFERROR($ND356/FRACAS!$AY$1*60,0), 1 )))</f>
        <v/>
      </c>
      <c r="ON356" s="347" t="str" cm="1">
        <f t="array" ref="ON356">IF($ND356=0,"",(IFERROR( (IFERROR($ND356/FRACAS!$AY$1*60,0) - SUMPRODUCT( (FRACAS!$K$5:$K$9999=ON$2) * IFERROR(FRACAS!$AN$5:$AN$9999,0) ) ) / IFERROR($ND356/FRACAS!$AY$1*60,0), 1 )))</f>
        <v/>
      </c>
    </row>
    <row r="357" spans="2:404" ht="15" customHeight="1">
      <c r="B357" s="301" t="s">
        <v>255</v>
      </c>
      <c r="C357" s="302">
        <v>47725</v>
      </c>
      <c r="D357" s="279"/>
      <c r="E357" s="279"/>
      <c r="F357" s="279"/>
      <c r="G357" s="279"/>
      <c r="H357" s="279"/>
      <c r="I357" s="279"/>
      <c r="J357" s="279"/>
      <c r="K357" s="279"/>
      <c r="L357" s="279"/>
      <c r="M357" s="280"/>
      <c r="N357" s="305"/>
      <c r="O357" s="279"/>
      <c r="P357" s="279"/>
      <c r="Q357" s="279"/>
      <c r="R357" s="279"/>
      <c r="S357" s="279"/>
      <c r="T357" s="279"/>
      <c r="U357" s="279"/>
      <c r="V357" s="279"/>
      <c r="W357" s="279"/>
      <c r="X357" s="279"/>
      <c r="Y357" s="279"/>
      <c r="Z357" s="279"/>
      <c r="AA357" s="279"/>
      <c r="AB357" s="279"/>
      <c r="AC357" s="279"/>
      <c r="AD357" s="279"/>
      <c r="AE357" s="279"/>
      <c r="AF357" s="279"/>
      <c r="AG357" s="279"/>
      <c r="AH357" s="279"/>
      <c r="AI357" s="279"/>
      <c r="AJ357" s="279"/>
      <c r="AK357" s="279"/>
      <c r="AL357" s="279"/>
      <c r="AM357" s="279"/>
      <c r="AN357" s="279"/>
      <c r="AO357" s="279"/>
      <c r="AP357" s="279"/>
      <c r="AQ357" s="279"/>
      <c r="AR357" s="279"/>
      <c r="AS357" s="279"/>
      <c r="AT357" s="279"/>
      <c r="AU357" s="279"/>
      <c r="AV357" s="279"/>
      <c r="AW357" s="279"/>
      <c r="AX357" s="279"/>
      <c r="AY357" s="279"/>
      <c r="AZ357" s="279"/>
      <c r="BA357" s="280"/>
      <c r="BB357" s="266"/>
      <c r="BD357" s="352"/>
      <c r="BE357" s="352"/>
      <c r="BF357" s="352"/>
      <c r="BG357" s="352"/>
      <c r="BH357" s="352"/>
      <c r="BI357" s="352"/>
      <c r="BJ357" s="352"/>
      <c r="BK357" s="352"/>
      <c r="BL357" s="352"/>
      <c r="BM357" s="352"/>
      <c r="BN357" s="352"/>
      <c r="BO357" s="352"/>
      <c r="BP357" s="352"/>
      <c r="BQ357" s="352"/>
      <c r="BR357" s="352"/>
      <c r="BS357" s="352"/>
      <c r="BT357" s="352"/>
      <c r="BU357" s="352"/>
      <c r="BV357" s="352"/>
      <c r="BW357" s="352"/>
      <c r="BX357" s="352"/>
      <c r="BY357" s="352"/>
      <c r="BZ357" s="352"/>
      <c r="CA357" s="352"/>
      <c r="CB357" s="352"/>
      <c r="CC357" s="352"/>
      <c r="CD357" s="352"/>
      <c r="CE357" s="352"/>
      <c r="CF357" s="352"/>
      <c r="CG357" s="352"/>
      <c r="CH357" s="352"/>
      <c r="CI357" s="352"/>
      <c r="CJ357" s="352"/>
      <c r="CK357" s="352"/>
      <c r="CL357" s="352"/>
      <c r="CM357" s="352"/>
      <c r="CN357" s="352"/>
      <c r="CO357" s="352"/>
      <c r="CP357" s="352"/>
      <c r="CQ357" s="352"/>
      <c r="CR357" s="352"/>
      <c r="CS357" s="352"/>
      <c r="CT357" s="352"/>
      <c r="CU357" s="352"/>
      <c r="CV357" s="352"/>
      <c r="CW357" s="352"/>
      <c r="CX357" s="352"/>
      <c r="CY357" s="352"/>
      <c r="CZ357" s="352"/>
      <c r="DA357" s="352"/>
      <c r="DC357" s="266">
        <f t="shared" si="29"/>
        <v>0</v>
      </c>
      <c r="DD357" s="302" t="str">
        <f t="shared" si="30"/>
        <v/>
      </c>
      <c r="DE357" s="328" t="str">
        <f>IF(D357&gt; 0,(COUNTIFS(FRACAS!$B$5:$B$9997, D$4, FRACAS!$D$5:$D$9997, "&lt;="&amp;D357)), "" )</f>
        <v/>
      </c>
      <c r="DF357" s="282" t="str">
        <f>IF(E357&gt; 0,(COUNTIFS(FRACAS!$B$5:$B$9997, E$4, FRACAS!$D$5:$D$9997, "&lt;="&amp;E357)), "" )</f>
        <v/>
      </c>
      <c r="DG357" s="282" t="str">
        <f>IF(F357&gt; 0,(COUNTIFS(FRACAS!$B$5:$B$9997, F$4, FRACAS!$D$5:$D$9997, "&lt;="&amp;F357)), "" )</f>
        <v/>
      </c>
      <c r="DH357" s="282" t="str">
        <f>IF(G357&gt; 0,(COUNTIFS(FRACAS!$B$5:$B$9997, G$4, FRACAS!$D$5:$D$9997, "&lt;="&amp;G357)), "" )</f>
        <v/>
      </c>
      <c r="DI357" s="282" t="str">
        <f>IF(H357&gt; 0,(COUNTIFS(FRACAS!$B$5:$B$9997, H$4, FRACAS!$D$5:$D$9997, "&lt;="&amp;H357)), "" )</f>
        <v/>
      </c>
      <c r="DJ357" s="282" t="str">
        <f>IF(I357&gt; 0,(COUNTIFS(FRACAS!$B$5:$B$9997, I$4, FRACAS!$D$5:$D$9997, "&lt;="&amp;I357)), "" )</f>
        <v/>
      </c>
      <c r="DK357" s="282" t="str">
        <f>IF(J357&gt; 0,(COUNTIFS(FRACAS!$B$5:$B$9997, J$4, FRACAS!$D$5:$D$9997, "&lt;="&amp;J357)), "" )</f>
        <v/>
      </c>
      <c r="DL357" s="282" t="str">
        <f>IF(K357&gt; 0,(COUNTIFS(FRACAS!$B$5:$B$9997, K$4, FRACAS!$D$5:$D$9997, "&lt;="&amp;K357)), "" )</f>
        <v/>
      </c>
      <c r="DM357" s="282" t="str">
        <f>IF(L357&gt; 0,(COUNTIFS(FRACAS!$B$5:$B$9997, L$4, FRACAS!$D$5:$D$9997, "&lt;="&amp;L357)), "" )</f>
        <v/>
      </c>
      <c r="DN357" s="282" t="str">
        <f>IF(M357&gt; 0,(COUNTIFS(FRACAS!$B$5:$B$9997, M$4, FRACAS!$D$5:$D$9997, "&lt;="&amp;M357)), "" )</f>
        <v/>
      </c>
      <c r="DO357" s="308"/>
      <c r="DP357" s="276"/>
      <c r="DQ357" s="276"/>
      <c r="DR357" s="276"/>
      <c r="DS357" s="276"/>
      <c r="DT357" s="276"/>
      <c r="DU357" s="276"/>
      <c r="DV357" s="276"/>
      <c r="DW357" s="276"/>
      <c r="DX357" s="276"/>
      <c r="DY357" s="276"/>
      <c r="DZ357" s="276"/>
      <c r="EA357" s="276"/>
      <c r="EB357" s="276"/>
      <c r="EC357" s="276"/>
      <c r="ED357" s="276"/>
      <c r="EE357" s="276"/>
      <c r="EF357" s="276"/>
      <c r="EG357" s="276"/>
      <c r="EH357" s="276"/>
      <c r="EI357" s="276"/>
      <c r="EJ357" s="276"/>
      <c r="EK357" s="276"/>
      <c r="EL357" s="276"/>
      <c r="EM357" s="276"/>
      <c r="EN357" s="276"/>
      <c r="EO357" s="276"/>
      <c r="EP357" s="276"/>
      <c r="EQ357" s="276"/>
      <c r="ER357" s="276"/>
      <c r="ES357" s="276"/>
      <c r="ET357" s="276"/>
      <c r="EU357" s="276"/>
      <c r="EV357" s="276"/>
      <c r="EW357" s="276"/>
      <c r="EX357" s="276"/>
      <c r="EY357" s="276"/>
      <c r="EZ357" s="276"/>
      <c r="FA357" s="276"/>
      <c r="FB357" s="277"/>
      <c r="JN357" s="310"/>
      <c r="JO357" s="309"/>
      <c r="JP357" s="309"/>
      <c r="JQ357" s="309"/>
      <c r="JR357" s="309"/>
      <c r="JS357" s="309"/>
      <c r="JT357" s="309"/>
      <c r="JU357" s="309"/>
      <c r="JV357" s="309"/>
      <c r="JW357" s="309"/>
      <c r="JX357" s="309"/>
      <c r="JY357" s="309"/>
      <c r="JZ357" s="309"/>
      <c r="KA357" s="309"/>
      <c r="KB357" s="309"/>
      <c r="KC357" s="309"/>
      <c r="KD357" s="309"/>
      <c r="KE357" s="309"/>
      <c r="KF357" s="309"/>
      <c r="KG357" s="309"/>
      <c r="KH357" s="309"/>
      <c r="KI357" s="309"/>
      <c r="KJ357" s="309"/>
      <c r="KK357" s="309"/>
      <c r="KL357" s="309"/>
      <c r="KM357" s="309"/>
      <c r="KN357" s="309"/>
      <c r="KO357" s="309"/>
      <c r="KP357" s="309"/>
      <c r="KQ357" s="309"/>
      <c r="KR357" s="309"/>
      <c r="KS357" s="309"/>
      <c r="KT357" s="309"/>
      <c r="KU357" s="309"/>
      <c r="KV357" s="309"/>
      <c r="KW357" s="309"/>
      <c r="KX357" s="309"/>
      <c r="KY357" s="309"/>
      <c r="KZ357" s="309"/>
      <c r="LA357" s="309"/>
      <c r="LC357" s="302" t="str">
        <f t="shared" si="32"/>
        <v/>
      </c>
      <c r="LD357" s="354" t="str" cm="1">
        <f t="array" ref="LD357">IFERROR(
    (((D357/FRACAS!$AY$1)*60))
    /
    (((D357/FRACAS!$AY$1)*60) + SUMPRODUCT((FRACAS!$B$5:$B$9997=D$4)*(FRACAS!$D$5:$D$9997&lt;=D357)*(IFERROR(FRACAS!$AM$5:$AM$9997,0)))
    ),"")</f>
        <v/>
      </c>
      <c r="LE357" s="354" t="str" cm="1">
        <f t="array" ref="LE357">IFERROR(
    (((E357/FRACAS!$AY$1)*60))
    /
    (((E357/FRACAS!$AY$1)*60) + SUMPRODUCT((FRACAS!$B$5:$B$9997=E$4)*(FRACAS!$D$5:$D$9997&lt;=E357)*(IFERROR(FRACAS!$AM$5:$AM$9997,0)))
    ),"")</f>
        <v/>
      </c>
      <c r="LF357" s="354" t="str" cm="1">
        <f t="array" ref="LF357">IFERROR(
    (((F357/FRACAS!$AY$1)*60))
    /
    (((F357/FRACAS!$AY$1)*60) + SUMPRODUCT((FRACAS!$B$5:$B$9997=F$4)*(FRACAS!$D$5:$D$9997&lt;=F357)*(IFERROR(FRACAS!$AM$5:$AM$9997,0)))
    ),"")</f>
        <v/>
      </c>
      <c r="LG357" s="354" t="str" cm="1">
        <f t="array" ref="LG357">IFERROR(
    (((G357/FRACAS!$AY$1)*60))
    /
    (((G357/FRACAS!$AY$1)*60) + SUMPRODUCT((FRACAS!$B$5:$B$9997=G$4)*(FRACAS!$D$5:$D$9997&lt;=G357)*(IFERROR(FRACAS!$AM$5:$AM$9997,0)))
    ),"")</f>
        <v/>
      </c>
      <c r="LH357" s="354" t="str" cm="1">
        <f t="array" ref="LH357">IFERROR(
    (((H357/FRACAS!$AY$1)*60))
    /
    (((H357/FRACAS!$AY$1)*60) + SUMPRODUCT((FRACAS!$B$5:$B$9997=H$4)*(FRACAS!$D$5:$D$9997&lt;=H357)*(IFERROR(FRACAS!$AM$5:$AM$9997,0)))
    ),"")</f>
        <v/>
      </c>
      <c r="LI357" s="354" t="str" cm="1">
        <f t="array" ref="LI357">IFERROR(
    (((I357/FRACAS!$AY$1)*60))
    /
    (((I357/FRACAS!$AY$1)*60) + SUMPRODUCT((FRACAS!$B$5:$B$9997=I$4)*(FRACAS!$D$5:$D$9997&lt;=I357)*(IFERROR(FRACAS!$AM$5:$AM$9997,0)))
    ),"")</f>
        <v/>
      </c>
      <c r="LJ357" s="354" t="str" cm="1">
        <f t="array" ref="LJ357">IFERROR(
    (((J357/FRACAS!$AY$1)*60))
    /
    (((J357/FRACAS!$AY$1)*60) + SUMPRODUCT((FRACAS!$B$5:$B$9997=J$4)*(FRACAS!$D$5:$D$9997&lt;=J357)*(IFERROR(FRACAS!$AM$5:$AM$9997,0)))
    ),"")</f>
        <v/>
      </c>
      <c r="LK357" s="354" t="str" cm="1">
        <f t="array" ref="LK357">IFERROR(
    (((K357/FRACAS!$AY$1)*60))
    /
    (((K357/FRACAS!$AY$1)*60) + SUMPRODUCT((FRACAS!$B$5:$B$9997=K$4)*(FRACAS!$D$5:$D$9997&lt;=K357)*(IFERROR(FRACAS!$AM$5:$AM$9997,0)))
    ),"")</f>
        <v/>
      </c>
      <c r="LL357" s="354" t="str" cm="1">
        <f t="array" ref="LL357">IFERROR(
    (((L357/FRACAS!$AY$1)*60))
    /
    (((L357/FRACAS!$AY$1)*60) + SUMPRODUCT((FRACAS!$B$5:$B$9997=L$4)*(FRACAS!$D$5:$D$9997&lt;=L357)*(IFERROR(FRACAS!$AM$5:$AM$9997,0)))
    ),"")</f>
        <v/>
      </c>
      <c r="LM357" s="354" t="str" cm="1">
        <f t="array" ref="LM357">IFERROR(
    (((M357/FRACAS!$AY$1)*60))
    /
    (((M357/FRACAS!$AY$1)*60) + SUMPRODUCT((FRACAS!$B$5:$B$9997=M$4)*(FRACAS!$D$5:$D$9997&lt;=M357)*(IFERROR(FRACAS!$AM$5:$AM$9997,0)))
    ),"")</f>
        <v/>
      </c>
      <c r="LN357" s="308"/>
      <c r="LO357" s="276"/>
      <c r="LP357" s="276"/>
      <c r="LQ357" s="276"/>
      <c r="LR357" s="276"/>
      <c r="LS357" s="276"/>
      <c r="LT357" s="276"/>
      <c r="LU357" s="276"/>
      <c r="LV357" s="276"/>
      <c r="LW357" s="276"/>
      <c r="LX357" s="276"/>
      <c r="LY357" s="276"/>
      <c r="LZ357" s="276"/>
      <c r="MA357" s="276"/>
      <c r="MB357" s="276"/>
      <c r="MC357" s="276"/>
      <c r="MD357" s="276"/>
      <c r="ME357" s="276"/>
      <c r="MF357" s="276"/>
      <c r="MG357" s="276"/>
      <c r="MH357" s="276"/>
      <c r="MI357" s="276"/>
      <c r="MJ357" s="276"/>
      <c r="MK357" s="276"/>
      <c r="ML357" s="276"/>
      <c r="MM357" s="276"/>
      <c r="MN357" s="276"/>
      <c r="MO357" s="276"/>
      <c r="MP357" s="276"/>
      <c r="MQ357" s="276"/>
      <c r="MR357" s="276"/>
      <c r="MS357" s="276"/>
      <c r="MT357" s="276"/>
      <c r="MU357" s="276"/>
      <c r="MV357" s="276"/>
      <c r="MW357" s="276"/>
      <c r="MX357" s="276"/>
      <c r="MY357" s="276"/>
      <c r="MZ357" s="276"/>
      <c r="NA357" s="277"/>
      <c r="ND357" s="345">
        <f t="shared" si="33"/>
        <v>0</v>
      </c>
      <c r="NE357" s="346" t="str">
        <f t="shared" si="31"/>
        <v/>
      </c>
      <c r="NF357" s="347" t="str" cm="1">
        <f t="array" ref="NF357">IF($ND357=0,"",(IFERROR( (IFERROR($ND357/FRACAS!$AY$1*60,0) - SUMPRODUCT( (FRACAS!$K$5:$K$9999=NF$2) * IFERROR(FRACAS!$AN$5:$AN$9999,0) ) ) / IFERROR($ND357/FRACAS!$AY$1*60,0), 1 )))</f>
        <v/>
      </c>
      <c r="NG357" s="347" t="str" cm="1">
        <f t="array" ref="NG357">IF($ND357=0,"",(IFERROR( (IFERROR($ND357/FRACAS!$AY$1*60,0) - SUMPRODUCT( (FRACAS!$K$5:$K$9999=NG$2) * IFERROR(FRACAS!$AN$5:$AN$9999,0) ) ) / IFERROR($ND357/FRACAS!$AY$1*60,0), 1 )))</f>
        <v/>
      </c>
      <c r="NH357" s="347" t="str" cm="1">
        <f t="array" ref="NH357">IF($ND357=0,"",(IFERROR( (IFERROR($ND357/FRACAS!$AY$1*60,0) - SUMPRODUCT( (FRACAS!$K$5:$K$9999=NH$2) * IFERROR(FRACAS!$AN$5:$AN$9999,0) ) ) / IFERROR($ND357/FRACAS!$AY$1*60,0), 1 )))</f>
        <v/>
      </c>
      <c r="NI357" s="347" t="str" cm="1">
        <f t="array" ref="NI357">IF($ND357=0,"",(IFERROR( (IFERROR($ND357/FRACAS!$AY$1*60,0) - SUMPRODUCT( (FRACAS!$K$5:$K$9999=NI$2) * IFERROR(FRACAS!$AN$5:$AN$9999,0) ) ) / IFERROR($ND357/FRACAS!$AY$1*60,0), 1 )))</f>
        <v/>
      </c>
      <c r="NJ357" s="347" t="str" cm="1">
        <f t="array" ref="NJ357">IF($ND357=0,"",(IFERROR( (IFERROR($ND357/FRACAS!$AY$1*60,0) - SUMPRODUCT( (FRACAS!$K$5:$K$9999=NJ$2) * IFERROR(FRACAS!$AN$5:$AN$9999,0) ) ) / IFERROR($ND357/FRACAS!$AY$1*60,0), 1 )))</f>
        <v/>
      </c>
      <c r="NK357" s="347" t="str" cm="1">
        <f t="array" ref="NK357">IF($ND357=0,"",(IFERROR( (IFERROR($ND357/FRACAS!$AY$1*60,0) - SUMPRODUCT( (FRACAS!$K$5:$K$9999=NK$2) * IFERROR(FRACAS!$AN$5:$AN$9999,0) ) ) / IFERROR($ND357/FRACAS!$AY$1*60,0), 1 )))</f>
        <v/>
      </c>
      <c r="NL357" s="347" t="str" cm="1">
        <f t="array" ref="NL357">IF($ND357=0,"",(IFERROR( (IFERROR($ND357/FRACAS!$AY$1*60,0) - SUMPRODUCT( (FRACAS!$K$5:$K$9999=NL$2) * IFERROR(FRACAS!$AN$5:$AN$9999,0) ) ) / IFERROR($ND357/FRACAS!$AY$1*60,0), 1 )))</f>
        <v/>
      </c>
      <c r="NM357" s="347" t="str" cm="1">
        <f t="array" ref="NM357">IF($ND357=0,"",(IFERROR( (IFERROR($ND357/FRACAS!$AY$1*60,0) - SUMPRODUCT( (FRACAS!$K$5:$K$9999=NM$2) * IFERROR(FRACAS!$AN$5:$AN$9999,0) ) ) / IFERROR($ND357/FRACAS!$AY$1*60,0), 1 )))</f>
        <v/>
      </c>
      <c r="NN357" s="347" t="str" cm="1">
        <f t="array" ref="NN357">IF($ND357=0,"",(IFERROR( (IFERROR($ND357/FRACAS!$AY$1*60,0) - SUMPRODUCT( (FRACAS!$K$5:$K$9999=NN$2) * IFERROR(FRACAS!$AN$5:$AN$9999,0) ) ) / IFERROR($ND357/FRACAS!$AY$1*60,0), 1 )))</f>
        <v/>
      </c>
      <c r="NO357" s="347" t="str" cm="1">
        <f t="array" ref="NO357">IF($ND357=0,"",(IFERROR( (IFERROR($ND357/FRACAS!$AY$1*60,0) - SUMPRODUCT( (FRACAS!$K$5:$K$9999=NO$2) * IFERROR(FRACAS!$AN$5:$AN$9999,0) ) ) / IFERROR($ND357/FRACAS!$AY$1*60,0), 1 )))</f>
        <v/>
      </c>
      <c r="NP357" s="347" t="str" cm="1">
        <f t="array" ref="NP357">IF($ND357=0,"",(IFERROR( (IFERROR($ND357/FRACAS!$AY$1*60,0) - SUMPRODUCT( (FRACAS!$K$5:$K$9999=NP$2) * IFERROR(FRACAS!$AN$5:$AN$9999,0) ) ) / IFERROR($ND357/FRACAS!$AY$1*60,0), 1 )))</f>
        <v/>
      </c>
      <c r="NQ357" s="347" t="str" cm="1">
        <f t="array" ref="NQ357">IF($ND357=0,"",(IFERROR( (IFERROR($ND357/FRACAS!$AY$1*60,0) - SUMPRODUCT( (FRACAS!$K$5:$K$9999=NQ$2) * IFERROR(FRACAS!$AN$5:$AN$9999,0) ) ) / IFERROR($ND357/FRACAS!$AY$1*60,0), 1 )))</f>
        <v/>
      </c>
      <c r="NR357" s="347" t="str" cm="1">
        <f t="array" ref="NR357">IF($ND357=0,"",(IFERROR( (IFERROR($ND357/FRACAS!$AY$1*60,0) - SUMPRODUCT( (FRACAS!$K$5:$K$9999=NR$2) * IFERROR(FRACAS!$AN$5:$AN$9999,0) ) ) / IFERROR($ND357/FRACAS!$AY$1*60,0), 1 )))</f>
        <v/>
      </c>
      <c r="NS357" s="347" t="str" cm="1">
        <f t="array" ref="NS357">IF($ND357=0,"",(IFERROR( (IFERROR($ND357/FRACAS!$AY$1*60,0) - SUMPRODUCT( (FRACAS!$K$5:$K$9999=NS$2) * IFERROR(FRACAS!$AN$5:$AN$9999,0) ) ) / IFERROR($ND357/FRACAS!$AY$1*60,0), 1 )))</f>
        <v/>
      </c>
      <c r="NT357" s="347" t="str" cm="1">
        <f t="array" ref="NT357">IF($ND357=0,"",(IFERROR( (IFERROR($ND357/FRACAS!$AY$1*60,0) - SUMPRODUCT( (FRACAS!$K$5:$K$9999=NT$2) * IFERROR(FRACAS!$AN$5:$AN$9999,0) ) ) / IFERROR($ND357/FRACAS!$AY$1*60,0), 1 )))</f>
        <v/>
      </c>
      <c r="NU357" s="347" t="str" cm="1">
        <f t="array" ref="NU357">IF($ND357=0,"",(IFERROR( (IFERROR($ND357/FRACAS!$AY$1*60,0) - SUMPRODUCT( (FRACAS!$K$5:$K$9999=NU$2) * IFERROR(FRACAS!$AN$5:$AN$9999,0) ) ) / IFERROR($ND357/FRACAS!$AY$1*60,0), 1 )))</f>
        <v/>
      </c>
      <c r="NV357" s="347" t="str" cm="1">
        <f t="array" ref="NV357">IF($ND357=0,"",(IFERROR( (IFERROR($ND357/FRACAS!$AY$1*60,0) - SUMPRODUCT( (FRACAS!$K$5:$K$9999=NV$2) * IFERROR(FRACAS!$AN$5:$AN$9999,0) ) ) / IFERROR($ND357/FRACAS!$AY$1*60,0), 1 )))</f>
        <v/>
      </c>
      <c r="NW357" s="347" t="str" cm="1">
        <f t="array" ref="NW357">IF($ND357=0,"",(IFERROR( (IFERROR($ND357/FRACAS!$AY$1*60,0) - SUMPRODUCT( (FRACAS!$K$5:$K$9999=NW$2) * IFERROR(FRACAS!$AN$5:$AN$9999,0) ) ) / IFERROR($ND357/FRACAS!$AY$1*60,0), 1 )))</f>
        <v/>
      </c>
      <c r="NX357" s="347" t="str" cm="1">
        <f t="array" ref="NX357">IF($ND357=0,"",(IFERROR( (IFERROR($ND357/FRACAS!$AY$1*60,0) - SUMPRODUCT( (FRACAS!$K$5:$K$9999=NX$2) * IFERROR(FRACAS!$AN$5:$AN$9999,0) ) ) / IFERROR($ND357/FRACAS!$AY$1*60,0), 1 )))</f>
        <v/>
      </c>
      <c r="NY357" s="347" t="str" cm="1">
        <f t="array" ref="NY357">IF($ND357=0,"",(IFERROR( (IFERROR($ND357/FRACAS!$AY$1*60,0) - SUMPRODUCT( (FRACAS!$K$5:$K$9999=NY$2) * IFERROR(FRACAS!$AN$5:$AN$9999,0) ) ) / IFERROR($ND357/FRACAS!$AY$1*60,0), 1 )))</f>
        <v/>
      </c>
      <c r="NZ357" s="347" t="str" cm="1">
        <f t="array" ref="NZ357">IF($ND357=0,"",(IFERROR( (IFERROR($ND357/FRACAS!$AY$1*60,0) - SUMPRODUCT( (FRACAS!$K$5:$K$9999=NZ$2) * IFERROR(FRACAS!$AN$5:$AN$9999,0) ) ) / IFERROR($ND357/FRACAS!$AY$1*60,0), 1 )))</f>
        <v/>
      </c>
      <c r="OA357" s="347" t="str" cm="1">
        <f t="array" ref="OA357">IF($ND357=0,"",(IFERROR( (IFERROR($ND357/FRACAS!$AY$1*60,0) - SUMPRODUCT( (FRACAS!$K$5:$K$9999=OA$2) * IFERROR(FRACAS!$AN$5:$AN$9999,0) ) ) / IFERROR($ND357/FRACAS!$AY$1*60,0), 1 )))</f>
        <v/>
      </c>
      <c r="OB357" s="347" t="str" cm="1">
        <f t="array" ref="OB357">IF($ND357=0,"",(IFERROR( (IFERROR($ND357/FRACAS!$AY$1*60,0) - SUMPRODUCT( (FRACAS!$K$5:$K$9999=OB$2) * IFERROR(FRACAS!$AN$5:$AN$9999,0) ) ) / IFERROR($ND357/FRACAS!$AY$1*60,0), 1 )))</f>
        <v/>
      </c>
      <c r="OC357" s="347" t="str" cm="1">
        <f t="array" ref="OC357">IF($ND357=0,"",(IFERROR( (IFERROR($ND357/FRACAS!$AY$1*60,0) - SUMPRODUCT( (FRACAS!$K$5:$K$9999=OC$2) * IFERROR(FRACAS!$AN$5:$AN$9999,0) ) ) / IFERROR($ND357/FRACAS!$AY$1*60,0), 1 )))</f>
        <v/>
      </c>
      <c r="OD357" s="347" t="str" cm="1">
        <f t="array" ref="OD357">IF($ND357=0,"",(IFERROR( (IFERROR($ND357/FRACAS!$AY$1*60,0) - SUMPRODUCT( (FRACAS!$K$5:$K$9999=OD$2) * IFERROR(FRACAS!$AN$5:$AN$9999,0) ) ) / IFERROR($ND357/FRACAS!$AY$1*60,0), 1 )))</f>
        <v/>
      </c>
      <c r="OE357" s="347" t="str" cm="1">
        <f t="array" ref="OE357">IF($ND357=0,"",(IFERROR( (IFERROR($ND357/FRACAS!$AY$1*60,0) - SUMPRODUCT( (FRACAS!$K$5:$K$9999=OE$2) * IFERROR(FRACAS!$AN$5:$AN$9999,0) ) ) / IFERROR($ND357/FRACAS!$AY$1*60,0), 1 )))</f>
        <v/>
      </c>
      <c r="OF357" s="347" t="str" cm="1">
        <f t="array" ref="OF357">IF($ND357=0,"",(IFERROR( (IFERROR($ND357/FRACAS!$AY$1*60,0) - SUMPRODUCT( (FRACAS!$K$5:$K$9999=OF$2) * IFERROR(FRACAS!$AN$5:$AN$9999,0) ) ) / IFERROR($ND357/FRACAS!$AY$1*60,0), 1 )))</f>
        <v/>
      </c>
      <c r="OG357" s="347" t="str" cm="1">
        <f t="array" ref="OG357">IF($ND357=0,"",(IFERROR( (IFERROR($ND357/FRACAS!$AY$1*60,0) - SUMPRODUCT( (FRACAS!$K$5:$K$9999=OG$2) * IFERROR(FRACAS!$AN$5:$AN$9999,0) ) ) / IFERROR($ND357/FRACAS!$AY$1*60,0), 1 )))</f>
        <v/>
      </c>
      <c r="OH357" s="347" t="str" cm="1">
        <f t="array" ref="OH357">IF($ND357=0,"",(IFERROR( (IFERROR($ND357/FRACAS!$AY$1*60,0) - SUMPRODUCT( (FRACAS!$K$5:$K$9999=OH$2) * IFERROR(FRACAS!$AN$5:$AN$9999,0) ) ) / IFERROR($ND357/FRACAS!$AY$1*60,0), 1 )))</f>
        <v/>
      </c>
      <c r="OI357" s="347" t="str" cm="1">
        <f t="array" ref="OI357">IF($ND357=0,"",(IFERROR( (IFERROR($ND357/FRACAS!$AY$1*60,0) - SUMPRODUCT( (FRACAS!$K$5:$K$9999=OI$2) * IFERROR(FRACAS!$AN$5:$AN$9999,0) ) ) / IFERROR($ND357/FRACAS!$AY$1*60,0), 1 )))</f>
        <v/>
      </c>
      <c r="OJ357" s="347" t="str" cm="1">
        <f t="array" ref="OJ357">IF($ND357=0,"",(IFERROR( (IFERROR($ND357/FRACAS!$AY$1*60,0) - SUMPRODUCT( (FRACAS!$K$5:$K$9999=OJ$2) * IFERROR(FRACAS!$AN$5:$AN$9999,0) ) ) / IFERROR($ND357/FRACAS!$AY$1*60,0), 1 )))</f>
        <v/>
      </c>
      <c r="OK357" s="347" t="str" cm="1">
        <f t="array" ref="OK357">IF($ND357=0,"",(IFERROR( (IFERROR($ND357/FRACAS!$AY$1*60,0) - SUMPRODUCT( (FRACAS!$K$5:$K$9999=OK$2) * IFERROR(FRACAS!$AN$5:$AN$9999,0) ) ) / IFERROR($ND357/FRACAS!$AY$1*60,0), 1 )))</f>
        <v/>
      </c>
      <c r="OL357" s="347" t="str" cm="1">
        <f t="array" ref="OL357">IF($ND357=0,"",(IFERROR( (IFERROR($ND357/FRACAS!$AY$1*60,0) - SUMPRODUCT( (FRACAS!$K$5:$K$9999=OL$2) * IFERROR(FRACAS!$AN$5:$AN$9999,0) ) ) / IFERROR($ND357/FRACAS!$AY$1*60,0), 1 )))</f>
        <v/>
      </c>
      <c r="OM357" s="347" t="str" cm="1">
        <f t="array" ref="OM357">IF($ND357=0,"",(IFERROR( (IFERROR($ND357/FRACAS!$AY$1*60,0) - SUMPRODUCT( (FRACAS!$K$5:$K$9999=OM$2) * IFERROR(FRACAS!$AN$5:$AN$9999,0) ) ) / IFERROR($ND357/FRACAS!$AY$1*60,0), 1 )))</f>
        <v/>
      </c>
      <c r="ON357" s="347" t="str" cm="1">
        <f t="array" ref="ON357">IF($ND357=0,"",(IFERROR( (IFERROR($ND357/FRACAS!$AY$1*60,0) - SUMPRODUCT( (FRACAS!$K$5:$K$9999=ON$2) * IFERROR(FRACAS!$AN$5:$AN$9999,0) ) ) / IFERROR($ND357/FRACAS!$AY$1*60,0), 1 )))</f>
        <v/>
      </c>
    </row>
    <row r="358" spans="2:404" ht="15" customHeight="1">
      <c r="B358" s="301" t="s">
        <v>256</v>
      </c>
      <c r="C358" s="302">
        <v>47732</v>
      </c>
      <c r="D358" s="279"/>
      <c r="E358" s="279"/>
      <c r="F358" s="279"/>
      <c r="G358" s="279"/>
      <c r="H358" s="279"/>
      <c r="I358" s="279"/>
      <c r="J358" s="279"/>
      <c r="K358" s="279"/>
      <c r="L358" s="279"/>
      <c r="M358" s="280"/>
      <c r="N358" s="305"/>
      <c r="O358" s="279"/>
      <c r="P358" s="279"/>
      <c r="Q358" s="279"/>
      <c r="R358" s="279"/>
      <c r="S358" s="279"/>
      <c r="T358" s="279"/>
      <c r="U358" s="279"/>
      <c r="V358" s="279"/>
      <c r="W358" s="279"/>
      <c r="X358" s="279"/>
      <c r="Y358" s="279"/>
      <c r="Z358" s="279"/>
      <c r="AA358" s="279"/>
      <c r="AB358" s="279"/>
      <c r="AC358" s="279"/>
      <c r="AD358" s="279"/>
      <c r="AE358" s="279"/>
      <c r="AF358" s="279"/>
      <c r="AG358" s="279"/>
      <c r="AH358" s="279"/>
      <c r="AI358" s="279"/>
      <c r="AJ358" s="279"/>
      <c r="AK358" s="279"/>
      <c r="AL358" s="279"/>
      <c r="AM358" s="279"/>
      <c r="AN358" s="279"/>
      <c r="AO358" s="279"/>
      <c r="AP358" s="279"/>
      <c r="AQ358" s="279"/>
      <c r="AR358" s="279"/>
      <c r="AS358" s="279"/>
      <c r="AT358" s="279"/>
      <c r="AU358" s="279"/>
      <c r="AV358" s="279"/>
      <c r="AW358" s="279"/>
      <c r="AX358" s="279"/>
      <c r="AY358" s="279"/>
      <c r="AZ358" s="279"/>
      <c r="BA358" s="280"/>
      <c r="BB358" s="266"/>
      <c r="BD358" s="352"/>
      <c r="BE358" s="352"/>
      <c r="BF358" s="352"/>
      <c r="BG358" s="352"/>
      <c r="BH358" s="352"/>
      <c r="BI358" s="352"/>
      <c r="BJ358" s="352"/>
      <c r="BK358" s="352"/>
      <c r="BL358" s="352"/>
      <c r="BM358" s="352"/>
      <c r="BN358" s="352"/>
      <c r="BO358" s="352"/>
      <c r="BP358" s="352"/>
      <c r="BQ358" s="352"/>
      <c r="BR358" s="352"/>
      <c r="BS358" s="352"/>
      <c r="BT358" s="352"/>
      <c r="BU358" s="352"/>
      <c r="BV358" s="352"/>
      <c r="BW358" s="352"/>
      <c r="BX358" s="352"/>
      <c r="BY358" s="352"/>
      <c r="BZ358" s="352"/>
      <c r="CA358" s="352"/>
      <c r="CB358" s="352"/>
      <c r="CC358" s="352"/>
      <c r="CD358" s="352"/>
      <c r="CE358" s="352"/>
      <c r="CF358" s="352"/>
      <c r="CG358" s="352"/>
      <c r="CH358" s="352"/>
      <c r="CI358" s="352"/>
      <c r="CJ358" s="352"/>
      <c r="CK358" s="352"/>
      <c r="CL358" s="352"/>
      <c r="CM358" s="352"/>
      <c r="CN358" s="352"/>
      <c r="CO358" s="352"/>
      <c r="CP358" s="352"/>
      <c r="CQ358" s="352"/>
      <c r="CR358" s="352"/>
      <c r="CS358" s="352"/>
      <c r="CT358" s="352"/>
      <c r="CU358" s="352"/>
      <c r="CV358" s="352"/>
      <c r="CW358" s="352"/>
      <c r="CX358" s="352"/>
      <c r="CY358" s="352"/>
      <c r="CZ358" s="352"/>
      <c r="DA358" s="352"/>
      <c r="DC358" s="266">
        <f t="shared" si="29"/>
        <v>0</v>
      </c>
      <c r="DD358" s="302" t="str">
        <f t="shared" si="30"/>
        <v/>
      </c>
      <c r="DE358" s="328" t="str">
        <f>IF(D358&gt; 0,(COUNTIFS(FRACAS!$B$5:$B$9997, D$4, FRACAS!$D$5:$D$9997, "&lt;="&amp;D358)), "" )</f>
        <v/>
      </c>
      <c r="DF358" s="282" t="str">
        <f>IF(E358&gt; 0,(COUNTIFS(FRACAS!$B$5:$B$9997, E$4, FRACAS!$D$5:$D$9997, "&lt;="&amp;E358)), "" )</f>
        <v/>
      </c>
      <c r="DG358" s="282" t="str">
        <f>IF(F358&gt; 0,(COUNTIFS(FRACAS!$B$5:$B$9997, F$4, FRACAS!$D$5:$D$9997, "&lt;="&amp;F358)), "" )</f>
        <v/>
      </c>
      <c r="DH358" s="282" t="str">
        <f>IF(G358&gt; 0,(COUNTIFS(FRACAS!$B$5:$B$9997, G$4, FRACAS!$D$5:$D$9997, "&lt;="&amp;G358)), "" )</f>
        <v/>
      </c>
      <c r="DI358" s="282" t="str">
        <f>IF(H358&gt; 0,(COUNTIFS(FRACAS!$B$5:$B$9997, H$4, FRACAS!$D$5:$D$9997, "&lt;="&amp;H358)), "" )</f>
        <v/>
      </c>
      <c r="DJ358" s="282" t="str">
        <f>IF(I358&gt; 0,(COUNTIFS(FRACAS!$B$5:$B$9997, I$4, FRACAS!$D$5:$D$9997, "&lt;="&amp;I358)), "" )</f>
        <v/>
      </c>
      <c r="DK358" s="282" t="str">
        <f>IF(J358&gt; 0,(COUNTIFS(FRACAS!$B$5:$B$9997, J$4, FRACAS!$D$5:$D$9997, "&lt;="&amp;J358)), "" )</f>
        <v/>
      </c>
      <c r="DL358" s="282" t="str">
        <f>IF(K358&gt; 0,(COUNTIFS(FRACAS!$B$5:$B$9997, K$4, FRACAS!$D$5:$D$9997, "&lt;="&amp;K358)), "" )</f>
        <v/>
      </c>
      <c r="DM358" s="282" t="str">
        <f>IF(L358&gt; 0,(COUNTIFS(FRACAS!$B$5:$B$9997, L$4, FRACAS!$D$5:$D$9997, "&lt;="&amp;L358)), "" )</f>
        <v/>
      </c>
      <c r="DN358" s="282" t="str">
        <f>IF(M358&gt; 0,(COUNTIFS(FRACAS!$B$5:$B$9997, M$4, FRACAS!$D$5:$D$9997, "&lt;="&amp;M358)), "" )</f>
        <v/>
      </c>
      <c r="DO358" s="308"/>
      <c r="DP358" s="276"/>
      <c r="DQ358" s="276"/>
      <c r="DR358" s="276"/>
      <c r="DS358" s="276"/>
      <c r="DT358" s="276"/>
      <c r="DU358" s="276"/>
      <c r="DV358" s="276"/>
      <c r="DW358" s="276"/>
      <c r="DX358" s="276"/>
      <c r="DY358" s="276"/>
      <c r="DZ358" s="276"/>
      <c r="EA358" s="276"/>
      <c r="EB358" s="276"/>
      <c r="EC358" s="276"/>
      <c r="ED358" s="276"/>
      <c r="EE358" s="276"/>
      <c r="EF358" s="276"/>
      <c r="EG358" s="276"/>
      <c r="EH358" s="276"/>
      <c r="EI358" s="276"/>
      <c r="EJ358" s="276"/>
      <c r="EK358" s="276"/>
      <c r="EL358" s="276"/>
      <c r="EM358" s="276"/>
      <c r="EN358" s="276"/>
      <c r="EO358" s="276"/>
      <c r="EP358" s="276"/>
      <c r="EQ358" s="276"/>
      <c r="ER358" s="276"/>
      <c r="ES358" s="276"/>
      <c r="ET358" s="276"/>
      <c r="EU358" s="276"/>
      <c r="EV358" s="276"/>
      <c r="EW358" s="276"/>
      <c r="EX358" s="276"/>
      <c r="EY358" s="276"/>
      <c r="EZ358" s="276"/>
      <c r="FA358" s="276"/>
      <c r="FB358" s="277"/>
      <c r="JN358" s="310"/>
      <c r="JO358" s="309"/>
      <c r="JP358" s="309"/>
      <c r="JQ358" s="309"/>
      <c r="JR358" s="309"/>
      <c r="JS358" s="309"/>
      <c r="JT358" s="309"/>
      <c r="JU358" s="309"/>
      <c r="JV358" s="309"/>
      <c r="JW358" s="309"/>
      <c r="JX358" s="309"/>
      <c r="JY358" s="309"/>
      <c r="JZ358" s="309"/>
      <c r="KA358" s="309"/>
      <c r="KB358" s="309"/>
      <c r="KC358" s="309"/>
      <c r="KD358" s="309"/>
      <c r="KE358" s="309"/>
      <c r="KF358" s="309"/>
      <c r="KG358" s="309"/>
      <c r="KH358" s="309"/>
      <c r="KI358" s="309"/>
      <c r="KJ358" s="309"/>
      <c r="KK358" s="309"/>
      <c r="KL358" s="309"/>
      <c r="KM358" s="309"/>
      <c r="KN358" s="309"/>
      <c r="KO358" s="309"/>
      <c r="KP358" s="309"/>
      <c r="KQ358" s="309"/>
      <c r="KR358" s="309"/>
      <c r="KS358" s="309"/>
      <c r="KT358" s="309"/>
      <c r="KU358" s="309"/>
      <c r="KV358" s="309"/>
      <c r="KW358" s="309"/>
      <c r="KX358" s="309"/>
      <c r="KY358" s="309"/>
      <c r="KZ358" s="309"/>
      <c r="LA358" s="309"/>
      <c r="LC358" s="302" t="str">
        <f t="shared" si="32"/>
        <v/>
      </c>
      <c r="LD358" s="354" t="str" cm="1">
        <f t="array" ref="LD358">IFERROR(
    (((D358/FRACAS!$AY$1)*60))
    /
    (((D358/FRACAS!$AY$1)*60) + SUMPRODUCT((FRACAS!$B$5:$B$9997=D$4)*(FRACAS!$D$5:$D$9997&lt;=D358)*(IFERROR(FRACAS!$AM$5:$AM$9997,0)))
    ),"")</f>
        <v/>
      </c>
      <c r="LE358" s="354" t="str" cm="1">
        <f t="array" ref="LE358">IFERROR(
    (((E358/FRACAS!$AY$1)*60))
    /
    (((E358/FRACAS!$AY$1)*60) + SUMPRODUCT((FRACAS!$B$5:$B$9997=E$4)*(FRACAS!$D$5:$D$9997&lt;=E358)*(IFERROR(FRACAS!$AM$5:$AM$9997,0)))
    ),"")</f>
        <v/>
      </c>
      <c r="LF358" s="354" t="str" cm="1">
        <f t="array" ref="LF358">IFERROR(
    (((F358/FRACAS!$AY$1)*60))
    /
    (((F358/FRACAS!$AY$1)*60) + SUMPRODUCT((FRACAS!$B$5:$B$9997=F$4)*(FRACAS!$D$5:$D$9997&lt;=F358)*(IFERROR(FRACAS!$AM$5:$AM$9997,0)))
    ),"")</f>
        <v/>
      </c>
      <c r="LG358" s="354" t="str" cm="1">
        <f t="array" ref="LG358">IFERROR(
    (((G358/FRACAS!$AY$1)*60))
    /
    (((G358/FRACAS!$AY$1)*60) + SUMPRODUCT((FRACAS!$B$5:$B$9997=G$4)*(FRACAS!$D$5:$D$9997&lt;=G358)*(IFERROR(FRACAS!$AM$5:$AM$9997,0)))
    ),"")</f>
        <v/>
      </c>
      <c r="LH358" s="354" t="str" cm="1">
        <f t="array" ref="LH358">IFERROR(
    (((H358/FRACAS!$AY$1)*60))
    /
    (((H358/FRACAS!$AY$1)*60) + SUMPRODUCT((FRACAS!$B$5:$B$9997=H$4)*(FRACAS!$D$5:$D$9997&lt;=H358)*(IFERROR(FRACAS!$AM$5:$AM$9997,0)))
    ),"")</f>
        <v/>
      </c>
      <c r="LI358" s="354" t="str" cm="1">
        <f t="array" ref="LI358">IFERROR(
    (((I358/FRACAS!$AY$1)*60))
    /
    (((I358/FRACAS!$AY$1)*60) + SUMPRODUCT((FRACAS!$B$5:$B$9997=I$4)*(FRACAS!$D$5:$D$9997&lt;=I358)*(IFERROR(FRACAS!$AM$5:$AM$9997,0)))
    ),"")</f>
        <v/>
      </c>
      <c r="LJ358" s="354" t="str" cm="1">
        <f t="array" ref="LJ358">IFERROR(
    (((J358/FRACAS!$AY$1)*60))
    /
    (((J358/FRACAS!$AY$1)*60) + SUMPRODUCT((FRACAS!$B$5:$B$9997=J$4)*(FRACAS!$D$5:$D$9997&lt;=J358)*(IFERROR(FRACAS!$AM$5:$AM$9997,0)))
    ),"")</f>
        <v/>
      </c>
      <c r="LK358" s="354" t="str" cm="1">
        <f t="array" ref="LK358">IFERROR(
    (((K358/FRACAS!$AY$1)*60))
    /
    (((K358/FRACAS!$AY$1)*60) + SUMPRODUCT((FRACAS!$B$5:$B$9997=K$4)*(FRACAS!$D$5:$D$9997&lt;=K358)*(IFERROR(FRACAS!$AM$5:$AM$9997,0)))
    ),"")</f>
        <v/>
      </c>
      <c r="LL358" s="354" t="str" cm="1">
        <f t="array" ref="LL358">IFERROR(
    (((L358/FRACAS!$AY$1)*60))
    /
    (((L358/FRACAS!$AY$1)*60) + SUMPRODUCT((FRACAS!$B$5:$B$9997=L$4)*(FRACAS!$D$5:$D$9997&lt;=L358)*(IFERROR(FRACAS!$AM$5:$AM$9997,0)))
    ),"")</f>
        <v/>
      </c>
      <c r="LM358" s="354" t="str" cm="1">
        <f t="array" ref="LM358">IFERROR(
    (((M358/FRACAS!$AY$1)*60))
    /
    (((M358/FRACAS!$AY$1)*60) + SUMPRODUCT((FRACAS!$B$5:$B$9997=M$4)*(FRACAS!$D$5:$D$9997&lt;=M358)*(IFERROR(FRACAS!$AM$5:$AM$9997,0)))
    ),"")</f>
        <v/>
      </c>
      <c r="LN358" s="308"/>
      <c r="LO358" s="276"/>
      <c r="LP358" s="276"/>
      <c r="LQ358" s="276"/>
      <c r="LR358" s="276"/>
      <c r="LS358" s="276"/>
      <c r="LT358" s="276"/>
      <c r="LU358" s="276"/>
      <c r="LV358" s="276"/>
      <c r="LW358" s="276"/>
      <c r="LX358" s="276"/>
      <c r="LY358" s="276"/>
      <c r="LZ358" s="276"/>
      <c r="MA358" s="276"/>
      <c r="MB358" s="276"/>
      <c r="MC358" s="276"/>
      <c r="MD358" s="276"/>
      <c r="ME358" s="276"/>
      <c r="MF358" s="276"/>
      <c r="MG358" s="276"/>
      <c r="MH358" s="276"/>
      <c r="MI358" s="276"/>
      <c r="MJ358" s="276"/>
      <c r="MK358" s="276"/>
      <c r="ML358" s="276"/>
      <c r="MM358" s="276"/>
      <c r="MN358" s="276"/>
      <c r="MO358" s="276"/>
      <c r="MP358" s="276"/>
      <c r="MQ358" s="276"/>
      <c r="MR358" s="276"/>
      <c r="MS358" s="276"/>
      <c r="MT358" s="276"/>
      <c r="MU358" s="276"/>
      <c r="MV358" s="276"/>
      <c r="MW358" s="276"/>
      <c r="MX358" s="276"/>
      <c r="MY358" s="276"/>
      <c r="MZ358" s="276"/>
      <c r="NA358" s="277"/>
      <c r="ND358" s="345">
        <f t="shared" si="33"/>
        <v>0</v>
      </c>
      <c r="NE358" s="346" t="str">
        <f t="shared" si="31"/>
        <v/>
      </c>
      <c r="NF358" s="347" t="str" cm="1">
        <f t="array" ref="NF358">IF($ND358=0,"",(IFERROR( (IFERROR($ND358/FRACAS!$AY$1*60,0) - SUMPRODUCT( (FRACAS!$K$5:$K$9999=NF$2) * IFERROR(FRACAS!$AN$5:$AN$9999,0) ) ) / IFERROR($ND358/FRACAS!$AY$1*60,0), 1 )))</f>
        <v/>
      </c>
      <c r="NG358" s="347" t="str" cm="1">
        <f t="array" ref="NG358">IF($ND358=0,"",(IFERROR( (IFERROR($ND358/FRACAS!$AY$1*60,0) - SUMPRODUCT( (FRACAS!$K$5:$K$9999=NG$2) * IFERROR(FRACAS!$AN$5:$AN$9999,0) ) ) / IFERROR($ND358/FRACAS!$AY$1*60,0), 1 )))</f>
        <v/>
      </c>
      <c r="NH358" s="347" t="str" cm="1">
        <f t="array" ref="NH358">IF($ND358=0,"",(IFERROR( (IFERROR($ND358/FRACAS!$AY$1*60,0) - SUMPRODUCT( (FRACAS!$K$5:$K$9999=NH$2) * IFERROR(FRACAS!$AN$5:$AN$9999,0) ) ) / IFERROR($ND358/FRACAS!$AY$1*60,0), 1 )))</f>
        <v/>
      </c>
      <c r="NI358" s="347" t="str" cm="1">
        <f t="array" ref="NI358">IF($ND358=0,"",(IFERROR( (IFERROR($ND358/FRACAS!$AY$1*60,0) - SUMPRODUCT( (FRACAS!$K$5:$K$9999=NI$2) * IFERROR(FRACAS!$AN$5:$AN$9999,0) ) ) / IFERROR($ND358/FRACAS!$AY$1*60,0), 1 )))</f>
        <v/>
      </c>
      <c r="NJ358" s="347" t="str" cm="1">
        <f t="array" ref="NJ358">IF($ND358=0,"",(IFERROR( (IFERROR($ND358/FRACAS!$AY$1*60,0) - SUMPRODUCT( (FRACAS!$K$5:$K$9999=NJ$2) * IFERROR(FRACAS!$AN$5:$AN$9999,0) ) ) / IFERROR($ND358/FRACAS!$AY$1*60,0), 1 )))</f>
        <v/>
      </c>
      <c r="NK358" s="347" t="str" cm="1">
        <f t="array" ref="NK358">IF($ND358=0,"",(IFERROR( (IFERROR($ND358/FRACAS!$AY$1*60,0) - SUMPRODUCT( (FRACAS!$K$5:$K$9999=NK$2) * IFERROR(FRACAS!$AN$5:$AN$9999,0) ) ) / IFERROR($ND358/FRACAS!$AY$1*60,0), 1 )))</f>
        <v/>
      </c>
      <c r="NL358" s="347" t="str" cm="1">
        <f t="array" ref="NL358">IF($ND358=0,"",(IFERROR( (IFERROR($ND358/FRACAS!$AY$1*60,0) - SUMPRODUCT( (FRACAS!$K$5:$K$9999=NL$2) * IFERROR(FRACAS!$AN$5:$AN$9999,0) ) ) / IFERROR($ND358/FRACAS!$AY$1*60,0), 1 )))</f>
        <v/>
      </c>
      <c r="NM358" s="347" t="str" cm="1">
        <f t="array" ref="NM358">IF($ND358=0,"",(IFERROR( (IFERROR($ND358/FRACAS!$AY$1*60,0) - SUMPRODUCT( (FRACAS!$K$5:$K$9999=NM$2) * IFERROR(FRACAS!$AN$5:$AN$9999,0) ) ) / IFERROR($ND358/FRACAS!$AY$1*60,0), 1 )))</f>
        <v/>
      </c>
      <c r="NN358" s="347" t="str" cm="1">
        <f t="array" ref="NN358">IF($ND358=0,"",(IFERROR( (IFERROR($ND358/FRACAS!$AY$1*60,0) - SUMPRODUCT( (FRACAS!$K$5:$K$9999=NN$2) * IFERROR(FRACAS!$AN$5:$AN$9999,0) ) ) / IFERROR($ND358/FRACAS!$AY$1*60,0), 1 )))</f>
        <v/>
      </c>
      <c r="NO358" s="347" t="str" cm="1">
        <f t="array" ref="NO358">IF($ND358=0,"",(IFERROR( (IFERROR($ND358/FRACAS!$AY$1*60,0) - SUMPRODUCT( (FRACAS!$K$5:$K$9999=NO$2) * IFERROR(FRACAS!$AN$5:$AN$9999,0) ) ) / IFERROR($ND358/FRACAS!$AY$1*60,0), 1 )))</f>
        <v/>
      </c>
      <c r="NP358" s="347" t="str" cm="1">
        <f t="array" ref="NP358">IF($ND358=0,"",(IFERROR( (IFERROR($ND358/FRACAS!$AY$1*60,0) - SUMPRODUCT( (FRACAS!$K$5:$K$9999=NP$2) * IFERROR(FRACAS!$AN$5:$AN$9999,0) ) ) / IFERROR($ND358/FRACAS!$AY$1*60,0), 1 )))</f>
        <v/>
      </c>
      <c r="NQ358" s="347" t="str" cm="1">
        <f t="array" ref="NQ358">IF($ND358=0,"",(IFERROR( (IFERROR($ND358/FRACAS!$AY$1*60,0) - SUMPRODUCT( (FRACAS!$K$5:$K$9999=NQ$2) * IFERROR(FRACAS!$AN$5:$AN$9999,0) ) ) / IFERROR($ND358/FRACAS!$AY$1*60,0), 1 )))</f>
        <v/>
      </c>
      <c r="NR358" s="347" t="str" cm="1">
        <f t="array" ref="NR358">IF($ND358=0,"",(IFERROR( (IFERROR($ND358/FRACAS!$AY$1*60,0) - SUMPRODUCT( (FRACAS!$K$5:$K$9999=NR$2) * IFERROR(FRACAS!$AN$5:$AN$9999,0) ) ) / IFERROR($ND358/FRACAS!$AY$1*60,0), 1 )))</f>
        <v/>
      </c>
      <c r="NS358" s="347" t="str" cm="1">
        <f t="array" ref="NS358">IF($ND358=0,"",(IFERROR( (IFERROR($ND358/FRACAS!$AY$1*60,0) - SUMPRODUCT( (FRACAS!$K$5:$K$9999=NS$2) * IFERROR(FRACAS!$AN$5:$AN$9999,0) ) ) / IFERROR($ND358/FRACAS!$AY$1*60,0), 1 )))</f>
        <v/>
      </c>
      <c r="NT358" s="347" t="str" cm="1">
        <f t="array" ref="NT358">IF($ND358=0,"",(IFERROR( (IFERROR($ND358/FRACAS!$AY$1*60,0) - SUMPRODUCT( (FRACAS!$K$5:$K$9999=NT$2) * IFERROR(FRACAS!$AN$5:$AN$9999,0) ) ) / IFERROR($ND358/FRACAS!$AY$1*60,0), 1 )))</f>
        <v/>
      </c>
      <c r="NU358" s="347" t="str" cm="1">
        <f t="array" ref="NU358">IF($ND358=0,"",(IFERROR( (IFERROR($ND358/FRACAS!$AY$1*60,0) - SUMPRODUCT( (FRACAS!$K$5:$K$9999=NU$2) * IFERROR(FRACAS!$AN$5:$AN$9999,0) ) ) / IFERROR($ND358/FRACAS!$AY$1*60,0), 1 )))</f>
        <v/>
      </c>
      <c r="NV358" s="347" t="str" cm="1">
        <f t="array" ref="NV358">IF($ND358=0,"",(IFERROR( (IFERROR($ND358/FRACAS!$AY$1*60,0) - SUMPRODUCT( (FRACAS!$K$5:$K$9999=NV$2) * IFERROR(FRACAS!$AN$5:$AN$9999,0) ) ) / IFERROR($ND358/FRACAS!$AY$1*60,0), 1 )))</f>
        <v/>
      </c>
      <c r="NW358" s="347" t="str" cm="1">
        <f t="array" ref="NW358">IF($ND358=0,"",(IFERROR( (IFERROR($ND358/FRACAS!$AY$1*60,0) - SUMPRODUCT( (FRACAS!$K$5:$K$9999=NW$2) * IFERROR(FRACAS!$AN$5:$AN$9999,0) ) ) / IFERROR($ND358/FRACAS!$AY$1*60,0), 1 )))</f>
        <v/>
      </c>
      <c r="NX358" s="347" t="str" cm="1">
        <f t="array" ref="NX358">IF($ND358=0,"",(IFERROR( (IFERROR($ND358/FRACAS!$AY$1*60,0) - SUMPRODUCT( (FRACAS!$K$5:$K$9999=NX$2) * IFERROR(FRACAS!$AN$5:$AN$9999,0) ) ) / IFERROR($ND358/FRACAS!$AY$1*60,0), 1 )))</f>
        <v/>
      </c>
      <c r="NY358" s="347" t="str" cm="1">
        <f t="array" ref="NY358">IF($ND358=0,"",(IFERROR( (IFERROR($ND358/FRACAS!$AY$1*60,0) - SUMPRODUCT( (FRACAS!$K$5:$K$9999=NY$2) * IFERROR(FRACAS!$AN$5:$AN$9999,0) ) ) / IFERROR($ND358/FRACAS!$AY$1*60,0), 1 )))</f>
        <v/>
      </c>
      <c r="NZ358" s="347" t="str" cm="1">
        <f t="array" ref="NZ358">IF($ND358=0,"",(IFERROR( (IFERROR($ND358/FRACAS!$AY$1*60,0) - SUMPRODUCT( (FRACAS!$K$5:$K$9999=NZ$2) * IFERROR(FRACAS!$AN$5:$AN$9999,0) ) ) / IFERROR($ND358/FRACAS!$AY$1*60,0), 1 )))</f>
        <v/>
      </c>
      <c r="OA358" s="347" t="str" cm="1">
        <f t="array" ref="OA358">IF($ND358=0,"",(IFERROR( (IFERROR($ND358/FRACAS!$AY$1*60,0) - SUMPRODUCT( (FRACAS!$K$5:$K$9999=OA$2) * IFERROR(FRACAS!$AN$5:$AN$9999,0) ) ) / IFERROR($ND358/FRACAS!$AY$1*60,0), 1 )))</f>
        <v/>
      </c>
      <c r="OB358" s="347" t="str" cm="1">
        <f t="array" ref="OB358">IF($ND358=0,"",(IFERROR( (IFERROR($ND358/FRACAS!$AY$1*60,0) - SUMPRODUCT( (FRACAS!$K$5:$K$9999=OB$2) * IFERROR(FRACAS!$AN$5:$AN$9999,0) ) ) / IFERROR($ND358/FRACAS!$AY$1*60,0), 1 )))</f>
        <v/>
      </c>
      <c r="OC358" s="347" t="str" cm="1">
        <f t="array" ref="OC358">IF($ND358=0,"",(IFERROR( (IFERROR($ND358/FRACAS!$AY$1*60,0) - SUMPRODUCT( (FRACAS!$K$5:$K$9999=OC$2) * IFERROR(FRACAS!$AN$5:$AN$9999,0) ) ) / IFERROR($ND358/FRACAS!$AY$1*60,0), 1 )))</f>
        <v/>
      </c>
      <c r="OD358" s="347" t="str" cm="1">
        <f t="array" ref="OD358">IF($ND358=0,"",(IFERROR( (IFERROR($ND358/FRACAS!$AY$1*60,0) - SUMPRODUCT( (FRACAS!$K$5:$K$9999=OD$2) * IFERROR(FRACAS!$AN$5:$AN$9999,0) ) ) / IFERROR($ND358/FRACAS!$AY$1*60,0), 1 )))</f>
        <v/>
      </c>
      <c r="OE358" s="347" t="str" cm="1">
        <f t="array" ref="OE358">IF($ND358=0,"",(IFERROR( (IFERROR($ND358/FRACAS!$AY$1*60,0) - SUMPRODUCT( (FRACAS!$K$5:$K$9999=OE$2) * IFERROR(FRACAS!$AN$5:$AN$9999,0) ) ) / IFERROR($ND358/FRACAS!$AY$1*60,0), 1 )))</f>
        <v/>
      </c>
      <c r="OF358" s="347" t="str" cm="1">
        <f t="array" ref="OF358">IF($ND358=0,"",(IFERROR( (IFERROR($ND358/FRACAS!$AY$1*60,0) - SUMPRODUCT( (FRACAS!$K$5:$K$9999=OF$2) * IFERROR(FRACAS!$AN$5:$AN$9999,0) ) ) / IFERROR($ND358/FRACAS!$AY$1*60,0), 1 )))</f>
        <v/>
      </c>
      <c r="OG358" s="347" t="str" cm="1">
        <f t="array" ref="OG358">IF($ND358=0,"",(IFERROR( (IFERROR($ND358/FRACAS!$AY$1*60,0) - SUMPRODUCT( (FRACAS!$K$5:$K$9999=OG$2) * IFERROR(FRACAS!$AN$5:$AN$9999,0) ) ) / IFERROR($ND358/FRACAS!$AY$1*60,0), 1 )))</f>
        <v/>
      </c>
      <c r="OH358" s="347" t="str" cm="1">
        <f t="array" ref="OH358">IF($ND358=0,"",(IFERROR( (IFERROR($ND358/FRACAS!$AY$1*60,0) - SUMPRODUCT( (FRACAS!$K$5:$K$9999=OH$2) * IFERROR(FRACAS!$AN$5:$AN$9999,0) ) ) / IFERROR($ND358/FRACAS!$AY$1*60,0), 1 )))</f>
        <v/>
      </c>
      <c r="OI358" s="347" t="str" cm="1">
        <f t="array" ref="OI358">IF($ND358=0,"",(IFERROR( (IFERROR($ND358/FRACAS!$AY$1*60,0) - SUMPRODUCT( (FRACAS!$K$5:$K$9999=OI$2) * IFERROR(FRACAS!$AN$5:$AN$9999,0) ) ) / IFERROR($ND358/FRACAS!$AY$1*60,0), 1 )))</f>
        <v/>
      </c>
      <c r="OJ358" s="347" t="str" cm="1">
        <f t="array" ref="OJ358">IF($ND358=0,"",(IFERROR( (IFERROR($ND358/FRACAS!$AY$1*60,0) - SUMPRODUCT( (FRACAS!$K$5:$K$9999=OJ$2) * IFERROR(FRACAS!$AN$5:$AN$9999,0) ) ) / IFERROR($ND358/FRACAS!$AY$1*60,0), 1 )))</f>
        <v/>
      </c>
      <c r="OK358" s="347" t="str" cm="1">
        <f t="array" ref="OK358">IF($ND358=0,"",(IFERROR( (IFERROR($ND358/FRACAS!$AY$1*60,0) - SUMPRODUCT( (FRACAS!$K$5:$K$9999=OK$2) * IFERROR(FRACAS!$AN$5:$AN$9999,0) ) ) / IFERROR($ND358/FRACAS!$AY$1*60,0), 1 )))</f>
        <v/>
      </c>
      <c r="OL358" s="347" t="str" cm="1">
        <f t="array" ref="OL358">IF($ND358=0,"",(IFERROR( (IFERROR($ND358/FRACAS!$AY$1*60,0) - SUMPRODUCT( (FRACAS!$K$5:$K$9999=OL$2) * IFERROR(FRACAS!$AN$5:$AN$9999,0) ) ) / IFERROR($ND358/FRACAS!$AY$1*60,0), 1 )))</f>
        <v/>
      </c>
      <c r="OM358" s="347" t="str" cm="1">
        <f t="array" ref="OM358">IF($ND358=0,"",(IFERROR( (IFERROR($ND358/FRACAS!$AY$1*60,0) - SUMPRODUCT( (FRACAS!$K$5:$K$9999=OM$2) * IFERROR(FRACAS!$AN$5:$AN$9999,0) ) ) / IFERROR($ND358/FRACAS!$AY$1*60,0), 1 )))</f>
        <v/>
      </c>
      <c r="ON358" s="347" t="str" cm="1">
        <f t="array" ref="ON358">IF($ND358=0,"",(IFERROR( (IFERROR($ND358/FRACAS!$AY$1*60,0) - SUMPRODUCT( (FRACAS!$K$5:$K$9999=ON$2) * IFERROR(FRACAS!$AN$5:$AN$9999,0) ) ) / IFERROR($ND358/FRACAS!$AY$1*60,0), 1 )))</f>
        <v/>
      </c>
    </row>
    <row r="359" spans="2:404" ht="15" customHeight="1">
      <c r="B359" s="301" t="s">
        <v>257</v>
      </c>
      <c r="C359" s="302">
        <v>47739</v>
      </c>
      <c r="D359" s="279"/>
      <c r="E359" s="279"/>
      <c r="F359" s="279"/>
      <c r="G359" s="279"/>
      <c r="H359" s="279"/>
      <c r="I359" s="279"/>
      <c r="J359" s="279"/>
      <c r="K359" s="279"/>
      <c r="L359" s="279"/>
      <c r="M359" s="280"/>
      <c r="N359" s="305"/>
      <c r="O359" s="279"/>
      <c r="P359" s="279"/>
      <c r="Q359" s="279"/>
      <c r="R359" s="279"/>
      <c r="S359" s="279"/>
      <c r="T359" s="279"/>
      <c r="U359" s="279"/>
      <c r="V359" s="279"/>
      <c r="W359" s="279"/>
      <c r="X359" s="279"/>
      <c r="Y359" s="279"/>
      <c r="Z359" s="279"/>
      <c r="AA359" s="279"/>
      <c r="AB359" s="279"/>
      <c r="AC359" s="279"/>
      <c r="AD359" s="279"/>
      <c r="AE359" s="279"/>
      <c r="AF359" s="279"/>
      <c r="AG359" s="279"/>
      <c r="AH359" s="279"/>
      <c r="AI359" s="279"/>
      <c r="AJ359" s="279"/>
      <c r="AK359" s="279"/>
      <c r="AL359" s="279"/>
      <c r="AM359" s="279"/>
      <c r="AN359" s="279"/>
      <c r="AO359" s="279"/>
      <c r="AP359" s="279"/>
      <c r="AQ359" s="279"/>
      <c r="AR359" s="279"/>
      <c r="AS359" s="279"/>
      <c r="AT359" s="279"/>
      <c r="AU359" s="279"/>
      <c r="AV359" s="279"/>
      <c r="AW359" s="279"/>
      <c r="AX359" s="279"/>
      <c r="AY359" s="279"/>
      <c r="AZ359" s="279"/>
      <c r="BA359" s="280"/>
      <c r="BB359" s="266"/>
      <c r="BD359" s="352"/>
      <c r="BE359" s="352"/>
      <c r="BF359" s="352"/>
      <c r="BG359" s="352"/>
      <c r="BH359" s="352"/>
      <c r="BI359" s="352"/>
      <c r="BJ359" s="352"/>
      <c r="BK359" s="352"/>
      <c r="BL359" s="352"/>
      <c r="BM359" s="352"/>
      <c r="BN359" s="352"/>
      <c r="BO359" s="352"/>
      <c r="BP359" s="352"/>
      <c r="BQ359" s="352"/>
      <c r="BR359" s="352"/>
      <c r="BS359" s="352"/>
      <c r="BT359" s="352"/>
      <c r="BU359" s="352"/>
      <c r="BV359" s="352"/>
      <c r="BW359" s="352"/>
      <c r="BX359" s="352"/>
      <c r="BY359" s="352"/>
      <c r="BZ359" s="352"/>
      <c r="CA359" s="352"/>
      <c r="CB359" s="352"/>
      <c r="CC359" s="352"/>
      <c r="CD359" s="352"/>
      <c r="CE359" s="352"/>
      <c r="CF359" s="352"/>
      <c r="CG359" s="352"/>
      <c r="CH359" s="352"/>
      <c r="CI359" s="352"/>
      <c r="CJ359" s="352"/>
      <c r="CK359" s="352"/>
      <c r="CL359" s="352"/>
      <c r="CM359" s="352"/>
      <c r="CN359" s="352"/>
      <c r="CO359" s="352"/>
      <c r="CP359" s="352"/>
      <c r="CQ359" s="352"/>
      <c r="CR359" s="352"/>
      <c r="CS359" s="352"/>
      <c r="CT359" s="352"/>
      <c r="CU359" s="352"/>
      <c r="CV359" s="352"/>
      <c r="CW359" s="352"/>
      <c r="CX359" s="352"/>
      <c r="CY359" s="352"/>
      <c r="CZ359" s="352"/>
      <c r="DA359" s="352"/>
      <c r="DC359" s="266">
        <f t="shared" si="29"/>
        <v>0</v>
      </c>
      <c r="DD359" s="302" t="str">
        <f t="shared" si="30"/>
        <v/>
      </c>
      <c r="DE359" s="328" t="str">
        <f>IF(D359&gt; 0,(COUNTIFS(FRACAS!$B$5:$B$9997, D$4, FRACAS!$D$5:$D$9997, "&lt;="&amp;D359)), "" )</f>
        <v/>
      </c>
      <c r="DF359" s="282" t="str">
        <f>IF(E359&gt; 0,(COUNTIFS(FRACAS!$B$5:$B$9997, E$4, FRACAS!$D$5:$D$9997, "&lt;="&amp;E359)), "" )</f>
        <v/>
      </c>
      <c r="DG359" s="282" t="str">
        <f>IF(F359&gt; 0,(COUNTIFS(FRACAS!$B$5:$B$9997, F$4, FRACAS!$D$5:$D$9997, "&lt;="&amp;F359)), "" )</f>
        <v/>
      </c>
      <c r="DH359" s="282" t="str">
        <f>IF(G359&gt; 0,(COUNTIFS(FRACAS!$B$5:$B$9997, G$4, FRACAS!$D$5:$D$9997, "&lt;="&amp;G359)), "" )</f>
        <v/>
      </c>
      <c r="DI359" s="282" t="str">
        <f>IF(H359&gt; 0,(COUNTIFS(FRACAS!$B$5:$B$9997, H$4, FRACAS!$D$5:$D$9997, "&lt;="&amp;H359)), "" )</f>
        <v/>
      </c>
      <c r="DJ359" s="282" t="str">
        <f>IF(I359&gt; 0,(COUNTIFS(FRACAS!$B$5:$B$9997, I$4, FRACAS!$D$5:$D$9997, "&lt;="&amp;I359)), "" )</f>
        <v/>
      </c>
      <c r="DK359" s="282" t="str">
        <f>IF(J359&gt; 0,(COUNTIFS(FRACAS!$B$5:$B$9997, J$4, FRACAS!$D$5:$D$9997, "&lt;="&amp;J359)), "" )</f>
        <v/>
      </c>
      <c r="DL359" s="282" t="str">
        <f>IF(K359&gt; 0,(COUNTIFS(FRACAS!$B$5:$B$9997, K$4, FRACAS!$D$5:$D$9997, "&lt;="&amp;K359)), "" )</f>
        <v/>
      </c>
      <c r="DM359" s="282" t="str">
        <f>IF(L359&gt; 0,(COUNTIFS(FRACAS!$B$5:$B$9997, L$4, FRACAS!$D$5:$D$9997, "&lt;="&amp;L359)), "" )</f>
        <v/>
      </c>
      <c r="DN359" s="282" t="str">
        <f>IF(M359&gt; 0,(COUNTIFS(FRACAS!$B$5:$B$9997, M$4, FRACAS!$D$5:$D$9997, "&lt;="&amp;M359)), "" )</f>
        <v/>
      </c>
      <c r="DO359" s="308"/>
      <c r="DP359" s="276"/>
      <c r="DQ359" s="276"/>
      <c r="DR359" s="276"/>
      <c r="DS359" s="276"/>
      <c r="DT359" s="276"/>
      <c r="DU359" s="276"/>
      <c r="DV359" s="276"/>
      <c r="DW359" s="276"/>
      <c r="DX359" s="276"/>
      <c r="DY359" s="276"/>
      <c r="DZ359" s="276"/>
      <c r="EA359" s="276"/>
      <c r="EB359" s="276"/>
      <c r="EC359" s="276"/>
      <c r="ED359" s="276"/>
      <c r="EE359" s="276"/>
      <c r="EF359" s="276"/>
      <c r="EG359" s="276"/>
      <c r="EH359" s="276"/>
      <c r="EI359" s="276"/>
      <c r="EJ359" s="276"/>
      <c r="EK359" s="276"/>
      <c r="EL359" s="276"/>
      <c r="EM359" s="276"/>
      <c r="EN359" s="276"/>
      <c r="EO359" s="276"/>
      <c r="EP359" s="276"/>
      <c r="EQ359" s="276"/>
      <c r="ER359" s="276"/>
      <c r="ES359" s="276"/>
      <c r="ET359" s="276"/>
      <c r="EU359" s="276"/>
      <c r="EV359" s="276"/>
      <c r="EW359" s="276"/>
      <c r="EX359" s="276"/>
      <c r="EY359" s="276"/>
      <c r="EZ359" s="276"/>
      <c r="FA359" s="276"/>
      <c r="FB359" s="277"/>
      <c r="JN359" s="310"/>
      <c r="JO359" s="309"/>
      <c r="JP359" s="309"/>
      <c r="JQ359" s="309"/>
      <c r="JR359" s="309"/>
      <c r="JS359" s="309"/>
      <c r="JT359" s="309"/>
      <c r="JU359" s="309"/>
      <c r="JV359" s="309"/>
      <c r="JW359" s="309"/>
      <c r="JX359" s="309"/>
      <c r="JY359" s="309"/>
      <c r="JZ359" s="309"/>
      <c r="KA359" s="309"/>
      <c r="KB359" s="309"/>
      <c r="KC359" s="309"/>
      <c r="KD359" s="309"/>
      <c r="KE359" s="309"/>
      <c r="KF359" s="309"/>
      <c r="KG359" s="309"/>
      <c r="KH359" s="309"/>
      <c r="KI359" s="309"/>
      <c r="KJ359" s="309"/>
      <c r="KK359" s="309"/>
      <c r="KL359" s="309"/>
      <c r="KM359" s="309"/>
      <c r="KN359" s="309"/>
      <c r="KO359" s="309"/>
      <c r="KP359" s="309"/>
      <c r="KQ359" s="309"/>
      <c r="KR359" s="309"/>
      <c r="KS359" s="309"/>
      <c r="KT359" s="309"/>
      <c r="KU359" s="309"/>
      <c r="KV359" s="309"/>
      <c r="KW359" s="309"/>
      <c r="KX359" s="309"/>
      <c r="KY359" s="309"/>
      <c r="KZ359" s="309"/>
      <c r="LA359" s="309"/>
      <c r="LC359" s="302" t="str">
        <f t="shared" si="32"/>
        <v/>
      </c>
      <c r="LD359" s="354" t="str" cm="1">
        <f t="array" ref="LD359">IFERROR(
    (((D359/FRACAS!$AY$1)*60))
    /
    (((D359/FRACAS!$AY$1)*60) + SUMPRODUCT((FRACAS!$B$5:$B$9997=D$4)*(FRACAS!$D$5:$D$9997&lt;=D359)*(IFERROR(FRACAS!$AM$5:$AM$9997,0)))
    ),"")</f>
        <v/>
      </c>
      <c r="LE359" s="354" t="str" cm="1">
        <f t="array" ref="LE359">IFERROR(
    (((E359/FRACAS!$AY$1)*60))
    /
    (((E359/FRACAS!$AY$1)*60) + SUMPRODUCT((FRACAS!$B$5:$B$9997=E$4)*(FRACAS!$D$5:$D$9997&lt;=E359)*(IFERROR(FRACAS!$AM$5:$AM$9997,0)))
    ),"")</f>
        <v/>
      </c>
      <c r="LF359" s="354" t="str" cm="1">
        <f t="array" ref="LF359">IFERROR(
    (((F359/FRACAS!$AY$1)*60))
    /
    (((F359/FRACAS!$AY$1)*60) + SUMPRODUCT((FRACAS!$B$5:$B$9997=F$4)*(FRACAS!$D$5:$D$9997&lt;=F359)*(IFERROR(FRACAS!$AM$5:$AM$9997,0)))
    ),"")</f>
        <v/>
      </c>
      <c r="LG359" s="354" t="str" cm="1">
        <f t="array" ref="LG359">IFERROR(
    (((G359/FRACAS!$AY$1)*60))
    /
    (((G359/FRACAS!$AY$1)*60) + SUMPRODUCT((FRACAS!$B$5:$B$9997=G$4)*(FRACAS!$D$5:$D$9997&lt;=G359)*(IFERROR(FRACAS!$AM$5:$AM$9997,0)))
    ),"")</f>
        <v/>
      </c>
      <c r="LH359" s="354" t="str" cm="1">
        <f t="array" ref="LH359">IFERROR(
    (((H359/FRACAS!$AY$1)*60))
    /
    (((H359/FRACAS!$AY$1)*60) + SUMPRODUCT((FRACAS!$B$5:$B$9997=H$4)*(FRACAS!$D$5:$D$9997&lt;=H359)*(IFERROR(FRACAS!$AM$5:$AM$9997,0)))
    ),"")</f>
        <v/>
      </c>
      <c r="LI359" s="354" t="str" cm="1">
        <f t="array" ref="LI359">IFERROR(
    (((I359/FRACAS!$AY$1)*60))
    /
    (((I359/FRACAS!$AY$1)*60) + SUMPRODUCT((FRACAS!$B$5:$B$9997=I$4)*(FRACAS!$D$5:$D$9997&lt;=I359)*(IFERROR(FRACAS!$AM$5:$AM$9997,0)))
    ),"")</f>
        <v/>
      </c>
      <c r="LJ359" s="354" t="str" cm="1">
        <f t="array" ref="LJ359">IFERROR(
    (((J359/FRACAS!$AY$1)*60))
    /
    (((J359/FRACAS!$AY$1)*60) + SUMPRODUCT((FRACAS!$B$5:$B$9997=J$4)*(FRACAS!$D$5:$D$9997&lt;=J359)*(IFERROR(FRACAS!$AM$5:$AM$9997,0)))
    ),"")</f>
        <v/>
      </c>
      <c r="LK359" s="354" t="str" cm="1">
        <f t="array" ref="LK359">IFERROR(
    (((K359/FRACAS!$AY$1)*60))
    /
    (((K359/FRACAS!$AY$1)*60) + SUMPRODUCT((FRACAS!$B$5:$B$9997=K$4)*(FRACAS!$D$5:$D$9997&lt;=K359)*(IFERROR(FRACAS!$AM$5:$AM$9997,0)))
    ),"")</f>
        <v/>
      </c>
      <c r="LL359" s="354" t="str" cm="1">
        <f t="array" ref="LL359">IFERROR(
    (((L359/FRACAS!$AY$1)*60))
    /
    (((L359/FRACAS!$AY$1)*60) + SUMPRODUCT((FRACAS!$B$5:$B$9997=L$4)*(FRACAS!$D$5:$D$9997&lt;=L359)*(IFERROR(FRACAS!$AM$5:$AM$9997,0)))
    ),"")</f>
        <v/>
      </c>
      <c r="LM359" s="354" t="str" cm="1">
        <f t="array" ref="LM359">IFERROR(
    (((M359/FRACAS!$AY$1)*60))
    /
    (((M359/FRACAS!$AY$1)*60) + SUMPRODUCT((FRACAS!$B$5:$B$9997=M$4)*(FRACAS!$D$5:$D$9997&lt;=M359)*(IFERROR(FRACAS!$AM$5:$AM$9997,0)))
    ),"")</f>
        <v/>
      </c>
      <c r="LN359" s="308"/>
      <c r="LO359" s="276"/>
      <c r="LP359" s="276"/>
      <c r="LQ359" s="276"/>
      <c r="LR359" s="276"/>
      <c r="LS359" s="276"/>
      <c r="LT359" s="276"/>
      <c r="LU359" s="276"/>
      <c r="LV359" s="276"/>
      <c r="LW359" s="276"/>
      <c r="LX359" s="276"/>
      <c r="LY359" s="276"/>
      <c r="LZ359" s="276"/>
      <c r="MA359" s="276"/>
      <c r="MB359" s="276"/>
      <c r="MC359" s="276"/>
      <c r="MD359" s="276"/>
      <c r="ME359" s="276"/>
      <c r="MF359" s="276"/>
      <c r="MG359" s="276"/>
      <c r="MH359" s="276"/>
      <c r="MI359" s="276"/>
      <c r="MJ359" s="276"/>
      <c r="MK359" s="276"/>
      <c r="ML359" s="276"/>
      <c r="MM359" s="276"/>
      <c r="MN359" s="276"/>
      <c r="MO359" s="276"/>
      <c r="MP359" s="276"/>
      <c r="MQ359" s="276"/>
      <c r="MR359" s="276"/>
      <c r="MS359" s="276"/>
      <c r="MT359" s="276"/>
      <c r="MU359" s="276"/>
      <c r="MV359" s="276"/>
      <c r="MW359" s="276"/>
      <c r="MX359" s="276"/>
      <c r="MY359" s="276"/>
      <c r="MZ359" s="276"/>
      <c r="NA359" s="277"/>
      <c r="ND359" s="345">
        <f t="shared" si="33"/>
        <v>0</v>
      </c>
      <c r="NE359" s="346" t="str">
        <f t="shared" si="31"/>
        <v/>
      </c>
      <c r="NF359" s="347" t="str" cm="1">
        <f t="array" ref="NF359">IF($ND359=0,"",(IFERROR( (IFERROR($ND359/FRACAS!$AY$1*60,0) - SUMPRODUCT( (FRACAS!$K$5:$K$9999=NF$2) * IFERROR(FRACAS!$AN$5:$AN$9999,0) ) ) / IFERROR($ND359/FRACAS!$AY$1*60,0), 1 )))</f>
        <v/>
      </c>
      <c r="NG359" s="347" t="str" cm="1">
        <f t="array" ref="NG359">IF($ND359=0,"",(IFERROR( (IFERROR($ND359/FRACAS!$AY$1*60,0) - SUMPRODUCT( (FRACAS!$K$5:$K$9999=NG$2) * IFERROR(FRACAS!$AN$5:$AN$9999,0) ) ) / IFERROR($ND359/FRACAS!$AY$1*60,0), 1 )))</f>
        <v/>
      </c>
      <c r="NH359" s="347" t="str" cm="1">
        <f t="array" ref="NH359">IF($ND359=0,"",(IFERROR( (IFERROR($ND359/FRACAS!$AY$1*60,0) - SUMPRODUCT( (FRACAS!$K$5:$K$9999=NH$2) * IFERROR(FRACAS!$AN$5:$AN$9999,0) ) ) / IFERROR($ND359/FRACAS!$AY$1*60,0), 1 )))</f>
        <v/>
      </c>
      <c r="NI359" s="347" t="str" cm="1">
        <f t="array" ref="NI359">IF($ND359=0,"",(IFERROR( (IFERROR($ND359/FRACAS!$AY$1*60,0) - SUMPRODUCT( (FRACAS!$K$5:$K$9999=NI$2) * IFERROR(FRACAS!$AN$5:$AN$9999,0) ) ) / IFERROR($ND359/FRACAS!$AY$1*60,0), 1 )))</f>
        <v/>
      </c>
      <c r="NJ359" s="347" t="str" cm="1">
        <f t="array" ref="NJ359">IF($ND359=0,"",(IFERROR( (IFERROR($ND359/FRACAS!$AY$1*60,0) - SUMPRODUCT( (FRACAS!$K$5:$K$9999=NJ$2) * IFERROR(FRACAS!$AN$5:$AN$9999,0) ) ) / IFERROR($ND359/FRACAS!$AY$1*60,0), 1 )))</f>
        <v/>
      </c>
      <c r="NK359" s="347" t="str" cm="1">
        <f t="array" ref="NK359">IF($ND359=0,"",(IFERROR( (IFERROR($ND359/FRACAS!$AY$1*60,0) - SUMPRODUCT( (FRACAS!$K$5:$K$9999=NK$2) * IFERROR(FRACAS!$AN$5:$AN$9999,0) ) ) / IFERROR($ND359/FRACAS!$AY$1*60,0), 1 )))</f>
        <v/>
      </c>
      <c r="NL359" s="347" t="str" cm="1">
        <f t="array" ref="NL359">IF($ND359=0,"",(IFERROR( (IFERROR($ND359/FRACAS!$AY$1*60,0) - SUMPRODUCT( (FRACAS!$K$5:$K$9999=NL$2) * IFERROR(FRACAS!$AN$5:$AN$9999,0) ) ) / IFERROR($ND359/FRACAS!$AY$1*60,0), 1 )))</f>
        <v/>
      </c>
      <c r="NM359" s="347" t="str" cm="1">
        <f t="array" ref="NM359">IF($ND359=0,"",(IFERROR( (IFERROR($ND359/FRACAS!$AY$1*60,0) - SUMPRODUCT( (FRACAS!$K$5:$K$9999=NM$2) * IFERROR(FRACAS!$AN$5:$AN$9999,0) ) ) / IFERROR($ND359/FRACAS!$AY$1*60,0), 1 )))</f>
        <v/>
      </c>
      <c r="NN359" s="347" t="str" cm="1">
        <f t="array" ref="NN359">IF($ND359=0,"",(IFERROR( (IFERROR($ND359/FRACAS!$AY$1*60,0) - SUMPRODUCT( (FRACAS!$K$5:$K$9999=NN$2) * IFERROR(FRACAS!$AN$5:$AN$9999,0) ) ) / IFERROR($ND359/FRACAS!$AY$1*60,0), 1 )))</f>
        <v/>
      </c>
      <c r="NO359" s="347" t="str" cm="1">
        <f t="array" ref="NO359">IF($ND359=0,"",(IFERROR( (IFERROR($ND359/FRACAS!$AY$1*60,0) - SUMPRODUCT( (FRACAS!$K$5:$K$9999=NO$2) * IFERROR(FRACAS!$AN$5:$AN$9999,0) ) ) / IFERROR($ND359/FRACAS!$AY$1*60,0), 1 )))</f>
        <v/>
      </c>
      <c r="NP359" s="347" t="str" cm="1">
        <f t="array" ref="NP359">IF($ND359=0,"",(IFERROR( (IFERROR($ND359/FRACAS!$AY$1*60,0) - SUMPRODUCT( (FRACAS!$K$5:$K$9999=NP$2) * IFERROR(FRACAS!$AN$5:$AN$9999,0) ) ) / IFERROR($ND359/FRACAS!$AY$1*60,0), 1 )))</f>
        <v/>
      </c>
      <c r="NQ359" s="347" t="str" cm="1">
        <f t="array" ref="NQ359">IF($ND359=0,"",(IFERROR( (IFERROR($ND359/FRACAS!$AY$1*60,0) - SUMPRODUCT( (FRACAS!$K$5:$K$9999=NQ$2) * IFERROR(FRACAS!$AN$5:$AN$9999,0) ) ) / IFERROR($ND359/FRACAS!$AY$1*60,0), 1 )))</f>
        <v/>
      </c>
      <c r="NR359" s="347" t="str" cm="1">
        <f t="array" ref="NR359">IF($ND359=0,"",(IFERROR( (IFERROR($ND359/FRACAS!$AY$1*60,0) - SUMPRODUCT( (FRACAS!$K$5:$K$9999=NR$2) * IFERROR(FRACAS!$AN$5:$AN$9999,0) ) ) / IFERROR($ND359/FRACAS!$AY$1*60,0), 1 )))</f>
        <v/>
      </c>
      <c r="NS359" s="347" t="str" cm="1">
        <f t="array" ref="NS359">IF($ND359=0,"",(IFERROR( (IFERROR($ND359/FRACAS!$AY$1*60,0) - SUMPRODUCT( (FRACAS!$K$5:$K$9999=NS$2) * IFERROR(FRACAS!$AN$5:$AN$9999,0) ) ) / IFERROR($ND359/FRACAS!$AY$1*60,0), 1 )))</f>
        <v/>
      </c>
      <c r="NT359" s="347" t="str" cm="1">
        <f t="array" ref="NT359">IF($ND359=0,"",(IFERROR( (IFERROR($ND359/FRACAS!$AY$1*60,0) - SUMPRODUCT( (FRACAS!$K$5:$K$9999=NT$2) * IFERROR(FRACAS!$AN$5:$AN$9999,0) ) ) / IFERROR($ND359/FRACAS!$AY$1*60,0), 1 )))</f>
        <v/>
      </c>
      <c r="NU359" s="347" t="str" cm="1">
        <f t="array" ref="NU359">IF($ND359=0,"",(IFERROR( (IFERROR($ND359/FRACAS!$AY$1*60,0) - SUMPRODUCT( (FRACAS!$K$5:$K$9999=NU$2) * IFERROR(FRACAS!$AN$5:$AN$9999,0) ) ) / IFERROR($ND359/FRACAS!$AY$1*60,0), 1 )))</f>
        <v/>
      </c>
      <c r="NV359" s="347" t="str" cm="1">
        <f t="array" ref="NV359">IF($ND359=0,"",(IFERROR( (IFERROR($ND359/FRACAS!$AY$1*60,0) - SUMPRODUCT( (FRACAS!$K$5:$K$9999=NV$2) * IFERROR(FRACAS!$AN$5:$AN$9999,0) ) ) / IFERROR($ND359/FRACAS!$AY$1*60,0), 1 )))</f>
        <v/>
      </c>
      <c r="NW359" s="347" t="str" cm="1">
        <f t="array" ref="NW359">IF($ND359=0,"",(IFERROR( (IFERROR($ND359/FRACAS!$AY$1*60,0) - SUMPRODUCT( (FRACAS!$K$5:$K$9999=NW$2) * IFERROR(FRACAS!$AN$5:$AN$9999,0) ) ) / IFERROR($ND359/FRACAS!$AY$1*60,0), 1 )))</f>
        <v/>
      </c>
      <c r="NX359" s="347" t="str" cm="1">
        <f t="array" ref="NX359">IF($ND359=0,"",(IFERROR( (IFERROR($ND359/FRACAS!$AY$1*60,0) - SUMPRODUCT( (FRACAS!$K$5:$K$9999=NX$2) * IFERROR(FRACAS!$AN$5:$AN$9999,0) ) ) / IFERROR($ND359/FRACAS!$AY$1*60,0), 1 )))</f>
        <v/>
      </c>
      <c r="NY359" s="347" t="str" cm="1">
        <f t="array" ref="NY359">IF($ND359=0,"",(IFERROR( (IFERROR($ND359/FRACAS!$AY$1*60,0) - SUMPRODUCT( (FRACAS!$K$5:$K$9999=NY$2) * IFERROR(FRACAS!$AN$5:$AN$9999,0) ) ) / IFERROR($ND359/FRACAS!$AY$1*60,0), 1 )))</f>
        <v/>
      </c>
      <c r="NZ359" s="347" t="str" cm="1">
        <f t="array" ref="NZ359">IF($ND359=0,"",(IFERROR( (IFERROR($ND359/FRACAS!$AY$1*60,0) - SUMPRODUCT( (FRACAS!$K$5:$K$9999=NZ$2) * IFERROR(FRACAS!$AN$5:$AN$9999,0) ) ) / IFERROR($ND359/FRACAS!$AY$1*60,0), 1 )))</f>
        <v/>
      </c>
      <c r="OA359" s="347" t="str" cm="1">
        <f t="array" ref="OA359">IF($ND359=0,"",(IFERROR( (IFERROR($ND359/FRACAS!$AY$1*60,0) - SUMPRODUCT( (FRACAS!$K$5:$K$9999=OA$2) * IFERROR(FRACAS!$AN$5:$AN$9999,0) ) ) / IFERROR($ND359/FRACAS!$AY$1*60,0), 1 )))</f>
        <v/>
      </c>
      <c r="OB359" s="347" t="str" cm="1">
        <f t="array" ref="OB359">IF($ND359=0,"",(IFERROR( (IFERROR($ND359/FRACAS!$AY$1*60,0) - SUMPRODUCT( (FRACAS!$K$5:$K$9999=OB$2) * IFERROR(FRACAS!$AN$5:$AN$9999,0) ) ) / IFERROR($ND359/FRACAS!$AY$1*60,0), 1 )))</f>
        <v/>
      </c>
      <c r="OC359" s="347" t="str" cm="1">
        <f t="array" ref="OC359">IF($ND359=0,"",(IFERROR( (IFERROR($ND359/FRACAS!$AY$1*60,0) - SUMPRODUCT( (FRACAS!$K$5:$K$9999=OC$2) * IFERROR(FRACAS!$AN$5:$AN$9999,0) ) ) / IFERROR($ND359/FRACAS!$AY$1*60,0), 1 )))</f>
        <v/>
      </c>
      <c r="OD359" s="347" t="str" cm="1">
        <f t="array" ref="OD359">IF($ND359=0,"",(IFERROR( (IFERROR($ND359/FRACAS!$AY$1*60,0) - SUMPRODUCT( (FRACAS!$K$5:$K$9999=OD$2) * IFERROR(FRACAS!$AN$5:$AN$9999,0) ) ) / IFERROR($ND359/FRACAS!$AY$1*60,0), 1 )))</f>
        <v/>
      </c>
      <c r="OE359" s="347" t="str" cm="1">
        <f t="array" ref="OE359">IF($ND359=0,"",(IFERROR( (IFERROR($ND359/FRACAS!$AY$1*60,0) - SUMPRODUCT( (FRACAS!$K$5:$K$9999=OE$2) * IFERROR(FRACAS!$AN$5:$AN$9999,0) ) ) / IFERROR($ND359/FRACAS!$AY$1*60,0), 1 )))</f>
        <v/>
      </c>
      <c r="OF359" s="347" t="str" cm="1">
        <f t="array" ref="OF359">IF($ND359=0,"",(IFERROR( (IFERROR($ND359/FRACAS!$AY$1*60,0) - SUMPRODUCT( (FRACAS!$K$5:$K$9999=OF$2) * IFERROR(FRACAS!$AN$5:$AN$9999,0) ) ) / IFERROR($ND359/FRACAS!$AY$1*60,0), 1 )))</f>
        <v/>
      </c>
      <c r="OG359" s="347" t="str" cm="1">
        <f t="array" ref="OG359">IF($ND359=0,"",(IFERROR( (IFERROR($ND359/FRACAS!$AY$1*60,0) - SUMPRODUCT( (FRACAS!$K$5:$K$9999=OG$2) * IFERROR(FRACAS!$AN$5:$AN$9999,0) ) ) / IFERROR($ND359/FRACAS!$AY$1*60,0), 1 )))</f>
        <v/>
      </c>
      <c r="OH359" s="347" t="str" cm="1">
        <f t="array" ref="OH359">IF($ND359=0,"",(IFERROR( (IFERROR($ND359/FRACAS!$AY$1*60,0) - SUMPRODUCT( (FRACAS!$K$5:$K$9999=OH$2) * IFERROR(FRACAS!$AN$5:$AN$9999,0) ) ) / IFERROR($ND359/FRACAS!$AY$1*60,0), 1 )))</f>
        <v/>
      </c>
      <c r="OI359" s="347" t="str" cm="1">
        <f t="array" ref="OI359">IF($ND359=0,"",(IFERROR( (IFERROR($ND359/FRACAS!$AY$1*60,0) - SUMPRODUCT( (FRACAS!$K$5:$K$9999=OI$2) * IFERROR(FRACAS!$AN$5:$AN$9999,0) ) ) / IFERROR($ND359/FRACAS!$AY$1*60,0), 1 )))</f>
        <v/>
      </c>
      <c r="OJ359" s="347" t="str" cm="1">
        <f t="array" ref="OJ359">IF($ND359=0,"",(IFERROR( (IFERROR($ND359/FRACAS!$AY$1*60,0) - SUMPRODUCT( (FRACAS!$K$5:$K$9999=OJ$2) * IFERROR(FRACAS!$AN$5:$AN$9999,0) ) ) / IFERROR($ND359/FRACAS!$AY$1*60,0), 1 )))</f>
        <v/>
      </c>
      <c r="OK359" s="347" t="str" cm="1">
        <f t="array" ref="OK359">IF($ND359=0,"",(IFERROR( (IFERROR($ND359/FRACAS!$AY$1*60,0) - SUMPRODUCT( (FRACAS!$K$5:$K$9999=OK$2) * IFERROR(FRACAS!$AN$5:$AN$9999,0) ) ) / IFERROR($ND359/FRACAS!$AY$1*60,0), 1 )))</f>
        <v/>
      </c>
      <c r="OL359" s="347" t="str" cm="1">
        <f t="array" ref="OL359">IF($ND359=0,"",(IFERROR( (IFERROR($ND359/FRACAS!$AY$1*60,0) - SUMPRODUCT( (FRACAS!$K$5:$K$9999=OL$2) * IFERROR(FRACAS!$AN$5:$AN$9999,0) ) ) / IFERROR($ND359/FRACAS!$AY$1*60,0), 1 )))</f>
        <v/>
      </c>
      <c r="OM359" s="347" t="str" cm="1">
        <f t="array" ref="OM359">IF($ND359=0,"",(IFERROR( (IFERROR($ND359/FRACAS!$AY$1*60,0) - SUMPRODUCT( (FRACAS!$K$5:$K$9999=OM$2) * IFERROR(FRACAS!$AN$5:$AN$9999,0) ) ) / IFERROR($ND359/FRACAS!$AY$1*60,0), 1 )))</f>
        <v/>
      </c>
      <c r="ON359" s="347" t="str" cm="1">
        <f t="array" ref="ON359">IF($ND359=0,"",(IFERROR( (IFERROR($ND359/FRACAS!$AY$1*60,0) - SUMPRODUCT( (FRACAS!$K$5:$K$9999=ON$2) * IFERROR(FRACAS!$AN$5:$AN$9999,0) ) ) / IFERROR($ND359/FRACAS!$AY$1*60,0), 1 )))</f>
        <v/>
      </c>
    </row>
    <row r="360" spans="2:404" ht="15" customHeight="1">
      <c r="B360" s="301" t="s">
        <v>258</v>
      </c>
      <c r="C360" s="302">
        <v>47746</v>
      </c>
      <c r="D360" s="279"/>
      <c r="E360" s="279"/>
      <c r="F360" s="279"/>
      <c r="G360" s="279"/>
      <c r="H360" s="279"/>
      <c r="I360" s="279"/>
      <c r="J360" s="279"/>
      <c r="K360" s="279"/>
      <c r="L360" s="279"/>
      <c r="M360" s="280"/>
      <c r="N360" s="305"/>
      <c r="O360" s="279"/>
      <c r="P360" s="279"/>
      <c r="Q360" s="279"/>
      <c r="R360" s="279"/>
      <c r="S360" s="279"/>
      <c r="T360" s="279"/>
      <c r="U360" s="279"/>
      <c r="V360" s="279"/>
      <c r="W360" s="279"/>
      <c r="X360" s="279"/>
      <c r="Y360" s="279"/>
      <c r="Z360" s="279"/>
      <c r="AA360" s="279"/>
      <c r="AB360" s="279"/>
      <c r="AC360" s="279"/>
      <c r="AD360" s="279"/>
      <c r="AE360" s="279"/>
      <c r="AF360" s="279"/>
      <c r="AG360" s="279"/>
      <c r="AH360" s="279"/>
      <c r="AI360" s="279"/>
      <c r="AJ360" s="279"/>
      <c r="AK360" s="279"/>
      <c r="AL360" s="279"/>
      <c r="AM360" s="279"/>
      <c r="AN360" s="279"/>
      <c r="AO360" s="279"/>
      <c r="AP360" s="279"/>
      <c r="AQ360" s="279"/>
      <c r="AR360" s="279"/>
      <c r="AS360" s="279"/>
      <c r="AT360" s="279"/>
      <c r="AU360" s="279"/>
      <c r="AV360" s="279"/>
      <c r="AW360" s="279"/>
      <c r="AX360" s="279"/>
      <c r="AY360" s="279"/>
      <c r="AZ360" s="279"/>
      <c r="BA360" s="280"/>
      <c r="BB360" s="266"/>
      <c r="BD360" s="352"/>
      <c r="BE360" s="352"/>
      <c r="BF360" s="352"/>
      <c r="BG360" s="352"/>
      <c r="BH360" s="352"/>
      <c r="BI360" s="352"/>
      <c r="BJ360" s="352"/>
      <c r="BK360" s="352"/>
      <c r="BL360" s="352"/>
      <c r="BM360" s="352"/>
      <c r="BN360" s="352"/>
      <c r="BO360" s="352"/>
      <c r="BP360" s="352"/>
      <c r="BQ360" s="352"/>
      <c r="BR360" s="352"/>
      <c r="BS360" s="352"/>
      <c r="BT360" s="352"/>
      <c r="BU360" s="352"/>
      <c r="BV360" s="352"/>
      <c r="BW360" s="352"/>
      <c r="BX360" s="352"/>
      <c r="BY360" s="352"/>
      <c r="BZ360" s="352"/>
      <c r="CA360" s="352"/>
      <c r="CB360" s="352"/>
      <c r="CC360" s="352"/>
      <c r="CD360" s="352"/>
      <c r="CE360" s="352"/>
      <c r="CF360" s="352"/>
      <c r="CG360" s="352"/>
      <c r="CH360" s="352"/>
      <c r="CI360" s="352"/>
      <c r="CJ360" s="352"/>
      <c r="CK360" s="352"/>
      <c r="CL360" s="352"/>
      <c r="CM360" s="352"/>
      <c r="CN360" s="352"/>
      <c r="CO360" s="352"/>
      <c r="CP360" s="352"/>
      <c r="CQ360" s="352"/>
      <c r="CR360" s="352"/>
      <c r="CS360" s="352"/>
      <c r="CT360" s="352"/>
      <c r="CU360" s="352"/>
      <c r="CV360" s="352"/>
      <c r="CW360" s="352"/>
      <c r="CX360" s="352"/>
      <c r="CY360" s="352"/>
      <c r="CZ360" s="352"/>
      <c r="DA360" s="352"/>
      <c r="DC360" s="266">
        <f t="shared" si="29"/>
        <v>0</v>
      </c>
      <c r="DD360" s="302" t="str">
        <f t="shared" si="30"/>
        <v/>
      </c>
      <c r="DE360" s="328" t="str">
        <f>IF(D360&gt; 0,(COUNTIFS(FRACAS!$B$5:$B$9997, D$4, FRACAS!$D$5:$D$9997, "&lt;="&amp;D360)), "" )</f>
        <v/>
      </c>
      <c r="DF360" s="282" t="str">
        <f>IF(E360&gt; 0,(COUNTIFS(FRACAS!$B$5:$B$9997, E$4, FRACAS!$D$5:$D$9997, "&lt;="&amp;E360)), "" )</f>
        <v/>
      </c>
      <c r="DG360" s="282" t="str">
        <f>IF(F360&gt; 0,(COUNTIFS(FRACAS!$B$5:$B$9997, F$4, FRACAS!$D$5:$D$9997, "&lt;="&amp;F360)), "" )</f>
        <v/>
      </c>
      <c r="DH360" s="282" t="str">
        <f>IF(G360&gt; 0,(COUNTIFS(FRACAS!$B$5:$B$9997, G$4, FRACAS!$D$5:$D$9997, "&lt;="&amp;G360)), "" )</f>
        <v/>
      </c>
      <c r="DI360" s="282" t="str">
        <f>IF(H360&gt; 0,(COUNTIFS(FRACAS!$B$5:$B$9997, H$4, FRACAS!$D$5:$D$9997, "&lt;="&amp;H360)), "" )</f>
        <v/>
      </c>
      <c r="DJ360" s="282" t="str">
        <f>IF(I360&gt; 0,(COUNTIFS(FRACAS!$B$5:$B$9997, I$4, FRACAS!$D$5:$D$9997, "&lt;="&amp;I360)), "" )</f>
        <v/>
      </c>
      <c r="DK360" s="282" t="str">
        <f>IF(J360&gt; 0,(COUNTIFS(FRACAS!$B$5:$B$9997, J$4, FRACAS!$D$5:$D$9997, "&lt;="&amp;J360)), "" )</f>
        <v/>
      </c>
      <c r="DL360" s="282" t="str">
        <f>IF(K360&gt; 0,(COUNTIFS(FRACAS!$B$5:$B$9997, K$4, FRACAS!$D$5:$D$9997, "&lt;="&amp;K360)), "" )</f>
        <v/>
      </c>
      <c r="DM360" s="282" t="str">
        <f>IF(L360&gt; 0,(COUNTIFS(FRACAS!$B$5:$B$9997, L$4, FRACAS!$D$5:$D$9997, "&lt;="&amp;L360)), "" )</f>
        <v/>
      </c>
      <c r="DN360" s="282" t="str">
        <f>IF(M360&gt; 0,(COUNTIFS(FRACAS!$B$5:$B$9997, M$4, FRACAS!$D$5:$D$9997, "&lt;="&amp;M360)), "" )</f>
        <v/>
      </c>
      <c r="DO360" s="308"/>
      <c r="DP360" s="276"/>
      <c r="DQ360" s="276"/>
      <c r="DR360" s="276"/>
      <c r="DS360" s="276"/>
      <c r="DT360" s="276"/>
      <c r="DU360" s="276"/>
      <c r="DV360" s="276"/>
      <c r="DW360" s="276"/>
      <c r="DX360" s="276"/>
      <c r="DY360" s="276"/>
      <c r="DZ360" s="276"/>
      <c r="EA360" s="276"/>
      <c r="EB360" s="276"/>
      <c r="EC360" s="276"/>
      <c r="ED360" s="276"/>
      <c r="EE360" s="276"/>
      <c r="EF360" s="276"/>
      <c r="EG360" s="276"/>
      <c r="EH360" s="276"/>
      <c r="EI360" s="276"/>
      <c r="EJ360" s="276"/>
      <c r="EK360" s="276"/>
      <c r="EL360" s="276"/>
      <c r="EM360" s="276"/>
      <c r="EN360" s="276"/>
      <c r="EO360" s="276"/>
      <c r="EP360" s="276"/>
      <c r="EQ360" s="276"/>
      <c r="ER360" s="276"/>
      <c r="ES360" s="276"/>
      <c r="ET360" s="276"/>
      <c r="EU360" s="276"/>
      <c r="EV360" s="276"/>
      <c r="EW360" s="276"/>
      <c r="EX360" s="276"/>
      <c r="EY360" s="276"/>
      <c r="EZ360" s="276"/>
      <c r="FA360" s="276"/>
      <c r="FB360" s="277"/>
      <c r="JN360" s="310"/>
      <c r="JO360" s="309"/>
      <c r="JP360" s="309"/>
      <c r="JQ360" s="309"/>
      <c r="JR360" s="309"/>
      <c r="JS360" s="309"/>
      <c r="JT360" s="309"/>
      <c r="JU360" s="309"/>
      <c r="JV360" s="309"/>
      <c r="JW360" s="309"/>
      <c r="JX360" s="309"/>
      <c r="JY360" s="309"/>
      <c r="JZ360" s="309"/>
      <c r="KA360" s="309"/>
      <c r="KB360" s="309"/>
      <c r="KC360" s="309"/>
      <c r="KD360" s="309"/>
      <c r="KE360" s="309"/>
      <c r="KF360" s="309"/>
      <c r="KG360" s="309"/>
      <c r="KH360" s="309"/>
      <c r="KI360" s="309"/>
      <c r="KJ360" s="309"/>
      <c r="KK360" s="309"/>
      <c r="KL360" s="309"/>
      <c r="KM360" s="309"/>
      <c r="KN360" s="309"/>
      <c r="KO360" s="309"/>
      <c r="KP360" s="309"/>
      <c r="KQ360" s="309"/>
      <c r="KR360" s="309"/>
      <c r="KS360" s="309"/>
      <c r="KT360" s="309"/>
      <c r="KU360" s="309"/>
      <c r="KV360" s="309"/>
      <c r="KW360" s="309"/>
      <c r="KX360" s="309"/>
      <c r="KY360" s="309"/>
      <c r="KZ360" s="309"/>
      <c r="LA360" s="309"/>
      <c r="LC360" s="302" t="str">
        <f t="shared" si="32"/>
        <v/>
      </c>
      <c r="LD360" s="354" t="str" cm="1">
        <f t="array" ref="LD360">IFERROR(
    (((D360/FRACAS!$AY$1)*60))
    /
    (((D360/FRACAS!$AY$1)*60) + SUMPRODUCT((FRACAS!$B$5:$B$9997=D$4)*(FRACAS!$D$5:$D$9997&lt;=D360)*(IFERROR(FRACAS!$AM$5:$AM$9997,0)))
    ),"")</f>
        <v/>
      </c>
      <c r="LE360" s="354" t="str" cm="1">
        <f t="array" ref="LE360">IFERROR(
    (((E360/FRACAS!$AY$1)*60))
    /
    (((E360/FRACAS!$AY$1)*60) + SUMPRODUCT((FRACAS!$B$5:$B$9997=E$4)*(FRACAS!$D$5:$D$9997&lt;=E360)*(IFERROR(FRACAS!$AM$5:$AM$9997,0)))
    ),"")</f>
        <v/>
      </c>
      <c r="LF360" s="354" t="str" cm="1">
        <f t="array" ref="LF360">IFERROR(
    (((F360/FRACAS!$AY$1)*60))
    /
    (((F360/FRACAS!$AY$1)*60) + SUMPRODUCT((FRACAS!$B$5:$B$9997=F$4)*(FRACAS!$D$5:$D$9997&lt;=F360)*(IFERROR(FRACAS!$AM$5:$AM$9997,0)))
    ),"")</f>
        <v/>
      </c>
      <c r="LG360" s="354" t="str" cm="1">
        <f t="array" ref="LG360">IFERROR(
    (((G360/FRACAS!$AY$1)*60))
    /
    (((G360/FRACAS!$AY$1)*60) + SUMPRODUCT((FRACAS!$B$5:$B$9997=G$4)*(FRACAS!$D$5:$D$9997&lt;=G360)*(IFERROR(FRACAS!$AM$5:$AM$9997,0)))
    ),"")</f>
        <v/>
      </c>
      <c r="LH360" s="354" t="str" cm="1">
        <f t="array" ref="LH360">IFERROR(
    (((H360/FRACAS!$AY$1)*60))
    /
    (((H360/FRACAS!$AY$1)*60) + SUMPRODUCT((FRACAS!$B$5:$B$9997=H$4)*(FRACAS!$D$5:$D$9997&lt;=H360)*(IFERROR(FRACAS!$AM$5:$AM$9997,0)))
    ),"")</f>
        <v/>
      </c>
      <c r="LI360" s="354" t="str" cm="1">
        <f t="array" ref="LI360">IFERROR(
    (((I360/FRACAS!$AY$1)*60))
    /
    (((I360/FRACAS!$AY$1)*60) + SUMPRODUCT((FRACAS!$B$5:$B$9997=I$4)*(FRACAS!$D$5:$D$9997&lt;=I360)*(IFERROR(FRACAS!$AM$5:$AM$9997,0)))
    ),"")</f>
        <v/>
      </c>
      <c r="LJ360" s="354" t="str" cm="1">
        <f t="array" ref="LJ360">IFERROR(
    (((J360/FRACAS!$AY$1)*60))
    /
    (((J360/FRACAS!$AY$1)*60) + SUMPRODUCT((FRACAS!$B$5:$B$9997=J$4)*(FRACAS!$D$5:$D$9997&lt;=J360)*(IFERROR(FRACAS!$AM$5:$AM$9997,0)))
    ),"")</f>
        <v/>
      </c>
      <c r="LK360" s="354" t="str" cm="1">
        <f t="array" ref="LK360">IFERROR(
    (((K360/FRACAS!$AY$1)*60))
    /
    (((K360/FRACAS!$AY$1)*60) + SUMPRODUCT((FRACAS!$B$5:$B$9997=K$4)*(FRACAS!$D$5:$D$9997&lt;=K360)*(IFERROR(FRACAS!$AM$5:$AM$9997,0)))
    ),"")</f>
        <v/>
      </c>
      <c r="LL360" s="354" t="str" cm="1">
        <f t="array" ref="LL360">IFERROR(
    (((L360/FRACAS!$AY$1)*60))
    /
    (((L360/FRACAS!$AY$1)*60) + SUMPRODUCT((FRACAS!$B$5:$B$9997=L$4)*(FRACAS!$D$5:$D$9997&lt;=L360)*(IFERROR(FRACAS!$AM$5:$AM$9997,0)))
    ),"")</f>
        <v/>
      </c>
      <c r="LM360" s="354" t="str" cm="1">
        <f t="array" ref="LM360">IFERROR(
    (((M360/FRACAS!$AY$1)*60))
    /
    (((M360/FRACAS!$AY$1)*60) + SUMPRODUCT((FRACAS!$B$5:$B$9997=M$4)*(FRACAS!$D$5:$D$9997&lt;=M360)*(IFERROR(FRACAS!$AM$5:$AM$9997,0)))
    ),"")</f>
        <v/>
      </c>
      <c r="LN360" s="308"/>
      <c r="LO360" s="276"/>
      <c r="LP360" s="276"/>
      <c r="LQ360" s="276"/>
      <c r="LR360" s="276"/>
      <c r="LS360" s="276"/>
      <c r="LT360" s="276"/>
      <c r="LU360" s="276"/>
      <c r="LV360" s="276"/>
      <c r="LW360" s="276"/>
      <c r="LX360" s="276"/>
      <c r="LY360" s="276"/>
      <c r="LZ360" s="276"/>
      <c r="MA360" s="276"/>
      <c r="MB360" s="276"/>
      <c r="MC360" s="276"/>
      <c r="MD360" s="276"/>
      <c r="ME360" s="276"/>
      <c r="MF360" s="276"/>
      <c r="MG360" s="276"/>
      <c r="MH360" s="276"/>
      <c r="MI360" s="276"/>
      <c r="MJ360" s="276"/>
      <c r="MK360" s="276"/>
      <c r="ML360" s="276"/>
      <c r="MM360" s="276"/>
      <c r="MN360" s="276"/>
      <c r="MO360" s="276"/>
      <c r="MP360" s="276"/>
      <c r="MQ360" s="276"/>
      <c r="MR360" s="276"/>
      <c r="MS360" s="276"/>
      <c r="MT360" s="276"/>
      <c r="MU360" s="276"/>
      <c r="MV360" s="276"/>
      <c r="MW360" s="276"/>
      <c r="MX360" s="276"/>
      <c r="MY360" s="276"/>
      <c r="MZ360" s="276"/>
      <c r="NA360" s="277"/>
      <c r="ND360" s="345">
        <f t="shared" si="33"/>
        <v>0</v>
      </c>
      <c r="NE360" s="346" t="str">
        <f t="shared" si="31"/>
        <v/>
      </c>
      <c r="NF360" s="347" t="str" cm="1">
        <f t="array" ref="NF360">IF($ND360=0,"",(IFERROR( (IFERROR($ND360/FRACAS!$AY$1*60,0) - SUMPRODUCT( (FRACAS!$K$5:$K$9999=NF$2) * IFERROR(FRACAS!$AN$5:$AN$9999,0) ) ) / IFERROR($ND360/FRACAS!$AY$1*60,0), 1 )))</f>
        <v/>
      </c>
      <c r="NG360" s="347" t="str" cm="1">
        <f t="array" ref="NG360">IF($ND360=0,"",(IFERROR( (IFERROR($ND360/FRACAS!$AY$1*60,0) - SUMPRODUCT( (FRACAS!$K$5:$K$9999=NG$2) * IFERROR(FRACAS!$AN$5:$AN$9999,0) ) ) / IFERROR($ND360/FRACAS!$AY$1*60,0), 1 )))</f>
        <v/>
      </c>
      <c r="NH360" s="347" t="str" cm="1">
        <f t="array" ref="NH360">IF($ND360=0,"",(IFERROR( (IFERROR($ND360/FRACAS!$AY$1*60,0) - SUMPRODUCT( (FRACAS!$K$5:$K$9999=NH$2) * IFERROR(FRACAS!$AN$5:$AN$9999,0) ) ) / IFERROR($ND360/FRACAS!$AY$1*60,0), 1 )))</f>
        <v/>
      </c>
      <c r="NI360" s="347" t="str" cm="1">
        <f t="array" ref="NI360">IF($ND360=0,"",(IFERROR( (IFERROR($ND360/FRACAS!$AY$1*60,0) - SUMPRODUCT( (FRACAS!$K$5:$K$9999=NI$2) * IFERROR(FRACAS!$AN$5:$AN$9999,0) ) ) / IFERROR($ND360/FRACAS!$AY$1*60,0), 1 )))</f>
        <v/>
      </c>
      <c r="NJ360" s="347" t="str" cm="1">
        <f t="array" ref="NJ360">IF($ND360=0,"",(IFERROR( (IFERROR($ND360/FRACAS!$AY$1*60,0) - SUMPRODUCT( (FRACAS!$K$5:$K$9999=NJ$2) * IFERROR(FRACAS!$AN$5:$AN$9999,0) ) ) / IFERROR($ND360/FRACAS!$AY$1*60,0), 1 )))</f>
        <v/>
      </c>
      <c r="NK360" s="347" t="str" cm="1">
        <f t="array" ref="NK360">IF($ND360=0,"",(IFERROR( (IFERROR($ND360/FRACAS!$AY$1*60,0) - SUMPRODUCT( (FRACAS!$K$5:$K$9999=NK$2) * IFERROR(FRACAS!$AN$5:$AN$9999,0) ) ) / IFERROR($ND360/FRACAS!$AY$1*60,0), 1 )))</f>
        <v/>
      </c>
      <c r="NL360" s="347" t="str" cm="1">
        <f t="array" ref="NL360">IF($ND360=0,"",(IFERROR( (IFERROR($ND360/FRACAS!$AY$1*60,0) - SUMPRODUCT( (FRACAS!$K$5:$K$9999=NL$2) * IFERROR(FRACAS!$AN$5:$AN$9999,0) ) ) / IFERROR($ND360/FRACAS!$AY$1*60,0), 1 )))</f>
        <v/>
      </c>
      <c r="NM360" s="347" t="str" cm="1">
        <f t="array" ref="NM360">IF($ND360=0,"",(IFERROR( (IFERROR($ND360/FRACAS!$AY$1*60,0) - SUMPRODUCT( (FRACAS!$K$5:$K$9999=NM$2) * IFERROR(FRACAS!$AN$5:$AN$9999,0) ) ) / IFERROR($ND360/FRACAS!$AY$1*60,0), 1 )))</f>
        <v/>
      </c>
      <c r="NN360" s="347" t="str" cm="1">
        <f t="array" ref="NN360">IF($ND360=0,"",(IFERROR( (IFERROR($ND360/FRACAS!$AY$1*60,0) - SUMPRODUCT( (FRACAS!$K$5:$K$9999=NN$2) * IFERROR(FRACAS!$AN$5:$AN$9999,0) ) ) / IFERROR($ND360/FRACAS!$AY$1*60,0), 1 )))</f>
        <v/>
      </c>
      <c r="NO360" s="347" t="str" cm="1">
        <f t="array" ref="NO360">IF($ND360=0,"",(IFERROR( (IFERROR($ND360/FRACAS!$AY$1*60,0) - SUMPRODUCT( (FRACAS!$K$5:$K$9999=NO$2) * IFERROR(FRACAS!$AN$5:$AN$9999,0) ) ) / IFERROR($ND360/FRACAS!$AY$1*60,0), 1 )))</f>
        <v/>
      </c>
      <c r="NP360" s="347" t="str" cm="1">
        <f t="array" ref="NP360">IF($ND360=0,"",(IFERROR( (IFERROR($ND360/FRACAS!$AY$1*60,0) - SUMPRODUCT( (FRACAS!$K$5:$K$9999=NP$2) * IFERROR(FRACAS!$AN$5:$AN$9999,0) ) ) / IFERROR($ND360/FRACAS!$AY$1*60,0), 1 )))</f>
        <v/>
      </c>
      <c r="NQ360" s="347" t="str" cm="1">
        <f t="array" ref="NQ360">IF($ND360=0,"",(IFERROR( (IFERROR($ND360/FRACAS!$AY$1*60,0) - SUMPRODUCT( (FRACAS!$K$5:$K$9999=NQ$2) * IFERROR(FRACAS!$AN$5:$AN$9999,0) ) ) / IFERROR($ND360/FRACAS!$AY$1*60,0), 1 )))</f>
        <v/>
      </c>
      <c r="NR360" s="347" t="str" cm="1">
        <f t="array" ref="NR360">IF($ND360=0,"",(IFERROR( (IFERROR($ND360/FRACAS!$AY$1*60,0) - SUMPRODUCT( (FRACAS!$K$5:$K$9999=NR$2) * IFERROR(FRACAS!$AN$5:$AN$9999,0) ) ) / IFERROR($ND360/FRACAS!$AY$1*60,0), 1 )))</f>
        <v/>
      </c>
      <c r="NS360" s="347" t="str" cm="1">
        <f t="array" ref="NS360">IF($ND360=0,"",(IFERROR( (IFERROR($ND360/FRACAS!$AY$1*60,0) - SUMPRODUCT( (FRACAS!$K$5:$K$9999=NS$2) * IFERROR(FRACAS!$AN$5:$AN$9999,0) ) ) / IFERROR($ND360/FRACAS!$AY$1*60,0), 1 )))</f>
        <v/>
      </c>
      <c r="NT360" s="347" t="str" cm="1">
        <f t="array" ref="NT360">IF($ND360=0,"",(IFERROR( (IFERROR($ND360/FRACAS!$AY$1*60,0) - SUMPRODUCT( (FRACAS!$K$5:$K$9999=NT$2) * IFERROR(FRACAS!$AN$5:$AN$9999,0) ) ) / IFERROR($ND360/FRACAS!$AY$1*60,0), 1 )))</f>
        <v/>
      </c>
      <c r="NU360" s="347" t="str" cm="1">
        <f t="array" ref="NU360">IF($ND360=0,"",(IFERROR( (IFERROR($ND360/FRACAS!$AY$1*60,0) - SUMPRODUCT( (FRACAS!$K$5:$K$9999=NU$2) * IFERROR(FRACAS!$AN$5:$AN$9999,0) ) ) / IFERROR($ND360/FRACAS!$AY$1*60,0), 1 )))</f>
        <v/>
      </c>
      <c r="NV360" s="347" t="str" cm="1">
        <f t="array" ref="NV360">IF($ND360=0,"",(IFERROR( (IFERROR($ND360/FRACAS!$AY$1*60,0) - SUMPRODUCT( (FRACAS!$K$5:$K$9999=NV$2) * IFERROR(FRACAS!$AN$5:$AN$9999,0) ) ) / IFERROR($ND360/FRACAS!$AY$1*60,0), 1 )))</f>
        <v/>
      </c>
      <c r="NW360" s="347" t="str" cm="1">
        <f t="array" ref="NW360">IF($ND360=0,"",(IFERROR( (IFERROR($ND360/FRACAS!$AY$1*60,0) - SUMPRODUCT( (FRACAS!$K$5:$K$9999=NW$2) * IFERROR(FRACAS!$AN$5:$AN$9999,0) ) ) / IFERROR($ND360/FRACAS!$AY$1*60,0), 1 )))</f>
        <v/>
      </c>
      <c r="NX360" s="347" t="str" cm="1">
        <f t="array" ref="NX360">IF($ND360=0,"",(IFERROR( (IFERROR($ND360/FRACAS!$AY$1*60,0) - SUMPRODUCT( (FRACAS!$K$5:$K$9999=NX$2) * IFERROR(FRACAS!$AN$5:$AN$9999,0) ) ) / IFERROR($ND360/FRACAS!$AY$1*60,0), 1 )))</f>
        <v/>
      </c>
      <c r="NY360" s="347" t="str" cm="1">
        <f t="array" ref="NY360">IF($ND360=0,"",(IFERROR( (IFERROR($ND360/FRACAS!$AY$1*60,0) - SUMPRODUCT( (FRACAS!$K$5:$K$9999=NY$2) * IFERROR(FRACAS!$AN$5:$AN$9999,0) ) ) / IFERROR($ND360/FRACAS!$AY$1*60,0), 1 )))</f>
        <v/>
      </c>
      <c r="NZ360" s="347" t="str" cm="1">
        <f t="array" ref="NZ360">IF($ND360=0,"",(IFERROR( (IFERROR($ND360/FRACAS!$AY$1*60,0) - SUMPRODUCT( (FRACAS!$K$5:$K$9999=NZ$2) * IFERROR(FRACAS!$AN$5:$AN$9999,0) ) ) / IFERROR($ND360/FRACAS!$AY$1*60,0), 1 )))</f>
        <v/>
      </c>
      <c r="OA360" s="347" t="str" cm="1">
        <f t="array" ref="OA360">IF($ND360=0,"",(IFERROR( (IFERROR($ND360/FRACAS!$AY$1*60,0) - SUMPRODUCT( (FRACAS!$K$5:$K$9999=OA$2) * IFERROR(FRACAS!$AN$5:$AN$9999,0) ) ) / IFERROR($ND360/FRACAS!$AY$1*60,0), 1 )))</f>
        <v/>
      </c>
      <c r="OB360" s="347" t="str" cm="1">
        <f t="array" ref="OB360">IF($ND360=0,"",(IFERROR( (IFERROR($ND360/FRACAS!$AY$1*60,0) - SUMPRODUCT( (FRACAS!$K$5:$K$9999=OB$2) * IFERROR(FRACAS!$AN$5:$AN$9999,0) ) ) / IFERROR($ND360/FRACAS!$AY$1*60,0), 1 )))</f>
        <v/>
      </c>
      <c r="OC360" s="347" t="str" cm="1">
        <f t="array" ref="OC360">IF($ND360=0,"",(IFERROR( (IFERROR($ND360/FRACAS!$AY$1*60,0) - SUMPRODUCT( (FRACAS!$K$5:$K$9999=OC$2) * IFERROR(FRACAS!$AN$5:$AN$9999,0) ) ) / IFERROR($ND360/FRACAS!$AY$1*60,0), 1 )))</f>
        <v/>
      </c>
      <c r="OD360" s="347" t="str" cm="1">
        <f t="array" ref="OD360">IF($ND360=0,"",(IFERROR( (IFERROR($ND360/FRACAS!$AY$1*60,0) - SUMPRODUCT( (FRACAS!$K$5:$K$9999=OD$2) * IFERROR(FRACAS!$AN$5:$AN$9999,0) ) ) / IFERROR($ND360/FRACAS!$AY$1*60,0), 1 )))</f>
        <v/>
      </c>
      <c r="OE360" s="347" t="str" cm="1">
        <f t="array" ref="OE360">IF($ND360=0,"",(IFERROR( (IFERROR($ND360/FRACAS!$AY$1*60,0) - SUMPRODUCT( (FRACAS!$K$5:$K$9999=OE$2) * IFERROR(FRACAS!$AN$5:$AN$9999,0) ) ) / IFERROR($ND360/FRACAS!$AY$1*60,0), 1 )))</f>
        <v/>
      </c>
      <c r="OF360" s="347" t="str" cm="1">
        <f t="array" ref="OF360">IF($ND360=0,"",(IFERROR( (IFERROR($ND360/FRACAS!$AY$1*60,0) - SUMPRODUCT( (FRACAS!$K$5:$K$9999=OF$2) * IFERROR(FRACAS!$AN$5:$AN$9999,0) ) ) / IFERROR($ND360/FRACAS!$AY$1*60,0), 1 )))</f>
        <v/>
      </c>
      <c r="OG360" s="347" t="str" cm="1">
        <f t="array" ref="OG360">IF($ND360=0,"",(IFERROR( (IFERROR($ND360/FRACAS!$AY$1*60,0) - SUMPRODUCT( (FRACAS!$K$5:$K$9999=OG$2) * IFERROR(FRACAS!$AN$5:$AN$9999,0) ) ) / IFERROR($ND360/FRACAS!$AY$1*60,0), 1 )))</f>
        <v/>
      </c>
      <c r="OH360" s="347" t="str" cm="1">
        <f t="array" ref="OH360">IF($ND360=0,"",(IFERROR( (IFERROR($ND360/FRACAS!$AY$1*60,0) - SUMPRODUCT( (FRACAS!$K$5:$K$9999=OH$2) * IFERROR(FRACAS!$AN$5:$AN$9999,0) ) ) / IFERROR($ND360/FRACAS!$AY$1*60,0), 1 )))</f>
        <v/>
      </c>
      <c r="OI360" s="347" t="str" cm="1">
        <f t="array" ref="OI360">IF($ND360=0,"",(IFERROR( (IFERROR($ND360/FRACAS!$AY$1*60,0) - SUMPRODUCT( (FRACAS!$K$5:$K$9999=OI$2) * IFERROR(FRACAS!$AN$5:$AN$9999,0) ) ) / IFERROR($ND360/FRACAS!$AY$1*60,0), 1 )))</f>
        <v/>
      </c>
      <c r="OJ360" s="347" t="str" cm="1">
        <f t="array" ref="OJ360">IF($ND360=0,"",(IFERROR( (IFERROR($ND360/FRACAS!$AY$1*60,0) - SUMPRODUCT( (FRACAS!$K$5:$K$9999=OJ$2) * IFERROR(FRACAS!$AN$5:$AN$9999,0) ) ) / IFERROR($ND360/FRACAS!$AY$1*60,0), 1 )))</f>
        <v/>
      </c>
      <c r="OK360" s="347" t="str" cm="1">
        <f t="array" ref="OK360">IF($ND360=0,"",(IFERROR( (IFERROR($ND360/FRACAS!$AY$1*60,0) - SUMPRODUCT( (FRACAS!$K$5:$K$9999=OK$2) * IFERROR(FRACAS!$AN$5:$AN$9999,0) ) ) / IFERROR($ND360/FRACAS!$AY$1*60,0), 1 )))</f>
        <v/>
      </c>
      <c r="OL360" s="347" t="str" cm="1">
        <f t="array" ref="OL360">IF($ND360=0,"",(IFERROR( (IFERROR($ND360/FRACAS!$AY$1*60,0) - SUMPRODUCT( (FRACAS!$K$5:$K$9999=OL$2) * IFERROR(FRACAS!$AN$5:$AN$9999,0) ) ) / IFERROR($ND360/FRACAS!$AY$1*60,0), 1 )))</f>
        <v/>
      </c>
      <c r="OM360" s="347" t="str" cm="1">
        <f t="array" ref="OM360">IF($ND360=0,"",(IFERROR( (IFERROR($ND360/FRACAS!$AY$1*60,0) - SUMPRODUCT( (FRACAS!$K$5:$K$9999=OM$2) * IFERROR(FRACAS!$AN$5:$AN$9999,0) ) ) / IFERROR($ND360/FRACAS!$AY$1*60,0), 1 )))</f>
        <v/>
      </c>
      <c r="ON360" s="347" t="str" cm="1">
        <f t="array" ref="ON360">IF($ND360=0,"",(IFERROR( (IFERROR($ND360/FRACAS!$AY$1*60,0) - SUMPRODUCT( (FRACAS!$K$5:$K$9999=ON$2) * IFERROR(FRACAS!$AN$5:$AN$9999,0) ) ) / IFERROR($ND360/FRACAS!$AY$1*60,0), 1 )))</f>
        <v/>
      </c>
    </row>
    <row r="361" spans="2:404" ht="15" customHeight="1">
      <c r="B361" s="301" t="s">
        <v>259</v>
      </c>
      <c r="C361" s="302">
        <v>47753</v>
      </c>
      <c r="D361" s="279"/>
      <c r="E361" s="279"/>
      <c r="F361" s="279"/>
      <c r="G361" s="279"/>
      <c r="H361" s="279"/>
      <c r="I361" s="279"/>
      <c r="J361" s="279"/>
      <c r="K361" s="279"/>
      <c r="L361" s="279"/>
      <c r="M361" s="280"/>
      <c r="N361" s="305"/>
      <c r="O361" s="279"/>
      <c r="P361" s="279"/>
      <c r="Q361" s="279"/>
      <c r="R361" s="279"/>
      <c r="S361" s="279"/>
      <c r="T361" s="279"/>
      <c r="U361" s="279"/>
      <c r="V361" s="279"/>
      <c r="W361" s="279"/>
      <c r="X361" s="279"/>
      <c r="Y361" s="279"/>
      <c r="Z361" s="279"/>
      <c r="AA361" s="279"/>
      <c r="AB361" s="279"/>
      <c r="AC361" s="279"/>
      <c r="AD361" s="279"/>
      <c r="AE361" s="279"/>
      <c r="AF361" s="279"/>
      <c r="AG361" s="279"/>
      <c r="AH361" s="279"/>
      <c r="AI361" s="279"/>
      <c r="AJ361" s="279"/>
      <c r="AK361" s="279"/>
      <c r="AL361" s="279"/>
      <c r="AM361" s="279"/>
      <c r="AN361" s="279"/>
      <c r="AO361" s="279"/>
      <c r="AP361" s="279"/>
      <c r="AQ361" s="279"/>
      <c r="AR361" s="279"/>
      <c r="AS361" s="279"/>
      <c r="AT361" s="279"/>
      <c r="AU361" s="279"/>
      <c r="AV361" s="279"/>
      <c r="AW361" s="279"/>
      <c r="AX361" s="279"/>
      <c r="AY361" s="279"/>
      <c r="AZ361" s="279"/>
      <c r="BA361" s="280"/>
      <c r="BB361" s="266"/>
      <c r="BD361" s="352"/>
      <c r="BE361" s="352"/>
      <c r="BF361" s="352"/>
      <c r="BG361" s="352"/>
      <c r="BH361" s="352"/>
      <c r="BI361" s="352"/>
      <c r="BJ361" s="352"/>
      <c r="BK361" s="352"/>
      <c r="BL361" s="352"/>
      <c r="BM361" s="352"/>
      <c r="BN361" s="352"/>
      <c r="BO361" s="352"/>
      <c r="BP361" s="352"/>
      <c r="BQ361" s="352"/>
      <c r="BR361" s="352"/>
      <c r="BS361" s="352"/>
      <c r="BT361" s="352"/>
      <c r="BU361" s="352"/>
      <c r="BV361" s="352"/>
      <c r="BW361" s="352"/>
      <c r="BX361" s="352"/>
      <c r="BY361" s="352"/>
      <c r="BZ361" s="352"/>
      <c r="CA361" s="352"/>
      <c r="CB361" s="352"/>
      <c r="CC361" s="352"/>
      <c r="CD361" s="352"/>
      <c r="CE361" s="352"/>
      <c r="CF361" s="352"/>
      <c r="CG361" s="352"/>
      <c r="CH361" s="352"/>
      <c r="CI361" s="352"/>
      <c r="CJ361" s="352"/>
      <c r="CK361" s="352"/>
      <c r="CL361" s="352"/>
      <c r="CM361" s="352"/>
      <c r="CN361" s="352"/>
      <c r="CO361" s="352"/>
      <c r="CP361" s="352"/>
      <c r="CQ361" s="352"/>
      <c r="CR361" s="352"/>
      <c r="CS361" s="352"/>
      <c r="CT361" s="352"/>
      <c r="CU361" s="352"/>
      <c r="CV361" s="352"/>
      <c r="CW361" s="352"/>
      <c r="CX361" s="352"/>
      <c r="CY361" s="352"/>
      <c r="CZ361" s="352"/>
      <c r="DA361" s="352"/>
      <c r="DC361" s="266">
        <f t="shared" si="29"/>
        <v>0</v>
      </c>
      <c r="DD361" s="302" t="str">
        <f t="shared" si="30"/>
        <v/>
      </c>
      <c r="DE361" s="328" t="str">
        <f>IF(D361&gt; 0,(COUNTIFS(FRACAS!$B$5:$B$9997, D$4, FRACAS!$D$5:$D$9997, "&lt;="&amp;D361)), "" )</f>
        <v/>
      </c>
      <c r="DF361" s="282" t="str">
        <f>IF(E361&gt; 0,(COUNTIFS(FRACAS!$B$5:$B$9997, E$4, FRACAS!$D$5:$D$9997, "&lt;="&amp;E361)), "" )</f>
        <v/>
      </c>
      <c r="DG361" s="282" t="str">
        <f>IF(F361&gt; 0,(COUNTIFS(FRACAS!$B$5:$B$9997, F$4, FRACAS!$D$5:$D$9997, "&lt;="&amp;F361)), "" )</f>
        <v/>
      </c>
      <c r="DH361" s="282" t="str">
        <f>IF(G361&gt; 0,(COUNTIFS(FRACAS!$B$5:$B$9997, G$4, FRACAS!$D$5:$D$9997, "&lt;="&amp;G361)), "" )</f>
        <v/>
      </c>
      <c r="DI361" s="282" t="str">
        <f>IF(H361&gt; 0,(COUNTIFS(FRACAS!$B$5:$B$9997, H$4, FRACAS!$D$5:$D$9997, "&lt;="&amp;H361)), "" )</f>
        <v/>
      </c>
      <c r="DJ361" s="282" t="str">
        <f>IF(I361&gt; 0,(COUNTIFS(FRACAS!$B$5:$B$9997, I$4, FRACAS!$D$5:$D$9997, "&lt;="&amp;I361)), "" )</f>
        <v/>
      </c>
      <c r="DK361" s="282" t="str">
        <f>IF(J361&gt; 0,(COUNTIFS(FRACAS!$B$5:$B$9997, J$4, FRACAS!$D$5:$D$9997, "&lt;="&amp;J361)), "" )</f>
        <v/>
      </c>
      <c r="DL361" s="282" t="str">
        <f>IF(K361&gt; 0,(COUNTIFS(FRACAS!$B$5:$B$9997, K$4, FRACAS!$D$5:$D$9997, "&lt;="&amp;K361)), "" )</f>
        <v/>
      </c>
      <c r="DM361" s="282" t="str">
        <f>IF(L361&gt; 0,(COUNTIFS(FRACAS!$B$5:$B$9997, L$4, FRACAS!$D$5:$D$9997, "&lt;="&amp;L361)), "" )</f>
        <v/>
      </c>
      <c r="DN361" s="282" t="str">
        <f>IF(M361&gt; 0,(COUNTIFS(FRACAS!$B$5:$B$9997, M$4, FRACAS!$D$5:$D$9997, "&lt;="&amp;M361)), "" )</f>
        <v/>
      </c>
      <c r="DO361" s="308"/>
      <c r="DP361" s="276"/>
      <c r="DQ361" s="276"/>
      <c r="DR361" s="276"/>
      <c r="DS361" s="276"/>
      <c r="DT361" s="276"/>
      <c r="DU361" s="276"/>
      <c r="DV361" s="276"/>
      <c r="DW361" s="276"/>
      <c r="DX361" s="276"/>
      <c r="DY361" s="276"/>
      <c r="DZ361" s="276"/>
      <c r="EA361" s="276"/>
      <c r="EB361" s="276"/>
      <c r="EC361" s="276"/>
      <c r="ED361" s="276"/>
      <c r="EE361" s="276"/>
      <c r="EF361" s="276"/>
      <c r="EG361" s="276"/>
      <c r="EH361" s="276"/>
      <c r="EI361" s="276"/>
      <c r="EJ361" s="276"/>
      <c r="EK361" s="276"/>
      <c r="EL361" s="276"/>
      <c r="EM361" s="276"/>
      <c r="EN361" s="276"/>
      <c r="EO361" s="276"/>
      <c r="EP361" s="276"/>
      <c r="EQ361" s="276"/>
      <c r="ER361" s="276"/>
      <c r="ES361" s="276"/>
      <c r="ET361" s="276"/>
      <c r="EU361" s="276"/>
      <c r="EV361" s="276"/>
      <c r="EW361" s="276"/>
      <c r="EX361" s="276"/>
      <c r="EY361" s="276"/>
      <c r="EZ361" s="276"/>
      <c r="FA361" s="276"/>
      <c r="FB361" s="277"/>
      <c r="JN361" s="310"/>
      <c r="JO361" s="309"/>
      <c r="JP361" s="309"/>
      <c r="JQ361" s="309"/>
      <c r="JR361" s="309"/>
      <c r="JS361" s="309"/>
      <c r="JT361" s="309"/>
      <c r="JU361" s="309"/>
      <c r="JV361" s="309"/>
      <c r="JW361" s="309"/>
      <c r="JX361" s="309"/>
      <c r="JY361" s="309"/>
      <c r="JZ361" s="309"/>
      <c r="KA361" s="309"/>
      <c r="KB361" s="309"/>
      <c r="KC361" s="309"/>
      <c r="KD361" s="309"/>
      <c r="KE361" s="309"/>
      <c r="KF361" s="309"/>
      <c r="KG361" s="309"/>
      <c r="KH361" s="309"/>
      <c r="KI361" s="309"/>
      <c r="KJ361" s="309"/>
      <c r="KK361" s="309"/>
      <c r="KL361" s="309"/>
      <c r="KM361" s="309"/>
      <c r="KN361" s="309"/>
      <c r="KO361" s="309"/>
      <c r="KP361" s="309"/>
      <c r="KQ361" s="309"/>
      <c r="KR361" s="309"/>
      <c r="KS361" s="309"/>
      <c r="KT361" s="309"/>
      <c r="KU361" s="309"/>
      <c r="KV361" s="309"/>
      <c r="KW361" s="309"/>
      <c r="KX361" s="309"/>
      <c r="KY361" s="309"/>
      <c r="KZ361" s="309"/>
      <c r="LA361" s="309"/>
      <c r="LC361" s="302" t="str">
        <f t="shared" si="32"/>
        <v/>
      </c>
      <c r="LD361" s="354" t="str" cm="1">
        <f t="array" ref="LD361">IFERROR(
    (((D361/FRACAS!$AY$1)*60))
    /
    (((D361/FRACAS!$AY$1)*60) + SUMPRODUCT((FRACAS!$B$5:$B$9997=D$4)*(FRACAS!$D$5:$D$9997&lt;=D361)*(IFERROR(FRACAS!$AM$5:$AM$9997,0)))
    ),"")</f>
        <v/>
      </c>
      <c r="LE361" s="354" t="str" cm="1">
        <f t="array" ref="LE361">IFERROR(
    (((E361/FRACAS!$AY$1)*60))
    /
    (((E361/FRACAS!$AY$1)*60) + SUMPRODUCT((FRACAS!$B$5:$B$9997=E$4)*(FRACAS!$D$5:$D$9997&lt;=E361)*(IFERROR(FRACAS!$AM$5:$AM$9997,0)))
    ),"")</f>
        <v/>
      </c>
      <c r="LF361" s="354" t="str" cm="1">
        <f t="array" ref="LF361">IFERROR(
    (((F361/FRACAS!$AY$1)*60))
    /
    (((F361/FRACAS!$AY$1)*60) + SUMPRODUCT((FRACAS!$B$5:$B$9997=F$4)*(FRACAS!$D$5:$D$9997&lt;=F361)*(IFERROR(FRACAS!$AM$5:$AM$9997,0)))
    ),"")</f>
        <v/>
      </c>
      <c r="LG361" s="354" t="str" cm="1">
        <f t="array" ref="LG361">IFERROR(
    (((G361/FRACAS!$AY$1)*60))
    /
    (((G361/FRACAS!$AY$1)*60) + SUMPRODUCT((FRACAS!$B$5:$B$9997=G$4)*(FRACAS!$D$5:$D$9997&lt;=G361)*(IFERROR(FRACAS!$AM$5:$AM$9997,0)))
    ),"")</f>
        <v/>
      </c>
      <c r="LH361" s="354" t="str" cm="1">
        <f t="array" ref="LH361">IFERROR(
    (((H361/FRACAS!$AY$1)*60))
    /
    (((H361/FRACAS!$AY$1)*60) + SUMPRODUCT((FRACAS!$B$5:$B$9997=H$4)*(FRACAS!$D$5:$D$9997&lt;=H361)*(IFERROR(FRACAS!$AM$5:$AM$9997,0)))
    ),"")</f>
        <v/>
      </c>
      <c r="LI361" s="354" t="str" cm="1">
        <f t="array" ref="LI361">IFERROR(
    (((I361/FRACAS!$AY$1)*60))
    /
    (((I361/FRACAS!$AY$1)*60) + SUMPRODUCT((FRACAS!$B$5:$B$9997=I$4)*(FRACAS!$D$5:$D$9997&lt;=I361)*(IFERROR(FRACAS!$AM$5:$AM$9997,0)))
    ),"")</f>
        <v/>
      </c>
      <c r="LJ361" s="354" t="str" cm="1">
        <f t="array" ref="LJ361">IFERROR(
    (((J361/FRACAS!$AY$1)*60))
    /
    (((J361/FRACAS!$AY$1)*60) + SUMPRODUCT((FRACAS!$B$5:$B$9997=J$4)*(FRACAS!$D$5:$D$9997&lt;=J361)*(IFERROR(FRACAS!$AM$5:$AM$9997,0)))
    ),"")</f>
        <v/>
      </c>
      <c r="LK361" s="354" t="str" cm="1">
        <f t="array" ref="LK361">IFERROR(
    (((K361/FRACAS!$AY$1)*60))
    /
    (((K361/FRACAS!$AY$1)*60) + SUMPRODUCT((FRACAS!$B$5:$B$9997=K$4)*(FRACAS!$D$5:$D$9997&lt;=K361)*(IFERROR(FRACAS!$AM$5:$AM$9997,0)))
    ),"")</f>
        <v/>
      </c>
      <c r="LL361" s="354" t="str" cm="1">
        <f t="array" ref="LL361">IFERROR(
    (((L361/FRACAS!$AY$1)*60))
    /
    (((L361/FRACAS!$AY$1)*60) + SUMPRODUCT((FRACAS!$B$5:$B$9997=L$4)*(FRACAS!$D$5:$D$9997&lt;=L361)*(IFERROR(FRACAS!$AM$5:$AM$9997,0)))
    ),"")</f>
        <v/>
      </c>
      <c r="LM361" s="354" t="str" cm="1">
        <f t="array" ref="LM361">IFERROR(
    (((M361/FRACAS!$AY$1)*60))
    /
    (((M361/FRACAS!$AY$1)*60) + SUMPRODUCT((FRACAS!$B$5:$B$9997=M$4)*(FRACAS!$D$5:$D$9997&lt;=M361)*(IFERROR(FRACAS!$AM$5:$AM$9997,0)))
    ),"")</f>
        <v/>
      </c>
      <c r="LN361" s="308"/>
      <c r="LO361" s="276"/>
      <c r="LP361" s="276"/>
      <c r="LQ361" s="276"/>
      <c r="LR361" s="276"/>
      <c r="LS361" s="276"/>
      <c r="LT361" s="276"/>
      <c r="LU361" s="276"/>
      <c r="LV361" s="276"/>
      <c r="LW361" s="276"/>
      <c r="LX361" s="276"/>
      <c r="LY361" s="276"/>
      <c r="LZ361" s="276"/>
      <c r="MA361" s="276"/>
      <c r="MB361" s="276"/>
      <c r="MC361" s="276"/>
      <c r="MD361" s="276"/>
      <c r="ME361" s="276"/>
      <c r="MF361" s="276"/>
      <c r="MG361" s="276"/>
      <c r="MH361" s="276"/>
      <c r="MI361" s="276"/>
      <c r="MJ361" s="276"/>
      <c r="MK361" s="276"/>
      <c r="ML361" s="276"/>
      <c r="MM361" s="276"/>
      <c r="MN361" s="276"/>
      <c r="MO361" s="276"/>
      <c r="MP361" s="276"/>
      <c r="MQ361" s="276"/>
      <c r="MR361" s="276"/>
      <c r="MS361" s="276"/>
      <c r="MT361" s="276"/>
      <c r="MU361" s="276"/>
      <c r="MV361" s="276"/>
      <c r="MW361" s="276"/>
      <c r="MX361" s="276"/>
      <c r="MY361" s="276"/>
      <c r="MZ361" s="276"/>
      <c r="NA361" s="277"/>
      <c r="ND361" s="345">
        <f t="shared" si="33"/>
        <v>0</v>
      </c>
      <c r="NE361" s="346" t="str">
        <f t="shared" si="31"/>
        <v/>
      </c>
      <c r="NF361" s="347" t="str" cm="1">
        <f t="array" ref="NF361">IF($ND361=0,"",(IFERROR( (IFERROR($ND361/FRACAS!$AY$1*60,0) - SUMPRODUCT( (FRACAS!$K$5:$K$9999=NF$2) * IFERROR(FRACAS!$AN$5:$AN$9999,0) ) ) / IFERROR($ND361/FRACAS!$AY$1*60,0), 1 )))</f>
        <v/>
      </c>
      <c r="NG361" s="347" t="str" cm="1">
        <f t="array" ref="NG361">IF($ND361=0,"",(IFERROR( (IFERROR($ND361/FRACAS!$AY$1*60,0) - SUMPRODUCT( (FRACAS!$K$5:$K$9999=NG$2) * IFERROR(FRACAS!$AN$5:$AN$9999,0) ) ) / IFERROR($ND361/FRACAS!$AY$1*60,0), 1 )))</f>
        <v/>
      </c>
      <c r="NH361" s="347" t="str" cm="1">
        <f t="array" ref="NH361">IF($ND361=0,"",(IFERROR( (IFERROR($ND361/FRACAS!$AY$1*60,0) - SUMPRODUCT( (FRACAS!$K$5:$K$9999=NH$2) * IFERROR(FRACAS!$AN$5:$AN$9999,0) ) ) / IFERROR($ND361/FRACAS!$AY$1*60,0), 1 )))</f>
        <v/>
      </c>
      <c r="NI361" s="347" t="str" cm="1">
        <f t="array" ref="NI361">IF($ND361=0,"",(IFERROR( (IFERROR($ND361/FRACAS!$AY$1*60,0) - SUMPRODUCT( (FRACAS!$K$5:$K$9999=NI$2) * IFERROR(FRACAS!$AN$5:$AN$9999,0) ) ) / IFERROR($ND361/FRACAS!$AY$1*60,0), 1 )))</f>
        <v/>
      </c>
      <c r="NJ361" s="347" t="str" cm="1">
        <f t="array" ref="NJ361">IF($ND361=0,"",(IFERROR( (IFERROR($ND361/FRACAS!$AY$1*60,0) - SUMPRODUCT( (FRACAS!$K$5:$K$9999=NJ$2) * IFERROR(FRACAS!$AN$5:$AN$9999,0) ) ) / IFERROR($ND361/FRACAS!$AY$1*60,0), 1 )))</f>
        <v/>
      </c>
      <c r="NK361" s="347" t="str" cm="1">
        <f t="array" ref="NK361">IF($ND361=0,"",(IFERROR( (IFERROR($ND361/FRACAS!$AY$1*60,0) - SUMPRODUCT( (FRACAS!$K$5:$K$9999=NK$2) * IFERROR(FRACAS!$AN$5:$AN$9999,0) ) ) / IFERROR($ND361/FRACAS!$AY$1*60,0), 1 )))</f>
        <v/>
      </c>
      <c r="NL361" s="347" t="str" cm="1">
        <f t="array" ref="NL361">IF($ND361=0,"",(IFERROR( (IFERROR($ND361/FRACAS!$AY$1*60,0) - SUMPRODUCT( (FRACAS!$K$5:$K$9999=NL$2) * IFERROR(FRACAS!$AN$5:$AN$9999,0) ) ) / IFERROR($ND361/FRACAS!$AY$1*60,0), 1 )))</f>
        <v/>
      </c>
      <c r="NM361" s="347" t="str" cm="1">
        <f t="array" ref="NM361">IF($ND361=0,"",(IFERROR( (IFERROR($ND361/FRACAS!$AY$1*60,0) - SUMPRODUCT( (FRACAS!$K$5:$K$9999=NM$2) * IFERROR(FRACAS!$AN$5:$AN$9999,0) ) ) / IFERROR($ND361/FRACAS!$AY$1*60,0), 1 )))</f>
        <v/>
      </c>
      <c r="NN361" s="347" t="str" cm="1">
        <f t="array" ref="NN361">IF($ND361=0,"",(IFERROR( (IFERROR($ND361/FRACAS!$AY$1*60,0) - SUMPRODUCT( (FRACAS!$K$5:$K$9999=NN$2) * IFERROR(FRACAS!$AN$5:$AN$9999,0) ) ) / IFERROR($ND361/FRACAS!$AY$1*60,0), 1 )))</f>
        <v/>
      </c>
      <c r="NO361" s="347" t="str" cm="1">
        <f t="array" ref="NO361">IF($ND361=0,"",(IFERROR( (IFERROR($ND361/FRACAS!$AY$1*60,0) - SUMPRODUCT( (FRACAS!$K$5:$K$9999=NO$2) * IFERROR(FRACAS!$AN$5:$AN$9999,0) ) ) / IFERROR($ND361/FRACAS!$AY$1*60,0), 1 )))</f>
        <v/>
      </c>
      <c r="NP361" s="347" t="str" cm="1">
        <f t="array" ref="NP361">IF($ND361=0,"",(IFERROR( (IFERROR($ND361/FRACAS!$AY$1*60,0) - SUMPRODUCT( (FRACAS!$K$5:$K$9999=NP$2) * IFERROR(FRACAS!$AN$5:$AN$9999,0) ) ) / IFERROR($ND361/FRACAS!$AY$1*60,0), 1 )))</f>
        <v/>
      </c>
      <c r="NQ361" s="347" t="str" cm="1">
        <f t="array" ref="NQ361">IF($ND361=0,"",(IFERROR( (IFERROR($ND361/FRACAS!$AY$1*60,0) - SUMPRODUCT( (FRACAS!$K$5:$K$9999=NQ$2) * IFERROR(FRACAS!$AN$5:$AN$9999,0) ) ) / IFERROR($ND361/FRACAS!$AY$1*60,0), 1 )))</f>
        <v/>
      </c>
      <c r="NR361" s="347" t="str" cm="1">
        <f t="array" ref="NR361">IF($ND361=0,"",(IFERROR( (IFERROR($ND361/FRACAS!$AY$1*60,0) - SUMPRODUCT( (FRACAS!$K$5:$K$9999=NR$2) * IFERROR(FRACAS!$AN$5:$AN$9999,0) ) ) / IFERROR($ND361/FRACAS!$AY$1*60,0), 1 )))</f>
        <v/>
      </c>
      <c r="NS361" s="347" t="str" cm="1">
        <f t="array" ref="NS361">IF($ND361=0,"",(IFERROR( (IFERROR($ND361/FRACAS!$AY$1*60,0) - SUMPRODUCT( (FRACAS!$K$5:$K$9999=NS$2) * IFERROR(FRACAS!$AN$5:$AN$9999,0) ) ) / IFERROR($ND361/FRACAS!$AY$1*60,0), 1 )))</f>
        <v/>
      </c>
      <c r="NT361" s="347" t="str" cm="1">
        <f t="array" ref="NT361">IF($ND361=0,"",(IFERROR( (IFERROR($ND361/FRACAS!$AY$1*60,0) - SUMPRODUCT( (FRACAS!$K$5:$K$9999=NT$2) * IFERROR(FRACAS!$AN$5:$AN$9999,0) ) ) / IFERROR($ND361/FRACAS!$AY$1*60,0), 1 )))</f>
        <v/>
      </c>
      <c r="NU361" s="347" t="str" cm="1">
        <f t="array" ref="NU361">IF($ND361=0,"",(IFERROR( (IFERROR($ND361/FRACAS!$AY$1*60,0) - SUMPRODUCT( (FRACAS!$K$5:$K$9999=NU$2) * IFERROR(FRACAS!$AN$5:$AN$9999,0) ) ) / IFERROR($ND361/FRACAS!$AY$1*60,0), 1 )))</f>
        <v/>
      </c>
      <c r="NV361" s="347" t="str" cm="1">
        <f t="array" ref="NV361">IF($ND361=0,"",(IFERROR( (IFERROR($ND361/FRACAS!$AY$1*60,0) - SUMPRODUCT( (FRACAS!$K$5:$K$9999=NV$2) * IFERROR(FRACAS!$AN$5:$AN$9999,0) ) ) / IFERROR($ND361/FRACAS!$AY$1*60,0), 1 )))</f>
        <v/>
      </c>
      <c r="NW361" s="347" t="str" cm="1">
        <f t="array" ref="NW361">IF($ND361=0,"",(IFERROR( (IFERROR($ND361/FRACAS!$AY$1*60,0) - SUMPRODUCT( (FRACAS!$K$5:$K$9999=NW$2) * IFERROR(FRACAS!$AN$5:$AN$9999,0) ) ) / IFERROR($ND361/FRACAS!$AY$1*60,0), 1 )))</f>
        <v/>
      </c>
      <c r="NX361" s="347" t="str" cm="1">
        <f t="array" ref="NX361">IF($ND361=0,"",(IFERROR( (IFERROR($ND361/FRACAS!$AY$1*60,0) - SUMPRODUCT( (FRACAS!$K$5:$K$9999=NX$2) * IFERROR(FRACAS!$AN$5:$AN$9999,0) ) ) / IFERROR($ND361/FRACAS!$AY$1*60,0), 1 )))</f>
        <v/>
      </c>
      <c r="NY361" s="347" t="str" cm="1">
        <f t="array" ref="NY361">IF($ND361=0,"",(IFERROR( (IFERROR($ND361/FRACAS!$AY$1*60,0) - SUMPRODUCT( (FRACAS!$K$5:$K$9999=NY$2) * IFERROR(FRACAS!$AN$5:$AN$9999,0) ) ) / IFERROR($ND361/FRACAS!$AY$1*60,0), 1 )))</f>
        <v/>
      </c>
      <c r="NZ361" s="347" t="str" cm="1">
        <f t="array" ref="NZ361">IF($ND361=0,"",(IFERROR( (IFERROR($ND361/FRACAS!$AY$1*60,0) - SUMPRODUCT( (FRACAS!$K$5:$K$9999=NZ$2) * IFERROR(FRACAS!$AN$5:$AN$9999,0) ) ) / IFERROR($ND361/FRACAS!$AY$1*60,0), 1 )))</f>
        <v/>
      </c>
      <c r="OA361" s="347" t="str" cm="1">
        <f t="array" ref="OA361">IF($ND361=0,"",(IFERROR( (IFERROR($ND361/FRACAS!$AY$1*60,0) - SUMPRODUCT( (FRACAS!$K$5:$K$9999=OA$2) * IFERROR(FRACAS!$AN$5:$AN$9999,0) ) ) / IFERROR($ND361/FRACAS!$AY$1*60,0), 1 )))</f>
        <v/>
      </c>
      <c r="OB361" s="347" t="str" cm="1">
        <f t="array" ref="OB361">IF($ND361=0,"",(IFERROR( (IFERROR($ND361/FRACAS!$AY$1*60,0) - SUMPRODUCT( (FRACAS!$K$5:$K$9999=OB$2) * IFERROR(FRACAS!$AN$5:$AN$9999,0) ) ) / IFERROR($ND361/FRACAS!$AY$1*60,0), 1 )))</f>
        <v/>
      </c>
      <c r="OC361" s="347" t="str" cm="1">
        <f t="array" ref="OC361">IF($ND361=0,"",(IFERROR( (IFERROR($ND361/FRACAS!$AY$1*60,0) - SUMPRODUCT( (FRACAS!$K$5:$K$9999=OC$2) * IFERROR(FRACAS!$AN$5:$AN$9999,0) ) ) / IFERROR($ND361/FRACAS!$AY$1*60,0), 1 )))</f>
        <v/>
      </c>
      <c r="OD361" s="347" t="str" cm="1">
        <f t="array" ref="OD361">IF($ND361=0,"",(IFERROR( (IFERROR($ND361/FRACAS!$AY$1*60,0) - SUMPRODUCT( (FRACAS!$K$5:$K$9999=OD$2) * IFERROR(FRACAS!$AN$5:$AN$9999,0) ) ) / IFERROR($ND361/FRACAS!$AY$1*60,0), 1 )))</f>
        <v/>
      </c>
      <c r="OE361" s="347" t="str" cm="1">
        <f t="array" ref="OE361">IF($ND361=0,"",(IFERROR( (IFERROR($ND361/FRACAS!$AY$1*60,0) - SUMPRODUCT( (FRACAS!$K$5:$K$9999=OE$2) * IFERROR(FRACAS!$AN$5:$AN$9999,0) ) ) / IFERROR($ND361/FRACAS!$AY$1*60,0), 1 )))</f>
        <v/>
      </c>
      <c r="OF361" s="347" t="str" cm="1">
        <f t="array" ref="OF361">IF($ND361=0,"",(IFERROR( (IFERROR($ND361/FRACAS!$AY$1*60,0) - SUMPRODUCT( (FRACAS!$K$5:$K$9999=OF$2) * IFERROR(FRACAS!$AN$5:$AN$9999,0) ) ) / IFERROR($ND361/FRACAS!$AY$1*60,0), 1 )))</f>
        <v/>
      </c>
      <c r="OG361" s="347" t="str" cm="1">
        <f t="array" ref="OG361">IF($ND361=0,"",(IFERROR( (IFERROR($ND361/FRACAS!$AY$1*60,0) - SUMPRODUCT( (FRACAS!$K$5:$K$9999=OG$2) * IFERROR(FRACAS!$AN$5:$AN$9999,0) ) ) / IFERROR($ND361/FRACAS!$AY$1*60,0), 1 )))</f>
        <v/>
      </c>
      <c r="OH361" s="347" t="str" cm="1">
        <f t="array" ref="OH361">IF($ND361=0,"",(IFERROR( (IFERROR($ND361/FRACAS!$AY$1*60,0) - SUMPRODUCT( (FRACAS!$K$5:$K$9999=OH$2) * IFERROR(FRACAS!$AN$5:$AN$9999,0) ) ) / IFERROR($ND361/FRACAS!$AY$1*60,0), 1 )))</f>
        <v/>
      </c>
      <c r="OI361" s="347" t="str" cm="1">
        <f t="array" ref="OI361">IF($ND361=0,"",(IFERROR( (IFERROR($ND361/FRACAS!$AY$1*60,0) - SUMPRODUCT( (FRACAS!$K$5:$K$9999=OI$2) * IFERROR(FRACAS!$AN$5:$AN$9999,0) ) ) / IFERROR($ND361/FRACAS!$AY$1*60,0), 1 )))</f>
        <v/>
      </c>
      <c r="OJ361" s="347" t="str" cm="1">
        <f t="array" ref="OJ361">IF($ND361=0,"",(IFERROR( (IFERROR($ND361/FRACAS!$AY$1*60,0) - SUMPRODUCT( (FRACAS!$K$5:$K$9999=OJ$2) * IFERROR(FRACAS!$AN$5:$AN$9999,0) ) ) / IFERROR($ND361/FRACAS!$AY$1*60,0), 1 )))</f>
        <v/>
      </c>
      <c r="OK361" s="347" t="str" cm="1">
        <f t="array" ref="OK361">IF($ND361=0,"",(IFERROR( (IFERROR($ND361/FRACAS!$AY$1*60,0) - SUMPRODUCT( (FRACAS!$K$5:$K$9999=OK$2) * IFERROR(FRACAS!$AN$5:$AN$9999,0) ) ) / IFERROR($ND361/FRACAS!$AY$1*60,0), 1 )))</f>
        <v/>
      </c>
      <c r="OL361" s="347" t="str" cm="1">
        <f t="array" ref="OL361">IF($ND361=0,"",(IFERROR( (IFERROR($ND361/FRACAS!$AY$1*60,0) - SUMPRODUCT( (FRACAS!$K$5:$K$9999=OL$2) * IFERROR(FRACAS!$AN$5:$AN$9999,0) ) ) / IFERROR($ND361/FRACAS!$AY$1*60,0), 1 )))</f>
        <v/>
      </c>
      <c r="OM361" s="347" t="str" cm="1">
        <f t="array" ref="OM361">IF($ND361=0,"",(IFERROR( (IFERROR($ND361/FRACAS!$AY$1*60,0) - SUMPRODUCT( (FRACAS!$K$5:$K$9999=OM$2) * IFERROR(FRACAS!$AN$5:$AN$9999,0) ) ) / IFERROR($ND361/FRACAS!$AY$1*60,0), 1 )))</f>
        <v/>
      </c>
      <c r="ON361" s="347" t="str" cm="1">
        <f t="array" ref="ON361">IF($ND361=0,"",(IFERROR( (IFERROR($ND361/FRACAS!$AY$1*60,0) - SUMPRODUCT( (FRACAS!$K$5:$K$9999=ON$2) * IFERROR(FRACAS!$AN$5:$AN$9999,0) ) ) / IFERROR($ND361/FRACAS!$AY$1*60,0), 1 )))</f>
        <v/>
      </c>
    </row>
    <row r="362" spans="2:404" ht="15" customHeight="1">
      <c r="B362" s="301" t="s">
        <v>260</v>
      </c>
      <c r="C362" s="302">
        <v>47760</v>
      </c>
      <c r="D362" s="279"/>
      <c r="E362" s="279"/>
      <c r="F362" s="279"/>
      <c r="G362" s="279"/>
      <c r="H362" s="279"/>
      <c r="I362" s="279"/>
      <c r="J362" s="279"/>
      <c r="K362" s="279"/>
      <c r="L362" s="279"/>
      <c r="M362" s="280"/>
      <c r="N362" s="305"/>
      <c r="O362" s="279"/>
      <c r="P362" s="279"/>
      <c r="Q362" s="279"/>
      <c r="R362" s="279"/>
      <c r="S362" s="279"/>
      <c r="T362" s="279"/>
      <c r="U362" s="279"/>
      <c r="V362" s="279"/>
      <c r="W362" s="279"/>
      <c r="X362" s="279"/>
      <c r="Y362" s="279"/>
      <c r="Z362" s="279"/>
      <c r="AA362" s="279"/>
      <c r="AB362" s="279"/>
      <c r="AC362" s="279"/>
      <c r="AD362" s="279"/>
      <c r="AE362" s="279"/>
      <c r="AF362" s="279"/>
      <c r="AG362" s="279"/>
      <c r="AH362" s="279"/>
      <c r="AI362" s="279"/>
      <c r="AJ362" s="279"/>
      <c r="AK362" s="279"/>
      <c r="AL362" s="279"/>
      <c r="AM362" s="279"/>
      <c r="AN362" s="279"/>
      <c r="AO362" s="279"/>
      <c r="AP362" s="279"/>
      <c r="AQ362" s="279"/>
      <c r="AR362" s="279"/>
      <c r="AS362" s="279"/>
      <c r="AT362" s="279"/>
      <c r="AU362" s="279"/>
      <c r="AV362" s="279"/>
      <c r="AW362" s="279"/>
      <c r="AX362" s="279"/>
      <c r="AY362" s="279"/>
      <c r="AZ362" s="279"/>
      <c r="BA362" s="280"/>
      <c r="BB362" s="266"/>
      <c r="BD362" s="352"/>
      <c r="BE362" s="352"/>
      <c r="BF362" s="352"/>
      <c r="BG362" s="352"/>
      <c r="BH362" s="352"/>
      <c r="BI362" s="352"/>
      <c r="BJ362" s="352"/>
      <c r="BK362" s="352"/>
      <c r="BL362" s="352"/>
      <c r="BM362" s="352"/>
      <c r="BN362" s="352"/>
      <c r="BO362" s="352"/>
      <c r="BP362" s="352"/>
      <c r="BQ362" s="352"/>
      <c r="BR362" s="352"/>
      <c r="BS362" s="352"/>
      <c r="BT362" s="352"/>
      <c r="BU362" s="352"/>
      <c r="BV362" s="352"/>
      <c r="BW362" s="352"/>
      <c r="BX362" s="352"/>
      <c r="BY362" s="352"/>
      <c r="BZ362" s="352"/>
      <c r="CA362" s="352"/>
      <c r="CB362" s="352"/>
      <c r="CC362" s="352"/>
      <c r="CD362" s="352"/>
      <c r="CE362" s="352"/>
      <c r="CF362" s="352"/>
      <c r="CG362" s="352"/>
      <c r="CH362" s="352"/>
      <c r="CI362" s="352"/>
      <c r="CJ362" s="352"/>
      <c r="CK362" s="352"/>
      <c r="CL362" s="352"/>
      <c r="CM362" s="352"/>
      <c r="CN362" s="352"/>
      <c r="CO362" s="352"/>
      <c r="CP362" s="352"/>
      <c r="CQ362" s="352"/>
      <c r="CR362" s="352"/>
      <c r="CS362" s="352"/>
      <c r="CT362" s="352"/>
      <c r="CU362" s="352"/>
      <c r="CV362" s="352"/>
      <c r="CW362" s="352"/>
      <c r="CX362" s="352"/>
      <c r="CY362" s="352"/>
      <c r="CZ362" s="352"/>
      <c r="DA362" s="352"/>
      <c r="DC362" s="266">
        <f t="shared" si="29"/>
        <v>0</v>
      </c>
      <c r="DD362" s="302" t="str">
        <f t="shared" si="30"/>
        <v/>
      </c>
      <c r="DE362" s="328" t="str">
        <f>IF(D362&gt; 0,(COUNTIFS(FRACAS!$B$5:$B$9997, D$4, FRACAS!$D$5:$D$9997, "&lt;="&amp;D362)), "" )</f>
        <v/>
      </c>
      <c r="DF362" s="282" t="str">
        <f>IF(E362&gt; 0,(COUNTIFS(FRACAS!$B$5:$B$9997, E$4, FRACAS!$D$5:$D$9997, "&lt;="&amp;E362)), "" )</f>
        <v/>
      </c>
      <c r="DG362" s="282" t="str">
        <f>IF(F362&gt; 0,(COUNTIFS(FRACAS!$B$5:$B$9997, F$4, FRACAS!$D$5:$D$9997, "&lt;="&amp;F362)), "" )</f>
        <v/>
      </c>
      <c r="DH362" s="282" t="str">
        <f>IF(G362&gt; 0,(COUNTIFS(FRACAS!$B$5:$B$9997, G$4, FRACAS!$D$5:$D$9997, "&lt;="&amp;G362)), "" )</f>
        <v/>
      </c>
      <c r="DI362" s="282" t="str">
        <f>IF(H362&gt; 0,(COUNTIFS(FRACAS!$B$5:$B$9997, H$4, FRACAS!$D$5:$D$9997, "&lt;="&amp;H362)), "" )</f>
        <v/>
      </c>
      <c r="DJ362" s="282" t="str">
        <f>IF(I362&gt; 0,(COUNTIFS(FRACAS!$B$5:$B$9997, I$4, FRACAS!$D$5:$D$9997, "&lt;="&amp;I362)), "" )</f>
        <v/>
      </c>
      <c r="DK362" s="282" t="str">
        <f>IF(J362&gt; 0,(COUNTIFS(FRACAS!$B$5:$B$9997, J$4, FRACAS!$D$5:$D$9997, "&lt;="&amp;J362)), "" )</f>
        <v/>
      </c>
      <c r="DL362" s="282" t="str">
        <f>IF(K362&gt; 0,(COUNTIFS(FRACAS!$B$5:$B$9997, K$4, FRACAS!$D$5:$D$9997, "&lt;="&amp;K362)), "" )</f>
        <v/>
      </c>
      <c r="DM362" s="282" t="str">
        <f>IF(L362&gt; 0,(COUNTIFS(FRACAS!$B$5:$B$9997, L$4, FRACAS!$D$5:$D$9997, "&lt;="&amp;L362)), "" )</f>
        <v/>
      </c>
      <c r="DN362" s="282" t="str">
        <f>IF(M362&gt; 0,(COUNTIFS(FRACAS!$B$5:$B$9997, M$4, FRACAS!$D$5:$D$9997, "&lt;="&amp;M362)), "" )</f>
        <v/>
      </c>
      <c r="DO362" s="308"/>
      <c r="DP362" s="276"/>
      <c r="DQ362" s="276"/>
      <c r="DR362" s="276"/>
      <c r="DS362" s="276"/>
      <c r="DT362" s="276"/>
      <c r="DU362" s="276"/>
      <c r="DV362" s="276"/>
      <c r="DW362" s="276"/>
      <c r="DX362" s="276"/>
      <c r="DY362" s="276"/>
      <c r="DZ362" s="276"/>
      <c r="EA362" s="276"/>
      <c r="EB362" s="276"/>
      <c r="EC362" s="276"/>
      <c r="ED362" s="276"/>
      <c r="EE362" s="276"/>
      <c r="EF362" s="276"/>
      <c r="EG362" s="276"/>
      <c r="EH362" s="276"/>
      <c r="EI362" s="276"/>
      <c r="EJ362" s="276"/>
      <c r="EK362" s="276"/>
      <c r="EL362" s="276"/>
      <c r="EM362" s="276"/>
      <c r="EN362" s="276"/>
      <c r="EO362" s="276"/>
      <c r="EP362" s="276"/>
      <c r="EQ362" s="276"/>
      <c r="ER362" s="276"/>
      <c r="ES362" s="276"/>
      <c r="ET362" s="276"/>
      <c r="EU362" s="276"/>
      <c r="EV362" s="276"/>
      <c r="EW362" s="276"/>
      <c r="EX362" s="276"/>
      <c r="EY362" s="276"/>
      <c r="EZ362" s="276"/>
      <c r="FA362" s="276"/>
      <c r="FB362" s="277"/>
      <c r="JN362" s="310"/>
      <c r="JO362" s="309"/>
      <c r="JP362" s="309"/>
      <c r="JQ362" s="309"/>
      <c r="JR362" s="309"/>
      <c r="JS362" s="309"/>
      <c r="JT362" s="309"/>
      <c r="JU362" s="309"/>
      <c r="JV362" s="309"/>
      <c r="JW362" s="309"/>
      <c r="JX362" s="309"/>
      <c r="JY362" s="309"/>
      <c r="JZ362" s="309"/>
      <c r="KA362" s="309"/>
      <c r="KB362" s="309"/>
      <c r="KC362" s="309"/>
      <c r="KD362" s="309"/>
      <c r="KE362" s="309"/>
      <c r="KF362" s="309"/>
      <c r="KG362" s="309"/>
      <c r="KH362" s="309"/>
      <c r="KI362" s="309"/>
      <c r="KJ362" s="309"/>
      <c r="KK362" s="309"/>
      <c r="KL362" s="309"/>
      <c r="KM362" s="309"/>
      <c r="KN362" s="309"/>
      <c r="KO362" s="309"/>
      <c r="KP362" s="309"/>
      <c r="KQ362" s="309"/>
      <c r="KR362" s="309"/>
      <c r="KS362" s="309"/>
      <c r="KT362" s="309"/>
      <c r="KU362" s="309"/>
      <c r="KV362" s="309"/>
      <c r="KW362" s="309"/>
      <c r="KX362" s="309"/>
      <c r="KY362" s="309"/>
      <c r="KZ362" s="309"/>
      <c r="LA362" s="309"/>
      <c r="LC362" s="302" t="str">
        <f t="shared" si="32"/>
        <v/>
      </c>
      <c r="LD362" s="354" t="str" cm="1">
        <f t="array" ref="LD362">IFERROR(
    (((D362/FRACAS!$AY$1)*60))
    /
    (((D362/FRACAS!$AY$1)*60) + SUMPRODUCT((FRACAS!$B$5:$B$9997=D$4)*(FRACAS!$D$5:$D$9997&lt;=D362)*(IFERROR(FRACAS!$AM$5:$AM$9997,0)))
    ),"")</f>
        <v/>
      </c>
      <c r="LE362" s="354" t="str" cm="1">
        <f t="array" ref="LE362">IFERROR(
    (((E362/FRACAS!$AY$1)*60))
    /
    (((E362/FRACAS!$AY$1)*60) + SUMPRODUCT((FRACAS!$B$5:$B$9997=E$4)*(FRACAS!$D$5:$D$9997&lt;=E362)*(IFERROR(FRACAS!$AM$5:$AM$9997,0)))
    ),"")</f>
        <v/>
      </c>
      <c r="LF362" s="354" t="str" cm="1">
        <f t="array" ref="LF362">IFERROR(
    (((F362/FRACAS!$AY$1)*60))
    /
    (((F362/FRACAS!$AY$1)*60) + SUMPRODUCT((FRACAS!$B$5:$B$9997=F$4)*(FRACAS!$D$5:$D$9997&lt;=F362)*(IFERROR(FRACAS!$AM$5:$AM$9997,0)))
    ),"")</f>
        <v/>
      </c>
      <c r="LG362" s="354" t="str" cm="1">
        <f t="array" ref="LG362">IFERROR(
    (((G362/FRACAS!$AY$1)*60))
    /
    (((G362/FRACAS!$AY$1)*60) + SUMPRODUCT((FRACAS!$B$5:$B$9997=G$4)*(FRACAS!$D$5:$D$9997&lt;=G362)*(IFERROR(FRACAS!$AM$5:$AM$9997,0)))
    ),"")</f>
        <v/>
      </c>
      <c r="LH362" s="354" t="str" cm="1">
        <f t="array" ref="LH362">IFERROR(
    (((H362/FRACAS!$AY$1)*60))
    /
    (((H362/FRACAS!$AY$1)*60) + SUMPRODUCT((FRACAS!$B$5:$B$9997=H$4)*(FRACAS!$D$5:$D$9997&lt;=H362)*(IFERROR(FRACAS!$AM$5:$AM$9997,0)))
    ),"")</f>
        <v/>
      </c>
      <c r="LI362" s="354" t="str" cm="1">
        <f t="array" ref="LI362">IFERROR(
    (((I362/FRACAS!$AY$1)*60))
    /
    (((I362/FRACAS!$AY$1)*60) + SUMPRODUCT((FRACAS!$B$5:$B$9997=I$4)*(FRACAS!$D$5:$D$9997&lt;=I362)*(IFERROR(FRACAS!$AM$5:$AM$9997,0)))
    ),"")</f>
        <v/>
      </c>
      <c r="LJ362" s="354" t="str" cm="1">
        <f t="array" ref="LJ362">IFERROR(
    (((J362/FRACAS!$AY$1)*60))
    /
    (((J362/FRACAS!$AY$1)*60) + SUMPRODUCT((FRACAS!$B$5:$B$9997=J$4)*(FRACAS!$D$5:$D$9997&lt;=J362)*(IFERROR(FRACAS!$AM$5:$AM$9997,0)))
    ),"")</f>
        <v/>
      </c>
      <c r="LK362" s="354" t="str" cm="1">
        <f t="array" ref="LK362">IFERROR(
    (((K362/FRACAS!$AY$1)*60))
    /
    (((K362/FRACAS!$AY$1)*60) + SUMPRODUCT((FRACAS!$B$5:$B$9997=K$4)*(FRACAS!$D$5:$D$9997&lt;=K362)*(IFERROR(FRACAS!$AM$5:$AM$9997,0)))
    ),"")</f>
        <v/>
      </c>
      <c r="LL362" s="354" t="str" cm="1">
        <f t="array" ref="LL362">IFERROR(
    (((L362/FRACAS!$AY$1)*60))
    /
    (((L362/FRACAS!$AY$1)*60) + SUMPRODUCT((FRACAS!$B$5:$B$9997=L$4)*(FRACAS!$D$5:$D$9997&lt;=L362)*(IFERROR(FRACAS!$AM$5:$AM$9997,0)))
    ),"")</f>
        <v/>
      </c>
      <c r="LM362" s="354" t="str" cm="1">
        <f t="array" ref="LM362">IFERROR(
    (((M362/FRACAS!$AY$1)*60))
    /
    (((M362/FRACAS!$AY$1)*60) + SUMPRODUCT((FRACAS!$B$5:$B$9997=M$4)*(FRACAS!$D$5:$D$9997&lt;=M362)*(IFERROR(FRACAS!$AM$5:$AM$9997,0)))
    ),"")</f>
        <v/>
      </c>
      <c r="LN362" s="308"/>
      <c r="LO362" s="276"/>
      <c r="LP362" s="276"/>
      <c r="LQ362" s="276"/>
      <c r="LR362" s="276"/>
      <c r="LS362" s="276"/>
      <c r="LT362" s="276"/>
      <c r="LU362" s="276"/>
      <c r="LV362" s="276"/>
      <c r="LW362" s="276"/>
      <c r="LX362" s="276"/>
      <c r="LY362" s="276"/>
      <c r="LZ362" s="276"/>
      <c r="MA362" s="276"/>
      <c r="MB362" s="276"/>
      <c r="MC362" s="276"/>
      <c r="MD362" s="276"/>
      <c r="ME362" s="276"/>
      <c r="MF362" s="276"/>
      <c r="MG362" s="276"/>
      <c r="MH362" s="276"/>
      <c r="MI362" s="276"/>
      <c r="MJ362" s="276"/>
      <c r="MK362" s="276"/>
      <c r="ML362" s="276"/>
      <c r="MM362" s="276"/>
      <c r="MN362" s="276"/>
      <c r="MO362" s="276"/>
      <c r="MP362" s="276"/>
      <c r="MQ362" s="276"/>
      <c r="MR362" s="276"/>
      <c r="MS362" s="276"/>
      <c r="MT362" s="276"/>
      <c r="MU362" s="276"/>
      <c r="MV362" s="276"/>
      <c r="MW362" s="276"/>
      <c r="MX362" s="276"/>
      <c r="MY362" s="276"/>
      <c r="MZ362" s="276"/>
      <c r="NA362" s="277"/>
      <c r="ND362" s="345">
        <f t="shared" si="33"/>
        <v>0</v>
      </c>
      <c r="NE362" s="346" t="str">
        <f t="shared" si="31"/>
        <v/>
      </c>
      <c r="NF362" s="347" t="str" cm="1">
        <f t="array" ref="NF362">IF($ND362=0,"",(IFERROR( (IFERROR($ND362/FRACAS!$AY$1*60,0) - SUMPRODUCT( (FRACAS!$K$5:$K$9999=NF$2) * IFERROR(FRACAS!$AN$5:$AN$9999,0) ) ) / IFERROR($ND362/FRACAS!$AY$1*60,0), 1 )))</f>
        <v/>
      </c>
      <c r="NG362" s="347" t="str" cm="1">
        <f t="array" ref="NG362">IF($ND362=0,"",(IFERROR( (IFERROR($ND362/FRACAS!$AY$1*60,0) - SUMPRODUCT( (FRACAS!$K$5:$K$9999=NG$2) * IFERROR(FRACAS!$AN$5:$AN$9999,0) ) ) / IFERROR($ND362/FRACAS!$AY$1*60,0), 1 )))</f>
        <v/>
      </c>
      <c r="NH362" s="347" t="str" cm="1">
        <f t="array" ref="NH362">IF($ND362=0,"",(IFERROR( (IFERROR($ND362/FRACAS!$AY$1*60,0) - SUMPRODUCT( (FRACAS!$K$5:$K$9999=NH$2) * IFERROR(FRACAS!$AN$5:$AN$9999,0) ) ) / IFERROR($ND362/FRACAS!$AY$1*60,0), 1 )))</f>
        <v/>
      </c>
      <c r="NI362" s="347" t="str" cm="1">
        <f t="array" ref="NI362">IF($ND362=0,"",(IFERROR( (IFERROR($ND362/FRACAS!$AY$1*60,0) - SUMPRODUCT( (FRACAS!$K$5:$K$9999=NI$2) * IFERROR(FRACAS!$AN$5:$AN$9999,0) ) ) / IFERROR($ND362/FRACAS!$AY$1*60,0), 1 )))</f>
        <v/>
      </c>
      <c r="NJ362" s="347" t="str" cm="1">
        <f t="array" ref="NJ362">IF($ND362=0,"",(IFERROR( (IFERROR($ND362/FRACAS!$AY$1*60,0) - SUMPRODUCT( (FRACAS!$K$5:$K$9999=NJ$2) * IFERROR(FRACAS!$AN$5:$AN$9999,0) ) ) / IFERROR($ND362/FRACAS!$AY$1*60,0), 1 )))</f>
        <v/>
      </c>
      <c r="NK362" s="347" t="str" cm="1">
        <f t="array" ref="NK362">IF($ND362=0,"",(IFERROR( (IFERROR($ND362/FRACAS!$AY$1*60,0) - SUMPRODUCT( (FRACAS!$K$5:$K$9999=NK$2) * IFERROR(FRACAS!$AN$5:$AN$9999,0) ) ) / IFERROR($ND362/FRACAS!$AY$1*60,0), 1 )))</f>
        <v/>
      </c>
      <c r="NL362" s="347" t="str" cm="1">
        <f t="array" ref="NL362">IF($ND362=0,"",(IFERROR( (IFERROR($ND362/FRACAS!$AY$1*60,0) - SUMPRODUCT( (FRACAS!$K$5:$K$9999=NL$2) * IFERROR(FRACAS!$AN$5:$AN$9999,0) ) ) / IFERROR($ND362/FRACAS!$AY$1*60,0), 1 )))</f>
        <v/>
      </c>
      <c r="NM362" s="347" t="str" cm="1">
        <f t="array" ref="NM362">IF($ND362=0,"",(IFERROR( (IFERROR($ND362/FRACAS!$AY$1*60,0) - SUMPRODUCT( (FRACAS!$K$5:$K$9999=NM$2) * IFERROR(FRACAS!$AN$5:$AN$9999,0) ) ) / IFERROR($ND362/FRACAS!$AY$1*60,0), 1 )))</f>
        <v/>
      </c>
      <c r="NN362" s="347" t="str" cm="1">
        <f t="array" ref="NN362">IF($ND362=0,"",(IFERROR( (IFERROR($ND362/FRACAS!$AY$1*60,0) - SUMPRODUCT( (FRACAS!$K$5:$K$9999=NN$2) * IFERROR(FRACAS!$AN$5:$AN$9999,0) ) ) / IFERROR($ND362/FRACAS!$AY$1*60,0), 1 )))</f>
        <v/>
      </c>
      <c r="NO362" s="347" t="str" cm="1">
        <f t="array" ref="NO362">IF($ND362=0,"",(IFERROR( (IFERROR($ND362/FRACAS!$AY$1*60,0) - SUMPRODUCT( (FRACAS!$K$5:$K$9999=NO$2) * IFERROR(FRACAS!$AN$5:$AN$9999,0) ) ) / IFERROR($ND362/FRACAS!$AY$1*60,0), 1 )))</f>
        <v/>
      </c>
      <c r="NP362" s="347" t="str" cm="1">
        <f t="array" ref="NP362">IF($ND362=0,"",(IFERROR( (IFERROR($ND362/FRACAS!$AY$1*60,0) - SUMPRODUCT( (FRACAS!$K$5:$K$9999=NP$2) * IFERROR(FRACAS!$AN$5:$AN$9999,0) ) ) / IFERROR($ND362/FRACAS!$AY$1*60,0), 1 )))</f>
        <v/>
      </c>
      <c r="NQ362" s="347" t="str" cm="1">
        <f t="array" ref="NQ362">IF($ND362=0,"",(IFERROR( (IFERROR($ND362/FRACAS!$AY$1*60,0) - SUMPRODUCT( (FRACAS!$K$5:$K$9999=NQ$2) * IFERROR(FRACAS!$AN$5:$AN$9999,0) ) ) / IFERROR($ND362/FRACAS!$AY$1*60,0), 1 )))</f>
        <v/>
      </c>
      <c r="NR362" s="347" t="str" cm="1">
        <f t="array" ref="NR362">IF($ND362=0,"",(IFERROR( (IFERROR($ND362/FRACAS!$AY$1*60,0) - SUMPRODUCT( (FRACAS!$K$5:$K$9999=NR$2) * IFERROR(FRACAS!$AN$5:$AN$9999,0) ) ) / IFERROR($ND362/FRACAS!$AY$1*60,0), 1 )))</f>
        <v/>
      </c>
      <c r="NS362" s="347" t="str" cm="1">
        <f t="array" ref="NS362">IF($ND362=0,"",(IFERROR( (IFERROR($ND362/FRACAS!$AY$1*60,0) - SUMPRODUCT( (FRACAS!$K$5:$K$9999=NS$2) * IFERROR(FRACAS!$AN$5:$AN$9999,0) ) ) / IFERROR($ND362/FRACAS!$AY$1*60,0), 1 )))</f>
        <v/>
      </c>
      <c r="NT362" s="347" t="str" cm="1">
        <f t="array" ref="NT362">IF($ND362=0,"",(IFERROR( (IFERROR($ND362/FRACAS!$AY$1*60,0) - SUMPRODUCT( (FRACAS!$K$5:$K$9999=NT$2) * IFERROR(FRACAS!$AN$5:$AN$9999,0) ) ) / IFERROR($ND362/FRACAS!$AY$1*60,0), 1 )))</f>
        <v/>
      </c>
      <c r="NU362" s="347" t="str" cm="1">
        <f t="array" ref="NU362">IF($ND362=0,"",(IFERROR( (IFERROR($ND362/FRACAS!$AY$1*60,0) - SUMPRODUCT( (FRACAS!$K$5:$K$9999=NU$2) * IFERROR(FRACAS!$AN$5:$AN$9999,0) ) ) / IFERROR($ND362/FRACAS!$AY$1*60,0), 1 )))</f>
        <v/>
      </c>
      <c r="NV362" s="347" t="str" cm="1">
        <f t="array" ref="NV362">IF($ND362=0,"",(IFERROR( (IFERROR($ND362/FRACAS!$AY$1*60,0) - SUMPRODUCT( (FRACAS!$K$5:$K$9999=NV$2) * IFERROR(FRACAS!$AN$5:$AN$9999,0) ) ) / IFERROR($ND362/FRACAS!$AY$1*60,0), 1 )))</f>
        <v/>
      </c>
      <c r="NW362" s="347" t="str" cm="1">
        <f t="array" ref="NW362">IF($ND362=0,"",(IFERROR( (IFERROR($ND362/FRACAS!$AY$1*60,0) - SUMPRODUCT( (FRACAS!$K$5:$K$9999=NW$2) * IFERROR(FRACAS!$AN$5:$AN$9999,0) ) ) / IFERROR($ND362/FRACAS!$AY$1*60,0), 1 )))</f>
        <v/>
      </c>
      <c r="NX362" s="347" t="str" cm="1">
        <f t="array" ref="NX362">IF($ND362=0,"",(IFERROR( (IFERROR($ND362/FRACAS!$AY$1*60,0) - SUMPRODUCT( (FRACAS!$K$5:$K$9999=NX$2) * IFERROR(FRACAS!$AN$5:$AN$9999,0) ) ) / IFERROR($ND362/FRACAS!$AY$1*60,0), 1 )))</f>
        <v/>
      </c>
      <c r="NY362" s="347" t="str" cm="1">
        <f t="array" ref="NY362">IF($ND362=0,"",(IFERROR( (IFERROR($ND362/FRACAS!$AY$1*60,0) - SUMPRODUCT( (FRACAS!$K$5:$K$9999=NY$2) * IFERROR(FRACAS!$AN$5:$AN$9999,0) ) ) / IFERROR($ND362/FRACAS!$AY$1*60,0), 1 )))</f>
        <v/>
      </c>
      <c r="NZ362" s="347" t="str" cm="1">
        <f t="array" ref="NZ362">IF($ND362=0,"",(IFERROR( (IFERROR($ND362/FRACAS!$AY$1*60,0) - SUMPRODUCT( (FRACAS!$K$5:$K$9999=NZ$2) * IFERROR(FRACAS!$AN$5:$AN$9999,0) ) ) / IFERROR($ND362/FRACAS!$AY$1*60,0), 1 )))</f>
        <v/>
      </c>
      <c r="OA362" s="347" t="str" cm="1">
        <f t="array" ref="OA362">IF($ND362=0,"",(IFERROR( (IFERROR($ND362/FRACAS!$AY$1*60,0) - SUMPRODUCT( (FRACAS!$K$5:$K$9999=OA$2) * IFERROR(FRACAS!$AN$5:$AN$9999,0) ) ) / IFERROR($ND362/FRACAS!$AY$1*60,0), 1 )))</f>
        <v/>
      </c>
      <c r="OB362" s="347" t="str" cm="1">
        <f t="array" ref="OB362">IF($ND362=0,"",(IFERROR( (IFERROR($ND362/FRACAS!$AY$1*60,0) - SUMPRODUCT( (FRACAS!$K$5:$K$9999=OB$2) * IFERROR(FRACAS!$AN$5:$AN$9999,0) ) ) / IFERROR($ND362/FRACAS!$AY$1*60,0), 1 )))</f>
        <v/>
      </c>
      <c r="OC362" s="347" t="str" cm="1">
        <f t="array" ref="OC362">IF($ND362=0,"",(IFERROR( (IFERROR($ND362/FRACAS!$AY$1*60,0) - SUMPRODUCT( (FRACAS!$K$5:$K$9999=OC$2) * IFERROR(FRACAS!$AN$5:$AN$9999,0) ) ) / IFERROR($ND362/FRACAS!$AY$1*60,0), 1 )))</f>
        <v/>
      </c>
      <c r="OD362" s="347" t="str" cm="1">
        <f t="array" ref="OD362">IF($ND362=0,"",(IFERROR( (IFERROR($ND362/FRACAS!$AY$1*60,0) - SUMPRODUCT( (FRACAS!$K$5:$K$9999=OD$2) * IFERROR(FRACAS!$AN$5:$AN$9999,0) ) ) / IFERROR($ND362/FRACAS!$AY$1*60,0), 1 )))</f>
        <v/>
      </c>
      <c r="OE362" s="347" t="str" cm="1">
        <f t="array" ref="OE362">IF($ND362=0,"",(IFERROR( (IFERROR($ND362/FRACAS!$AY$1*60,0) - SUMPRODUCT( (FRACAS!$K$5:$K$9999=OE$2) * IFERROR(FRACAS!$AN$5:$AN$9999,0) ) ) / IFERROR($ND362/FRACAS!$AY$1*60,0), 1 )))</f>
        <v/>
      </c>
      <c r="OF362" s="347" t="str" cm="1">
        <f t="array" ref="OF362">IF($ND362=0,"",(IFERROR( (IFERROR($ND362/FRACAS!$AY$1*60,0) - SUMPRODUCT( (FRACAS!$K$5:$K$9999=OF$2) * IFERROR(FRACAS!$AN$5:$AN$9999,0) ) ) / IFERROR($ND362/FRACAS!$AY$1*60,0), 1 )))</f>
        <v/>
      </c>
      <c r="OG362" s="347" t="str" cm="1">
        <f t="array" ref="OG362">IF($ND362=0,"",(IFERROR( (IFERROR($ND362/FRACAS!$AY$1*60,0) - SUMPRODUCT( (FRACAS!$K$5:$K$9999=OG$2) * IFERROR(FRACAS!$AN$5:$AN$9999,0) ) ) / IFERROR($ND362/FRACAS!$AY$1*60,0), 1 )))</f>
        <v/>
      </c>
      <c r="OH362" s="347" t="str" cm="1">
        <f t="array" ref="OH362">IF($ND362=0,"",(IFERROR( (IFERROR($ND362/FRACAS!$AY$1*60,0) - SUMPRODUCT( (FRACAS!$K$5:$K$9999=OH$2) * IFERROR(FRACAS!$AN$5:$AN$9999,0) ) ) / IFERROR($ND362/FRACAS!$AY$1*60,0), 1 )))</f>
        <v/>
      </c>
      <c r="OI362" s="347" t="str" cm="1">
        <f t="array" ref="OI362">IF($ND362=0,"",(IFERROR( (IFERROR($ND362/FRACAS!$AY$1*60,0) - SUMPRODUCT( (FRACAS!$K$5:$K$9999=OI$2) * IFERROR(FRACAS!$AN$5:$AN$9999,0) ) ) / IFERROR($ND362/FRACAS!$AY$1*60,0), 1 )))</f>
        <v/>
      </c>
      <c r="OJ362" s="347" t="str" cm="1">
        <f t="array" ref="OJ362">IF($ND362=0,"",(IFERROR( (IFERROR($ND362/FRACAS!$AY$1*60,0) - SUMPRODUCT( (FRACAS!$K$5:$K$9999=OJ$2) * IFERROR(FRACAS!$AN$5:$AN$9999,0) ) ) / IFERROR($ND362/FRACAS!$AY$1*60,0), 1 )))</f>
        <v/>
      </c>
      <c r="OK362" s="347" t="str" cm="1">
        <f t="array" ref="OK362">IF($ND362=0,"",(IFERROR( (IFERROR($ND362/FRACAS!$AY$1*60,0) - SUMPRODUCT( (FRACAS!$K$5:$K$9999=OK$2) * IFERROR(FRACAS!$AN$5:$AN$9999,0) ) ) / IFERROR($ND362/FRACAS!$AY$1*60,0), 1 )))</f>
        <v/>
      </c>
      <c r="OL362" s="347" t="str" cm="1">
        <f t="array" ref="OL362">IF($ND362=0,"",(IFERROR( (IFERROR($ND362/FRACAS!$AY$1*60,0) - SUMPRODUCT( (FRACAS!$K$5:$K$9999=OL$2) * IFERROR(FRACAS!$AN$5:$AN$9999,0) ) ) / IFERROR($ND362/FRACAS!$AY$1*60,0), 1 )))</f>
        <v/>
      </c>
      <c r="OM362" s="347" t="str" cm="1">
        <f t="array" ref="OM362">IF($ND362=0,"",(IFERROR( (IFERROR($ND362/FRACAS!$AY$1*60,0) - SUMPRODUCT( (FRACAS!$K$5:$K$9999=OM$2) * IFERROR(FRACAS!$AN$5:$AN$9999,0) ) ) / IFERROR($ND362/FRACAS!$AY$1*60,0), 1 )))</f>
        <v/>
      </c>
      <c r="ON362" s="347" t="str" cm="1">
        <f t="array" ref="ON362">IF($ND362=0,"",(IFERROR( (IFERROR($ND362/FRACAS!$AY$1*60,0) - SUMPRODUCT( (FRACAS!$K$5:$K$9999=ON$2) * IFERROR(FRACAS!$AN$5:$AN$9999,0) ) ) / IFERROR($ND362/FRACAS!$AY$1*60,0), 1 )))</f>
        <v/>
      </c>
    </row>
    <row r="363" spans="2:404" ht="15" customHeight="1">
      <c r="B363" s="301" t="s">
        <v>261</v>
      </c>
      <c r="C363" s="302">
        <v>47767</v>
      </c>
      <c r="D363" s="279"/>
      <c r="E363" s="279"/>
      <c r="F363" s="279"/>
      <c r="G363" s="279"/>
      <c r="H363" s="279"/>
      <c r="I363" s="279"/>
      <c r="J363" s="279"/>
      <c r="K363" s="279"/>
      <c r="L363" s="279"/>
      <c r="M363" s="280"/>
      <c r="N363" s="305"/>
      <c r="O363" s="279"/>
      <c r="P363" s="279"/>
      <c r="Q363" s="279"/>
      <c r="R363" s="279"/>
      <c r="S363" s="279"/>
      <c r="T363" s="279"/>
      <c r="U363" s="279"/>
      <c r="V363" s="279"/>
      <c r="W363" s="279"/>
      <c r="X363" s="279"/>
      <c r="Y363" s="279"/>
      <c r="Z363" s="279"/>
      <c r="AA363" s="279"/>
      <c r="AB363" s="279"/>
      <c r="AC363" s="279"/>
      <c r="AD363" s="279"/>
      <c r="AE363" s="279"/>
      <c r="AF363" s="279"/>
      <c r="AG363" s="279"/>
      <c r="AH363" s="279"/>
      <c r="AI363" s="279"/>
      <c r="AJ363" s="279"/>
      <c r="AK363" s="279"/>
      <c r="AL363" s="279"/>
      <c r="AM363" s="279"/>
      <c r="AN363" s="279"/>
      <c r="AO363" s="279"/>
      <c r="AP363" s="279"/>
      <c r="AQ363" s="279"/>
      <c r="AR363" s="279"/>
      <c r="AS363" s="279"/>
      <c r="AT363" s="279"/>
      <c r="AU363" s="279"/>
      <c r="AV363" s="279"/>
      <c r="AW363" s="279"/>
      <c r="AX363" s="279"/>
      <c r="AY363" s="279"/>
      <c r="AZ363" s="279"/>
      <c r="BA363" s="280"/>
      <c r="BB363" s="266"/>
      <c r="BD363" s="352"/>
      <c r="BE363" s="352"/>
      <c r="BF363" s="352"/>
      <c r="BG363" s="352"/>
      <c r="BH363" s="352"/>
      <c r="BI363" s="352"/>
      <c r="BJ363" s="352"/>
      <c r="BK363" s="352"/>
      <c r="BL363" s="352"/>
      <c r="BM363" s="352"/>
      <c r="BN363" s="352"/>
      <c r="BO363" s="352"/>
      <c r="BP363" s="352"/>
      <c r="BQ363" s="352"/>
      <c r="BR363" s="352"/>
      <c r="BS363" s="352"/>
      <c r="BT363" s="352"/>
      <c r="BU363" s="352"/>
      <c r="BV363" s="352"/>
      <c r="BW363" s="352"/>
      <c r="BX363" s="352"/>
      <c r="BY363" s="352"/>
      <c r="BZ363" s="352"/>
      <c r="CA363" s="352"/>
      <c r="CB363" s="352"/>
      <c r="CC363" s="352"/>
      <c r="CD363" s="352"/>
      <c r="CE363" s="352"/>
      <c r="CF363" s="352"/>
      <c r="CG363" s="352"/>
      <c r="CH363" s="352"/>
      <c r="CI363" s="352"/>
      <c r="CJ363" s="352"/>
      <c r="CK363" s="352"/>
      <c r="CL363" s="352"/>
      <c r="CM363" s="352"/>
      <c r="CN363" s="352"/>
      <c r="CO363" s="352"/>
      <c r="CP363" s="352"/>
      <c r="CQ363" s="352"/>
      <c r="CR363" s="352"/>
      <c r="CS363" s="352"/>
      <c r="CT363" s="352"/>
      <c r="CU363" s="352"/>
      <c r="CV363" s="352"/>
      <c r="CW363" s="352"/>
      <c r="CX363" s="352"/>
      <c r="CY363" s="352"/>
      <c r="CZ363" s="352"/>
      <c r="DA363" s="352"/>
      <c r="DC363" s="266">
        <f t="shared" si="29"/>
        <v>0</v>
      </c>
      <c r="DD363" s="302" t="str">
        <f t="shared" si="30"/>
        <v/>
      </c>
      <c r="DE363" s="328" t="str">
        <f>IF(D363&gt; 0,(COUNTIFS(FRACAS!$B$5:$B$9997, D$4, FRACAS!$D$5:$D$9997, "&lt;="&amp;D363)), "" )</f>
        <v/>
      </c>
      <c r="DF363" s="282" t="str">
        <f>IF(E363&gt; 0,(COUNTIFS(FRACAS!$B$5:$B$9997, E$4, FRACAS!$D$5:$D$9997, "&lt;="&amp;E363)), "" )</f>
        <v/>
      </c>
      <c r="DG363" s="282" t="str">
        <f>IF(F363&gt; 0,(COUNTIFS(FRACAS!$B$5:$B$9997, F$4, FRACAS!$D$5:$D$9997, "&lt;="&amp;F363)), "" )</f>
        <v/>
      </c>
      <c r="DH363" s="282" t="str">
        <f>IF(G363&gt; 0,(COUNTIFS(FRACAS!$B$5:$B$9997, G$4, FRACAS!$D$5:$D$9997, "&lt;="&amp;G363)), "" )</f>
        <v/>
      </c>
      <c r="DI363" s="282" t="str">
        <f>IF(H363&gt; 0,(COUNTIFS(FRACAS!$B$5:$B$9997, H$4, FRACAS!$D$5:$D$9997, "&lt;="&amp;H363)), "" )</f>
        <v/>
      </c>
      <c r="DJ363" s="282" t="str">
        <f>IF(I363&gt; 0,(COUNTIFS(FRACAS!$B$5:$B$9997, I$4, FRACAS!$D$5:$D$9997, "&lt;="&amp;I363)), "" )</f>
        <v/>
      </c>
      <c r="DK363" s="282" t="str">
        <f>IF(J363&gt; 0,(COUNTIFS(FRACAS!$B$5:$B$9997, J$4, FRACAS!$D$5:$D$9997, "&lt;="&amp;J363)), "" )</f>
        <v/>
      </c>
      <c r="DL363" s="282" t="str">
        <f>IF(K363&gt; 0,(COUNTIFS(FRACAS!$B$5:$B$9997, K$4, FRACAS!$D$5:$D$9997, "&lt;="&amp;K363)), "" )</f>
        <v/>
      </c>
      <c r="DM363" s="282" t="str">
        <f>IF(L363&gt; 0,(COUNTIFS(FRACAS!$B$5:$B$9997, L$4, FRACAS!$D$5:$D$9997, "&lt;="&amp;L363)), "" )</f>
        <v/>
      </c>
      <c r="DN363" s="282" t="str">
        <f>IF(M363&gt; 0,(COUNTIFS(FRACAS!$B$5:$B$9997, M$4, FRACAS!$D$5:$D$9997, "&lt;="&amp;M363)), "" )</f>
        <v/>
      </c>
      <c r="DO363" s="308"/>
      <c r="DP363" s="276"/>
      <c r="DQ363" s="276"/>
      <c r="DR363" s="276"/>
      <c r="DS363" s="276"/>
      <c r="DT363" s="276"/>
      <c r="DU363" s="276"/>
      <c r="DV363" s="276"/>
      <c r="DW363" s="276"/>
      <c r="DX363" s="276"/>
      <c r="DY363" s="276"/>
      <c r="DZ363" s="276"/>
      <c r="EA363" s="276"/>
      <c r="EB363" s="276"/>
      <c r="EC363" s="276"/>
      <c r="ED363" s="276"/>
      <c r="EE363" s="276"/>
      <c r="EF363" s="276"/>
      <c r="EG363" s="276"/>
      <c r="EH363" s="276"/>
      <c r="EI363" s="276"/>
      <c r="EJ363" s="276"/>
      <c r="EK363" s="276"/>
      <c r="EL363" s="276"/>
      <c r="EM363" s="276"/>
      <c r="EN363" s="276"/>
      <c r="EO363" s="276"/>
      <c r="EP363" s="276"/>
      <c r="EQ363" s="276"/>
      <c r="ER363" s="276"/>
      <c r="ES363" s="276"/>
      <c r="ET363" s="276"/>
      <c r="EU363" s="276"/>
      <c r="EV363" s="276"/>
      <c r="EW363" s="276"/>
      <c r="EX363" s="276"/>
      <c r="EY363" s="276"/>
      <c r="EZ363" s="276"/>
      <c r="FA363" s="276"/>
      <c r="FB363" s="277"/>
      <c r="JN363" s="310"/>
      <c r="JO363" s="309"/>
      <c r="JP363" s="309"/>
      <c r="JQ363" s="309"/>
      <c r="JR363" s="309"/>
      <c r="JS363" s="309"/>
      <c r="JT363" s="309"/>
      <c r="JU363" s="309"/>
      <c r="JV363" s="309"/>
      <c r="JW363" s="309"/>
      <c r="JX363" s="309"/>
      <c r="JY363" s="309"/>
      <c r="JZ363" s="309"/>
      <c r="KA363" s="309"/>
      <c r="KB363" s="309"/>
      <c r="KC363" s="309"/>
      <c r="KD363" s="309"/>
      <c r="KE363" s="309"/>
      <c r="KF363" s="309"/>
      <c r="KG363" s="309"/>
      <c r="KH363" s="309"/>
      <c r="KI363" s="309"/>
      <c r="KJ363" s="309"/>
      <c r="KK363" s="309"/>
      <c r="KL363" s="309"/>
      <c r="KM363" s="309"/>
      <c r="KN363" s="309"/>
      <c r="KO363" s="309"/>
      <c r="KP363" s="309"/>
      <c r="KQ363" s="309"/>
      <c r="KR363" s="309"/>
      <c r="KS363" s="309"/>
      <c r="KT363" s="309"/>
      <c r="KU363" s="309"/>
      <c r="KV363" s="309"/>
      <c r="KW363" s="309"/>
      <c r="KX363" s="309"/>
      <c r="KY363" s="309"/>
      <c r="KZ363" s="309"/>
      <c r="LA363" s="309"/>
      <c r="LC363" s="302" t="str">
        <f t="shared" si="32"/>
        <v/>
      </c>
      <c r="LD363" s="354" t="str" cm="1">
        <f t="array" ref="LD363">IFERROR(
    (((D363/FRACAS!$AY$1)*60))
    /
    (((D363/FRACAS!$AY$1)*60) + SUMPRODUCT((FRACAS!$B$5:$B$9997=D$4)*(FRACAS!$D$5:$D$9997&lt;=D363)*(IFERROR(FRACAS!$AM$5:$AM$9997,0)))
    ),"")</f>
        <v/>
      </c>
      <c r="LE363" s="354" t="str" cm="1">
        <f t="array" ref="LE363">IFERROR(
    (((E363/FRACAS!$AY$1)*60))
    /
    (((E363/FRACAS!$AY$1)*60) + SUMPRODUCT((FRACAS!$B$5:$B$9997=E$4)*(FRACAS!$D$5:$D$9997&lt;=E363)*(IFERROR(FRACAS!$AM$5:$AM$9997,0)))
    ),"")</f>
        <v/>
      </c>
      <c r="LF363" s="354" t="str" cm="1">
        <f t="array" ref="LF363">IFERROR(
    (((F363/FRACAS!$AY$1)*60))
    /
    (((F363/FRACAS!$AY$1)*60) + SUMPRODUCT((FRACAS!$B$5:$B$9997=F$4)*(FRACAS!$D$5:$D$9997&lt;=F363)*(IFERROR(FRACAS!$AM$5:$AM$9997,0)))
    ),"")</f>
        <v/>
      </c>
      <c r="LG363" s="354" t="str" cm="1">
        <f t="array" ref="LG363">IFERROR(
    (((G363/FRACAS!$AY$1)*60))
    /
    (((G363/FRACAS!$AY$1)*60) + SUMPRODUCT((FRACAS!$B$5:$B$9997=G$4)*(FRACAS!$D$5:$D$9997&lt;=G363)*(IFERROR(FRACAS!$AM$5:$AM$9997,0)))
    ),"")</f>
        <v/>
      </c>
      <c r="LH363" s="354" t="str" cm="1">
        <f t="array" ref="LH363">IFERROR(
    (((H363/FRACAS!$AY$1)*60))
    /
    (((H363/FRACAS!$AY$1)*60) + SUMPRODUCT((FRACAS!$B$5:$B$9997=H$4)*(FRACAS!$D$5:$D$9997&lt;=H363)*(IFERROR(FRACAS!$AM$5:$AM$9997,0)))
    ),"")</f>
        <v/>
      </c>
      <c r="LI363" s="354" t="str" cm="1">
        <f t="array" ref="LI363">IFERROR(
    (((I363/FRACAS!$AY$1)*60))
    /
    (((I363/FRACAS!$AY$1)*60) + SUMPRODUCT((FRACAS!$B$5:$B$9997=I$4)*(FRACAS!$D$5:$D$9997&lt;=I363)*(IFERROR(FRACAS!$AM$5:$AM$9997,0)))
    ),"")</f>
        <v/>
      </c>
      <c r="LJ363" s="354" t="str" cm="1">
        <f t="array" ref="LJ363">IFERROR(
    (((J363/FRACAS!$AY$1)*60))
    /
    (((J363/FRACAS!$AY$1)*60) + SUMPRODUCT((FRACAS!$B$5:$B$9997=J$4)*(FRACAS!$D$5:$D$9997&lt;=J363)*(IFERROR(FRACAS!$AM$5:$AM$9997,0)))
    ),"")</f>
        <v/>
      </c>
      <c r="LK363" s="354" t="str" cm="1">
        <f t="array" ref="LK363">IFERROR(
    (((K363/FRACAS!$AY$1)*60))
    /
    (((K363/FRACAS!$AY$1)*60) + SUMPRODUCT((FRACAS!$B$5:$B$9997=K$4)*(FRACAS!$D$5:$D$9997&lt;=K363)*(IFERROR(FRACAS!$AM$5:$AM$9997,0)))
    ),"")</f>
        <v/>
      </c>
      <c r="LL363" s="354" t="str" cm="1">
        <f t="array" ref="LL363">IFERROR(
    (((L363/FRACAS!$AY$1)*60))
    /
    (((L363/FRACAS!$AY$1)*60) + SUMPRODUCT((FRACAS!$B$5:$B$9997=L$4)*(FRACAS!$D$5:$D$9997&lt;=L363)*(IFERROR(FRACAS!$AM$5:$AM$9997,0)))
    ),"")</f>
        <v/>
      </c>
      <c r="LM363" s="354" t="str" cm="1">
        <f t="array" ref="LM363">IFERROR(
    (((M363/FRACAS!$AY$1)*60))
    /
    (((M363/FRACAS!$AY$1)*60) + SUMPRODUCT((FRACAS!$B$5:$B$9997=M$4)*(FRACAS!$D$5:$D$9997&lt;=M363)*(IFERROR(FRACAS!$AM$5:$AM$9997,0)))
    ),"")</f>
        <v/>
      </c>
      <c r="LN363" s="308"/>
      <c r="LO363" s="276"/>
      <c r="LP363" s="276"/>
      <c r="LQ363" s="276"/>
      <c r="LR363" s="276"/>
      <c r="LS363" s="276"/>
      <c r="LT363" s="276"/>
      <c r="LU363" s="276"/>
      <c r="LV363" s="276"/>
      <c r="LW363" s="276"/>
      <c r="LX363" s="276"/>
      <c r="LY363" s="276"/>
      <c r="LZ363" s="276"/>
      <c r="MA363" s="276"/>
      <c r="MB363" s="276"/>
      <c r="MC363" s="276"/>
      <c r="MD363" s="276"/>
      <c r="ME363" s="276"/>
      <c r="MF363" s="276"/>
      <c r="MG363" s="276"/>
      <c r="MH363" s="276"/>
      <c r="MI363" s="276"/>
      <c r="MJ363" s="276"/>
      <c r="MK363" s="276"/>
      <c r="ML363" s="276"/>
      <c r="MM363" s="276"/>
      <c r="MN363" s="276"/>
      <c r="MO363" s="276"/>
      <c r="MP363" s="276"/>
      <c r="MQ363" s="276"/>
      <c r="MR363" s="276"/>
      <c r="MS363" s="276"/>
      <c r="MT363" s="276"/>
      <c r="MU363" s="276"/>
      <c r="MV363" s="276"/>
      <c r="MW363" s="276"/>
      <c r="MX363" s="276"/>
      <c r="MY363" s="276"/>
      <c r="MZ363" s="276"/>
      <c r="NA363" s="277"/>
      <c r="ND363" s="345">
        <f t="shared" si="33"/>
        <v>0</v>
      </c>
      <c r="NE363" s="346" t="str">
        <f t="shared" si="31"/>
        <v/>
      </c>
      <c r="NF363" s="347" t="str" cm="1">
        <f t="array" ref="NF363">IF($ND363=0,"",(IFERROR( (IFERROR($ND363/FRACAS!$AY$1*60,0) - SUMPRODUCT( (FRACAS!$K$5:$K$9999=NF$2) * IFERROR(FRACAS!$AN$5:$AN$9999,0) ) ) / IFERROR($ND363/FRACAS!$AY$1*60,0), 1 )))</f>
        <v/>
      </c>
      <c r="NG363" s="347" t="str" cm="1">
        <f t="array" ref="NG363">IF($ND363=0,"",(IFERROR( (IFERROR($ND363/FRACAS!$AY$1*60,0) - SUMPRODUCT( (FRACAS!$K$5:$K$9999=NG$2) * IFERROR(FRACAS!$AN$5:$AN$9999,0) ) ) / IFERROR($ND363/FRACAS!$AY$1*60,0), 1 )))</f>
        <v/>
      </c>
      <c r="NH363" s="347" t="str" cm="1">
        <f t="array" ref="NH363">IF($ND363=0,"",(IFERROR( (IFERROR($ND363/FRACAS!$AY$1*60,0) - SUMPRODUCT( (FRACAS!$K$5:$K$9999=NH$2) * IFERROR(FRACAS!$AN$5:$AN$9999,0) ) ) / IFERROR($ND363/FRACAS!$AY$1*60,0), 1 )))</f>
        <v/>
      </c>
      <c r="NI363" s="347" t="str" cm="1">
        <f t="array" ref="NI363">IF($ND363=0,"",(IFERROR( (IFERROR($ND363/FRACAS!$AY$1*60,0) - SUMPRODUCT( (FRACAS!$K$5:$K$9999=NI$2) * IFERROR(FRACAS!$AN$5:$AN$9999,0) ) ) / IFERROR($ND363/FRACAS!$AY$1*60,0), 1 )))</f>
        <v/>
      </c>
      <c r="NJ363" s="347" t="str" cm="1">
        <f t="array" ref="NJ363">IF($ND363=0,"",(IFERROR( (IFERROR($ND363/FRACAS!$AY$1*60,0) - SUMPRODUCT( (FRACAS!$K$5:$K$9999=NJ$2) * IFERROR(FRACAS!$AN$5:$AN$9999,0) ) ) / IFERROR($ND363/FRACAS!$AY$1*60,0), 1 )))</f>
        <v/>
      </c>
      <c r="NK363" s="347" t="str" cm="1">
        <f t="array" ref="NK363">IF($ND363=0,"",(IFERROR( (IFERROR($ND363/FRACAS!$AY$1*60,0) - SUMPRODUCT( (FRACAS!$K$5:$K$9999=NK$2) * IFERROR(FRACAS!$AN$5:$AN$9999,0) ) ) / IFERROR($ND363/FRACAS!$AY$1*60,0), 1 )))</f>
        <v/>
      </c>
      <c r="NL363" s="347" t="str" cm="1">
        <f t="array" ref="NL363">IF($ND363=0,"",(IFERROR( (IFERROR($ND363/FRACAS!$AY$1*60,0) - SUMPRODUCT( (FRACAS!$K$5:$K$9999=NL$2) * IFERROR(FRACAS!$AN$5:$AN$9999,0) ) ) / IFERROR($ND363/FRACAS!$AY$1*60,0), 1 )))</f>
        <v/>
      </c>
      <c r="NM363" s="347" t="str" cm="1">
        <f t="array" ref="NM363">IF($ND363=0,"",(IFERROR( (IFERROR($ND363/FRACAS!$AY$1*60,0) - SUMPRODUCT( (FRACAS!$K$5:$K$9999=NM$2) * IFERROR(FRACAS!$AN$5:$AN$9999,0) ) ) / IFERROR($ND363/FRACAS!$AY$1*60,0), 1 )))</f>
        <v/>
      </c>
      <c r="NN363" s="347" t="str" cm="1">
        <f t="array" ref="NN363">IF($ND363=0,"",(IFERROR( (IFERROR($ND363/FRACAS!$AY$1*60,0) - SUMPRODUCT( (FRACAS!$K$5:$K$9999=NN$2) * IFERROR(FRACAS!$AN$5:$AN$9999,0) ) ) / IFERROR($ND363/FRACAS!$AY$1*60,0), 1 )))</f>
        <v/>
      </c>
      <c r="NO363" s="347" t="str" cm="1">
        <f t="array" ref="NO363">IF($ND363=0,"",(IFERROR( (IFERROR($ND363/FRACAS!$AY$1*60,0) - SUMPRODUCT( (FRACAS!$K$5:$K$9999=NO$2) * IFERROR(FRACAS!$AN$5:$AN$9999,0) ) ) / IFERROR($ND363/FRACAS!$AY$1*60,0), 1 )))</f>
        <v/>
      </c>
      <c r="NP363" s="347" t="str" cm="1">
        <f t="array" ref="NP363">IF($ND363=0,"",(IFERROR( (IFERROR($ND363/FRACAS!$AY$1*60,0) - SUMPRODUCT( (FRACAS!$K$5:$K$9999=NP$2) * IFERROR(FRACAS!$AN$5:$AN$9999,0) ) ) / IFERROR($ND363/FRACAS!$AY$1*60,0), 1 )))</f>
        <v/>
      </c>
      <c r="NQ363" s="347" t="str" cm="1">
        <f t="array" ref="NQ363">IF($ND363=0,"",(IFERROR( (IFERROR($ND363/FRACAS!$AY$1*60,0) - SUMPRODUCT( (FRACAS!$K$5:$K$9999=NQ$2) * IFERROR(FRACAS!$AN$5:$AN$9999,0) ) ) / IFERROR($ND363/FRACAS!$AY$1*60,0), 1 )))</f>
        <v/>
      </c>
      <c r="NR363" s="347" t="str" cm="1">
        <f t="array" ref="NR363">IF($ND363=0,"",(IFERROR( (IFERROR($ND363/FRACAS!$AY$1*60,0) - SUMPRODUCT( (FRACAS!$K$5:$K$9999=NR$2) * IFERROR(FRACAS!$AN$5:$AN$9999,0) ) ) / IFERROR($ND363/FRACAS!$AY$1*60,0), 1 )))</f>
        <v/>
      </c>
      <c r="NS363" s="347" t="str" cm="1">
        <f t="array" ref="NS363">IF($ND363=0,"",(IFERROR( (IFERROR($ND363/FRACAS!$AY$1*60,0) - SUMPRODUCT( (FRACAS!$K$5:$K$9999=NS$2) * IFERROR(FRACAS!$AN$5:$AN$9999,0) ) ) / IFERROR($ND363/FRACAS!$AY$1*60,0), 1 )))</f>
        <v/>
      </c>
      <c r="NT363" s="347" t="str" cm="1">
        <f t="array" ref="NT363">IF($ND363=0,"",(IFERROR( (IFERROR($ND363/FRACAS!$AY$1*60,0) - SUMPRODUCT( (FRACAS!$K$5:$K$9999=NT$2) * IFERROR(FRACAS!$AN$5:$AN$9999,0) ) ) / IFERROR($ND363/FRACAS!$AY$1*60,0), 1 )))</f>
        <v/>
      </c>
      <c r="NU363" s="347" t="str" cm="1">
        <f t="array" ref="NU363">IF($ND363=0,"",(IFERROR( (IFERROR($ND363/FRACAS!$AY$1*60,0) - SUMPRODUCT( (FRACAS!$K$5:$K$9999=NU$2) * IFERROR(FRACAS!$AN$5:$AN$9999,0) ) ) / IFERROR($ND363/FRACAS!$AY$1*60,0), 1 )))</f>
        <v/>
      </c>
      <c r="NV363" s="347" t="str" cm="1">
        <f t="array" ref="NV363">IF($ND363=0,"",(IFERROR( (IFERROR($ND363/FRACAS!$AY$1*60,0) - SUMPRODUCT( (FRACAS!$K$5:$K$9999=NV$2) * IFERROR(FRACAS!$AN$5:$AN$9999,0) ) ) / IFERROR($ND363/FRACAS!$AY$1*60,0), 1 )))</f>
        <v/>
      </c>
      <c r="NW363" s="347" t="str" cm="1">
        <f t="array" ref="NW363">IF($ND363=0,"",(IFERROR( (IFERROR($ND363/FRACAS!$AY$1*60,0) - SUMPRODUCT( (FRACAS!$K$5:$K$9999=NW$2) * IFERROR(FRACAS!$AN$5:$AN$9999,0) ) ) / IFERROR($ND363/FRACAS!$AY$1*60,0), 1 )))</f>
        <v/>
      </c>
      <c r="NX363" s="347" t="str" cm="1">
        <f t="array" ref="NX363">IF($ND363=0,"",(IFERROR( (IFERROR($ND363/FRACAS!$AY$1*60,0) - SUMPRODUCT( (FRACAS!$K$5:$K$9999=NX$2) * IFERROR(FRACAS!$AN$5:$AN$9999,0) ) ) / IFERROR($ND363/FRACAS!$AY$1*60,0), 1 )))</f>
        <v/>
      </c>
      <c r="NY363" s="347" t="str" cm="1">
        <f t="array" ref="NY363">IF($ND363=0,"",(IFERROR( (IFERROR($ND363/FRACAS!$AY$1*60,0) - SUMPRODUCT( (FRACAS!$K$5:$K$9999=NY$2) * IFERROR(FRACAS!$AN$5:$AN$9999,0) ) ) / IFERROR($ND363/FRACAS!$AY$1*60,0), 1 )))</f>
        <v/>
      </c>
      <c r="NZ363" s="347" t="str" cm="1">
        <f t="array" ref="NZ363">IF($ND363=0,"",(IFERROR( (IFERROR($ND363/FRACAS!$AY$1*60,0) - SUMPRODUCT( (FRACAS!$K$5:$K$9999=NZ$2) * IFERROR(FRACAS!$AN$5:$AN$9999,0) ) ) / IFERROR($ND363/FRACAS!$AY$1*60,0), 1 )))</f>
        <v/>
      </c>
      <c r="OA363" s="347" t="str" cm="1">
        <f t="array" ref="OA363">IF($ND363=0,"",(IFERROR( (IFERROR($ND363/FRACAS!$AY$1*60,0) - SUMPRODUCT( (FRACAS!$K$5:$K$9999=OA$2) * IFERROR(FRACAS!$AN$5:$AN$9999,0) ) ) / IFERROR($ND363/FRACAS!$AY$1*60,0), 1 )))</f>
        <v/>
      </c>
      <c r="OB363" s="347" t="str" cm="1">
        <f t="array" ref="OB363">IF($ND363=0,"",(IFERROR( (IFERROR($ND363/FRACAS!$AY$1*60,0) - SUMPRODUCT( (FRACAS!$K$5:$K$9999=OB$2) * IFERROR(FRACAS!$AN$5:$AN$9999,0) ) ) / IFERROR($ND363/FRACAS!$AY$1*60,0), 1 )))</f>
        <v/>
      </c>
      <c r="OC363" s="347" t="str" cm="1">
        <f t="array" ref="OC363">IF($ND363=0,"",(IFERROR( (IFERROR($ND363/FRACAS!$AY$1*60,0) - SUMPRODUCT( (FRACAS!$K$5:$K$9999=OC$2) * IFERROR(FRACAS!$AN$5:$AN$9999,0) ) ) / IFERROR($ND363/FRACAS!$AY$1*60,0), 1 )))</f>
        <v/>
      </c>
      <c r="OD363" s="347" t="str" cm="1">
        <f t="array" ref="OD363">IF($ND363=0,"",(IFERROR( (IFERROR($ND363/FRACAS!$AY$1*60,0) - SUMPRODUCT( (FRACAS!$K$5:$K$9999=OD$2) * IFERROR(FRACAS!$AN$5:$AN$9999,0) ) ) / IFERROR($ND363/FRACAS!$AY$1*60,0), 1 )))</f>
        <v/>
      </c>
      <c r="OE363" s="347" t="str" cm="1">
        <f t="array" ref="OE363">IF($ND363=0,"",(IFERROR( (IFERROR($ND363/FRACAS!$AY$1*60,0) - SUMPRODUCT( (FRACAS!$K$5:$K$9999=OE$2) * IFERROR(FRACAS!$AN$5:$AN$9999,0) ) ) / IFERROR($ND363/FRACAS!$AY$1*60,0), 1 )))</f>
        <v/>
      </c>
      <c r="OF363" s="347" t="str" cm="1">
        <f t="array" ref="OF363">IF($ND363=0,"",(IFERROR( (IFERROR($ND363/FRACAS!$AY$1*60,0) - SUMPRODUCT( (FRACAS!$K$5:$K$9999=OF$2) * IFERROR(FRACAS!$AN$5:$AN$9999,0) ) ) / IFERROR($ND363/FRACAS!$AY$1*60,0), 1 )))</f>
        <v/>
      </c>
      <c r="OG363" s="347" t="str" cm="1">
        <f t="array" ref="OG363">IF($ND363=0,"",(IFERROR( (IFERROR($ND363/FRACAS!$AY$1*60,0) - SUMPRODUCT( (FRACAS!$K$5:$K$9999=OG$2) * IFERROR(FRACAS!$AN$5:$AN$9999,0) ) ) / IFERROR($ND363/FRACAS!$AY$1*60,0), 1 )))</f>
        <v/>
      </c>
      <c r="OH363" s="347" t="str" cm="1">
        <f t="array" ref="OH363">IF($ND363=0,"",(IFERROR( (IFERROR($ND363/FRACAS!$AY$1*60,0) - SUMPRODUCT( (FRACAS!$K$5:$K$9999=OH$2) * IFERROR(FRACAS!$AN$5:$AN$9999,0) ) ) / IFERROR($ND363/FRACAS!$AY$1*60,0), 1 )))</f>
        <v/>
      </c>
      <c r="OI363" s="347" t="str" cm="1">
        <f t="array" ref="OI363">IF($ND363=0,"",(IFERROR( (IFERROR($ND363/FRACAS!$AY$1*60,0) - SUMPRODUCT( (FRACAS!$K$5:$K$9999=OI$2) * IFERROR(FRACAS!$AN$5:$AN$9999,0) ) ) / IFERROR($ND363/FRACAS!$AY$1*60,0), 1 )))</f>
        <v/>
      </c>
      <c r="OJ363" s="347" t="str" cm="1">
        <f t="array" ref="OJ363">IF($ND363=0,"",(IFERROR( (IFERROR($ND363/FRACAS!$AY$1*60,0) - SUMPRODUCT( (FRACAS!$K$5:$K$9999=OJ$2) * IFERROR(FRACAS!$AN$5:$AN$9999,0) ) ) / IFERROR($ND363/FRACAS!$AY$1*60,0), 1 )))</f>
        <v/>
      </c>
      <c r="OK363" s="347" t="str" cm="1">
        <f t="array" ref="OK363">IF($ND363=0,"",(IFERROR( (IFERROR($ND363/FRACAS!$AY$1*60,0) - SUMPRODUCT( (FRACAS!$K$5:$K$9999=OK$2) * IFERROR(FRACAS!$AN$5:$AN$9999,0) ) ) / IFERROR($ND363/FRACAS!$AY$1*60,0), 1 )))</f>
        <v/>
      </c>
      <c r="OL363" s="347" t="str" cm="1">
        <f t="array" ref="OL363">IF($ND363=0,"",(IFERROR( (IFERROR($ND363/FRACAS!$AY$1*60,0) - SUMPRODUCT( (FRACAS!$K$5:$K$9999=OL$2) * IFERROR(FRACAS!$AN$5:$AN$9999,0) ) ) / IFERROR($ND363/FRACAS!$AY$1*60,0), 1 )))</f>
        <v/>
      </c>
      <c r="OM363" s="347" t="str" cm="1">
        <f t="array" ref="OM363">IF($ND363=0,"",(IFERROR( (IFERROR($ND363/FRACAS!$AY$1*60,0) - SUMPRODUCT( (FRACAS!$K$5:$K$9999=OM$2) * IFERROR(FRACAS!$AN$5:$AN$9999,0) ) ) / IFERROR($ND363/FRACAS!$AY$1*60,0), 1 )))</f>
        <v/>
      </c>
      <c r="ON363" s="347" t="str" cm="1">
        <f t="array" ref="ON363">IF($ND363=0,"",(IFERROR( (IFERROR($ND363/FRACAS!$AY$1*60,0) - SUMPRODUCT( (FRACAS!$K$5:$K$9999=ON$2) * IFERROR(FRACAS!$AN$5:$AN$9999,0) ) ) / IFERROR($ND363/FRACAS!$AY$1*60,0), 1 )))</f>
        <v/>
      </c>
    </row>
    <row r="364" spans="2:404" ht="15" customHeight="1">
      <c r="B364" s="301" t="s">
        <v>262</v>
      </c>
      <c r="C364" s="302">
        <v>47774</v>
      </c>
      <c r="D364" s="279"/>
      <c r="E364" s="279"/>
      <c r="F364" s="279"/>
      <c r="G364" s="279"/>
      <c r="H364" s="279"/>
      <c r="I364" s="279"/>
      <c r="J364" s="279"/>
      <c r="K364" s="279"/>
      <c r="L364" s="279"/>
      <c r="M364" s="280"/>
      <c r="N364" s="305"/>
      <c r="O364" s="279"/>
      <c r="P364" s="279"/>
      <c r="Q364" s="279"/>
      <c r="R364" s="279"/>
      <c r="S364" s="279"/>
      <c r="T364" s="279"/>
      <c r="U364" s="279"/>
      <c r="V364" s="279"/>
      <c r="W364" s="279"/>
      <c r="X364" s="279"/>
      <c r="Y364" s="279"/>
      <c r="Z364" s="279"/>
      <c r="AA364" s="279"/>
      <c r="AB364" s="279"/>
      <c r="AC364" s="279"/>
      <c r="AD364" s="279"/>
      <c r="AE364" s="279"/>
      <c r="AF364" s="279"/>
      <c r="AG364" s="279"/>
      <c r="AH364" s="279"/>
      <c r="AI364" s="279"/>
      <c r="AJ364" s="279"/>
      <c r="AK364" s="279"/>
      <c r="AL364" s="279"/>
      <c r="AM364" s="279"/>
      <c r="AN364" s="279"/>
      <c r="AO364" s="279"/>
      <c r="AP364" s="279"/>
      <c r="AQ364" s="279"/>
      <c r="AR364" s="279"/>
      <c r="AS364" s="279"/>
      <c r="AT364" s="279"/>
      <c r="AU364" s="279"/>
      <c r="AV364" s="279"/>
      <c r="AW364" s="279"/>
      <c r="AX364" s="279"/>
      <c r="AY364" s="279"/>
      <c r="AZ364" s="279"/>
      <c r="BA364" s="280"/>
      <c r="BB364" s="266"/>
      <c r="BD364" s="352"/>
      <c r="BE364" s="352"/>
      <c r="BF364" s="352"/>
      <c r="BG364" s="352"/>
      <c r="BH364" s="352"/>
      <c r="BI364" s="352"/>
      <c r="BJ364" s="352"/>
      <c r="BK364" s="352"/>
      <c r="BL364" s="352"/>
      <c r="BM364" s="352"/>
      <c r="BN364" s="352"/>
      <c r="BO364" s="352"/>
      <c r="BP364" s="352"/>
      <c r="BQ364" s="352"/>
      <c r="BR364" s="352"/>
      <c r="BS364" s="352"/>
      <c r="BT364" s="352"/>
      <c r="BU364" s="352"/>
      <c r="BV364" s="352"/>
      <c r="BW364" s="352"/>
      <c r="BX364" s="352"/>
      <c r="BY364" s="352"/>
      <c r="BZ364" s="352"/>
      <c r="CA364" s="352"/>
      <c r="CB364" s="352"/>
      <c r="CC364" s="352"/>
      <c r="CD364" s="352"/>
      <c r="CE364" s="352"/>
      <c r="CF364" s="352"/>
      <c r="CG364" s="352"/>
      <c r="CH364" s="352"/>
      <c r="CI364" s="352"/>
      <c r="CJ364" s="352"/>
      <c r="CK364" s="352"/>
      <c r="CL364" s="352"/>
      <c r="CM364" s="352"/>
      <c r="CN364" s="352"/>
      <c r="CO364" s="352"/>
      <c r="CP364" s="352"/>
      <c r="CQ364" s="352"/>
      <c r="CR364" s="352"/>
      <c r="CS364" s="352"/>
      <c r="CT364" s="352"/>
      <c r="CU364" s="352"/>
      <c r="CV364" s="352"/>
      <c r="CW364" s="352"/>
      <c r="CX364" s="352"/>
      <c r="CY364" s="352"/>
      <c r="CZ364" s="352"/>
      <c r="DA364" s="352"/>
      <c r="DC364" s="266">
        <f t="shared" si="29"/>
        <v>0</v>
      </c>
      <c r="DD364" s="302" t="str">
        <f t="shared" si="30"/>
        <v/>
      </c>
      <c r="DE364" s="328" t="str">
        <f>IF(D364&gt; 0,(COUNTIFS(FRACAS!$B$5:$B$9997, D$4, FRACAS!$D$5:$D$9997, "&lt;="&amp;D364)), "" )</f>
        <v/>
      </c>
      <c r="DF364" s="282" t="str">
        <f>IF(E364&gt; 0,(COUNTIFS(FRACAS!$B$5:$B$9997, E$4, FRACAS!$D$5:$D$9997, "&lt;="&amp;E364)), "" )</f>
        <v/>
      </c>
      <c r="DG364" s="282" t="str">
        <f>IF(F364&gt; 0,(COUNTIFS(FRACAS!$B$5:$B$9997, F$4, FRACAS!$D$5:$D$9997, "&lt;="&amp;F364)), "" )</f>
        <v/>
      </c>
      <c r="DH364" s="282" t="str">
        <f>IF(G364&gt; 0,(COUNTIFS(FRACAS!$B$5:$B$9997, G$4, FRACAS!$D$5:$D$9997, "&lt;="&amp;G364)), "" )</f>
        <v/>
      </c>
      <c r="DI364" s="282" t="str">
        <f>IF(H364&gt; 0,(COUNTIFS(FRACAS!$B$5:$B$9997, H$4, FRACAS!$D$5:$D$9997, "&lt;="&amp;H364)), "" )</f>
        <v/>
      </c>
      <c r="DJ364" s="282" t="str">
        <f>IF(I364&gt; 0,(COUNTIFS(FRACAS!$B$5:$B$9997, I$4, FRACAS!$D$5:$D$9997, "&lt;="&amp;I364)), "" )</f>
        <v/>
      </c>
      <c r="DK364" s="282" t="str">
        <f>IF(J364&gt; 0,(COUNTIFS(FRACAS!$B$5:$B$9997, J$4, FRACAS!$D$5:$D$9997, "&lt;="&amp;J364)), "" )</f>
        <v/>
      </c>
      <c r="DL364" s="282" t="str">
        <f>IF(K364&gt; 0,(COUNTIFS(FRACAS!$B$5:$B$9997, K$4, FRACAS!$D$5:$D$9997, "&lt;="&amp;K364)), "" )</f>
        <v/>
      </c>
      <c r="DM364" s="282" t="str">
        <f>IF(L364&gt; 0,(COUNTIFS(FRACAS!$B$5:$B$9997, L$4, FRACAS!$D$5:$D$9997, "&lt;="&amp;L364)), "" )</f>
        <v/>
      </c>
      <c r="DN364" s="282" t="str">
        <f>IF(M364&gt; 0,(COUNTIFS(FRACAS!$B$5:$B$9997, M$4, FRACAS!$D$5:$D$9997, "&lt;="&amp;M364)), "" )</f>
        <v/>
      </c>
      <c r="DO364" s="308"/>
      <c r="DP364" s="276"/>
      <c r="DQ364" s="276"/>
      <c r="DR364" s="276"/>
      <c r="DS364" s="276"/>
      <c r="DT364" s="276"/>
      <c r="DU364" s="276"/>
      <c r="DV364" s="276"/>
      <c r="DW364" s="276"/>
      <c r="DX364" s="276"/>
      <c r="DY364" s="276"/>
      <c r="DZ364" s="276"/>
      <c r="EA364" s="276"/>
      <c r="EB364" s="276"/>
      <c r="EC364" s="276"/>
      <c r="ED364" s="276"/>
      <c r="EE364" s="276"/>
      <c r="EF364" s="276"/>
      <c r="EG364" s="276"/>
      <c r="EH364" s="276"/>
      <c r="EI364" s="276"/>
      <c r="EJ364" s="276"/>
      <c r="EK364" s="276"/>
      <c r="EL364" s="276"/>
      <c r="EM364" s="276"/>
      <c r="EN364" s="276"/>
      <c r="EO364" s="276"/>
      <c r="EP364" s="276"/>
      <c r="EQ364" s="276"/>
      <c r="ER364" s="276"/>
      <c r="ES364" s="276"/>
      <c r="ET364" s="276"/>
      <c r="EU364" s="276"/>
      <c r="EV364" s="276"/>
      <c r="EW364" s="276"/>
      <c r="EX364" s="276"/>
      <c r="EY364" s="276"/>
      <c r="EZ364" s="276"/>
      <c r="FA364" s="276"/>
      <c r="FB364" s="277"/>
      <c r="JN364" s="310"/>
      <c r="JO364" s="309"/>
      <c r="JP364" s="309"/>
      <c r="JQ364" s="309"/>
      <c r="JR364" s="309"/>
      <c r="JS364" s="309"/>
      <c r="JT364" s="309"/>
      <c r="JU364" s="309"/>
      <c r="JV364" s="309"/>
      <c r="JW364" s="309"/>
      <c r="JX364" s="309"/>
      <c r="JY364" s="309"/>
      <c r="JZ364" s="309"/>
      <c r="KA364" s="309"/>
      <c r="KB364" s="309"/>
      <c r="KC364" s="309"/>
      <c r="KD364" s="309"/>
      <c r="KE364" s="309"/>
      <c r="KF364" s="309"/>
      <c r="KG364" s="309"/>
      <c r="KH364" s="309"/>
      <c r="KI364" s="309"/>
      <c r="KJ364" s="309"/>
      <c r="KK364" s="309"/>
      <c r="KL364" s="309"/>
      <c r="KM364" s="309"/>
      <c r="KN364" s="309"/>
      <c r="KO364" s="309"/>
      <c r="KP364" s="309"/>
      <c r="KQ364" s="309"/>
      <c r="KR364" s="309"/>
      <c r="KS364" s="309"/>
      <c r="KT364" s="309"/>
      <c r="KU364" s="309"/>
      <c r="KV364" s="309"/>
      <c r="KW364" s="309"/>
      <c r="KX364" s="309"/>
      <c r="KY364" s="309"/>
      <c r="KZ364" s="309"/>
      <c r="LA364" s="309"/>
      <c r="LC364" s="302" t="str">
        <f t="shared" si="32"/>
        <v/>
      </c>
      <c r="LD364" s="354" t="str" cm="1">
        <f t="array" ref="LD364">IFERROR(
    (((D364/FRACAS!$AY$1)*60))
    /
    (((D364/FRACAS!$AY$1)*60) + SUMPRODUCT((FRACAS!$B$5:$B$9997=D$4)*(FRACAS!$D$5:$D$9997&lt;=D364)*(IFERROR(FRACAS!$AM$5:$AM$9997,0)))
    ),"")</f>
        <v/>
      </c>
      <c r="LE364" s="354" t="str" cm="1">
        <f t="array" ref="LE364">IFERROR(
    (((E364/FRACAS!$AY$1)*60))
    /
    (((E364/FRACAS!$AY$1)*60) + SUMPRODUCT((FRACAS!$B$5:$B$9997=E$4)*(FRACAS!$D$5:$D$9997&lt;=E364)*(IFERROR(FRACAS!$AM$5:$AM$9997,0)))
    ),"")</f>
        <v/>
      </c>
      <c r="LF364" s="354" t="str" cm="1">
        <f t="array" ref="LF364">IFERROR(
    (((F364/FRACAS!$AY$1)*60))
    /
    (((F364/FRACAS!$AY$1)*60) + SUMPRODUCT((FRACAS!$B$5:$B$9997=F$4)*(FRACAS!$D$5:$D$9997&lt;=F364)*(IFERROR(FRACAS!$AM$5:$AM$9997,0)))
    ),"")</f>
        <v/>
      </c>
      <c r="LG364" s="354" t="str" cm="1">
        <f t="array" ref="LG364">IFERROR(
    (((G364/FRACAS!$AY$1)*60))
    /
    (((G364/FRACAS!$AY$1)*60) + SUMPRODUCT((FRACAS!$B$5:$B$9997=G$4)*(FRACAS!$D$5:$D$9997&lt;=G364)*(IFERROR(FRACAS!$AM$5:$AM$9997,0)))
    ),"")</f>
        <v/>
      </c>
      <c r="LH364" s="354" t="str" cm="1">
        <f t="array" ref="LH364">IFERROR(
    (((H364/FRACAS!$AY$1)*60))
    /
    (((H364/FRACAS!$AY$1)*60) + SUMPRODUCT((FRACAS!$B$5:$B$9997=H$4)*(FRACAS!$D$5:$D$9997&lt;=H364)*(IFERROR(FRACAS!$AM$5:$AM$9997,0)))
    ),"")</f>
        <v/>
      </c>
      <c r="LI364" s="354" t="str" cm="1">
        <f t="array" ref="LI364">IFERROR(
    (((I364/FRACAS!$AY$1)*60))
    /
    (((I364/FRACAS!$AY$1)*60) + SUMPRODUCT((FRACAS!$B$5:$B$9997=I$4)*(FRACAS!$D$5:$D$9997&lt;=I364)*(IFERROR(FRACAS!$AM$5:$AM$9997,0)))
    ),"")</f>
        <v/>
      </c>
      <c r="LJ364" s="354" t="str" cm="1">
        <f t="array" ref="LJ364">IFERROR(
    (((J364/FRACAS!$AY$1)*60))
    /
    (((J364/FRACAS!$AY$1)*60) + SUMPRODUCT((FRACAS!$B$5:$B$9997=J$4)*(FRACAS!$D$5:$D$9997&lt;=J364)*(IFERROR(FRACAS!$AM$5:$AM$9997,0)))
    ),"")</f>
        <v/>
      </c>
      <c r="LK364" s="354" t="str" cm="1">
        <f t="array" ref="LK364">IFERROR(
    (((K364/FRACAS!$AY$1)*60))
    /
    (((K364/FRACAS!$AY$1)*60) + SUMPRODUCT((FRACAS!$B$5:$B$9997=K$4)*(FRACAS!$D$5:$D$9997&lt;=K364)*(IFERROR(FRACAS!$AM$5:$AM$9997,0)))
    ),"")</f>
        <v/>
      </c>
      <c r="LL364" s="354" t="str" cm="1">
        <f t="array" ref="LL364">IFERROR(
    (((L364/FRACAS!$AY$1)*60))
    /
    (((L364/FRACAS!$AY$1)*60) + SUMPRODUCT((FRACAS!$B$5:$B$9997=L$4)*(FRACAS!$D$5:$D$9997&lt;=L364)*(IFERROR(FRACAS!$AM$5:$AM$9997,0)))
    ),"")</f>
        <v/>
      </c>
      <c r="LM364" s="354" t="str" cm="1">
        <f t="array" ref="LM364">IFERROR(
    (((M364/FRACAS!$AY$1)*60))
    /
    (((M364/FRACAS!$AY$1)*60) + SUMPRODUCT((FRACAS!$B$5:$B$9997=M$4)*(FRACAS!$D$5:$D$9997&lt;=M364)*(IFERROR(FRACAS!$AM$5:$AM$9997,0)))
    ),"")</f>
        <v/>
      </c>
      <c r="LN364" s="308"/>
      <c r="LO364" s="276"/>
      <c r="LP364" s="276"/>
      <c r="LQ364" s="276"/>
      <c r="LR364" s="276"/>
      <c r="LS364" s="276"/>
      <c r="LT364" s="276"/>
      <c r="LU364" s="276"/>
      <c r="LV364" s="276"/>
      <c r="LW364" s="276"/>
      <c r="LX364" s="276"/>
      <c r="LY364" s="276"/>
      <c r="LZ364" s="276"/>
      <c r="MA364" s="276"/>
      <c r="MB364" s="276"/>
      <c r="MC364" s="276"/>
      <c r="MD364" s="276"/>
      <c r="ME364" s="276"/>
      <c r="MF364" s="276"/>
      <c r="MG364" s="276"/>
      <c r="MH364" s="276"/>
      <c r="MI364" s="276"/>
      <c r="MJ364" s="276"/>
      <c r="MK364" s="276"/>
      <c r="ML364" s="276"/>
      <c r="MM364" s="276"/>
      <c r="MN364" s="276"/>
      <c r="MO364" s="276"/>
      <c r="MP364" s="276"/>
      <c r="MQ364" s="276"/>
      <c r="MR364" s="276"/>
      <c r="MS364" s="276"/>
      <c r="MT364" s="276"/>
      <c r="MU364" s="276"/>
      <c r="MV364" s="276"/>
      <c r="MW364" s="276"/>
      <c r="MX364" s="276"/>
      <c r="MY364" s="276"/>
      <c r="MZ364" s="276"/>
      <c r="NA364" s="277"/>
      <c r="ND364" s="345">
        <f t="shared" si="33"/>
        <v>0</v>
      </c>
      <c r="NE364" s="346" t="str">
        <f t="shared" si="31"/>
        <v/>
      </c>
      <c r="NF364" s="347" t="str" cm="1">
        <f t="array" ref="NF364">IF($ND364=0,"",(IFERROR( (IFERROR($ND364/FRACAS!$AY$1*60,0) - SUMPRODUCT( (FRACAS!$K$5:$K$9999=NF$2) * IFERROR(FRACAS!$AN$5:$AN$9999,0) ) ) / IFERROR($ND364/FRACAS!$AY$1*60,0), 1 )))</f>
        <v/>
      </c>
      <c r="NG364" s="347" t="str" cm="1">
        <f t="array" ref="NG364">IF($ND364=0,"",(IFERROR( (IFERROR($ND364/FRACAS!$AY$1*60,0) - SUMPRODUCT( (FRACAS!$K$5:$K$9999=NG$2) * IFERROR(FRACAS!$AN$5:$AN$9999,0) ) ) / IFERROR($ND364/FRACAS!$AY$1*60,0), 1 )))</f>
        <v/>
      </c>
      <c r="NH364" s="347" t="str" cm="1">
        <f t="array" ref="NH364">IF($ND364=0,"",(IFERROR( (IFERROR($ND364/FRACAS!$AY$1*60,0) - SUMPRODUCT( (FRACAS!$K$5:$K$9999=NH$2) * IFERROR(FRACAS!$AN$5:$AN$9999,0) ) ) / IFERROR($ND364/FRACAS!$AY$1*60,0), 1 )))</f>
        <v/>
      </c>
      <c r="NI364" s="347" t="str" cm="1">
        <f t="array" ref="NI364">IF($ND364=0,"",(IFERROR( (IFERROR($ND364/FRACAS!$AY$1*60,0) - SUMPRODUCT( (FRACAS!$K$5:$K$9999=NI$2) * IFERROR(FRACAS!$AN$5:$AN$9999,0) ) ) / IFERROR($ND364/FRACAS!$AY$1*60,0), 1 )))</f>
        <v/>
      </c>
      <c r="NJ364" s="347" t="str" cm="1">
        <f t="array" ref="NJ364">IF($ND364=0,"",(IFERROR( (IFERROR($ND364/FRACAS!$AY$1*60,0) - SUMPRODUCT( (FRACAS!$K$5:$K$9999=NJ$2) * IFERROR(FRACAS!$AN$5:$AN$9999,0) ) ) / IFERROR($ND364/FRACAS!$AY$1*60,0), 1 )))</f>
        <v/>
      </c>
      <c r="NK364" s="347" t="str" cm="1">
        <f t="array" ref="NK364">IF($ND364=0,"",(IFERROR( (IFERROR($ND364/FRACAS!$AY$1*60,0) - SUMPRODUCT( (FRACAS!$K$5:$K$9999=NK$2) * IFERROR(FRACAS!$AN$5:$AN$9999,0) ) ) / IFERROR($ND364/FRACAS!$AY$1*60,0), 1 )))</f>
        <v/>
      </c>
      <c r="NL364" s="347" t="str" cm="1">
        <f t="array" ref="NL364">IF($ND364=0,"",(IFERROR( (IFERROR($ND364/FRACAS!$AY$1*60,0) - SUMPRODUCT( (FRACAS!$K$5:$K$9999=NL$2) * IFERROR(FRACAS!$AN$5:$AN$9999,0) ) ) / IFERROR($ND364/FRACAS!$AY$1*60,0), 1 )))</f>
        <v/>
      </c>
      <c r="NM364" s="347" t="str" cm="1">
        <f t="array" ref="NM364">IF($ND364=0,"",(IFERROR( (IFERROR($ND364/FRACAS!$AY$1*60,0) - SUMPRODUCT( (FRACAS!$K$5:$K$9999=NM$2) * IFERROR(FRACAS!$AN$5:$AN$9999,0) ) ) / IFERROR($ND364/FRACAS!$AY$1*60,0), 1 )))</f>
        <v/>
      </c>
      <c r="NN364" s="347" t="str" cm="1">
        <f t="array" ref="NN364">IF($ND364=0,"",(IFERROR( (IFERROR($ND364/FRACAS!$AY$1*60,0) - SUMPRODUCT( (FRACAS!$K$5:$K$9999=NN$2) * IFERROR(FRACAS!$AN$5:$AN$9999,0) ) ) / IFERROR($ND364/FRACAS!$AY$1*60,0), 1 )))</f>
        <v/>
      </c>
      <c r="NO364" s="347" t="str" cm="1">
        <f t="array" ref="NO364">IF($ND364=0,"",(IFERROR( (IFERROR($ND364/FRACAS!$AY$1*60,0) - SUMPRODUCT( (FRACAS!$K$5:$K$9999=NO$2) * IFERROR(FRACAS!$AN$5:$AN$9999,0) ) ) / IFERROR($ND364/FRACAS!$AY$1*60,0), 1 )))</f>
        <v/>
      </c>
      <c r="NP364" s="347" t="str" cm="1">
        <f t="array" ref="NP364">IF($ND364=0,"",(IFERROR( (IFERROR($ND364/FRACAS!$AY$1*60,0) - SUMPRODUCT( (FRACAS!$K$5:$K$9999=NP$2) * IFERROR(FRACAS!$AN$5:$AN$9999,0) ) ) / IFERROR($ND364/FRACAS!$AY$1*60,0), 1 )))</f>
        <v/>
      </c>
      <c r="NQ364" s="347" t="str" cm="1">
        <f t="array" ref="NQ364">IF($ND364=0,"",(IFERROR( (IFERROR($ND364/FRACAS!$AY$1*60,0) - SUMPRODUCT( (FRACAS!$K$5:$K$9999=NQ$2) * IFERROR(FRACAS!$AN$5:$AN$9999,0) ) ) / IFERROR($ND364/FRACAS!$AY$1*60,0), 1 )))</f>
        <v/>
      </c>
      <c r="NR364" s="347" t="str" cm="1">
        <f t="array" ref="NR364">IF($ND364=0,"",(IFERROR( (IFERROR($ND364/FRACAS!$AY$1*60,0) - SUMPRODUCT( (FRACAS!$K$5:$K$9999=NR$2) * IFERROR(FRACAS!$AN$5:$AN$9999,0) ) ) / IFERROR($ND364/FRACAS!$AY$1*60,0), 1 )))</f>
        <v/>
      </c>
      <c r="NS364" s="347" t="str" cm="1">
        <f t="array" ref="NS364">IF($ND364=0,"",(IFERROR( (IFERROR($ND364/FRACAS!$AY$1*60,0) - SUMPRODUCT( (FRACAS!$K$5:$K$9999=NS$2) * IFERROR(FRACAS!$AN$5:$AN$9999,0) ) ) / IFERROR($ND364/FRACAS!$AY$1*60,0), 1 )))</f>
        <v/>
      </c>
      <c r="NT364" s="347" t="str" cm="1">
        <f t="array" ref="NT364">IF($ND364=0,"",(IFERROR( (IFERROR($ND364/FRACAS!$AY$1*60,0) - SUMPRODUCT( (FRACAS!$K$5:$K$9999=NT$2) * IFERROR(FRACAS!$AN$5:$AN$9999,0) ) ) / IFERROR($ND364/FRACAS!$AY$1*60,0), 1 )))</f>
        <v/>
      </c>
      <c r="NU364" s="347" t="str" cm="1">
        <f t="array" ref="NU364">IF($ND364=0,"",(IFERROR( (IFERROR($ND364/FRACAS!$AY$1*60,0) - SUMPRODUCT( (FRACAS!$K$5:$K$9999=NU$2) * IFERROR(FRACAS!$AN$5:$AN$9999,0) ) ) / IFERROR($ND364/FRACAS!$AY$1*60,0), 1 )))</f>
        <v/>
      </c>
      <c r="NV364" s="347" t="str" cm="1">
        <f t="array" ref="NV364">IF($ND364=0,"",(IFERROR( (IFERROR($ND364/FRACAS!$AY$1*60,0) - SUMPRODUCT( (FRACAS!$K$5:$K$9999=NV$2) * IFERROR(FRACAS!$AN$5:$AN$9999,0) ) ) / IFERROR($ND364/FRACAS!$AY$1*60,0), 1 )))</f>
        <v/>
      </c>
      <c r="NW364" s="347" t="str" cm="1">
        <f t="array" ref="NW364">IF($ND364=0,"",(IFERROR( (IFERROR($ND364/FRACAS!$AY$1*60,0) - SUMPRODUCT( (FRACAS!$K$5:$K$9999=NW$2) * IFERROR(FRACAS!$AN$5:$AN$9999,0) ) ) / IFERROR($ND364/FRACAS!$AY$1*60,0), 1 )))</f>
        <v/>
      </c>
      <c r="NX364" s="347" t="str" cm="1">
        <f t="array" ref="NX364">IF($ND364=0,"",(IFERROR( (IFERROR($ND364/FRACAS!$AY$1*60,0) - SUMPRODUCT( (FRACAS!$K$5:$K$9999=NX$2) * IFERROR(FRACAS!$AN$5:$AN$9999,0) ) ) / IFERROR($ND364/FRACAS!$AY$1*60,0), 1 )))</f>
        <v/>
      </c>
      <c r="NY364" s="347" t="str" cm="1">
        <f t="array" ref="NY364">IF($ND364=0,"",(IFERROR( (IFERROR($ND364/FRACAS!$AY$1*60,0) - SUMPRODUCT( (FRACAS!$K$5:$K$9999=NY$2) * IFERROR(FRACAS!$AN$5:$AN$9999,0) ) ) / IFERROR($ND364/FRACAS!$AY$1*60,0), 1 )))</f>
        <v/>
      </c>
      <c r="NZ364" s="347" t="str" cm="1">
        <f t="array" ref="NZ364">IF($ND364=0,"",(IFERROR( (IFERROR($ND364/FRACAS!$AY$1*60,0) - SUMPRODUCT( (FRACAS!$K$5:$K$9999=NZ$2) * IFERROR(FRACAS!$AN$5:$AN$9999,0) ) ) / IFERROR($ND364/FRACAS!$AY$1*60,0), 1 )))</f>
        <v/>
      </c>
      <c r="OA364" s="347" t="str" cm="1">
        <f t="array" ref="OA364">IF($ND364=0,"",(IFERROR( (IFERROR($ND364/FRACAS!$AY$1*60,0) - SUMPRODUCT( (FRACAS!$K$5:$K$9999=OA$2) * IFERROR(FRACAS!$AN$5:$AN$9999,0) ) ) / IFERROR($ND364/FRACAS!$AY$1*60,0), 1 )))</f>
        <v/>
      </c>
      <c r="OB364" s="347" t="str" cm="1">
        <f t="array" ref="OB364">IF($ND364=0,"",(IFERROR( (IFERROR($ND364/FRACAS!$AY$1*60,0) - SUMPRODUCT( (FRACAS!$K$5:$K$9999=OB$2) * IFERROR(FRACAS!$AN$5:$AN$9999,0) ) ) / IFERROR($ND364/FRACAS!$AY$1*60,0), 1 )))</f>
        <v/>
      </c>
      <c r="OC364" s="347" t="str" cm="1">
        <f t="array" ref="OC364">IF($ND364=0,"",(IFERROR( (IFERROR($ND364/FRACAS!$AY$1*60,0) - SUMPRODUCT( (FRACAS!$K$5:$K$9999=OC$2) * IFERROR(FRACAS!$AN$5:$AN$9999,0) ) ) / IFERROR($ND364/FRACAS!$AY$1*60,0), 1 )))</f>
        <v/>
      </c>
      <c r="OD364" s="347" t="str" cm="1">
        <f t="array" ref="OD364">IF($ND364=0,"",(IFERROR( (IFERROR($ND364/FRACAS!$AY$1*60,0) - SUMPRODUCT( (FRACAS!$K$5:$K$9999=OD$2) * IFERROR(FRACAS!$AN$5:$AN$9999,0) ) ) / IFERROR($ND364/FRACAS!$AY$1*60,0), 1 )))</f>
        <v/>
      </c>
      <c r="OE364" s="347" t="str" cm="1">
        <f t="array" ref="OE364">IF($ND364=0,"",(IFERROR( (IFERROR($ND364/FRACAS!$AY$1*60,0) - SUMPRODUCT( (FRACAS!$K$5:$K$9999=OE$2) * IFERROR(FRACAS!$AN$5:$AN$9999,0) ) ) / IFERROR($ND364/FRACAS!$AY$1*60,0), 1 )))</f>
        <v/>
      </c>
      <c r="OF364" s="347" t="str" cm="1">
        <f t="array" ref="OF364">IF($ND364=0,"",(IFERROR( (IFERROR($ND364/FRACAS!$AY$1*60,0) - SUMPRODUCT( (FRACAS!$K$5:$K$9999=OF$2) * IFERROR(FRACAS!$AN$5:$AN$9999,0) ) ) / IFERROR($ND364/FRACAS!$AY$1*60,0), 1 )))</f>
        <v/>
      </c>
      <c r="OG364" s="347" t="str" cm="1">
        <f t="array" ref="OG364">IF($ND364=0,"",(IFERROR( (IFERROR($ND364/FRACAS!$AY$1*60,0) - SUMPRODUCT( (FRACAS!$K$5:$K$9999=OG$2) * IFERROR(FRACAS!$AN$5:$AN$9999,0) ) ) / IFERROR($ND364/FRACAS!$AY$1*60,0), 1 )))</f>
        <v/>
      </c>
      <c r="OH364" s="347" t="str" cm="1">
        <f t="array" ref="OH364">IF($ND364=0,"",(IFERROR( (IFERROR($ND364/FRACAS!$AY$1*60,0) - SUMPRODUCT( (FRACAS!$K$5:$K$9999=OH$2) * IFERROR(FRACAS!$AN$5:$AN$9999,0) ) ) / IFERROR($ND364/FRACAS!$AY$1*60,0), 1 )))</f>
        <v/>
      </c>
      <c r="OI364" s="347" t="str" cm="1">
        <f t="array" ref="OI364">IF($ND364=0,"",(IFERROR( (IFERROR($ND364/FRACAS!$AY$1*60,0) - SUMPRODUCT( (FRACAS!$K$5:$K$9999=OI$2) * IFERROR(FRACAS!$AN$5:$AN$9999,0) ) ) / IFERROR($ND364/FRACAS!$AY$1*60,0), 1 )))</f>
        <v/>
      </c>
      <c r="OJ364" s="347" t="str" cm="1">
        <f t="array" ref="OJ364">IF($ND364=0,"",(IFERROR( (IFERROR($ND364/FRACAS!$AY$1*60,0) - SUMPRODUCT( (FRACAS!$K$5:$K$9999=OJ$2) * IFERROR(FRACAS!$AN$5:$AN$9999,0) ) ) / IFERROR($ND364/FRACAS!$AY$1*60,0), 1 )))</f>
        <v/>
      </c>
      <c r="OK364" s="347" t="str" cm="1">
        <f t="array" ref="OK364">IF($ND364=0,"",(IFERROR( (IFERROR($ND364/FRACAS!$AY$1*60,0) - SUMPRODUCT( (FRACAS!$K$5:$K$9999=OK$2) * IFERROR(FRACAS!$AN$5:$AN$9999,0) ) ) / IFERROR($ND364/FRACAS!$AY$1*60,0), 1 )))</f>
        <v/>
      </c>
      <c r="OL364" s="347" t="str" cm="1">
        <f t="array" ref="OL364">IF($ND364=0,"",(IFERROR( (IFERROR($ND364/FRACAS!$AY$1*60,0) - SUMPRODUCT( (FRACAS!$K$5:$K$9999=OL$2) * IFERROR(FRACAS!$AN$5:$AN$9999,0) ) ) / IFERROR($ND364/FRACAS!$AY$1*60,0), 1 )))</f>
        <v/>
      </c>
      <c r="OM364" s="347" t="str" cm="1">
        <f t="array" ref="OM364">IF($ND364=0,"",(IFERROR( (IFERROR($ND364/FRACAS!$AY$1*60,0) - SUMPRODUCT( (FRACAS!$K$5:$K$9999=OM$2) * IFERROR(FRACAS!$AN$5:$AN$9999,0) ) ) / IFERROR($ND364/FRACAS!$AY$1*60,0), 1 )))</f>
        <v/>
      </c>
      <c r="ON364" s="347" t="str" cm="1">
        <f t="array" ref="ON364">IF($ND364=0,"",(IFERROR( (IFERROR($ND364/FRACAS!$AY$1*60,0) - SUMPRODUCT( (FRACAS!$K$5:$K$9999=ON$2) * IFERROR(FRACAS!$AN$5:$AN$9999,0) ) ) / IFERROR($ND364/FRACAS!$AY$1*60,0), 1 )))</f>
        <v/>
      </c>
    </row>
    <row r="365" spans="2:404" ht="15" customHeight="1">
      <c r="B365" s="301" t="s">
        <v>263</v>
      </c>
      <c r="C365" s="302">
        <v>47781</v>
      </c>
      <c r="D365" s="279"/>
      <c r="E365" s="279"/>
      <c r="F365" s="279"/>
      <c r="G365" s="279"/>
      <c r="H365" s="279"/>
      <c r="I365" s="279"/>
      <c r="J365" s="279"/>
      <c r="K365" s="279"/>
      <c r="L365" s="279"/>
      <c r="M365" s="280"/>
      <c r="N365" s="305"/>
      <c r="O365" s="279"/>
      <c r="P365" s="279"/>
      <c r="Q365" s="279"/>
      <c r="R365" s="279"/>
      <c r="S365" s="279"/>
      <c r="T365" s="279"/>
      <c r="U365" s="279"/>
      <c r="V365" s="279"/>
      <c r="W365" s="279"/>
      <c r="X365" s="279"/>
      <c r="Y365" s="279"/>
      <c r="Z365" s="279"/>
      <c r="AA365" s="279"/>
      <c r="AB365" s="279"/>
      <c r="AC365" s="279"/>
      <c r="AD365" s="279"/>
      <c r="AE365" s="279"/>
      <c r="AF365" s="279"/>
      <c r="AG365" s="279"/>
      <c r="AH365" s="279"/>
      <c r="AI365" s="279"/>
      <c r="AJ365" s="279"/>
      <c r="AK365" s="279"/>
      <c r="AL365" s="279"/>
      <c r="AM365" s="279"/>
      <c r="AN365" s="279"/>
      <c r="AO365" s="279"/>
      <c r="AP365" s="279"/>
      <c r="AQ365" s="279"/>
      <c r="AR365" s="279"/>
      <c r="AS365" s="279"/>
      <c r="AT365" s="279"/>
      <c r="AU365" s="279"/>
      <c r="AV365" s="279"/>
      <c r="AW365" s="279"/>
      <c r="AX365" s="279"/>
      <c r="AY365" s="279"/>
      <c r="AZ365" s="279"/>
      <c r="BA365" s="280"/>
      <c r="BB365" s="266"/>
      <c r="BD365" s="352"/>
      <c r="BE365" s="352"/>
      <c r="BF365" s="352"/>
      <c r="BG365" s="352"/>
      <c r="BH365" s="352"/>
      <c r="BI365" s="352"/>
      <c r="BJ365" s="352"/>
      <c r="BK365" s="352"/>
      <c r="BL365" s="352"/>
      <c r="BM365" s="352"/>
      <c r="BN365" s="352"/>
      <c r="BO365" s="352"/>
      <c r="BP365" s="352"/>
      <c r="BQ365" s="352"/>
      <c r="BR365" s="352"/>
      <c r="BS365" s="352"/>
      <c r="BT365" s="352"/>
      <c r="BU365" s="352"/>
      <c r="BV365" s="352"/>
      <c r="BW365" s="352"/>
      <c r="BX365" s="352"/>
      <c r="BY365" s="352"/>
      <c r="BZ365" s="352"/>
      <c r="CA365" s="352"/>
      <c r="CB365" s="352"/>
      <c r="CC365" s="352"/>
      <c r="CD365" s="352"/>
      <c r="CE365" s="352"/>
      <c r="CF365" s="352"/>
      <c r="CG365" s="352"/>
      <c r="CH365" s="352"/>
      <c r="CI365" s="352"/>
      <c r="CJ365" s="352"/>
      <c r="CK365" s="352"/>
      <c r="CL365" s="352"/>
      <c r="CM365" s="352"/>
      <c r="CN365" s="352"/>
      <c r="CO365" s="352"/>
      <c r="CP365" s="352"/>
      <c r="CQ365" s="352"/>
      <c r="CR365" s="352"/>
      <c r="CS365" s="352"/>
      <c r="CT365" s="352"/>
      <c r="CU365" s="352"/>
      <c r="CV365" s="352"/>
      <c r="CW365" s="352"/>
      <c r="CX365" s="352"/>
      <c r="CY365" s="352"/>
      <c r="CZ365" s="352"/>
      <c r="DA365" s="352"/>
      <c r="DC365" s="266">
        <f t="shared" si="29"/>
        <v>0</v>
      </c>
      <c r="DD365" s="302" t="str">
        <f t="shared" si="30"/>
        <v/>
      </c>
      <c r="DE365" s="328" t="str">
        <f>IF(D365&gt; 0,(COUNTIFS(FRACAS!$B$5:$B$9997, D$4, FRACAS!$D$5:$D$9997, "&lt;="&amp;D365)), "" )</f>
        <v/>
      </c>
      <c r="DF365" s="282" t="str">
        <f>IF(E365&gt; 0,(COUNTIFS(FRACAS!$B$5:$B$9997, E$4, FRACAS!$D$5:$D$9997, "&lt;="&amp;E365)), "" )</f>
        <v/>
      </c>
      <c r="DG365" s="282" t="str">
        <f>IF(F365&gt; 0,(COUNTIFS(FRACAS!$B$5:$B$9997, F$4, FRACAS!$D$5:$D$9997, "&lt;="&amp;F365)), "" )</f>
        <v/>
      </c>
      <c r="DH365" s="282" t="str">
        <f>IF(G365&gt; 0,(COUNTIFS(FRACAS!$B$5:$B$9997, G$4, FRACAS!$D$5:$D$9997, "&lt;="&amp;G365)), "" )</f>
        <v/>
      </c>
      <c r="DI365" s="282" t="str">
        <f>IF(H365&gt; 0,(COUNTIFS(FRACAS!$B$5:$B$9997, H$4, FRACAS!$D$5:$D$9997, "&lt;="&amp;H365)), "" )</f>
        <v/>
      </c>
      <c r="DJ365" s="282" t="str">
        <f>IF(I365&gt; 0,(COUNTIFS(FRACAS!$B$5:$B$9997, I$4, FRACAS!$D$5:$D$9997, "&lt;="&amp;I365)), "" )</f>
        <v/>
      </c>
      <c r="DK365" s="282" t="str">
        <f>IF(J365&gt; 0,(COUNTIFS(FRACAS!$B$5:$B$9997, J$4, FRACAS!$D$5:$D$9997, "&lt;="&amp;J365)), "" )</f>
        <v/>
      </c>
      <c r="DL365" s="282" t="str">
        <f>IF(K365&gt; 0,(COUNTIFS(FRACAS!$B$5:$B$9997, K$4, FRACAS!$D$5:$D$9997, "&lt;="&amp;K365)), "" )</f>
        <v/>
      </c>
      <c r="DM365" s="282" t="str">
        <f>IF(L365&gt; 0,(COUNTIFS(FRACAS!$B$5:$B$9997, L$4, FRACAS!$D$5:$D$9997, "&lt;="&amp;L365)), "" )</f>
        <v/>
      </c>
      <c r="DN365" s="282" t="str">
        <f>IF(M365&gt; 0,(COUNTIFS(FRACAS!$B$5:$B$9997, M$4, FRACAS!$D$5:$D$9997, "&lt;="&amp;M365)), "" )</f>
        <v/>
      </c>
      <c r="DO365" s="308"/>
      <c r="DP365" s="276"/>
      <c r="DQ365" s="276"/>
      <c r="DR365" s="276"/>
      <c r="DS365" s="276"/>
      <c r="DT365" s="276"/>
      <c r="DU365" s="276"/>
      <c r="DV365" s="276"/>
      <c r="DW365" s="276"/>
      <c r="DX365" s="276"/>
      <c r="DY365" s="276"/>
      <c r="DZ365" s="276"/>
      <c r="EA365" s="276"/>
      <c r="EB365" s="276"/>
      <c r="EC365" s="276"/>
      <c r="ED365" s="276"/>
      <c r="EE365" s="276"/>
      <c r="EF365" s="276"/>
      <c r="EG365" s="276"/>
      <c r="EH365" s="276"/>
      <c r="EI365" s="276"/>
      <c r="EJ365" s="276"/>
      <c r="EK365" s="276"/>
      <c r="EL365" s="276"/>
      <c r="EM365" s="276"/>
      <c r="EN365" s="276"/>
      <c r="EO365" s="276"/>
      <c r="EP365" s="276"/>
      <c r="EQ365" s="276"/>
      <c r="ER365" s="276"/>
      <c r="ES365" s="276"/>
      <c r="ET365" s="276"/>
      <c r="EU365" s="276"/>
      <c r="EV365" s="276"/>
      <c r="EW365" s="276"/>
      <c r="EX365" s="276"/>
      <c r="EY365" s="276"/>
      <c r="EZ365" s="276"/>
      <c r="FA365" s="276"/>
      <c r="FB365" s="277"/>
      <c r="JN365" s="310"/>
      <c r="JO365" s="309"/>
      <c r="JP365" s="309"/>
      <c r="JQ365" s="309"/>
      <c r="JR365" s="309"/>
      <c r="JS365" s="309"/>
      <c r="JT365" s="309"/>
      <c r="JU365" s="309"/>
      <c r="JV365" s="309"/>
      <c r="JW365" s="309"/>
      <c r="JX365" s="309"/>
      <c r="JY365" s="309"/>
      <c r="JZ365" s="309"/>
      <c r="KA365" s="309"/>
      <c r="KB365" s="309"/>
      <c r="KC365" s="309"/>
      <c r="KD365" s="309"/>
      <c r="KE365" s="309"/>
      <c r="KF365" s="309"/>
      <c r="KG365" s="309"/>
      <c r="KH365" s="309"/>
      <c r="KI365" s="309"/>
      <c r="KJ365" s="309"/>
      <c r="KK365" s="309"/>
      <c r="KL365" s="309"/>
      <c r="KM365" s="309"/>
      <c r="KN365" s="309"/>
      <c r="KO365" s="309"/>
      <c r="KP365" s="309"/>
      <c r="KQ365" s="309"/>
      <c r="KR365" s="309"/>
      <c r="KS365" s="309"/>
      <c r="KT365" s="309"/>
      <c r="KU365" s="309"/>
      <c r="KV365" s="309"/>
      <c r="KW365" s="309"/>
      <c r="KX365" s="309"/>
      <c r="KY365" s="309"/>
      <c r="KZ365" s="309"/>
      <c r="LA365" s="309"/>
      <c r="LC365" s="302" t="str">
        <f t="shared" si="32"/>
        <v/>
      </c>
      <c r="LD365" s="354" t="str" cm="1">
        <f t="array" ref="LD365">IFERROR(
    (((D365/FRACAS!$AY$1)*60))
    /
    (((D365/FRACAS!$AY$1)*60) + SUMPRODUCT((FRACAS!$B$5:$B$9997=D$4)*(FRACAS!$D$5:$D$9997&lt;=D365)*(IFERROR(FRACAS!$AM$5:$AM$9997,0)))
    ),"")</f>
        <v/>
      </c>
      <c r="LE365" s="354" t="str" cm="1">
        <f t="array" ref="LE365">IFERROR(
    (((E365/FRACAS!$AY$1)*60))
    /
    (((E365/FRACAS!$AY$1)*60) + SUMPRODUCT((FRACAS!$B$5:$B$9997=E$4)*(FRACAS!$D$5:$D$9997&lt;=E365)*(IFERROR(FRACAS!$AM$5:$AM$9997,0)))
    ),"")</f>
        <v/>
      </c>
      <c r="LF365" s="354" t="str" cm="1">
        <f t="array" ref="LF365">IFERROR(
    (((F365/FRACAS!$AY$1)*60))
    /
    (((F365/FRACAS!$AY$1)*60) + SUMPRODUCT((FRACAS!$B$5:$B$9997=F$4)*(FRACAS!$D$5:$D$9997&lt;=F365)*(IFERROR(FRACAS!$AM$5:$AM$9997,0)))
    ),"")</f>
        <v/>
      </c>
      <c r="LG365" s="354" t="str" cm="1">
        <f t="array" ref="LG365">IFERROR(
    (((G365/FRACAS!$AY$1)*60))
    /
    (((G365/FRACAS!$AY$1)*60) + SUMPRODUCT((FRACAS!$B$5:$B$9997=G$4)*(FRACAS!$D$5:$D$9997&lt;=G365)*(IFERROR(FRACAS!$AM$5:$AM$9997,0)))
    ),"")</f>
        <v/>
      </c>
      <c r="LH365" s="354" t="str" cm="1">
        <f t="array" ref="LH365">IFERROR(
    (((H365/FRACAS!$AY$1)*60))
    /
    (((H365/FRACAS!$AY$1)*60) + SUMPRODUCT((FRACAS!$B$5:$B$9997=H$4)*(FRACAS!$D$5:$D$9997&lt;=H365)*(IFERROR(FRACAS!$AM$5:$AM$9997,0)))
    ),"")</f>
        <v/>
      </c>
      <c r="LI365" s="354" t="str" cm="1">
        <f t="array" ref="LI365">IFERROR(
    (((I365/FRACAS!$AY$1)*60))
    /
    (((I365/FRACAS!$AY$1)*60) + SUMPRODUCT((FRACAS!$B$5:$B$9997=I$4)*(FRACAS!$D$5:$D$9997&lt;=I365)*(IFERROR(FRACAS!$AM$5:$AM$9997,0)))
    ),"")</f>
        <v/>
      </c>
      <c r="LJ365" s="354" t="str" cm="1">
        <f t="array" ref="LJ365">IFERROR(
    (((J365/FRACAS!$AY$1)*60))
    /
    (((J365/FRACAS!$AY$1)*60) + SUMPRODUCT((FRACAS!$B$5:$B$9997=J$4)*(FRACAS!$D$5:$D$9997&lt;=J365)*(IFERROR(FRACAS!$AM$5:$AM$9997,0)))
    ),"")</f>
        <v/>
      </c>
      <c r="LK365" s="354" t="str" cm="1">
        <f t="array" ref="LK365">IFERROR(
    (((K365/FRACAS!$AY$1)*60))
    /
    (((K365/FRACAS!$AY$1)*60) + SUMPRODUCT((FRACAS!$B$5:$B$9997=K$4)*(FRACAS!$D$5:$D$9997&lt;=K365)*(IFERROR(FRACAS!$AM$5:$AM$9997,0)))
    ),"")</f>
        <v/>
      </c>
      <c r="LL365" s="354" t="str" cm="1">
        <f t="array" ref="LL365">IFERROR(
    (((L365/FRACAS!$AY$1)*60))
    /
    (((L365/FRACAS!$AY$1)*60) + SUMPRODUCT((FRACAS!$B$5:$B$9997=L$4)*(FRACAS!$D$5:$D$9997&lt;=L365)*(IFERROR(FRACAS!$AM$5:$AM$9997,0)))
    ),"")</f>
        <v/>
      </c>
      <c r="LM365" s="354" t="str" cm="1">
        <f t="array" ref="LM365">IFERROR(
    (((M365/FRACAS!$AY$1)*60))
    /
    (((M365/FRACAS!$AY$1)*60) + SUMPRODUCT((FRACAS!$B$5:$B$9997=M$4)*(FRACAS!$D$5:$D$9997&lt;=M365)*(IFERROR(FRACAS!$AM$5:$AM$9997,0)))
    ),"")</f>
        <v/>
      </c>
      <c r="LN365" s="308"/>
      <c r="LO365" s="276"/>
      <c r="LP365" s="276"/>
      <c r="LQ365" s="276"/>
      <c r="LR365" s="276"/>
      <c r="LS365" s="276"/>
      <c r="LT365" s="276"/>
      <c r="LU365" s="276"/>
      <c r="LV365" s="276"/>
      <c r="LW365" s="276"/>
      <c r="LX365" s="276"/>
      <c r="LY365" s="276"/>
      <c r="LZ365" s="276"/>
      <c r="MA365" s="276"/>
      <c r="MB365" s="276"/>
      <c r="MC365" s="276"/>
      <c r="MD365" s="276"/>
      <c r="ME365" s="276"/>
      <c r="MF365" s="276"/>
      <c r="MG365" s="276"/>
      <c r="MH365" s="276"/>
      <c r="MI365" s="276"/>
      <c r="MJ365" s="276"/>
      <c r="MK365" s="276"/>
      <c r="ML365" s="276"/>
      <c r="MM365" s="276"/>
      <c r="MN365" s="276"/>
      <c r="MO365" s="276"/>
      <c r="MP365" s="276"/>
      <c r="MQ365" s="276"/>
      <c r="MR365" s="276"/>
      <c r="MS365" s="276"/>
      <c r="MT365" s="276"/>
      <c r="MU365" s="276"/>
      <c r="MV365" s="276"/>
      <c r="MW365" s="276"/>
      <c r="MX365" s="276"/>
      <c r="MY365" s="276"/>
      <c r="MZ365" s="276"/>
      <c r="NA365" s="277"/>
      <c r="ND365" s="345">
        <f t="shared" si="33"/>
        <v>0</v>
      </c>
      <c r="NE365" s="346" t="str">
        <f t="shared" si="31"/>
        <v/>
      </c>
      <c r="NF365" s="347" t="str" cm="1">
        <f t="array" ref="NF365">IF($ND365=0,"",(IFERROR( (IFERROR($ND365/FRACAS!$AY$1*60,0) - SUMPRODUCT( (FRACAS!$K$5:$K$9999=NF$2) * IFERROR(FRACAS!$AN$5:$AN$9999,0) ) ) / IFERROR($ND365/FRACAS!$AY$1*60,0), 1 )))</f>
        <v/>
      </c>
      <c r="NG365" s="347" t="str" cm="1">
        <f t="array" ref="NG365">IF($ND365=0,"",(IFERROR( (IFERROR($ND365/FRACAS!$AY$1*60,0) - SUMPRODUCT( (FRACAS!$K$5:$K$9999=NG$2) * IFERROR(FRACAS!$AN$5:$AN$9999,0) ) ) / IFERROR($ND365/FRACAS!$AY$1*60,0), 1 )))</f>
        <v/>
      </c>
      <c r="NH365" s="347" t="str" cm="1">
        <f t="array" ref="NH365">IF($ND365=0,"",(IFERROR( (IFERROR($ND365/FRACAS!$AY$1*60,0) - SUMPRODUCT( (FRACAS!$K$5:$K$9999=NH$2) * IFERROR(FRACAS!$AN$5:$AN$9999,0) ) ) / IFERROR($ND365/FRACAS!$AY$1*60,0), 1 )))</f>
        <v/>
      </c>
      <c r="NI365" s="347" t="str" cm="1">
        <f t="array" ref="NI365">IF($ND365=0,"",(IFERROR( (IFERROR($ND365/FRACAS!$AY$1*60,0) - SUMPRODUCT( (FRACAS!$K$5:$K$9999=NI$2) * IFERROR(FRACAS!$AN$5:$AN$9999,0) ) ) / IFERROR($ND365/FRACAS!$AY$1*60,0), 1 )))</f>
        <v/>
      </c>
      <c r="NJ365" s="347" t="str" cm="1">
        <f t="array" ref="NJ365">IF($ND365=0,"",(IFERROR( (IFERROR($ND365/FRACAS!$AY$1*60,0) - SUMPRODUCT( (FRACAS!$K$5:$K$9999=NJ$2) * IFERROR(FRACAS!$AN$5:$AN$9999,0) ) ) / IFERROR($ND365/FRACAS!$AY$1*60,0), 1 )))</f>
        <v/>
      </c>
      <c r="NK365" s="347" t="str" cm="1">
        <f t="array" ref="NK365">IF($ND365=0,"",(IFERROR( (IFERROR($ND365/FRACAS!$AY$1*60,0) - SUMPRODUCT( (FRACAS!$K$5:$K$9999=NK$2) * IFERROR(FRACAS!$AN$5:$AN$9999,0) ) ) / IFERROR($ND365/FRACAS!$AY$1*60,0), 1 )))</f>
        <v/>
      </c>
      <c r="NL365" s="347" t="str" cm="1">
        <f t="array" ref="NL365">IF($ND365=0,"",(IFERROR( (IFERROR($ND365/FRACAS!$AY$1*60,0) - SUMPRODUCT( (FRACAS!$K$5:$K$9999=NL$2) * IFERROR(FRACAS!$AN$5:$AN$9999,0) ) ) / IFERROR($ND365/FRACAS!$AY$1*60,0), 1 )))</f>
        <v/>
      </c>
      <c r="NM365" s="347" t="str" cm="1">
        <f t="array" ref="NM365">IF($ND365=0,"",(IFERROR( (IFERROR($ND365/FRACAS!$AY$1*60,0) - SUMPRODUCT( (FRACAS!$K$5:$K$9999=NM$2) * IFERROR(FRACAS!$AN$5:$AN$9999,0) ) ) / IFERROR($ND365/FRACAS!$AY$1*60,0), 1 )))</f>
        <v/>
      </c>
      <c r="NN365" s="347" t="str" cm="1">
        <f t="array" ref="NN365">IF($ND365=0,"",(IFERROR( (IFERROR($ND365/FRACAS!$AY$1*60,0) - SUMPRODUCT( (FRACAS!$K$5:$K$9999=NN$2) * IFERROR(FRACAS!$AN$5:$AN$9999,0) ) ) / IFERROR($ND365/FRACAS!$AY$1*60,0), 1 )))</f>
        <v/>
      </c>
      <c r="NO365" s="347" t="str" cm="1">
        <f t="array" ref="NO365">IF($ND365=0,"",(IFERROR( (IFERROR($ND365/FRACAS!$AY$1*60,0) - SUMPRODUCT( (FRACAS!$K$5:$K$9999=NO$2) * IFERROR(FRACAS!$AN$5:$AN$9999,0) ) ) / IFERROR($ND365/FRACAS!$AY$1*60,0), 1 )))</f>
        <v/>
      </c>
      <c r="NP365" s="347" t="str" cm="1">
        <f t="array" ref="NP365">IF($ND365=0,"",(IFERROR( (IFERROR($ND365/FRACAS!$AY$1*60,0) - SUMPRODUCT( (FRACAS!$K$5:$K$9999=NP$2) * IFERROR(FRACAS!$AN$5:$AN$9999,0) ) ) / IFERROR($ND365/FRACAS!$AY$1*60,0), 1 )))</f>
        <v/>
      </c>
      <c r="NQ365" s="347" t="str" cm="1">
        <f t="array" ref="NQ365">IF($ND365=0,"",(IFERROR( (IFERROR($ND365/FRACAS!$AY$1*60,0) - SUMPRODUCT( (FRACAS!$K$5:$K$9999=NQ$2) * IFERROR(FRACAS!$AN$5:$AN$9999,0) ) ) / IFERROR($ND365/FRACAS!$AY$1*60,0), 1 )))</f>
        <v/>
      </c>
      <c r="NR365" s="347" t="str" cm="1">
        <f t="array" ref="NR365">IF($ND365=0,"",(IFERROR( (IFERROR($ND365/FRACAS!$AY$1*60,0) - SUMPRODUCT( (FRACAS!$K$5:$K$9999=NR$2) * IFERROR(FRACAS!$AN$5:$AN$9999,0) ) ) / IFERROR($ND365/FRACAS!$AY$1*60,0), 1 )))</f>
        <v/>
      </c>
      <c r="NS365" s="347" t="str" cm="1">
        <f t="array" ref="NS365">IF($ND365=0,"",(IFERROR( (IFERROR($ND365/FRACAS!$AY$1*60,0) - SUMPRODUCT( (FRACAS!$K$5:$K$9999=NS$2) * IFERROR(FRACAS!$AN$5:$AN$9999,0) ) ) / IFERROR($ND365/FRACAS!$AY$1*60,0), 1 )))</f>
        <v/>
      </c>
      <c r="NT365" s="347" t="str" cm="1">
        <f t="array" ref="NT365">IF($ND365=0,"",(IFERROR( (IFERROR($ND365/FRACAS!$AY$1*60,0) - SUMPRODUCT( (FRACAS!$K$5:$K$9999=NT$2) * IFERROR(FRACAS!$AN$5:$AN$9999,0) ) ) / IFERROR($ND365/FRACAS!$AY$1*60,0), 1 )))</f>
        <v/>
      </c>
      <c r="NU365" s="347" t="str" cm="1">
        <f t="array" ref="NU365">IF($ND365=0,"",(IFERROR( (IFERROR($ND365/FRACAS!$AY$1*60,0) - SUMPRODUCT( (FRACAS!$K$5:$K$9999=NU$2) * IFERROR(FRACAS!$AN$5:$AN$9999,0) ) ) / IFERROR($ND365/FRACAS!$AY$1*60,0), 1 )))</f>
        <v/>
      </c>
      <c r="NV365" s="347" t="str" cm="1">
        <f t="array" ref="NV365">IF($ND365=0,"",(IFERROR( (IFERROR($ND365/FRACAS!$AY$1*60,0) - SUMPRODUCT( (FRACAS!$K$5:$K$9999=NV$2) * IFERROR(FRACAS!$AN$5:$AN$9999,0) ) ) / IFERROR($ND365/FRACAS!$AY$1*60,0), 1 )))</f>
        <v/>
      </c>
      <c r="NW365" s="347" t="str" cm="1">
        <f t="array" ref="NW365">IF($ND365=0,"",(IFERROR( (IFERROR($ND365/FRACAS!$AY$1*60,0) - SUMPRODUCT( (FRACAS!$K$5:$K$9999=NW$2) * IFERROR(FRACAS!$AN$5:$AN$9999,0) ) ) / IFERROR($ND365/FRACAS!$AY$1*60,0), 1 )))</f>
        <v/>
      </c>
      <c r="NX365" s="347" t="str" cm="1">
        <f t="array" ref="NX365">IF($ND365=0,"",(IFERROR( (IFERROR($ND365/FRACAS!$AY$1*60,0) - SUMPRODUCT( (FRACAS!$K$5:$K$9999=NX$2) * IFERROR(FRACAS!$AN$5:$AN$9999,0) ) ) / IFERROR($ND365/FRACAS!$AY$1*60,0), 1 )))</f>
        <v/>
      </c>
      <c r="NY365" s="347" t="str" cm="1">
        <f t="array" ref="NY365">IF($ND365=0,"",(IFERROR( (IFERROR($ND365/FRACAS!$AY$1*60,0) - SUMPRODUCT( (FRACAS!$K$5:$K$9999=NY$2) * IFERROR(FRACAS!$AN$5:$AN$9999,0) ) ) / IFERROR($ND365/FRACAS!$AY$1*60,0), 1 )))</f>
        <v/>
      </c>
      <c r="NZ365" s="347" t="str" cm="1">
        <f t="array" ref="NZ365">IF($ND365=0,"",(IFERROR( (IFERROR($ND365/FRACAS!$AY$1*60,0) - SUMPRODUCT( (FRACAS!$K$5:$K$9999=NZ$2) * IFERROR(FRACAS!$AN$5:$AN$9999,0) ) ) / IFERROR($ND365/FRACAS!$AY$1*60,0), 1 )))</f>
        <v/>
      </c>
      <c r="OA365" s="347" t="str" cm="1">
        <f t="array" ref="OA365">IF($ND365=0,"",(IFERROR( (IFERROR($ND365/FRACAS!$AY$1*60,0) - SUMPRODUCT( (FRACAS!$K$5:$K$9999=OA$2) * IFERROR(FRACAS!$AN$5:$AN$9999,0) ) ) / IFERROR($ND365/FRACAS!$AY$1*60,0), 1 )))</f>
        <v/>
      </c>
      <c r="OB365" s="347" t="str" cm="1">
        <f t="array" ref="OB365">IF($ND365=0,"",(IFERROR( (IFERROR($ND365/FRACAS!$AY$1*60,0) - SUMPRODUCT( (FRACAS!$K$5:$K$9999=OB$2) * IFERROR(FRACAS!$AN$5:$AN$9999,0) ) ) / IFERROR($ND365/FRACAS!$AY$1*60,0), 1 )))</f>
        <v/>
      </c>
      <c r="OC365" s="347" t="str" cm="1">
        <f t="array" ref="OC365">IF($ND365=0,"",(IFERROR( (IFERROR($ND365/FRACAS!$AY$1*60,0) - SUMPRODUCT( (FRACAS!$K$5:$K$9999=OC$2) * IFERROR(FRACAS!$AN$5:$AN$9999,0) ) ) / IFERROR($ND365/FRACAS!$AY$1*60,0), 1 )))</f>
        <v/>
      </c>
      <c r="OD365" s="347" t="str" cm="1">
        <f t="array" ref="OD365">IF($ND365=0,"",(IFERROR( (IFERROR($ND365/FRACAS!$AY$1*60,0) - SUMPRODUCT( (FRACAS!$K$5:$K$9999=OD$2) * IFERROR(FRACAS!$AN$5:$AN$9999,0) ) ) / IFERROR($ND365/FRACAS!$AY$1*60,0), 1 )))</f>
        <v/>
      </c>
      <c r="OE365" s="347" t="str" cm="1">
        <f t="array" ref="OE365">IF($ND365=0,"",(IFERROR( (IFERROR($ND365/FRACAS!$AY$1*60,0) - SUMPRODUCT( (FRACAS!$K$5:$K$9999=OE$2) * IFERROR(FRACAS!$AN$5:$AN$9999,0) ) ) / IFERROR($ND365/FRACAS!$AY$1*60,0), 1 )))</f>
        <v/>
      </c>
      <c r="OF365" s="347" t="str" cm="1">
        <f t="array" ref="OF365">IF($ND365=0,"",(IFERROR( (IFERROR($ND365/FRACAS!$AY$1*60,0) - SUMPRODUCT( (FRACAS!$K$5:$K$9999=OF$2) * IFERROR(FRACAS!$AN$5:$AN$9999,0) ) ) / IFERROR($ND365/FRACAS!$AY$1*60,0), 1 )))</f>
        <v/>
      </c>
      <c r="OG365" s="347" t="str" cm="1">
        <f t="array" ref="OG365">IF($ND365=0,"",(IFERROR( (IFERROR($ND365/FRACAS!$AY$1*60,0) - SUMPRODUCT( (FRACAS!$K$5:$K$9999=OG$2) * IFERROR(FRACAS!$AN$5:$AN$9999,0) ) ) / IFERROR($ND365/FRACAS!$AY$1*60,0), 1 )))</f>
        <v/>
      </c>
      <c r="OH365" s="347" t="str" cm="1">
        <f t="array" ref="OH365">IF($ND365=0,"",(IFERROR( (IFERROR($ND365/FRACAS!$AY$1*60,0) - SUMPRODUCT( (FRACAS!$K$5:$K$9999=OH$2) * IFERROR(FRACAS!$AN$5:$AN$9999,0) ) ) / IFERROR($ND365/FRACAS!$AY$1*60,0), 1 )))</f>
        <v/>
      </c>
      <c r="OI365" s="347" t="str" cm="1">
        <f t="array" ref="OI365">IF($ND365=0,"",(IFERROR( (IFERROR($ND365/FRACAS!$AY$1*60,0) - SUMPRODUCT( (FRACAS!$K$5:$K$9999=OI$2) * IFERROR(FRACAS!$AN$5:$AN$9999,0) ) ) / IFERROR($ND365/FRACAS!$AY$1*60,0), 1 )))</f>
        <v/>
      </c>
      <c r="OJ365" s="347" t="str" cm="1">
        <f t="array" ref="OJ365">IF($ND365=0,"",(IFERROR( (IFERROR($ND365/FRACAS!$AY$1*60,0) - SUMPRODUCT( (FRACAS!$K$5:$K$9999=OJ$2) * IFERROR(FRACAS!$AN$5:$AN$9999,0) ) ) / IFERROR($ND365/FRACAS!$AY$1*60,0), 1 )))</f>
        <v/>
      </c>
      <c r="OK365" s="347" t="str" cm="1">
        <f t="array" ref="OK365">IF($ND365=0,"",(IFERROR( (IFERROR($ND365/FRACAS!$AY$1*60,0) - SUMPRODUCT( (FRACAS!$K$5:$K$9999=OK$2) * IFERROR(FRACAS!$AN$5:$AN$9999,0) ) ) / IFERROR($ND365/FRACAS!$AY$1*60,0), 1 )))</f>
        <v/>
      </c>
      <c r="OL365" s="347" t="str" cm="1">
        <f t="array" ref="OL365">IF($ND365=0,"",(IFERROR( (IFERROR($ND365/FRACAS!$AY$1*60,0) - SUMPRODUCT( (FRACAS!$K$5:$K$9999=OL$2) * IFERROR(FRACAS!$AN$5:$AN$9999,0) ) ) / IFERROR($ND365/FRACAS!$AY$1*60,0), 1 )))</f>
        <v/>
      </c>
      <c r="OM365" s="347" t="str" cm="1">
        <f t="array" ref="OM365">IF($ND365=0,"",(IFERROR( (IFERROR($ND365/FRACAS!$AY$1*60,0) - SUMPRODUCT( (FRACAS!$K$5:$K$9999=OM$2) * IFERROR(FRACAS!$AN$5:$AN$9999,0) ) ) / IFERROR($ND365/FRACAS!$AY$1*60,0), 1 )))</f>
        <v/>
      </c>
      <c r="ON365" s="347" t="str" cm="1">
        <f t="array" ref="ON365">IF($ND365=0,"",(IFERROR( (IFERROR($ND365/FRACAS!$AY$1*60,0) - SUMPRODUCT( (FRACAS!$K$5:$K$9999=ON$2) * IFERROR(FRACAS!$AN$5:$AN$9999,0) ) ) / IFERROR($ND365/FRACAS!$AY$1*60,0), 1 )))</f>
        <v/>
      </c>
    </row>
    <row r="366" spans="2:404" ht="15" customHeight="1">
      <c r="B366" s="301" t="s">
        <v>264</v>
      </c>
      <c r="C366" s="302">
        <v>47788</v>
      </c>
      <c r="D366" s="279"/>
      <c r="E366" s="279"/>
      <c r="F366" s="279"/>
      <c r="G366" s="279"/>
      <c r="H366" s="279"/>
      <c r="I366" s="279"/>
      <c r="J366" s="279"/>
      <c r="K366" s="279"/>
      <c r="L366" s="279"/>
      <c r="M366" s="280"/>
      <c r="N366" s="305"/>
      <c r="O366" s="279"/>
      <c r="P366" s="279"/>
      <c r="Q366" s="279"/>
      <c r="R366" s="279"/>
      <c r="S366" s="279"/>
      <c r="T366" s="279"/>
      <c r="U366" s="279"/>
      <c r="V366" s="279"/>
      <c r="W366" s="279"/>
      <c r="X366" s="279"/>
      <c r="Y366" s="279"/>
      <c r="Z366" s="279"/>
      <c r="AA366" s="279"/>
      <c r="AB366" s="279"/>
      <c r="AC366" s="279"/>
      <c r="AD366" s="279"/>
      <c r="AE366" s="279"/>
      <c r="AF366" s="279"/>
      <c r="AG366" s="279"/>
      <c r="AH366" s="279"/>
      <c r="AI366" s="279"/>
      <c r="AJ366" s="279"/>
      <c r="AK366" s="279"/>
      <c r="AL366" s="279"/>
      <c r="AM366" s="279"/>
      <c r="AN366" s="279"/>
      <c r="AO366" s="279"/>
      <c r="AP366" s="279"/>
      <c r="AQ366" s="279"/>
      <c r="AR366" s="279"/>
      <c r="AS366" s="279"/>
      <c r="AT366" s="279"/>
      <c r="AU366" s="279"/>
      <c r="AV366" s="279"/>
      <c r="AW366" s="279"/>
      <c r="AX366" s="279"/>
      <c r="AY366" s="279"/>
      <c r="AZ366" s="279"/>
      <c r="BA366" s="280"/>
      <c r="BB366" s="266"/>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C366" s="266">
        <f t="shared" si="29"/>
        <v>0</v>
      </c>
      <c r="DD366" s="302" t="str">
        <f t="shared" si="30"/>
        <v/>
      </c>
      <c r="DE366" s="328" t="str">
        <f>IF(D366&gt; 0,(COUNTIFS(FRACAS!$B$5:$B$9997, D$4, FRACAS!$D$5:$D$9997, "&lt;="&amp;D366)), "" )</f>
        <v/>
      </c>
      <c r="DF366" s="282" t="str">
        <f>IF(E366&gt; 0,(COUNTIFS(FRACAS!$B$5:$B$9997, E$4, FRACAS!$D$5:$D$9997, "&lt;="&amp;E366)), "" )</f>
        <v/>
      </c>
      <c r="DG366" s="282" t="str">
        <f>IF(F366&gt; 0,(COUNTIFS(FRACAS!$B$5:$B$9997, F$4, FRACAS!$D$5:$D$9997, "&lt;="&amp;F366)), "" )</f>
        <v/>
      </c>
      <c r="DH366" s="282" t="str">
        <f>IF(G366&gt; 0,(COUNTIFS(FRACAS!$B$5:$B$9997, G$4, FRACAS!$D$5:$D$9997, "&lt;="&amp;G366)), "" )</f>
        <v/>
      </c>
      <c r="DI366" s="282" t="str">
        <f>IF(H366&gt; 0,(COUNTIFS(FRACAS!$B$5:$B$9997, H$4, FRACAS!$D$5:$D$9997, "&lt;="&amp;H366)), "" )</f>
        <v/>
      </c>
      <c r="DJ366" s="282" t="str">
        <f>IF(I366&gt; 0,(COUNTIFS(FRACAS!$B$5:$B$9997, I$4, FRACAS!$D$5:$D$9997, "&lt;="&amp;I366)), "" )</f>
        <v/>
      </c>
      <c r="DK366" s="282" t="str">
        <f>IF(J366&gt; 0,(COUNTIFS(FRACAS!$B$5:$B$9997, J$4, FRACAS!$D$5:$D$9997, "&lt;="&amp;J366)), "" )</f>
        <v/>
      </c>
      <c r="DL366" s="282" t="str">
        <f>IF(K366&gt; 0,(COUNTIFS(FRACAS!$B$5:$B$9997, K$4, FRACAS!$D$5:$D$9997, "&lt;="&amp;K366)), "" )</f>
        <v/>
      </c>
      <c r="DM366" s="282" t="str">
        <f>IF(L366&gt; 0,(COUNTIFS(FRACAS!$B$5:$B$9997, L$4, FRACAS!$D$5:$D$9997, "&lt;="&amp;L366)), "" )</f>
        <v/>
      </c>
      <c r="DN366" s="282" t="str">
        <f>IF(M366&gt; 0,(COUNTIFS(FRACAS!$B$5:$B$9997, M$4, FRACAS!$D$5:$D$9997, "&lt;="&amp;M366)), "" )</f>
        <v/>
      </c>
      <c r="DO366" s="308"/>
      <c r="DP366" s="276"/>
      <c r="DQ366" s="276"/>
      <c r="DR366" s="276"/>
      <c r="DS366" s="276"/>
      <c r="DT366" s="276"/>
      <c r="DU366" s="276"/>
      <c r="DV366" s="276"/>
      <c r="DW366" s="276"/>
      <c r="DX366" s="276"/>
      <c r="DY366" s="276"/>
      <c r="DZ366" s="276"/>
      <c r="EA366" s="276"/>
      <c r="EB366" s="276"/>
      <c r="EC366" s="276"/>
      <c r="ED366" s="276"/>
      <c r="EE366" s="276"/>
      <c r="EF366" s="276"/>
      <c r="EG366" s="276"/>
      <c r="EH366" s="276"/>
      <c r="EI366" s="276"/>
      <c r="EJ366" s="276"/>
      <c r="EK366" s="276"/>
      <c r="EL366" s="276"/>
      <c r="EM366" s="276"/>
      <c r="EN366" s="276"/>
      <c r="EO366" s="276"/>
      <c r="EP366" s="276"/>
      <c r="EQ366" s="276"/>
      <c r="ER366" s="276"/>
      <c r="ES366" s="276"/>
      <c r="ET366" s="276"/>
      <c r="EU366" s="276"/>
      <c r="EV366" s="276"/>
      <c r="EW366" s="276"/>
      <c r="EX366" s="276"/>
      <c r="EY366" s="276"/>
      <c r="EZ366" s="276"/>
      <c r="FA366" s="276"/>
      <c r="FB366" s="277"/>
      <c r="JN366" s="310"/>
      <c r="JO366" s="309"/>
      <c r="JP366" s="309"/>
      <c r="JQ366" s="309"/>
      <c r="JR366" s="309"/>
      <c r="JS366" s="309"/>
      <c r="JT366" s="309"/>
      <c r="JU366" s="309"/>
      <c r="JV366" s="309"/>
      <c r="JW366" s="309"/>
      <c r="JX366" s="309"/>
      <c r="JY366" s="309"/>
      <c r="JZ366" s="309"/>
      <c r="KA366" s="309"/>
      <c r="KB366" s="309"/>
      <c r="KC366" s="309"/>
      <c r="KD366" s="309"/>
      <c r="KE366" s="309"/>
      <c r="KF366" s="309"/>
      <c r="KG366" s="309"/>
      <c r="KH366" s="309"/>
      <c r="KI366" s="309"/>
      <c r="KJ366" s="309"/>
      <c r="KK366" s="309"/>
      <c r="KL366" s="309"/>
      <c r="KM366" s="309"/>
      <c r="KN366" s="309"/>
      <c r="KO366" s="309"/>
      <c r="KP366" s="309"/>
      <c r="KQ366" s="309"/>
      <c r="KR366" s="309"/>
      <c r="KS366" s="309"/>
      <c r="KT366" s="309"/>
      <c r="KU366" s="309"/>
      <c r="KV366" s="309"/>
      <c r="KW366" s="309"/>
      <c r="KX366" s="309"/>
      <c r="KY366" s="309"/>
      <c r="KZ366" s="309"/>
      <c r="LA366" s="309"/>
      <c r="LC366" s="302" t="str">
        <f t="shared" si="32"/>
        <v/>
      </c>
      <c r="LD366" s="354" t="str" cm="1">
        <f t="array" ref="LD366">IFERROR(
    (((D366/FRACAS!$AY$1)*60))
    /
    (((D366/FRACAS!$AY$1)*60) + SUMPRODUCT((FRACAS!$B$5:$B$9997=D$4)*(FRACAS!$D$5:$D$9997&lt;=D366)*(IFERROR(FRACAS!$AM$5:$AM$9997,0)))
    ),"")</f>
        <v/>
      </c>
      <c r="LE366" s="354" t="str" cm="1">
        <f t="array" ref="LE366">IFERROR(
    (((E366/FRACAS!$AY$1)*60))
    /
    (((E366/FRACAS!$AY$1)*60) + SUMPRODUCT((FRACAS!$B$5:$B$9997=E$4)*(FRACAS!$D$5:$D$9997&lt;=E366)*(IFERROR(FRACAS!$AM$5:$AM$9997,0)))
    ),"")</f>
        <v/>
      </c>
      <c r="LF366" s="354" t="str" cm="1">
        <f t="array" ref="LF366">IFERROR(
    (((F366/FRACAS!$AY$1)*60))
    /
    (((F366/FRACAS!$AY$1)*60) + SUMPRODUCT((FRACAS!$B$5:$B$9997=F$4)*(FRACAS!$D$5:$D$9997&lt;=F366)*(IFERROR(FRACAS!$AM$5:$AM$9997,0)))
    ),"")</f>
        <v/>
      </c>
      <c r="LG366" s="354" t="str" cm="1">
        <f t="array" ref="LG366">IFERROR(
    (((G366/FRACAS!$AY$1)*60))
    /
    (((G366/FRACAS!$AY$1)*60) + SUMPRODUCT((FRACAS!$B$5:$B$9997=G$4)*(FRACAS!$D$5:$D$9997&lt;=G366)*(IFERROR(FRACAS!$AM$5:$AM$9997,0)))
    ),"")</f>
        <v/>
      </c>
      <c r="LH366" s="354" t="str" cm="1">
        <f t="array" ref="LH366">IFERROR(
    (((H366/FRACAS!$AY$1)*60))
    /
    (((H366/FRACAS!$AY$1)*60) + SUMPRODUCT((FRACAS!$B$5:$B$9997=H$4)*(FRACAS!$D$5:$D$9997&lt;=H366)*(IFERROR(FRACAS!$AM$5:$AM$9997,0)))
    ),"")</f>
        <v/>
      </c>
      <c r="LI366" s="354" t="str" cm="1">
        <f t="array" ref="LI366">IFERROR(
    (((I366/FRACAS!$AY$1)*60))
    /
    (((I366/FRACAS!$AY$1)*60) + SUMPRODUCT((FRACAS!$B$5:$B$9997=I$4)*(FRACAS!$D$5:$D$9997&lt;=I366)*(IFERROR(FRACAS!$AM$5:$AM$9997,0)))
    ),"")</f>
        <v/>
      </c>
      <c r="LJ366" s="354" t="str" cm="1">
        <f t="array" ref="LJ366">IFERROR(
    (((J366/FRACAS!$AY$1)*60))
    /
    (((J366/FRACAS!$AY$1)*60) + SUMPRODUCT((FRACAS!$B$5:$B$9997=J$4)*(FRACAS!$D$5:$D$9997&lt;=J366)*(IFERROR(FRACAS!$AM$5:$AM$9997,0)))
    ),"")</f>
        <v/>
      </c>
      <c r="LK366" s="354" t="str" cm="1">
        <f t="array" ref="LK366">IFERROR(
    (((K366/FRACAS!$AY$1)*60))
    /
    (((K366/FRACAS!$AY$1)*60) + SUMPRODUCT((FRACAS!$B$5:$B$9997=K$4)*(FRACAS!$D$5:$D$9997&lt;=K366)*(IFERROR(FRACAS!$AM$5:$AM$9997,0)))
    ),"")</f>
        <v/>
      </c>
      <c r="LL366" s="354" t="str" cm="1">
        <f t="array" ref="LL366">IFERROR(
    (((L366/FRACAS!$AY$1)*60))
    /
    (((L366/FRACAS!$AY$1)*60) + SUMPRODUCT((FRACAS!$B$5:$B$9997=L$4)*(FRACAS!$D$5:$D$9997&lt;=L366)*(IFERROR(FRACAS!$AM$5:$AM$9997,0)))
    ),"")</f>
        <v/>
      </c>
      <c r="LM366" s="354" t="str" cm="1">
        <f t="array" ref="LM366">IFERROR(
    (((M366/FRACAS!$AY$1)*60))
    /
    (((M366/FRACAS!$AY$1)*60) + SUMPRODUCT((FRACAS!$B$5:$B$9997=M$4)*(FRACAS!$D$5:$D$9997&lt;=M366)*(IFERROR(FRACAS!$AM$5:$AM$9997,0)))
    ),"")</f>
        <v/>
      </c>
      <c r="LN366" s="308"/>
      <c r="LO366" s="276"/>
      <c r="LP366" s="276"/>
      <c r="LQ366" s="276"/>
      <c r="LR366" s="276"/>
      <c r="LS366" s="276"/>
      <c r="LT366" s="276"/>
      <c r="LU366" s="276"/>
      <c r="LV366" s="276"/>
      <c r="LW366" s="276"/>
      <c r="LX366" s="276"/>
      <c r="LY366" s="276"/>
      <c r="LZ366" s="276"/>
      <c r="MA366" s="276"/>
      <c r="MB366" s="276"/>
      <c r="MC366" s="276"/>
      <c r="MD366" s="276"/>
      <c r="ME366" s="276"/>
      <c r="MF366" s="276"/>
      <c r="MG366" s="276"/>
      <c r="MH366" s="276"/>
      <c r="MI366" s="276"/>
      <c r="MJ366" s="276"/>
      <c r="MK366" s="276"/>
      <c r="ML366" s="276"/>
      <c r="MM366" s="276"/>
      <c r="MN366" s="276"/>
      <c r="MO366" s="276"/>
      <c r="MP366" s="276"/>
      <c r="MQ366" s="276"/>
      <c r="MR366" s="276"/>
      <c r="MS366" s="276"/>
      <c r="MT366" s="276"/>
      <c r="MU366" s="276"/>
      <c r="MV366" s="276"/>
      <c r="MW366" s="276"/>
      <c r="MX366" s="276"/>
      <c r="MY366" s="276"/>
      <c r="MZ366" s="276"/>
      <c r="NA366" s="277"/>
      <c r="ND366" s="345">
        <f t="shared" si="33"/>
        <v>0</v>
      </c>
      <c r="NE366" s="346" t="str">
        <f t="shared" si="31"/>
        <v/>
      </c>
      <c r="NF366" s="347" t="str" cm="1">
        <f t="array" ref="NF366">IF($ND366=0,"",(IFERROR( (IFERROR($ND366/FRACAS!$AY$1*60,0) - SUMPRODUCT( (FRACAS!$K$5:$K$9999=NF$2) * IFERROR(FRACAS!$AN$5:$AN$9999,0) ) ) / IFERROR($ND366/FRACAS!$AY$1*60,0), 1 )))</f>
        <v/>
      </c>
      <c r="NG366" s="347" t="str" cm="1">
        <f t="array" ref="NG366">IF($ND366=0,"",(IFERROR( (IFERROR($ND366/FRACAS!$AY$1*60,0) - SUMPRODUCT( (FRACAS!$K$5:$K$9999=NG$2) * IFERROR(FRACAS!$AN$5:$AN$9999,0) ) ) / IFERROR($ND366/FRACAS!$AY$1*60,0), 1 )))</f>
        <v/>
      </c>
      <c r="NH366" s="347" t="str" cm="1">
        <f t="array" ref="NH366">IF($ND366=0,"",(IFERROR( (IFERROR($ND366/FRACAS!$AY$1*60,0) - SUMPRODUCT( (FRACAS!$K$5:$K$9999=NH$2) * IFERROR(FRACAS!$AN$5:$AN$9999,0) ) ) / IFERROR($ND366/FRACAS!$AY$1*60,0), 1 )))</f>
        <v/>
      </c>
      <c r="NI366" s="347" t="str" cm="1">
        <f t="array" ref="NI366">IF($ND366=0,"",(IFERROR( (IFERROR($ND366/FRACAS!$AY$1*60,0) - SUMPRODUCT( (FRACAS!$K$5:$K$9999=NI$2) * IFERROR(FRACAS!$AN$5:$AN$9999,0) ) ) / IFERROR($ND366/FRACAS!$AY$1*60,0), 1 )))</f>
        <v/>
      </c>
      <c r="NJ366" s="347" t="str" cm="1">
        <f t="array" ref="NJ366">IF($ND366=0,"",(IFERROR( (IFERROR($ND366/FRACAS!$AY$1*60,0) - SUMPRODUCT( (FRACAS!$K$5:$K$9999=NJ$2) * IFERROR(FRACAS!$AN$5:$AN$9999,0) ) ) / IFERROR($ND366/FRACAS!$AY$1*60,0), 1 )))</f>
        <v/>
      </c>
      <c r="NK366" s="347" t="str" cm="1">
        <f t="array" ref="NK366">IF($ND366=0,"",(IFERROR( (IFERROR($ND366/FRACAS!$AY$1*60,0) - SUMPRODUCT( (FRACAS!$K$5:$K$9999=NK$2) * IFERROR(FRACAS!$AN$5:$AN$9999,0) ) ) / IFERROR($ND366/FRACAS!$AY$1*60,0), 1 )))</f>
        <v/>
      </c>
      <c r="NL366" s="347" t="str" cm="1">
        <f t="array" ref="NL366">IF($ND366=0,"",(IFERROR( (IFERROR($ND366/FRACAS!$AY$1*60,0) - SUMPRODUCT( (FRACAS!$K$5:$K$9999=NL$2) * IFERROR(FRACAS!$AN$5:$AN$9999,0) ) ) / IFERROR($ND366/FRACAS!$AY$1*60,0), 1 )))</f>
        <v/>
      </c>
      <c r="NM366" s="347" t="str" cm="1">
        <f t="array" ref="NM366">IF($ND366=0,"",(IFERROR( (IFERROR($ND366/FRACAS!$AY$1*60,0) - SUMPRODUCT( (FRACAS!$K$5:$K$9999=NM$2) * IFERROR(FRACAS!$AN$5:$AN$9999,0) ) ) / IFERROR($ND366/FRACAS!$AY$1*60,0), 1 )))</f>
        <v/>
      </c>
      <c r="NN366" s="347" t="str" cm="1">
        <f t="array" ref="NN366">IF($ND366=0,"",(IFERROR( (IFERROR($ND366/FRACAS!$AY$1*60,0) - SUMPRODUCT( (FRACAS!$K$5:$K$9999=NN$2) * IFERROR(FRACAS!$AN$5:$AN$9999,0) ) ) / IFERROR($ND366/FRACAS!$AY$1*60,0), 1 )))</f>
        <v/>
      </c>
      <c r="NO366" s="347" t="str" cm="1">
        <f t="array" ref="NO366">IF($ND366=0,"",(IFERROR( (IFERROR($ND366/FRACAS!$AY$1*60,0) - SUMPRODUCT( (FRACAS!$K$5:$K$9999=NO$2) * IFERROR(FRACAS!$AN$5:$AN$9999,0) ) ) / IFERROR($ND366/FRACAS!$AY$1*60,0), 1 )))</f>
        <v/>
      </c>
      <c r="NP366" s="347" t="str" cm="1">
        <f t="array" ref="NP366">IF($ND366=0,"",(IFERROR( (IFERROR($ND366/FRACAS!$AY$1*60,0) - SUMPRODUCT( (FRACAS!$K$5:$K$9999=NP$2) * IFERROR(FRACAS!$AN$5:$AN$9999,0) ) ) / IFERROR($ND366/FRACAS!$AY$1*60,0), 1 )))</f>
        <v/>
      </c>
      <c r="NQ366" s="347" t="str" cm="1">
        <f t="array" ref="NQ366">IF($ND366=0,"",(IFERROR( (IFERROR($ND366/FRACAS!$AY$1*60,0) - SUMPRODUCT( (FRACAS!$K$5:$K$9999=NQ$2) * IFERROR(FRACAS!$AN$5:$AN$9999,0) ) ) / IFERROR($ND366/FRACAS!$AY$1*60,0), 1 )))</f>
        <v/>
      </c>
      <c r="NR366" s="347" t="str" cm="1">
        <f t="array" ref="NR366">IF($ND366=0,"",(IFERROR( (IFERROR($ND366/FRACAS!$AY$1*60,0) - SUMPRODUCT( (FRACAS!$K$5:$K$9999=NR$2) * IFERROR(FRACAS!$AN$5:$AN$9999,0) ) ) / IFERROR($ND366/FRACAS!$AY$1*60,0), 1 )))</f>
        <v/>
      </c>
      <c r="NS366" s="347" t="str" cm="1">
        <f t="array" ref="NS366">IF($ND366=0,"",(IFERROR( (IFERROR($ND366/FRACAS!$AY$1*60,0) - SUMPRODUCT( (FRACAS!$K$5:$K$9999=NS$2) * IFERROR(FRACAS!$AN$5:$AN$9999,0) ) ) / IFERROR($ND366/FRACAS!$AY$1*60,0), 1 )))</f>
        <v/>
      </c>
      <c r="NT366" s="347" t="str" cm="1">
        <f t="array" ref="NT366">IF($ND366=0,"",(IFERROR( (IFERROR($ND366/FRACAS!$AY$1*60,0) - SUMPRODUCT( (FRACAS!$K$5:$K$9999=NT$2) * IFERROR(FRACAS!$AN$5:$AN$9999,0) ) ) / IFERROR($ND366/FRACAS!$AY$1*60,0), 1 )))</f>
        <v/>
      </c>
      <c r="NU366" s="347" t="str" cm="1">
        <f t="array" ref="NU366">IF($ND366=0,"",(IFERROR( (IFERROR($ND366/FRACAS!$AY$1*60,0) - SUMPRODUCT( (FRACAS!$K$5:$K$9999=NU$2) * IFERROR(FRACAS!$AN$5:$AN$9999,0) ) ) / IFERROR($ND366/FRACAS!$AY$1*60,0), 1 )))</f>
        <v/>
      </c>
      <c r="NV366" s="347" t="str" cm="1">
        <f t="array" ref="NV366">IF($ND366=0,"",(IFERROR( (IFERROR($ND366/FRACAS!$AY$1*60,0) - SUMPRODUCT( (FRACAS!$K$5:$K$9999=NV$2) * IFERROR(FRACAS!$AN$5:$AN$9999,0) ) ) / IFERROR($ND366/FRACAS!$AY$1*60,0), 1 )))</f>
        <v/>
      </c>
      <c r="NW366" s="347" t="str" cm="1">
        <f t="array" ref="NW366">IF($ND366=0,"",(IFERROR( (IFERROR($ND366/FRACAS!$AY$1*60,0) - SUMPRODUCT( (FRACAS!$K$5:$K$9999=NW$2) * IFERROR(FRACAS!$AN$5:$AN$9999,0) ) ) / IFERROR($ND366/FRACAS!$AY$1*60,0), 1 )))</f>
        <v/>
      </c>
      <c r="NX366" s="347" t="str" cm="1">
        <f t="array" ref="NX366">IF($ND366=0,"",(IFERROR( (IFERROR($ND366/FRACAS!$AY$1*60,0) - SUMPRODUCT( (FRACAS!$K$5:$K$9999=NX$2) * IFERROR(FRACAS!$AN$5:$AN$9999,0) ) ) / IFERROR($ND366/FRACAS!$AY$1*60,0), 1 )))</f>
        <v/>
      </c>
      <c r="NY366" s="347" t="str" cm="1">
        <f t="array" ref="NY366">IF($ND366=0,"",(IFERROR( (IFERROR($ND366/FRACAS!$AY$1*60,0) - SUMPRODUCT( (FRACAS!$K$5:$K$9999=NY$2) * IFERROR(FRACAS!$AN$5:$AN$9999,0) ) ) / IFERROR($ND366/FRACAS!$AY$1*60,0), 1 )))</f>
        <v/>
      </c>
      <c r="NZ366" s="347" t="str" cm="1">
        <f t="array" ref="NZ366">IF($ND366=0,"",(IFERROR( (IFERROR($ND366/FRACAS!$AY$1*60,0) - SUMPRODUCT( (FRACAS!$K$5:$K$9999=NZ$2) * IFERROR(FRACAS!$AN$5:$AN$9999,0) ) ) / IFERROR($ND366/FRACAS!$AY$1*60,0), 1 )))</f>
        <v/>
      </c>
      <c r="OA366" s="347" t="str" cm="1">
        <f t="array" ref="OA366">IF($ND366=0,"",(IFERROR( (IFERROR($ND366/FRACAS!$AY$1*60,0) - SUMPRODUCT( (FRACAS!$K$5:$K$9999=OA$2) * IFERROR(FRACAS!$AN$5:$AN$9999,0) ) ) / IFERROR($ND366/FRACAS!$AY$1*60,0), 1 )))</f>
        <v/>
      </c>
      <c r="OB366" s="347" t="str" cm="1">
        <f t="array" ref="OB366">IF($ND366=0,"",(IFERROR( (IFERROR($ND366/FRACAS!$AY$1*60,0) - SUMPRODUCT( (FRACAS!$K$5:$K$9999=OB$2) * IFERROR(FRACAS!$AN$5:$AN$9999,0) ) ) / IFERROR($ND366/FRACAS!$AY$1*60,0), 1 )))</f>
        <v/>
      </c>
      <c r="OC366" s="347" t="str" cm="1">
        <f t="array" ref="OC366">IF($ND366=0,"",(IFERROR( (IFERROR($ND366/FRACAS!$AY$1*60,0) - SUMPRODUCT( (FRACAS!$K$5:$K$9999=OC$2) * IFERROR(FRACAS!$AN$5:$AN$9999,0) ) ) / IFERROR($ND366/FRACAS!$AY$1*60,0), 1 )))</f>
        <v/>
      </c>
      <c r="OD366" s="347" t="str" cm="1">
        <f t="array" ref="OD366">IF($ND366=0,"",(IFERROR( (IFERROR($ND366/FRACAS!$AY$1*60,0) - SUMPRODUCT( (FRACAS!$K$5:$K$9999=OD$2) * IFERROR(FRACAS!$AN$5:$AN$9999,0) ) ) / IFERROR($ND366/FRACAS!$AY$1*60,0), 1 )))</f>
        <v/>
      </c>
      <c r="OE366" s="347" t="str" cm="1">
        <f t="array" ref="OE366">IF($ND366=0,"",(IFERROR( (IFERROR($ND366/FRACAS!$AY$1*60,0) - SUMPRODUCT( (FRACAS!$K$5:$K$9999=OE$2) * IFERROR(FRACAS!$AN$5:$AN$9999,0) ) ) / IFERROR($ND366/FRACAS!$AY$1*60,0), 1 )))</f>
        <v/>
      </c>
      <c r="OF366" s="347" t="str" cm="1">
        <f t="array" ref="OF366">IF($ND366=0,"",(IFERROR( (IFERROR($ND366/FRACAS!$AY$1*60,0) - SUMPRODUCT( (FRACAS!$K$5:$K$9999=OF$2) * IFERROR(FRACAS!$AN$5:$AN$9999,0) ) ) / IFERROR($ND366/FRACAS!$AY$1*60,0), 1 )))</f>
        <v/>
      </c>
      <c r="OG366" s="347" t="str" cm="1">
        <f t="array" ref="OG366">IF($ND366=0,"",(IFERROR( (IFERROR($ND366/FRACAS!$AY$1*60,0) - SUMPRODUCT( (FRACAS!$K$5:$K$9999=OG$2) * IFERROR(FRACAS!$AN$5:$AN$9999,0) ) ) / IFERROR($ND366/FRACAS!$AY$1*60,0), 1 )))</f>
        <v/>
      </c>
      <c r="OH366" s="347" t="str" cm="1">
        <f t="array" ref="OH366">IF($ND366=0,"",(IFERROR( (IFERROR($ND366/FRACAS!$AY$1*60,0) - SUMPRODUCT( (FRACAS!$K$5:$K$9999=OH$2) * IFERROR(FRACAS!$AN$5:$AN$9999,0) ) ) / IFERROR($ND366/FRACAS!$AY$1*60,0), 1 )))</f>
        <v/>
      </c>
      <c r="OI366" s="347" t="str" cm="1">
        <f t="array" ref="OI366">IF($ND366=0,"",(IFERROR( (IFERROR($ND366/FRACAS!$AY$1*60,0) - SUMPRODUCT( (FRACAS!$K$5:$K$9999=OI$2) * IFERROR(FRACAS!$AN$5:$AN$9999,0) ) ) / IFERROR($ND366/FRACAS!$AY$1*60,0), 1 )))</f>
        <v/>
      </c>
      <c r="OJ366" s="347" t="str" cm="1">
        <f t="array" ref="OJ366">IF($ND366=0,"",(IFERROR( (IFERROR($ND366/FRACAS!$AY$1*60,0) - SUMPRODUCT( (FRACAS!$K$5:$K$9999=OJ$2) * IFERROR(FRACAS!$AN$5:$AN$9999,0) ) ) / IFERROR($ND366/FRACAS!$AY$1*60,0), 1 )))</f>
        <v/>
      </c>
      <c r="OK366" s="347" t="str" cm="1">
        <f t="array" ref="OK366">IF($ND366=0,"",(IFERROR( (IFERROR($ND366/FRACAS!$AY$1*60,0) - SUMPRODUCT( (FRACAS!$K$5:$K$9999=OK$2) * IFERROR(FRACAS!$AN$5:$AN$9999,0) ) ) / IFERROR($ND366/FRACAS!$AY$1*60,0), 1 )))</f>
        <v/>
      </c>
      <c r="OL366" s="347" t="str" cm="1">
        <f t="array" ref="OL366">IF($ND366=0,"",(IFERROR( (IFERROR($ND366/FRACAS!$AY$1*60,0) - SUMPRODUCT( (FRACAS!$K$5:$K$9999=OL$2) * IFERROR(FRACAS!$AN$5:$AN$9999,0) ) ) / IFERROR($ND366/FRACAS!$AY$1*60,0), 1 )))</f>
        <v/>
      </c>
      <c r="OM366" s="347" t="str" cm="1">
        <f t="array" ref="OM366">IF($ND366=0,"",(IFERROR( (IFERROR($ND366/FRACAS!$AY$1*60,0) - SUMPRODUCT( (FRACAS!$K$5:$K$9999=OM$2) * IFERROR(FRACAS!$AN$5:$AN$9999,0) ) ) / IFERROR($ND366/FRACAS!$AY$1*60,0), 1 )))</f>
        <v/>
      </c>
      <c r="ON366" s="347" t="str" cm="1">
        <f t="array" ref="ON366">IF($ND366=0,"",(IFERROR( (IFERROR($ND366/FRACAS!$AY$1*60,0) - SUMPRODUCT( (FRACAS!$K$5:$K$9999=ON$2) * IFERROR(FRACAS!$AN$5:$AN$9999,0) ) ) / IFERROR($ND366/FRACAS!$AY$1*60,0), 1 )))</f>
        <v/>
      </c>
    </row>
    <row r="367" spans="2:404" ht="15" customHeight="1">
      <c r="B367" s="301" t="s">
        <v>265</v>
      </c>
      <c r="C367" s="302">
        <v>47795</v>
      </c>
      <c r="D367" s="279"/>
      <c r="E367" s="279"/>
      <c r="F367" s="279"/>
      <c r="G367" s="279"/>
      <c r="H367" s="279"/>
      <c r="I367" s="279"/>
      <c r="J367" s="279"/>
      <c r="K367" s="279"/>
      <c r="L367" s="279"/>
      <c r="M367" s="280"/>
      <c r="N367" s="305"/>
      <c r="O367" s="279"/>
      <c r="P367" s="279"/>
      <c r="Q367" s="279"/>
      <c r="R367" s="279"/>
      <c r="S367" s="279"/>
      <c r="T367" s="279"/>
      <c r="U367" s="279"/>
      <c r="V367" s="279"/>
      <c r="W367" s="279"/>
      <c r="X367" s="279"/>
      <c r="Y367" s="279"/>
      <c r="Z367" s="279"/>
      <c r="AA367" s="279"/>
      <c r="AB367" s="279"/>
      <c r="AC367" s="279"/>
      <c r="AD367" s="279"/>
      <c r="AE367" s="279"/>
      <c r="AF367" s="279"/>
      <c r="AG367" s="279"/>
      <c r="AH367" s="279"/>
      <c r="AI367" s="279"/>
      <c r="AJ367" s="279"/>
      <c r="AK367" s="279"/>
      <c r="AL367" s="279"/>
      <c r="AM367" s="279"/>
      <c r="AN367" s="279"/>
      <c r="AO367" s="279"/>
      <c r="AP367" s="279"/>
      <c r="AQ367" s="279"/>
      <c r="AR367" s="279"/>
      <c r="AS367" s="279"/>
      <c r="AT367" s="279"/>
      <c r="AU367" s="279"/>
      <c r="AV367" s="279"/>
      <c r="AW367" s="279"/>
      <c r="AX367" s="279"/>
      <c r="AY367" s="279"/>
      <c r="AZ367" s="279"/>
      <c r="BA367" s="280"/>
      <c r="BB367" s="266"/>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C367" s="266">
        <f t="shared" si="29"/>
        <v>0</v>
      </c>
      <c r="DD367" s="302" t="str">
        <f t="shared" si="30"/>
        <v/>
      </c>
      <c r="DE367" s="328" t="str">
        <f>IF(D367&gt; 0,(COUNTIFS(FRACAS!$B$5:$B$9997, D$4, FRACAS!$D$5:$D$9997, "&lt;="&amp;D367)), "" )</f>
        <v/>
      </c>
      <c r="DF367" s="282" t="str">
        <f>IF(E367&gt; 0,(COUNTIFS(FRACAS!$B$5:$B$9997, E$4, FRACAS!$D$5:$D$9997, "&lt;="&amp;E367)), "" )</f>
        <v/>
      </c>
      <c r="DG367" s="282" t="str">
        <f>IF(F367&gt; 0,(COUNTIFS(FRACAS!$B$5:$B$9997, F$4, FRACAS!$D$5:$D$9997, "&lt;="&amp;F367)), "" )</f>
        <v/>
      </c>
      <c r="DH367" s="282" t="str">
        <f>IF(G367&gt; 0,(COUNTIFS(FRACAS!$B$5:$B$9997, G$4, FRACAS!$D$5:$D$9997, "&lt;="&amp;G367)), "" )</f>
        <v/>
      </c>
      <c r="DI367" s="282" t="str">
        <f>IF(H367&gt; 0,(COUNTIFS(FRACAS!$B$5:$B$9997, H$4, FRACAS!$D$5:$D$9997, "&lt;="&amp;H367)), "" )</f>
        <v/>
      </c>
      <c r="DJ367" s="282" t="str">
        <f>IF(I367&gt; 0,(COUNTIFS(FRACAS!$B$5:$B$9997, I$4, FRACAS!$D$5:$D$9997, "&lt;="&amp;I367)), "" )</f>
        <v/>
      </c>
      <c r="DK367" s="282" t="str">
        <f>IF(J367&gt; 0,(COUNTIFS(FRACAS!$B$5:$B$9997, J$4, FRACAS!$D$5:$D$9997, "&lt;="&amp;J367)), "" )</f>
        <v/>
      </c>
      <c r="DL367" s="282" t="str">
        <f>IF(K367&gt; 0,(COUNTIFS(FRACAS!$B$5:$B$9997, K$4, FRACAS!$D$5:$D$9997, "&lt;="&amp;K367)), "" )</f>
        <v/>
      </c>
      <c r="DM367" s="282" t="str">
        <f>IF(L367&gt; 0,(COUNTIFS(FRACAS!$B$5:$B$9997, L$4, FRACAS!$D$5:$D$9997, "&lt;="&amp;L367)), "" )</f>
        <v/>
      </c>
      <c r="DN367" s="282" t="str">
        <f>IF(M367&gt; 0,(COUNTIFS(FRACAS!$B$5:$B$9997, M$4, FRACAS!$D$5:$D$9997, "&lt;="&amp;M367)), "" )</f>
        <v/>
      </c>
      <c r="DO367" s="308"/>
      <c r="DP367" s="276"/>
      <c r="DQ367" s="276"/>
      <c r="DR367" s="276"/>
      <c r="DS367" s="276"/>
      <c r="DT367" s="276"/>
      <c r="DU367" s="276"/>
      <c r="DV367" s="276"/>
      <c r="DW367" s="276"/>
      <c r="DX367" s="276"/>
      <c r="DY367" s="276"/>
      <c r="DZ367" s="276"/>
      <c r="EA367" s="276"/>
      <c r="EB367" s="276"/>
      <c r="EC367" s="276"/>
      <c r="ED367" s="276"/>
      <c r="EE367" s="276"/>
      <c r="EF367" s="276"/>
      <c r="EG367" s="276"/>
      <c r="EH367" s="276"/>
      <c r="EI367" s="276"/>
      <c r="EJ367" s="276"/>
      <c r="EK367" s="276"/>
      <c r="EL367" s="276"/>
      <c r="EM367" s="276"/>
      <c r="EN367" s="276"/>
      <c r="EO367" s="276"/>
      <c r="EP367" s="276"/>
      <c r="EQ367" s="276"/>
      <c r="ER367" s="276"/>
      <c r="ES367" s="276"/>
      <c r="ET367" s="276"/>
      <c r="EU367" s="276"/>
      <c r="EV367" s="276"/>
      <c r="EW367" s="276"/>
      <c r="EX367" s="276"/>
      <c r="EY367" s="276"/>
      <c r="EZ367" s="276"/>
      <c r="FA367" s="276"/>
      <c r="FB367" s="277"/>
      <c r="JN367" s="310"/>
      <c r="JO367" s="309"/>
      <c r="JP367" s="309"/>
      <c r="JQ367" s="309"/>
      <c r="JR367" s="309"/>
      <c r="JS367" s="309"/>
      <c r="JT367" s="309"/>
      <c r="JU367" s="309"/>
      <c r="JV367" s="309"/>
      <c r="JW367" s="309"/>
      <c r="JX367" s="309"/>
      <c r="JY367" s="309"/>
      <c r="JZ367" s="309"/>
      <c r="KA367" s="309"/>
      <c r="KB367" s="309"/>
      <c r="KC367" s="309"/>
      <c r="KD367" s="309"/>
      <c r="KE367" s="309"/>
      <c r="KF367" s="309"/>
      <c r="KG367" s="309"/>
      <c r="KH367" s="309"/>
      <c r="KI367" s="309"/>
      <c r="KJ367" s="309"/>
      <c r="KK367" s="309"/>
      <c r="KL367" s="309"/>
      <c r="KM367" s="309"/>
      <c r="KN367" s="309"/>
      <c r="KO367" s="309"/>
      <c r="KP367" s="309"/>
      <c r="KQ367" s="309"/>
      <c r="KR367" s="309"/>
      <c r="KS367" s="309"/>
      <c r="KT367" s="309"/>
      <c r="KU367" s="309"/>
      <c r="KV367" s="309"/>
      <c r="KW367" s="309"/>
      <c r="KX367" s="309"/>
      <c r="KY367" s="309"/>
      <c r="KZ367" s="309"/>
      <c r="LA367" s="309"/>
      <c r="LC367" s="302" t="str">
        <f t="shared" si="32"/>
        <v/>
      </c>
      <c r="LD367" s="354" t="str" cm="1">
        <f t="array" ref="LD367">IFERROR(
    (((D367/FRACAS!$AY$1)*60))
    /
    (((D367/FRACAS!$AY$1)*60) + SUMPRODUCT((FRACAS!$B$5:$B$9997=D$4)*(FRACAS!$D$5:$D$9997&lt;=D367)*(IFERROR(FRACAS!$AM$5:$AM$9997,0)))
    ),"")</f>
        <v/>
      </c>
      <c r="LE367" s="354" t="str" cm="1">
        <f t="array" ref="LE367">IFERROR(
    (((E367/FRACAS!$AY$1)*60))
    /
    (((E367/FRACAS!$AY$1)*60) + SUMPRODUCT((FRACAS!$B$5:$B$9997=E$4)*(FRACAS!$D$5:$D$9997&lt;=E367)*(IFERROR(FRACAS!$AM$5:$AM$9997,0)))
    ),"")</f>
        <v/>
      </c>
      <c r="LF367" s="354" t="str" cm="1">
        <f t="array" ref="LF367">IFERROR(
    (((F367/FRACAS!$AY$1)*60))
    /
    (((F367/FRACAS!$AY$1)*60) + SUMPRODUCT((FRACAS!$B$5:$B$9997=F$4)*(FRACAS!$D$5:$D$9997&lt;=F367)*(IFERROR(FRACAS!$AM$5:$AM$9997,0)))
    ),"")</f>
        <v/>
      </c>
      <c r="LG367" s="354" t="str" cm="1">
        <f t="array" ref="LG367">IFERROR(
    (((G367/FRACAS!$AY$1)*60))
    /
    (((G367/FRACAS!$AY$1)*60) + SUMPRODUCT((FRACAS!$B$5:$B$9997=G$4)*(FRACAS!$D$5:$D$9997&lt;=G367)*(IFERROR(FRACAS!$AM$5:$AM$9997,0)))
    ),"")</f>
        <v/>
      </c>
      <c r="LH367" s="354" t="str" cm="1">
        <f t="array" ref="LH367">IFERROR(
    (((H367/FRACAS!$AY$1)*60))
    /
    (((H367/FRACAS!$AY$1)*60) + SUMPRODUCT((FRACAS!$B$5:$B$9997=H$4)*(FRACAS!$D$5:$D$9997&lt;=H367)*(IFERROR(FRACAS!$AM$5:$AM$9997,0)))
    ),"")</f>
        <v/>
      </c>
      <c r="LI367" s="354" t="str" cm="1">
        <f t="array" ref="LI367">IFERROR(
    (((I367/FRACAS!$AY$1)*60))
    /
    (((I367/FRACAS!$AY$1)*60) + SUMPRODUCT((FRACAS!$B$5:$B$9997=I$4)*(FRACAS!$D$5:$D$9997&lt;=I367)*(IFERROR(FRACAS!$AM$5:$AM$9997,0)))
    ),"")</f>
        <v/>
      </c>
      <c r="LJ367" s="354" t="str" cm="1">
        <f t="array" ref="LJ367">IFERROR(
    (((J367/FRACAS!$AY$1)*60))
    /
    (((J367/FRACAS!$AY$1)*60) + SUMPRODUCT((FRACAS!$B$5:$B$9997=J$4)*(FRACAS!$D$5:$D$9997&lt;=J367)*(IFERROR(FRACAS!$AM$5:$AM$9997,0)))
    ),"")</f>
        <v/>
      </c>
      <c r="LK367" s="354" t="str" cm="1">
        <f t="array" ref="LK367">IFERROR(
    (((K367/FRACAS!$AY$1)*60))
    /
    (((K367/FRACAS!$AY$1)*60) + SUMPRODUCT((FRACAS!$B$5:$B$9997=K$4)*(FRACAS!$D$5:$D$9997&lt;=K367)*(IFERROR(FRACAS!$AM$5:$AM$9997,0)))
    ),"")</f>
        <v/>
      </c>
      <c r="LL367" s="354" t="str" cm="1">
        <f t="array" ref="LL367">IFERROR(
    (((L367/FRACAS!$AY$1)*60))
    /
    (((L367/FRACAS!$AY$1)*60) + SUMPRODUCT((FRACAS!$B$5:$B$9997=L$4)*(FRACAS!$D$5:$D$9997&lt;=L367)*(IFERROR(FRACAS!$AM$5:$AM$9997,0)))
    ),"")</f>
        <v/>
      </c>
      <c r="LM367" s="354" t="str" cm="1">
        <f t="array" ref="LM367">IFERROR(
    (((M367/FRACAS!$AY$1)*60))
    /
    (((M367/FRACAS!$AY$1)*60) + SUMPRODUCT((FRACAS!$B$5:$B$9997=M$4)*(FRACAS!$D$5:$D$9997&lt;=M367)*(IFERROR(FRACAS!$AM$5:$AM$9997,0)))
    ),"")</f>
        <v/>
      </c>
      <c r="LN367" s="308"/>
      <c r="LO367" s="276"/>
      <c r="LP367" s="276"/>
      <c r="LQ367" s="276"/>
      <c r="LR367" s="276"/>
      <c r="LS367" s="276"/>
      <c r="LT367" s="276"/>
      <c r="LU367" s="276"/>
      <c r="LV367" s="276"/>
      <c r="LW367" s="276"/>
      <c r="LX367" s="276"/>
      <c r="LY367" s="276"/>
      <c r="LZ367" s="276"/>
      <c r="MA367" s="276"/>
      <c r="MB367" s="276"/>
      <c r="MC367" s="276"/>
      <c r="MD367" s="276"/>
      <c r="ME367" s="276"/>
      <c r="MF367" s="276"/>
      <c r="MG367" s="276"/>
      <c r="MH367" s="276"/>
      <c r="MI367" s="276"/>
      <c r="MJ367" s="276"/>
      <c r="MK367" s="276"/>
      <c r="ML367" s="276"/>
      <c r="MM367" s="276"/>
      <c r="MN367" s="276"/>
      <c r="MO367" s="276"/>
      <c r="MP367" s="276"/>
      <c r="MQ367" s="276"/>
      <c r="MR367" s="276"/>
      <c r="MS367" s="276"/>
      <c r="MT367" s="276"/>
      <c r="MU367" s="276"/>
      <c r="MV367" s="276"/>
      <c r="MW367" s="276"/>
      <c r="MX367" s="276"/>
      <c r="MY367" s="276"/>
      <c r="MZ367" s="276"/>
      <c r="NA367" s="277"/>
      <c r="ND367" s="345">
        <f t="shared" si="33"/>
        <v>0</v>
      </c>
      <c r="NE367" s="346" t="str">
        <f t="shared" si="31"/>
        <v/>
      </c>
      <c r="NF367" s="347" t="str" cm="1">
        <f t="array" ref="NF367">IF($ND367=0,"",(IFERROR( (IFERROR($ND367/FRACAS!$AY$1*60,0) - SUMPRODUCT( (FRACAS!$K$5:$K$9999=NF$2) * IFERROR(FRACAS!$AN$5:$AN$9999,0) ) ) / IFERROR($ND367/FRACAS!$AY$1*60,0), 1 )))</f>
        <v/>
      </c>
      <c r="NG367" s="347" t="str" cm="1">
        <f t="array" ref="NG367">IF($ND367=0,"",(IFERROR( (IFERROR($ND367/FRACAS!$AY$1*60,0) - SUMPRODUCT( (FRACAS!$K$5:$K$9999=NG$2) * IFERROR(FRACAS!$AN$5:$AN$9999,0) ) ) / IFERROR($ND367/FRACAS!$AY$1*60,0), 1 )))</f>
        <v/>
      </c>
      <c r="NH367" s="347" t="str" cm="1">
        <f t="array" ref="NH367">IF($ND367=0,"",(IFERROR( (IFERROR($ND367/FRACAS!$AY$1*60,0) - SUMPRODUCT( (FRACAS!$K$5:$K$9999=NH$2) * IFERROR(FRACAS!$AN$5:$AN$9999,0) ) ) / IFERROR($ND367/FRACAS!$AY$1*60,0), 1 )))</f>
        <v/>
      </c>
      <c r="NI367" s="347" t="str" cm="1">
        <f t="array" ref="NI367">IF($ND367=0,"",(IFERROR( (IFERROR($ND367/FRACAS!$AY$1*60,0) - SUMPRODUCT( (FRACAS!$K$5:$K$9999=NI$2) * IFERROR(FRACAS!$AN$5:$AN$9999,0) ) ) / IFERROR($ND367/FRACAS!$AY$1*60,0), 1 )))</f>
        <v/>
      </c>
      <c r="NJ367" s="347" t="str" cm="1">
        <f t="array" ref="NJ367">IF($ND367=0,"",(IFERROR( (IFERROR($ND367/FRACAS!$AY$1*60,0) - SUMPRODUCT( (FRACAS!$K$5:$K$9999=NJ$2) * IFERROR(FRACAS!$AN$5:$AN$9999,0) ) ) / IFERROR($ND367/FRACAS!$AY$1*60,0), 1 )))</f>
        <v/>
      </c>
      <c r="NK367" s="347" t="str" cm="1">
        <f t="array" ref="NK367">IF($ND367=0,"",(IFERROR( (IFERROR($ND367/FRACAS!$AY$1*60,0) - SUMPRODUCT( (FRACAS!$K$5:$K$9999=NK$2) * IFERROR(FRACAS!$AN$5:$AN$9999,0) ) ) / IFERROR($ND367/FRACAS!$AY$1*60,0), 1 )))</f>
        <v/>
      </c>
      <c r="NL367" s="347" t="str" cm="1">
        <f t="array" ref="NL367">IF($ND367=0,"",(IFERROR( (IFERROR($ND367/FRACAS!$AY$1*60,0) - SUMPRODUCT( (FRACAS!$K$5:$K$9999=NL$2) * IFERROR(FRACAS!$AN$5:$AN$9999,0) ) ) / IFERROR($ND367/FRACAS!$AY$1*60,0), 1 )))</f>
        <v/>
      </c>
      <c r="NM367" s="347" t="str" cm="1">
        <f t="array" ref="NM367">IF($ND367=0,"",(IFERROR( (IFERROR($ND367/FRACAS!$AY$1*60,0) - SUMPRODUCT( (FRACAS!$K$5:$K$9999=NM$2) * IFERROR(FRACAS!$AN$5:$AN$9999,0) ) ) / IFERROR($ND367/FRACAS!$AY$1*60,0), 1 )))</f>
        <v/>
      </c>
      <c r="NN367" s="347" t="str" cm="1">
        <f t="array" ref="NN367">IF($ND367=0,"",(IFERROR( (IFERROR($ND367/FRACAS!$AY$1*60,0) - SUMPRODUCT( (FRACAS!$K$5:$K$9999=NN$2) * IFERROR(FRACAS!$AN$5:$AN$9999,0) ) ) / IFERROR($ND367/FRACAS!$AY$1*60,0), 1 )))</f>
        <v/>
      </c>
      <c r="NO367" s="347" t="str" cm="1">
        <f t="array" ref="NO367">IF($ND367=0,"",(IFERROR( (IFERROR($ND367/FRACAS!$AY$1*60,0) - SUMPRODUCT( (FRACAS!$K$5:$K$9999=NO$2) * IFERROR(FRACAS!$AN$5:$AN$9999,0) ) ) / IFERROR($ND367/FRACAS!$AY$1*60,0), 1 )))</f>
        <v/>
      </c>
      <c r="NP367" s="347" t="str" cm="1">
        <f t="array" ref="NP367">IF($ND367=0,"",(IFERROR( (IFERROR($ND367/FRACAS!$AY$1*60,0) - SUMPRODUCT( (FRACAS!$K$5:$K$9999=NP$2) * IFERROR(FRACAS!$AN$5:$AN$9999,0) ) ) / IFERROR($ND367/FRACAS!$AY$1*60,0), 1 )))</f>
        <v/>
      </c>
      <c r="NQ367" s="347" t="str" cm="1">
        <f t="array" ref="NQ367">IF($ND367=0,"",(IFERROR( (IFERROR($ND367/FRACAS!$AY$1*60,0) - SUMPRODUCT( (FRACAS!$K$5:$K$9999=NQ$2) * IFERROR(FRACAS!$AN$5:$AN$9999,0) ) ) / IFERROR($ND367/FRACAS!$AY$1*60,0), 1 )))</f>
        <v/>
      </c>
      <c r="NR367" s="347" t="str" cm="1">
        <f t="array" ref="NR367">IF($ND367=0,"",(IFERROR( (IFERROR($ND367/FRACAS!$AY$1*60,0) - SUMPRODUCT( (FRACAS!$K$5:$K$9999=NR$2) * IFERROR(FRACAS!$AN$5:$AN$9999,0) ) ) / IFERROR($ND367/FRACAS!$AY$1*60,0), 1 )))</f>
        <v/>
      </c>
      <c r="NS367" s="347" t="str" cm="1">
        <f t="array" ref="NS367">IF($ND367=0,"",(IFERROR( (IFERROR($ND367/FRACAS!$AY$1*60,0) - SUMPRODUCT( (FRACAS!$K$5:$K$9999=NS$2) * IFERROR(FRACAS!$AN$5:$AN$9999,0) ) ) / IFERROR($ND367/FRACAS!$AY$1*60,0), 1 )))</f>
        <v/>
      </c>
      <c r="NT367" s="347" t="str" cm="1">
        <f t="array" ref="NT367">IF($ND367=0,"",(IFERROR( (IFERROR($ND367/FRACAS!$AY$1*60,0) - SUMPRODUCT( (FRACAS!$K$5:$K$9999=NT$2) * IFERROR(FRACAS!$AN$5:$AN$9999,0) ) ) / IFERROR($ND367/FRACAS!$AY$1*60,0), 1 )))</f>
        <v/>
      </c>
      <c r="NU367" s="347" t="str" cm="1">
        <f t="array" ref="NU367">IF($ND367=0,"",(IFERROR( (IFERROR($ND367/FRACAS!$AY$1*60,0) - SUMPRODUCT( (FRACAS!$K$5:$K$9999=NU$2) * IFERROR(FRACAS!$AN$5:$AN$9999,0) ) ) / IFERROR($ND367/FRACAS!$AY$1*60,0), 1 )))</f>
        <v/>
      </c>
      <c r="NV367" s="347" t="str" cm="1">
        <f t="array" ref="NV367">IF($ND367=0,"",(IFERROR( (IFERROR($ND367/FRACAS!$AY$1*60,0) - SUMPRODUCT( (FRACAS!$K$5:$K$9999=NV$2) * IFERROR(FRACAS!$AN$5:$AN$9999,0) ) ) / IFERROR($ND367/FRACAS!$AY$1*60,0), 1 )))</f>
        <v/>
      </c>
      <c r="NW367" s="347" t="str" cm="1">
        <f t="array" ref="NW367">IF($ND367=0,"",(IFERROR( (IFERROR($ND367/FRACAS!$AY$1*60,0) - SUMPRODUCT( (FRACAS!$K$5:$K$9999=NW$2) * IFERROR(FRACAS!$AN$5:$AN$9999,0) ) ) / IFERROR($ND367/FRACAS!$AY$1*60,0), 1 )))</f>
        <v/>
      </c>
      <c r="NX367" s="347" t="str" cm="1">
        <f t="array" ref="NX367">IF($ND367=0,"",(IFERROR( (IFERROR($ND367/FRACAS!$AY$1*60,0) - SUMPRODUCT( (FRACAS!$K$5:$K$9999=NX$2) * IFERROR(FRACAS!$AN$5:$AN$9999,0) ) ) / IFERROR($ND367/FRACAS!$AY$1*60,0), 1 )))</f>
        <v/>
      </c>
      <c r="NY367" s="347" t="str" cm="1">
        <f t="array" ref="NY367">IF($ND367=0,"",(IFERROR( (IFERROR($ND367/FRACAS!$AY$1*60,0) - SUMPRODUCT( (FRACAS!$K$5:$K$9999=NY$2) * IFERROR(FRACAS!$AN$5:$AN$9999,0) ) ) / IFERROR($ND367/FRACAS!$AY$1*60,0), 1 )))</f>
        <v/>
      </c>
      <c r="NZ367" s="347" t="str" cm="1">
        <f t="array" ref="NZ367">IF($ND367=0,"",(IFERROR( (IFERROR($ND367/FRACAS!$AY$1*60,0) - SUMPRODUCT( (FRACAS!$K$5:$K$9999=NZ$2) * IFERROR(FRACAS!$AN$5:$AN$9999,0) ) ) / IFERROR($ND367/FRACAS!$AY$1*60,0), 1 )))</f>
        <v/>
      </c>
      <c r="OA367" s="347" t="str" cm="1">
        <f t="array" ref="OA367">IF($ND367=0,"",(IFERROR( (IFERROR($ND367/FRACAS!$AY$1*60,0) - SUMPRODUCT( (FRACAS!$K$5:$K$9999=OA$2) * IFERROR(FRACAS!$AN$5:$AN$9999,0) ) ) / IFERROR($ND367/FRACAS!$AY$1*60,0), 1 )))</f>
        <v/>
      </c>
      <c r="OB367" s="347" t="str" cm="1">
        <f t="array" ref="OB367">IF($ND367=0,"",(IFERROR( (IFERROR($ND367/FRACAS!$AY$1*60,0) - SUMPRODUCT( (FRACAS!$K$5:$K$9999=OB$2) * IFERROR(FRACAS!$AN$5:$AN$9999,0) ) ) / IFERROR($ND367/FRACAS!$AY$1*60,0), 1 )))</f>
        <v/>
      </c>
      <c r="OC367" s="347" t="str" cm="1">
        <f t="array" ref="OC367">IF($ND367=0,"",(IFERROR( (IFERROR($ND367/FRACAS!$AY$1*60,0) - SUMPRODUCT( (FRACAS!$K$5:$K$9999=OC$2) * IFERROR(FRACAS!$AN$5:$AN$9999,0) ) ) / IFERROR($ND367/FRACAS!$AY$1*60,0), 1 )))</f>
        <v/>
      </c>
      <c r="OD367" s="347" t="str" cm="1">
        <f t="array" ref="OD367">IF($ND367=0,"",(IFERROR( (IFERROR($ND367/FRACAS!$AY$1*60,0) - SUMPRODUCT( (FRACAS!$K$5:$K$9999=OD$2) * IFERROR(FRACAS!$AN$5:$AN$9999,0) ) ) / IFERROR($ND367/FRACAS!$AY$1*60,0), 1 )))</f>
        <v/>
      </c>
      <c r="OE367" s="347" t="str" cm="1">
        <f t="array" ref="OE367">IF($ND367=0,"",(IFERROR( (IFERROR($ND367/FRACAS!$AY$1*60,0) - SUMPRODUCT( (FRACAS!$K$5:$K$9999=OE$2) * IFERROR(FRACAS!$AN$5:$AN$9999,0) ) ) / IFERROR($ND367/FRACAS!$AY$1*60,0), 1 )))</f>
        <v/>
      </c>
      <c r="OF367" s="347" t="str" cm="1">
        <f t="array" ref="OF367">IF($ND367=0,"",(IFERROR( (IFERROR($ND367/FRACAS!$AY$1*60,0) - SUMPRODUCT( (FRACAS!$K$5:$K$9999=OF$2) * IFERROR(FRACAS!$AN$5:$AN$9999,0) ) ) / IFERROR($ND367/FRACAS!$AY$1*60,0), 1 )))</f>
        <v/>
      </c>
      <c r="OG367" s="347" t="str" cm="1">
        <f t="array" ref="OG367">IF($ND367=0,"",(IFERROR( (IFERROR($ND367/FRACAS!$AY$1*60,0) - SUMPRODUCT( (FRACAS!$K$5:$K$9999=OG$2) * IFERROR(FRACAS!$AN$5:$AN$9999,0) ) ) / IFERROR($ND367/FRACAS!$AY$1*60,0), 1 )))</f>
        <v/>
      </c>
      <c r="OH367" s="347" t="str" cm="1">
        <f t="array" ref="OH367">IF($ND367=0,"",(IFERROR( (IFERROR($ND367/FRACAS!$AY$1*60,0) - SUMPRODUCT( (FRACAS!$K$5:$K$9999=OH$2) * IFERROR(FRACAS!$AN$5:$AN$9999,0) ) ) / IFERROR($ND367/FRACAS!$AY$1*60,0), 1 )))</f>
        <v/>
      </c>
      <c r="OI367" s="347" t="str" cm="1">
        <f t="array" ref="OI367">IF($ND367=0,"",(IFERROR( (IFERROR($ND367/FRACAS!$AY$1*60,0) - SUMPRODUCT( (FRACAS!$K$5:$K$9999=OI$2) * IFERROR(FRACAS!$AN$5:$AN$9999,0) ) ) / IFERROR($ND367/FRACAS!$AY$1*60,0), 1 )))</f>
        <v/>
      </c>
      <c r="OJ367" s="347" t="str" cm="1">
        <f t="array" ref="OJ367">IF($ND367=0,"",(IFERROR( (IFERROR($ND367/FRACAS!$AY$1*60,0) - SUMPRODUCT( (FRACAS!$K$5:$K$9999=OJ$2) * IFERROR(FRACAS!$AN$5:$AN$9999,0) ) ) / IFERROR($ND367/FRACAS!$AY$1*60,0), 1 )))</f>
        <v/>
      </c>
      <c r="OK367" s="347" t="str" cm="1">
        <f t="array" ref="OK367">IF($ND367=0,"",(IFERROR( (IFERROR($ND367/FRACAS!$AY$1*60,0) - SUMPRODUCT( (FRACAS!$K$5:$K$9999=OK$2) * IFERROR(FRACAS!$AN$5:$AN$9999,0) ) ) / IFERROR($ND367/FRACAS!$AY$1*60,0), 1 )))</f>
        <v/>
      </c>
      <c r="OL367" s="347" t="str" cm="1">
        <f t="array" ref="OL367">IF($ND367=0,"",(IFERROR( (IFERROR($ND367/FRACAS!$AY$1*60,0) - SUMPRODUCT( (FRACAS!$K$5:$K$9999=OL$2) * IFERROR(FRACAS!$AN$5:$AN$9999,0) ) ) / IFERROR($ND367/FRACAS!$AY$1*60,0), 1 )))</f>
        <v/>
      </c>
      <c r="OM367" s="347" t="str" cm="1">
        <f t="array" ref="OM367">IF($ND367=0,"",(IFERROR( (IFERROR($ND367/FRACAS!$AY$1*60,0) - SUMPRODUCT( (FRACAS!$K$5:$K$9999=OM$2) * IFERROR(FRACAS!$AN$5:$AN$9999,0) ) ) / IFERROR($ND367/FRACAS!$AY$1*60,0), 1 )))</f>
        <v/>
      </c>
      <c r="ON367" s="347" t="str" cm="1">
        <f t="array" ref="ON367">IF($ND367=0,"",(IFERROR( (IFERROR($ND367/FRACAS!$AY$1*60,0) - SUMPRODUCT( (FRACAS!$K$5:$K$9999=ON$2) * IFERROR(FRACAS!$AN$5:$AN$9999,0) ) ) / IFERROR($ND367/FRACAS!$AY$1*60,0), 1 )))</f>
        <v/>
      </c>
    </row>
    <row r="368" spans="2:404" ht="15" customHeight="1">
      <c r="B368" s="301" t="s">
        <v>266</v>
      </c>
      <c r="C368" s="302">
        <v>47802</v>
      </c>
      <c r="D368" s="279"/>
      <c r="E368" s="279"/>
      <c r="F368" s="279"/>
      <c r="G368" s="279"/>
      <c r="H368" s="279"/>
      <c r="I368" s="279"/>
      <c r="J368" s="279"/>
      <c r="K368" s="279"/>
      <c r="L368" s="279"/>
      <c r="M368" s="280"/>
      <c r="N368" s="305"/>
      <c r="O368" s="279"/>
      <c r="P368" s="279"/>
      <c r="Q368" s="279"/>
      <c r="R368" s="279"/>
      <c r="S368" s="279"/>
      <c r="T368" s="279"/>
      <c r="U368" s="279"/>
      <c r="V368" s="279"/>
      <c r="W368" s="279"/>
      <c r="X368" s="279"/>
      <c r="Y368" s="279"/>
      <c r="Z368" s="279"/>
      <c r="AA368" s="279"/>
      <c r="AB368" s="279"/>
      <c r="AC368" s="279"/>
      <c r="AD368" s="279"/>
      <c r="AE368" s="279"/>
      <c r="AF368" s="279"/>
      <c r="AG368" s="279"/>
      <c r="AH368" s="279"/>
      <c r="AI368" s="279"/>
      <c r="AJ368" s="279"/>
      <c r="AK368" s="279"/>
      <c r="AL368" s="279"/>
      <c r="AM368" s="279"/>
      <c r="AN368" s="279"/>
      <c r="AO368" s="279"/>
      <c r="AP368" s="279"/>
      <c r="AQ368" s="279"/>
      <c r="AR368" s="279"/>
      <c r="AS368" s="279"/>
      <c r="AT368" s="279"/>
      <c r="AU368" s="279"/>
      <c r="AV368" s="279"/>
      <c r="AW368" s="279"/>
      <c r="AX368" s="279"/>
      <c r="AY368" s="279"/>
      <c r="AZ368" s="279"/>
      <c r="BA368" s="280"/>
      <c r="BB368" s="266"/>
      <c r="BD368" s="352"/>
      <c r="BE368" s="352"/>
      <c r="BF368" s="352"/>
      <c r="BG368" s="352"/>
      <c r="BH368" s="352"/>
      <c r="BI368" s="352"/>
      <c r="BJ368" s="352"/>
      <c r="BK368" s="352"/>
      <c r="BL368" s="352"/>
      <c r="BM368" s="352"/>
      <c r="BN368" s="352"/>
      <c r="BO368" s="352"/>
      <c r="BP368" s="352"/>
      <c r="BQ368" s="352"/>
      <c r="BR368" s="352"/>
      <c r="BS368" s="352"/>
      <c r="BT368" s="352"/>
      <c r="BU368" s="352"/>
      <c r="BV368" s="352"/>
      <c r="BW368" s="352"/>
      <c r="BX368" s="352"/>
      <c r="BY368" s="352"/>
      <c r="BZ368" s="352"/>
      <c r="CA368" s="352"/>
      <c r="CB368" s="352"/>
      <c r="CC368" s="352"/>
      <c r="CD368" s="352"/>
      <c r="CE368" s="352"/>
      <c r="CF368" s="352"/>
      <c r="CG368" s="352"/>
      <c r="CH368" s="352"/>
      <c r="CI368" s="352"/>
      <c r="CJ368" s="352"/>
      <c r="CK368" s="352"/>
      <c r="CL368" s="352"/>
      <c r="CM368" s="352"/>
      <c r="CN368" s="352"/>
      <c r="CO368" s="352"/>
      <c r="CP368" s="352"/>
      <c r="CQ368" s="352"/>
      <c r="CR368" s="352"/>
      <c r="CS368" s="352"/>
      <c r="CT368" s="352"/>
      <c r="CU368" s="352"/>
      <c r="CV368" s="352"/>
      <c r="CW368" s="352"/>
      <c r="CX368" s="352"/>
      <c r="CY368" s="352"/>
      <c r="CZ368" s="352"/>
      <c r="DA368" s="352"/>
      <c r="DC368" s="266">
        <f t="shared" si="29"/>
        <v>0</v>
      </c>
      <c r="DD368" s="302" t="str">
        <f t="shared" si="30"/>
        <v/>
      </c>
      <c r="DE368" s="328" t="str">
        <f>IF(D368&gt; 0,(COUNTIFS(FRACAS!$B$5:$B$9997, D$4, FRACAS!$D$5:$D$9997, "&lt;="&amp;D368)), "" )</f>
        <v/>
      </c>
      <c r="DF368" s="282" t="str">
        <f>IF(E368&gt; 0,(COUNTIFS(FRACAS!$B$5:$B$9997, E$4, FRACAS!$D$5:$D$9997, "&lt;="&amp;E368)), "" )</f>
        <v/>
      </c>
      <c r="DG368" s="282" t="str">
        <f>IF(F368&gt; 0,(COUNTIFS(FRACAS!$B$5:$B$9997, F$4, FRACAS!$D$5:$D$9997, "&lt;="&amp;F368)), "" )</f>
        <v/>
      </c>
      <c r="DH368" s="282" t="str">
        <f>IF(G368&gt; 0,(COUNTIFS(FRACAS!$B$5:$B$9997, G$4, FRACAS!$D$5:$D$9997, "&lt;="&amp;G368)), "" )</f>
        <v/>
      </c>
      <c r="DI368" s="282" t="str">
        <f>IF(H368&gt; 0,(COUNTIFS(FRACAS!$B$5:$B$9997, H$4, FRACAS!$D$5:$D$9997, "&lt;="&amp;H368)), "" )</f>
        <v/>
      </c>
      <c r="DJ368" s="282" t="str">
        <f>IF(I368&gt; 0,(COUNTIFS(FRACAS!$B$5:$B$9997, I$4, FRACAS!$D$5:$D$9997, "&lt;="&amp;I368)), "" )</f>
        <v/>
      </c>
      <c r="DK368" s="282" t="str">
        <f>IF(J368&gt; 0,(COUNTIFS(FRACAS!$B$5:$B$9997, J$4, FRACAS!$D$5:$D$9997, "&lt;="&amp;J368)), "" )</f>
        <v/>
      </c>
      <c r="DL368" s="282" t="str">
        <f>IF(K368&gt; 0,(COUNTIFS(FRACAS!$B$5:$B$9997, K$4, FRACAS!$D$5:$D$9997, "&lt;="&amp;K368)), "" )</f>
        <v/>
      </c>
      <c r="DM368" s="282" t="str">
        <f>IF(L368&gt; 0,(COUNTIFS(FRACAS!$B$5:$B$9997, L$4, FRACAS!$D$5:$D$9997, "&lt;="&amp;L368)), "" )</f>
        <v/>
      </c>
      <c r="DN368" s="282" t="str">
        <f>IF(M368&gt; 0,(COUNTIFS(FRACAS!$B$5:$B$9997, M$4, FRACAS!$D$5:$D$9997, "&lt;="&amp;M368)), "" )</f>
        <v/>
      </c>
      <c r="DO368" s="308"/>
      <c r="DP368" s="276"/>
      <c r="DQ368" s="276"/>
      <c r="DR368" s="276"/>
      <c r="DS368" s="276"/>
      <c r="DT368" s="276"/>
      <c r="DU368" s="276"/>
      <c r="DV368" s="276"/>
      <c r="DW368" s="276"/>
      <c r="DX368" s="276"/>
      <c r="DY368" s="276"/>
      <c r="DZ368" s="276"/>
      <c r="EA368" s="276"/>
      <c r="EB368" s="276"/>
      <c r="EC368" s="276"/>
      <c r="ED368" s="276"/>
      <c r="EE368" s="276"/>
      <c r="EF368" s="276"/>
      <c r="EG368" s="276"/>
      <c r="EH368" s="276"/>
      <c r="EI368" s="276"/>
      <c r="EJ368" s="276"/>
      <c r="EK368" s="276"/>
      <c r="EL368" s="276"/>
      <c r="EM368" s="276"/>
      <c r="EN368" s="276"/>
      <c r="EO368" s="276"/>
      <c r="EP368" s="276"/>
      <c r="EQ368" s="276"/>
      <c r="ER368" s="276"/>
      <c r="ES368" s="276"/>
      <c r="ET368" s="276"/>
      <c r="EU368" s="276"/>
      <c r="EV368" s="276"/>
      <c r="EW368" s="276"/>
      <c r="EX368" s="276"/>
      <c r="EY368" s="276"/>
      <c r="EZ368" s="276"/>
      <c r="FA368" s="276"/>
      <c r="FB368" s="277"/>
      <c r="JN368" s="310"/>
      <c r="JO368" s="309"/>
      <c r="JP368" s="309"/>
      <c r="JQ368" s="309"/>
      <c r="JR368" s="309"/>
      <c r="JS368" s="309"/>
      <c r="JT368" s="309"/>
      <c r="JU368" s="309"/>
      <c r="JV368" s="309"/>
      <c r="JW368" s="309"/>
      <c r="JX368" s="309"/>
      <c r="JY368" s="309"/>
      <c r="JZ368" s="309"/>
      <c r="KA368" s="309"/>
      <c r="KB368" s="309"/>
      <c r="KC368" s="309"/>
      <c r="KD368" s="309"/>
      <c r="KE368" s="309"/>
      <c r="KF368" s="309"/>
      <c r="KG368" s="309"/>
      <c r="KH368" s="309"/>
      <c r="KI368" s="309"/>
      <c r="KJ368" s="309"/>
      <c r="KK368" s="309"/>
      <c r="KL368" s="309"/>
      <c r="KM368" s="309"/>
      <c r="KN368" s="309"/>
      <c r="KO368" s="309"/>
      <c r="KP368" s="309"/>
      <c r="KQ368" s="309"/>
      <c r="KR368" s="309"/>
      <c r="KS368" s="309"/>
      <c r="KT368" s="309"/>
      <c r="KU368" s="309"/>
      <c r="KV368" s="309"/>
      <c r="KW368" s="309"/>
      <c r="KX368" s="309"/>
      <c r="KY368" s="309"/>
      <c r="KZ368" s="309"/>
      <c r="LA368" s="309"/>
      <c r="LC368" s="302" t="str">
        <f t="shared" si="32"/>
        <v/>
      </c>
      <c r="LD368" s="354" t="str" cm="1">
        <f t="array" ref="LD368">IFERROR(
    (((D368/FRACAS!$AY$1)*60))
    /
    (((D368/FRACAS!$AY$1)*60) + SUMPRODUCT((FRACAS!$B$5:$B$9997=D$4)*(FRACAS!$D$5:$D$9997&lt;=D368)*(IFERROR(FRACAS!$AM$5:$AM$9997,0)))
    ),"")</f>
        <v/>
      </c>
      <c r="LE368" s="354" t="str" cm="1">
        <f t="array" ref="LE368">IFERROR(
    (((E368/FRACAS!$AY$1)*60))
    /
    (((E368/FRACAS!$AY$1)*60) + SUMPRODUCT((FRACAS!$B$5:$B$9997=E$4)*(FRACAS!$D$5:$D$9997&lt;=E368)*(IFERROR(FRACAS!$AM$5:$AM$9997,0)))
    ),"")</f>
        <v/>
      </c>
      <c r="LF368" s="354" t="str" cm="1">
        <f t="array" ref="LF368">IFERROR(
    (((F368/FRACAS!$AY$1)*60))
    /
    (((F368/FRACAS!$AY$1)*60) + SUMPRODUCT((FRACAS!$B$5:$B$9997=F$4)*(FRACAS!$D$5:$D$9997&lt;=F368)*(IFERROR(FRACAS!$AM$5:$AM$9997,0)))
    ),"")</f>
        <v/>
      </c>
      <c r="LG368" s="354" t="str" cm="1">
        <f t="array" ref="LG368">IFERROR(
    (((G368/FRACAS!$AY$1)*60))
    /
    (((G368/FRACAS!$AY$1)*60) + SUMPRODUCT((FRACAS!$B$5:$B$9997=G$4)*(FRACAS!$D$5:$D$9997&lt;=G368)*(IFERROR(FRACAS!$AM$5:$AM$9997,0)))
    ),"")</f>
        <v/>
      </c>
      <c r="LH368" s="354" t="str" cm="1">
        <f t="array" ref="LH368">IFERROR(
    (((H368/FRACAS!$AY$1)*60))
    /
    (((H368/FRACAS!$AY$1)*60) + SUMPRODUCT((FRACAS!$B$5:$B$9997=H$4)*(FRACAS!$D$5:$D$9997&lt;=H368)*(IFERROR(FRACAS!$AM$5:$AM$9997,0)))
    ),"")</f>
        <v/>
      </c>
      <c r="LI368" s="354" t="str" cm="1">
        <f t="array" ref="LI368">IFERROR(
    (((I368/FRACAS!$AY$1)*60))
    /
    (((I368/FRACAS!$AY$1)*60) + SUMPRODUCT((FRACAS!$B$5:$B$9997=I$4)*(FRACAS!$D$5:$D$9997&lt;=I368)*(IFERROR(FRACAS!$AM$5:$AM$9997,0)))
    ),"")</f>
        <v/>
      </c>
      <c r="LJ368" s="354" t="str" cm="1">
        <f t="array" ref="LJ368">IFERROR(
    (((J368/FRACAS!$AY$1)*60))
    /
    (((J368/FRACAS!$AY$1)*60) + SUMPRODUCT((FRACAS!$B$5:$B$9997=J$4)*(FRACAS!$D$5:$D$9997&lt;=J368)*(IFERROR(FRACAS!$AM$5:$AM$9997,0)))
    ),"")</f>
        <v/>
      </c>
      <c r="LK368" s="354" t="str" cm="1">
        <f t="array" ref="LK368">IFERROR(
    (((K368/FRACAS!$AY$1)*60))
    /
    (((K368/FRACAS!$AY$1)*60) + SUMPRODUCT((FRACAS!$B$5:$B$9997=K$4)*(FRACAS!$D$5:$D$9997&lt;=K368)*(IFERROR(FRACAS!$AM$5:$AM$9997,0)))
    ),"")</f>
        <v/>
      </c>
      <c r="LL368" s="354" t="str" cm="1">
        <f t="array" ref="LL368">IFERROR(
    (((L368/FRACAS!$AY$1)*60))
    /
    (((L368/FRACAS!$AY$1)*60) + SUMPRODUCT((FRACAS!$B$5:$B$9997=L$4)*(FRACAS!$D$5:$D$9997&lt;=L368)*(IFERROR(FRACAS!$AM$5:$AM$9997,0)))
    ),"")</f>
        <v/>
      </c>
      <c r="LM368" s="354" t="str" cm="1">
        <f t="array" ref="LM368">IFERROR(
    (((M368/FRACAS!$AY$1)*60))
    /
    (((M368/FRACAS!$AY$1)*60) + SUMPRODUCT((FRACAS!$B$5:$B$9997=M$4)*(FRACAS!$D$5:$D$9997&lt;=M368)*(IFERROR(FRACAS!$AM$5:$AM$9997,0)))
    ),"")</f>
        <v/>
      </c>
      <c r="LN368" s="308"/>
      <c r="LO368" s="276"/>
      <c r="LP368" s="276"/>
      <c r="LQ368" s="276"/>
      <c r="LR368" s="276"/>
      <c r="LS368" s="276"/>
      <c r="LT368" s="276"/>
      <c r="LU368" s="276"/>
      <c r="LV368" s="276"/>
      <c r="LW368" s="276"/>
      <c r="LX368" s="276"/>
      <c r="LY368" s="276"/>
      <c r="LZ368" s="276"/>
      <c r="MA368" s="276"/>
      <c r="MB368" s="276"/>
      <c r="MC368" s="276"/>
      <c r="MD368" s="276"/>
      <c r="ME368" s="276"/>
      <c r="MF368" s="276"/>
      <c r="MG368" s="276"/>
      <c r="MH368" s="276"/>
      <c r="MI368" s="276"/>
      <c r="MJ368" s="276"/>
      <c r="MK368" s="276"/>
      <c r="ML368" s="276"/>
      <c r="MM368" s="276"/>
      <c r="MN368" s="276"/>
      <c r="MO368" s="276"/>
      <c r="MP368" s="276"/>
      <c r="MQ368" s="276"/>
      <c r="MR368" s="276"/>
      <c r="MS368" s="276"/>
      <c r="MT368" s="276"/>
      <c r="MU368" s="276"/>
      <c r="MV368" s="276"/>
      <c r="MW368" s="276"/>
      <c r="MX368" s="276"/>
      <c r="MY368" s="276"/>
      <c r="MZ368" s="276"/>
      <c r="NA368" s="277"/>
      <c r="ND368" s="345">
        <f t="shared" si="33"/>
        <v>0</v>
      </c>
      <c r="NE368" s="346" t="str">
        <f t="shared" si="31"/>
        <v/>
      </c>
      <c r="NF368" s="347" t="str" cm="1">
        <f t="array" ref="NF368">IF($ND368=0,"",(IFERROR( (IFERROR($ND368/FRACAS!$AY$1*60,0) - SUMPRODUCT( (FRACAS!$K$5:$K$9999=NF$2) * IFERROR(FRACAS!$AN$5:$AN$9999,0) ) ) / IFERROR($ND368/FRACAS!$AY$1*60,0), 1 )))</f>
        <v/>
      </c>
      <c r="NG368" s="347" t="str" cm="1">
        <f t="array" ref="NG368">IF($ND368=0,"",(IFERROR( (IFERROR($ND368/FRACAS!$AY$1*60,0) - SUMPRODUCT( (FRACAS!$K$5:$K$9999=NG$2) * IFERROR(FRACAS!$AN$5:$AN$9999,0) ) ) / IFERROR($ND368/FRACAS!$AY$1*60,0), 1 )))</f>
        <v/>
      </c>
      <c r="NH368" s="347" t="str" cm="1">
        <f t="array" ref="NH368">IF($ND368=0,"",(IFERROR( (IFERROR($ND368/FRACAS!$AY$1*60,0) - SUMPRODUCT( (FRACAS!$K$5:$K$9999=NH$2) * IFERROR(FRACAS!$AN$5:$AN$9999,0) ) ) / IFERROR($ND368/FRACAS!$AY$1*60,0), 1 )))</f>
        <v/>
      </c>
      <c r="NI368" s="347" t="str" cm="1">
        <f t="array" ref="NI368">IF($ND368=0,"",(IFERROR( (IFERROR($ND368/FRACAS!$AY$1*60,0) - SUMPRODUCT( (FRACAS!$K$5:$K$9999=NI$2) * IFERROR(FRACAS!$AN$5:$AN$9999,0) ) ) / IFERROR($ND368/FRACAS!$AY$1*60,0), 1 )))</f>
        <v/>
      </c>
      <c r="NJ368" s="347" t="str" cm="1">
        <f t="array" ref="NJ368">IF($ND368=0,"",(IFERROR( (IFERROR($ND368/FRACAS!$AY$1*60,0) - SUMPRODUCT( (FRACAS!$K$5:$K$9999=NJ$2) * IFERROR(FRACAS!$AN$5:$AN$9999,0) ) ) / IFERROR($ND368/FRACAS!$AY$1*60,0), 1 )))</f>
        <v/>
      </c>
      <c r="NK368" s="347" t="str" cm="1">
        <f t="array" ref="NK368">IF($ND368=0,"",(IFERROR( (IFERROR($ND368/FRACAS!$AY$1*60,0) - SUMPRODUCT( (FRACAS!$K$5:$K$9999=NK$2) * IFERROR(FRACAS!$AN$5:$AN$9999,0) ) ) / IFERROR($ND368/FRACAS!$AY$1*60,0), 1 )))</f>
        <v/>
      </c>
      <c r="NL368" s="347" t="str" cm="1">
        <f t="array" ref="NL368">IF($ND368=0,"",(IFERROR( (IFERROR($ND368/FRACAS!$AY$1*60,0) - SUMPRODUCT( (FRACAS!$K$5:$K$9999=NL$2) * IFERROR(FRACAS!$AN$5:$AN$9999,0) ) ) / IFERROR($ND368/FRACAS!$AY$1*60,0), 1 )))</f>
        <v/>
      </c>
      <c r="NM368" s="347" t="str" cm="1">
        <f t="array" ref="NM368">IF($ND368=0,"",(IFERROR( (IFERROR($ND368/FRACAS!$AY$1*60,0) - SUMPRODUCT( (FRACAS!$K$5:$K$9999=NM$2) * IFERROR(FRACAS!$AN$5:$AN$9999,0) ) ) / IFERROR($ND368/FRACAS!$AY$1*60,0), 1 )))</f>
        <v/>
      </c>
      <c r="NN368" s="347" t="str" cm="1">
        <f t="array" ref="NN368">IF($ND368=0,"",(IFERROR( (IFERROR($ND368/FRACAS!$AY$1*60,0) - SUMPRODUCT( (FRACAS!$K$5:$K$9999=NN$2) * IFERROR(FRACAS!$AN$5:$AN$9999,0) ) ) / IFERROR($ND368/FRACAS!$AY$1*60,0), 1 )))</f>
        <v/>
      </c>
      <c r="NO368" s="347" t="str" cm="1">
        <f t="array" ref="NO368">IF($ND368=0,"",(IFERROR( (IFERROR($ND368/FRACAS!$AY$1*60,0) - SUMPRODUCT( (FRACAS!$K$5:$K$9999=NO$2) * IFERROR(FRACAS!$AN$5:$AN$9999,0) ) ) / IFERROR($ND368/FRACAS!$AY$1*60,0), 1 )))</f>
        <v/>
      </c>
      <c r="NP368" s="347" t="str" cm="1">
        <f t="array" ref="NP368">IF($ND368=0,"",(IFERROR( (IFERROR($ND368/FRACAS!$AY$1*60,0) - SUMPRODUCT( (FRACAS!$K$5:$K$9999=NP$2) * IFERROR(FRACAS!$AN$5:$AN$9999,0) ) ) / IFERROR($ND368/FRACAS!$AY$1*60,0), 1 )))</f>
        <v/>
      </c>
      <c r="NQ368" s="347" t="str" cm="1">
        <f t="array" ref="NQ368">IF($ND368=0,"",(IFERROR( (IFERROR($ND368/FRACAS!$AY$1*60,0) - SUMPRODUCT( (FRACAS!$K$5:$K$9999=NQ$2) * IFERROR(FRACAS!$AN$5:$AN$9999,0) ) ) / IFERROR($ND368/FRACAS!$AY$1*60,0), 1 )))</f>
        <v/>
      </c>
      <c r="NR368" s="347" t="str" cm="1">
        <f t="array" ref="NR368">IF($ND368=0,"",(IFERROR( (IFERROR($ND368/FRACAS!$AY$1*60,0) - SUMPRODUCT( (FRACAS!$K$5:$K$9999=NR$2) * IFERROR(FRACAS!$AN$5:$AN$9999,0) ) ) / IFERROR($ND368/FRACAS!$AY$1*60,0), 1 )))</f>
        <v/>
      </c>
      <c r="NS368" s="347" t="str" cm="1">
        <f t="array" ref="NS368">IF($ND368=0,"",(IFERROR( (IFERROR($ND368/FRACAS!$AY$1*60,0) - SUMPRODUCT( (FRACAS!$K$5:$K$9999=NS$2) * IFERROR(FRACAS!$AN$5:$AN$9999,0) ) ) / IFERROR($ND368/FRACAS!$AY$1*60,0), 1 )))</f>
        <v/>
      </c>
      <c r="NT368" s="347" t="str" cm="1">
        <f t="array" ref="NT368">IF($ND368=0,"",(IFERROR( (IFERROR($ND368/FRACAS!$AY$1*60,0) - SUMPRODUCT( (FRACAS!$K$5:$K$9999=NT$2) * IFERROR(FRACAS!$AN$5:$AN$9999,0) ) ) / IFERROR($ND368/FRACAS!$AY$1*60,0), 1 )))</f>
        <v/>
      </c>
      <c r="NU368" s="347" t="str" cm="1">
        <f t="array" ref="NU368">IF($ND368=0,"",(IFERROR( (IFERROR($ND368/FRACAS!$AY$1*60,0) - SUMPRODUCT( (FRACAS!$K$5:$K$9999=NU$2) * IFERROR(FRACAS!$AN$5:$AN$9999,0) ) ) / IFERROR($ND368/FRACAS!$AY$1*60,0), 1 )))</f>
        <v/>
      </c>
      <c r="NV368" s="347" t="str" cm="1">
        <f t="array" ref="NV368">IF($ND368=0,"",(IFERROR( (IFERROR($ND368/FRACAS!$AY$1*60,0) - SUMPRODUCT( (FRACAS!$K$5:$K$9999=NV$2) * IFERROR(FRACAS!$AN$5:$AN$9999,0) ) ) / IFERROR($ND368/FRACAS!$AY$1*60,0), 1 )))</f>
        <v/>
      </c>
      <c r="NW368" s="347" t="str" cm="1">
        <f t="array" ref="NW368">IF($ND368=0,"",(IFERROR( (IFERROR($ND368/FRACAS!$AY$1*60,0) - SUMPRODUCT( (FRACAS!$K$5:$K$9999=NW$2) * IFERROR(FRACAS!$AN$5:$AN$9999,0) ) ) / IFERROR($ND368/FRACAS!$AY$1*60,0), 1 )))</f>
        <v/>
      </c>
      <c r="NX368" s="347" t="str" cm="1">
        <f t="array" ref="NX368">IF($ND368=0,"",(IFERROR( (IFERROR($ND368/FRACAS!$AY$1*60,0) - SUMPRODUCT( (FRACAS!$K$5:$K$9999=NX$2) * IFERROR(FRACAS!$AN$5:$AN$9999,0) ) ) / IFERROR($ND368/FRACAS!$AY$1*60,0), 1 )))</f>
        <v/>
      </c>
      <c r="NY368" s="347" t="str" cm="1">
        <f t="array" ref="NY368">IF($ND368=0,"",(IFERROR( (IFERROR($ND368/FRACAS!$AY$1*60,0) - SUMPRODUCT( (FRACAS!$K$5:$K$9999=NY$2) * IFERROR(FRACAS!$AN$5:$AN$9999,0) ) ) / IFERROR($ND368/FRACAS!$AY$1*60,0), 1 )))</f>
        <v/>
      </c>
      <c r="NZ368" s="347" t="str" cm="1">
        <f t="array" ref="NZ368">IF($ND368=0,"",(IFERROR( (IFERROR($ND368/FRACAS!$AY$1*60,0) - SUMPRODUCT( (FRACAS!$K$5:$K$9999=NZ$2) * IFERROR(FRACAS!$AN$5:$AN$9999,0) ) ) / IFERROR($ND368/FRACAS!$AY$1*60,0), 1 )))</f>
        <v/>
      </c>
      <c r="OA368" s="347" t="str" cm="1">
        <f t="array" ref="OA368">IF($ND368=0,"",(IFERROR( (IFERROR($ND368/FRACAS!$AY$1*60,0) - SUMPRODUCT( (FRACAS!$K$5:$K$9999=OA$2) * IFERROR(FRACAS!$AN$5:$AN$9999,0) ) ) / IFERROR($ND368/FRACAS!$AY$1*60,0), 1 )))</f>
        <v/>
      </c>
      <c r="OB368" s="347" t="str" cm="1">
        <f t="array" ref="OB368">IF($ND368=0,"",(IFERROR( (IFERROR($ND368/FRACAS!$AY$1*60,0) - SUMPRODUCT( (FRACAS!$K$5:$K$9999=OB$2) * IFERROR(FRACAS!$AN$5:$AN$9999,0) ) ) / IFERROR($ND368/FRACAS!$AY$1*60,0), 1 )))</f>
        <v/>
      </c>
      <c r="OC368" s="347" t="str" cm="1">
        <f t="array" ref="OC368">IF($ND368=0,"",(IFERROR( (IFERROR($ND368/FRACAS!$AY$1*60,0) - SUMPRODUCT( (FRACAS!$K$5:$K$9999=OC$2) * IFERROR(FRACAS!$AN$5:$AN$9999,0) ) ) / IFERROR($ND368/FRACAS!$AY$1*60,0), 1 )))</f>
        <v/>
      </c>
      <c r="OD368" s="347" t="str" cm="1">
        <f t="array" ref="OD368">IF($ND368=0,"",(IFERROR( (IFERROR($ND368/FRACAS!$AY$1*60,0) - SUMPRODUCT( (FRACAS!$K$5:$K$9999=OD$2) * IFERROR(FRACAS!$AN$5:$AN$9999,0) ) ) / IFERROR($ND368/FRACAS!$AY$1*60,0), 1 )))</f>
        <v/>
      </c>
      <c r="OE368" s="347" t="str" cm="1">
        <f t="array" ref="OE368">IF($ND368=0,"",(IFERROR( (IFERROR($ND368/FRACAS!$AY$1*60,0) - SUMPRODUCT( (FRACAS!$K$5:$K$9999=OE$2) * IFERROR(FRACAS!$AN$5:$AN$9999,0) ) ) / IFERROR($ND368/FRACAS!$AY$1*60,0), 1 )))</f>
        <v/>
      </c>
      <c r="OF368" s="347" t="str" cm="1">
        <f t="array" ref="OF368">IF($ND368=0,"",(IFERROR( (IFERROR($ND368/FRACAS!$AY$1*60,0) - SUMPRODUCT( (FRACAS!$K$5:$K$9999=OF$2) * IFERROR(FRACAS!$AN$5:$AN$9999,0) ) ) / IFERROR($ND368/FRACAS!$AY$1*60,0), 1 )))</f>
        <v/>
      </c>
      <c r="OG368" s="347" t="str" cm="1">
        <f t="array" ref="OG368">IF($ND368=0,"",(IFERROR( (IFERROR($ND368/FRACAS!$AY$1*60,0) - SUMPRODUCT( (FRACAS!$K$5:$K$9999=OG$2) * IFERROR(FRACAS!$AN$5:$AN$9999,0) ) ) / IFERROR($ND368/FRACAS!$AY$1*60,0), 1 )))</f>
        <v/>
      </c>
      <c r="OH368" s="347" t="str" cm="1">
        <f t="array" ref="OH368">IF($ND368=0,"",(IFERROR( (IFERROR($ND368/FRACAS!$AY$1*60,0) - SUMPRODUCT( (FRACAS!$K$5:$K$9999=OH$2) * IFERROR(FRACAS!$AN$5:$AN$9999,0) ) ) / IFERROR($ND368/FRACAS!$AY$1*60,0), 1 )))</f>
        <v/>
      </c>
      <c r="OI368" s="347" t="str" cm="1">
        <f t="array" ref="OI368">IF($ND368=0,"",(IFERROR( (IFERROR($ND368/FRACAS!$AY$1*60,0) - SUMPRODUCT( (FRACAS!$K$5:$K$9999=OI$2) * IFERROR(FRACAS!$AN$5:$AN$9999,0) ) ) / IFERROR($ND368/FRACAS!$AY$1*60,0), 1 )))</f>
        <v/>
      </c>
      <c r="OJ368" s="347" t="str" cm="1">
        <f t="array" ref="OJ368">IF($ND368=0,"",(IFERROR( (IFERROR($ND368/FRACAS!$AY$1*60,0) - SUMPRODUCT( (FRACAS!$K$5:$K$9999=OJ$2) * IFERROR(FRACAS!$AN$5:$AN$9999,0) ) ) / IFERROR($ND368/FRACAS!$AY$1*60,0), 1 )))</f>
        <v/>
      </c>
      <c r="OK368" s="347" t="str" cm="1">
        <f t="array" ref="OK368">IF($ND368=0,"",(IFERROR( (IFERROR($ND368/FRACAS!$AY$1*60,0) - SUMPRODUCT( (FRACAS!$K$5:$K$9999=OK$2) * IFERROR(FRACAS!$AN$5:$AN$9999,0) ) ) / IFERROR($ND368/FRACAS!$AY$1*60,0), 1 )))</f>
        <v/>
      </c>
      <c r="OL368" s="347" t="str" cm="1">
        <f t="array" ref="OL368">IF($ND368=0,"",(IFERROR( (IFERROR($ND368/FRACAS!$AY$1*60,0) - SUMPRODUCT( (FRACAS!$K$5:$K$9999=OL$2) * IFERROR(FRACAS!$AN$5:$AN$9999,0) ) ) / IFERROR($ND368/FRACAS!$AY$1*60,0), 1 )))</f>
        <v/>
      </c>
      <c r="OM368" s="347" t="str" cm="1">
        <f t="array" ref="OM368">IF($ND368=0,"",(IFERROR( (IFERROR($ND368/FRACAS!$AY$1*60,0) - SUMPRODUCT( (FRACAS!$K$5:$K$9999=OM$2) * IFERROR(FRACAS!$AN$5:$AN$9999,0) ) ) / IFERROR($ND368/FRACAS!$AY$1*60,0), 1 )))</f>
        <v/>
      </c>
      <c r="ON368" s="347" t="str" cm="1">
        <f t="array" ref="ON368">IF($ND368=0,"",(IFERROR( (IFERROR($ND368/FRACAS!$AY$1*60,0) - SUMPRODUCT( (FRACAS!$K$5:$K$9999=ON$2) * IFERROR(FRACAS!$AN$5:$AN$9999,0) ) ) / IFERROR($ND368/FRACAS!$AY$1*60,0), 1 )))</f>
        <v/>
      </c>
    </row>
    <row r="369" spans="2:404" ht="15" customHeight="1">
      <c r="B369" s="301" t="s">
        <v>267</v>
      </c>
      <c r="C369" s="302">
        <v>47809</v>
      </c>
      <c r="D369" s="279"/>
      <c r="E369" s="279"/>
      <c r="F369" s="279"/>
      <c r="G369" s="279"/>
      <c r="H369" s="279"/>
      <c r="I369" s="279"/>
      <c r="J369" s="279"/>
      <c r="K369" s="279"/>
      <c r="L369" s="279"/>
      <c r="M369" s="280"/>
      <c r="N369" s="305"/>
      <c r="O369" s="279"/>
      <c r="P369" s="279"/>
      <c r="Q369" s="279"/>
      <c r="R369" s="279"/>
      <c r="S369" s="279"/>
      <c r="T369" s="279"/>
      <c r="U369" s="279"/>
      <c r="V369" s="279"/>
      <c r="W369" s="279"/>
      <c r="X369" s="279"/>
      <c r="Y369" s="279"/>
      <c r="Z369" s="279"/>
      <c r="AA369" s="279"/>
      <c r="AB369" s="279"/>
      <c r="AC369" s="279"/>
      <c r="AD369" s="279"/>
      <c r="AE369" s="279"/>
      <c r="AF369" s="279"/>
      <c r="AG369" s="279"/>
      <c r="AH369" s="279"/>
      <c r="AI369" s="279"/>
      <c r="AJ369" s="279"/>
      <c r="AK369" s="279"/>
      <c r="AL369" s="279"/>
      <c r="AM369" s="279"/>
      <c r="AN369" s="279"/>
      <c r="AO369" s="279"/>
      <c r="AP369" s="279"/>
      <c r="AQ369" s="279"/>
      <c r="AR369" s="279"/>
      <c r="AS369" s="279"/>
      <c r="AT369" s="279"/>
      <c r="AU369" s="279"/>
      <c r="AV369" s="279"/>
      <c r="AW369" s="279"/>
      <c r="AX369" s="279"/>
      <c r="AY369" s="279"/>
      <c r="AZ369" s="279"/>
      <c r="BA369" s="280"/>
      <c r="BB369" s="266"/>
      <c r="BD369" s="352"/>
      <c r="BE369" s="352"/>
      <c r="BF369" s="352"/>
      <c r="BG369" s="352"/>
      <c r="BH369" s="352"/>
      <c r="BI369" s="352"/>
      <c r="BJ369" s="352"/>
      <c r="BK369" s="352"/>
      <c r="BL369" s="352"/>
      <c r="BM369" s="352"/>
      <c r="BN369" s="352"/>
      <c r="BO369" s="352"/>
      <c r="BP369" s="352"/>
      <c r="BQ369" s="352"/>
      <c r="BR369" s="352"/>
      <c r="BS369" s="352"/>
      <c r="BT369" s="352"/>
      <c r="BU369" s="352"/>
      <c r="BV369" s="352"/>
      <c r="BW369" s="352"/>
      <c r="BX369" s="352"/>
      <c r="BY369" s="352"/>
      <c r="BZ369" s="352"/>
      <c r="CA369" s="352"/>
      <c r="CB369" s="352"/>
      <c r="CC369" s="352"/>
      <c r="CD369" s="352"/>
      <c r="CE369" s="352"/>
      <c r="CF369" s="352"/>
      <c r="CG369" s="352"/>
      <c r="CH369" s="352"/>
      <c r="CI369" s="352"/>
      <c r="CJ369" s="352"/>
      <c r="CK369" s="352"/>
      <c r="CL369" s="352"/>
      <c r="CM369" s="352"/>
      <c r="CN369" s="352"/>
      <c r="CO369" s="352"/>
      <c r="CP369" s="352"/>
      <c r="CQ369" s="352"/>
      <c r="CR369" s="352"/>
      <c r="CS369" s="352"/>
      <c r="CT369" s="352"/>
      <c r="CU369" s="352"/>
      <c r="CV369" s="352"/>
      <c r="CW369" s="352"/>
      <c r="CX369" s="352"/>
      <c r="CY369" s="352"/>
      <c r="CZ369" s="352"/>
      <c r="DA369" s="352"/>
      <c r="DC369" s="266">
        <f t="shared" si="29"/>
        <v>0</v>
      </c>
      <c r="DD369" s="302" t="str">
        <f t="shared" si="30"/>
        <v/>
      </c>
      <c r="DE369" s="328" t="str">
        <f>IF(D369&gt; 0,(COUNTIFS(FRACAS!$B$5:$B$9997, D$4, FRACAS!$D$5:$D$9997, "&lt;="&amp;D369)), "" )</f>
        <v/>
      </c>
      <c r="DF369" s="282" t="str">
        <f>IF(E369&gt; 0,(COUNTIFS(FRACAS!$B$5:$B$9997, E$4, FRACAS!$D$5:$D$9997, "&lt;="&amp;E369)), "" )</f>
        <v/>
      </c>
      <c r="DG369" s="282" t="str">
        <f>IF(F369&gt; 0,(COUNTIFS(FRACAS!$B$5:$B$9997, F$4, FRACAS!$D$5:$D$9997, "&lt;="&amp;F369)), "" )</f>
        <v/>
      </c>
      <c r="DH369" s="282" t="str">
        <f>IF(G369&gt; 0,(COUNTIFS(FRACAS!$B$5:$B$9997, G$4, FRACAS!$D$5:$D$9997, "&lt;="&amp;G369)), "" )</f>
        <v/>
      </c>
      <c r="DI369" s="282" t="str">
        <f>IF(H369&gt; 0,(COUNTIFS(FRACAS!$B$5:$B$9997, H$4, FRACAS!$D$5:$D$9997, "&lt;="&amp;H369)), "" )</f>
        <v/>
      </c>
      <c r="DJ369" s="282" t="str">
        <f>IF(I369&gt; 0,(COUNTIFS(FRACAS!$B$5:$B$9997, I$4, FRACAS!$D$5:$D$9997, "&lt;="&amp;I369)), "" )</f>
        <v/>
      </c>
      <c r="DK369" s="282" t="str">
        <f>IF(J369&gt; 0,(COUNTIFS(FRACAS!$B$5:$B$9997, J$4, FRACAS!$D$5:$D$9997, "&lt;="&amp;J369)), "" )</f>
        <v/>
      </c>
      <c r="DL369" s="282" t="str">
        <f>IF(K369&gt; 0,(COUNTIFS(FRACAS!$B$5:$B$9997, K$4, FRACAS!$D$5:$D$9997, "&lt;="&amp;K369)), "" )</f>
        <v/>
      </c>
      <c r="DM369" s="282" t="str">
        <f>IF(L369&gt; 0,(COUNTIFS(FRACAS!$B$5:$B$9997, L$4, FRACAS!$D$5:$D$9997, "&lt;="&amp;L369)), "" )</f>
        <v/>
      </c>
      <c r="DN369" s="282" t="str">
        <f>IF(M369&gt; 0,(COUNTIFS(FRACAS!$B$5:$B$9997, M$4, FRACAS!$D$5:$D$9997, "&lt;="&amp;M369)), "" )</f>
        <v/>
      </c>
      <c r="DO369" s="308"/>
      <c r="DP369" s="276"/>
      <c r="DQ369" s="276"/>
      <c r="DR369" s="276"/>
      <c r="DS369" s="276"/>
      <c r="DT369" s="276"/>
      <c r="DU369" s="276"/>
      <c r="DV369" s="276"/>
      <c r="DW369" s="276"/>
      <c r="DX369" s="276"/>
      <c r="DY369" s="276"/>
      <c r="DZ369" s="276"/>
      <c r="EA369" s="276"/>
      <c r="EB369" s="276"/>
      <c r="EC369" s="276"/>
      <c r="ED369" s="276"/>
      <c r="EE369" s="276"/>
      <c r="EF369" s="276"/>
      <c r="EG369" s="276"/>
      <c r="EH369" s="276"/>
      <c r="EI369" s="276"/>
      <c r="EJ369" s="276"/>
      <c r="EK369" s="276"/>
      <c r="EL369" s="276"/>
      <c r="EM369" s="276"/>
      <c r="EN369" s="276"/>
      <c r="EO369" s="276"/>
      <c r="EP369" s="276"/>
      <c r="EQ369" s="276"/>
      <c r="ER369" s="276"/>
      <c r="ES369" s="276"/>
      <c r="ET369" s="276"/>
      <c r="EU369" s="276"/>
      <c r="EV369" s="276"/>
      <c r="EW369" s="276"/>
      <c r="EX369" s="276"/>
      <c r="EY369" s="276"/>
      <c r="EZ369" s="276"/>
      <c r="FA369" s="276"/>
      <c r="FB369" s="277"/>
      <c r="JN369" s="310"/>
      <c r="JO369" s="309"/>
      <c r="JP369" s="309"/>
      <c r="JQ369" s="309"/>
      <c r="JR369" s="309"/>
      <c r="JS369" s="309"/>
      <c r="JT369" s="309"/>
      <c r="JU369" s="309"/>
      <c r="JV369" s="309"/>
      <c r="JW369" s="309"/>
      <c r="JX369" s="309"/>
      <c r="JY369" s="309"/>
      <c r="JZ369" s="309"/>
      <c r="KA369" s="309"/>
      <c r="KB369" s="309"/>
      <c r="KC369" s="309"/>
      <c r="KD369" s="309"/>
      <c r="KE369" s="309"/>
      <c r="KF369" s="309"/>
      <c r="KG369" s="309"/>
      <c r="KH369" s="309"/>
      <c r="KI369" s="309"/>
      <c r="KJ369" s="309"/>
      <c r="KK369" s="309"/>
      <c r="KL369" s="309"/>
      <c r="KM369" s="309"/>
      <c r="KN369" s="309"/>
      <c r="KO369" s="309"/>
      <c r="KP369" s="309"/>
      <c r="KQ369" s="309"/>
      <c r="KR369" s="309"/>
      <c r="KS369" s="309"/>
      <c r="KT369" s="309"/>
      <c r="KU369" s="309"/>
      <c r="KV369" s="309"/>
      <c r="KW369" s="309"/>
      <c r="KX369" s="309"/>
      <c r="KY369" s="309"/>
      <c r="KZ369" s="309"/>
      <c r="LA369" s="309"/>
      <c r="LC369" s="302" t="str">
        <f t="shared" si="32"/>
        <v/>
      </c>
      <c r="LD369" s="354" t="str" cm="1">
        <f t="array" ref="LD369">IFERROR(
    (((D369/FRACAS!$AY$1)*60))
    /
    (((D369/FRACAS!$AY$1)*60) + SUMPRODUCT((FRACAS!$B$5:$B$9997=D$4)*(FRACAS!$D$5:$D$9997&lt;=D369)*(IFERROR(FRACAS!$AM$5:$AM$9997,0)))
    ),"")</f>
        <v/>
      </c>
      <c r="LE369" s="354" t="str" cm="1">
        <f t="array" ref="LE369">IFERROR(
    (((E369/FRACAS!$AY$1)*60))
    /
    (((E369/FRACAS!$AY$1)*60) + SUMPRODUCT((FRACAS!$B$5:$B$9997=E$4)*(FRACAS!$D$5:$D$9997&lt;=E369)*(IFERROR(FRACAS!$AM$5:$AM$9997,0)))
    ),"")</f>
        <v/>
      </c>
      <c r="LF369" s="354" t="str" cm="1">
        <f t="array" ref="LF369">IFERROR(
    (((F369/FRACAS!$AY$1)*60))
    /
    (((F369/FRACAS!$AY$1)*60) + SUMPRODUCT((FRACAS!$B$5:$B$9997=F$4)*(FRACAS!$D$5:$D$9997&lt;=F369)*(IFERROR(FRACAS!$AM$5:$AM$9997,0)))
    ),"")</f>
        <v/>
      </c>
      <c r="LG369" s="354" t="str" cm="1">
        <f t="array" ref="LG369">IFERROR(
    (((G369/FRACAS!$AY$1)*60))
    /
    (((G369/FRACAS!$AY$1)*60) + SUMPRODUCT((FRACAS!$B$5:$B$9997=G$4)*(FRACAS!$D$5:$D$9997&lt;=G369)*(IFERROR(FRACAS!$AM$5:$AM$9997,0)))
    ),"")</f>
        <v/>
      </c>
      <c r="LH369" s="354" t="str" cm="1">
        <f t="array" ref="LH369">IFERROR(
    (((H369/FRACAS!$AY$1)*60))
    /
    (((H369/FRACAS!$AY$1)*60) + SUMPRODUCT((FRACAS!$B$5:$B$9997=H$4)*(FRACAS!$D$5:$D$9997&lt;=H369)*(IFERROR(FRACAS!$AM$5:$AM$9997,0)))
    ),"")</f>
        <v/>
      </c>
      <c r="LI369" s="354" t="str" cm="1">
        <f t="array" ref="LI369">IFERROR(
    (((I369/FRACAS!$AY$1)*60))
    /
    (((I369/FRACAS!$AY$1)*60) + SUMPRODUCT((FRACAS!$B$5:$B$9997=I$4)*(FRACAS!$D$5:$D$9997&lt;=I369)*(IFERROR(FRACAS!$AM$5:$AM$9997,0)))
    ),"")</f>
        <v/>
      </c>
      <c r="LJ369" s="354" t="str" cm="1">
        <f t="array" ref="LJ369">IFERROR(
    (((J369/FRACAS!$AY$1)*60))
    /
    (((J369/FRACAS!$AY$1)*60) + SUMPRODUCT((FRACAS!$B$5:$B$9997=J$4)*(FRACAS!$D$5:$D$9997&lt;=J369)*(IFERROR(FRACAS!$AM$5:$AM$9997,0)))
    ),"")</f>
        <v/>
      </c>
      <c r="LK369" s="354" t="str" cm="1">
        <f t="array" ref="LK369">IFERROR(
    (((K369/FRACAS!$AY$1)*60))
    /
    (((K369/FRACAS!$AY$1)*60) + SUMPRODUCT((FRACAS!$B$5:$B$9997=K$4)*(FRACAS!$D$5:$D$9997&lt;=K369)*(IFERROR(FRACAS!$AM$5:$AM$9997,0)))
    ),"")</f>
        <v/>
      </c>
      <c r="LL369" s="354" t="str" cm="1">
        <f t="array" ref="LL369">IFERROR(
    (((L369/FRACAS!$AY$1)*60))
    /
    (((L369/FRACAS!$AY$1)*60) + SUMPRODUCT((FRACAS!$B$5:$B$9997=L$4)*(FRACAS!$D$5:$D$9997&lt;=L369)*(IFERROR(FRACAS!$AM$5:$AM$9997,0)))
    ),"")</f>
        <v/>
      </c>
      <c r="LM369" s="354" t="str" cm="1">
        <f t="array" ref="LM369">IFERROR(
    (((M369/FRACAS!$AY$1)*60))
    /
    (((M369/FRACAS!$AY$1)*60) + SUMPRODUCT((FRACAS!$B$5:$B$9997=M$4)*(FRACAS!$D$5:$D$9997&lt;=M369)*(IFERROR(FRACAS!$AM$5:$AM$9997,0)))
    ),"")</f>
        <v/>
      </c>
      <c r="LN369" s="308"/>
      <c r="LO369" s="276"/>
      <c r="LP369" s="276"/>
      <c r="LQ369" s="276"/>
      <c r="LR369" s="276"/>
      <c r="LS369" s="276"/>
      <c r="LT369" s="276"/>
      <c r="LU369" s="276"/>
      <c r="LV369" s="276"/>
      <c r="LW369" s="276"/>
      <c r="LX369" s="276"/>
      <c r="LY369" s="276"/>
      <c r="LZ369" s="276"/>
      <c r="MA369" s="276"/>
      <c r="MB369" s="276"/>
      <c r="MC369" s="276"/>
      <c r="MD369" s="276"/>
      <c r="ME369" s="276"/>
      <c r="MF369" s="276"/>
      <c r="MG369" s="276"/>
      <c r="MH369" s="276"/>
      <c r="MI369" s="276"/>
      <c r="MJ369" s="276"/>
      <c r="MK369" s="276"/>
      <c r="ML369" s="276"/>
      <c r="MM369" s="276"/>
      <c r="MN369" s="276"/>
      <c r="MO369" s="276"/>
      <c r="MP369" s="276"/>
      <c r="MQ369" s="276"/>
      <c r="MR369" s="276"/>
      <c r="MS369" s="276"/>
      <c r="MT369" s="276"/>
      <c r="MU369" s="276"/>
      <c r="MV369" s="276"/>
      <c r="MW369" s="276"/>
      <c r="MX369" s="276"/>
      <c r="MY369" s="276"/>
      <c r="MZ369" s="276"/>
      <c r="NA369" s="277"/>
      <c r="ND369" s="345">
        <f t="shared" si="33"/>
        <v>0</v>
      </c>
      <c r="NE369" s="346" t="str">
        <f t="shared" si="31"/>
        <v/>
      </c>
      <c r="NF369" s="347" t="str" cm="1">
        <f t="array" ref="NF369">IF($ND369=0,"",(IFERROR( (IFERROR($ND369/FRACAS!$AY$1*60,0) - SUMPRODUCT( (FRACAS!$K$5:$K$9999=NF$2) * IFERROR(FRACAS!$AN$5:$AN$9999,0) ) ) / IFERROR($ND369/FRACAS!$AY$1*60,0), 1 )))</f>
        <v/>
      </c>
      <c r="NG369" s="347" t="str" cm="1">
        <f t="array" ref="NG369">IF($ND369=0,"",(IFERROR( (IFERROR($ND369/FRACAS!$AY$1*60,0) - SUMPRODUCT( (FRACAS!$K$5:$K$9999=NG$2) * IFERROR(FRACAS!$AN$5:$AN$9999,0) ) ) / IFERROR($ND369/FRACAS!$AY$1*60,0), 1 )))</f>
        <v/>
      </c>
      <c r="NH369" s="347" t="str" cm="1">
        <f t="array" ref="NH369">IF($ND369=0,"",(IFERROR( (IFERROR($ND369/FRACAS!$AY$1*60,0) - SUMPRODUCT( (FRACAS!$K$5:$K$9999=NH$2) * IFERROR(FRACAS!$AN$5:$AN$9999,0) ) ) / IFERROR($ND369/FRACAS!$AY$1*60,0), 1 )))</f>
        <v/>
      </c>
      <c r="NI369" s="347" t="str" cm="1">
        <f t="array" ref="NI369">IF($ND369=0,"",(IFERROR( (IFERROR($ND369/FRACAS!$AY$1*60,0) - SUMPRODUCT( (FRACAS!$K$5:$K$9999=NI$2) * IFERROR(FRACAS!$AN$5:$AN$9999,0) ) ) / IFERROR($ND369/FRACAS!$AY$1*60,0), 1 )))</f>
        <v/>
      </c>
      <c r="NJ369" s="347" t="str" cm="1">
        <f t="array" ref="NJ369">IF($ND369=0,"",(IFERROR( (IFERROR($ND369/FRACAS!$AY$1*60,0) - SUMPRODUCT( (FRACAS!$K$5:$K$9999=NJ$2) * IFERROR(FRACAS!$AN$5:$AN$9999,0) ) ) / IFERROR($ND369/FRACAS!$AY$1*60,0), 1 )))</f>
        <v/>
      </c>
      <c r="NK369" s="347" t="str" cm="1">
        <f t="array" ref="NK369">IF($ND369=0,"",(IFERROR( (IFERROR($ND369/FRACAS!$AY$1*60,0) - SUMPRODUCT( (FRACAS!$K$5:$K$9999=NK$2) * IFERROR(FRACAS!$AN$5:$AN$9999,0) ) ) / IFERROR($ND369/FRACAS!$AY$1*60,0), 1 )))</f>
        <v/>
      </c>
      <c r="NL369" s="347" t="str" cm="1">
        <f t="array" ref="NL369">IF($ND369=0,"",(IFERROR( (IFERROR($ND369/FRACAS!$AY$1*60,0) - SUMPRODUCT( (FRACAS!$K$5:$K$9999=NL$2) * IFERROR(FRACAS!$AN$5:$AN$9999,0) ) ) / IFERROR($ND369/FRACAS!$AY$1*60,0), 1 )))</f>
        <v/>
      </c>
      <c r="NM369" s="347" t="str" cm="1">
        <f t="array" ref="NM369">IF($ND369=0,"",(IFERROR( (IFERROR($ND369/FRACAS!$AY$1*60,0) - SUMPRODUCT( (FRACAS!$K$5:$K$9999=NM$2) * IFERROR(FRACAS!$AN$5:$AN$9999,0) ) ) / IFERROR($ND369/FRACAS!$AY$1*60,0), 1 )))</f>
        <v/>
      </c>
      <c r="NN369" s="347" t="str" cm="1">
        <f t="array" ref="NN369">IF($ND369=0,"",(IFERROR( (IFERROR($ND369/FRACAS!$AY$1*60,0) - SUMPRODUCT( (FRACAS!$K$5:$K$9999=NN$2) * IFERROR(FRACAS!$AN$5:$AN$9999,0) ) ) / IFERROR($ND369/FRACAS!$AY$1*60,0), 1 )))</f>
        <v/>
      </c>
      <c r="NO369" s="347" t="str" cm="1">
        <f t="array" ref="NO369">IF($ND369=0,"",(IFERROR( (IFERROR($ND369/FRACAS!$AY$1*60,0) - SUMPRODUCT( (FRACAS!$K$5:$K$9999=NO$2) * IFERROR(FRACAS!$AN$5:$AN$9999,0) ) ) / IFERROR($ND369/FRACAS!$AY$1*60,0), 1 )))</f>
        <v/>
      </c>
      <c r="NP369" s="347" t="str" cm="1">
        <f t="array" ref="NP369">IF($ND369=0,"",(IFERROR( (IFERROR($ND369/FRACAS!$AY$1*60,0) - SUMPRODUCT( (FRACAS!$K$5:$K$9999=NP$2) * IFERROR(FRACAS!$AN$5:$AN$9999,0) ) ) / IFERROR($ND369/FRACAS!$AY$1*60,0), 1 )))</f>
        <v/>
      </c>
      <c r="NQ369" s="347" t="str" cm="1">
        <f t="array" ref="NQ369">IF($ND369=0,"",(IFERROR( (IFERROR($ND369/FRACAS!$AY$1*60,0) - SUMPRODUCT( (FRACAS!$K$5:$K$9999=NQ$2) * IFERROR(FRACAS!$AN$5:$AN$9999,0) ) ) / IFERROR($ND369/FRACAS!$AY$1*60,0), 1 )))</f>
        <v/>
      </c>
      <c r="NR369" s="347" t="str" cm="1">
        <f t="array" ref="NR369">IF($ND369=0,"",(IFERROR( (IFERROR($ND369/FRACAS!$AY$1*60,0) - SUMPRODUCT( (FRACAS!$K$5:$K$9999=NR$2) * IFERROR(FRACAS!$AN$5:$AN$9999,0) ) ) / IFERROR($ND369/FRACAS!$AY$1*60,0), 1 )))</f>
        <v/>
      </c>
      <c r="NS369" s="347" t="str" cm="1">
        <f t="array" ref="NS369">IF($ND369=0,"",(IFERROR( (IFERROR($ND369/FRACAS!$AY$1*60,0) - SUMPRODUCT( (FRACAS!$K$5:$K$9999=NS$2) * IFERROR(FRACAS!$AN$5:$AN$9999,0) ) ) / IFERROR($ND369/FRACAS!$AY$1*60,0), 1 )))</f>
        <v/>
      </c>
      <c r="NT369" s="347" t="str" cm="1">
        <f t="array" ref="NT369">IF($ND369=0,"",(IFERROR( (IFERROR($ND369/FRACAS!$AY$1*60,0) - SUMPRODUCT( (FRACAS!$K$5:$K$9999=NT$2) * IFERROR(FRACAS!$AN$5:$AN$9999,0) ) ) / IFERROR($ND369/FRACAS!$AY$1*60,0), 1 )))</f>
        <v/>
      </c>
      <c r="NU369" s="347" t="str" cm="1">
        <f t="array" ref="NU369">IF($ND369=0,"",(IFERROR( (IFERROR($ND369/FRACAS!$AY$1*60,0) - SUMPRODUCT( (FRACAS!$K$5:$K$9999=NU$2) * IFERROR(FRACAS!$AN$5:$AN$9999,0) ) ) / IFERROR($ND369/FRACAS!$AY$1*60,0), 1 )))</f>
        <v/>
      </c>
      <c r="NV369" s="347" t="str" cm="1">
        <f t="array" ref="NV369">IF($ND369=0,"",(IFERROR( (IFERROR($ND369/FRACAS!$AY$1*60,0) - SUMPRODUCT( (FRACAS!$K$5:$K$9999=NV$2) * IFERROR(FRACAS!$AN$5:$AN$9999,0) ) ) / IFERROR($ND369/FRACAS!$AY$1*60,0), 1 )))</f>
        <v/>
      </c>
      <c r="NW369" s="347" t="str" cm="1">
        <f t="array" ref="NW369">IF($ND369=0,"",(IFERROR( (IFERROR($ND369/FRACAS!$AY$1*60,0) - SUMPRODUCT( (FRACAS!$K$5:$K$9999=NW$2) * IFERROR(FRACAS!$AN$5:$AN$9999,0) ) ) / IFERROR($ND369/FRACAS!$AY$1*60,0), 1 )))</f>
        <v/>
      </c>
      <c r="NX369" s="347" t="str" cm="1">
        <f t="array" ref="NX369">IF($ND369=0,"",(IFERROR( (IFERROR($ND369/FRACAS!$AY$1*60,0) - SUMPRODUCT( (FRACAS!$K$5:$K$9999=NX$2) * IFERROR(FRACAS!$AN$5:$AN$9999,0) ) ) / IFERROR($ND369/FRACAS!$AY$1*60,0), 1 )))</f>
        <v/>
      </c>
      <c r="NY369" s="347" t="str" cm="1">
        <f t="array" ref="NY369">IF($ND369=0,"",(IFERROR( (IFERROR($ND369/FRACAS!$AY$1*60,0) - SUMPRODUCT( (FRACAS!$K$5:$K$9999=NY$2) * IFERROR(FRACAS!$AN$5:$AN$9999,0) ) ) / IFERROR($ND369/FRACAS!$AY$1*60,0), 1 )))</f>
        <v/>
      </c>
      <c r="NZ369" s="347" t="str" cm="1">
        <f t="array" ref="NZ369">IF($ND369=0,"",(IFERROR( (IFERROR($ND369/FRACAS!$AY$1*60,0) - SUMPRODUCT( (FRACAS!$K$5:$K$9999=NZ$2) * IFERROR(FRACAS!$AN$5:$AN$9999,0) ) ) / IFERROR($ND369/FRACAS!$AY$1*60,0), 1 )))</f>
        <v/>
      </c>
      <c r="OA369" s="347" t="str" cm="1">
        <f t="array" ref="OA369">IF($ND369=0,"",(IFERROR( (IFERROR($ND369/FRACAS!$AY$1*60,0) - SUMPRODUCT( (FRACAS!$K$5:$K$9999=OA$2) * IFERROR(FRACAS!$AN$5:$AN$9999,0) ) ) / IFERROR($ND369/FRACAS!$AY$1*60,0), 1 )))</f>
        <v/>
      </c>
      <c r="OB369" s="347" t="str" cm="1">
        <f t="array" ref="OB369">IF($ND369=0,"",(IFERROR( (IFERROR($ND369/FRACAS!$AY$1*60,0) - SUMPRODUCT( (FRACAS!$K$5:$K$9999=OB$2) * IFERROR(FRACAS!$AN$5:$AN$9999,0) ) ) / IFERROR($ND369/FRACAS!$AY$1*60,0), 1 )))</f>
        <v/>
      </c>
      <c r="OC369" s="347" t="str" cm="1">
        <f t="array" ref="OC369">IF($ND369=0,"",(IFERROR( (IFERROR($ND369/FRACAS!$AY$1*60,0) - SUMPRODUCT( (FRACAS!$K$5:$K$9999=OC$2) * IFERROR(FRACAS!$AN$5:$AN$9999,0) ) ) / IFERROR($ND369/FRACAS!$AY$1*60,0), 1 )))</f>
        <v/>
      </c>
      <c r="OD369" s="347" t="str" cm="1">
        <f t="array" ref="OD369">IF($ND369=0,"",(IFERROR( (IFERROR($ND369/FRACAS!$AY$1*60,0) - SUMPRODUCT( (FRACAS!$K$5:$K$9999=OD$2) * IFERROR(FRACAS!$AN$5:$AN$9999,0) ) ) / IFERROR($ND369/FRACAS!$AY$1*60,0), 1 )))</f>
        <v/>
      </c>
      <c r="OE369" s="347" t="str" cm="1">
        <f t="array" ref="OE369">IF($ND369=0,"",(IFERROR( (IFERROR($ND369/FRACAS!$AY$1*60,0) - SUMPRODUCT( (FRACAS!$K$5:$K$9999=OE$2) * IFERROR(FRACAS!$AN$5:$AN$9999,0) ) ) / IFERROR($ND369/FRACAS!$AY$1*60,0), 1 )))</f>
        <v/>
      </c>
      <c r="OF369" s="347" t="str" cm="1">
        <f t="array" ref="OF369">IF($ND369=0,"",(IFERROR( (IFERROR($ND369/FRACAS!$AY$1*60,0) - SUMPRODUCT( (FRACAS!$K$5:$K$9999=OF$2) * IFERROR(FRACAS!$AN$5:$AN$9999,0) ) ) / IFERROR($ND369/FRACAS!$AY$1*60,0), 1 )))</f>
        <v/>
      </c>
      <c r="OG369" s="347" t="str" cm="1">
        <f t="array" ref="OG369">IF($ND369=0,"",(IFERROR( (IFERROR($ND369/FRACAS!$AY$1*60,0) - SUMPRODUCT( (FRACAS!$K$5:$K$9999=OG$2) * IFERROR(FRACAS!$AN$5:$AN$9999,0) ) ) / IFERROR($ND369/FRACAS!$AY$1*60,0), 1 )))</f>
        <v/>
      </c>
      <c r="OH369" s="347" t="str" cm="1">
        <f t="array" ref="OH369">IF($ND369=0,"",(IFERROR( (IFERROR($ND369/FRACAS!$AY$1*60,0) - SUMPRODUCT( (FRACAS!$K$5:$K$9999=OH$2) * IFERROR(FRACAS!$AN$5:$AN$9999,0) ) ) / IFERROR($ND369/FRACAS!$AY$1*60,0), 1 )))</f>
        <v/>
      </c>
      <c r="OI369" s="347" t="str" cm="1">
        <f t="array" ref="OI369">IF($ND369=0,"",(IFERROR( (IFERROR($ND369/FRACAS!$AY$1*60,0) - SUMPRODUCT( (FRACAS!$K$5:$K$9999=OI$2) * IFERROR(FRACAS!$AN$5:$AN$9999,0) ) ) / IFERROR($ND369/FRACAS!$AY$1*60,0), 1 )))</f>
        <v/>
      </c>
      <c r="OJ369" s="347" t="str" cm="1">
        <f t="array" ref="OJ369">IF($ND369=0,"",(IFERROR( (IFERROR($ND369/FRACAS!$AY$1*60,0) - SUMPRODUCT( (FRACAS!$K$5:$K$9999=OJ$2) * IFERROR(FRACAS!$AN$5:$AN$9999,0) ) ) / IFERROR($ND369/FRACAS!$AY$1*60,0), 1 )))</f>
        <v/>
      </c>
      <c r="OK369" s="347" t="str" cm="1">
        <f t="array" ref="OK369">IF($ND369=0,"",(IFERROR( (IFERROR($ND369/FRACAS!$AY$1*60,0) - SUMPRODUCT( (FRACAS!$K$5:$K$9999=OK$2) * IFERROR(FRACAS!$AN$5:$AN$9999,0) ) ) / IFERROR($ND369/FRACAS!$AY$1*60,0), 1 )))</f>
        <v/>
      </c>
      <c r="OL369" s="347" t="str" cm="1">
        <f t="array" ref="OL369">IF($ND369=0,"",(IFERROR( (IFERROR($ND369/FRACAS!$AY$1*60,0) - SUMPRODUCT( (FRACAS!$K$5:$K$9999=OL$2) * IFERROR(FRACAS!$AN$5:$AN$9999,0) ) ) / IFERROR($ND369/FRACAS!$AY$1*60,0), 1 )))</f>
        <v/>
      </c>
      <c r="OM369" s="347" t="str" cm="1">
        <f t="array" ref="OM369">IF($ND369=0,"",(IFERROR( (IFERROR($ND369/FRACAS!$AY$1*60,0) - SUMPRODUCT( (FRACAS!$K$5:$K$9999=OM$2) * IFERROR(FRACAS!$AN$5:$AN$9999,0) ) ) / IFERROR($ND369/FRACAS!$AY$1*60,0), 1 )))</f>
        <v/>
      </c>
      <c r="ON369" s="347" t="str" cm="1">
        <f t="array" ref="ON369">IF($ND369=0,"",(IFERROR( (IFERROR($ND369/FRACAS!$AY$1*60,0) - SUMPRODUCT( (FRACAS!$K$5:$K$9999=ON$2) * IFERROR(FRACAS!$AN$5:$AN$9999,0) ) ) / IFERROR($ND369/FRACAS!$AY$1*60,0), 1 )))</f>
        <v/>
      </c>
    </row>
    <row r="370" spans="2:404" ht="15" customHeight="1">
      <c r="B370" s="301" t="s">
        <v>216</v>
      </c>
      <c r="C370" s="302">
        <v>47816</v>
      </c>
      <c r="D370" s="279"/>
      <c r="E370" s="279"/>
      <c r="F370" s="279"/>
      <c r="G370" s="279"/>
      <c r="H370" s="279"/>
      <c r="I370" s="279"/>
      <c r="J370" s="279"/>
      <c r="K370" s="279"/>
      <c r="L370" s="279"/>
      <c r="M370" s="280"/>
      <c r="N370" s="305"/>
      <c r="O370" s="279"/>
      <c r="P370" s="279"/>
      <c r="Q370" s="279"/>
      <c r="R370" s="279"/>
      <c r="S370" s="279"/>
      <c r="T370" s="279"/>
      <c r="U370" s="279"/>
      <c r="V370" s="279"/>
      <c r="W370" s="279"/>
      <c r="X370" s="279"/>
      <c r="Y370" s="279"/>
      <c r="Z370" s="279"/>
      <c r="AA370" s="279"/>
      <c r="AB370" s="279"/>
      <c r="AC370" s="279"/>
      <c r="AD370" s="279"/>
      <c r="AE370" s="279"/>
      <c r="AF370" s="279"/>
      <c r="AG370" s="279"/>
      <c r="AH370" s="279"/>
      <c r="AI370" s="279"/>
      <c r="AJ370" s="279"/>
      <c r="AK370" s="279"/>
      <c r="AL370" s="279"/>
      <c r="AM370" s="279"/>
      <c r="AN370" s="279"/>
      <c r="AO370" s="279"/>
      <c r="AP370" s="279"/>
      <c r="AQ370" s="279"/>
      <c r="AR370" s="279"/>
      <c r="AS370" s="279"/>
      <c r="AT370" s="279"/>
      <c r="AU370" s="279"/>
      <c r="AV370" s="279"/>
      <c r="AW370" s="279"/>
      <c r="AX370" s="279"/>
      <c r="AY370" s="279"/>
      <c r="AZ370" s="279"/>
      <c r="BA370" s="280"/>
      <c r="BB370" s="266"/>
      <c r="BD370" s="352"/>
      <c r="BE370" s="352"/>
      <c r="BF370" s="352"/>
      <c r="BG370" s="352"/>
      <c r="BH370" s="352"/>
      <c r="BI370" s="352"/>
      <c r="BJ370" s="352"/>
      <c r="BK370" s="352"/>
      <c r="BL370" s="352"/>
      <c r="BM370" s="352"/>
      <c r="BN370" s="352"/>
      <c r="BO370" s="352"/>
      <c r="BP370" s="352"/>
      <c r="BQ370" s="352"/>
      <c r="BR370" s="352"/>
      <c r="BS370" s="352"/>
      <c r="BT370" s="352"/>
      <c r="BU370" s="352"/>
      <c r="BV370" s="352"/>
      <c r="BW370" s="352"/>
      <c r="BX370" s="352"/>
      <c r="BY370" s="352"/>
      <c r="BZ370" s="352"/>
      <c r="CA370" s="352"/>
      <c r="CB370" s="352"/>
      <c r="CC370" s="352"/>
      <c r="CD370" s="352"/>
      <c r="CE370" s="352"/>
      <c r="CF370" s="352"/>
      <c r="CG370" s="352"/>
      <c r="CH370" s="352"/>
      <c r="CI370" s="352"/>
      <c r="CJ370" s="352"/>
      <c r="CK370" s="352"/>
      <c r="CL370" s="352"/>
      <c r="CM370" s="352"/>
      <c r="CN370" s="352"/>
      <c r="CO370" s="352"/>
      <c r="CP370" s="352"/>
      <c r="CQ370" s="352"/>
      <c r="CR370" s="352"/>
      <c r="CS370" s="352"/>
      <c r="CT370" s="352"/>
      <c r="CU370" s="352"/>
      <c r="CV370" s="352"/>
      <c r="CW370" s="352"/>
      <c r="CX370" s="352"/>
      <c r="CY370" s="352"/>
      <c r="CZ370" s="352"/>
      <c r="DA370" s="352"/>
      <c r="DC370" s="266">
        <f t="shared" si="29"/>
        <v>0</v>
      </c>
      <c r="DD370" s="302" t="str">
        <f t="shared" si="30"/>
        <v/>
      </c>
      <c r="DE370" s="328" t="str">
        <f>IF(D370&gt; 0,(COUNTIFS(FRACAS!$B$5:$B$9997, D$4, FRACAS!$D$5:$D$9997, "&lt;="&amp;D370)), "" )</f>
        <v/>
      </c>
      <c r="DF370" s="282" t="str">
        <f>IF(E370&gt; 0,(COUNTIFS(FRACAS!$B$5:$B$9997, E$4, FRACAS!$D$5:$D$9997, "&lt;="&amp;E370)), "" )</f>
        <v/>
      </c>
      <c r="DG370" s="282" t="str">
        <f>IF(F370&gt; 0,(COUNTIFS(FRACAS!$B$5:$B$9997, F$4, FRACAS!$D$5:$D$9997, "&lt;="&amp;F370)), "" )</f>
        <v/>
      </c>
      <c r="DH370" s="282" t="str">
        <f>IF(G370&gt; 0,(COUNTIFS(FRACAS!$B$5:$B$9997, G$4, FRACAS!$D$5:$D$9997, "&lt;="&amp;G370)), "" )</f>
        <v/>
      </c>
      <c r="DI370" s="282" t="str">
        <f>IF(H370&gt; 0,(COUNTIFS(FRACAS!$B$5:$B$9997, H$4, FRACAS!$D$5:$D$9997, "&lt;="&amp;H370)), "" )</f>
        <v/>
      </c>
      <c r="DJ370" s="282" t="str">
        <f>IF(I370&gt; 0,(COUNTIFS(FRACAS!$B$5:$B$9997, I$4, FRACAS!$D$5:$D$9997, "&lt;="&amp;I370)), "" )</f>
        <v/>
      </c>
      <c r="DK370" s="282" t="str">
        <f>IF(J370&gt; 0,(COUNTIFS(FRACAS!$B$5:$B$9997, J$4, FRACAS!$D$5:$D$9997, "&lt;="&amp;J370)), "" )</f>
        <v/>
      </c>
      <c r="DL370" s="282" t="str">
        <f>IF(K370&gt; 0,(COUNTIFS(FRACAS!$B$5:$B$9997, K$4, FRACAS!$D$5:$D$9997, "&lt;="&amp;K370)), "" )</f>
        <v/>
      </c>
      <c r="DM370" s="282" t="str">
        <f>IF(L370&gt; 0,(COUNTIFS(FRACAS!$B$5:$B$9997, L$4, FRACAS!$D$5:$D$9997, "&lt;="&amp;L370)), "" )</f>
        <v/>
      </c>
      <c r="DN370" s="282" t="str">
        <f>IF(M370&gt; 0,(COUNTIFS(FRACAS!$B$5:$B$9997, M$4, FRACAS!$D$5:$D$9997, "&lt;="&amp;M370)), "" )</f>
        <v/>
      </c>
      <c r="DO370" s="308"/>
      <c r="DP370" s="276"/>
      <c r="DQ370" s="276"/>
      <c r="DR370" s="276"/>
      <c r="DS370" s="276"/>
      <c r="DT370" s="276"/>
      <c r="DU370" s="276"/>
      <c r="DV370" s="276"/>
      <c r="DW370" s="276"/>
      <c r="DX370" s="276"/>
      <c r="DY370" s="276"/>
      <c r="DZ370" s="276"/>
      <c r="EA370" s="276"/>
      <c r="EB370" s="276"/>
      <c r="EC370" s="276"/>
      <c r="ED370" s="276"/>
      <c r="EE370" s="276"/>
      <c r="EF370" s="276"/>
      <c r="EG370" s="276"/>
      <c r="EH370" s="276"/>
      <c r="EI370" s="276"/>
      <c r="EJ370" s="276"/>
      <c r="EK370" s="276"/>
      <c r="EL370" s="276"/>
      <c r="EM370" s="276"/>
      <c r="EN370" s="276"/>
      <c r="EO370" s="276"/>
      <c r="EP370" s="276"/>
      <c r="EQ370" s="276"/>
      <c r="ER370" s="276"/>
      <c r="ES370" s="276"/>
      <c r="ET370" s="276"/>
      <c r="EU370" s="276"/>
      <c r="EV370" s="276"/>
      <c r="EW370" s="276"/>
      <c r="EX370" s="276"/>
      <c r="EY370" s="276"/>
      <c r="EZ370" s="276"/>
      <c r="FA370" s="276"/>
      <c r="FB370" s="277"/>
      <c r="JN370" s="310"/>
      <c r="JO370" s="309"/>
      <c r="JP370" s="309"/>
      <c r="JQ370" s="309"/>
      <c r="JR370" s="309"/>
      <c r="JS370" s="309"/>
      <c r="JT370" s="309"/>
      <c r="JU370" s="309"/>
      <c r="JV370" s="309"/>
      <c r="JW370" s="309"/>
      <c r="JX370" s="309"/>
      <c r="JY370" s="309"/>
      <c r="JZ370" s="309"/>
      <c r="KA370" s="309"/>
      <c r="KB370" s="309"/>
      <c r="KC370" s="309"/>
      <c r="KD370" s="309"/>
      <c r="KE370" s="309"/>
      <c r="KF370" s="309"/>
      <c r="KG370" s="309"/>
      <c r="KH370" s="309"/>
      <c r="KI370" s="309"/>
      <c r="KJ370" s="309"/>
      <c r="KK370" s="309"/>
      <c r="KL370" s="309"/>
      <c r="KM370" s="309"/>
      <c r="KN370" s="309"/>
      <c r="KO370" s="309"/>
      <c r="KP370" s="309"/>
      <c r="KQ370" s="309"/>
      <c r="KR370" s="309"/>
      <c r="KS370" s="309"/>
      <c r="KT370" s="309"/>
      <c r="KU370" s="309"/>
      <c r="KV370" s="309"/>
      <c r="KW370" s="309"/>
      <c r="KX370" s="309"/>
      <c r="KY370" s="309"/>
      <c r="KZ370" s="309"/>
      <c r="LA370" s="309"/>
      <c r="LC370" s="302" t="str">
        <f t="shared" si="32"/>
        <v/>
      </c>
      <c r="LD370" s="354" t="str" cm="1">
        <f t="array" ref="LD370">IFERROR(
    (((D370/FRACAS!$AY$1)*60))
    /
    (((D370/FRACAS!$AY$1)*60) + SUMPRODUCT((FRACAS!$B$5:$B$9997=D$4)*(FRACAS!$D$5:$D$9997&lt;=D370)*(IFERROR(FRACAS!$AM$5:$AM$9997,0)))
    ),"")</f>
        <v/>
      </c>
      <c r="LE370" s="354" t="str" cm="1">
        <f t="array" ref="LE370">IFERROR(
    (((E370/FRACAS!$AY$1)*60))
    /
    (((E370/FRACAS!$AY$1)*60) + SUMPRODUCT((FRACAS!$B$5:$B$9997=E$4)*(FRACAS!$D$5:$D$9997&lt;=E370)*(IFERROR(FRACAS!$AM$5:$AM$9997,0)))
    ),"")</f>
        <v/>
      </c>
      <c r="LF370" s="354" t="str" cm="1">
        <f t="array" ref="LF370">IFERROR(
    (((F370/FRACAS!$AY$1)*60))
    /
    (((F370/FRACAS!$AY$1)*60) + SUMPRODUCT((FRACAS!$B$5:$B$9997=F$4)*(FRACAS!$D$5:$D$9997&lt;=F370)*(IFERROR(FRACAS!$AM$5:$AM$9997,0)))
    ),"")</f>
        <v/>
      </c>
      <c r="LG370" s="354" t="str" cm="1">
        <f t="array" ref="LG370">IFERROR(
    (((G370/FRACAS!$AY$1)*60))
    /
    (((G370/FRACAS!$AY$1)*60) + SUMPRODUCT((FRACAS!$B$5:$B$9997=G$4)*(FRACAS!$D$5:$D$9997&lt;=G370)*(IFERROR(FRACAS!$AM$5:$AM$9997,0)))
    ),"")</f>
        <v/>
      </c>
      <c r="LH370" s="354" t="str" cm="1">
        <f t="array" ref="LH370">IFERROR(
    (((H370/FRACAS!$AY$1)*60))
    /
    (((H370/FRACAS!$AY$1)*60) + SUMPRODUCT((FRACAS!$B$5:$B$9997=H$4)*(FRACAS!$D$5:$D$9997&lt;=H370)*(IFERROR(FRACAS!$AM$5:$AM$9997,0)))
    ),"")</f>
        <v/>
      </c>
      <c r="LI370" s="354" t="str" cm="1">
        <f t="array" ref="LI370">IFERROR(
    (((I370/FRACAS!$AY$1)*60))
    /
    (((I370/FRACAS!$AY$1)*60) + SUMPRODUCT((FRACAS!$B$5:$B$9997=I$4)*(FRACAS!$D$5:$D$9997&lt;=I370)*(IFERROR(FRACAS!$AM$5:$AM$9997,0)))
    ),"")</f>
        <v/>
      </c>
      <c r="LJ370" s="354" t="str" cm="1">
        <f t="array" ref="LJ370">IFERROR(
    (((J370/FRACAS!$AY$1)*60))
    /
    (((J370/FRACAS!$AY$1)*60) + SUMPRODUCT((FRACAS!$B$5:$B$9997=J$4)*(FRACAS!$D$5:$D$9997&lt;=J370)*(IFERROR(FRACAS!$AM$5:$AM$9997,0)))
    ),"")</f>
        <v/>
      </c>
      <c r="LK370" s="354" t="str" cm="1">
        <f t="array" ref="LK370">IFERROR(
    (((K370/FRACAS!$AY$1)*60))
    /
    (((K370/FRACAS!$AY$1)*60) + SUMPRODUCT((FRACAS!$B$5:$B$9997=K$4)*(FRACAS!$D$5:$D$9997&lt;=K370)*(IFERROR(FRACAS!$AM$5:$AM$9997,0)))
    ),"")</f>
        <v/>
      </c>
      <c r="LL370" s="354" t="str" cm="1">
        <f t="array" ref="LL370">IFERROR(
    (((L370/FRACAS!$AY$1)*60))
    /
    (((L370/FRACAS!$AY$1)*60) + SUMPRODUCT((FRACAS!$B$5:$B$9997=L$4)*(FRACAS!$D$5:$D$9997&lt;=L370)*(IFERROR(FRACAS!$AM$5:$AM$9997,0)))
    ),"")</f>
        <v/>
      </c>
      <c r="LM370" s="354" t="str" cm="1">
        <f t="array" ref="LM370">IFERROR(
    (((M370/FRACAS!$AY$1)*60))
    /
    (((M370/FRACAS!$AY$1)*60) + SUMPRODUCT((FRACAS!$B$5:$B$9997=M$4)*(FRACAS!$D$5:$D$9997&lt;=M370)*(IFERROR(FRACAS!$AM$5:$AM$9997,0)))
    ),"")</f>
        <v/>
      </c>
      <c r="LN370" s="308"/>
      <c r="LO370" s="276"/>
      <c r="LP370" s="276"/>
      <c r="LQ370" s="276"/>
      <c r="LR370" s="276"/>
      <c r="LS370" s="276"/>
      <c r="LT370" s="276"/>
      <c r="LU370" s="276"/>
      <c r="LV370" s="276"/>
      <c r="LW370" s="276"/>
      <c r="LX370" s="276"/>
      <c r="LY370" s="276"/>
      <c r="LZ370" s="276"/>
      <c r="MA370" s="276"/>
      <c r="MB370" s="276"/>
      <c r="MC370" s="276"/>
      <c r="MD370" s="276"/>
      <c r="ME370" s="276"/>
      <c r="MF370" s="276"/>
      <c r="MG370" s="276"/>
      <c r="MH370" s="276"/>
      <c r="MI370" s="276"/>
      <c r="MJ370" s="276"/>
      <c r="MK370" s="276"/>
      <c r="ML370" s="276"/>
      <c r="MM370" s="276"/>
      <c r="MN370" s="276"/>
      <c r="MO370" s="276"/>
      <c r="MP370" s="276"/>
      <c r="MQ370" s="276"/>
      <c r="MR370" s="276"/>
      <c r="MS370" s="276"/>
      <c r="MT370" s="276"/>
      <c r="MU370" s="276"/>
      <c r="MV370" s="276"/>
      <c r="MW370" s="276"/>
      <c r="MX370" s="276"/>
      <c r="MY370" s="276"/>
      <c r="MZ370" s="276"/>
      <c r="NA370" s="277"/>
      <c r="ND370" s="345">
        <f t="shared" si="33"/>
        <v>0</v>
      </c>
      <c r="NE370" s="346" t="str">
        <f t="shared" si="31"/>
        <v/>
      </c>
      <c r="NF370" s="347" t="str" cm="1">
        <f t="array" ref="NF370">IF($ND370=0,"",(IFERROR( (IFERROR($ND370/FRACAS!$AY$1*60,0) - SUMPRODUCT( (FRACAS!$K$5:$K$9999=NF$2) * IFERROR(FRACAS!$AN$5:$AN$9999,0) ) ) / IFERROR($ND370/FRACAS!$AY$1*60,0), 1 )))</f>
        <v/>
      </c>
      <c r="NG370" s="347" t="str" cm="1">
        <f t="array" ref="NG370">IF($ND370=0,"",(IFERROR( (IFERROR($ND370/FRACAS!$AY$1*60,0) - SUMPRODUCT( (FRACAS!$K$5:$K$9999=NG$2) * IFERROR(FRACAS!$AN$5:$AN$9999,0) ) ) / IFERROR($ND370/FRACAS!$AY$1*60,0), 1 )))</f>
        <v/>
      </c>
      <c r="NH370" s="347" t="str" cm="1">
        <f t="array" ref="NH370">IF($ND370=0,"",(IFERROR( (IFERROR($ND370/FRACAS!$AY$1*60,0) - SUMPRODUCT( (FRACAS!$K$5:$K$9999=NH$2) * IFERROR(FRACAS!$AN$5:$AN$9999,0) ) ) / IFERROR($ND370/FRACAS!$AY$1*60,0), 1 )))</f>
        <v/>
      </c>
      <c r="NI370" s="347" t="str" cm="1">
        <f t="array" ref="NI370">IF($ND370=0,"",(IFERROR( (IFERROR($ND370/FRACAS!$AY$1*60,0) - SUMPRODUCT( (FRACAS!$K$5:$K$9999=NI$2) * IFERROR(FRACAS!$AN$5:$AN$9999,0) ) ) / IFERROR($ND370/FRACAS!$AY$1*60,0), 1 )))</f>
        <v/>
      </c>
      <c r="NJ370" s="347" t="str" cm="1">
        <f t="array" ref="NJ370">IF($ND370=0,"",(IFERROR( (IFERROR($ND370/FRACAS!$AY$1*60,0) - SUMPRODUCT( (FRACAS!$K$5:$K$9999=NJ$2) * IFERROR(FRACAS!$AN$5:$AN$9999,0) ) ) / IFERROR($ND370/FRACAS!$AY$1*60,0), 1 )))</f>
        <v/>
      </c>
      <c r="NK370" s="347" t="str" cm="1">
        <f t="array" ref="NK370">IF($ND370=0,"",(IFERROR( (IFERROR($ND370/FRACAS!$AY$1*60,0) - SUMPRODUCT( (FRACAS!$K$5:$K$9999=NK$2) * IFERROR(FRACAS!$AN$5:$AN$9999,0) ) ) / IFERROR($ND370/FRACAS!$AY$1*60,0), 1 )))</f>
        <v/>
      </c>
      <c r="NL370" s="347" t="str" cm="1">
        <f t="array" ref="NL370">IF($ND370=0,"",(IFERROR( (IFERROR($ND370/FRACAS!$AY$1*60,0) - SUMPRODUCT( (FRACAS!$K$5:$K$9999=NL$2) * IFERROR(FRACAS!$AN$5:$AN$9999,0) ) ) / IFERROR($ND370/FRACAS!$AY$1*60,0), 1 )))</f>
        <v/>
      </c>
      <c r="NM370" s="347" t="str" cm="1">
        <f t="array" ref="NM370">IF($ND370=0,"",(IFERROR( (IFERROR($ND370/FRACAS!$AY$1*60,0) - SUMPRODUCT( (FRACAS!$K$5:$K$9999=NM$2) * IFERROR(FRACAS!$AN$5:$AN$9999,0) ) ) / IFERROR($ND370/FRACAS!$AY$1*60,0), 1 )))</f>
        <v/>
      </c>
      <c r="NN370" s="347" t="str" cm="1">
        <f t="array" ref="NN370">IF($ND370=0,"",(IFERROR( (IFERROR($ND370/FRACAS!$AY$1*60,0) - SUMPRODUCT( (FRACAS!$K$5:$K$9999=NN$2) * IFERROR(FRACAS!$AN$5:$AN$9999,0) ) ) / IFERROR($ND370/FRACAS!$AY$1*60,0), 1 )))</f>
        <v/>
      </c>
      <c r="NO370" s="347" t="str" cm="1">
        <f t="array" ref="NO370">IF($ND370=0,"",(IFERROR( (IFERROR($ND370/FRACAS!$AY$1*60,0) - SUMPRODUCT( (FRACAS!$K$5:$K$9999=NO$2) * IFERROR(FRACAS!$AN$5:$AN$9999,0) ) ) / IFERROR($ND370/FRACAS!$AY$1*60,0), 1 )))</f>
        <v/>
      </c>
      <c r="NP370" s="347" t="str" cm="1">
        <f t="array" ref="NP370">IF($ND370=0,"",(IFERROR( (IFERROR($ND370/FRACAS!$AY$1*60,0) - SUMPRODUCT( (FRACAS!$K$5:$K$9999=NP$2) * IFERROR(FRACAS!$AN$5:$AN$9999,0) ) ) / IFERROR($ND370/FRACAS!$AY$1*60,0), 1 )))</f>
        <v/>
      </c>
      <c r="NQ370" s="347" t="str" cm="1">
        <f t="array" ref="NQ370">IF($ND370=0,"",(IFERROR( (IFERROR($ND370/FRACAS!$AY$1*60,0) - SUMPRODUCT( (FRACAS!$K$5:$K$9999=NQ$2) * IFERROR(FRACAS!$AN$5:$AN$9999,0) ) ) / IFERROR($ND370/FRACAS!$AY$1*60,0), 1 )))</f>
        <v/>
      </c>
      <c r="NR370" s="347" t="str" cm="1">
        <f t="array" ref="NR370">IF($ND370=0,"",(IFERROR( (IFERROR($ND370/FRACAS!$AY$1*60,0) - SUMPRODUCT( (FRACAS!$K$5:$K$9999=NR$2) * IFERROR(FRACAS!$AN$5:$AN$9999,0) ) ) / IFERROR($ND370/FRACAS!$AY$1*60,0), 1 )))</f>
        <v/>
      </c>
      <c r="NS370" s="347" t="str" cm="1">
        <f t="array" ref="NS370">IF($ND370=0,"",(IFERROR( (IFERROR($ND370/FRACAS!$AY$1*60,0) - SUMPRODUCT( (FRACAS!$K$5:$K$9999=NS$2) * IFERROR(FRACAS!$AN$5:$AN$9999,0) ) ) / IFERROR($ND370/FRACAS!$AY$1*60,0), 1 )))</f>
        <v/>
      </c>
      <c r="NT370" s="347" t="str" cm="1">
        <f t="array" ref="NT370">IF($ND370=0,"",(IFERROR( (IFERROR($ND370/FRACAS!$AY$1*60,0) - SUMPRODUCT( (FRACAS!$K$5:$K$9999=NT$2) * IFERROR(FRACAS!$AN$5:$AN$9999,0) ) ) / IFERROR($ND370/FRACAS!$AY$1*60,0), 1 )))</f>
        <v/>
      </c>
      <c r="NU370" s="347" t="str" cm="1">
        <f t="array" ref="NU370">IF($ND370=0,"",(IFERROR( (IFERROR($ND370/FRACAS!$AY$1*60,0) - SUMPRODUCT( (FRACAS!$K$5:$K$9999=NU$2) * IFERROR(FRACAS!$AN$5:$AN$9999,0) ) ) / IFERROR($ND370/FRACAS!$AY$1*60,0), 1 )))</f>
        <v/>
      </c>
      <c r="NV370" s="347" t="str" cm="1">
        <f t="array" ref="NV370">IF($ND370=0,"",(IFERROR( (IFERROR($ND370/FRACAS!$AY$1*60,0) - SUMPRODUCT( (FRACAS!$K$5:$K$9999=NV$2) * IFERROR(FRACAS!$AN$5:$AN$9999,0) ) ) / IFERROR($ND370/FRACAS!$AY$1*60,0), 1 )))</f>
        <v/>
      </c>
      <c r="NW370" s="347" t="str" cm="1">
        <f t="array" ref="NW370">IF($ND370=0,"",(IFERROR( (IFERROR($ND370/FRACAS!$AY$1*60,0) - SUMPRODUCT( (FRACAS!$K$5:$K$9999=NW$2) * IFERROR(FRACAS!$AN$5:$AN$9999,0) ) ) / IFERROR($ND370/FRACAS!$AY$1*60,0), 1 )))</f>
        <v/>
      </c>
      <c r="NX370" s="347" t="str" cm="1">
        <f t="array" ref="NX370">IF($ND370=0,"",(IFERROR( (IFERROR($ND370/FRACAS!$AY$1*60,0) - SUMPRODUCT( (FRACAS!$K$5:$K$9999=NX$2) * IFERROR(FRACAS!$AN$5:$AN$9999,0) ) ) / IFERROR($ND370/FRACAS!$AY$1*60,0), 1 )))</f>
        <v/>
      </c>
      <c r="NY370" s="347" t="str" cm="1">
        <f t="array" ref="NY370">IF($ND370=0,"",(IFERROR( (IFERROR($ND370/FRACAS!$AY$1*60,0) - SUMPRODUCT( (FRACAS!$K$5:$K$9999=NY$2) * IFERROR(FRACAS!$AN$5:$AN$9999,0) ) ) / IFERROR($ND370/FRACAS!$AY$1*60,0), 1 )))</f>
        <v/>
      </c>
      <c r="NZ370" s="347" t="str" cm="1">
        <f t="array" ref="NZ370">IF($ND370=0,"",(IFERROR( (IFERROR($ND370/FRACAS!$AY$1*60,0) - SUMPRODUCT( (FRACAS!$K$5:$K$9999=NZ$2) * IFERROR(FRACAS!$AN$5:$AN$9999,0) ) ) / IFERROR($ND370/FRACAS!$AY$1*60,0), 1 )))</f>
        <v/>
      </c>
      <c r="OA370" s="347" t="str" cm="1">
        <f t="array" ref="OA370">IF($ND370=0,"",(IFERROR( (IFERROR($ND370/FRACAS!$AY$1*60,0) - SUMPRODUCT( (FRACAS!$K$5:$K$9999=OA$2) * IFERROR(FRACAS!$AN$5:$AN$9999,0) ) ) / IFERROR($ND370/FRACAS!$AY$1*60,0), 1 )))</f>
        <v/>
      </c>
      <c r="OB370" s="347" t="str" cm="1">
        <f t="array" ref="OB370">IF($ND370=0,"",(IFERROR( (IFERROR($ND370/FRACAS!$AY$1*60,0) - SUMPRODUCT( (FRACAS!$K$5:$K$9999=OB$2) * IFERROR(FRACAS!$AN$5:$AN$9999,0) ) ) / IFERROR($ND370/FRACAS!$AY$1*60,0), 1 )))</f>
        <v/>
      </c>
      <c r="OC370" s="347" t="str" cm="1">
        <f t="array" ref="OC370">IF($ND370=0,"",(IFERROR( (IFERROR($ND370/FRACAS!$AY$1*60,0) - SUMPRODUCT( (FRACAS!$K$5:$K$9999=OC$2) * IFERROR(FRACAS!$AN$5:$AN$9999,0) ) ) / IFERROR($ND370/FRACAS!$AY$1*60,0), 1 )))</f>
        <v/>
      </c>
      <c r="OD370" s="347" t="str" cm="1">
        <f t="array" ref="OD370">IF($ND370=0,"",(IFERROR( (IFERROR($ND370/FRACAS!$AY$1*60,0) - SUMPRODUCT( (FRACAS!$K$5:$K$9999=OD$2) * IFERROR(FRACAS!$AN$5:$AN$9999,0) ) ) / IFERROR($ND370/FRACAS!$AY$1*60,0), 1 )))</f>
        <v/>
      </c>
      <c r="OE370" s="347" t="str" cm="1">
        <f t="array" ref="OE370">IF($ND370=0,"",(IFERROR( (IFERROR($ND370/FRACAS!$AY$1*60,0) - SUMPRODUCT( (FRACAS!$K$5:$K$9999=OE$2) * IFERROR(FRACAS!$AN$5:$AN$9999,0) ) ) / IFERROR($ND370/FRACAS!$AY$1*60,0), 1 )))</f>
        <v/>
      </c>
      <c r="OF370" s="347" t="str" cm="1">
        <f t="array" ref="OF370">IF($ND370=0,"",(IFERROR( (IFERROR($ND370/FRACAS!$AY$1*60,0) - SUMPRODUCT( (FRACAS!$K$5:$K$9999=OF$2) * IFERROR(FRACAS!$AN$5:$AN$9999,0) ) ) / IFERROR($ND370/FRACAS!$AY$1*60,0), 1 )))</f>
        <v/>
      </c>
      <c r="OG370" s="347" t="str" cm="1">
        <f t="array" ref="OG370">IF($ND370=0,"",(IFERROR( (IFERROR($ND370/FRACAS!$AY$1*60,0) - SUMPRODUCT( (FRACAS!$K$5:$K$9999=OG$2) * IFERROR(FRACAS!$AN$5:$AN$9999,0) ) ) / IFERROR($ND370/FRACAS!$AY$1*60,0), 1 )))</f>
        <v/>
      </c>
      <c r="OH370" s="347" t="str" cm="1">
        <f t="array" ref="OH370">IF($ND370=0,"",(IFERROR( (IFERROR($ND370/FRACAS!$AY$1*60,0) - SUMPRODUCT( (FRACAS!$K$5:$K$9999=OH$2) * IFERROR(FRACAS!$AN$5:$AN$9999,0) ) ) / IFERROR($ND370/FRACAS!$AY$1*60,0), 1 )))</f>
        <v/>
      </c>
      <c r="OI370" s="347" t="str" cm="1">
        <f t="array" ref="OI370">IF($ND370=0,"",(IFERROR( (IFERROR($ND370/FRACAS!$AY$1*60,0) - SUMPRODUCT( (FRACAS!$K$5:$K$9999=OI$2) * IFERROR(FRACAS!$AN$5:$AN$9999,0) ) ) / IFERROR($ND370/FRACAS!$AY$1*60,0), 1 )))</f>
        <v/>
      </c>
      <c r="OJ370" s="347" t="str" cm="1">
        <f t="array" ref="OJ370">IF($ND370=0,"",(IFERROR( (IFERROR($ND370/FRACAS!$AY$1*60,0) - SUMPRODUCT( (FRACAS!$K$5:$K$9999=OJ$2) * IFERROR(FRACAS!$AN$5:$AN$9999,0) ) ) / IFERROR($ND370/FRACAS!$AY$1*60,0), 1 )))</f>
        <v/>
      </c>
      <c r="OK370" s="347" t="str" cm="1">
        <f t="array" ref="OK370">IF($ND370=0,"",(IFERROR( (IFERROR($ND370/FRACAS!$AY$1*60,0) - SUMPRODUCT( (FRACAS!$K$5:$K$9999=OK$2) * IFERROR(FRACAS!$AN$5:$AN$9999,0) ) ) / IFERROR($ND370/FRACAS!$AY$1*60,0), 1 )))</f>
        <v/>
      </c>
      <c r="OL370" s="347" t="str" cm="1">
        <f t="array" ref="OL370">IF($ND370=0,"",(IFERROR( (IFERROR($ND370/FRACAS!$AY$1*60,0) - SUMPRODUCT( (FRACAS!$K$5:$K$9999=OL$2) * IFERROR(FRACAS!$AN$5:$AN$9999,0) ) ) / IFERROR($ND370/FRACAS!$AY$1*60,0), 1 )))</f>
        <v/>
      </c>
      <c r="OM370" s="347" t="str" cm="1">
        <f t="array" ref="OM370">IF($ND370=0,"",(IFERROR( (IFERROR($ND370/FRACAS!$AY$1*60,0) - SUMPRODUCT( (FRACAS!$K$5:$K$9999=OM$2) * IFERROR(FRACAS!$AN$5:$AN$9999,0) ) ) / IFERROR($ND370/FRACAS!$AY$1*60,0), 1 )))</f>
        <v/>
      </c>
      <c r="ON370" s="347" t="str" cm="1">
        <f t="array" ref="ON370">IF($ND370=0,"",(IFERROR( (IFERROR($ND370/FRACAS!$AY$1*60,0) - SUMPRODUCT( (FRACAS!$K$5:$K$9999=ON$2) * IFERROR(FRACAS!$AN$5:$AN$9999,0) ) ) / IFERROR($ND370/FRACAS!$AY$1*60,0), 1 )))</f>
        <v/>
      </c>
    </row>
    <row r="371" spans="2:404" ht="15" customHeight="1">
      <c r="B371" s="301" t="s">
        <v>217</v>
      </c>
      <c r="C371" s="302">
        <v>47823</v>
      </c>
      <c r="D371" s="279"/>
      <c r="E371" s="279"/>
      <c r="F371" s="279"/>
      <c r="G371" s="279"/>
      <c r="H371" s="279"/>
      <c r="I371" s="279"/>
      <c r="J371" s="279"/>
      <c r="K371" s="279"/>
      <c r="L371" s="279"/>
      <c r="M371" s="280"/>
      <c r="N371" s="305"/>
      <c r="O371" s="279"/>
      <c r="P371" s="279"/>
      <c r="Q371" s="279"/>
      <c r="R371" s="279"/>
      <c r="S371" s="279"/>
      <c r="T371" s="279"/>
      <c r="U371" s="279"/>
      <c r="V371" s="279"/>
      <c r="W371" s="279"/>
      <c r="X371" s="279"/>
      <c r="Y371" s="279"/>
      <c r="Z371" s="279"/>
      <c r="AA371" s="279"/>
      <c r="AB371" s="279"/>
      <c r="AC371" s="279"/>
      <c r="AD371" s="279"/>
      <c r="AE371" s="279"/>
      <c r="AF371" s="279"/>
      <c r="AG371" s="279"/>
      <c r="AH371" s="279"/>
      <c r="AI371" s="279"/>
      <c r="AJ371" s="279"/>
      <c r="AK371" s="279"/>
      <c r="AL371" s="279"/>
      <c r="AM371" s="279"/>
      <c r="AN371" s="279"/>
      <c r="AO371" s="279"/>
      <c r="AP371" s="279"/>
      <c r="AQ371" s="279"/>
      <c r="AR371" s="279"/>
      <c r="AS371" s="279"/>
      <c r="AT371" s="279"/>
      <c r="AU371" s="279"/>
      <c r="AV371" s="279"/>
      <c r="AW371" s="279"/>
      <c r="AX371" s="279"/>
      <c r="AY371" s="279"/>
      <c r="AZ371" s="279"/>
      <c r="BA371" s="280"/>
      <c r="BB371" s="266"/>
      <c r="BD371" s="352"/>
      <c r="BE371" s="352"/>
      <c r="BF371" s="352"/>
      <c r="BG371" s="352"/>
      <c r="BH371" s="352"/>
      <c r="BI371" s="352"/>
      <c r="BJ371" s="352"/>
      <c r="BK371" s="352"/>
      <c r="BL371" s="352"/>
      <c r="BM371" s="352"/>
      <c r="BN371" s="352"/>
      <c r="BO371" s="352"/>
      <c r="BP371" s="352"/>
      <c r="BQ371" s="352"/>
      <c r="BR371" s="352"/>
      <c r="BS371" s="352"/>
      <c r="BT371" s="352"/>
      <c r="BU371" s="352"/>
      <c r="BV371" s="352"/>
      <c r="BW371" s="352"/>
      <c r="BX371" s="352"/>
      <c r="BY371" s="352"/>
      <c r="BZ371" s="352"/>
      <c r="CA371" s="352"/>
      <c r="CB371" s="352"/>
      <c r="CC371" s="352"/>
      <c r="CD371" s="352"/>
      <c r="CE371" s="352"/>
      <c r="CF371" s="352"/>
      <c r="CG371" s="352"/>
      <c r="CH371" s="352"/>
      <c r="CI371" s="352"/>
      <c r="CJ371" s="352"/>
      <c r="CK371" s="352"/>
      <c r="CL371" s="352"/>
      <c r="CM371" s="352"/>
      <c r="CN371" s="352"/>
      <c r="CO371" s="352"/>
      <c r="CP371" s="352"/>
      <c r="CQ371" s="352"/>
      <c r="CR371" s="352"/>
      <c r="CS371" s="352"/>
      <c r="CT371" s="352"/>
      <c r="CU371" s="352"/>
      <c r="CV371" s="352"/>
      <c r="CW371" s="352"/>
      <c r="CX371" s="352"/>
      <c r="CY371" s="352"/>
      <c r="CZ371" s="352"/>
      <c r="DA371" s="352"/>
      <c r="DC371" s="266">
        <f t="shared" si="29"/>
        <v>0</v>
      </c>
      <c r="DD371" s="302" t="str">
        <f t="shared" si="30"/>
        <v/>
      </c>
      <c r="DE371" s="328" t="str">
        <f>IF(D371&gt; 0,(COUNTIFS(FRACAS!$B$5:$B$9997, D$4, FRACAS!$D$5:$D$9997, "&lt;="&amp;D371)), "" )</f>
        <v/>
      </c>
      <c r="DF371" s="282" t="str">
        <f>IF(E371&gt; 0,(COUNTIFS(FRACAS!$B$5:$B$9997, E$4, FRACAS!$D$5:$D$9997, "&lt;="&amp;E371)), "" )</f>
        <v/>
      </c>
      <c r="DG371" s="282" t="str">
        <f>IF(F371&gt; 0,(COUNTIFS(FRACAS!$B$5:$B$9997, F$4, FRACAS!$D$5:$D$9997, "&lt;="&amp;F371)), "" )</f>
        <v/>
      </c>
      <c r="DH371" s="282" t="str">
        <f>IF(G371&gt; 0,(COUNTIFS(FRACAS!$B$5:$B$9997, G$4, FRACAS!$D$5:$D$9997, "&lt;="&amp;G371)), "" )</f>
        <v/>
      </c>
      <c r="DI371" s="282" t="str">
        <f>IF(H371&gt; 0,(COUNTIFS(FRACAS!$B$5:$B$9997, H$4, FRACAS!$D$5:$D$9997, "&lt;="&amp;H371)), "" )</f>
        <v/>
      </c>
      <c r="DJ371" s="282" t="str">
        <f>IF(I371&gt; 0,(COUNTIFS(FRACAS!$B$5:$B$9997, I$4, FRACAS!$D$5:$D$9997, "&lt;="&amp;I371)), "" )</f>
        <v/>
      </c>
      <c r="DK371" s="282" t="str">
        <f>IF(J371&gt; 0,(COUNTIFS(FRACAS!$B$5:$B$9997, J$4, FRACAS!$D$5:$D$9997, "&lt;="&amp;J371)), "" )</f>
        <v/>
      </c>
      <c r="DL371" s="282" t="str">
        <f>IF(K371&gt; 0,(COUNTIFS(FRACAS!$B$5:$B$9997, K$4, FRACAS!$D$5:$D$9997, "&lt;="&amp;K371)), "" )</f>
        <v/>
      </c>
      <c r="DM371" s="282" t="str">
        <f>IF(L371&gt; 0,(COUNTIFS(FRACAS!$B$5:$B$9997, L$4, FRACAS!$D$5:$D$9997, "&lt;="&amp;L371)), "" )</f>
        <v/>
      </c>
      <c r="DN371" s="282" t="str">
        <f>IF(M371&gt; 0,(COUNTIFS(FRACAS!$B$5:$B$9997, M$4, FRACAS!$D$5:$D$9997, "&lt;="&amp;M371)), "" )</f>
        <v/>
      </c>
      <c r="DO371" s="308"/>
      <c r="DP371" s="276"/>
      <c r="DQ371" s="276"/>
      <c r="DR371" s="276"/>
      <c r="DS371" s="276"/>
      <c r="DT371" s="276"/>
      <c r="DU371" s="276"/>
      <c r="DV371" s="276"/>
      <c r="DW371" s="276"/>
      <c r="DX371" s="276"/>
      <c r="DY371" s="276"/>
      <c r="DZ371" s="276"/>
      <c r="EA371" s="276"/>
      <c r="EB371" s="276"/>
      <c r="EC371" s="276"/>
      <c r="ED371" s="276"/>
      <c r="EE371" s="276"/>
      <c r="EF371" s="276"/>
      <c r="EG371" s="276"/>
      <c r="EH371" s="276"/>
      <c r="EI371" s="276"/>
      <c r="EJ371" s="276"/>
      <c r="EK371" s="276"/>
      <c r="EL371" s="276"/>
      <c r="EM371" s="276"/>
      <c r="EN371" s="276"/>
      <c r="EO371" s="276"/>
      <c r="EP371" s="276"/>
      <c r="EQ371" s="276"/>
      <c r="ER371" s="276"/>
      <c r="ES371" s="276"/>
      <c r="ET371" s="276"/>
      <c r="EU371" s="276"/>
      <c r="EV371" s="276"/>
      <c r="EW371" s="276"/>
      <c r="EX371" s="276"/>
      <c r="EY371" s="276"/>
      <c r="EZ371" s="276"/>
      <c r="FA371" s="276"/>
      <c r="FB371" s="277"/>
      <c r="JN371" s="310"/>
      <c r="JO371" s="309"/>
      <c r="JP371" s="309"/>
      <c r="JQ371" s="309"/>
      <c r="JR371" s="309"/>
      <c r="JS371" s="309"/>
      <c r="JT371" s="309"/>
      <c r="JU371" s="309"/>
      <c r="JV371" s="309"/>
      <c r="JW371" s="309"/>
      <c r="JX371" s="309"/>
      <c r="JY371" s="309"/>
      <c r="JZ371" s="309"/>
      <c r="KA371" s="309"/>
      <c r="KB371" s="309"/>
      <c r="KC371" s="309"/>
      <c r="KD371" s="309"/>
      <c r="KE371" s="309"/>
      <c r="KF371" s="309"/>
      <c r="KG371" s="309"/>
      <c r="KH371" s="309"/>
      <c r="KI371" s="309"/>
      <c r="KJ371" s="309"/>
      <c r="KK371" s="309"/>
      <c r="KL371" s="309"/>
      <c r="KM371" s="309"/>
      <c r="KN371" s="309"/>
      <c r="KO371" s="309"/>
      <c r="KP371" s="309"/>
      <c r="KQ371" s="309"/>
      <c r="KR371" s="309"/>
      <c r="KS371" s="309"/>
      <c r="KT371" s="309"/>
      <c r="KU371" s="309"/>
      <c r="KV371" s="309"/>
      <c r="KW371" s="309"/>
      <c r="KX371" s="309"/>
      <c r="KY371" s="309"/>
      <c r="KZ371" s="309"/>
      <c r="LA371" s="309"/>
      <c r="LC371" s="302" t="str">
        <f t="shared" si="32"/>
        <v/>
      </c>
      <c r="LD371" s="354" t="str" cm="1">
        <f t="array" ref="LD371">IFERROR(
    (((D371/FRACAS!$AY$1)*60))
    /
    (((D371/FRACAS!$AY$1)*60) + SUMPRODUCT((FRACAS!$B$5:$B$9997=D$4)*(FRACAS!$D$5:$D$9997&lt;=D371)*(IFERROR(FRACAS!$AM$5:$AM$9997,0)))
    ),"")</f>
        <v/>
      </c>
      <c r="LE371" s="354" t="str" cm="1">
        <f t="array" ref="LE371">IFERROR(
    (((E371/FRACAS!$AY$1)*60))
    /
    (((E371/FRACAS!$AY$1)*60) + SUMPRODUCT((FRACAS!$B$5:$B$9997=E$4)*(FRACAS!$D$5:$D$9997&lt;=E371)*(IFERROR(FRACAS!$AM$5:$AM$9997,0)))
    ),"")</f>
        <v/>
      </c>
      <c r="LF371" s="354" t="str" cm="1">
        <f t="array" ref="LF371">IFERROR(
    (((F371/FRACAS!$AY$1)*60))
    /
    (((F371/FRACAS!$AY$1)*60) + SUMPRODUCT((FRACAS!$B$5:$B$9997=F$4)*(FRACAS!$D$5:$D$9997&lt;=F371)*(IFERROR(FRACAS!$AM$5:$AM$9997,0)))
    ),"")</f>
        <v/>
      </c>
      <c r="LG371" s="354" t="str" cm="1">
        <f t="array" ref="LG371">IFERROR(
    (((G371/FRACAS!$AY$1)*60))
    /
    (((G371/FRACAS!$AY$1)*60) + SUMPRODUCT((FRACAS!$B$5:$B$9997=G$4)*(FRACAS!$D$5:$D$9997&lt;=G371)*(IFERROR(FRACAS!$AM$5:$AM$9997,0)))
    ),"")</f>
        <v/>
      </c>
      <c r="LH371" s="354" t="str" cm="1">
        <f t="array" ref="LH371">IFERROR(
    (((H371/FRACAS!$AY$1)*60))
    /
    (((H371/FRACAS!$AY$1)*60) + SUMPRODUCT((FRACAS!$B$5:$B$9997=H$4)*(FRACAS!$D$5:$D$9997&lt;=H371)*(IFERROR(FRACAS!$AM$5:$AM$9997,0)))
    ),"")</f>
        <v/>
      </c>
      <c r="LI371" s="354" t="str" cm="1">
        <f t="array" ref="LI371">IFERROR(
    (((I371/FRACAS!$AY$1)*60))
    /
    (((I371/FRACAS!$AY$1)*60) + SUMPRODUCT((FRACAS!$B$5:$B$9997=I$4)*(FRACAS!$D$5:$D$9997&lt;=I371)*(IFERROR(FRACAS!$AM$5:$AM$9997,0)))
    ),"")</f>
        <v/>
      </c>
      <c r="LJ371" s="354" t="str" cm="1">
        <f t="array" ref="LJ371">IFERROR(
    (((J371/FRACAS!$AY$1)*60))
    /
    (((J371/FRACAS!$AY$1)*60) + SUMPRODUCT((FRACAS!$B$5:$B$9997=J$4)*(FRACAS!$D$5:$D$9997&lt;=J371)*(IFERROR(FRACAS!$AM$5:$AM$9997,0)))
    ),"")</f>
        <v/>
      </c>
      <c r="LK371" s="354" t="str" cm="1">
        <f t="array" ref="LK371">IFERROR(
    (((K371/FRACAS!$AY$1)*60))
    /
    (((K371/FRACAS!$AY$1)*60) + SUMPRODUCT((FRACAS!$B$5:$B$9997=K$4)*(FRACAS!$D$5:$D$9997&lt;=K371)*(IFERROR(FRACAS!$AM$5:$AM$9997,0)))
    ),"")</f>
        <v/>
      </c>
      <c r="LL371" s="354" t="str" cm="1">
        <f t="array" ref="LL371">IFERROR(
    (((L371/FRACAS!$AY$1)*60))
    /
    (((L371/FRACAS!$AY$1)*60) + SUMPRODUCT((FRACAS!$B$5:$B$9997=L$4)*(FRACAS!$D$5:$D$9997&lt;=L371)*(IFERROR(FRACAS!$AM$5:$AM$9997,0)))
    ),"")</f>
        <v/>
      </c>
      <c r="LM371" s="354" t="str" cm="1">
        <f t="array" ref="LM371">IFERROR(
    (((M371/FRACAS!$AY$1)*60))
    /
    (((M371/FRACAS!$AY$1)*60) + SUMPRODUCT((FRACAS!$B$5:$B$9997=M$4)*(FRACAS!$D$5:$D$9997&lt;=M371)*(IFERROR(FRACAS!$AM$5:$AM$9997,0)))
    ),"")</f>
        <v/>
      </c>
      <c r="LN371" s="308"/>
      <c r="LO371" s="276"/>
      <c r="LP371" s="276"/>
      <c r="LQ371" s="276"/>
      <c r="LR371" s="276"/>
      <c r="LS371" s="276"/>
      <c r="LT371" s="276"/>
      <c r="LU371" s="276"/>
      <c r="LV371" s="276"/>
      <c r="LW371" s="276"/>
      <c r="LX371" s="276"/>
      <c r="LY371" s="276"/>
      <c r="LZ371" s="276"/>
      <c r="MA371" s="276"/>
      <c r="MB371" s="276"/>
      <c r="MC371" s="276"/>
      <c r="MD371" s="276"/>
      <c r="ME371" s="276"/>
      <c r="MF371" s="276"/>
      <c r="MG371" s="276"/>
      <c r="MH371" s="276"/>
      <c r="MI371" s="276"/>
      <c r="MJ371" s="276"/>
      <c r="MK371" s="276"/>
      <c r="ML371" s="276"/>
      <c r="MM371" s="276"/>
      <c r="MN371" s="276"/>
      <c r="MO371" s="276"/>
      <c r="MP371" s="276"/>
      <c r="MQ371" s="276"/>
      <c r="MR371" s="276"/>
      <c r="MS371" s="276"/>
      <c r="MT371" s="276"/>
      <c r="MU371" s="276"/>
      <c r="MV371" s="276"/>
      <c r="MW371" s="276"/>
      <c r="MX371" s="276"/>
      <c r="MY371" s="276"/>
      <c r="MZ371" s="276"/>
      <c r="NA371" s="277"/>
      <c r="ND371" s="345">
        <f t="shared" si="33"/>
        <v>0</v>
      </c>
      <c r="NE371" s="346" t="str">
        <f t="shared" si="31"/>
        <v/>
      </c>
      <c r="NF371" s="347" t="str" cm="1">
        <f t="array" ref="NF371">IF($ND371=0,"",(IFERROR( (IFERROR($ND371/FRACAS!$AY$1*60,0) - SUMPRODUCT( (FRACAS!$K$5:$K$9999=NF$2) * IFERROR(FRACAS!$AN$5:$AN$9999,0) ) ) / IFERROR($ND371/FRACAS!$AY$1*60,0), 1 )))</f>
        <v/>
      </c>
      <c r="NG371" s="347" t="str" cm="1">
        <f t="array" ref="NG371">IF($ND371=0,"",(IFERROR( (IFERROR($ND371/FRACAS!$AY$1*60,0) - SUMPRODUCT( (FRACAS!$K$5:$K$9999=NG$2) * IFERROR(FRACAS!$AN$5:$AN$9999,0) ) ) / IFERROR($ND371/FRACAS!$AY$1*60,0), 1 )))</f>
        <v/>
      </c>
      <c r="NH371" s="347" t="str" cm="1">
        <f t="array" ref="NH371">IF($ND371=0,"",(IFERROR( (IFERROR($ND371/FRACAS!$AY$1*60,0) - SUMPRODUCT( (FRACAS!$K$5:$K$9999=NH$2) * IFERROR(FRACAS!$AN$5:$AN$9999,0) ) ) / IFERROR($ND371/FRACAS!$AY$1*60,0), 1 )))</f>
        <v/>
      </c>
      <c r="NI371" s="347" t="str" cm="1">
        <f t="array" ref="NI371">IF($ND371=0,"",(IFERROR( (IFERROR($ND371/FRACAS!$AY$1*60,0) - SUMPRODUCT( (FRACAS!$K$5:$K$9999=NI$2) * IFERROR(FRACAS!$AN$5:$AN$9999,0) ) ) / IFERROR($ND371/FRACAS!$AY$1*60,0), 1 )))</f>
        <v/>
      </c>
      <c r="NJ371" s="347" t="str" cm="1">
        <f t="array" ref="NJ371">IF($ND371=0,"",(IFERROR( (IFERROR($ND371/FRACAS!$AY$1*60,0) - SUMPRODUCT( (FRACAS!$K$5:$K$9999=NJ$2) * IFERROR(FRACAS!$AN$5:$AN$9999,0) ) ) / IFERROR($ND371/FRACAS!$AY$1*60,0), 1 )))</f>
        <v/>
      </c>
      <c r="NK371" s="347" t="str" cm="1">
        <f t="array" ref="NK371">IF($ND371=0,"",(IFERROR( (IFERROR($ND371/FRACAS!$AY$1*60,0) - SUMPRODUCT( (FRACAS!$K$5:$K$9999=NK$2) * IFERROR(FRACAS!$AN$5:$AN$9999,0) ) ) / IFERROR($ND371/FRACAS!$AY$1*60,0), 1 )))</f>
        <v/>
      </c>
      <c r="NL371" s="347" t="str" cm="1">
        <f t="array" ref="NL371">IF($ND371=0,"",(IFERROR( (IFERROR($ND371/FRACAS!$AY$1*60,0) - SUMPRODUCT( (FRACAS!$K$5:$K$9999=NL$2) * IFERROR(FRACAS!$AN$5:$AN$9999,0) ) ) / IFERROR($ND371/FRACAS!$AY$1*60,0), 1 )))</f>
        <v/>
      </c>
      <c r="NM371" s="347" t="str" cm="1">
        <f t="array" ref="NM371">IF($ND371=0,"",(IFERROR( (IFERROR($ND371/FRACAS!$AY$1*60,0) - SUMPRODUCT( (FRACAS!$K$5:$K$9999=NM$2) * IFERROR(FRACAS!$AN$5:$AN$9999,0) ) ) / IFERROR($ND371/FRACAS!$AY$1*60,0), 1 )))</f>
        <v/>
      </c>
      <c r="NN371" s="347" t="str" cm="1">
        <f t="array" ref="NN371">IF($ND371=0,"",(IFERROR( (IFERROR($ND371/FRACAS!$AY$1*60,0) - SUMPRODUCT( (FRACAS!$K$5:$K$9999=NN$2) * IFERROR(FRACAS!$AN$5:$AN$9999,0) ) ) / IFERROR($ND371/FRACAS!$AY$1*60,0), 1 )))</f>
        <v/>
      </c>
      <c r="NO371" s="347" t="str" cm="1">
        <f t="array" ref="NO371">IF($ND371=0,"",(IFERROR( (IFERROR($ND371/FRACAS!$AY$1*60,0) - SUMPRODUCT( (FRACAS!$K$5:$K$9999=NO$2) * IFERROR(FRACAS!$AN$5:$AN$9999,0) ) ) / IFERROR($ND371/FRACAS!$AY$1*60,0), 1 )))</f>
        <v/>
      </c>
      <c r="NP371" s="347" t="str" cm="1">
        <f t="array" ref="NP371">IF($ND371=0,"",(IFERROR( (IFERROR($ND371/FRACAS!$AY$1*60,0) - SUMPRODUCT( (FRACAS!$K$5:$K$9999=NP$2) * IFERROR(FRACAS!$AN$5:$AN$9999,0) ) ) / IFERROR($ND371/FRACAS!$AY$1*60,0), 1 )))</f>
        <v/>
      </c>
      <c r="NQ371" s="347" t="str" cm="1">
        <f t="array" ref="NQ371">IF($ND371=0,"",(IFERROR( (IFERROR($ND371/FRACAS!$AY$1*60,0) - SUMPRODUCT( (FRACAS!$K$5:$K$9999=NQ$2) * IFERROR(FRACAS!$AN$5:$AN$9999,0) ) ) / IFERROR($ND371/FRACAS!$AY$1*60,0), 1 )))</f>
        <v/>
      </c>
      <c r="NR371" s="347" t="str" cm="1">
        <f t="array" ref="NR371">IF($ND371=0,"",(IFERROR( (IFERROR($ND371/FRACAS!$AY$1*60,0) - SUMPRODUCT( (FRACAS!$K$5:$K$9999=NR$2) * IFERROR(FRACAS!$AN$5:$AN$9999,0) ) ) / IFERROR($ND371/FRACAS!$AY$1*60,0), 1 )))</f>
        <v/>
      </c>
      <c r="NS371" s="347" t="str" cm="1">
        <f t="array" ref="NS371">IF($ND371=0,"",(IFERROR( (IFERROR($ND371/FRACAS!$AY$1*60,0) - SUMPRODUCT( (FRACAS!$K$5:$K$9999=NS$2) * IFERROR(FRACAS!$AN$5:$AN$9999,0) ) ) / IFERROR($ND371/FRACAS!$AY$1*60,0), 1 )))</f>
        <v/>
      </c>
      <c r="NT371" s="347" t="str" cm="1">
        <f t="array" ref="NT371">IF($ND371=0,"",(IFERROR( (IFERROR($ND371/FRACAS!$AY$1*60,0) - SUMPRODUCT( (FRACAS!$K$5:$K$9999=NT$2) * IFERROR(FRACAS!$AN$5:$AN$9999,0) ) ) / IFERROR($ND371/FRACAS!$AY$1*60,0), 1 )))</f>
        <v/>
      </c>
      <c r="NU371" s="347" t="str" cm="1">
        <f t="array" ref="NU371">IF($ND371=0,"",(IFERROR( (IFERROR($ND371/FRACAS!$AY$1*60,0) - SUMPRODUCT( (FRACAS!$K$5:$K$9999=NU$2) * IFERROR(FRACAS!$AN$5:$AN$9999,0) ) ) / IFERROR($ND371/FRACAS!$AY$1*60,0), 1 )))</f>
        <v/>
      </c>
      <c r="NV371" s="347" t="str" cm="1">
        <f t="array" ref="NV371">IF($ND371=0,"",(IFERROR( (IFERROR($ND371/FRACAS!$AY$1*60,0) - SUMPRODUCT( (FRACAS!$K$5:$K$9999=NV$2) * IFERROR(FRACAS!$AN$5:$AN$9999,0) ) ) / IFERROR($ND371/FRACAS!$AY$1*60,0), 1 )))</f>
        <v/>
      </c>
      <c r="NW371" s="347" t="str" cm="1">
        <f t="array" ref="NW371">IF($ND371=0,"",(IFERROR( (IFERROR($ND371/FRACAS!$AY$1*60,0) - SUMPRODUCT( (FRACAS!$K$5:$K$9999=NW$2) * IFERROR(FRACAS!$AN$5:$AN$9999,0) ) ) / IFERROR($ND371/FRACAS!$AY$1*60,0), 1 )))</f>
        <v/>
      </c>
      <c r="NX371" s="347" t="str" cm="1">
        <f t="array" ref="NX371">IF($ND371=0,"",(IFERROR( (IFERROR($ND371/FRACAS!$AY$1*60,0) - SUMPRODUCT( (FRACAS!$K$5:$K$9999=NX$2) * IFERROR(FRACAS!$AN$5:$AN$9999,0) ) ) / IFERROR($ND371/FRACAS!$AY$1*60,0), 1 )))</f>
        <v/>
      </c>
      <c r="NY371" s="347" t="str" cm="1">
        <f t="array" ref="NY371">IF($ND371=0,"",(IFERROR( (IFERROR($ND371/FRACAS!$AY$1*60,0) - SUMPRODUCT( (FRACAS!$K$5:$K$9999=NY$2) * IFERROR(FRACAS!$AN$5:$AN$9999,0) ) ) / IFERROR($ND371/FRACAS!$AY$1*60,0), 1 )))</f>
        <v/>
      </c>
      <c r="NZ371" s="347" t="str" cm="1">
        <f t="array" ref="NZ371">IF($ND371=0,"",(IFERROR( (IFERROR($ND371/FRACAS!$AY$1*60,0) - SUMPRODUCT( (FRACAS!$K$5:$K$9999=NZ$2) * IFERROR(FRACAS!$AN$5:$AN$9999,0) ) ) / IFERROR($ND371/FRACAS!$AY$1*60,0), 1 )))</f>
        <v/>
      </c>
      <c r="OA371" s="347" t="str" cm="1">
        <f t="array" ref="OA371">IF($ND371=0,"",(IFERROR( (IFERROR($ND371/FRACAS!$AY$1*60,0) - SUMPRODUCT( (FRACAS!$K$5:$K$9999=OA$2) * IFERROR(FRACAS!$AN$5:$AN$9999,0) ) ) / IFERROR($ND371/FRACAS!$AY$1*60,0), 1 )))</f>
        <v/>
      </c>
      <c r="OB371" s="347" t="str" cm="1">
        <f t="array" ref="OB371">IF($ND371=0,"",(IFERROR( (IFERROR($ND371/FRACAS!$AY$1*60,0) - SUMPRODUCT( (FRACAS!$K$5:$K$9999=OB$2) * IFERROR(FRACAS!$AN$5:$AN$9999,0) ) ) / IFERROR($ND371/FRACAS!$AY$1*60,0), 1 )))</f>
        <v/>
      </c>
      <c r="OC371" s="347" t="str" cm="1">
        <f t="array" ref="OC371">IF($ND371=0,"",(IFERROR( (IFERROR($ND371/FRACAS!$AY$1*60,0) - SUMPRODUCT( (FRACAS!$K$5:$K$9999=OC$2) * IFERROR(FRACAS!$AN$5:$AN$9999,0) ) ) / IFERROR($ND371/FRACAS!$AY$1*60,0), 1 )))</f>
        <v/>
      </c>
      <c r="OD371" s="347" t="str" cm="1">
        <f t="array" ref="OD371">IF($ND371=0,"",(IFERROR( (IFERROR($ND371/FRACAS!$AY$1*60,0) - SUMPRODUCT( (FRACAS!$K$5:$K$9999=OD$2) * IFERROR(FRACAS!$AN$5:$AN$9999,0) ) ) / IFERROR($ND371/FRACAS!$AY$1*60,0), 1 )))</f>
        <v/>
      </c>
      <c r="OE371" s="347" t="str" cm="1">
        <f t="array" ref="OE371">IF($ND371=0,"",(IFERROR( (IFERROR($ND371/FRACAS!$AY$1*60,0) - SUMPRODUCT( (FRACAS!$K$5:$K$9999=OE$2) * IFERROR(FRACAS!$AN$5:$AN$9999,0) ) ) / IFERROR($ND371/FRACAS!$AY$1*60,0), 1 )))</f>
        <v/>
      </c>
      <c r="OF371" s="347" t="str" cm="1">
        <f t="array" ref="OF371">IF($ND371=0,"",(IFERROR( (IFERROR($ND371/FRACAS!$AY$1*60,0) - SUMPRODUCT( (FRACAS!$K$5:$K$9999=OF$2) * IFERROR(FRACAS!$AN$5:$AN$9999,0) ) ) / IFERROR($ND371/FRACAS!$AY$1*60,0), 1 )))</f>
        <v/>
      </c>
      <c r="OG371" s="347" t="str" cm="1">
        <f t="array" ref="OG371">IF($ND371=0,"",(IFERROR( (IFERROR($ND371/FRACAS!$AY$1*60,0) - SUMPRODUCT( (FRACAS!$K$5:$K$9999=OG$2) * IFERROR(FRACAS!$AN$5:$AN$9999,0) ) ) / IFERROR($ND371/FRACAS!$AY$1*60,0), 1 )))</f>
        <v/>
      </c>
      <c r="OH371" s="347" t="str" cm="1">
        <f t="array" ref="OH371">IF($ND371=0,"",(IFERROR( (IFERROR($ND371/FRACAS!$AY$1*60,0) - SUMPRODUCT( (FRACAS!$K$5:$K$9999=OH$2) * IFERROR(FRACAS!$AN$5:$AN$9999,0) ) ) / IFERROR($ND371/FRACAS!$AY$1*60,0), 1 )))</f>
        <v/>
      </c>
      <c r="OI371" s="347" t="str" cm="1">
        <f t="array" ref="OI371">IF($ND371=0,"",(IFERROR( (IFERROR($ND371/FRACAS!$AY$1*60,0) - SUMPRODUCT( (FRACAS!$K$5:$K$9999=OI$2) * IFERROR(FRACAS!$AN$5:$AN$9999,0) ) ) / IFERROR($ND371/FRACAS!$AY$1*60,0), 1 )))</f>
        <v/>
      </c>
      <c r="OJ371" s="347" t="str" cm="1">
        <f t="array" ref="OJ371">IF($ND371=0,"",(IFERROR( (IFERROR($ND371/FRACAS!$AY$1*60,0) - SUMPRODUCT( (FRACAS!$K$5:$K$9999=OJ$2) * IFERROR(FRACAS!$AN$5:$AN$9999,0) ) ) / IFERROR($ND371/FRACAS!$AY$1*60,0), 1 )))</f>
        <v/>
      </c>
      <c r="OK371" s="347" t="str" cm="1">
        <f t="array" ref="OK371">IF($ND371=0,"",(IFERROR( (IFERROR($ND371/FRACAS!$AY$1*60,0) - SUMPRODUCT( (FRACAS!$K$5:$K$9999=OK$2) * IFERROR(FRACAS!$AN$5:$AN$9999,0) ) ) / IFERROR($ND371/FRACAS!$AY$1*60,0), 1 )))</f>
        <v/>
      </c>
      <c r="OL371" s="347" t="str" cm="1">
        <f t="array" ref="OL371">IF($ND371=0,"",(IFERROR( (IFERROR($ND371/FRACAS!$AY$1*60,0) - SUMPRODUCT( (FRACAS!$K$5:$K$9999=OL$2) * IFERROR(FRACAS!$AN$5:$AN$9999,0) ) ) / IFERROR($ND371/FRACAS!$AY$1*60,0), 1 )))</f>
        <v/>
      </c>
      <c r="OM371" s="347" t="str" cm="1">
        <f t="array" ref="OM371">IF($ND371=0,"",(IFERROR( (IFERROR($ND371/FRACAS!$AY$1*60,0) - SUMPRODUCT( (FRACAS!$K$5:$K$9999=OM$2) * IFERROR(FRACAS!$AN$5:$AN$9999,0) ) ) / IFERROR($ND371/FRACAS!$AY$1*60,0), 1 )))</f>
        <v/>
      </c>
      <c r="ON371" s="347" t="str" cm="1">
        <f t="array" ref="ON371">IF($ND371=0,"",(IFERROR( (IFERROR($ND371/FRACAS!$AY$1*60,0) - SUMPRODUCT( (FRACAS!$K$5:$K$9999=ON$2) * IFERROR(FRACAS!$AN$5:$AN$9999,0) ) ) / IFERROR($ND371/FRACAS!$AY$1*60,0), 1 )))</f>
        <v/>
      </c>
    </row>
    <row r="372" spans="2:404" ht="15" customHeight="1">
      <c r="B372" s="301" t="s">
        <v>218</v>
      </c>
      <c r="C372" s="302">
        <v>47830</v>
      </c>
      <c r="D372" s="279"/>
      <c r="E372" s="279"/>
      <c r="F372" s="279"/>
      <c r="G372" s="279"/>
      <c r="H372" s="279"/>
      <c r="I372" s="279"/>
      <c r="J372" s="279"/>
      <c r="K372" s="279"/>
      <c r="L372" s="279"/>
      <c r="M372" s="280"/>
      <c r="N372" s="305"/>
      <c r="O372" s="279"/>
      <c r="P372" s="279"/>
      <c r="Q372" s="279"/>
      <c r="R372" s="279"/>
      <c r="S372" s="279"/>
      <c r="T372" s="279"/>
      <c r="U372" s="279"/>
      <c r="V372" s="279"/>
      <c r="W372" s="279"/>
      <c r="X372" s="279"/>
      <c r="Y372" s="279"/>
      <c r="Z372" s="279"/>
      <c r="AA372" s="279"/>
      <c r="AB372" s="279"/>
      <c r="AC372" s="279"/>
      <c r="AD372" s="279"/>
      <c r="AE372" s="279"/>
      <c r="AF372" s="279"/>
      <c r="AG372" s="279"/>
      <c r="AH372" s="279"/>
      <c r="AI372" s="279"/>
      <c r="AJ372" s="279"/>
      <c r="AK372" s="279"/>
      <c r="AL372" s="279"/>
      <c r="AM372" s="279"/>
      <c r="AN372" s="279"/>
      <c r="AO372" s="279"/>
      <c r="AP372" s="279"/>
      <c r="AQ372" s="279"/>
      <c r="AR372" s="279"/>
      <c r="AS372" s="279"/>
      <c r="AT372" s="279"/>
      <c r="AU372" s="279"/>
      <c r="AV372" s="279"/>
      <c r="AW372" s="279"/>
      <c r="AX372" s="279"/>
      <c r="AY372" s="279"/>
      <c r="AZ372" s="279"/>
      <c r="BA372" s="280"/>
      <c r="BB372" s="266"/>
      <c r="BD372" s="352"/>
      <c r="BE372" s="352"/>
      <c r="BF372" s="352"/>
      <c r="BG372" s="352"/>
      <c r="BH372" s="352"/>
      <c r="BI372" s="352"/>
      <c r="BJ372" s="352"/>
      <c r="BK372" s="352"/>
      <c r="BL372" s="352"/>
      <c r="BM372" s="352"/>
      <c r="BN372" s="352"/>
      <c r="BO372" s="352"/>
      <c r="BP372" s="352"/>
      <c r="BQ372" s="352"/>
      <c r="BR372" s="352"/>
      <c r="BS372" s="352"/>
      <c r="BT372" s="352"/>
      <c r="BU372" s="352"/>
      <c r="BV372" s="352"/>
      <c r="BW372" s="352"/>
      <c r="BX372" s="352"/>
      <c r="BY372" s="352"/>
      <c r="BZ372" s="352"/>
      <c r="CA372" s="352"/>
      <c r="CB372" s="352"/>
      <c r="CC372" s="352"/>
      <c r="CD372" s="352"/>
      <c r="CE372" s="352"/>
      <c r="CF372" s="352"/>
      <c r="CG372" s="352"/>
      <c r="CH372" s="352"/>
      <c r="CI372" s="352"/>
      <c r="CJ372" s="352"/>
      <c r="CK372" s="352"/>
      <c r="CL372" s="352"/>
      <c r="CM372" s="352"/>
      <c r="CN372" s="352"/>
      <c r="CO372" s="352"/>
      <c r="CP372" s="352"/>
      <c r="CQ372" s="352"/>
      <c r="CR372" s="352"/>
      <c r="CS372" s="352"/>
      <c r="CT372" s="352"/>
      <c r="CU372" s="352"/>
      <c r="CV372" s="352"/>
      <c r="CW372" s="352"/>
      <c r="CX372" s="352"/>
      <c r="CY372" s="352"/>
      <c r="CZ372" s="352"/>
      <c r="DA372" s="352"/>
      <c r="DC372" s="266">
        <f t="shared" si="29"/>
        <v>0</v>
      </c>
      <c r="DD372" s="302" t="str">
        <f t="shared" si="30"/>
        <v/>
      </c>
      <c r="DE372" s="328" t="str">
        <f>IF(D372&gt; 0,(COUNTIFS(FRACAS!$B$5:$B$9997, D$4, FRACAS!$D$5:$D$9997, "&lt;="&amp;D372)), "" )</f>
        <v/>
      </c>
      <c r="DF372" s="282" t="str">
        <f>IF(E372&gt; 0,(COUNTIFS(FRACAS!$B$5:$B$9997, E$4, FRACAS!$D$5:$D$9997, "&lt;="&amp;E372)), "" )</f>
        <v/>
      </c>
      <c r="DG372" s="282" t="str">
        <f>IF(F372&gt; 0,(COUNTIFS(FRACAS!$B$5:$B$9997, F$4, FRACAS!$D$5:$D$9997, "&lt;="&amp;F372)), "" )</f>
        <v/>
      </c>
      <c r="DH372" s="282" t="str">
        <f>IF(G372&gt; 0,(COUNTIFS(FRACAS!$B$5:$B$9997, G$4, FRACAS!$D$5:$D$9997, "&lt;="&amp;G372)), "" )</f>
        <v/>
      </c>
      <c r="DI372" s="282" t="str">
        <f>IF(H372&gt; 0,(COUNTIFS(FRACAS!$B$5:$B$9997, H$4, FRACAS!$D$5:$D$9997, "&lt;="&amp;H372)), "" )</f>
        <v/>
      </c>
      <c r="DJ372" s="282" t="str">
        <f>IF(I372&gt; 0,(COUNTIFS(FRACAS!$B$5:$B$9997, I$4, FRACAS!$D$5:$D$9997, "&lt;="&amp;I372)), "" )</f>
        <v/>
      </c>
      <c r="DK372" s="282" t="str">
        <f>IF(J372&gt; 0,(COUNTIFS(FRACAS!$B$5:$B$9997, J$4, FRACAS!$D$5:$D$9997, "&lt;="&amp;J372)), "" )</f>
        <v/>
      </c>
      <c r="DL372" s="282" t="str">
        <f>IF(K372&gt; 0,(COUNTIFS(FRACAS!$B$5:$B$9997, K$4, FRACAS!$D$5:$D$9997, "&lt;="&amp;K372)), "" )</f>
        <v/>
      </c>
      <c r="DM372" s="282" t="str">
        <f>IF(L372&gt; 0,(COUNTIFS(FRACAS!$B$5:$B$9997, L$4, FRACAS!$D$5:$D$9997, "&lt;="&amp;L372)), "" )</f>
        <v/>
      </c>
      <c r="DN372" s="282" t="str">
        <f>IF(M372&gt; 0,(COUNTIFS(FRACAS!$B$5:$B$9997, M$4, FRACAS!$D$5:$D$9997, "&lt;="&amp;M372)), "" )</f>
        <v/>
      </c>
      <c r="DO372" s="308"/>
      <c r="DP372" s="276"/>
      <c r="DQ372" s="276"/>
      <c r="DR372" s="276"/>
      <c r="DS372" s="276"/>
      <c r="DT372" s="276"/>
      <c r="DU372" s="276"/>
      <c r="DV372" s="276"/>
      <c r="DW372" s="276"/>
      <c r="DX372" s="276"/>
      <c r="DY372" s="276"/>
      <c r="DZ372" s="276"/>
      <c r="EA372" s="276"/>
      <c r="EB372" s="276"/>
      <c r="EC372" s="276"/>
      <c r="ED372" s="276"/>
      <c r="EE372" s="276"/>
      <c r="EF372" s="276"/>
      <c r="EG372" s="276"/>
      <c r="EH372" s="276"/>
      <c r="EI372" s="276"/>
      <c r="EJ372" s="276"/>
      <c r="EK372" s="276"/>
      <c r="EL372" s="276"/>
      <c r="EM372" s="276"/>
      <c r="EN372" s="276"/>
      <c r="EO372" s="276"/>
      <c r="EP372" s="276"/>
      <c r="EQ372" s="276"/>
      <c r="ER372" s="276"/>
      <c r="ES372" s="276"/>
      <c r="ET372" s="276"/>
      <c r="EU372" s="276"/>
      <c r="EV372" s="276"/>
      <c r="EW372" s="276"/>
      <c r="EX372" s="276"/>
      <c r="EY372" s="276"/>
      <c r="EZ372" s="276"/>
      <c r="FA372" s="276"/>
      <c r="FB372" s="277"/>
      <c r="JN372" s="310"/>
      <c r="JO372" s="309"/>
      <c r="JP372" s="309"/>
      <c r="JQ372" s="309"/>
      <c r="JR372" s="309"/>
      <c r="JS372" s="309"/>
      <c r="JT372" s="309"/>
      <c r="JU372" s="309"/>
      <c r="JV372" s="309"/>
      <c r="JW372" s="309"/>
      <c r="JX372" s="309"/>
      <c r="JY372" s="309"/>
      <c r="JZ372" s="309"/>
      <c r="KA372" s="309"/>
      <c r="KB372" s="309"/>
      <c r="KC372" s="309"/>
      <c r="KD372" s="309"/>
      <c r="KE372" s="309"/>
      <c r="KF372" s="309"/>
      <c r="KG372" s="309"/>
      <c r="KH372" s="309"/>
      <c r="KI372" s="309"/>
      <c r="KJ372" s="309"/>
      <c r="KK372" s="309"/>
      <c r="KL372" s="309"/>
      <c r="KM372" s="309"/>
      <c r="KN372" s="309"/>
      <c r="KO372" s="309"/>
      <c r="KP372" s="309"/>
      <c r="KQ372" s="309"/>
      <c r="KR372" s="309"/>
      <c r="KS372" s="309"/>
      <c r="KT372" s="309"/>
      <c r="KU372" s="309"/>
      <c r="KV372" s="309"/>
      <c r="KW372" s="309"/>
      <c r="KX372" s="309"/>
      <c r="KY372" s="309"/>
      <c r="KZ372" s="309"/>
      <c r="LA372" s="309"/>
      <c r="LC372" s="302" t="str">
        <f t="shared" si="32"/>
        <v/>
      </c>
      <c r="LD372" s="354" t="str" cm="1">
        <f t="array" ref="LD372">IFERROR(
    (((D372/FRACAS!$AY$1)*60))
    /
    (((D372/FRACAS!$AY$1)*60) + SUMPRODUCT((FRACAS!$B$5:$B$9997=D$4)*(FRACAS!$D$5:$D$9997&lt;=D372)*(IFERROR(FRACAS!$AM$5:$AM$9997,0)))
    ),"")</f>
        <v/>
      </c>
      <c r="LE372" s="354" t="str" cm="1">
        <f t="array" ref="LE372">IFERROR(
    (((E372/FRACAS!$AY$1)*60))
    /
    (((E372/FRACAS!$AY$1)*60) + SUMPRODUCT((FRACAS!$B$5:$B$9997=E$4)*(FRACAS!$D$5:$D$9997&lt;=E372)*(IFERROR(FRACAS!$AM$5:$AM$9997,0)))
    ),"")</f>
        <v/>
      </c>
      <c r="LF372" s="354" t="str" cm="1">
        <f t="array" ref="LF372">IFERROR(
    (((F372/FRACAS!$AY$1)*60))
    /
    (((F372/FRACAS!$AY$1)*60) + SUMPRODUCT((FRACAS!$B$5:$B$9997=F$4)*(FRACAS!$D$5:$D$9997&lt;=F372)*(IFERROR(FRACAS!$AM$5:$AM$9997,0)))
    ),"")</f>
        <v/>
      </c>
      <c r="LG372" s="354" t="str" cm="1">
        <f t="array" ref="LG372">IFERROR(
    (((G372/FRACAS!$AY$1)*60))
    /
    (((G372/FRACAS!$AY$1)*60) + SUMPRODUCT((FRACAS!$B$5:$B$9997=G$4)*(FRACAS!$D$5:$D$9997&lt;=G372)*(IFERROR(FRACAS!$AM$5:$AM$9997,0)))
    ),"")</f>
        <v/>
      </c>
      <c r="LH372" s="354" t="str" cm="1">
        <f t="array" ref="LH372">IFERROR(
    (((H372/FRACAS!$AY$1)*60))
    /
    (((H372/FRACAS!$AY$1)*60) + SUMPRODUCT((FRACAS!$B$5:$B$9997=H$4)*(FRACAS!$D$5:$D$9997&lt;=H372)*(IFERROR(FRACAS!$AM$5:$AM$9997,0)))
    ),"")</f>
        <v/>
      </c>
      <c r="LI372" s="354" t="str" cm="1">
        <f t="array" ref="LI372">IFERROR(
    (((I372/FRACAS!$AY$1)*60))
    /
    (((I372/FRACAS!$AY$1)*60) + SUMPRODUCT((FRACAS!$B$5:$B$9997=I$4)*(FRACAS!$D$5:$D$9997&lt;=I372)*(IFERROR(FRACAS!$AM$5:$AM$9997,0)))
    ),"")</f>
        <v/>
      </c>
      <c r="LJ372" s="354" t="str" cm="1">
        <f t="array" ref="LJ372">IFERROR(
    (((J372/FRACAS!$AY$1)*60))
    /
    (((J372/FRACAS!$AY$1)*60) + SUMPRODUCT((FRACAS!$B$5:$B$9997=J$4)*(FRACAS!$D$5:$D$9997&lt;=J372)*(IFERROR(FRACAS!$AM$5:$AM$9997,0)))
    ),"")</f>
        <v/>
      </c>
      <c r="LK372" s="354" t="str" cm="1">
        <f t="array" ref="LK372">IFERROR(
    (((K372/FRACAS!$AY$1)*60))
    /
    (((K372/FRACAS!$AY$1)*60) + SUMPRODUCT((FRACAS!$B$5:$B$9997=K$4)*(FRACAS!$D$5:$D$9997&lt;=K372)*(IFERROR(FRACAS!$AM$5:$AM$9997,0)))
    ),"")</f>
        <v/>
      </c>
      <c r="LL372" s="354" t="str" cm="1">
        <f t="array" ref="LL372">IFERROR(
    (((L372/FRACAS!$AY$1)*60))
    /
    (((L372/FRACAS!$AY$1)*60) + SUMPRODUCT((FRACAS!$B$5:$B$9997=L$4)*(FRACAS!$D$5:$D$9997&lt;=L372)*(IFERROR(FRACAS!$AM$5:$AM$9997,0)))
    ),"")</f>
        <v/>
      </c>
      <c r="LM372" s="354" t="str" cm="1">
        <f t="array" ref="LM372">IFERROR(
    (((M372/FRACAS!$AY$1)*60))
    /
    (((M372/FRACAS!$AY$1)*60) + SUMPRODUCT((FRACAS!$B$5:$B$9997=M$4)*(FRACAS!$D$5:$D$9997&lt;=M372)*(IFERROR(FRACAS!$AM$5:$AM$9997,0)))
    ),"")</f>
        <v/>
      </c>
      <c r="LN372" s="308"/>
      <c r="LO372" s="276"/>
      <c r="LP372" s="276"/>
      <c r="LQ372" s="276"/>
      <c r="LR372" s="276"/>
      <c r="LS372" s="276"/>
      <c r="LT372" s="276"/>
      <c r="LU372" s="276"/>
      <c r="LV372" s="276"/>
      <c r="LW372" s="276"/>
      <c r="LX372" s="276"/>
      <c r="LY372" s="276"/>
      <c r="LZ372" s="276"/>
      <c r="MA372" s="276"/>
      <c r="MB372" s="276"/>
      <c r="MC372" s="276"/>
      <c r="MD372" s="276"/>
      <c r="ME372" s="276"/>
      <c r="MF372" s="276"/>
      <c r="MG372" s="276"/>
      <c r="MH372" s="276"/>
      <c r="MI372" s="276"/>
      <c r="MJ372" s="276"/>
      <c r="MK372" s="276"/>
      <c r="ML372" s="276"/>
      <c r="MM372" s="276"/>
      <c r="MN372" s="276"/>
      <c r="MO372" s="276"/>
      <c r="MP372" s="276"/>
      <c r="MQ372" s="276"/>
      <c r="MR372" s="276"/>
      <c r="MS372" s="276"/>
      <c r="MT372" s="276"/>
      <c r="MU372" s="276"/>
      <c r="MV372" s="276"/>
      <c r="MW372" s="276"/>
      <c r="MX372" s="276"/>
      <c r="MY372" s="276"/>
      <c r="MZ372" s="276"/>
      <c r="NA372" s="277"/>
      <c r="ND372" s="345">
        <f t="shared" si="33"/>
        <v>0</v>
      </c>
      <c r="NE372" s="346" t="str">
        <f t="shared" si="31"/>
        <v/>
      </c>
      <c r="NF372" s="347" t="str" cm="1">
        <f t="array" ref="NF372">IF($ND372=0,"",(IFERROR( (IFERROR($ND372/FRACAS!$AY$1*60,0) - SUMPRODUCT( (FRACAS!$K$5:$K$9999=NF$2) * IFERROR(FRACAS!$AN$5:$AN$9999,0) ) ) / IFERROR($ND372/FRACAS!$AY$1*60,0), 1 )))</f>
        <v/>
      </c>
      <c r="NG372" s="347" t="str" cm="1">
        <f t="array" ref="NG372">IF($ND372=0,"",(IFERROR( (IFERROR($ND372/FRACAS!$AY$1*60,0) - SUMPRODUCT( (FRACAS!$K$5:$K$9999=NG$2) * IFERROR(FRACAS!$AN$5:$AN$9999,0) ) ) / IFERROR($ND372/FRACAS!$AY$1*60,0), 1 )))</f>
        <v/>
      </c>
      <c r="NH372" s="347" t="str" cm="1">
        <f t="array" ref="NH372">IF($ND372=0,"",(IFERROR( (IFERROR($ND372/FRACAS!$AY$1*60,0) - SUMPRODUCT( (FRACAS!$K$5:$K$9999=NH$2) * IFERROR(FRACAS!$AN$5:$AN$9999,0) ) ) / IFERROR($ND372/FRACAS!$AY$1*60,0), 1 )))</f>
        <v/>
      </c>
      <c r="NI372" s="347" t="str" cm="1">
        <f t="array" ref="NI372">IF($ND372=0,"",(IFERROR( (IFERROR($ND372/FRACAS!$AY$1*60,0) - SUMPRODUCT( (FRACAS!$K$5:$K$9999=NI$2) * IFERROR(FRACAS!$AN$5:$AN$9999,0) ) ) / IFERROR($ND372/FRACAS!$AY$1*60,0), 1 )))</f>
        <v/>
      </c>
      <c r="NJ372" s="347" t="str" cm="1">
        <f t="array" ref="NJ372">IF($ND372=0,"",(IFERROR( (IFERROR($ND372/FRACAS!$AY$1*60,0) - SUMPRODUCT( (FRACAS!$K$5:$K$9999=NJ$2) * IFERROR(FRACAS!$AN$5:$AN$9999,0) ) ) / IFERROR($ND372/FRACAS!$AY$1*60,0), 1 )))</f>
        <v/>
      </c>
      <c r="NK372" s="347" t="str" cm="1">
        <f t="array" ref="NK372">IF($ND372=0,"",(IFERROR( (IFERROR($ND372/FRACAS!$AY$1*60,0) - SUMPRODUCT( (FRACAS!$K$5:$K$9999=NK$2) * IFERROR(FRACAS!$AN$5:$AN$9999,0) ) ) / IFERROR($ND372/FRACAS!$AY$1*60,0), 1 )))</f>
        <v/>
      </c>
      <c r="NL372" s="347" t="str" cm="1">
        <f t="array" ref="NL372">IF($ND372=0,"",(IFERROR( (IFERROR($ND372/FRACAS!$AY$1*60,0) - SUMPRODUCT( (FRACAS!$K$5:$K$9999=NL$2) * IFERROR(FRACAS!$AN$5:$AN$9999,0) ) ) / IFERROR($ND372/FRACAS!$AY$1*60,0), 1 )))</f>
        <v/>
      </c>
      <c r="NM372" s="347" t="str" cm="1">
        <f t="array" ref="NM372">IF($ND372=0,"",(IFERROR( (IFERROR($ND372/FRACAS!$AY$1*60,0) - SUMPRODUCT( (FRACAS!$K$5:$K$9999=NM$2) * IFERROR(FRACAS!$AN$5:$AN$9999,0) ) ) / IFERROR($ND372/FRACAS!$AY$1*60,0), 1 )))</f>
        <v/>
      </c>
      <c r="NN372" s="347" t="str" cm="1">
        <f t="array" ref="NN372">IF($ND372=0,"",(IFERROR( (IFERROR($ND372/FRACAS!$AY$1*60,0) - SUMPRODUCT( (FRACAS!$K$5:$K$9999=NN$2) * IFERROR(FRACAS!$AN$5:$AN$9999,0) ) ) / IFERROR($ND372/FRACAS!$AY$1*60,0), 1 )))</f>
        <v/>
      </c>
      <c r="NO372" s="347" t="str" cm="1">
        <f t="array" ref="NO372">IF($ND372=0,"",(IFERROR( (IFERROR($ND372/FRACAS!$AY$1*60,0) - SUMPRODUCT( (FRACAS!$K$5:$K$9999=NO$2) * IFERROR(FRACAS!$AN$5:$AN$9999,0) ) ) / IFERROR($ND372/FRACAS!$AY$1*60,0), 1 )))</f>
        <v/>
      </c>
      <c r="NP372" s="347" t="str" cm="1">
        <f t="array" ref="NP372">IF($ND372=0,"",(IFERROR( (IFERROR($ND372/FRACAS!$AY$1*60,0) - SUMPRODUCT( (FRACAS!$K$5:$K$9999=NP$2) * IFERROR(FRACAS!$AN$5:$AN$9999,0) ) ) / IFERROR($ND372/FRACAS!$AY$1*60,0), 1 )))</f>
        <v/>
      </c>
      <c r="NQ372" s="347" t="str" cm="1">
        <f t="array" ref="NQ372">IF($ND372=0,"",(IFERROR( (IFERROR($ND372/FRACAS!$AY$1*60,0) - SUMPRODUCT( (FRACAS!$K$5:$K$9999=NQ$2) * IFERROR(FRACAS!$AN$5:$AN$9999,0) ) ) / IFERROR($ND372/FRACAS!$AY$1*60,0), 1 )))</f>
        <v/>
      </c>
      <c r="NR372" s="347" t="str" cm="1">
        <f t="array" ref="NR372">IF($ND372=0,"",(IFERROR( (IFERROR($ND372/FRACAS!$AY$1*60,0) - SUMPRODUCT( (FRACAS!$K$5:$K$9999=NR$2) * IFERROR(FRACAS!$AN$5:$AN$9999,0) ) ) / IFERROR($ND372/FRACAS!$AY$1*60,0), 1 )))</f>
        <v/>
      </c>
      <c r="NS372" s="347" t="str" cm="1">
        <f t="array" ref="NS372">IF($ND372=0,"",(IFERROR( (IFERROR($ND372/FRACAS!$AY$1*60,0) - SUMPRODUCT( (FRACAS!$K$5:$K$9999=NS$2) * IFERROR(FRACAS!$AN$5:$AN$9999,0) ) ) / IFERROR($ND372/FRACAS!$AY$1*60,0), 1 )))</f>
        <v/>
      </c>
      <c r="NT372" s="347" t="str" cm="1">
        <f t="array" ref="NT372">IF($ND372=0,"",(IFERROR( (IFERROR($ND372/FRACAS!$AY$1*60,0) - SUMPRODUCT( (FRACAS!$K$5:$K$9999=NT$2) * IFERROR(FRACAS!$AN$5:$AN$9999,0) ) ) / IFERROR($ND372/FRACAS!$AY$1*60,0), 1 )))</f>
        <v/>
      </c>
      <c r="NU372" s="347" t="str" cm="1">
        <f t="array" ref="NU372">IF($ND372=0,"",(IFERROR( (IFERROR($ND372/FRACAS!$AY$1*60,0) - SUMPRODUCT( (FRACAS!$K$5:$K$9999=NU$2) * IFERROR(FRACAS!$AN$5:$AN$9999,0) ) ) / IFERROR($ND372/FRACAS!$AY$1*60,0), 1 )))</f>
        <v/>
      </c>
      <c r="NV372" s="347" t="str" cm="1">
        <f t="array" ref="NV372">IF($ND372=0,"",(IFERROR( (IFERROR($ND372/FRACAS!$AY$1*60,0) - SUMPRODUCT( (FRACAS!$K$5:$K$9999=NV$2) * IFERROR(FRACAS!$AN$5:$AN$9999,0) ) ) / IFERROR($ND372/FRACAS!$AY$1*60,0), 1 )))</f>
        <v/>
      </c>
      <c r="NW372" s="347" t="str" cm="1">
        <f t="array" ref="NW372">IF($ND372=0,"",(IFERROR( (IFERROR($ND372/FRACAS!$AY$1*60,0) - SUMPRODUCT( (FRACAS!$K$5:$K$9999=NW$2) * IFERROR(FRACAS!$AN$5:$AN$9999,0) ) ) / IFERROR($ND372/FRACAS!$AY$1*60,0), 1 )))</f>
        <v/>
      </c>
      <c r="NX372" s="347" t="str" cm="1">
        <f t="array" ref="NX372">IF($ND372=0,"",(IFERROR( (IFERROR($ND372/FRACAS!$AY$1*60,0) - SUMPRODUCT( (FRACAS!$K$5:$K$9999=NX$2) * IFERROR(FRACAS!$AN$5:$AN$9999,0) ) ) / IFERROR($ND372/FRACAS!$AY$1*60,0), 1 )))</f>
        <v/>
      </c>
      <c r="NY372" s="347" t="str" cm="1">
        <f t="array" ref="NY372">IF($ND372=0,"",(IFERROR( (IFERROR($ND372/FRACAS!$AY$1*60,0) - SUMPRODUCT( (FRACAS!$K$5:$K$9999=NY$2) * IFERROR(FRACAS!$AN$5:$AN$9999,0) ) ) / IFERROR($ND372/FRACAS!$AY$1*60,0), 1 )))</f>
        <v/>
      </c>
      <c r="NZ372" s="347" t="str" cm="1">
        <f t="array" ref="NZ372">IF($ND372=0,"",(IFERROR( (IFERROR($ND372/FRACAS!$AY$1*60,0) - SUMPRODUCT( (FRACAS!$K$5:$K$9999=NZ$2) * IFERROR(FRACAS!$AN$5:$AN$9999,0) ) ) / IFERROR($ND372/FRACAS!$AY$1*60,0), 1 )))</f>
        <v/>
      </c>
      <c r="OA372" s="347" t="str" cm="1">
        <f t="array" ref="OA372">IF($ND372=0,"",(IFERROR( (IFERROR($ND372/FRACAS!$AY$1*60,0) - SUMPRODUCT( (FRACAS!$K$5:$K$9999=OA$2) * IFERROR(FRACAS!$AN$5:$AN$9999,0) ) ) / IFERROR($ND372/FRACAS!$AY$1*60,0), 1 )))</f>
        <v/>
      </c>
      <c r="OB372" s="347" t="str" cm="1">
        <f t="array" ref="OB372">IF($ND372=0,"",(IFERROR( (IFERROR($ND372/FRACAS!$AY$1*60,0) - SUMPRODUCT( (FRACAS!$K$5:$K$9999=OB$2) * IFERROR(FRACAS!$AN$5:$AN$9999,0) ) ) / IFERROR($ND372/FRACAS!$AY$1*60,0), 1 )))</f>
        <v/>
      </c>
      <c r="OC372" s="347" t="str" cm="1">
        <f t="array" ref="OC372">IF($ND372=0,"",(IFERROR( (IFERROR($ND372/FRACAS!$AY$1*60,0) - SUMPRODUCT( (FRACAS!$K$5:$K$9999=OC$2) * IFERROR(FRACAS!$AN$5:$AN$9999,0) ) ) / IFERROR($ND372/FRACAS!$AY$1*60,0), 1 )))</f>
        <v/>
      </c>
      <c r="OD372" s="347" t="str" cm="1">
        <f t="array" ref="OD372">IF($ND372=0,"",(IFERROR( (IFERROR($ND372/FRACAS!$AY$1*60,0) - SUMPRODUCT( (FRACAS!$K$5:$K$9999=OD$2) * IFERROR(FRACAS!$AN$5:$AN$9999,0) ) ) / IFERROR($ND372/FRACAS!$AY$1*60,0), 1 )))</f>
        <v/>
      </c>
      <c r="OE372" s="347" t="str" cm="1">
        <f t="array" ref="OE372">IF($ND372=0,"",(IFERROR( (IFERROR($ND372/FRACAS!$AY$1*60,0) - SUMPRODUCT( (FRACAS!$K$5:$K$9999=OE$2) * IFERROR(FRACAS!$AN$5:$AN$9999,0) ) ) / IFERROR($ND372/FRACAS!$AY$1*60,0), 1 )))</f>
        <v/>
      </c>
      <c r="OF372" s="347" t="str" cm="1">
        <f t="array" ref="OF372">IF($ND372=0,"",(IFERROR( (IFERROR($ND372/FRACAS!$AY$1*60,0) - SUMPRODUCT( (FRACAS!$K$5:$K$9999=OF$2) * IFERROR(FRACAS!$AN$5:$AN$9999,0) ) ) / IFERROR($ND372/FRACAS!$AY$1*60,0), 1 )))</f>
        <v/>
      </c>
      <c r="OG372" s="347" t="str" cm="1">
        <f t="array" ref="OG372">IF($ND372=0,"",(IFERROR( (IFERROR($ND372/FRACAS!$AY$1*60,0) - SUMPRODUCT( (FRACAS!$K$5:$K$9999=OG$2) * IFERROR(FRACAS!$AN$5:$AN$9999,0) ) ) / IFERROR($ND372/FRACAS!$AY$1*60,0), 1 )))</f>
        <v/>
      </c>
      <c r="OH372" s="347" t="str" cm="1">
        <f t="array" ref="OH372">IF($ND372=0,"",(IFERROR( (IFERROR($ND372/FRACAS!$AY$1*60,0) - SUMPRODUCT( (FRACAS!$K$5:$K$9999=OH$2) * IFERROR(FRACAS!$AN$5:$AN$9999,0) ) ) / IFERROR($ND372/FRACAS!$AY$1*60,0), 1 )))</f>
        <v/>
      </c>
      <c r="OI372" s="347" t="str" cm="1">
        <f t="array" ref="OI372">IF($ND372=0,"",(IFERROR( (IFERROR($ND372/FRACAS!$AY$1*60,0) - SUMPRODUCT( (FRACAS!$K$5:$K$9999=OI$2) * IFERROR(FRACAS!$AN$5:$AN$9999,0) ) ) / IFERROR($ND372/FRACAS!$AY$1*60,0), 1 )))</f>
        <v/>
      </c>
      <c r="OJ372" s="347" t="str" cm="1">
        <f t="array" ref="OJ372">IF($ND372=0,"",(IFERROR( (IFERROR($ND372/FRACAS!$AY$1*60,0) - SUMPRODUCT( (FRACAS!$K$5:$K$9999=OJ$2) * IFERROR(FRACAS!$AN$5:$AN$9999,0) ) ) / IFERROR($ND372/FRACAS!$AY$1*60,0), 1 )))</f>
        <v/>
      </c>
      <c r="OK372" s="347" t="str" cm="1">
        <f t="array" ref="OK372">IF($ND372=0,"",(IFERROR( (IFERROR($ND372/FRACAS!$AY$1*60,0) - SUMPRODUCT( (FRACAS!$K$5:$K$9999=OK$2) * IFERROR(FRACAS!$AN$5:$AN$9999,0) ) ) / IFERROR($ND372/FRACAS!$AY$1*60,0), 1 )))</f>
        <v/>
      </c>
      <c r="OL372" s="347" t="str" cm="1">
        <f t="array" ref="OL372">IF($ND372=0,"",(IFERROR( (IFERROR($ND372/FRACAS!$AY$1*60,0) - SUMPRODUCT( (FRACAS!$K$5:$K$9999=OL$2) * IFERROR(FRACAS!$AN$5:$AN$9999,0) ) ) / IFERROR($ND372/FRACAS!$AY$1*60,0), 1 )))</f>
        <v/>
      </c>
      <c r="OM372" s="347" t="str" cm="1">
        <f t="array" ref="OM372">IF($ND372=0,"",(IFERROR( (IFERROR($ND372/FRACAS!$AY$1*60,0) - SUMPRODUCT( (FRACAS!$K$5:$K$9999=OM$2) * IFERROR(FRACAS!$AN$5:$AN$9999,0) ) ) / IFERROR($ND372/FRACAS!$AY$1*60,0), 1 )))</f>
        <v/>
      </c>
      <c r="ON372" s="347" t="str" cm="1">
        <f t="array" ref="ON372">IF($ND372=0,"",(IFERROR( (IFERROR($ND372/FRACAS!$AY$1*60,0) - SUMPRODUCT( (FRACAS!$K$5:$K$9999=ON$2) * IFERROR(FRACAS!$AN$5:$AN$9999,0) ) ) / IFERROR($ND372/FRACAS!$AY$1*60,0), 1 )))</f>
        <v/>
      </c>
    </row>
    <row r="373" spans="2:404" ht="15" customHeight="1">
      <c r="B373" s="301" t="s">
        <v>219</v>
      </c>
      <c r="C373" s="302">
        <v>47837</v>
      </c>
      <c r="D373" s="279"/>
      <c r="E373" s="279"/>
      <c r="F373" s="279"/>
      <c r="G373" s="279"/>
      <c r="H373" s="279"/>
      <c r="I373" s="279"/>
      <c r="J373" s="279"/>
      <c r="K373" s="279"/>
      <c r="L373" s="279"/>
      <c r="M373" s="280"/>
      <c r="N373" s="305"/>
      <c r="O373" s="279"/>
      <c r="P373" s="279"/>
      <c r="Q373" s="279"/>
      <c r="R373" s="279"/>
      <c r="S373" s="279"/>
      <c r="T373" s="279"/>
      <c r="U373" s="279"/>
      <c r="V373" s="279"/>
      <c r="W373" s="279"/>
      <c r="X373" s="279"/>
      <c r="Y373" s="279"/>
      <c r="Z373" s="279"/>
      <c r="AA373" s="279"/>
      <c r="AB373" s="279"/>
      <c r="AC373" s="279"/>
      <c r="AD373" s="279"/>
      <c r="AE373" s="279"/>
      <c r="AF373" s="279"/>
      <c r="AG373" s="279"/>
      <c r="AH373" s="279"/>
      <c r="AI373" s="279"/>
      <c r="AJ373" s="279"/>
      <c r="AK373" s="279"/>
      <c r="AL373" s="279"/>
      <c r="AM373" s="279"/>
      <c r="AN373" s="279"/>
      <c r="AO373" s="279"/>
      <c r="AP373" s="279"/>
      <c r="AQ373" s="279"/>
      <c r="AR373" s="279"/>
      <c r="AS373" s="279"/>
      <c r="AT373" s="279"/>
      <c r="AU373" s="279"/>
      <c r="AV373" s="279"/>
      <c r="AW373" s="279"/>
      <c r="AX373" s="279"/>
      <c r="AY373" s="279"/>
      <c r="AZ373" s="279"/>
      <c r="BA373" s="280"/>
      <c r="BB373" s="266"/>
      <c r="BD373" s="352"/>
      <c r="BE373" s="352"/>
      <c r="BF373" s="352"/>
      <c r="BG373" s="352"/>
      <c r="BH373" s="352"/>
      <c r="BI373" s="352"/>
      <c r="BJ373" s="352"/>
      <c r="BK373" s="352"/>
      <c r="BL373" s="352"/>
      <c r="BM373" s="352"/>
      <c r="BN373" s="352"/>
      <c r="BO373" s="352"/>
      <c r="BP373" s="352"/>
      <c r="BQ373" s="352"/>
      <c r="BR373" s="352"/>
      <c r="BS373" s="352"/>
      <c r="BT373" s="352"/>
      <c r="BU373" s="352"/>
      <c r="BV373" s="352"/>
      <c r="BW373" s="352"/>
      <c r="BX373" s="352"/>
      <c r="BY373" s="352"/>
      <c r="BZ373" s="352"/>
      <c r="CA373" s="352"/>
      <c r="CB373" s="352"/>
      <c r="CC373" s="352"/>
      <c r="CD373" s="352"/>
      <c r="CE373" s="352"/>
      <c r="CF373" s="352"/>
      <c r="CG373" s="352"/>
      <c r="CH373" s="352"/>
      <c r="CI373" s="352"/>
      <c r="CJ373" s="352"/>
      <c r="CK373" s="352"/>
      <c r="CL373" s="352"/>
      <c r="CM373" s="352"/>
      <c r="CN373" s="352"/>
      <c r="CO373" s="352"/>
      <c r="CP373" s="352"/>
      <c r="CQ373" s="352"/>
      <c r="CR373" s="352"/>
      <c r="CS373" s="352"/>
      <c r="CT373" s="352"/>
      <c r="CU373" s="352"/>
      <c r="CV373" s="352"/>
      <c r="CW373" s="352"/>
      <c r="CX373" s="352"/>
      <c r="CY373" s="352"/>
      <c r="CZ373" s="352"/>
      <c r="DA373" s="352"/>
      <c r="DC373" s="266">
        <f t="shared" si="29"/>
        <v>0</v>
      </c>
      <c r="DD373" s="302" t="str">
        <f t="shared" si="30"/>
        <v/>
      </c>
      <c r="DE373" s="328" t="str">
        <f>IF(D373&gt; 0,(COUNTIFS(FRACAS!$B$5:$B$9997, D$4, FRACAS!$D$5:$D$9997, "&lt;="&amp;D373)), "" )</f>
        <v/>
      </c>
      <c r="DF373" s="282" t="str">
        <f>IF(E373&gt; 0,(COUNTIFS(FRACAS!$B$5:$B$9997, E$4, FRACAS!$D$5:$D$9997, "&lt;="&amp;E373)), "" )</f>
        <v/>
      </c>
      <c r="DG373" s="282" t="str">
        <f>IF(F373&gt; 0,(COUNTIFS(FRACAS!$B$5:$B$9997, F$4, FRACAS!$D$5:$D$9997, "&lt;="&amp;F373)), "" )</f>
        <v/>
      </c>
      <c r="DH373" s="282" t="str">
        <f>IF(G373&gt; 0,(COUNTIFS(FRACAS!$B$5:$B$9997, G$4, FRACAS!$D$5:$D$9997, "&lt;="&amp;G373)), "" )</f>
        <v/>
      </c>
      <c r="DI373" s="282" t="str">
        <f>IF(H373&gt; 0,(COUNTIFS(FRACAS!$B$5:$B$9997, H$4, FRACAS!$D$5:$D$9997, "&lt;="&amp;H373)), "" )</f>
        <v/>
      </c>
      <c r="DJ373" s="282" t="str">
        <f>IF(I373&gt; 0,(COUNTIFS(FRACAS!$B$5:$B$9997, I$4, FRACAS!$D$5:$D$9997, "&lt;="&amp;I373)), "" )</f>
        <v/>
      </c>
      <c r="DK373" s="282" t="str">
        <f>IF(J373&gt; 0,(COUNTIFS(FRACAS!$B$5:$B$9997, J$4, FRACAS!$D$5:$D$9997, "&lt;="&amp;J373)), "" )</f>
        <v/>
      </c>
      <c r="DL373" s="282" t="str">
        <f>IF(K373&gt; 0,(COUNTIFS(FRACAS!$B$5:$B$9997, K$4, FRACAS!$D$5:$D$9997, "&lt;="&amp;K373)), "" )</f>
        <v/>
      </c>
      <c r="DM373" s="282" t="str">
        <f>IF(L373&gt; 0,(COUNTIFS(FRACAS!$B$5:$B$9997, L$4, FRACAS!$D$5:$D$9997, "&lt;="&amp;L373)), "" )</f>
        <v/>
      </c>
      <c r="DN373" s="282" t="str">
        <f>IF(M373&gt; 0,(COUNTIFS(FRACAS!$B$5:$B$9997, M$4, FRACAS!$D$5:$D$9997, "&lt;="&amp;M373)), "" )</f>
        <v/>
      </c>
      <c r="DO373" s="308"/>
      <c r="DP373" s="276"/>
      <c r="DQ373" s="276"/>
      <c r="DR373" s="276"/>
      <c r="DS373" s="276"/>
      <c r="DT373" s="276"/>
      <c r="DU373" s="276"/>
      <c r="DV373" s="276"/>
      <c r="DW373" s="276"/>
      <c r="DX373" s="276"/>
      <c r="DY373" s="276"/>
      <c r="DZ373" s="276"/>
      <c r="EA373" s="276"/>
      <c r="EB373" s="276"/>
      <c r="EC373" s="276"/>
      <c r="ED373" s="276"/>
      <c r="EE373" s="276"/>
      <c r="EF373" s="276"/>
      <c r="EG373" s="276"/>
      <c r="EH373" s="276"/>
      <c r="EI373" s="276"/>
      <c r="EJ373" s="276"/>
      <c r="EK373" s="276"/>
      <c r="EL373" s="276"/>
      <c r="EM373" s="276"/>
      <c r="EN373" s="276"/>
      <c r="EO373" s="276"/>
      <c r="EP373" s="276"/>
      <c r="EQ373" s="276"/>
      <c r="ER373" s="276"/>
      <c r="ES373" s="276"/>
      <c r="ET373" s="276"/>
      <c r="EU373" s="276"/>
      <c r="EV373" s="276"/>
      <c r="EW373" s="276"/>
      <c r="EX373" s="276"/>
      <c r="EY373" s="276"/>
      <c r="EZ373" s="276"/>
      <c r="FA373" s="276"/>
      <c r="FB373" s="277"/>
      <c r="JN373" s="310"/>
      <c r="JO373" s="309"/>
      <c r="JP373" s="309"/>
      <c r="JQ373" s="309"/>
      <c r="JR373" s="309"/>
      <c r="JS373" s="309"/>
      <c r="JT373" s="309"/>
      <c r="JU373" s="309"/>
      <c r="JV373" s="309"/>
      <c r="JW373" s="309"/>
      <c r="JX373" s="309"/>
      <c r="JY373" s="309"/>
      <c r="JZ373" s="309"/>
      <c r="KA373" s="309"/>
      <c r="KB373" s="309"/>
      <c r="KC373" s="309"/>
      <c r="KD373" s="309"/>
      <c r="KE373" s="309"/>
      <c r="KF373" s="309"/>
      <c r="KG373" s="309"/>
      <c r="KH373" s="309"/>
      <c r="KI373" s="309"/>
      <c r="KJ373" s="309"/>
      <c r="KK373" s="309"/>
      <c r="KL373" s="309"/>
      <c r="KM373" s="309"/>
      <c r="KN373" s="309"/>
      <c r="KO373" s="309"/>
      <c r="KP373" s="309"/>
      <c r="KQ373" s="309"/>
      <c r="KR373" s="309"/>
      <c r="KS373" s="309"/>
      <c r="KT373" s="309"/>
      <c r="KU373" s="309"/>
      <c r="KV373" s="309"/>
      <c r="KW373" s="309"/>
      <c r="KX373" s="309"/>
      <c r="KY373" s="309"/>
      <c r="KZ373" s="309"/>
      <c r="LA373" s="309"/>
      <c r="LC373" s="302" t="str">
        <f t="shared" si="32"/>
        <v/>
      </c>
      <c r="LD373" s="354" t="str" cm="1">
        <f t="array" ref="LD373">IFERROR(
    (((D373/FRACAS!$AY$1)*60))
    /
    (((D373/FRACAS!$AY$1)*60) + SUMPRODUCT((FRACAS!$B$5:$B$9997=D$4)*(FRACAS!$D$5:$D$9997&lt;=D373)*(IFERROR(FRACAS!$AM$5:$AM$9997,0)))
    ),"")</f>
        <v/>
      </c>
      <c r="LE373" s="354" t="str" cm="1">
        <f t="array" ref="LE373">IFERROR(
    (((E373/FRACAS!$AY$1)*60))
    /
    (((E373/FRACAS!$AY$1)*60) + SUMPRODUCT((FRACAS!$B$5:$B$9997=E$4)*(FRACAS!$D$5:$D$9997&lt;=E373)*(IFERROR(FRACAS!$AM$5:$AM$9997,0)))
    ),"")</f>
        <v/>
      </c>
      <c r="LF373" s="354" t="str" cm="1">
        <f t="array" ref="LF373">IFERROR(
    (((F373/FRACAS!$AY$1)*60))
    /
    (((F373/FRACAS!$AY$1)*60) + SUMPRODUCT((FRACAS!$B$5:$B$9997=F$4)*(FRACAS!$D$5:$D$9997&lt;=F373)*(IFERROR(FRACAS!$AM$5:$AM$9997,0)))
    ),"")</f>
        <v/>
      </c>
      <c r="LG373" s="354" t="str" cm="1">
        <f t="array" ref="LG373">IFERROR(
    (((G373/FRACAS!$AY$1)*60))
    /
    (((G373/FRACAS!$AY$1)*60) + SUMPRODUCT((FRACAS!$B$5:$B$9997=G$4)*(FRACAS!$D$5:$D$9997&lt;=G373)*(IFERROR(FRACAS!$AM$5:$AM$9997,0)))
    ),"")</f>
        <v/>
      </c>
      <c r="LH373" s="354" t="str" cm="1">
        <f t="array" ref="LH373">IFERROR(
    (((H373/FRACAS!$AY$1)*60))
    /
    (((H373/FRACAS!$AY$1)*60) + SUMPRODUCT((FRACAS!$B$5:$B$9997=H$4)*(FRACAS!$D$5:$D$9997&lt;=H373)*(IFERROR(FRACAS!$AM$5:$AM$9997,0)))
    ),"")</f>
        <v/>
      </c>
      <c r="LI373" s="354" t="str" cm="1">
        <f t="array" ref="LI373">IFERROR(
    (((I373/FRACAS!$AY$1)*60))
    /
    (((I373/FRACAS!$AY$1)*60) + SUMPRODUCT((FRACAS!$B$5:$B$9997=I$4)*(FRACAS!$D$5:$D$9997&lt;=I373)*(IFERROR(FRACAS!$AM$5:$AM$9997,0)))
    ),"")</f>
        <v/>
      </c>
      <c r="LJ373" s="354" t="str" cm="1">
        <f t="array" ref="LJ373">IFERROR(
    (((J373/FRACAS!$AY$1)*60))
    /
    (((J373/FRACAS!$AY$1)*60) + SUMPRODUCT((FRACAS!$B$5:$B$9997=J$4)*(FRACAS!$D$5:$D$9997&lt;=J373)*(IFERROR(FRACAS!$AM$5:$AM$9997,0)))
    ),"")</f>
        <v/>
      </c>
      <c r="LK373" s="354" t="str" cm="1">
        <f t="array" ref="LK373">IFERROR(
    (((K373/FRACAS!$AY$1)*60))
    /
    (((K373/FRACAS!$AY$1)*60) + SUMPRODUCT((FRACAS!$B$5:$B$9997=K$4)*(FRACAS!$D$5:$D$9997&lt;=K373)*(IFERROR(FRACAS!$AM$5:$AM$9997,0)))
    ),"")</f>
        <v/>
      </c>
      <c r="LL373" s="354" t="str" cm="1">
        <f t="array" ref="LL373">IFERROR(
    (((L373/FRACAS!$AY$1)*60))
    /
    (((L373/FRACAS!$AY$1)*60) + SUMPRODUCT((FRACAS!$B$5:$B$9997=L$4)*(FRACAS!$D$5:$D$9997&lt;=L373)*(IFERROR(FRACAS!$AM$5:$AM$9997,0)))
    ),"")</f>
        <v/>
      </c>
      <c r="LM373" s="354" t="str" cm="1">
        <f t="array" ref="LM373">IFERROR(
    (((M373/FRACAS!$AY$1)*60))
    /
    (((M373/FRACAS!$AY$1)*60) + SUMPRODUCT((FRACAS!$B$5:$B$9997=M$4)*(FRACAS!$D$5:$D$9997&lt;=M373)*(IFERROR(FRACAS!$AM$5:$AM$9997,0)))
    ),"")</f>
        <v/>
      </c>
      <c r="LN373" s="308"/>
      <c r="LO373" s="276"/>
      <c r="LP373" s="276"/>
      <c r="LQ373" s="276"/>
      <c r="LR373" s="276"/>
      <c r="LS373" s="276"/>
      <c r="LT373" s="276"/>
      <c r="LU373" s="276"/>
      <c r="LV373" s="276"/>
      <c r="LW373" s="276"/>
      <c r="LX373" s="276"/>
      <c r="LY373" s="276"/>
      <c r="LZ373" s="276"/>
      <c r="MA373" s="276"/>
      <c r="MB373" s="276"/>
      <c r="MC373" s="276"/>
      <c r="MD373" s="276"/>
      <c r="ME373" s="276"/>
      <c r="MF373" s="276"/>
      <c r="MG373" s="276"/>
      <c r="MH373" s="276"/>
      <c r="MI373" s="276"/>
      <c r="MJ373" s="276"/>
      <c r="MK373" s="276"/>
      <c r="ML373" s="276"/>
      <c r="MM373" s="276"/>
      <c r="MN373" s="276"/>
      <c r="MO373" s="276"/>
      <c r="MP373" s="276"/>
      <c r="MQ373" s="276"/>
      <c r="MR373" s="276"/>
      <c r="MS373" s="276"/>
      <c r="MT373" s="276"/>
      <c r="MU373" s="276"/>
      <c r="MV373" s="276"/>
      <c r="MW373" s="276"/>
      <c r="MX373" s="276"/>
      <c r="MY373" s="276"/>
      <c r="MZ373" s="276"/>
      <c r="NA373" s="277"/>
      <c r="ND373" s="345">
        <f t="shared" si="33"/>
        <v>0</v>
      </c>
      <c r="NE373" s="346" t="str">
        <f t="shared" si="31"/>
        <v/>
      </c>
      <c r="NF373" s="347" t="str" cm="1">
        <f t="array" ref="NF373">IF($ND373=0,"",(IFERROR( (IFERROR($ND373/FRACAS!$AY$1*60,0) - SUMPRODUCT( (FRACAS!$K$5:$K$9999=NF$2) * IFERROR(FRACAS!$AN$5:$AN$9999,0) ) ) / IFERROR($ND373/FRACAS!$AY$1*60,0), 1 )))</f>
        <v/>
      </c>
      <c r="NG373" s="347" t="str" cm="1">
        <f t="array" ref="NG373">IF($ND373=0,"",(IFERROR( (IFERROR($ND373/FRACAS!$AY$1*60,0) - SUMPRODUCT( (FRACAS!$K$5:$K$9999=NG$2) * IFERROR(FRACAS!$AN$5:$AN$9999,0) ) ) / IFERROR($ND373/FRACAS!$AY$1*60,0), 1 )))</f>
        <v/>
      </c>
      <c r="NH373" s="347" t="str" cm="1">
        <f t="array" ref="NH373">IF($ND373=0,"",(IFERROR( (IFERROR($ND373/FRACAS!$AY$1*60,0) - SUMPRODUCT( (FRACAS!$K$5:$K$9999=NH$2) * IFERROR(FRACAS!$AN$5:$AN$9999,0) ) ) / IFERROR($ND373/FRACAS!$AY$1*60,0), 1 )))</f>
        <v/>
      </c>
      <c r="NI373" s="347" t="str" cm="1">
        <f t="array" ref="NI373">IF($ND373=0,"",(IFERROR( (IFERROR($ND373/FRACAS!$AY$1*60,0) - SUMPRODUCT( (FRACAS!$K$5:$K$9999=NI$2) * IFERROR(FRACAS!$AN$5:$AN$9999,0) ) ) / IFERROR($ND373/FRACAS!$AY$1*60,0), 1 )))</f>
        <v/>
      </c>
      <c r="NJ373" s="347" t="str" cm="1">
        <f t="array" ref="NJ373">IF($ND373=0,"",(IFERROR( (IFERROR($ND373/FRACAS!$AY$1*60,0) - SUMPRODUCT( (FRACAS!$K$5:$K$9999=NJ$2) * IFERROR(FRACAS!$AN$5:$AN$9999,0) ) ) / IFERROR($ND373/FRACAS!$AY$1*60,0), 1 )))</f>
        <v/>
      </c>
      <c r="NK373" s="347" t="str" cm="1">
        <f t="array" ref="NK373">IF($ND373=0,"",(IFERROR( (IFERROR($ND373/FRACAS!$AY$1*60,0) - SUMPRODUCT( (FRACAS!$K$5:$K$9999=NK$2) * IFERROR(FRACAS!$AN$5:$AN$9999,0) ) ) / IFERROR($ND373/FRACAS!$AY$1*60,0), 1 )))</f>
        <v/>
      </c>
      <c r="NL373" s="347" t="str" cm="1">
        <f t="array" ref="NL373">IF($ND373=0,"",(IFERROR( (IFERROR($ND373/FRACAS!$AY$1*60,0) - SUMPRODUCT( (FRACAS!$K$5:$K$9999=NL$2) * IFERROR(FRACAS!$AN$5:$AN$9999,0) ) ) / IFERROR($ND373/FRACAS!$AY$1*60,0), 1 )))</f>
        <v/>
      </c>
      <c r="NM373" s="347" t="str" cm="1">
        <f t="array" ref="NM373">IF($ND373=0,"",(IFERROR( (IFERROR($ND373/FRACAS!$AY$1*60,0) - SUMPRODUCT( (FRACAS!$K$5:$K$9999=NM$2) * IFERROR(FRACAS!$AN$5:$AN$9999,0) ) ) / IFERROR($ND373/FRACAS!$AY$1*60,0), 1 )))</f>
        <v/>
      </c>
      <c r="NN373" s="347" t="str" cm="1">
        <f t="array" ref="NN373">IF($ND373=0,"",(IFERROR( (IFERROR($ND373/FRACAS!$AY$1*60,0) - SUMPRODUCT( (FRACAS!$K$5:$K$9999=NN$2) * IFERROR(FRACAS!$AN$5:$AN$9999,0) ) ) / IFERROR($ND373/FRACAS!$AY$1*60,0), 1 )))</f>
        <v/>
      </c>
      <c r="NO373" s="347" t="str" cm="1">
        <f t="array" ref="NO373">IF($ND373=0,"",(IFERROR( (IFERROR($ND373/FRACAS!$AY$1*60,0) - SUMPRODUCT( (FRACAS!$K$5:$K$9999=NO$2) * IFERROR(FRACAS!$AN$5:$AN$9999,0) ) ) / IFERROR($ND373/FRACAS!$AY$1*60,0), 1 )))</f>
        <v/>
      </c>
      <c r="NP373" s="347" t="str" cm="1">
        <f t="array" ref="NP373">IF($ND373=0,"",(IFERROR( (IFERROR($ND373/FRACAS!$AY$1*60,0) - SUMPRODUCT( (FRACAS!$K$5:$K$9999=NP$2) * IFERROR(FRACAS!$AN$5:$AN$9999,0) ) ) / IFERROR($ND373/FRACAS!$AY$1*60,0), 1 )))</f>
        <v/>
      </c>
      <c r="NQ373" s="347" t="str" cm="1">
        <f t="array" ref="NQ373">IF($ND373=0,"",(IFERROR( (IFERROR($ND373/FRACAS!$AY$1*60,0) - SUMPRODUCT( (FRACAS!$K$5:$K$9999=NQ$2) * IFERROR(FRACAS!$AN$5:$AN$9999,0) ) ) / IFERROR($ND373/FRACAS!$AY$1*60,0), 1 )))</f>
        <v/>
      </c>
      <c r="NR373" s="347" t="str" cm="1">
        <f t="array" ref="NR373">IF($ND373=0,"",(IFERROR( (IFERROR($ND373/FRACAS!$AY$1*60,0) - SUMPRODUCT( (FRACAS!$K$5:$K$9999=NR$2) * IFERROR(FRACAS!$AN$5:$AN$9999,0) ) ) / IFERROR($ND373/FRACAS!$AY$1*60,0), 1 )))</f>
        <v/>
      </c>
      <c r="NS373" s="347" t="str" cm="1">
        <f t="array" ref="NS373">IF($ND373=0,"",(IFERROR( (IFERROR($ND373/FRACAS!$AY$1*60,0) - SUMPRODUCT( (FRACAS!$K$5:$K$9999=NS$2) * IFERROR(FRACAS!$AN$5:$AN$9999,0) ) ) / IFERROR($ND373/FRACAS!$AY$1*60,0), 1 )))</f>
        <v/>
      </c>
      <c r="NT373" s="347" t="str" cm="1">
        <f t="array" ref="NT373">IF($ND373=0,"",(IFERROR( (IFERROR($ND373/FRACAS!$AY$1*60,0) - SUMPRODUCT( (FRACAS!$K$5:$K$9999=NT$2) * IFERROR(FRACAS!$AN$5:$AN$9999,0) ) ) / IFERROR($ND373/FRACAS!$AY$1*60,0), 1 )))</f>
        <v/>
      </c>
      <c r="NU373" s="347" t="str" cm="1">
        <f t="array" ref="NU373">IF($ND373=0,"",(IFERROR( (IFERROR($ND373/FRACAS!$AY$1*60,0) - SUMPRODUCT( (FRACAS!$K$5:$K$9999=NU$2) * IFERROR(FRACAS!$AN$5:$AN$9999,0) ) ) / IFERROR($ND373/FRACAS!$AY$1*60,0), 1 )))</f>
        <v/>
      </c>
      <c r="NV373" s="347" t="str" cm="1">
        <f t="array" ref="NV373">IF($ND373=0,"",(IFERROR( (IFERROR($ND373/FRACAS!$AY$1*60,0) - SUMPRODUCT( (FRACAS!$K$5:$K$9999=NV$2) * IFERROR(FRACAS!$AN$5:$AN$9999,0) ) ) / IFERROR($ND373/FRACAS!$AY$1*60,0), 1 )))</f>
        <v/>
      </c>
      <c r="NW373" s="347" t="str" cm="1">
        <f t="array" ref="NW373">IF($ND373=0,"",(IFERROR( (IFERROR($ND373/FRACAS!$AY$1*60,0) - SUMPRODUCT( (FRACAS!$K$5:$K$9999=NW$2) * IFERROR(FRACAS!$AN$5:$AN$9999,0) ) ) / IFERROR($ND373/FRACAS!$AY$1*60,0), 1 )))</f>
        <v/>
      </c>
      <c r="NX373" s="347" t="str" cm="1">
        <f t="array" ref="NX373">IF($ND373=0,"",(IFERROR( (IFERROR($ND373/FRACAS!$AY$1*60,0) - SUMPRODUCT( (FRACAS!$K$5:$K$9999=NX$2) * IFERROR(FRACAS!$AN$5:$AN$9999,0) ) ) / IFERROR($ND373/FRACAS!$AY$1*60,0), 1 )))</f>
        <v/>
      </c>
      <c r="NY373" s="347" t="str" cm="1">
        <f t="array" ref="NY373">IF($ND373=0,"",(IFERROR( (IFERROR($ND373/FRACAS!$AY$1*60,0) - SUMPRODUCT( (FRACAS!$K$5:$K$9999=NY$2) * IFERROR(FRACAS!$AN$5:$AN$9999,0) ) ) / IFERROR($ND373/FRACAS!$AY$1*60,0), 1 )))</f>
        <v/>
      </c>
      <c r="NZ373" s="347" t="str" cm="1">
        <f t="array" ref="NZ373">IF($ND373=0,"",(IFERROR( (IFERROR($ND373/FRACAS!$AY$1*60,0) - SUMPRODUCT( (FRACAS!$K$5:$K$9999=NZ$2) * IFERROR(FRACAS!$AN$5:$AN$9999,0) ) ) / IFERROR($ND373/FRACAS!$AY$1*60,0), 1 )))</f>
        <v/>
      </c>
      <c r="OA373" s="347" t="str" cm="1">
        <f t="array" ref="OA373">IF($ND373=0,"",(IFERROR( (IFERROR($ND373/FRACAS!$AY$1*60,0) - SUMPRODUCT( (FRACAS!$K$5:$K$9999=OA$2) * IFERROR(FRACAS!$AN$5:$AN$9999,0) ) ) / IFERROR($ND373/FRACAS!$AY$1*60,0), 1 )))</f>
        <v/>
      </c>
      <c r="OB373" s="347" t="str" cm="1">
        <f t="array" ref="OB373">IF($ND373=0,"",(IFERROR( (IFERROR($ND373/FRACAS!$AY$1*60,0) - SUMPRODUCT( (FRACAS!$K$5:$K$9999=OB$2) * IFERROR(FRACAS!$AN$5:$AN$9999,0) ) ) / IFERROR($ND373/FRACAS!$AY$1*60,0), 1 )))</f>
        <v/>
      </c>
      <c r="OC373" s="347" t="str" cm="1">
        <f t="array" ref="OC373">IF($ND373=0,"",(IFERROR( (IFERROR($ND373/FRACAS!$AY$1*60,0) - SUMPRODUCT( (FRACAS!$K$5:$K$9999=OC$2) * IFERROR(FRACAS!$AN$5:$AN$9999,0) ) ) / IFERROR($ND373/FRACAS!$AY$1*60,0), 1 )))</f>
        <v/>
      </c>
      <c r="OD373" s="347" t="str" cm="1">
        <f t="array" ref="OD373">IF($ND373=0,"",(IFERROR( (IFERROR($ND373/FRACAS!$AY$1*60,0) - SUMPRODUCT( (FRACAS!$K$5:$K$9999=OD$2) * IFERROR(FRACAS!$AN$5:$AN$9999,0) ) ) / IFERROR($ND373/FRACAS!$AY$1*60,0), 1 )))</f>
        <v/>
      </c>
      <c r="OE373" s="347" t="str" cm="1">
        <f t="array" ref="OE373">IF($ND373=0,"",(IFERROR( (IFERROR($ND373/FRACAS!$AY$1*60,0) - SUMPRODUCT( (FRACAS!$K$5:$K$9999=OE$2) * IFERROR(FRACAS!$AN$5:$AN$9999,0) ) ) / IFERROR($ND373/FRACAS!$AY$1*60,0), 1 )))</f>
        <v/>
      </c>
      <c r="OF373" s="347" t="str" cm="1">
        <f t="array" ref="OF373">IF($ND373=0,"",(IFERROR( (IFERROR($ND373/FRACAS!$AY$1*60,0) - SUMPRODUCT( (FRACAS!$K$5:$K$9999=OF$2) * IFERROR(FRACAS!$AN$5:$AN$9999,0) ) ) / IFERROR($ND373/FRACAS!$AY$1*60,0), 1 )))</f>
        <v/>
      </c>
      <c r="OG373" s="347" t="str" cm="1">
        <f t="array" ref="OG373">IF($ND373=0,"",(IFERROR( (IFERROR($ND373/FRACAS!$AY$1*60,0) - SUMPRODUCT( (FRACAS!$K$5:$K$9999=OG$2) * IFERROR(FRACAS!$AN$5:$AN$9999,0) ) ) / IFERROR($ND373/FRACAS!$AY$1*60,0), 1 )))</f>
        <v/>
      </c>
      <c r="OH373" s="347" t="str" cm="1">
        <f t="array" ref="OH373">IF($ND373=0,"",(IFERROR( (IFERROR($ND373/FRACAS!$AY$1*60,0) - SUMPRODUCT( (FRACAS!$K$5:$K$9999=OH$2) * IFERROR(FRACAS!$AN$5:$AN$9999,0) ) ) / IFERROR($ND373/FRACAS!$AY$1*60,0), 1 )))</f>
        <v/>
      </c>
      <c r="OI373" s="347" t="str" cm="1">
        <f t="array" ref="OI373">IF($ND373=0,"",(IFERROR( (IFERROR($ND373/FRACAS!$AY$1*60,0) - SUMPRODUCT( (FRACAS!$K$5:$K$9999=OI$2) * IFERROR(FRACAS!$AN$5:$AN$9999,0) ) ) / IFERROR($ND373/FRACAS!$AY$1*60,0), 1 )))</f>
        <v/>
      </c>
      <c r="OJ373" s="347" t="str" cm="1">
        <f t="array" ref="OJ373">IF($ND373=0,"",(IFERROR( (IFERROR($ND373/FRACAS!$AY$1*60,0) - SUMPRODUCT( (FRACAS!$K$5:$K$9999=OJ$2) * IFERROR(FRACAS!$AN$5:$AN$9999,0) ) ) / IFERROR($ND373/FRACAS!$AY$1*60,0), 1 )))</f>
        <v/>
      </c>
      <c r="OK373" s="347" t="str" cm="1">
        <f t="array" ref="OK373">IF($ND373=0,"",(IFERROR( (IFERROR($ND373/FRACAS!$AY$1*60,0) - SUMPRODUCT( (FRACAS!$K$5:$K$9999=OK$2) * IFERROR(FRACAS!$AN$5:$AN$9999,0) ) ) / IFERROR($ND373/FRACAS!$AY$1*60,0), 1 )))</f>
        <v/>
      </c>
      <c r="OL373" s="347" t="str" cm="1">
        <f t="array" ref="OL373">IF($ND373=0,"",(IFERROR( (IFERROR($ND373/FRACAS!$AY$1*60,0) - SUMPRODUCT( (FRACAS!$K$5:$K$9999=OL$2) * IFERROR(FRACAS!$AN$5:$AN$9999,0) ) ) / IFERROR($ND373/FRACAS!$AY$1*60,0), 1 )))</f>
        <v/>
      </c>
      <c r="OM373" s="347" t="str" cm="1">
        <f t="array" ref="OM373">IF($ND373=0,"",(IFERROR( (IFERROR($ND373/FRACAS!$AY$1*60,0) - SUMPRODUCT( (FRACAS!$K$5:$K$9999=OM$2) * IFERROR(FRACAS!$AN$5:$AN$9999,0) ) ) / IFERROR($ND373/FRACAS!$AY$1*60,0), 1 )))</f>
        <v/>
      </c>
      <c r="ON373" s="347" t="str" cm="1">
        <f t="array" ref="ON373">IF($ND373=0,"",(IFERROR( (IFERROR($ND373/FRACAS!$AY$1*60,0) - SUMPRODUCT( (FRACAS!$K$5:$K$9999=ON$2) * IFERROR(FRACAS!$AN$5:$AN$9999,0) ) ) / IFERROR($ND373/FRACAS!$AY$1*60,0), 1 )))</f>
        <v/>
      </c>
    </row>
    <row r="374" spans="2:404" ht="15.75" customHeight="1" thickBot="1">
      <c r="B374" s="301" t="s">
        <v>220</v>
      </c>
      <c r="C374" s="302">
        <v>47844</v>
      </c>
      <c r="D374" s="279"/>
      <c r="E374" s="279"/>
      <c r="F374" s="279"/>
      <c r="G374" s="279"/>
      <c r="H374" s="279"/>
      <c r="I374" s="279"/>
      <c r="J374" s="279"/>
      <c r="K374" s="279"/>
      <c r="L374" s="279"/>
      <c r="M374" s="280"/>
      <c r="N374" s="305"/>
      <c r="O374" s="279"/>
      <c r="P374" s="279"/>
      <c r="Q374" s="279"/>
      <c r="R374" s="279"/>
      <c r="S374" s="279"/>
      <c r="T374" s="279"/>
      <c r="U374" s="279"/>
      <c r="V374" s="279"/>
      <c r="W374" s="279"/>
      <c r="X374" s="279"/>
      <c r="Y374" s="279"/>
      <c r="Z374" s="279"/>
      <c r="AA374" s="279"/>
      <c r="AB374" s="279"/>
      <c r="AC374" s="279"/>
      <c r="AD374" s="279"/>
      <c r="AE374" s="279"/>
      <c r="AF374" s="279"/>
      <c r="AG374" s="279"/>
      <c r="AH374" s="279"/>
      <c r="AI374" s="279"/>
      <c r="AJ374" s="279"/>
      <c r="AK374" s="279"/>
      <c r="AL374" s="279"/>
      <c r="AM374" s="279"/>
      <c r="AN374" s="279"/>
      <c r="AO374" s="279"/>
      <c r="AP374" s="279"/>
      <c r="AQ374" s="279"/>
      <c r="AR374" s="279"/>
      <c r="AS374" s="279"/>
      <c r="AT374" s="279"/>
      <c r="AU374" s="279"/>
      <c r="AV374" s="279"/>
      <c r="AW374" s="279"/>
      <c r="AX374" s="279"/>
      <c r="AY374" s="279"/>
      <c r="AZ374" s="279"/>
      <c r="BA374" s="280"/>
      <c r="BB374" s="266"/>
      <c r="BD374" s="352"/>
      <c r="BE374" s="352"/>
      <c r="BF374" s="352"/>
      <c r="BG374" s="352"/>
      <c r="BH374" s="352"/>
      <c r="BI374" s="352"/>
      <c r="BJ374" s="352"/>
      <c r="BK374" s="352"/>
      <c r="BL374" s="352"/>
      <c r="BM374" s="352"/>
      <c r="BN374" s="352"/>
      <c r="BO374" s="352"/>
      <c r="BP374" s="352"/>
      <c r="BQ374" s="352"/>
      <c r="BR374" s="352"/>
      <c r="BS374" s="352"/>
      <c r="BT374" s="352"/>
      <c r="BU374" s="352"/>
      <c r="BV374" s="352"/>
      <c r="BW374" s="352"/>
      <c r="BX374" s="352"/>
      <c r="BY374" s="352"/>
      <c r="BZ374" s="352"/>
      <c r="CA374" s="352"/>
      <c r="CB374" s="352"/>
      <c r="CC374" s="352"/>
      <c r="CD374" s="352"/>
      <c r="CE374" s="352"/>
      <c r="CF374" s="352"/>
      <c r="CG374" s="352"/>
      <c r="CH374" s="352"/>
      <c r="CI374" s="352"/>
      <c r="CJ374" s="352"/>
      <c r="CK374" s="352"/>
      <c r="CL374" s="352"/>
      <c r="CM374" s="352"/>
      <c r="CN374" s="352"/>
      <c r="CO374" s="352"/>
      <c r="CP374" s="352"/>
      <c r="CQ374" s="352"/>
      <c r="CR374" s="352"/>
      <c r="CS374" s="352"/>
      <c r="CT374" s="352"/>
      <c r="CU374" s="352"/>
      <c r="CV374" s="352"/>
      <c r="CW374" s="352"/>
      <c r="CX374" s="352"/>
      <c r="CY374" s="352"/>
      <c r="CZ374" s="352"/>
      <c r="DA374" s="352"/>
      <c r="DC374" s="266">
        <f t="shared" si="29"/>
        <v>0</v>
      </c>
      <c r="DD374" s="302" t="str">
        <f t="shared" si="30"/>
        <v/>
      </c>
      <c r="DE374" s="328" t="str">
        <f>IF(D374&gt; 0,(COUNTIFS(FRACAS!$B$5:$B$9997, D$4, FRACAS!$D$5:$D$9997, "&lt;="&amp;D374)), "" )</f>
        <v/>
      </c>
      <c r="DF374" s="282" t="str">
        <f>IF(E374&gt; 0,(COUNTIFS(FRACAS!$B$5:$B$9997, E$4, FRACAS!$D$5:$D$9997, "&lt;="&amp;E374)), "" )</f>
        <v/>
      </c>
      <c r="DG374" s="282" t="str">
        <f>IF(F374&gt; 0,(COUNTIFS(FRACAS!$B$5:$B$9997, F$4, FRACAS!$D$5:$D$9997, "&lt;="&amp;F374)), "" )</f>
        <v/>
      </c>
      <c r="DH374" s="282" t="str">
        <f>IF(G374&gt; 0,(COUNTIFS(FRACAS!$B$5:$B$9997, G$4, FRACAS!$D$5:$D$9997, "&lt;="&amp;G374)), "" )</f>
        <v/>
      </c>
      <c r="DI374" s="282" t="str">
        <f>IF(H374&gt; 0,(COUNTIFS(FRACAS!$B$5:$B$9997, H$4, FRACAS!$D$5:$D$9997, "&lt;="&amp;H374)), "" )</f>
        <v/>
      </c>
      <c r="DJ374" s="282" t="str">
        <f>IF(I374&gt; 0,(COUNTIFS(FRACAS!$B$5:$B$9997, I$4, FRACAS!$D$5:$D$9997, "&lt;="&amp;I374)), "" )</f>
        <v/>
      </c>
      <c r="DK374" s="282" t="str">
        <f>IF(J374&gt; 0,(COUNTIFS(FRACAS!$B$5:$B$9997, J$4, FRACAS!$D$5:$D$9997, "&lt;="&amp;J374)), "" )</f>
        <v/>
      </c>
      <c r="DL374" s="282" t="str">
        <f>IF(K374&gt; 0,(COUNTIFS(FRACAS!$B$5:$B$9997, K$4, FRACAS!$D$5:$D$9997, "&lt;="&amp;K374)), "" )</f>
        <v/>
      </c>
      <c r="DM374" s="282" t="str">
        <f>IF(L374&gt; 0,(COUNTIFS(FRACAS!$B$5:$B$9997, L$4, FRACAS!$D$5:$D$9997, "&lt;="&amp;L374)), "" )</f>
        <v/>
      </c>
      <c r="DN374" s="282" t="str">
        <f>IF(M374&gt; 0,(COUNTIFS(FRACAS!$B$5:$B$9997, M$4, FRACAS!$D$5:$D$9997, "&lt;="&amp;M374)), "" )</f>
        <v/>
      </c>
      <c r="DO374" s="308"/>
      <c r="DP374" s="276"/>
      <c r="DQ374" s="276"/>
      <c r="DR374" s="276"/>
      <c r="DS374" s="276"/>
      <c r="DT374" s="276"/>
      <c r="DU374" s="276"/>
      <c r="DV374" s="276"/>
      <c r="DW374" s="276"/>
      <c r="DX374" s="276"/>
      <c r="DY374" s="276"/>
      <c r="DZ374" s="276"/>
      <c r="EA374" s="276"/>
      <c r="EB374" s="276"/>
      <c r="EC374" s="276"/>
      <c r="ED374" s="276"/>
      <c r="EE374" s="276"/>
      <c r="EF374" s="276"/>
      <c r="EG374" s="276"/>
      <c r="EH374" s="276"/>
      <c r="EI374" s="276"/>
      <c r="EJ374" s="276"/>
      <c r="EK374" s="276"/>
      <c r="EL374" s="276"/>
      <c r="EM374" s="276"/>
      <c r="EN374" s="276"/>
      <c r="EO374" s="276"/>
      <c r="EP374" s="276"/>
      <c r="EQ374" s="276"/>
      <c r="ER374" s="276"/>
      <c r="ES374" s="276"/>
      <c r="ET374" s="276"/>
      <c r="EU374" s="276"/>
      <c r="EV374" s="276"/>
      <c r="EW374" s="276"/>
      <c r="EX374" s="276"/>
      <c r="EY374" s="276"/>
      <c r="EZ374" s="276"/>
      <c r="FA374" s="276"/>
      <c r="FB374" s="277"/>
      <c r="JN374" s="310"/>
      <c r="JO374" s="309"/>
      <c r="JP374" s="309"/>
      <c r="JQ374" s="309"/>
      <c r="JR374" s="309"/>
      <c r="JS374" s="309"/>
      <c r="JT374" s="309"/>
      <c r="JU374" s="309"/>
      <c r="JV374" s="309"/>
      <c r="JW374" s="309"/>
      <c r="JX374" s="309"/>
      <c r="JY374" s="309"/>
      <c r="JZ374" s="309"/>
      <c r="KA374" s="309"/>
      <c r="KB374" s="309"/>
      <c r="KC374" s="309"/>
      <c r="KD374" s="309"/>
      <c r="KE374" s="309"/>
      <c r="KF374" s="309"/>
      <c r="KG374" s="309"/>
      <c r="KH374" s="309"/>
      <c r="KI374" s="309"/>
      <c r="KJ374" s="309"/>
      <c r="KK374" s="309"/>
      <c r="KL374" s="309"/>
      <c r="KM374" s="309"/>
      <c r="KN374" s="309"/>
      <c r="KO374" s="309"/>
      <c r="KP374" s="309"/>
      <c r="KQ374" s="309"/>
      <c r="KR374" s="309"/>
      <c r="KS374" s="309"/>
      <c r="KT374" s="309"/>
      <c r="KU374" s="309"/>
      <c r="KV374" s="309"/>
      <c r="KW374" s="309"/>
      <c r="KX374" s="309"/>
      <c r="KY374" s="309"/>
      <c r="KZ374" s="309"/>
      <c r="LA374" s="309"/>
      <c r="LC374" s="302" t="str">
        <f t="shared" si="32"/>
        <v/>
      </c>
      <c r="LD374" s="330"/>
      <c r="LE374" s="330"/>
      <c r="LF374" s="330"/>
      <c r="LG374" s="330"/>
      <c r="LH374" s="330"/>
      <c r="LI374" s="330"/>
      <c r="LJ374" s="330"/>
      <c r="LK374" s="330"/>
      <c r="LL374" s="330"/>
      <c r="LM374" s="330"/>
      <c r="LN374" s="314"/>
      <c r="LO374" s="312"/>
      <c r="LP374" s="312"/>
      <c r="LQ374" s="312"/>
      <c r="LR374" s="312"/>
      <c r="LS374" s="312"/>
      <c r="LT374" s="312"/>
      <c r="LU374" s="312"/>
      <c r="LV374" s="312"/>
      <c r="LW374" s="312"/>
      <c r="LX374" s="312"/>
      <c r="LY374" s="312"/>
      <c r="LZ374" s="312"/>
      <c r="MA374" s="312"/>
      <c r="MB374" s="312"/>
      <c r="MC374" s="312"/>
      <c r="MD374" s="312"/>
      <c r="ME374" s="312"/>
      <c r="MF374" s="312"/>
      <c r="MG374" s="312"/>
      <c r="MH374" s="312"/>
      <c r="MI374" s="312"/>
      <c r="MJ374" s="312"/>
      <c r="MK374" s="312"/>
      <c r="ML374" s="312"/>
      <c r="MM374" s="312"/>
      <c r="MN374" s="312"/>
      <c r="MO374" s="312"/>
      <c r="MP374" s="312"/>
      <c r="MQ374" s="312"/>
      <c r="MR374" s="312"/>
      <c r="MS374" s="312"/>
      <c r="MT374" s="312"/>
      <c r="MU374" s="312"/>
      <c r="MV374" s="312"/>
      <c r="MW374" s="312"/>
      <c r="MX374" s="312"/>
      <c r="MY374" s="312"/>
      <c r="MZ374" s="312"/>
      <c r="NA374" s="313"/>
      <c r="ND374" s="345">
        <f t="shared" si="33"/>
        <v>0</v>
      </c>
      <c r="NE374" s="346" t="str">
        <f t="shared" si="31"/>
        <v/>
      </c>
      <c r="NF374" s="347" t="str" cm="1">
        <f t="array" ref="NF374">IF($ND374=0,"",(IFERROR( (IFERROR($ND374/FRACAS!$AY$1*60,0) - SUMPRODUCT( (FRACAS!$K$5:$K$9999=NF$2) * IFERROR(FRACAS!$AN$5:$AN$9999,0) ) ) / IFERROR($ND374/FRACAS!$AY$1*60,0), 1 )))</f>
        <v/>
      </c>
      <c r="NG374" s="347" t="str" cm="1">
        <f t="array" ref="NG374">IF($ND374=0,"",(IFERROR( (IFERROR($ND374/FRACAS!$AY$1*60,0) - SUMPRODUCT( (FRACAS!$K$5:$K$9999=NG$2) * IFERROR(FRACAS!$AN$5:$AN$9999,0) ) ) / IFERROR($ND374/FRACAS!$AY$1*60,0), 1 )))</f>
        <v/>
      </c>
      <c r="NH374" s="347" t="str" cm="1">
        <f t="array" ref="NH374">IF($ND374=0,"",(IFERROR( (IFERROR($ND374/FRACAS!$AY$1*60,0) - SUMPRODUCT( (FRACAS!$K$5:$K$9999=NH$2) * IFERROR(FRACAS!$AN$5:$AN$9999,0) ) ) / IFERROR($ND374/FRACAS!$AY$1*60,0), 1 )))</f>
        <v/>
      </c>
      <c r="NI374" s="347" t="str" cm="1">
        <f t="array" ref="NI374">IF($ND374=0,"",(IFERROR( (IFERROR($ND374/FRACAS!$AY$1*60,0) - SUMPRODUCT( (FRACAS!$K$5:$K$9999=NI$2) * IFERROR(FRACAS!$AN$5:$AN$9999,0) ) ) / IFERROR($ND374/FRACAS!$AY$1*60,0), 1 )))</f>
        <v/>
      </c>
      <c r="NJ374" s="347" t="str" cm="1">
        <f t="array" ref="NJ374">IF($ND374=0,"",(IFERROR( (IFERROR($ND374/FRACAS!$AY$1*60,0) - SUMPRODUCT( (FRACAS!$K$5:$K$9999=NJ$2) * IFERROR(FRACAS!$AN$5:$AN$9999,0) ) ) / IFERROR($ND374/FRACAS!$AY$1*60,0), 1 )))</f>
        <v/>
      </c>
      <c r="NK374" s="347" t="str" cm="1">
        <f t="array" ref="NK374">IF($ND374=0,"",(IFERROR( (IFERROR($ND374/FRACAS!$AY$1*60,0) - SUMPRODUCT( (FRACAS!$K$5:$K$9999=NK$2) * IFERROR(FRACAS!$AN$5:$AN$9999,0) ) ) / IFERROR($ND374/FRACAS!$AY$1*60,0), 1 )))</f>
        <v/>
      </c>
      <c r="NL374" s="347" t="str" cm="1">
        <f t="array" ref="NL374">IF($ND374=0,"",(IFERROR( (IFERROR($ND374/FRACAS!$AY$1*60,0) - SUMPRODUCT( (FRACAS!$K$5:$K$9999=NL$2) * IFERROR(FRACAS!$AN$5:$AN$9999,0) ) ) / IFERROR($ND374/FRACAS!$AY$1*60,0), 1 )))</f>
        <v/>
      </c>
      <c r="NM374" s="347" t="str" cm="1">
        <f t="array" ref="NM374">IF($ND374=0,"",(IFERROR( (IFERROR($ND374/FRACAS!$AY$1*60,0) - SUMPRODUCT( (FRACAS!$K$5:$K$9999=NM$2) * IFERROR(FRACAS!$AN$5:$AN$9999,0) ) ) / IFERROR($ND374/FRACAS!$AY$1*60,0), 1 )))</f>
        <v/>
      </c>
      <c r="NN374" s="347" t="str" cm="1">
        <f t="array" ref="NN374">IF($ND374=0,"",(IFERROR( (IFERROR($ND374/FRACAS!$AY$1*60,0) - SUMPRODUCT( (FRACAS!$K$5:$K$9999=NN$2) * IFERROR(FRACAS!$AN$5:$AN$9999,0) ) ) / IFERROR($ND374/FRACAS!$AY$1*60,0), 1 )))</f>
        <v/>
      </c>
      <c r="NO374" s="347" t="str" cm="1">
        <f t="array" ref="NO374">IF($ND374=0,"",(IFERROR( (IFERROR($ND374/FRACAS!$AY$1*60,0) - SUMPRODUCT( (FRACAS!$K$5:$K$9999=NO$2) * IFERROR(FRACAS!$AN$5:$AN$9999,0) ) ) / IFERROR($ND374/FRACAS!$AY$1*60,0), 1 )))</f>
        <v/>
      </c>
      <c r="NP374" s="347" t="str" cm="1">
        <f t="array" ref="NP374">IF($ND374=0,"",(IFERROR( (IFERROR($ND374/FRACAS!$AY$1*60,0) - SUMPRODUCT( (FRACAS!$K$5:$K$9999=NP$2) * IFERROR(FRACAS!$AN$5:$AN$9999,0) ) ) / IFERROR($ND374/FRACAS!$AY$1*60,0), 1 )))</f>
        <v/>
      </c>
      <c r="NQ374" s="347" t="str" cm="1">
        <f t="array" ref="NQ374">IF($ND374=0,"",(IFERROR( (IFERROR($ND374/FRACAS!$AY$1*60,0) - SUMPRODUCT( (FRACAS!$K$5:$K$9999=NQ$2) * IFERROR(FRACAS!$AN$5:$AN$9999,0) ) ) / IFERROR($ND374/FRACAS!$AY$1*60,0), 1 )))</f>
        <v/>
      </c>
      <c r="NR374" s="347" t="str" cm="1">
        <f t="array" ref="NR374">IF($ND374=0,"",(IFERROR( (IFERROR($ND374/FRACAS!$AY$1*60,0) - SUMPRODUCT( (FRACAS!$K$5:$K$9999=NR$2) * IFERROR(FRACAS!$AN$5:$AN$9999,0) ) ) / IFERROR($ND374/FRACAS!$AY$1*60,0), 1 )))</f>
        <v/>
      </c>
      <c r="NS374" s="347" t="str" cm="1">
        <f t="array" ref="NS374">IF($ND374=0,"",(IFERROR( (IFERROR($ND374/FRACAS!$AY$1*60,0) - SUMPRODUCT( (FRACAS!$K$5:$K$9999=NS$2) * IFERROR(FRACAS!$AN$5:$AN$9999,0) ) ) / IFERROR($ND374/FRACAS!$AY$1*60,0), 1 )))</f>
        <v/>
      </c>
      <c r="NT374" s="347" t="str" cm="1">
        <f t="array" ref="NT374">IF($ND374=0,"",(IFERROR( (IFERROR($ND374/FRACAS!$AY$1*60,0) - SUMPRODUCT( (FRACAS!$K$5:$K$9999=NT$2) * IFERROR(FRACAS!$AN$5:$AN$9999,0) ) ) / IFERROR($ND374/FRACAS!$AY$1*60,0), 1 )))</f>
        <v/>
      </c>
      <c r="NU374" s="347" t="str" cm="1">
        <f t="array" ref="NU374">IF($ND374=0,"",(IFERROR( (IFERROR($ND374/FRACAS!$AY$1*60,0) - SUMPRODUCT( (FRACAS!$K$5:$K$9999=NU$2) * IFERROR(FRACAS!$AN$5:$AN$9999,0) ) ) / IFERROR($ND374/FRACAS!$AY$1*60,0), 1 )))</f>
        <v/>
      </c>
      <c r="NV374" s="347" t="str" cm="1">
        <f t="array" ref="NV374">IF($ND374=0,"",(IFERROR( (IFERROR($ND374/FRACAS!$AY$1*60,0) - SUMPRODUCT( (FRACAS!$K$5:$K$9999=NV$2) * IFERROR(FRACAS!$AN$5:$AN$9999,0) ) ) / IFERROR($ND374/FRACAS!$AY$1*60,0), 1 )))</f>
        <v/>
      </c>
      <c r="NW374" s="347" t="str" cm="1">
        <f t="array" ref="NW374">IF($ND374=0,"",(IFERROR( (IFERROR($ND374/FRACAS!$AY$1*60,0) - SUMPRODUCT( (FRACAS!$K$5:$K$9999=NW$2) * IFERROR(FRACAS!$AN$5:$AN$9999,0) ) ) / IFERROR($ND374/FRACAS!$AY$1*60,0), 1 )))</f>
        <v/>
      </c>
      <c r="NX374" s="347" t="str" cm="1">
        <f t="array" ref="NX374">IF($ND374=0,"",(IFERROR( (IFERROR($ND374/FRACAS!$AY$1*60,0) - SUMPRODUCT( (FRACAS!$K$5:$K$9999=NX$2) * IFERROR(FRACAS!$AN$5:$AN$9999,0) ) ) / IFERROR($ND374/FRACAS!$AY$1*60,0), 1 )))</f>
        <v/>
      </c>
      <c r="NY374" s="347" t="str" cm="1">
        <f t="array" ref="NY374">IF($ND374=0,"",(IFERROR( (IFERROR($ND374/FRACAS!$AY$1*60,0) - SUMPRODUCT( (FRACAS!$K$5:$K$9999=NY$2) * IFERROR(FRACAS!$AN$5:$AN$9999,0) ) ) / IFERROR($ND374/FRACAS!$AY$1*60,0), 1 )))</f>
        <v/>
      </c>
      <c r="NZ374" s="347" t="str" cm="1">
        <f t="array" ref="NZ374">IF($ND374=0,"",(IFERROR( (IFERROR($ND374/FRACAS!$AY$1*60,0) - SUMPRODUCT( (FRACAS!$K$5:$K$9999=NZ$2) * IFERROR(FRACAS!$AN$5:$AN$9999,0) ) ) / IFERROR($ND374/FRACAS!$AY$1*60,0), 1 )))</f>
        <v/>
      </c>
      <c r="OA374" s="347" t="str" cm="1">
        <f t="array" ref="OA374">IF($ND374=0,"",(IFERROR( (IFERROR($ND374/FRACAS!$AY$1*60,0) - SUMPRODUCT( (FRACAS!$K$5:$K$9999=OA$2) * IFERROR(FRACAS!$AN$5:$AN$9999,0) ) ) / IFERROR($ND374/FRACAS!$AY$1*60,0), 1 )))</f>
        <v/>
      </c>
      <c r="OB374" s="347" t="str" cm="1">
        <f t="array" ref="OB374">IF($ND374=0,"",(IFERROR( (IFERROR($ND374/FRACAS!$AY$1*60,0) - SUMPRODUCT( (FRACAS!$K$5:$K$9999=OB$2) * IFERROR(FRACAS!$AN$5:$AN$9999,0) ) ) / IFERROR($ND374/FRACAS!$AY$1*60,0), 1 )))</f>
        <v/>
      </c>
      <c r="OC374" s="347" t="str" cm="1">
        <f t="array" ref="OC374">IF($ND374=0,"",(IFERROR( (IFERROR($ND374/FRACAS!$AY$1*60,0) - SUMPRODUCT( (FRACAS!$K$5:$K$9999=OC$2) * IFERROR(FRACAS!$AN$5:$AN$9999,0) ) ) / IFERROR($ND374/FRACAS!$AY$1*60,0), 1 )))</f>
        <v/>
      </c>
      <c r="OD374" s="347" t="str" cm="1">
        <f t="array" ref="OD374">IF($ND374=0,"",(IFERROR( (IFERROR($ND374/FRACAS!$AY$1*60,0) - SUMPRODUCT( (FRACAS!$K$5:$K$9999=OD$2) * IFERROR(FRACAS!$AN$5:$AN$9999,0) ) ) / IFERROR($ND374/FRACAS!$AY$1*60,0), 1 )))</f>
        <v/>
      </c>
      <c r="OE374" s="347" t="str" cm="1">
        <f t="array" ref="OE374">IF($ND374=0,"",(IFERROR( (IFERROR($ND374/FRACAS!$AY$1*60,0) - SUMPRODUCT( (FRACAS!$K$5:$K$9999=OE$2) * IFERROR(FRACAS!$AN$5:$AN$9999,0) ) ) / IFERROR($ND374/FRACAS!$AY$1*60,0), 1 )))</f>
        <v/>
      </c>
      <c r="OF374" s="347" t="str" cm="1">
        <f t="array" ref="OF374">IF($ND374=0,"",(IFERROR( (IFERROR($ND374/FRACAS!$AY$1*60,0) - SUMPRODUCT( (FRACAS!$K$5:$K$9999=OF$2) * IFERROR(FRACAS!$AN$5:$AN$9999,0) ) ) / IFERROR($ND374/FRACAS!$AY$1*60,0), 1 )))</f>
        <v/>
      </c>
      <c r="OG374" s="347" t="str" cm="1">
        <f t="array" ref="OG374">IF($ND374=0,"",(IFERROR( (IFERROR($ND374/FRACAS!$AY$1*60,0) - SUMPRODUCT( (FRACAS!$K$5:$K$9999=OG$2) * IFERROR(FRACAS!$AN$5:$AN$9999,0) ) ) / IFERROR($ND374/FRACAS!$AY$1*60,0), 1 )))</f>
        <v/>
      </c>
      <c r="OH374" s="347" t="str" cm="1">
        <f t="array" ref="OH374">IF($ND374=0,"",(IFERROR( (IFERROR($ND374/FRACAS!$AY$1*60,0) - SUMPRODUCT( (FRACAS!$K$5:$K$9999=OH$2) * IFERROR(FRACAS!$AN$5:$AN$9999,0) ) ) / IFERROR($ND374/FRACAS!$AY$1*60,0), 1 )))</f>
        <v/>
      </c>
      <c r="OI374" s="347" t="str" cm="1">
        <f t="array" ref="OI374">IF($ND374=0,"",(IFERROR( (IFERROR($ND374/FRACAS!$AY$1*60,0) - SUMPRODUCT( (FRACAS!$K$5:$K$9999=OI$2) * IFERROR(FRACAS!$AN$5:$AN$9999,0) ) ) / IFERROR($ND374/FRACAS!$AY$1*60,0), 1 )))</f>
        <v/>
      </c>
      <c r="OJ374" s="347" t="str" cm="1">
        <f t="array" ref="OJ374">IF($ND374=0,"",(IFERROR( (IFERROR($ND374/FRACAS!$AY$1*60,0) - SUMPRODUCT( (FRACAS!$K$5:$K$9999=OJ$2) * IFERROR(FRACAS!$AN$5:$AN$9999,0) ) ) / IFERROR($ND374/FRACAS!$AY$1*60,0), 1 )))</f>
        <v/>
      </c>
      <c r="OK374" s="347" t="str" cm="1">
        <f t="array" ref="OK374">IF($ND374=0,"",(IFERROR( (IFERROR($ND374/FRACAS!$AY$1*60,0) - SUMPRODUCT( (FRACAS!$K$5:$K$9999=OK$2) * IFERROR(FRACAS!$AN$5:$AN$9999,0) ) ) / IFERROR($ND374/FRACAS!$AY$1*60,0), 1 )))</f>
        <v/>
      </c>
      <c r="OL374" s="347" t="str" cm="1">
        <f t="array" ref="OL374">IF($ND374=0,"",(IFERROR( (IFERROR($ND374/FRACAS!$AY$1*60,0) - SUMPRODUCT( (FRACAS!$K$5:$K$9999=OL$2) * IFERROR(FRACAS!$AN$5:$AN$9999,0) ) ) / IFERROR($ND374/FRACAS!$AY$1*60,0), 1 )))</f>
        <v/>
      </c>
      <c r="OM374" s="347" t="str" cm="1">
        <f t="array" ref="OM374">IF($ND374=0,"",(IFERROR( (IFERROR($ND374/FRACAS!$AY$1*60,0) - SUMPRODUCT( (FRACAS!$K$5:$K$9999=OM$2) * IFERROR(FRACAS!$AN$5:$AN$9999,0) ) ) / IFERROR($ND374/FRACAS!$AY$1*60,0), 1 )))</f>
        <v/>
      </c>
      <c r="ON374" s="347" t="str" cm="1">
        <f t="array" ref="ON374">IF($ND374=0,"",(IFERROR( (IFERROR($ND374/FRACAS!$AY$1*60,0) - SUMPRODUCT( (FRACAS!$K$5:$K$9999=ON$2) * IFERROR(FRACAS!$AN$5:$AN$9999,0) ) ) / IFERROR($ND374/FRACAS!$AY$1*60,0), 1 )))</f>
        <v/>
      </c>
    </row>
    <row r="375" spans="2:404" ht="15" customHeight="1">
      <c r="JN375" s="255"/>
      <c r="JO375" s="255"/>
      <c r="JP375" s="255"/>
      <c r="JQ375" s="255"/>
      <c r="JR375" s="255"/>
      <c r="JS375" s="255"/>
      <c r="JT375" s="255"/>
      <c r="JU375" s="255"/>
      <c r="JV375" s="255"/>
      <c r="JW375" s="255"/>
      <c r="JX375" s="255"/>
      <c r="JY375" s="255"/>
      <c r="JZ375" s="255"/>
      <c r="KA375" s="255"/>
      <c r="KB375" s="255"/>
      <c r="KC375" s="255"/>
      <c r="KD375" s="255"/>
      <c r="KE375" s="255"/>
      <c r="KF375" s="255"/>
      <c r="KG375" s="255"/>
      <c r="KH375" s="255"/>
      <c r="KI375" s="255"/>
      <c r="KJ375" s="255"/>
      <c r="KK375" s="255"/>
      <c r="KL375" s="255"/>
      <c r="KM375" s="255"/>
      <c r="KN375" s="255"/>
      <c r="KO375" s="255"/>
      <c r="KP375" s="255"/>
      <c r="KQ375" s="255"/>
      <c r="KR375" s="255"/>
      <c r="KS375" s="255"/>
      <c r="KT375" s="255"/>
      <c r="KU375" s="255"/>
      <c r="KV375" s="255"/>
      <c r="KW375" s="255"/>
      <c r="KX375" s="255"/>
      <c r="KY375" s="255"/>
      <c r="KZ375" s="255"/>
      <c r="LA375" s="255"/>
      <c r="LB375" s="255"/>
      <c r="LC375" s="255"/>
      <c r="LD375" s="255"/>
      <c r="LE375" s="255"/>
      <c r="LF375" s="255"/>
      <c r="LG375" s="255"/>
      <c r="LH375" s="255"/>
      <c r="LI375" s="255"/>
      <c r="LJ375" s="255"/>
      <c r="LK375" s="255"/>
      <c r="LL375" s="255"/>
      <c r="LM375" s="255"/>
      <c r="ND375" s="255"/>
      <c r="NF375" s="311"/>
      <c r="NG375" s="311"/>
      <c r="NH375" s="311"/>
      <c r="NI375" s="311"/>
      <c r="NJ375" s="311"/>
      <c r="NK375" s="311"/>
      <c r="NL375" s="311"/>
      <c r="NM375" s="311"/>
      <c r="NN375" s="311"/>
      <c r="NO375" s="311"/>
      <c r="NP375" s="311"/>
      <c r="NQ375" s="311"/>
      <c r="NR375" s="311"/>
      <c r="NS375" s="311"/>
      <c r="NT375" s="311"/>
      <c r="NU375" s="311"/>
      <c r="NV375" s="311"/>
      <c r="NW375" s="311"/>
      <c r="NX375" s="311"/>
      <c r="NY375" s="311"/>
      <c r="NZ375" s="311"/>
      <c r="OA375" s="311"/>
      <c r="OB375" s="311"/>
      <c r="OC375" s="311"/>
      <c r="OD375" s="311"/>
      <c r="OE375" s="311"/>
      <c r="OF375" s="311"/>
      <c r="OG375" s="311"/>
      <c r="OH375" s="311"/>
      <c r="OI375" s="311"/>
      <c r="OJ375" s="311"/>
      <c r="OK375" s="311"/>
      <c r="OL375" s="311"/>
      <c r="OM375" s="311"/>
      <c r="ON375" s="311"/>
    </row>
    <row r="376" spans="2:404" ht="15" customHeight="1">
      <c r="JN376" s="255"/>
      <c r="JO376" s="255"/>
      <c r="JP376" s="255"/>
      <c r="JQ376" s="255"/>
      <c r="JR376" s="255"/>
      <c r="JS376" s="255"/>
      <c r="JT376" s="255"/>
      <c r="JU376" s="255"/>
      <c r="JV376" s="255"/>
      <c r="JW376" s="255"/>
      <c r="JX376" s="255"/>
      <c r="JY376" s="255"/>
      <c r="JZ376" s="255"/>
      <c r="KA376" s="255"/>
      <c r="KB376" s="255"/>
      <c r="KC376" s="255"/>
      <c r="KD376" s="255"/>
      <c r="KE376" s="255"/>
      <c r="KF376" s="255"/>
      <c r="KG376" s="255"/>
      <c r="KH376" s="255"/>
      <c r="KI376" s="255"/>
      <c r="KJ376" s="255"/>
      <c r="KK376" s="255"/>
      <c r="KL376" s="255"/>
      <c r="KM376" s="255"/>
      <c r="KN376" s="255"/>
      <c r="KO376" s="255"/>
      <c r="KP376" s="255"/>
      <c r="KQ376" s="255"/>
      <c r="KR376" s="255"/>
      <c r="KS376" s="255"/>
      <c r="KT376" s="255"/>
      <c r="KU376" s="255"/>
      <c r="KV376" s="255"/>
      <c r="KW376" s="255"/>
      <c r="KX376" s="255"/>
      <c r="KY376" s="255"/>
      <c r="KZ376" s="255"/>
      <c r="LA376" s="255"/>
      <c r="LB376" s="255"/>
      <c r="LC376" s="255"/>
      <c r="LD376" s="255"/>
      <c r="LE376" s="255"/>
      <c r="LF376" s="255"/>
      <c r="LG376" s="255"/>
      <c r="LH376" s="255"/>
      <c r="LI376" s="255"/>
      <c r="LJ376" s="255"/>
      <c r="LK376" s="255"/>
      <c r="LL376" s="255"/>
      <c r="LM376" s="255"/>
      <c r="NF376" s="311"/>
      <c r="NG376" s="311"/>
      <c r="NH376" s="311"/>
    </row>
    <row r="377" spans="2:404" ht="15" customHeight="1">
      <c r="JN377" s="255"/>
      <c r="JO377" s="255"/>
      <c r="JP377" s="255"/>
      <c r="JQ377" s="255"/>
      <c r="JR377" s="255"/>
      <c r="JS377" s="255"/>
      <c r="JT377" s="255"/>
      <c r="JU377" s="255"/>
      <c r="JV377" s="255"/>
      <c r="JW377" s="255"/>
      <c r="JX377" s="255"/>
      <c r="JY377" s="255"/>
      <c r="JZ377" s="255"/>
      <c r="KA377" s="255"/>
      <c r="KB377" s="255"/>
      <c r="KC377" s="255"/>
      <c r="KD377" s="255"/>
      <c r="KE377" s="255"/>
      <c r="KF377" s="255"/>
      <c r="KG377" s="255"/>
      <c r="KH377" s="255"/>
      <c r="KI377" s="255"/>
      <c r="KJ377" s="255"/>
      <c r="KK377" s="255"/>
      <c r="KL377" s="255"/>
      <c r="KM377" s="255"/>
      <c r="KN377" s="255"/>
      <c r="KO377" s="255"/>
      <c r="KP377" s="255"/>
      <c r="KQ377" s="255"/>
      <c r="KR377" s="255"/>
      <c r="KS377" s="255"/>
      <c r="KT377" s="255"/>
      <c r="KU377" s="255"/>
      <c r="KV377" s="255"/>
      <c r="KW377" s="255"/>
      <c r="KX377" s="255"/>
      <c r="KY377" s="255"/>
      <c r="KZ377" s="255"/>
      <c r="LA377" s="255"/>
      <c r="LB377" s="255"/>
      <c r="LC377" s="255"/>
      <c r="LD377" s="255"/>
      <c r="LE377" s="255"/>
      <c r="LF377" s="255"/>
      <c r="LG377" s="255"/>
      <c r="LH377" s="255"/>
      <c r="LI377" s="255"/>
      <c r="LJ377" s="255"/>
      <c r="LK377" s="255"/>
      <c r="LL377" s="255"/>
      <c r="LM377" s="255"/>
      <c r="NF377" s="311"/>
      <c r="NG377" s="311"/>
      <c r="NH377" s="311"/>
    </row>
    <row r="378" spans="2:404" ht="15" customHeight="1">
      <c r="JN378" s="255"/>
      <c r="JO378" s="255"/>
      <c r="JP378" s="255"/>
      <c r="JQ378" s="255"/>
      <c r="JR378" s="255"/>
      <c r="JS378" s="255"/>
      <c r="JT378" s="255"/>
      <c r="JU378" s="255"/>
      <c r="JV378" s="255"/>
      <c r="JW378" s="255"/>
      <c r="JX378" s="255"/>
      <c r="JY378" s="255"/>
      <c r="JZ378" s="255"/>
      <c r="KA378" s="255"/>
      <c r="KB378" s="255"/>
      <c r="KC378" s="255"/>
      <c r="KD378" s="255"/>
      <c r="KE378" s="255"/>
      <c r="KF378" s="255"/>
      <c r="KG378" s="255"/>
      <c r="KH378" s="255"/>
      <c r="KI378" s="255"/>
      <c r="KJ378" s="255"/>
      <c r="KK378" s="255"/>
      <c r="KL378" s="255"/>
      <c r="KM378" s="255"/>
      <c r="KN378" s="255"/>
      <c r="KO378" s="255"/>
      <c r="KP378" s="255"/>
      <c r="KQ378" s="255"/>
      <c r="KR378" s="255"/>
      <c r="KS378" s="255"/>
      <c r="KT378" s="255"/>
      <c r="KU378" s="255"/>
      <c r="KV378" s="255"/>
      <c r="KW378" s="255"/>
      <c r="KX378" s="255"/>
      <c r="KY378" s="255"/>
      <c r="KZ378" s="255"/>
      <c r="LA378" s="255"/>
      <c r="LB378" s="255"/>
      <c r="LC378" s="255"/>
      <c r="LD378" s="255"/>
      <c r="LE378" s="255"/>
      <c r="LF378" s="255"/>
      <c r="LG378" s="255"/>
      <c r="LH378" s="255"/>
      <c r="LI378" s="255"/>
      <c r="LJ378" s="255"/>
      <c r="LK378" s="255"/>
      <c r="LL378" s="255"/>
      <c r="LM378" s="255"/>
      <c r="NF378" s="311"/>
      <c r="NG378" s="311"/>
      <c r="NH378" s="311"/>
    </row>
    <row r="379" spans="2:404" ht="15" customHeight="1">
      <c r="JN379" s="255"/>
      <c r="JO379" s="255"/>
      <c r="JP379" s="255"/>
      <c r="JQ379" s="255"/>
      <c r="JR379" s="255"/>
      <c r="JS379" s="255"/>
      <c r="JT379" s="255"/>
      <c r="JU379" s="255"/>
      <c r="JV379" s="255"/>
      <c r="JW379" s="255"/>
      <c r="JX379" s="255"/>
      <c r="JY379" s="255"/>
      <c r="JZ379" s="255"/>
      <c r="KA379" s="255"/>
      <c r="KB379" s="255"/>
      <c r="KC379" s="255"/>
      <c r="KD379" s="255"/>
      <c r="KE379" s="255"/>
      <c r="KF379" s="255"/>
      <c r="KG379" s="255"/>
      <c r="KH379" s="255"/>
      <c r="KI379" s="255"/>
      <c r="KJ379" s="255"/>
      <c r="KK379" s="255"/>
      <c r="KL379" s="255"/>
      <c r="KM379" s="255"/>
      <c r="KN379" s="255"/>
      <c r="KO379" s="255"/>
      <c r="KP379" s="255"/>
      <c r="KQ379" s="255"/>
      <c r="KR379" s="255"/>
      <c r="KS379" s="255"/>
      <c r="KT379" s="255"/>
      <c r="KU379" s="255"/>
      <c r="KV379" s="255"/>
      <c r="KW379" s="255"/>
      <c r="KX379" s="255"/>
      <c r="KY379" s="255"/>
      <c r="KZ379" s="255"/>
      <c r="LA379" s="255"/>
      <c r="LB379" s="255"/>
      <c r="LC379" s="255"/>
      <c r="LD379" s="255"/>
      <c r="LE379" s="255"/>
      <c r="LF379" s="255"/>
      <c r="LG379" s="255"/>
      <c r="LH379" s="255"/>
      <c r="LI379" s="255"/>
      <c r="LJ379" s="255"/>
      <c r="LK379" s="255"/>
      <c r="LL379" s="255"/>
      <c r="LM379" s="255"/>
      <c r="NF379" s="311"/>
      <c r="NG379" s="311"/>
      <c r="NH379" s="311"/>
    </row>
  </sheetData>
  <autoFilter ref="A4:ON4" xr:uid="{F7697B53-8FA4-459E-BBE0-4F886C72AADF}"/>
  <mergeCells count="5">
    <mergeCell ref="ND1:ON1"/>
    <mergeCell ref="D1:M1"/>
    <mergeCell ref="BD1:BM1"/>
    <mergeCell ref="DE1:DN1"/>
    <mergeCell ref="LD1:LM1"/>
  </mergeCells>
  <phoneticPr fontId="10" type="noConversion"/>
  <conditionalFormatting sqref="DE5:DN374">
    <cfRule type="colorScale" priority="3">
      <colorScale>
        <cfvo type="min"/>
        <cfvo type="percentile" val="50"/>
        <cfvo type="max"/>
        <color rgb="FF63BE7B"/>
        <color rgb="FFFFEB84"/>
        <color rgb="FFF8696B"/>
      </colorScale>
    </cfRule>
  </conditionalFormatting>
  <conditionalFormatting sqref="JN5:LB164">
    <cfRule type="colorScale" priority="151">
      <colorScale>
        <cfvo type="min"/>
        <cfvo type="percentile" val="50"/>
        <cfvo type="max"/>
        <color rgb="FFF8696B"/>
        <color rgb="FFFCFCFF"/>
        <color rgb="FF63BE7B"/>
      </colorScale>
    </cfRule>
  </conditionalFormatting>
  <conditionalFormatting sqref="LD5:LM5 LD6:NA6 LD7:LM374">
    <cfRule type="colorScale" priority="11">
      <colorScale>
        <cfvo type="num" val="1.0000000000000001E-5"/>
        <cfvo type="percentile" val="50"/>
        <cfvo type="max"/>
        <color rgb="FFF8696B"/>
        <color rgb="FFFFEB84"/>
        <color rgb="FF63BE7B"/>
      </colorScale>
    </cfRule>
  </conditionalFormatting>
  <conditionalFormatting sqref="NF5:ON374">
    <cfRule type="colorScale" priority="155">
      <colorScale>
        <cfvo type="num" val="1.0000000000000001E-5"/>
        <cfvo type="percentile" val="50"/>
        <cfvo type="max"/>
        <color rgb="FFF8696B"/>
        <color rgb="FFFFEB84"/>
        <color rgb="FF63BE7B"/>
      </colorScale>
    </cfRule>
  </conditionalFormatting>
  <pageMargins left="0.7" right="0.7" top="0.75" bottom="0.75" header="0.3" footer="0.3"/>
  <ignoredErrors>
    <ignoredError sqref="ND6:ND374" formulaRange="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0818-6AB8-4B3B-AF61-06A1FB9C5825}">
  <sheetPr>
    <tabColor rgb="FFFF7C80"/>
  </sheetPr>
  <dimension ref="A1"/>
  <sheetViews>
    <sheetView topLeftCell="A10" workbookViewId="0">
      <selection activeCell="Q35" sqref="Q35"/>
    </sheetView>
  </sheetViews>
  <sheetFormatPr defaultRowHeight="14.4"/>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7B1CD-50F9-46CD-ACF6-3618942B09D3}">
  <sheetPr codeName="Sayfa3">
    <tabColor rgb="FFFFFF00"/>
  </sheetPr>
  <dimension ref="A1:AV221"/>
  <sheetViews>
    <sheetView topLeftCell="A55" zoomScaleNormal="100" workbookViewId="0">
      <selection activeCell="G233" sqref="G233"/>
    </sheetView>
  </sheetViews>
  <sheetFormatPr defaultColWidth="9.109375" defaultRowHeight="14.4"/>
  <cols>
    <col min="1" max="1" width="3.6640625" style="2" customWidth="1"/>
    <col min="2" max="2" width="20.6640625" style="2" customWidth="1"/>
    <col min="3" max="3" width="22.33203125" style="2" customWidth="1"/>
    <col min="4" max="7" width="9.109375" style="2"/>
    <col min="8" max="8" width="8.88671875" style="2" customWidth="1"/>
    <col min="9" max="13" width="9.109375" style="2"/>
    <col min="14" max="15" width="25.6640625" style="2" customWidth="1"/>
    <col min="16" max="16" width="10.109375" style="2" bestFit="1" customWidth="1"/>
    <col min="17" max="17" width="5.5546875" style="2" bestFit="1" customWidth="1"/>
    <col min="18" max="18" width="7.44140625" style="2" bestFit="1" customWidth="1"/>
    <col min="19" max="16384" width="9.109375" style="2"/>
  </cols>
  <sheetData>
    <row r="1" spans="1:48" ht="15" thickBot="1"/>
    <row r="2" spans="1:48" ht="26.4">
      <c r="A2" s="10"/>
      <c r="B2" s="19"/>
      <c r="C2" s="459" t="s">
        <v>269</v>
      </c>
      <c r="D2" s="459"/>
      <c r="E2" s="459"/>
      <c r="F2" s="459"/>
      <c r="G2" s="18" t="s">
        <v>270</v>
      </c>
      <c r="H2" s="17" t="s">
        <v>271</v>
      </c>
      <c r="I2" s="6"/>
      <c r="J2" s="5"/>
      <c r="K2" s="4"/>
    </row>
    <row r="3" spans="1:48" ht="16.8">
      <c r="A3" s="10"/>
      <c r="B3" s="15"/>
      <c r="C3" s="460"/>
      <c r="D3" s="460"/>
      <c r="E3" s="460"/>
      <c r="F3" s="460"/>
      <c r="G3" s="14" t="s">
        <v>272</v>
      </c>
      <c r="H3" s="16">
        <f>'[8]Kapak (Cover)'!K3</f>
        <v>0</v>
      </c>
      <c r="I3" s="6"/>
      <c r="J3" s="12"/>
      <c r="K3" s="11"/>
    </row>
    <row r="4" spans="1:48" ht="16.2">
      <c r="A4" s="10"/>
      <c r="B4" s="15"/>
      <c r="C4" s="460"/>
      <c r="D4" s="460"/>
      <c r="E4" s="460"/>
      <c r="F4" s="460"/>
      <c r="G4" s="14" t="s">
        <v>273</v>
      </c>
      <c r="H4" s="13">
        <f>'[8]Kapak (Cover)'!K4</f>
        <v>0</v>
      </c>
      <c r="I4" s="6"/>
      <c r="J4" s="12"/>
      <c r="K4" s="11"/>
    </row>
    <row r="5" spans="1:48" ht="17.399999999999999" thickBot="1">
      <c r="A5" s="10"/>
      <c r="B5" s="9"/>
      <c r="C5" s="461"/>
      <c r="D5" s="461"/>
      <c r="E5" s="461"/>
      <c r="F5" s="461"/>
      <c r="G5" s="8" t="s">
        <v>274</v>
      </c>
      <c r="H5" s="7" t="s">
        <v>275</v>
      </c>
      <c r="I5" s="6"/>
      <c r="J5" s="5"/>
      <c r="K5" s="4"/>
      <c r="AL5" s="2">
        <f t="shared" ref="AL5:AL68" si="0">IF(AND(N5&lt;&gt;"D:Arıza Değil",AG5="Bu Arıza Aracın Servise Verilmesine Engel Değil"),IF(Y5-F5&gt;0,(AA5-X5)*24,IF(OR(AND(G5&gt;AR$1,G5&lt;AS$1),AND(G5&gt;AT$1,G5&lt;AU$1)),(AK5-X5)*24,0))*60,AM5)</f>
        <v>0</v>
      </c>
      <c r="AM5" s="2">
        <f t="shared" ref="AM5:AM68" si="1">IF(N5&lt;&gt;"D:Arıza Değil",AB5*60,0)</f>
        <v>0</v>
      </c>
      <c r="AV5" s="2">
        <v>0</v>
      </c>
    </row>
    <row r="6" spans="1:48" ht="15" thickBot="1">
      <c r="AL6" s="2">
        <f t="shared" si="0"/>
        <v>0</v>
      </c>
      <c r="AM6" s="2">
        <f t="shared" si="1"/>
        <v>0</v>
      </c>
    </row>
    <row r="7" spans="1:48">
      <c r="B7" s="475" t="s">
        <v>276</v>
      </c>
      <c r="C7" s="476"/>
      <c r="D7" s="476"/>
      <c r="E7" s="476"/>
      <c r="F7" s="476"/>
      <c r="G7" s="476"/>
      <c r="H7" s="476"/>
      <c r="I7" s="476"/>
      <c r="J7" s="476"/>
      <c r="K7" s="476"/>
      <c r="L7" s="476"/>
      <c r="M7" s="476"/>
      <c r="N7" s="476"/>
      <c r="O7" s="477"/>
      <c r="AL7" s="2">
        <f t="shared" si="0"/>
        <v>0</v>
      </c>
      <c r="AM7" s="2">
        <f t="shared" si="1"/>
        <v>0</v>
      </c>
    </row>
    <row r="8" spans="1:48">
      <c r="B8" s="478"/>
      <c r="C8" s="479"/>
      <c r="D8" s="479"/>
      <c r="E8" s="479"/>
      <c r="F8" s="479"/>
      <c r="G8" s="479"/>
      <c r="H8" s="479"/>
      <c r="I8" s="479"/>
      <c r="J8" s="479"/>
      <c r="K8" s="479"/>
      <c r="L8" s="479"/>
      <c r="M8" s="479"/>
      <c r="N8" s="479"/>
      <c r="O8" s="480"/>
      <c r="AL8" s="2">
        <f t="shared" si="0"/>
        <v>0</v>
      </c>
      <c r="AM8" s="2">
        <f t="shared" si="1"/>
        <v>0</v>
      </c>
    </row>
    <row r="9" spans="1:48">
      <c r="B9" s="481" t="s">
        <v>277</v>
      </c>
      <c r="C9" s="482"/>
      <c r="D9" s="482"/>
      <c r="E9" s="482"/>
      <c r="F9" s="482"/>
      <c r="G9" s="482"/>
      <c r="H9" s="482"/>
      <c r="I9" s="482"/>
      <c r="J9" s="482"/>
      <c r="K9" s="482"/>
      <c r="L9" s="482"/>
      <c r="M9" s="482"/>
      <c r="N9" s="482"/>
      <c r="O9" s="483"/>
      <c r="AL9" s="2">
        <f t="shared" si="0"/>
        <v>0</v>
      </c>
      <c r="AM9" s="2">
        <f t="shared" si="1"/>
        <v>0</v>
      </c>
    </row>
    <row r="10" spans="1:48" ht="15" thickBot="1">
      <c r="B10" s="484"/>
      <c r="C10" s="485"/>
      <c r="D10" s="485"/>
      <c r="E10" s="485"/>
      <c r="F10" s="485"/>
      <c r="G10" s="485"/>
      <c r="H10" s="485"/>
      <c r="I10" s="485"/>
      <c r="J10" s="485"/>
      <c r="K10" s="485"/>
      <c r="L10" s="485"/>
      <c r="M10" s="485"/>
      <c r="N10" s="485"/>
      <c r="O10" s="486"/>
      <c r="AL10" s="2">
        <f t="shared" si="0"/>
        <v>0</v>
      </c>
      <c r="AM10" s="2">
        <f t="shared" si="1"/>
        <v>0</v>
      </c>
    </row>
    <row r="11" spans="1:48" ht="15" thickBot="1">
      <c r="B11" s="3"/>
      <c r="C11" s="3"/>
      <c r="D11" s="3"/>
      <c r="E11" s="3"/>
      <c r="F11" s="3"/>
      <c r="G11" s="3"/>
      <c r="H11" s="3"/>
      <c r="I11" s="3"/>
      <c r="J11" s="3"/>
      <c r="K11" s="3"/>
      <c r="L11" s="3"/>
      <c r="M11" s="3"/>
      <c r="N11" s="3"/>
      <c r="O11" s="3"/>
      <c r="AL11" s="2">
        <f t="shared" si="0"/>
        <v>0</v>
      </c>
      <c r="AM11" s="2">
        <f t="shared" si="1"/>
        <v>0</v>
      </c>
    </row>
    <row r="12" spans="1:48">
      <c r="B12" s="475" t="s">
        <v>278</v>
      </c>
      <c r="C12" s="476"/>
      <c r="D12" s="476"/>
      <c r="E12" s="476"/>
      <c r="F12" s="476"/>
      <c r="G12" s="476"/>
      <c r="H12" s="476"/>
      <c r="I12" s="476"/>
      <c r="J12" s="476"/>
      <c r="K12" s="476"/>
      <c r="L12" s="476"/>
      <c r="M12" s="476"/>
      <c r="N12" s="476"/>
      <c r="O12" s="477"/>
      <c r="AL12" s="2">
        <f t="shared" si="0"/>
        <v>0</v>
      </c>
      <c r="AM12" s="2">
        <f t="shared" si="1"/>
        <v>0</v>
      </c>
    </row>
    <row r="13" spans="1:48">
      <c r="B13" s="478"/>
      <c r="C13" s="479"/>
      <c r="D13" s="479"/>
      <c r="E13" s="479"/>
      <c r="F13" s="479"/>
      <c r="G13" s="479"/>
      <c r="H13" s="479"/>
      <c r="I13" s="479"/>
      <c r="J13" s="479"/>
      <c r="K13" s="479"/>
      <c r="L13" s="479"/>
      <c r="M13" s="479"/>
      <c r="N13" s="479"/>
      <c r="O13" s="480"/>
      <c r="AL13" s="2">
        <f t="shared" si="0"/>
        <v>0</v>
      </c>
      <c r="AM13" s="2">
        <f t="shared" si="1"/>
        <v>0</v>
      </c>
    </row>
    <row r="14" spans="1:48">
      <c r="B14" s="481" t="s">
        <v>279</v>
      </c>
      <c r="C14" s="482"/>
      <c r="D14" s="482"/>
      <c r="E14" s="482"/>
      <c r="F14" s="482"/>
      <c r="G14" s="482"/>
      <c r="H14" s="482"/>
      <c r="I14" s="482"/>
      <c r="J14" s="482"/>
      <c r="K14" s="482"/>
      <c r="L14" s="482"/>
      <c r="M14" s="482"/>
      <c r="N14" s="482"/>
      <c r="O14" s="483"/>
      <c r="AL14" s="2">
        <f t="shared" si="0"/>
        <v>0</v>
      </c>
      <c r="AM14" s="2">
        <f t="shared" si="1"/>
        <v>0</v>
      </c>
    </row>
    <row r="15" spans="1:48" ht="15" thickBot="1">
      <c r="B15" s="484"/>
      <c r="C15" s="485"/>
      <c r="D15" s="485"/>
      <c r="E15" s="485"/>
      <c r="F15" s="485"/>
      <c r="G15" s="485"/>
      <c r="H15" s="485"/>
      <c r="I15" s="485"/>
      <c r="J15" s="485"/>
      <c r="K15" s="485"/>
      <c r="L15" s="485"/>
      <c r="M15" s="485"/>
      <c r="N15" s="485"/>
      <c r="O15" s="486"/>
      <c r="AL15" s="2">
        <f t="shared" si="0"/>
        <v>0</v>
      </c>
      <c r="AM15" s="2">
        <f t="shared" si="1"/>
        <v>0</v>
      </c>
    </row>
    <row r="16" spans="1:48" ht="15" thickBot="1">
      <c r="B16" s="3"/>
      <c r="C16" s="3"/>
      <c r="D16" s="3"/>
      <c r="E16" s="3"/>
      <c r="F16" s="3"/>
      <c r="G16" s="3"/>
      <c r="H16" s="3"/>
      <c r="I16" s="3"/>
      <c r="J16" s="3"/>
      <c r="K16" s="3"/>
      <c r="L16" s="3"/>
      <c r="M16" s="3"/>
      <c r="N16" s="3"/>
      <c r="O16" s="3"/>
      <c r="AL16" s="2">
        <f t="shared" si="0"/>
        <v>0</v>
      </c>
      <c r="AM16" s="2">
        <f t="shared" si="1"/>
        <v>0</v>
      </c>
    </row>
    <row r="17" spans="2:39" ht="15" thickBot="1">
      <c r="B17" s="544" t="s">
        <v>280</v>
      </c>
      <c r="C17" s="545"/>
      <c r="D17" s="545"/>
      <c r="E17" s="545"/>
      <c r="F17" s="545"/>
      <c r="G17" s="545"/>
      <c r="H17" s="545"/>
      <c r="I17" s="545"/>
      <c r="J17" s="545"/>
      <c r="K17" s="545"/>
      <c r="L17" s="545"/>
      <c r="M17" s="545"/>
      <c r="N17" s="545"/>
      <c r="O17" s="546"/>
      <c r="AL17" s="2">
        <f t="shared" si="0"/>
        <v>0</v>
      </c>
      <c r="AM17" s="2">
        <f t="shared" si="1"/>
        <v>0</v>
      </c>
    </row>
    <row r="18" spans="2:39" ht="15" thickBot="1">
      <c r="B18" s="472" t="s">
        <v>281</v>
      </c>
      <c r="C18" s="473"/>
      <c r="D18" s="552" t="s">
        <v>282</v>
      </c>
      <c r="E18" s="552"/>
      <c r="F18" s="552"/>
      <c r="G18" s="552"/>
      <c r="H18" s="552"/>
      <c r="I18" s="552"/>
      <c r="J18" s="552"/>
      <c r="K18" s="552"/>
      <c r="L18" s="552"/>
      <c r="M18" s="552"/>
      <c r="N18" s="472" t="s">
        <v>283</v>
      </c>
      <c r="O18" s="473"/>
      <c r="AL18" s="2">
        <f t="shared" si="0"/>
        <v>0</v>
      </c>
      <c r="AM18" s="2">
        <f t="shared" si="1"/>
        <v>0</v>
      </c>
    </row>
    <row r="19" spans="2:39">
      <c r="B19" s="462" t="s">
        <v>19</v>
      </c>
      <c r="C19" s="463"/>
      <c r="D19" s="464" t="s">
        <v>284</v>
      </c>
      <c r="E19" s="464"/>
      <c r="F19" s="464"/>
      <c r="G19" s="464"/>
      <c r="H19" s="464"/>
      <c r="I19" s="464"/>
      <c r="J19" s="464"/>
      <c r="K19" s="464"/>
      <c r="L19" s="464"/>
      <c r="M19" s="464"/>
      <c r="N19" s="465" t="s">
        <v>285</v>
      </c>
      <c r="O19" s="466"/>
      <c r="AL19" s="2">
        <f t="shared" si="0"/>
        <v>0</v>
      </c>
      <c r="AM19" s="2">
        <f t="shared" si="1"/>
        <v>0</v>
      </c>
    </row>
    <row r="20" spans="2:39">
      <c r="B20" s="469" t="s">
        <v>19</v>
      </c>
      <c r="C20" s="470"/>
      <c r="D20" s="471" t="s">
        <v>286</v>
      </c>
      <c r="E20" s="471"/>
      <c r="F20" s="471"/>
      <c r="G20" s="471"/>
      <c r="H20" s="471"/>
      <c r="I20" s="471"/>
      <c r="J20" s="471"/>
      <c r="K20" s="471"/>
      <c r="L20" s="471"/>
      <c r="M20" s="471"/>
      <c r="N20" s="467"/>
      <c r="O20" s="468"/>
      <c r="AL20" s="2">
        <f t="shared" si="0"/>
        <v>0</v>
      </c>
      <c r="AM20" s="2">
        <f t="shared" si="1"/>
        <v>0</v>
      </c>
    </row>
    <row r="21" spans="2:39">
      <c r="B21" s="550" t="s">
        <v>287</v>
      </c>
      <c r="C21" s="551"/>
      <c r="D21" s="487" t="s">
        <v>288</v>
      </c>
      <c r="E21" s="487"/>
      <c r="F21" s="487"/>
      <c r="G21" s="487"/>
      <c r="H21" s="487"/>
      <c r="I21" s="487"/>
      <c r="J21" s="487"/>
      <c r="K21" s="487"/>
      <c r="L21" s="487"/>
      <c r="M21" s="487"/>
      <c r="N21" s="518">
        <v>2022</v>
      </c>
      <c r="O21" s="489"/>
      <c r="AL21" s="2">
        <f t="shared" si="0"/>
        <v>0</v>
      </c>
      <c r="AM21" s="2">
        <f t="shared" si="1"/>
        <v>0</v>
      </c>
    </row>
    <row r="22" spans="2:39">
      <c r="B22" s="502" t="s">
        <v>289</v>
      </c>
      <c r="C22" s="493"/>
      <c r="D22" s="495" t="s">
        <v>290</v>
      </c>
      <c r="E22" s="495"/>
      <c r="F22" s="495"/>
      <c r="G22" s="495"/>
      <c r="H22" s="495"/>
      <c r="I22" s="495"/>
      <c r="J22" s="495"/>
      <c r="K22" s="495"/>
      <c r="L22" s="495"/>
      <c r="M22" s="495"/>
      <c r="N22" s="490"/>
      <c r="O22" s="491"/>
      <c r="AL22" s="2">
        <f t="shared" si="0"/>
        <v>0</v>
      </c>
      <c r="AM22" s="2">
        <f t="shared" si="1"/>
        <v>0</v>
      </c>
    </row>
    <row r="23" spans="2:39" ht="15" customHeight="1">
      <c r="B23" s="496" t="s">
        <v>291</v>
      </c>
      <c r="C23" s="497"/>
      <c r="D23" s="487" t="s">
        <v>292</v>
      </c>
      <c r="E23" s="487"/>
      <c r="F23" s="487"/>
      <c r="G23" s="487"/>
      <c r="H23" s="487"/>
      <c r="I23" s="487"/>
      <c r="J23" s="487"/>
      <c r="K23" s="487"/>
      <c r="L23" s="487"/>
      <c r="M23" s="487"/>
      <c r="N23" s="518">
        <v>7</v>
      </c>
      <c r="O23" s="489"/>
      <c r="AL23" s="2">
        <f t="shared" si="0"/>
        <v>0</v>
      </c>
      <c r="AM23" s="2">
        <f t="shared" si="1"/>
        <v>0</v>
      </c>
    </row>
    <row r="24" spans="2:39" ht="15" customHeight="1">
      <c r="B24" s="502" t="s">
        <v>293</v>
      </c>
      <c r="C24" s="493"/>
      <c r="D24" s="495" t="s">
        <v>294</v>
      </c>
      <c r="E24" s="495"/>
      <c r="F24" s="495"/>
      <c r="G24" s="495"/>
      <c r="H24" s="495"/>
      <c r="I24" s="495"/>
      <c r="J24" s="495"/>
      <c r="K24" s="495"/>
      <c r="L24" s="495"/>
      <c r="M24" s="495"/>
      <c r="N24" s="490"/>
      <c r="O24" s="491"/>
      <c r="AL24" s="2">
        <f t="shared" si="0"/>
        <v>0</v>
      </c>
      <c r="AM24" s="2">
        <f t="shared" si="1"/>
        <v>0</v>
      </c>
    </row>
    <row r="25" spans="2:39">
      <c r="B25" s="496" t="s">
        <v>295</v>
      </c>
      <c r="C25" s="497"/>
      <c r="D25" s="487" t="s">
        <v>296</v>
      </c>
      <c r="E25" s="487"/>
      <c r="F25" s="487"/>
      <c r="G25" s="487"/>
      <c r="H25" s="487"/>
      <c r="I25" s="487"/>
      <c r="J25" s="487"/>
      <c r="K25" s="487"/>
      <c r="L25" s="487"/>
      <c r="M25" s="487"/>
      <c r="N25" s="503">
        <v>44768</v>
      </c>
      <c r="O25" s="547"/>
      <c r="AL25" s="2">
        <f t="shared" si="0"/>
        <v>0</v>
      </c>
      <c r="AM25" s="2">
        <f t="shared" si="1"/>
        <v>0</v>
      </c>
    </row>
    <row r="26" spans="2:39">
      <c r="B26" s="502" t="s">
        <v>297</v>
      </c>
      <c r="C26" s="493"/>
      <c r="D26" s="495" t="s">
        <v>298</v>
      </c>
      <c r="E26" s="495"/>
      <c r="F26" s="495"/>
      <c r="G26" s="495"/>
      <c r="H26" s="495"/>
      <c r="I26" s="495"/>
      <c r="J26" s="495"/>
      <c r="K26" s="495"/>
      <c r="L26" s="495"/>
      <c r="M26" s="495"/>
      <c r="N26" s="548"/>
      <c r="O26" s="549"/>
      <c r="AL26" s="2">
        <f t="shared" si="0"/>
        <v>0</v>
      </c>
      <c r="AM26" s="2">
        <f t="shared" si="1"/>
        <v>0</v>
      </c>
    </row>
    <row r="27" spans="2:39">
      <c r="B27" s="496" t="s">
        <v>299</v>
      </c>
      <c r="C27" s="497"/>
      <c r="D27" s="487" t="s">
        <v>300</v>
      </c>
      <c r="E27" s="487"/>
      <c r="F27" s="487"/>
      <c r="G27" s="487"/>
      <c r="H27" s="487"/>
      <c r="I27" s="487"/>
      <c r="J27" s="487"/>
      <c r="K27" s="487"/>
      <c r="L27" s="487"/>
      <c r="M27" s="487"/>
      <c r="N27" s="521">
        <v>0.65416666666666667</v>
      </c>
      <c r="O27" s="489"/>
      <c r="AL27" s="2">
        <f t="shared" si="0"/>
        <v>0</v>
      </c>
      <c r="AM27" s="2">
        <f t="shared" si="1"/>
        <v>0</v>
      </c>
    </row>
    <row r="28" spans="2:39">
      <c r="B28" s="502" t="s">
        <v>301</v>
      </c>
      <c r="C28" s="493"/>
      <c r="D28" s="495" t="s">
        <v>302</v>
      </c>
      <c r="E28" s="495"/>
      <c r="F28" s="495"/>
      <c r="G28" s="495"/>
      <c r="H28" s="495"/>
      <c r="I28" s="495"/>
      <c r="J28" s="495"/>
      <c r="K28" s="495"/>
      <c r="L28" s="495"/>
      <c r="M28" s="495"/>
      <c r="N28" s="490"/>
      <c r="O28" s="491"/>
      <c r="AL28" s="2">
        <f t="shared" si="0"/>
        <v>0</v>
      </c>
      <c r="AM28" s="2">
        <f t="shared" si="1"/>
        <v>0</v>
      </c>
    </row>
    <row r="29" spans="2:39">
      <c r="B29" s="496" t="s">
        <v>303</v>
      </c>
      <c r="C29" s="497"/>
      <c r="D29" s="487" t="s">
        <v>304</v>
      </c>
      <c r="E29" s="487"/>
      <c r="F29" s="487"/>
      <c r="G29" s="487"/>
      <c r="H29" s="487"/>
      <c r="I29" s="487"/>
      <c r="J29" s="487"/>
      <c r="K29" s="487"/>
      <c r="L29" s="487"/>
      <c r="M29" s="487"/>
      <c r="N29" s="503" t="s">
        <v>305</v>
      </c>
      <c r="O29" s="489"/>
      <c r="AL29" s="2">
        <f t="shared" si="0"/>
        <v>0</v>
      </c>
      <c r="AM29" s="2">
        <f t="shared" si="1"/>
        <v>0</v>
      </c>
    </row>
    <row r="30" spans="2:39">
      <c r="B30" s="502" t="s">
        <v>306</v>
      </c>
      <c r="C30" s="493"/>
      <c r="D30" s="495" t="s">
        <v>307</v>
      </c>
      <c r="E30" s="495"/>
      <c r="F30" s="495"/>
      <c r="G30" s="495"/>
      <c r="H30" s="495"/>
      <c r="I30" s="495"/>
      <c r="J30" s="495"/>
      <c r="K30" s="495"/>
      <c r="L30" s="495"/>
      <c r="M30" s="495"/>
      <c r="N30" s="490"/>
      <c r="O30" s="491"/>
      <c r="AL30" s="2">
        <f t="shared" si="0"/>
        <v>0</v>
      </c>
      <c r="AM30" s="2">
        <f t="shared" si="1"/>
        <v>0</v>
      </c>
    </row>
    <row r="31" spans="2:39">
      <c r="B31" s="496" t="s">
        <v>308</v>
      </c>
      <c r="C31" s="497"/>
      <c r="D31" s="487" t="s">
        <v>309</v>
      </c>
      <c r="E31" s="487"/>
      <c r="F31" s="487"/>
      <c r="G31" s="487"/>
      <c r="H31" s="487"/>
      <c r="I31" s="487"/>
      <c r="J31" s="487"/>
      <c r="K31" s="487"/>
      <c r="L31" s="487"/>
      <c r="M31" s="487"/>
      <c r="N31" s="503" t="s">
        <v>310</v>
      </c>
      <c r="O31" s="489"/>
      <c r="AL31" s="2">
        <f t="shared" si="0"/>
        <v>0</v>
      </c>
      <c r="AM31" s="2">
        <f t="shared" si="1"/>
        <v>0</v>
      </c>
    </row>
    <row r="32" spans="2:39">
      <c r="B32" s="502" t="s">
        <v>311</v>
      </c>
      <c r="C32" s="493"/>
      <c r="D32" s="495" t="s">
        <v>312</v>
      </c>
      <c r="E32" s="495"/>
      <c r="F32" s="495"/>
      <c r="G32" s="495"/>
      <c r="H32" s="495"/>
      <c r="I32" s="495"/>
      <c r="J32" s="495"/>
      <c r="K32" s="495"/>
      <c r="L32" s="495"/>
      <c r="M32" s="495"/>
      <c r="N32" s="490"/>
      <c r="O32" s="491"/>
      <c r="AL32" s="2">
        <f t="shared" si="0"/>
        <v>0</v>
      </c>
      <c r="AM32" s="2">
        <f t="shared" si="1"/>
        <v>0</v>
      </c>
    </row>
    <row r="33" spans="2:39">
      <c r="B33" s="496" t="s">
        <v>313</v>
      </c>
      <c r="C33" s="497"/>
      <c r="D33" s="487" t="s">
        <v>314</v>
      </c>
      <c r="E33" s="487"/>
      <c r="F33" s="487"/>
      <c r="G33" s="487"/>
      <c r="H33" s="487"/>
      <c r="I33" s="487"/>
      <c r="J33" s="487"/>
      <c r="K33" s="487"/>
      <c r="L33" s="487"/>
      <c r="M33" s="487"/>
      <c r="N33" s="503" t="s">
        <v>61</v>
      </c>
      <c r="O33" s="489"/>
      <c r="AL33" s="2">
        <f t="shared" si="0"/>
        <v>0</v>
      </c>
      <c r="AM33" s="2">
        <f t="shared" si="1"/>
        <v>0</v>
      </c>
    </row>
    <row r="34" spans="2:39">
      <c r="B34" s="502" t="s">
        <v>315</v>
      </c>
      <c r="C34" s="493"/>
      <c r="D34" s="495" t="s">
        <v>316</v>
      </c>
      <c r="E34" s="495"/>
      <c r="F34" s="495"/>
      <c r="G34" s="495"/>
      <c r="H34" s="495"/>
      <c r="I34" s="495"/>
      <c r="J34" s="495"/>
      <c r="K34" s="495"/>
      <c r="L34" s="495"/>
      <c r="M34" s="495"/>
      <c r="N34" s="490"/>
      <c r="O34" s="491"/>
      <c r="AL34" s="2">
        <f t="shared" si="0"/>
        <v>0</v>
      </c>
      <c r="AM34" s="2">
        <f t="shared" si="1"/>
        <v>0</v>
      </c>
    </row>
    <row r="35" spans="2:39">
      <c r="B35" s="496" t="s">
        <v>317</v>
      </c>
      <c r="C35" s="497"/>
      <c r="D35" s="487" t="s">
        <v>318</v>
      </c>
      <c r="E35" s="487"/>
      <c r="F35" s="487"/>
      <c r="G35" s="487"/>
      <c r="H35" s="487"/>
      <c r="I35" s="487"/>
      <c r="J35" s="487"/>
      <c r="K35" s="487"/>
      <c r="L35" s="487"/>
      <c r="M35" s="487"/>
      <c r="N35" s="503" t="s">
        <v>66</v>
      </c>
      <c r="O35" s="489"/>
      <c r="AL35" s="2">
        <f t="shared" si="0"/>
        <v>0</v>
      </c>
      <c r="AM35" s="2">
        <f t="shared" si="1"/>
        <v>0</v>
      </c>
    </row>
    <row r="36" spans="2:39">
      <c r="B36" s="502" t="s">
        <v>319</v>
      </c>
      <c r="C36" s="493"/>
      <c r="D36" s="495" t="s">
        <v>320</v>
      </c>
      <c r="E36" s="495"/>
      <c r="F36" s="495"/>
      <c r="G36" s="495"/>
      <c r="H36" s="495"/>
      <c r="I36" s="495"/>
      <c r="J36" s="495"/>
      <c r="K36" s="495"/>
      <c r="L36" s="495"/>
      <c r="M36" s="495"/>
      <c r="N36" s="490"/>
      <c r="O36" s="491"/>
      <c r="AL36" s="2">
        <f t="shared" si="0"/>
        <v>0</v>
      </c>
      <c r="AM36" s="2">
        <f t="shared" si="1"/>
        <v>0</v>
      </c>
    </row>
    <row r="37" spans="2:39">
      <c r="B37" s="496" t="s">
        <v>321</v>
      </c>
      <c r="C37" s="497"/>
      <c r="D37" s="487" t="s">
        <v>322</v>
      </c>
      <c r="E37" s="487"/>
      <c r="F37" s="487"/>
      <c r="G37" s="487"/>
      <c r="H37" s="487"/>
      <c r="I37" s="487"/>
      <c r="J37" s="487"/>
      <c r="K37" s="487"/>
      <c r="L37" s="487"/>
      <c r="M37" s="487"/>
      <c r="N37" s="522" t="s">
        <v>323</v>
      </c>
      <c r="O37" s="523"/>
      <c r="AL37" s="2">
        <f t="shared" si="0"/>
        <v>0</v>
      </c>
      <c r="AM37" s="2">
        <f t="shared" si="1"/>
        <v>0</v>
      </c>
    </row>
    <row r="38" spans="2:39">
      <c r="B38" s="502" t="s">
        <v>324</v>
      </c>
      <c r="C38" s="493"/>
      <c r="D38" s="495" t="s">
        <v>325</v>
      </c>
      <c r="E38" s="495"/>
      <c r="F38" s="495"/>
      <c r="G38" s="495"/>
      <c r="H38" s="495"/>
      <c r="I38" s="495"/>
      <c r="J38" s="495"/>
      <c r="K38" s="495"/>
      <c r="L38" s="495"/>
      <c r="M38" s="495"/>
      <c r="N38" s="524"/>
      <c r="O38" s="525"/>
      <c r="AL38" s="2">
        <f t="shared" si="0"/>
        <v>0</v>
      </c>
      <c r="AM38" s="2">
        <f t="shared" si="1"/>
        <v>0</v>
      </c>
    </row>
    <row r="39" spans="2:39">
      <c r="B39" s="496" t="s">
        <v>326</v>
      </c>
      <c r="C39" s="497"/>
      <c r="D39" s="487" t="s">
        <v>327</v>
      </c>
      <c r="E39" s="487"/>
      <c r="F39" s="487"/>
      <c r="G39" s="487"/>
      <c r="H39" s="487"/>
      <c r="I39" s="487"/>
      <c r="J39" s="487"/>
      <c r="K39" s="487"/>
      <c r="L39" s="487"/>
      <c r="M39" s="487"/>
      <c r="N39" s="498">
        <v>12345</v>
      </c>
      <c r="O39" s="499"/>
      <c r="AL39" s="2">
        <f t="shared" si="0"/>
        <v>0</v>
      </c>
      <c r="AM39" s="2">
        <f t="shared" si="1"/>
        <v>0</v>
      </c>
    </row>
    <row r="40" spans="2:39">
      <c r="B40" s="502" t="s">
        <v>328</v>
      </c>
      <c r="C40" s="493"/>
      <c r="D40" s="495" t="s">
        <v>329</v>
      </c>
      <c r="E40" s="495"/>
      <c r="F40" s="495"/>
      <c r="G40" s="495"/>
      <c r="H40" s="495"/>
      <c r="I40" s="495"/>
      <c r="J40" s="495"/>
      <c r="K40" s="495"/>
      <c r="L40" s="495"/>
      <c r="M40" s="495"/>
      <c r="N40" s="500"/>
      <c r="O40" s="501"/>
      <c r="AL40" s="2">
        <f t="shared" si="0"/>
        <v>0</v>
      </c>
      <c r="AM40" s="2">
        <f t="shared" si="1"/>
        <v>0</v>
      </c>
    </row>
    <row r="41" spans="2:39">
      <c r="B41" s="496" t="s">
        <v>330</v>
      </c>
      <c r="C41" s="497"/>
      <c r="D41" s="487" t="s">
        <v>331</v>
      </c>
      <c r="E41" s="487"/>
      <c r="F41" s="487"/>
      <c r="G41" s="487"/>
      <c r="H41" s="487"/>
      <c r="I41" s="487"/>
      <c r="J41" s="487"/>
      <c r="K41" s="487"/>
      <c r="L41" s="487"/>
      <c r="M41" s="487"/>
      <c r="N41" s="514">
        <v>17</v>
      </c>
      <c r="O41" s="515"/>
      <c r="AL41" s="2">
        <f t="shared" si="0"/>
        <v>0</v>
      </c>
      <c r="AM41" s="2">
        <f t="shared" si="1"/>
        <v>0</v>
      </c>
    </row>
    <row r="42" spans="2:39">
      <c r="B42" s="502" t="s">
        <v>332</v>
      </c>
      <c r="C42" s="493"/>
      <c r="D42" s="494" t="s">
        <v>333</v>
      </c>
      <c r="E42" s="495"/>
      <c r="F42" s="495"/>
      <c r="G42" s="495"/>
      <c r="H42" s="495"/>
      <c r="I42" s="495"/>
      <c r="J42" s="495"/>
      <c r="K42" s="495"/>
      <c r="L42" s="495"/>
      <c r="M42" s="495"/>
      <c r="N42" s="516"/>
      <c r="O42" s="517"/>
      <c r="AL42" s="2">
        <f t="shared" si="0"/>
        <v>0</v>
      </c>
      <c r="AM42" s="2">
        <f t="shared" si="1"/>
        <v>0</v>
      </c>
    </row>
    <row r="43" spans="2:39">
      <c r="B43" s="496" t="s">
        <v>334</v>
      </c>
      <c r="C43" s="497"/>
      <c r="D43" s="526" t="s">
        <v>335</v>
      </c>
      <c r="E43" s="526"/>
      <c r="F43" s="526"/>
      <c r="G43" s="526"/>
      <c r="H43" s="526"/>
      <c r="I43" s="526"/>
      <c r="J43" s="526"/>
      <c r="K43" s="526"/>
      <c r="L43" s="526"/>
      <c r="M43" s="526"/>
      <c r="N43" s="503" t="s">
        <v>336</v>
      </c>
      <c r="O43" s="489"/>
      <c r="AL43" s="2">
        <f t="shared" si="0"/>
        <v>0</v>
      </c>
      <c r="AM43" s="2">
        <f t="shared" si="1"/>
        <v>0</v>
      </c>
    </row>
    <row r="44" spans="2:39">
      <c r="B44" s="502" t="s">
        <v>337</v>
      </c>
      <c r="C44" s="493"/>
      <c r="D44" s="513" t="s">
        <v>338</v>
      </c>
      <c r="E44" s="513"/>
      <c r="F44" s="513"/>
      <c r="G44" s="513"/>
      <c r="H44" s="513"/>
      <c r="I44" s="513"/>
      <c r="J44" s="513"/>
      <c r="K44" s="513"/>
      <c r="L44" s="513"/>
      <c r="M44" s="513"/>
      <c r="N44" s="490"/>
      <c r="O44" s="491"/>
      <c r="AL44" s="2">
        <f t="shared" si="0"/>
        <v>0</v>
      </c>
      <c r="AM44" s="2">
        <f t="shared" si="1"/>
        <v>0</v>
      </c>
    </row>
    <row r="45" spans="2:39">
      <c r="B45" s="496" t="s">
        <v>339</v>
      </c>
      <c r="C45" s="497"/>
      <c r="D45" s="512" t="s">
        <v>340</v>
      </c>
      <c r="E45" s="512"/>
      <c r="F45" s="512"/>
      <c r="G45" s="512"/>
      <c r="H45" s="512"/>
      <c r="I45" s="512"/>
      <c r="J45" s="512"/>
      <c r="K45" s="512"/>
      <c r="L45" s="512"/>
      <c r="M45" s="512"/>
      <c r="N45" s="503" t="s">
        <v>341</v>
      </c>
      <c r="O45" s="489"/>
      <c r="AL45" s="2">
        <f t="shared" si="0"/>
        <v>0</v>
      </c>
      <c r="AM45" s="2">
        <f t="shared" si="1"/>
        <v>0</v>
      </c>
    </row>
    <row r="46" spans="2:39">
      <c r="B46" s="502" t="s">
        <v>342</v>
      </c>
      <c r="C46" s="493"/>
      <c r="D46" s="513" t="s">
        <v>343</v>
      </c>
      <c r="E46" s="513"/>
      <c r="F46" s="513"/>
      <c r="G46" s="513"/>
      <c r="H46" s="513"/>
      <c r="I46" s="513"/>
      <c r="J46" s="513"/>
      <c r="K46" s="513"/>
      <c r="L46" s="513"/>
      <c r="M46" s="513"/>
      <c r="N46" s="490"/>
      <c r="O46" s="491"/>
      <c r="AL46" s="2">
        <f t="shared" si="0"/>
        <v>0</v>
      </c>
      <c r="AM46" s="2">
        <f t="shared" si="1"/>
        <v>0</v>
      </c>
    </row>
    <row r="47" spans="2:39">
      <c r="B47" s="550" t="s">
        <v>344</v>
      </c>
      <c r="C47" s="497"/>
      <c r="D47" s="487" t="s">
        <v>345</v>
      </c>
      <c r="E47" s="487"/>
      <c r="F47" s="487"/>
      <c r="G47" s="487"/>
      <c r="H47" s="487"/>
      <c r="I47" s="487"/>
      <c r="J47" s="487"/>
      <c r="K47" s="487"/>
      <c r="L47" s="487"/>
      <c r="M47" s="487"/>
      <c r="N47" s="503" t="s">
        <v>198</v>
      </c>
      <c r="O47" s="489"/>
      <c r="AL47" s="2">
        <f t="shared" si="0"/>
        <v>0</v>
      </c>
      <c r="AM47" s="2">
        <f t="shared" si="1"/>
        <v>0</v>
      </c>
    </row>
    <row r="48" spans="2:39">
      <c r="B48" s="502" t="s">
        <v>346</v>
      </c>
      <c r="C48" s="493"/>
      <c r="D48" s="495" t="s">
        <v>347</v>
      </c>
      <c r="E48" s="495"/>
      <c r="F48" s="495"/>
      <c r="G48" s="495"/>
      <c r="H48" s="495"/>
      <c r="I48" s="495"/>
      <c r="J48" s="495"/>
      <c r="K48" s="495"/>
      <c r="L48" s="495"/>
      <c r="M48" s="495"/>
      <c r="N48" s="490"/>
      <c r="O48" s="491"/>
      <c r="AL48" s="2">
        <f t="shared" si="0"/>
        <v>0</v>
      </c>
      <c r="AM48" s="2">
        <f t="shared" si="1"/>
        <v>0</v>
      </c>
    </row>
    <row r="49" spans="2:39">
      <c r="B49" s="496" t="s">
        <v>348</v>
      </c>
      <c r="C49" s="497"/>
      <c r="D49" s="487" t="s">
        <v>349</v>
      </c>
      <c r="E49" s="487"/>
      <c r="F49" s="487"/>
      <c r="G49" s="487"/>
      <c r="H49" s="487"/>
      <c r="I49" s="487"/>
      <c r="J49" s="487"/>
      <c r="K49" s="487"/>
      <c r="L49" s="487"/>
      <c r="M49" s="487"/>
      <c r="N49" s="503">
        <v>44768</v>
      </c>
      <c r="O49" s="489"/>
      <c r="AL49" s="2">
        <f t="shared" si="0"/>
        <v>0</v>
      </c>
      <c r="AM49" s="2">
        <f t="shared" si="1"/>
        <v>0</v>
      </c>
    </row>
    <row r="50" spans="2:39">
      <c r="B50" s="502" t="s">
        <v>350</v>
      </c>
      <c r="C50" s="493"/>
      <c r="D50" s="494" t="s">
        <v>351</v>
      </c>
      <c r="E50" s="495"/>
      <c r="F50" s="495"/>
      <c r="G50" s="495"/>
      <c r="H50" s="495"/>
      <c r="I50" s="495"/>
      <c r="J50" s="495"/>
      <c r="K50" s="495"/>
      <c r="L50" s="495"/>
      <c r="M50" s="495"/>
      <c r="N50" s="490"/>
      <c r="O50" s="491"/>
      <c r="AL50" s="2">
        <f t="shared" si="0"/>
        <v>0</v>
      </c>
      <c r="AM50" s="2">
        <f t="shared" si="1"/>
        <v>0</v>
      </c>
    </row>
    <row r="51" spans="2:39">
      <c r="B51" s="496" t="s">
        <v>352</v>
      </c>
      <c r="C51" s="497"/>
      <c r="D51" s="487" t="s">
        <v>353</v>
      </c>
      <c r="E51" s="487"/>
      <c r="F51" s="487"/>
      <c r="G51" s="487"/>
      <c r="H51" s="487"/>
      <c r="I51" s="487"/>
      <c r="J51" s="487"/>
      <c r="K51" s="487"/>
      <c r="L51" s="487"/>
      <c r="M51" s="487"/>
      <c r="N51" s="488">
        <v>0.68611111111111101</v>
      </c>
      <c r="O51" s="489"/>
      <c r="AL51" s="2">
        <f t="shared" si="0"/>
        <v>0</v>
      </c>
      <c r="AM51" s="2">
        <f t="shared" si="1"/>
        <v>0</v>
      </c>
    </row>
    <row r="52" spans="2:39">
      <c r="B52" s="502" t="s">
        <v>354</v>
      </c>
      <c r="C52" s="493"/>
      <c r="D52" s="494" t="s">
        <v>355</v>
      </c>
      <c r="E52" s="495"/>
      <c r="F52" s="495"/>
      <c r="G52" s="495"/>
      <c r="H52" s="495"/>
      <c r="I52" s="495"/>
      <c r="J52" s="495"/>
      <c r="K52" s="495"/>
      <c r="L52" s="495"/>
      <c r="M52" s="495"/>
      <c r="N52" s="490"/>
      <c r="O52" s="491"/>
      <c r="AL52" s="2">
        <f t="shared" si="0"/>
        <v>0</v>
      </c>
      <c r="AM52" s="2">
        <f t="shared" si="1"/>
        <v>0</v>
      </c>
    </row>
    <row r="53" spans="2:39" ht="15" customHeight="1">
      <c r="B53" s="496" t="s">
        <v>356</v>
      </c>
      <c r="C53" s="497"/>
      <c r="D53" s="487" t="s">
        <v>357</v>
      </c>
      <c r="E53" s="487"/>
      <c r="F53" s="487"/>
      <c r="G53" s="487"/>
      <c r="H53" s="487"/>
      <c r="I53" s="487"/>
      <c r="J53" s="487"/>
      <c r="K53" s="487"/>
      <c r="L53" s="487"/>
      <c r="M53" s="487"/>
      <c r="N53" s="503" t="s">
        <v>358</v>
      </c>
      <c r="O53" s="489"/>
      <c r="AL53" s="2">
        <f t="shared" si="0"/>
        <v>0</v>
      </c>
      <c r="AM53" s="2">
        <f t="shared" si="1"/>
        <v>0</v>
      </c>
    </row>
    <row r="54" spans="2:39">
      <c r="B54" s="502" t="s">
        <v>359</v>
      </c>
      <c r="C54" s="493"/>
      <c r="D54" s="494" t="s">
        <v>360</v>
      </c>
      <c r="E54" s="495"/>
      <c r="F54" s="495"/>
      <c r="G54" s="495"/>
      <c r="H54" s="495"/>
      <c r="I54" s="495"/>
      <c r="J54" s="495"/>
      <c r="K54" s="495"/>
      <c r="L54" s="495"/>
      <c r="M54" s="495"/>
      <c r="N54" s="490"/>
      <c r="O54" s="491"/>
      <c r="AL54" s="2">
        <f t="shared" si="0"/>
        <v>0</v>
      </c>
      <c r="AM54" s="2">
        <f t="shared" si="1"/>
        <v>0</v>
      </c>
    </row>
    <row r="55" spans="2:39">
      <c r="B55" s="496" t="s">
        <v>361</v>
      </c>
      <c r="C55" s="497"/>
      <c r="D55" s="487" t="s">
        <v>362</v>
      </c>
      <c r="E55" s="487"/>
      <c r="F55" s="487"/>
      <c r="G55" s="487"/>
      <c r="H55" s="487"/>
      <c r="I55" s="487"/>
      <c r="J55" s="487"/>
      <c r="K55" s="487"/>
      <c r="L55" s="487"/>
      <c r="M55" s="487"/>
      <c r="N55" s="514">
        <v>2</v>
      </c>
      <c r="O55" s="515"/>
      <c r="AL55" s="2">
        <f t="shared" si="0"/>
        <v>0</v>
      </c>
      <c r="AM55" s="2">
        <f t="shared" si="1"/>
        <v>0</v>
      </c>
    </row>
    <row r="56" spans="2:39">
      <c r="B56" s="502" t="s">
        <v>363</v>
      </c>
      <c r="C56" s="493"/>
      <c r="D56" s="494" t="s">
        <v>364</v>
      </c>
      <c r="E56" s="495"/>
      <c r="F56" s="495"/>
      <c r="G56" s="495"/>
      <c r="H56" s="495"/>
      <c r="I56" s="495"/>
      <c r="J56" s="495"/>
      <c r="K56" s="495"/>
      <c r="L56" s="495"/>
      <c r="M56" s="495"/>
      <c r="N56" s="516"/>
      <c r="O56" s="517"/>
      <c r="AL56" s="2">
        <f t="shared" si="0"/>
        <v>0</v>
      </c>
      <c r="AM56" s="2">
        <f t="shared" si="1"/>
        <v>0</v>
      </c>
    </row>
    <row r="57" spans="2:39" ht="15" customHeight="1">
      <c r="B57" s="496" t="s">
        <v>365</v>
      </c>
      <c r="C57" s="497"/>
      <c r="D57" s="487" t="s">
        <v>366</v>
      </c>
      <c r="E57" s="487"/>
      <c r="F57" s="487"/>
      <c r="G57" s="487"/>
      <c r="H57" s="487"/>
      <c r="I57" s="487"/>
      <c r="J57" s="487"/>
      <c r="K57" s="487"/>
      <c r="L57" s="487"/>
      <c r="M57" s="487"/>
      <c r="N57" s="503" t="s">
        <v>367</v>
      </c>
      <c r="O57" s="489"/>
      <c r="AL57" s="2">
        <f t="shared" si="0"/>
        <v>0</v>
      </c>
      <c r="AM57" s="2">
        <f t="shared" si="1"/>
        <v>0</v>
      </c>
    </row>
    <row r="58" spans="2:39">
      <c r="B58" s="492" t="s">
        <v>368</v>
      </c>
      <c r="C58" s="493"/>
      <c r="D58" s="494" t="s">
        <v>369</v>
      </c>
      <c r="E58" s="495"/>
      <c r="F58" s="495"/>
      <c r="G58" s="495"/>
      <c r="H58" s="495"/>
      <c r="I58" s="495"/>
      <c r="J58" s="495"/>
      <c r="K58" s="495"/>
      <c r="L58" s="495"/>
      <c r="M58" s="495"/>
      <c r="N58" s="490"/>
      <c r="O58" s="491"/>
      <c r="AL58" s="2">
        <f t="shared" si="0"/>
        <v>0</v>
      </c>
      <c r="AM58" s="2">
        <f t="shared" si="1"/>
        <v>0</v>
      </c>
    </row>
    <row r="59" spans="2:39" ht="15" customHeight="1">
      <c r="B59" s="496" t="s">
        <v>370</v>
      </c>
      <c r="C59" s="497"/>
      <c r="D59" s="487" t="s">
        <v>371</v>
      </c>
      <c r="E59" s="487"/>
      <c r="F59" s="487"/>
      <c r="G59" s="487"/>
      <c r="H59" s="487"/>
      <c r="I59" s="487"/>
      <c r="J59" s="487"/>
      <c r="K59" s="487"/>
      <c r="L59" s="487"/>
      <c r="M59" s="487"/>
      <c r="N59" s="503" t="s">
        <v>372</v>
      </c>
      <c r="O59" s="489"/>
      <c r="AL59" s="2">
        <f t="shared" si="0"/>
        <v>0</v>
      </c>
      <c r="AM59" s="2">
        <f t="shared" si="1"/>
        <v>0</v>
      </c>
    </row>
    <row r="60" spans="2:39">
      <c r="B60" s="492" t="s">
        <v>373</v>
      </c>
      <c r="C60" s="493"/>
      <c r="D60" s="494" t="s">
        <v>374</v>
      </c>
      <c r="E60" s="495"/>
      <c r="F60" s="495"/>
      <c r="G60" s="495"/>
      <c r="H60" s="495"/>
      <c r="I60" s="495"/>
      <c r="J60" s="495"/>
      <c r="K60" s="495"/>
      <c r="L60" s="495"/>
      <c r="M60" s="495"/>
      <c r="N60" s="490"/>
      <c r="O60" s="491"/>
      <c r="AL60" s="2">
        <f t="shared" si="0"/>
        <v>0</v>
      </c>
      <c r="AM60" s="2">
        <f t="shared" si="1"/>
        <v>0</v>
      </c>
    </row>
    <row r="61" spans="2:39">
      <c r="B61" s="496" t="s">
        <v>375</v>
      </c>
      <c r="C61" s="497"/>
      <c r="D61" s="487" t="s">
        <v>376</v>
      </c>
      <c r="E61" s="487"/>
      <c r="F61" s="487"/>
      <c r="G61" s="487"/>
      <c r="H61" s="487"/>
      <c r="I61" s="487"/>
      <c r="J61" s="487"/>
      <c r="K61" s="487"/>
      <c r="L61" s="487"/>
      <c r="M61" s="487"/>
      <c r="N61" s="498" t="s">
        <v>72</v>
      </c>
      <c r="O61" s="499"/>
      <c r="AL61" s="2">
        <f t="shared" si="0"/>
        <v>0</v>
      </c>
      <c r="AM61" s="2">
        <f t="shared" si="1"/>
        <v>0</v>
      </c>
    </row>
    <row r="62" spans="2:39">
      <c r="B62" s="502" t="s">
        <v>377</v>
      </c>
      <c r="C62" s="493"/>
      <c r="D62" s="494" t="s">
        <v>378</v>
      </c>
      <c r="E62" s="495"/>
      <c r="F62" s="495"/>
      <c r="G62" s="495"/>
      <c r="H62" s="495"/>
      <c r="I62" s="495"/>
      <c r="J62" s="495"/>
      <c r="K62" s="495"/>
      <c r="L62" s="495"/>
      <c r="M62" s="495"/>
      <c r="N62" s="500"/>
      <c r="O62" s="501"/>
      <c r="AL62" s="2">
        <f t="shared" si="0"/>
        <v>0</v>
      </c>
      <c r="AM62" s="2">
        <f t="shared" si="1"/>
        <v>0</v>
      </c>
    </row>
    <row r="63" spans="2:39">
      <c r="B63" s="496" t="s">
        <v>379</v>
      </c>
      <c r="C63" s="497"/>
      <c r="D63" s="487" t="s">
        <v>380</v>
      </c>
      <c r="E63" s="487"/>
      <c r="F63" s="487"/>
      <c r="G63" s="487"/>
      <c r="H63" s="487"/>
      <c r="I63" s="487"/>
      <c r="J63" s="487"/>
      <c r="K63" s="487"/>
      <c r="L63" s="487"/>
      <c r="M63" s="487"/>
      <c r="N63" s="498" t="s">
        <v>381</v>
      </c>
      <c r="O63" s="499"/>
      <c r="AL63" s="2">
        <f t="shared" si="0"/>
        <v>0</v>
      </c>
      <c r="AM63" s="2">
        <f t="shared" si="1"/>
        <v>0</v>
      </c>
    </row>
    <row r="64" spans="2:39">
      <c r="B64" s="469" t="s">
        <v>382</v>
      </c>
      <c r="C64" s="470"/>
      <c r="D64" s="494" t="s">
        <v>383</v>
      </c>
      <c r="E64" s="495"/>
      <c r="F64" s="495"/>
      <c r="G64" s="495"/>
      <c r="H64" s="495"/>
      <c r="I64" s="495"/>
      <c r="J64" s="495"/>
      <c r="K64" s="495"/>
      <c r="L64" s="495"/>
      <c r="M64" s="495"/>
      <c r="N64" s="500"/>
      <c r="O64" s="501"/>
      <c r="AL64" s="2">
        <f t="shared" si="0"/>
        <v>0</v>
      </c>
      <c r="AM64" s="2">
        <f t="shared" si="1"/>
        <v>0</v>
      </c>
    </row>
    <row r="65" spans="2:39">
      <c r="B65" s="496" t="s">
        <v>384</v>
      </c>
      <c r="C65" s="497"/>
      <c r="D65" s="487" t="s">
        <v>385</v>
      </c>
      <c r="E65" s="487"/>
      <c r="F65" s="487"/>
      <c r="G65" s="487"/>
      <c r="H65" s="487"/>
      <c r="I65" s="487"/>
      <c r="J65" s="487"/>
      <c r="K65" s="487"/>
      <c r="L65" s="487"/>
      <c r="M65" s="504"/>
      <c r="N65" s="498" t="s">
        <v>386</v>
      </c>
      <c r="O65" s="519"/>
      <c r="AL65" s="2">
        <f t="shared" si="0"/>
        <v>0</v>
      </c>
      <c r="AM65" s="2">
        <f t="shared" si="1"/>
        <v>0</v>
      </c>
    </row>
    <row r="66" spans="2:39">
      <c r="B66" s="502" t="s">
        <v>387</v>
      </c>
      <c r="C66" s="493"/>
      <c r="D66" s="494" t="s">
        <v>388</v>
      </c>
      <c r="E66" s="494"/>
      <c r="F66" s="494"/>
      <c r="G66" s="494"/>
      <c r="H66" s="494"/>
      <c r="I66" s="494"/>
      <c r="J66" s="494"/>
      <c r="K66" s="494"/>
      <c r="L66" s="494"/>
      <c r="M66" s="505"/>
      <c r="N66" s="500" t="s">
        <v>386</v>
      </c>
      <c r="O66" s="520"/>
      <c r="AL66" s="2">
        <f t="shared" si="0"/>
        <v>0</v>
      </c>
      <c r="AM66" s="2">
        <f t="shared" si="1"/>
        <v>0</v>
      </c>
    </row>
    <row r="67" spans="2:39">
      <c r="B67" s="469" t="s">
        <v>389</v>
      </c>
      <c r="C67" s="470"/>
      <c r="D67" s="506" t="s">
        <v>390</v>
      </c>
      <c r="E67" s="507"/>
      <c r="F67" s="507"/>
      <c r="G67" s="507"/>
      <c r="H67" s="507"/>
      <c r="I67" s="507"/>
      <c r="J67" s="507"/>
      <c r="K67" s="507"/>
      <c r="L67" s="507"/>
      <c r="M67" s="508"/>
      <c r="N67" s="510" t="s">
        <v>391</v>
      </c>
      <c r="O67" s="511"/>
      <c r="AL67" s="2">
        <f t="shared" si="0"/>
        <v>0</v>
      </c>
      <c r="AM67" s="2">
        <f t="shared" si="1"/>
        <v>0</v>
      </c>
    </row>
    <row r="68" spans="2:39">
      <c r="B68" s="502" t="s">
        <v>199</v>
      </c>
      <c r="C68" s="493"/>
      <c r="D68" s="509" t="s">
        <v>392</v>
      </c>
      <c r="E68" s="494"/>
      <c r="F68" s="494"/>
      <c r="G68" s="494"/>
      <c r="H68" s="494"/>
      <c r="I68" s="494"/>
      <c r="J68" s="494"/>
      <c r="K68" s="494"/>
      <c r="L68" s="494"/>
      <c r="M68" s="505"/>
      <c r="N68" s="500" t="s">
        <v>391</v>
      </c>
      <c r="O68" s="501"/>
      <c r="AL68" s="2">
        <f t="shared" si="0"/>
        <v>0</v>
      </c>
      <c r="AM68" s="2">
        <f t="shared" si="1"/>
        <v>0</v>
      </c>
    </row>
    <row r="69" spans="2:39">
      <c r="B69" s="496" t="s">
        <v>393</v>
      </c>
      <c r="C69" s="497"/>
      <c r="D69" s="487" t="s">
        <v>394</v>
      </c>
      <c r="E69" s="487"/>
      <c r="F69" s="487"/>
      <c r="G69" s="487"/>
      <c r="H69" s="487"/>
      <c r="I69" s="487"/>
      <c r="J69" s="487"/>
      <c r="K69" s="487"/>
      <c r="L69" s="487"/>
      <c r="M69" s="487"/>
      <c r="N69" s="518">
        <v>12365</v>
      </c>
      <c r="O69" s="489"/>
      <c r="AL69" s="2">
        <f t="shared" ref="AL69:AL132" si="2">IF(AND(N69&lt;&gt;"D:Arıza Değil",AG69="Bu Arıza Aracın Servise Verilmesine Engel Değil"),IF(Y69-F69&gt;0,(AA69-X69)*24,IF(OR(AND(G69&gt;AR$1,G69&lt;AS$1),AND(G69&gt;AT$1,G69&lt;AU$1)),(AK69-X69)*24,0))*60,AM69)</f>
        <v>0</v>
      </c>
      <c r="AM69" s="2">
        <f t="shared" ref="AM69:AM132" si="3">IF(N69&lt;&gt;"D:Arıza Değil",AB69*60,0)</f>
        <v>0</v>
      </c>
    </row>
    <row r="70" spans="2:39">
      <c r="B70" s="492" t="s">
        <v>395</v>
      </c>
      <c r="C70" s="493"/>
      <c r="D70" s="494" t="s">
        <v>396</v>
      </c>
      <c r="E70" s="495"/>
      <c r="F70" s="495"/>
      <c r="G70" s="495"/>
      <c r="H70" s="495"/>
      <c r="I70" s="495"/>
      <c r="J70" s="495"/>
      <c r="K70" s="495"/>
      <c r="L70" s="495"/>
      <c r="M70" s="495"/>
      <c r="N70" s="490"/>
      <c r="O70" s="491"/>
      <c r="AL70" s="2">
        <f t="shared" si="2"/>
        <v>0</v>
      </c>
      <c r="AM70" s="2">
        <f t="shared" si="3"/>
        <v>0</v>
      </c>
    </row>
    <row r="71" spans="2:39">
      <c r="B71" s="496" t="s">
        <v>397</v>
      </c>
      <c r="C71" s="497"/>
      <c r="D71" s="487" t="s">
        <v>398</v>
      </c>
      <c r="E71" s="487"/>
      <c r="F71" s="487"/>
      <c r="G71" s="487"/>
      <c r="H71" s="487"/>
      <c r="I71" s="487"/>
      <c r="J71" s="487"/>
      <c r="K71" s="487"/>
      <c r="L71" s="487"/>
      <c r="M71" s="487"/>
      <c r="N71" s="503">
        <v>44768</v>
      </c>
      <c r="O71" s="489"/>
      <c r="AL71" s="2">
        <f t="shared" si="2"/>
        <v>0</v>
      </c>
      <c r="AM71" s="2">
        <f t="shared" si="3"/>
        <v>0</v>
      </c>
    </row>
    <row r="72" spans="2:39">
      <c r="B72" s="492" t="s">
        <v>399</v>
      </c>
      <c r="C72" s="493"/>
      <c r="D72" s="494" t="s">
        <v>400</v>
      </c>
      <c r="E72" s="495"/>
      <c r="F72" s="495"/>
      <c r="G72" s="495"/>
      <c r="H72" s="495"/>
      <c r="I72" s="495"/>
      <c r="J72" s="495"/>
      <c r="K72" s="495"/>
      <c r="L72" s="495"/>
      <c r="M72" s="495"/>
      <c r="N72" s="490"/>
      <c r="O72" s="491"/>
      <c r="AL72" s="2">
        <f t="shared" si="2"/>
        <v>0</v>
      </c>
      <c r="AM72" s="2">
        <f t="shared" si="3"/>
        <v>0</v>
      </c>
    </row>
    <row r="73" spans="2:39">
      <c r="B73" s="496" t="s">
        <v>401</v>
      </c>
      <c r="C73" s="497"/>
      <c r="D73" s="487" t="s">
        <v>402</v>
      </c>
      <c r="E73" s="487"/>
      <c r="F73" s="487"/>
      <c r="G73" s="487"/>
      <c r="H73" s="487"/>
      <c r="I73" s="487"/>
      <c r="J73" s="487"/>
      <c r="K73" s="487"/>
      <c r="L73" s="487"/>
      <c r="M73" s="487"/>
      <c r="N73" s="488">
        <v>0.73958333333333337</v>
      </c>
      <c r="O73" s="489"/>
      <c r="AL73" s="2">
        <f t="shared" si="2"/>
        <v>0</v>
      </c>
      <c r="AM73" s="2">
        <f t="shared" si="3"/>
        <v>0</v>
      </c>
    </row>
    <row r="74" spans="2:39">
      <c r="B74" s="492" t="s">
        <v>399</v>
      </c>
      <c r="C74" s="493"/>
      <c r="D74" s="494" t="s">
        <v>403</v>
      </c>
      <c r="E74" s="495"/>
      <c r="F74" s="495"/>
      <c r="G74" s="495"/>
      <c r="H74" s="495"/>
      <c r="I74" s="495"/>
      <c r="J74" s="495"/>
      <c r="K74" s="495"/>
      <c r="L74" s="495"/>
      <c r="M74" s="495"/>
      <c r="N74" s="490"/>
      <c r="O74" s="491"/>
      <c r="AL74" s="2">
        <f t="shared" si="2"/>
        <v>0</v>
      </c>
      <c r="AM74" s="2">
        <f t="shared" si="3"/>
        <v>0</v>
      </c>
    </row>
    <row r="75" spans="2:39">
      <c r="B75" s="496" t="s">
        <v>206</v>
      </c>
      <c r="C75" s="497"/>
      <c r="D75" s="487" t="s">
        <v>404</v>
      </c>
      <c r="E75" s="487"/>
      <c r="F75" s="487"/>
      <c r="G75" s="487"/>
      <c r="H75" s="487"/>
      <c r="I75" s="487"/>
      <c r="J75" s="487"/>
      <c r="K75" s="487"/>
      <c r="L75" s="487"/>
      <c r="M75" s="487"/>
      <c r="N75" s="503" t="s">
        <v>405</v>
      </c>
      <c r="O75" s="489"/>
      <c r="AL75" s="2">
        <f t="shared" si="2"/>
        <v>0</v>
      </c>
      <c r="AM75" s="2">
        <f t="shared" si="3"/>
        <v>0</v>
      </c>
    </row>
    <row r="76" spans="2:39">
      <c r="B76" s="492" t="s">
        <v>406</v>
      </c>
      <c r="C76" s="493"/>
      <c r="D76" s="494" t="s">
        <v>407</v>
      </c>
      <c r="E76" s="495"/>
      <c r="F76" s="495"/>
      <c r="G76" s="495"/>
      <c r="H76" s="495"/>
      <c r="I76" s="495"/>
      <c r="J76" s="495"/>
      <c r="K76" s="495"/>
      <c r="L76" s="495"/>
      <c r="M76" s="495"/>
      <c r="N76" s="490"/>
      <c r="O76" s="491"/>
      <c r="AL76" s="2">
        <f t="shared" si="2"/>
        <v>0</v>
      </c>
      <c r="AM76" s="2">
        <f t="shared" si="3"/>
        <v>0</v>
      </c>
    </row>
    <row r="77" spans="2:39">
      <c r="B77" s="496" t="s">
        <v>408</v>
      </c>
      <c r="C77" s="497"/>
      <c r="D77" s="487" t="s">
        <v>409</v>
      </c>
      <c r="E77" s="487"/>
      <c r="F77" s="487"/>
      <c r="G77" s="487"/>
      <c r="H77" s="487"/>
      <c r="I77" s="487"/>
      <c r="J77" s="487"/>
      <c r="K77" s="487"/>
      <c r="L77" s="487"/>
      <c r="M77" s="487"/>
      <c r="N77" s="503">
        <v>44772</v>
      </c>
      <c r="O77" s="489"/>
      <c r="AL77" s="2">
        <f t="shared" si="2"/>
        <v>0</v>
      </c>
      <c r="AM77" s="2">
        <f t="shared" si="3"/>
        <v>0</v>
      </c>
    </row>
    <row r="78" spans="2:39">
      <c r="B78" s="492" t="s">
        <v>410</v>
      </c>
      <c r="C78" s="493"/>
      <c r="D78" s="494" t="s">
        <v>411</v>
      </c>
      <c r="E78" s="495"/>
      <c r="F78" s="495"/>
      <c r="G78" s="495"/>
      <c r="H78" s="495"/>
      <c r="I78" s="495"/>
      <c r="J78" s="495"/>
      <c r="K78" s="495"/>
      <c r="L78" s="495"/>
      <c r="M78" s="495"/>
      <c r="N78" s="490"/>
      <c r="O78" s="491"/>
      <c r="AL78" s="2">
        <f t="shared" si="2"/>
        <v>0</v>
      </c>
      <c r="AM78" s="2">
        <f t="shared" si="3"/>
        <v>0</v>
      </c>
    </row>
    <row r="79" spans="2:39">
      <c r="B79" s="496" t="s">
        <v>412</v>
      </c>
      <c r="C79" s="497"/>
      <c r="D79" s="487" t="s">
        <v>413</v>
      </c>
      <c r="E79" s="487"/>
      <c r="F79" s="487"/>
      <c r="G79" s="487"/>
      <c r="H79" s="487"/>
      <c r="I79" s="487"/>
      <c r="J79" s="487"/>
      <c r="K79" s="487"/>
      <c r="L79" s="487"/>
      <c r="M79" s="487"/>
      <c r="N79" s="488">
        <v>0.46736111111111112</v>
      </c>
      <c r="O79" s="489"/>
      <c r="AL79" s="2">
        <f t="shared" si="2"/>
        <v>0</v>
      </c>
      <c r="AM79" s="2">
        <f t="shared" si="3"/>
        <v>0</v>
      </c>
    </row>
    <row r="80" spans="2:39">
      <c r="B80" s="492" t="s">
        <v>414</v>
      </c>
      <c r="C80" s="493"/>
      <c r="D80" s="494" t="s">
        <v>415</v>
      </c>
      <c r="E80" s="495"/>
      <c r="F80" s="495"/>
      <c r="G80" s="495"/>
      <c r="H80" s="495"/>
      <c r="I80" s="495"/>
      <c r="J80" s="495"/>
      <c r="K80" s="495"/>
      <c r="L80" s="495"/>
      <c r="M80" s="495"/>
      <c r="N80" s="490"/>
      <c r="O80" s="491"/>
      <c r="AL80" s="2">
        <f t="shared" si="2"/>
        <v>0</v>
      </c>
      <c r="AM80" s="2">
        <f t="shared" si="3"/>
        <v>0</v>
      </c>
    </row>
    <row r="81" spans="2:39">
      <c r="B81" s="496" t="s">
        <v>416</v>
      </c>
      <c r="C81" s="497"/>
      <c r="D81" s="487" t="s">
        <v>417</v>
      </c>
      <c r="E81" s="487"/>
      <c r="F81" s="487"/>
      <c r="G81" s="487"/>
      <c r="H81" s="487"/>
      <c r="I81" s="487"/>
      <c r="J81" s="487"/>
      <c r="K81" s="487"/>
      <c r="L81" s="487"/>
      <c r="M81" s="487"/>
      <c r="N81" s="503" t="s">
        <v>358</v>
      </c>
      <c r="O81" s="489"/>
      <c r="AL81" s="2">
        <f t="shared" si="2"/>
        <v>0</v>
      </c>
      <c r="AM81" s="2">
        <f t="shared" si="3"/>
        <v>0</v>
      </c>
    </row>
    <row r="82" spans="2:39">
      <c r="B82" s="492" t="s">
        <v>418</v>
      </c>
      <c r="C82" s="493"/>
      <c r="D82" s="494" t="s">
        <v>419</v>
      </c>
      <c r="E82" s="495"/>
      <c r="F82" s="495"/>
      <c r="G82" s="495"/>
      <c r="H82" s="495"/>
      <c r="I82" s="495"/>
      <c r="J82" s="495"/>
      <c r="K82" s="495"/>
      <c r="L82" s="495"/>
      <c r="M82" s="495"/>
      <c r="N82" s="490"/>
      <c r="O82" s="491"/>
      <c r="AL82" s="2">
        <f t="shared" si="2"/>
        <v>0</v>
      </c>
      <c r="AM82" s="2">
        <f t="shared" si="3"/>
        <v>0</v>
      </c>
    </row>
    <row r="83" spans="2:39">
      <c r="B83" s="496" t="s">
        <v>420</v>
      </c>
      <c r="C83" s="497"/>
      <c r="D83" s="487" t="s">
        <v>421</v>
      </c>
      <c r="E83" s="487"/>
      <c r="F83" s="487"/>
      <c r="G83" s="487"/>
      <c r="H83" s="487"/>
      <c r="I83" s="487"/>
      <c r="J83" s="487"/>
      <c r="K83" s="487"/>
      <c r="L83" s="487"/>
      <c r="M83" s="487"/>
      <c r="N83" s="514">
        <v>2</v>
      </c>
      <c r="O83" s="515"/>
      <c r="AL83" s="2">
        <f t="shared" si="2"/>
        <v>0</v>
      </c>
      <c r="AM83" s="2">
        <f t="shared" si="3"/>
        <v>0</v>
      </c>
    </row>
    <row r="84" spans="2:39">
      <c r="B84" s="492" t="s">
        <v>422</v>
      </c>
      <c r="C84" s="493"/>
      <c r="D84" s="494" t="s">
        <v>423</v>
      </c>
      <c r="E84" s="495"/>
      <c r="F84" s="495"/>
      <c r="G84" s="495"/>
      <c r="H84" s="495"/>
      <c r="I84" s="495"/>
      <c r="J84" s="495"/>
      <c r="K84" s="495"/>
      <c r="L84" s="495"/>
      <c r="M84" s="495"/>
      <c r="N84" s="516"/>
      <c r="O84" s="517"/>
      <c r="AL84" s="2">
        <f t="shared" si="2"/>
        <v>0</v>
      </c>
      <c r="AM84" s="2">
        <f t="shared" si="3"/>
        <v>0</v>
      </c>
    </row>
    <row r="85" spans="2:39">
      <c r="B85" s="496" t="s">
        <v>424</v>
      </c>
      <c r="C85" s="497"/>
      <c r="D85" s="487" t="s">
        <v>425</v>
      </c>
      <c r="E85" s="487"/>
      <c r="F85" s="487"/>
      <c r="G85" s="487"/>
      <c r="H85" s="487"/>
      <c r="I85" s="487"/>
      <c r="J85" s="487"/>
      <c r="K85" s="487"/>
      <c r="L85" s="487"/>
      <c r="M85" s="487"/>
      <c r="N85" s="503" t="s">
        <v>367</v>
      </c>
      <c r="O85" s="489"/>
      <c r="AL85" s="2">
        <f t="shared" si="2"/>
        <v>0</v>
      </c>
      <c r="AM85" s="2">
        <f t="shared" si="3"/>
        <v>0</v>
      </c>
    </row>
    <row r="86" spans="2:39">
      <c r="B86" s="492" t="s">
        <v>426</v>
      </c>
      <c r="C86" s="493"/>
      <c r="D86" s="494" t="s">
        <v>427</v>
      </c>
      <c r="E86" s="495"/>
      <c r="F86" s="495"/>
      <c r="G86" s="495"/>
      <c r="H86" s="495"/>
      <c r="I86" s="495"/>
      <c r="J86" s="495"/>
      <c r="K86" s="495"/>
      <c r="L86" s="495"/>
      <c r="M86" s="495"/>
      <c r="N86" s="490"/>
      <c r="O86" s="491"/>
      <c r="AL86" s="2">
        <f t="shared" si="2"/>
        <v>0</v>
      </c>
      <c r="AM86" s="2">
        <f t="shared" si="3"/>
        <v>0</v>
      </c>
    </row>
    <row r="87" spans="2:39" ht="15" customHeight="1">
      <c r="B87" s="496" t="s">
        <v>428</v>
      </c>
      <c r="C87" s="497"/>
      <c r="D87" s="487" t="s">
        <v>429</v>
      </c>
      <c r="E87" s="487"/>
      <c r="F87" s="487"/>
      <c r="G87" s="487"/>
      <c r="H87" s="487"/>
      <c r="I87" s="487"/>
      <c r="J87" s="487"/>
      <c r="K87" s="487"/>
      <c r="L87" s="487"/>
      <c r="M87" s="487"/>
      <c r="N87" s="503" t="s">
        <v>430</v>
      </c>
      <c r="O87" s="489"/>
      <c r="AL87" s="2">
        <f t="shared" si="2"/>
        <v>0</v>
      </c>
      <c r="AM87" s="2">
        <f t="shared" si="3"/>
        <v>0</v>
      </c>
    </row>
    <row r="88" spans="2:39">
      <c r="B88" s="492" t="s">
        <v>431</v>
      </c>
      <c r="C88" s="493"/>
      <c r="D88" s="494" t="s">
        <v>432</v>
      </c>
      <c r="E88" s="495"/>
      <c r="F88" s="495"/>
      <c r="G88" s="495"/>
      <c r="H88" s="495"/>
      <c r="I88" s="495"/>
      <c r="J88" s="495"/>
      <c r="K88" s="495"/>
      <c r="L88" s="495"/>
      <c r="M88" s="495"/>
      <c r="N88" s="490"/>
      <c r="O88" s="491"/>
      <c r="AL88" s="2">
        <f t="shared" si="2"/>
        <v>0</v>
      </c>
      <c r="AM88" s="2">
        <f t="shared" si="3"/>
        <v>0</v>
      </c>
    </row>
    <row r="89" spans="2:39">
      <c r="B89" s="496" t="s">
        <v>433</v>
      </c>
      <c r="C89" s="497"/>
      <c r="D89" s="487" t="s">
        <v>434</v>
      </c>
      <c r="E89" s="487"/>
      <c r="F89" s="487"/>
      <c r="G89" s="487"/>
      <c r="H89" s="487"/>
      <c r="I89" s="487"/>
      <c r="J89" s="487"/>
      <c r="K89" s="487"/>
      <c r="L89" s="487"/>
      <c r="M89" s="487"/>
      <c r="N89" s="514">
        <v>2</v>
      </c>
      <c r="O89" s="515"/>
      <c r="AL89" s="2">
        <f t="shared" si="2"/>
        <v>0</v>
      </c>
      <c r="AM89" s="2">
        <f t="shared" si="3"/>
        <v>0</v>
      </c>
    </row>
    <row r="90" spans="2:39">
      <c r="B90" s="502" t="s">
        <v>435</v>
      </c>
      <c r="C90" s="493"/>
      <c r="D90" s="494" t="s">
        <v>436</v>
      </c>
      <c r="E90" s="495"/>
      <c r="F90" s="495"/>
      <c r="G90" s="495"/>
      <c r="H90" s="495"/>
      <c r="I90" s="495"/>
      <c r="J90" s="495"/>
      <c r="K90" s="495"/>
      <c r="L90" s="495"/>
      <c r="M90" s="495"/>
      <c r="N90" s="516"/>
      <c r="O90" s="517"/>
      <c r="AL90" s="2">
        <f t="shared" si="2"/>
        <v>0</v>
      </c>
      <c r="AM90" s="2">
        <f t="shared" si="3"/>
        <v>0</v>
      </c>
    </row>
    <row r="91" spans="2:39">
      <c r="B91" s="496" t="s">
        <v>437</v>
      </c>
      <c r="C91" s="497" t="s">
        <v>437</v>
      </c>
      <c r="D91" s="487" t="s">
        <v>438</v>
      </c>
      <c r="E91" s="487"/>
      <c r="F91" s="487"/>
      <c r="G91" s="487"/>
      <c r="H91" s="487"/>
      <c r="I91" s="487"/>
      <c r="J91" s="487"/>
      <c r="K91" s="487"/>
      <c r="L91" s="487"/>
      <c r="M91" s="487"/>
      <c r="N91" s="503" t="s">
        <v>439</v>
      </c>
      <c r="O91" s="489"/>
      <c r="AL91" s="2">
        <f t="shared" si="2"/>
        <v>0</v>
      </c>
      <c r="AM91" s="2">
        <f t="shared" si="3"/>
        <v>0</v>
      </c>
    </row>
    <row r="92" spans="2:39">
      <c r="B92" s="502" t="s">
        <v>440</v>
      </c>
      <c r="C92" s="493" t="s">
        <v>440</v>
      </c>
      <c r="D92" s="495" t="s">
        <v>441</v>
      </c>
      <c r="E92" s="495"/>
      <c r="F92" s="495"/>
      <c r="G92" s="495"/>
      <c r="H92" s="495"/>
      <c r="I92" s="495"/>
      <c r="J92" s="495"/>
      <c r="K92" s="495"/>
      <c r="L92" s="495"/>
      <c r="M92" s="495"/>
      <c r="N92" s="490"/>
      <c r="O92" s="491"/>
      <c r="AL92" s="2">
        <f t="shared" si="2"/>
        <v>0</v>
      </c>
      <c r="AM92" s="2">
        <f t="shared" si="3"/>
        <v>0</v>
      </c>
    </row>
    <row r="93" spans="2:39">
      <c r="B93" s="496" t="s">
        <v>442</v>
      </c>
      <c r="C93" s="497" t="s">
        <v>437</v>
      </c>
      <c r="D93" s="487" t="s">
        <v>443</v>
      </c>
      <c r="E93" s="487"/>
      <c r="F93" s="487"/>
      <c r="G93" s="487"/>
      <c r="H93" s="487"/>
      <c r="I93" s="487"/>
      <c r="J93" s="487"/>
      <c r="K93" s="487"/>
      <c r="L93" s="487"/>
      <c r="M93" s="487"/>
      <c r="N93" s="503" t="s">
        <v>73</v>
      </c>
      <c r="O93" s="489"/>
      <c r="AL93" s="2">
        <f t="shared" si="2"/>
        <v>0</v>
      </c>
      <c r="AM93" s="2">
        <f t="shared" si="3"/>
        <v>0</v>
      </c>
    </row>
    <row r="94" spans="2:39">
      <c r="B94" s="502" t="s">
        <v>444</v>
      </c>
      <c r="C94" s="493" t="s">
        <v>440</v>
      </c>
      <c r="D94" s="495" t="s">
        <v>445</v>
      </c>
      <c r="E94" s="495"/>
      <c r="F94" s="495"/>
      <c r="G94" s="495"/>
      <c r="H94" s="495"/>
      <c r="I94" s="495"/>
      <c r="J94" s="495"/>
      <c r="K94" s="495"/>
      <c r="L94" s="495"/>
      <c r="M94" s="495"/>
      <c r="N94" s="490"/>
      <c r="O94" s="491"/>
      <c r="AL94" s="2">
        <f t="shared" si="2"/>
        <v>0</v>
      </c>
      <c r="AM94" s="2">
        <f t="shared" si="3"/>
        <v>0</v>
      </c>
    </row>
    <row r="95" spans="2:39">
      <c r="B95" s="496" t="s">
        <v>446</v>
      </c>
      <c r="C95" s="497" t="s">
        <v>446</v>
      </c>
      <c r="D95" s="487" t="s">
        <v>447</v>
      </c>
      <c r="E95" s="487"/>
      <c r="F95" s="487"/>
      <c r="G95" s="487"/>
      <c r="H95" s="487"/>
      <c r="I95" s="487"/>
      <c r="J95" s="487"/>
      <c r="K95" s="487"/>
      <c r="L95" s="487"/>
      <c r="M95" s="487"/>
      <c r="N95" s="503">
        <v>44772</v>
      </c>
      <c r="O95" s="489"/>
      <c r="AL95" s="2">
        <f t="shared" si="2"/>
        <v>0</v>
      </c>
      <c r="AM95" s="2">
        <f t="shared" si="3"/>
        <v>0</v>
      </c>
    </row>
    <row r="96" spans="2:39">
      <c r="B96" s="502" t="s">
        <v>448</v>
      </c>
      <c r="C96" s="493" t="s">
        <v>448</v>
      </c>
      <c r="D96" s="495" t="s">
        <v>449</v>
      </c>
      <c r="E96" s="495"/>
      <c r="F96" s="495"/>
      <c r="G96" s="495"/>
      <c r="H96" s="495"/>
      <c r="I96" s="495"/>
      <c r="J96" s="495"/>
      <c r="K96" s="495"/>
      <c r="L96" s="495"/>
      <c r="M96" s="495"/>
      <c r="N96" s="490"/>
      <c r="O96" s="491"/>
      <c r="AL96" s="2">
        <f t="shared" si="2"/>
        <v>0</v>
      </c>
      <c r="AM96" s="2">
        <f t="shared" si="3"/>
        <v>0</v>
      </c>
    </row>
    <row r="97" spans="2:39">
      <c r="B97" s="496" t="s">
        <v>450</v>
      </c>
      <c r="C97" s="497" t="s">
        <v>450</v>
      </c>
      <c r="D97" s="487" t="s">
        <v>451</v>
      </c>
      <c r="E97" s="487"/>
      <c r="F97" s="487"/>
      <c r="G97" s="487"/>
      <c r="H97" s="487"/>
      <c r="I97" s="487"/>
      <c r="J97" s="487"/>
      <c r="K97" s="487"/>
      <c r="L97" s="487"/>
      <c r="M97" s="487"/>
      <c r="N97" s="521">
        <v>0.67499999999999993</v>
      </c>
      <c r="O97" s="489"/>
      <c r="AL97" s="2">
        <f t="shared" si="2"/>
        <v>0</v>
      </c>
      <c r="AM97" s="2">
        <f t="shared" si="3"/>
        <v>0</v>
      </c>
    </row>
    <row r="98" spans="2:39">
      <c r="B98" s="502" t="s">
        <v>452</v>
      </c>
      <c r="C98" s="493" t="s">
        <v>452</v>
      </c>
      <c r="D98" s="495" t="s">
        <v>453</v>
      </c>
      <c r="E98" s="495"/>
      <c r="F98" s="495"/>
      <c r="G98" s="495"/>
      <c r="H98" s="495"/>
      <c r="I98" s="495"/>
      <c r="J98" s="495"/>
      <c r="K98" s="495"/>
      <c r="L98" s="495"/>
      <c r="M98" s="495"/>
      <c r="N98" s="490"/>
      <c r="O98" s="491"/>
      <c r="AL98" s="2">
        <f t="shared" si="2"/>
        <v>0</v>
      </c>
      <c r="AM98" s="2">
        <f t="shared" si="3"/>
        <v>0</v>
      </c>
    </row>
    <row r="99" spans="2:39" ht="15" customHeight="1">
      <c r="B99" s="533" t="s">
        <v>454</v>
      </c>
      <c r="C99" s="534"/>
      <c r="D99" s="535" t="s">
        <v>455</v>
      </c>
      <c r="E99" s="535"/>
      <c r="F99" s="535"/>
      <c r="G99" s="535"/>
      <c r="H99" s="535"/>
      <c r="I99" s="535"/>
      <c r="J99" s="535"/>
      <c r="K99" s="535"/>
      <c r="L99" s="535"/>
      <c r="M99" s="535"/>
      <c r="N99" s="527">
        <v>95.733333333333306</v>
      </c>
      <c r="O99" s="528"/>
      <c r="AL99" s="2">
        <f t="shared" si="2"/>
        <v>0</v>
      </c>
      <c r="AM99" s="2">
        <f t="shared" si="3"/>
        <v>0</v>
      </c>
    </row>
    <row r="100" spans="2:39">
      <c r="B100" s="542" t="s">
        <v>456</v>
      </c>
      <c r="C100" s="543"/>
      <c r="D100" s="531" t="s">
        <v>457</v>
      </c>
      <c r="E100" s="532"/>
      <c r="F100" s="532"/>
      <c r="G100" s="532"/>
      <c r="H100" s="532"/>
      <c r="I100" s="532"/>
      <c r="J100" s="532"/>
      <c r="K100" s="532"/>
      <c r="L100" s="532"/>
      <c r="M100" s="532"/>
      <c r="N100" s="529"/>
      <c r="O100" s="530"/>
      <c r="AL100" s="2">
        <f t="shared" si="2"/>
        <v>0</v>
      </c>
      <c r="AM100" s="2">
        <f t="shared" si="3"/>
        <v>0</v>
      </c>
    </row>
    <row r="101" spans="2:39">
      <c r="B101" s="533" t="s">
        <v>458</v>
      </c>
      <c r="C101" s="534" t="s">
        <v>458</v>
      </c>
      <c r="D101" s="535" t="s">
        <v>459</v>
      </c>
      <c r="E101" s="535"/>
      <c r="F101" s="535"/>
      <c r="G101" s="535"/>
      <c r="H101" s="535"/>
      <c r="I101" s="535"/>
      <c r="J101" s="535"/>
      <c r="K101" s="535"/>
      <c r="L101" s="535"/>
      <c r="M101" s="535"/>
      <c r="N101" s="527">
        <v>96.5</v>
      </c>
      <c r="O101" s="528"/>
      <c r="AL101" s="2">
        <f t="shared" si="2"/>
        <v>0</v>
      </c>
      <c r="AM101" s="2">
        <f t="shared" si="3"/>
        <v>0</v>
      </c>
    </row>
    <row r="102" spans="2:39">
      <c r="B102" s="542" t="s">
        <v>460</v>
      </c>
      <c r="C102" s="543" t="s">
        <v>460</v>
      </c>
      <c r="D102" s="531" t="s">
        <v>461</v>
      </c>
      <c r="E102" s="532"/>
      <c r="F102" s="532"/>
      <c r="G102" s="532"/>
      <c r="H102" s="532"/>
      <c r="I102" s="532"/>
      <c r="J102" s="532"/>
      <c r="K102" s="532"/>
      <c r="L102" s="532"/>
      <c r="M102" s="532"/>
      <c r="N102" s="529"/>
      <c r="O102" s="530"/>
      <c r="AL102" s="2">
        <f t="shared" si="2"/>
        <v>0</v>
      </c>
      <c r="AM102" s="2">
        <f t="shared" si="3"/>
        <v>0</v>
      </c>
    </row>
    <row r="103" spans="2:39">
      <c r="B103" s="496" t="s">
        <v>462</v>
      </c>
      <c r="C103" s="497" t="s">
        <v>462</v>
      </c>
      <c r="D103" s="487" t="s">
        <v>463</v>
      </c>
      <c r="E103" s="487"/>
      <c r="F103" s="487"/>
      <c r="G103" s="487"/>
      <c r="H103" s="487"/>
      <c r="I103" s="487"/>
      <c r="J103" s="487"/>
      <c r="K103" s="487"/>
      <c r="L103" s="487"/>
      <c r="M103" s="487"/>
      <c r="N103" s="536" t="s">
        <v>464</v>
      </c>
      <c r="O103" s="489"/>
      <c r="AL103" s="2">
        <f t="shared" si="2"/>
        <v>0</v>
      </c>
      <c r="AM103" s="2">
        <f t="shared" si="3"/>
        <v>0</v>
      </c>
    </row>
    <row r="104" spans="2:39" ht="15" thickBot="1">
      <c r="B104" s="540" t="s">
        <v>465</v>
      </c>
      <c r="C104" s="541" t="s">
        <v>465</v>
      </c>
      <c r="D104" s="539" t="s">
        <v>466</v>
      </c>
      <c r="E104" s="539"/>
      <c r="F104" s="539"/>
      <c r="G104" s="539"/>
      <c r="H104" s="539"/>
      <c r="I104" s="539"/>
      <c r="J104" s="539"/>
      <c r="K104" s="539"/>
      <c r="L104" s="539"/>
      <c r="M104" s="539"/>
      <c r="N104" s="537"/>
      <c r="O104" s="538"/>
      <c r="AL104" s="2">
        <f t="shared" si="2"/>
        <v>0</v>
      </c>
      <c r="AM104" s="2">
        <f t="shared" si="3"/>
        <v>0</v>
      </c>
    </row>
    <row r="105" spans="2:39">
      <c r="AL105" s="2">
        <f t="shared" si="2"/>
        <v>0</v>
      </c>
      <c r="AM105" s="2">
        <f t="shared" si="3"/>
        <v>0</v>
      </c>
    </row>
    <row r="106" spans="2:39" ht="15" thickBot="1">
      <c r="AL106" s="2">
        <f t="shared" si="2"/>
        <v>0</v>
      </c>
      <c r="AM106" s="2">
        <f t="shared" si="3"/>
        <v>0</v>
      </c>
    </row>
    <row r="107" spans="2:39">
      <c r="B107" s="553" t="s">
        <v>467</v>
      </c>
      <c r="C107" s="554"/>
      <c r="D107" s="554"/>
      <c r="E107" s="554"/>
      <c r="F107" s="554"/>
      <c r="G107" s="554"/>
      <c r="H107" s="554"/>
      <c r="I107" s="554"/>
      <c r="J107" s="554"/>
      <c r="K107" s="554"/>
      <c r="L107" s="554"/>
      <c r="M107" s="554"/>
      <c r="N107" s="554"/>
      <c r="O107" s="555"/>
      <c r="AL107" s="2">
        <f t="shared" si="2"/>
        <v>0</v>
      </c>
      <c r="AM107" s="2">
        <f t="shared" si="3"/>
        <v>0</v>
      </c>
    </row>
    <row r="108" spans="2:39" ht="15" thickBot="1">
      <c r="B108" s="565" t="s">
        <v>468</v>
      </c>
      <c r="C108" s="566"/>
      <c r="D108" s="566"/>
      <c r="E108" s="566"/>
      <c r="F108" s="566"/>
      <c r="G108" s="566"/>
      <c r="H108" s="566"/>
      <c r="I108" s="566"/>
      <c r="J108" s="566"/>
      <c r="K108" s="566"/>
      <c r="L108" s="566"/>
      <c r="M108" s="566"/>
      <c r="N108" s="566"/>
      <c r="O108" s="567"/>
      <c r="AL108" s="2">
        <f t="shared" si="2"/>
        <v>0</v>
      </c>
      <c r="AM108" s="2">
        <f t="shared" si="3"/>
        <v>0</v>
      </c>
    </row>
    <row r="109" spans="2:39">
      <c r="B109" s="560" t="s">
        <v>469</v>
      </c>
      <c r="C109" s="561"/>
      <c r="D109" s="562" t="s">
        <v>470</v>
      </c>
      <c r="E109" s="563"/>
      <c r="F109" s="563"/>
      <c r="G109" s="563"/>
      <c r="H109" s="563"/>
      <c r="I109" s="563"/>
      <c r="J109" s="563"/>
      <c r="K109" s="563"/>
      <c r="L109" s="563"/>
      <c r="M109" s="563"/>
      <c r="N109" s="563"/>
      <c r="O109" s="564"/>
      <c r="AL109" s="2">
        <f t="shared" si="2"/>
        <v>0</v>
      </c>
      <c r="AM109" s="2">
        <f t="shared" si="3"/>
        <v>0</v>
      </c>
    </row>
    <row r="110" spans="2:39" ht="15" thickBot="1">
      <c r="B110" s="570" t="s">
        <v>471</v>
      </c>
      <c r="C110" s="571"/>
      <c r="D110" s="572" t="s">
        <v>472</v>
      </c>
      <c r="E110" s="573"/>
      <c r="F110" s="573"/>
      <c r="G110" s="573"/>
      <c r="H110" s="573"/>
      <c r="I110" s="573"/>
      <c r="J110" s="573"/>
      <c r="K110" s="573"/>
      <c r="L110" s="573"/>
      <c r="M110" s="573"/>
      <c r="N110" s="573"/>
      <c r="O110" s="574"/>
      <c r="AL110" s="2">
        <f t="shared" si="2"/>
        <v>0</v>
      </c>
      <c r="AM110" s="2">
        <f t="shared" si="3"/>
        <v>0</v>
      </c>
    </row>
    <row r="111" spans="2:39" ht="15" customHeight="1">
      <c r="B111" s="478" t="s">
        <v>473</v>
      </c>
      <c r="C111" s="480"/>
      <c r="D111" s="469" t="s">
        <v>474</v>
      </c>
      <c r="E111" s="578"/>
      <c r="F111" s="578"/>
      <c r="G111" s="578"/>
      <c r="H111" s="578"/>
      <c r="I111" s="578"/>
      <c r="J111" s="578"/>
      <c r="K111" s="578"/>
      <c r="L111" s="578"/>
      <c r="M111" s="578"/>
      <c r="N111" s="578"/>
      <c r="O111" s="470"/>
      <c r="AL111" s="2">
        <f t="shared" si="2"/>
        <v>0</v>
      </c>
      <c r="AM111" s="2">
        <f t="shared" si="3"/>
        <v>0</v>
      </c>
    </row>
    <row r="112" spans="2:39">
      <c r="B112" s="478"/>
      <c r="C112" s="480"/>
      <c r="D112" s="502" t="s">
        <v>475</v>
      </c>
      <c r="E112" s="495"/>
      <c r="F112" s="495"/>
      <c r="G112" s="495"/>
      <c r="H112" s="495"/>
      <c r="I112" s="495"/>
      <c r="J112" s="495"/>
      <c r="K112" s="495"/>
      <c r="L112" s="495"/>
      <c r="M112" s="495"/>
      <c r="N112" s="495"/>
      <c r="O112" s="493"/>
      <c r="AL112" s="2">
        <f t="shared" si="2"/>
        <v>0</v>
      </c>
      <c r="AM112" s="2">
        <f t="shared" si="3"/>
        <v>0</v>
      </c>
    </row>
    <row r="113" spans="2:39">
      <c r="B113" s="478"/>
      <c r="C113" s="480"/>
      <c r="D113" s="496" t="s">
        <v>476</v>
      </c>
      <c r="E113" s="559"/>
      <c r="F113" s="559"/>
      <c r="G113" s="559"/>
      <c r="H113" s="559"/>
      <c r="I113" s="559"/>
      <c r="J113" s="559"/>
      <c r="K113" s="559"/>
      <c r="L113" s="559"/>
      <c r="M113" s="559"/>
      <c r="N113" s="559"/>
      <c r="O113" s="497"/>
      <c r="AL113" s="2">
        <f t="shared" si="2"/>
        <v>0</v>
      </c>
      <c r="AM113" s="2">
        <f t="shared" si="3"/>
        <v>0</v>
      </c>
    </row>
    <row r="114" spans="2:39" ht="15" thickBot="1">
      <c r="B114" s="478"/>
      <c r="C114" s="480"/>
      <c r="D114" s="502" t="s">
        <v>477</v>
      </c>
      <c r="E114" s="495"/>
      <c r="F114" s="495"/>
      <c r="G114" s="495"/>
      <c r="H114" s="495"/>
      <c r="I114" s="495"/>
      <c r="J114" s="495"/>
      <c r="K114" s="495"/>
      <c r="L114" s="495"/>
      <c r="M114" s="495"/>
      <c r="N114" s="495"/>
      <c r="O114" s="493"/>
      <c r="AL114" s="2">
        <f t="shared" si="2"/>
        <v>0</v>
      </c>
      <c r="AM114" s="2">
        <f t="shared" si="3"/>
        <v>0</v>
      </c>
    </row>
    <row r="115" spans="2:39" ht="15" customHeight="1">
      <c r="B115" s="475" t="s">
        <v>478</v>
      </c>
      <c r="C115" s="477"/>
      <c r="D115" s="556" t="s">
        <v>479</v>
      </c>
      <c r="E115" s="557"/>
      <c r="F115" s="557"/>
      <c r="G115" s="557"/>
      <c r="H115" s="557"/>
      <c r="I115" s="557"/>
      <c r="J115" s="557"/>
      <c r="K115" s="557"/>
      <c r="L115" s="557"/>
      <c r="M115" s="557"/>
      <c r="N115" s="557"/>
      <c r="O115" s="558"/>
      <c r="AL115" s="2">
        <f t="shared" si="2"/>
        <v>0</v>
      </c>
      <c r="AM115" s="2">
        <f t="shared" si="3"/>
        <v>0</v>
      </c>
    </row>
    <row r="116" spans="2:39">
      <c r="B116" s="478"/>
      <c r="C116" s="480"/>
      <c r="D116" s="502" t="s">
        <v>480</v>
      </c>
      <c r="E116" s="495"/>
      <c r="F116" s="495"/>
      <c r="G116" s="495"/>
      <c r="H116" s="495"/>
      <c r="I116" s="495"/>
      <c r="J116" s="495"/>
      <c r="K116" s="495"/>
      <c r="L116" s="495"/>
      <c r="M116" s="495"/>
      <c r="N116" s="495"/>
      <c r="O116" s="493"/>
      <c r="AL116" s="2">
        <f t="shared" si="2"/>
        <v>0</v>
      </c>
      <c r="AM116" s="2">
        <f t="shared" si="3"/>
        <v>0</v>
      </c>
    </row>
    <row r="117" spans="2:39">
      <c r="B117" s="478"/>
      <c r="C117" s="480"/>
      <c r="D117" s="496" t="s">
        <v>481</v>
      </c>
      <c r="E117" s="559"/>
      <c r="F117" s="559"/>
      <c r="G117" s="559"/>
      <c r="H117" s="559"/>
      <c r="I117" s="559"/>
      <c r="J117" s="559"/>
      <c r="K117" s="559"/>
      <c r="L117" s="559"/>
      <c r="M117" s="559"/>
      <c r="N117" s="559"/>
      <c r="O117" s="497"/>
      <c r="AL117" s="2">
        <f t="shared" si="2"/>
        <v>0</v>
      </c>
      <c r="AM117" s="2">
        <f t="shared" si="3"/>
        <v>0</v>
      </c>
    </row>
    <row r="118" spans="2:39" ht="15" thickBot="1">
      <c r="B118" s="568"/>
      <c r="C118" s="569"/>
      <c r="D118" s="540" t="s">
        <v>482</v>
      </c>
      <c r="E118" s="539"/>
      <c r="F118" s="539"/>
      <c r="G118" s="539"/>
      <c r="H118" s="539"/>
      <c r="I118" s="539"/>
      <c r="J118" s="539"/>
      <c r="K118" s="539"/>
      <c r="L118" s="539"/>
      <c r="M118" s="539"/>
      <c r="N118" s="539"/>
      <c r="O118" s="541"/>
      <c r="AL118" s="2">
        <f t="shared" si="2"/>
        <v>0</v>
      </c>
      <c r="AM118" s="2">
        <f t="shared" si="3"/>
        <v>0</v>
      </c>
    </row>
    <row r="119" spans="2:39">
      <c r="B119" s="475" t="s">
        <v>483</v>
      </c>
      <c r="C119" s="477"/>
      <c r="D119" s="556" t="s">
        <v>484</v>
      </c>
      <c r="E119" s="557"/>
      <c r="F119" s="557"/>
      <c r="G119" s="557"/>
      <c r="H119" s="557"/>
      <c r="I119" s="557"/>
      <c r="J119" s="557"/>
      <c r="K119" s="557"/>
      <c r="L119" s="557"/>
      <c r="M119" s="557"/>
      <c r="N119" s="557"/>
      <c r="O119" s="558"/>
      <c r="AL119" s="2">
        <f t="shared" si="2"/>
        <v>0</v>
      </c>
      <c r="AM119" s="2">
        <f t="shared" si="3"/>
        <v>0</v>
      </c>
    </row>
    <row r="120" spans="2:39">
      <c r="B120" s="478"/>
      <c r="C120" s="480"/>
      <c r="D120" s="502" t="s">
        <v>485</v>
      </c>
      <c r="E120" s="495"/>
      <c r="F120" s="495"/>
      <c r="G120" s="495"/>
      <c r="H120" s="495"/>
      <c r="I120" s="495"/>
      <c r="J120" s="495"/>
      <c r="K120" s="495"/>
      <c r="L120" s="495"/>
      <c r="M120" s="495"/>
      <c r="N120" s="495"/>
      <c r="O120" s="493"/>
      <c r="AL120" s="2">
        <f t="shared" si="2"/>
        <v>0</v>
      </c>
      <c r="AM120" s="2">
        <f t="shared" si="3"/>
        <v>0</v>
      </c>
    </row>
    <row r="121" spans="2:39">
      <c r="B121" s="478"/>
      <c r="C121" s="480"/>
      <c r="D121" s="496" t="s">
        <v>486</v>
      </c>
      <c r="E121" s="559"/>
      <c r="F121" s="559"/>
      <c r="G121" s="559"/>
      <c r="H121" s="559"/>
      <c r="I121" s="559"/>
      <c r="J121" s="559"/>
      <c r="K121" s="559"/>
      <c r="L121" s="559"/>
      <c r="M121" s="559"/>
      <c r="N121" s="559"/>
      <c r="O121" s="497"/>
      <c r="AL121" s="2">
        <f t="shared" si="2"/>
        <v>0</v>
      </c>
      <c r="AM121" s="2">
        <f t="shared" si="3"/>
        <v>0</v>
      </c>
    </row>
    <row r="122" spans="2:39" ht="15" thickBot="1">
      <c r="B122" s="568"/>
      <c r="C122" s="569"/>
      <c r="D122" s="540" t="s">
        <v>487</v>
      </c>
      <c r="E122" s="539"/>
      <c r="F122" s="539"/>
      <c r="G122" s="539"/>
      <c r="H122" s="539"/>
      <c r="I122" s="539"/>
      <c r="J122" s="539"/>
      <c r="K122" s="539"/>
      <c r="L122" s="539"/>
      <c r="M122" s="539"/>
      <c r="N122" s="539"/>
      <c r="O122" s="541"/>
      <c r="AL122" s="2">
        <f t="shared" si="2"/>
        <v>0</v>
      </c>
      <c r="AM122" s="2">
        <f t="shared" si="3"/>
        <v>0</v>
      </c>
    </row>
    <row r="123" spans="2:39">
      <c r="AL123" s="2">
        <f t="shared" si="2"/>
        <v>0</v>
      </c>
      <c r="AM123" s="2">
        <f t="shared" si="3"/>
        <v>0</v>
      </c>
    </row>
    <row r="124" spans="2:39" ht="15" thickBot="1">
      <c r="AL124" s="2">
        <f t="shared" si="2"/>
        <v>0</v>
      </c>
      <c r="AM124" s="2">
        <f t="shared" si="3"/>
        <v>0</v>
      </c>
    </row>
    <row r="125" spans="2:39">
      <c r="B125" s="553" t="s">
        <v>488</v>
      </c>
      <c r="C125" s="554"/>
      <c r="D125" s="554"/>
      <c r="E125" s="554"/>
      <c r="F125" s="554"/>
      <c r="G125" s="554"/>
      <c r="H125" s="554"/>
      <c r="I125" s="554"/>
      <c r="J125" s="554"/>
      <c r="K125" s="554"/>
      <c r="L125" s="554"/>
      <c r="M125" s="554"/>
      <c r="N125" s="554"/>
      <c r="O125" s="555"/>
      <c r="AL125" s="2">
        <f t="shared" si="2"/>
        <v>0</v>
      </c>
      <c r="AM125" s="2">
        <f t="shared" si="3"/>
        <v>0</v>
      </c>
    </row>
    <row r="126" spans="2:39" ht="15" thickBot="1">
      <c r="B126" s="575" t="s">
        <v>489</v>
      </c>
      <c r="C126" s="576"/>
      <c r="D126" s="576"/>
      <c r="E126" s="576"/>
      <c r="F126" s="576"/>
      <c r="G126" s="576"/>
      <c r="H126" s="576"/>
      <c r="I126" s="576"/>
      <c r="J126" s="576"/>
      <c r="K126" s="576"/>
      <c r="L126" s="576"/>
      <c r="M126" s="576"/>
      <c r="N126" s="576"/>
      <c r="O126" s="577"/>
      <c r="AL126" s="2">
        <f t="shared" si="2"/>
        <v>0</v>
      </c>
      <c r="AM126" s="2">
        <f t="shared" si="3"/>
        <v>0</v>
      </c>
    </row>
    <row r="127" spans="2:39">
      <c r="B127" s="560" t="s">
        <v>490</v>
      </c>
      <c r="C127" s="561"/>
      <c r="D127" s="563" t="s">
        <v>472</v>
      </c>
      <c r="E127" s="563"/>
      <c r="F127" s="563"/>
      <c r="G127" s="563"/>
      <c r="H127" s="563"/>
      <c r="I127" s="563"/>
      <c r="J127" s="563"/>
      <c r="K127" s="563"/>
      <c r="L127" s="563"/>
      <c r="M127" s="563"/>
      <c r="N127" s="563"/>
      <c r="O127" s="564"/>
      <c r="AL127" s="2">
        <f t="shared" si="2"/>
        <v>0</v>
      </c>
      <c r="AM127" s="2">
        <f t="shared" si="3"/>
        <v>0</v>
      </c>
    </row>
    <row r="128" spans="2:39" ht="15" thickBot="1">
      <c r="B128" s="579" t="s">
        <v>491</v>
      </c>
      <c r="C128" s="580"/>
      <c r="D128" s="581" t="s">
        <v>470</v>
      </c>
      <c r="E128" s="581"/>
      <c r="F128" s="581"/>
      <c r="G128" s="581"/>
      <c r="H128" s="581"/>
      <c r="I128" s="581"/>
      <c r="J128" s="581"/>
      <c r="K128" s="581"/>
      <c r="L128" s="581"/>
      <c r="M128" s="581"/>
      <c r="N128" s="581"/>
      <c r="O128" s="580"/>
      <c r="AL128" s="2">
        <f t="shared" si="2"/>
        <v>0</v>
      </c>
      <c r="AM128" s="2">
        <f t="shared" si="3"/>
        <v>0</v>
      </c>
    </row>
    <row r="129" spans="2:39">
      <c r="B129" s="518" t="s">
        <v>492</v>
      </c>
      <c r="C129" s="489"/>
      <c r="D129" s="556" t="s">
        <v>493</v>
      </c>
      <c r="E129" s="557"/>
      <c r="F129" s="557"/>
      <c r="G129" s="557"/>
      <c r="H129" s="557"/>
      <c r="I129" s="557"/>
      <c r="J129" s="557"/>
      <c r="K129" s="557"/>
      <c r="L129" s="557"/>
      <c r="M129" s="557"/>
      <c r="N129" s="557"/>
      <c r="O129" s="558"/>
      <c r="AL129" s="2">
        <f t="shared" si="2"/>
        <v>0</v>
      </c>
      <c r="AM129" s="2">
        <f t="shared" si="3"/>
        <v>0</v>
      </c>
    </row>
    <row r="130" spans="2:39" ht="15" thickBot="1">
      <c r="B130" s="467"/>
      <c r="C130" s="468"/>
      <c r="D130" s="540" t="s">
        <v>494</v>
      </c>
      <c r="E130" s="539"/>
      <c r="F130" s="539"/>
      <c r="G130" s="539"/>
      <c r="H130" s="539"/>
      <c r="I130" s="539"/>
      <c r="J130" s="539"/>
      <c r="K130" s="539"/>
      <c r="L130" s="539"/>
      <c r="M130" s="539"/>
      <c r="N130" s="539"/>
      <c r="O130" s="541"/>
      <c r="AL130" s="2">
        <f t="shared" si="2"/>
        <v>0</v>
      </c>
      <c r="AM130" s="2">
        <f t="shared" si="3"/>
        <v>0</v>
      </c>
    </row>
    <row r="131" spans="2:39">
      <c r="B131" s="465" t="s">
        <v>495</v>
      </c>
      <c r="C131" s="466"/>
      <c r="D131" s="556" t="s">
        <v>496</v>
      </c>
      <c r="E131" s="557"/>
      <c r="F131" s="557"/>
      <c r="G131" s="557"/>
      <c r="H131" s="557"/>
      <c r="I131" s="557"/>
      <c r="J131" s="557"/>
      <c r="K131" s="557"/>
      <c r="L131" s="557"/>
      <c r="M131" s="557"/>
      <c r="N131" s="557"/>
      <c r="O131" s="558"/>
      <c r="AL131" s="2">
        <f t="shared" si="2"/>
        <v>0</v>
      </c>
      <c r="AM131" s="2">
        <f t="shared" si="3"/>
        <v>0</v>
      </c>
    </row>
    <row r="132" spans="2:39" ht="15" thickBot="1">
      <c r="B132" s="467"/>
      <c r="C132" s="468"/>
      <c r="D132" s="540" t="s">
        <v>497</v>
      </c>
      <c r="E132" s="539"/>
      <c r="F132" s="539"/>
      <c r="G132" s="539"/>
      <c r="H132" s="539"/>
      <c r="I132" s="539"/>
      <c r="J132" s="539"/>
      <c r="K132" s="539"/>
      <c r="L132" s="539"/>
      <c r="M132" s="539"/>
      <c r="N132" s="539"/>
      <c r="O132" s="541"/>
      <c r="AL132" s="2">
        <f t="shared" si="2"/>
        <v>0</v>
      </c>
      <c r="AM132" s="2">
        <f t="shared" si="3"/>
        <v>0</v>
      </c>
    </row>
    <row r="133" spans="2:39">
      <c r="B133" s="465" t="s">
        <v>498</v>
      </c>
      <c r="C133" s="466"/>
      <c r="D133" s="556" t="s">
        <v>499</v>
      </c>
      <c r="E133" s="557"/>
      <c r="F133" s="557"/>
      <c r="G133" s="557"/>
      <c r="H133" s="557"/>
      <c r="I133" s="557"/>
      <c r="J133" s="557"/>
      <c r="K133" s="557"/>
      <c r="L133" s="557"/>
      <c r="M133" s="557"/>
      <c r="N133" s="557"/>
      <c r="O133" s="558"/>
      <c r="AL133" s="2">
        <f t="shared" ref="AL133:AL196" si="4">IF(AND(N133&lt;&gt;"D:Arıza Değil",AG133="Bu Arıza Aracın Servise Verilmesine Engel Değil"),IF(Y133-F133&gt;0,(AA133-X133)*24,IF(OR(AND(G133&gt;AR$1,G133&lt;AS$1),AND(G133&gt;AT$1,G133&lt;AU$1)),(AK133-X133)*24,0))*60,AM133)</f>
        <v>0</v>
      </c>
      <c r="AM133" s="2">
        <f t="shared" ref="AM133:AM196" si="5">IF(N133&lt;&gt;"D:Arıza Değil",AB133*60,0)</f>
        <v>0</v>
      </c>
    </row>
    <row r="134" spans="2:39" ht="15" thickBot="1">
      <c r="B134" s="467"/>
      <c r="C134" s="468"/>
      <c r="D134" s="540" t="s">
        <v>500</v>
      </c>
      <c r="E134" s="539"/>
      <c r="F134" s="539"/>
      <c r="G134" s="539"/>
      <c r="H134" s="539"/>
      <c r="I134" s="539"/>
      <c r="J134" s="539"/>
      <c r="K134" s="539"/>
      <c r="L134" s="539"/>
      <c r="M134" s="539"/>
      <c r="N134" s="539"/>
      <c r="O134" s="541"/>
      <c r="AL134" s="2">
        <f t="shared" si="4"/>
        <v>0</v>
      </c>
      <c r="AM134" s="2">
        <f t="shared" si="5"/>
        <v>0</v>
      </c>
    </row>
    <row r="135" spans="2:39">
      <c r="B135" s="465" t="s">
        <v>501</v>
      </c>
      <c r="C135" s="466"/>
      <c r="D135" s="556" t="s">
        <v>502</v>
      </c>
      <c r="E135" s="557"/>
      <c r="F135" s="557"/>
      <c r="G135" s="557"/>
      <c r="H135" s="557"/>
      <c r="I135" s="557"/>
      <c r="J135" s="557"/>
      <c r="K135" s="557"/>
      <c r="L135" s="557"/>
      <c r="M135" s="557"/>
      <c r="N135" s="557"/>
      <c r="O135" s="558"/>
      <c r="AL135" s="2">
        <f t="shared" si="4"/>
        <v>0</v>
      </c>
      <c r="AM135" s="2">
        <f t="shared" si="5"/>
        <v>0</v>
      </c>
    </row>
    <row r="136" spans="2:39" ht="15" thickBot="1">
      <c r="B136" s="467"/>
      <c r="C136" s="468"/>
      <c r="D136" s="540" t="s">
        <v>503</v>
      </c>
      <c r="E136" s="539"/>
      <c r="F136" s="539"/>
      <c r="G136" s="539"/>
      <c r="H136" s="539"/>
      <c r="I136" s="539"/>
      <c r="J136" s="539"/>
      <c r="K136" s="539"/>
      <c r="L136" s="539"/>
      <c r="M136" s="539"/>
      <c r="N136" s="539"/>
      <c r="O136" s="541"/>
      <c r="AL136" s="2">
        <f t="shared" si="4"/>
        <v>0</v>
      </c>
      <c r="AM136" s="2">
        <f t="shared" si="5"/>
        <v>0</v>
      </c>
    </row>
    <row r="137" spans="2:39">
      <c r="B137" s="465" t="s">
        <v>504</v>
      </c>
      <c r="C137" s="466"/>
      <c r="D137" s="556" t="s">
        <v>505</v>
      </c>
      <c r="E137" s="557"/>
      <c r="F137" s="557"/>
      <c r="G137" s="557"/>
      <c r="H137" s="557"/>
      <c r="I137" s="557"/>
      <c r="J137" s="557"/>
      <c r="K137" s="557"/>
      <c r="L137" s="557"/>
      <c r="M137" s="557"/>
      <c r="N137" s="557"/>
      <c r="O137" s="558"/>
      <c r="AL137" s="2">
        <f t="shared" si="4"/>
        <v>0</v>
      </c>
      <c r="AM137" s="2">
        <f t="shared" si="5"/>
        <v>0</v>
      </c>
    </row>
    <row r="138" spans="2:39" ht="15" thickBot="1">
      <c r="B138" s="537"/>
      <c r="C138" s="538"/>
      <c r="D138" s="540" t="s">
        <v>506</v>
      </c>
      <c r="E138" s="539"/>
      <c r="F138" s="539"/>
      <c r="G138" s="539"/>
      <c r="H138" s="539"/>
      <c r="I138" s="539"/>
      <c r="J138" s="539"/>
      <c r="K138" s="539"/>
      <c r="L138" s="539"/>
      <c r="M138" s="539"/>
      <c r="N138" s="539"/>
      <c r="O138" s="541"/>
      <c r="AL138" s="2">
        <f t="shared" si="4"/>
        <v>0</v>
      </c>
      <c r="AM138" s="2">
        <f t="shared" si="5"/>
        <v>0</v>
      </c>
    </row>
    <row r="139" spans="2:39">
      <c r="AL139" s="2">
        <f t="shared" si="4"/>
        <v>0</v>
      </c>
      <c r="AM139" s="2">
        <f t="shared" si="5"/>
        <v>0</v>
      </c>
    </row>
    <row r="140" spans="2:39">
      <c r="AL140" s="2">
        <f t="shared" si="4"/>
        <v>0</v>
      </c>
      <c r="AM140" s="2">
        <f t="shared" si="5"/>
        <v>0</v>
      </c>
    </row>
    <row r="141" spans="2:39">
      <c r="B141" s="474"/>
      <c r="C141" s="474"/>
      <c r="D141" s="474"/>
      <c r="E141" s="474"/>
      <c r="F141" s="474"/>
      <c r="AL141" s="2">
        <f t="shared" si="4"/>
        <v>0</v>
      </c>
      <c r="AM141" s="2">
        <f t="shared" si="5"/>
        <v>0</v>
      </c>
    </row>
    <row r="142" spans="2:39">
      <c r="B142" s="474"/>
      <c r="C142" s="474"/>
      <c r="D142" s="474"/>
      <c r="E142" s="474"/>
      <c r="F142" s="474"/>
      <c r="AL142" s="2">
        <f t="shared" si="4"/>
        <v>0</v>
      </c>
      <c r="AM142" s="2">
        <f t="shared" si="5"/>
        <v>0</v>
      </c>
    </row>
    <row r="143" spans="2:39">
      <c r="B143" s="474"/>
      <c r="C143" s="474"/>
      <c r="D143" s="474"/>
      <c r="E143" s="474"/>
      <c r="F143" s="474"/>
      <c r="AL143" s="2">
        <f t="shared" si="4"/>
        <v>0</v>
      </c>
      <c r="AM143" s="2">
        <f t="shared" si="5"/>
        <v>0</v>
      </c>
    </row>
    <row r="144" spans="2:39">
      <c r="B144" s="474"/>
      <c r="C144" s="474"/>
      <c r="D144" s="474"/>
      <c r="E144" s="474"/>
      <c r="F144" s="474"/>
      <c r="AL144" s="2">
        <f t="shared" si="4"/>
        <v>0</v>
      </c>
      <c r="AM144" s="2">
        <f t="shared" si="5"/>
        <v>0</v>
      </c>
    </row>
    <row r="145" spans="2:39">
      <c r="B145" s="474"/>
      <c r="C145" s="474"/>
      <c r="D145" s="474"/>
      <c r="E145" s="474"/>
      <c r="F145" s="474"/>
      <c r="AL145" s="2">
        <f t="shared" si="4"/>
        <v>0</v>
      </c>
      <c r="AM145" s="2">
        <f t="shared" si="5"/>
        <v>0</v>
      </c>
    </row>
    <row r="146" spans="2:39">
      <c r="B146" s="474"/>
      <c r="C146" s="474"/>
      <c r="D146" s="474"/>
      <c r="E146" s="474"/>
      <c r="F146" s="474"/>
      <c r="AL146" s="2">
        <f t="shared" si="4"/>
        <v>0</v>
      </c>
      <c r="AM146" s="2">
        <f t="shared" si="5"/>
        <v>0</v>
      </c>
    </row>
    <row r="147" spans="2:39">
      <c r="B147" s="474"/>
      <c r="C147" s="474"/>
      <c r="D147" s="474"/>
      <c r="E147" s="474"/>
      <c r="F147" s="474"/>
      <c r="AL147" s="2">
        <f t="shared" si="4"/>
        <v>0</v>
      </c>
      <c r="AM147" s="2">
        <f t="shared" si="5"/>
        <v>0</v>
      </c>
    </row>
    <row r="148" spans="2:39">
      <c r="B148" s="474"/>
      <c r="C148" s="474"/>
      <c r="D148" s="474"/>
      <c r="E148" s="474"/>
      <c r="F148" s="474"/>
      <c r="AL148" s="2">
        <f t="shared" si="4"/>
        <v>0</v>
      </c>
      <c r="AM148" s="2">
        <f t="shared" si="5"/>
        <v>0</v>
      </c>
    </row>
    <row r="149" spans="2:39">
      <c r="B149" s="474"/>
      <c r="C149" s="474"/>
      <c r="D149" s="474"/>
      <c r="E149" s="474"/>
      <c r="F149" s="474"/>
      <c r="AL149" s="2">
        <f t="shared" si="4"/>
        <v>0</v>
      </c>
      <c r="AM149" s="2">
        <f t="shared" si="5"/>
        <v>0</v>
      </c>
    </row>
    <row r="150" spans="2:39">
      <c r="B150" s="474"/>
      <c r="C150" s="474"/>
      <c r="D150" s="474"/>
      <c r="E150" s="474"/>
      <c r="F150" s="474"/>
      <c r="AL150" s="2">
        <f t="shared" si="4"/>
        <v>0</v>
      </c>
      <c r="AM150" s="2">
        <f t="shared" si="5"/>
        <v>0</v>
      </c>
    </row>
    <row r="151" spans="2:39">
      <c r="B151" s="474"/>
      <c r="C151" s="474"/>
      <c r="D151" s="474"/>
      <c r="E151" s="474"/>
      <c r="F151" s="474"/>
      <c r="AL151" s="2">
        <f t="shared" si="4"/>
        <v>0</v>
      </c>
      <c r="AM151" s="2">
        <f t="shared" si="5"/>
        <v>0</v>
      </c>
    </row>
    <row r="152" spans="2:39">
      <c r="AL152" s="2">
        <f t="shared" si="4"/>
        <v>0</v>
      </c>
      <c r="AM152" s="2">
        <f t="shared" si="5"/>
        <v>0</v>
      </c>
    </row>
    <row r="153" spans="2:39">
      <c r="AL153" s="2">
        <f t="shared" si="4"/>
        <v>0</v>
      </c>
      <c r="AM153" s="2">
        <f t="shared" si="5"/>
        <v>0</v>
      </c>
    </row>
    <row r="154" spans="2:39">
      <c r="AL154" s="2">
        <f t="shared" si="4"/>
        <v>0</v>
      </c>
      <c r="AM154" s="2">
        <f t="shared" si="5"/>
        <v>0</v>
      </c>
    </row>
    <row r="155" spans="2:39">
      <c r="AL155" s="2">
        <f t="shared" si="4"/>
        <v>0</v>
      </c>
      <c r="AM155" s="2">
        <f t="shared" si="5"/>
        <v>0</v>
      </c>
    </row>
    <row r="156" spans="2:39">
      <c r="AL156" s="2">
        <f t="shared" si="4"/>
        <v>0</v>
      </c>
      <c r="AM156" s="2">
        <f t="shared" si="5"/>
        <v>0</v>
      </c>
    </row>
    <row r="157" spans="2:39">
      <c r="AL157" s="2">
        <f t="shared" si="4"/>
        <v>0</v>
      </c>
      <c r="AM157" s="2">
        <f t="shared" si="5"/>
        <v>0</v>
      </c>
    </row>
    <row r="158" spans="2:39">
      <c r="AL158" s="2">
        <f t="shared" si="4"/>
        <v>0</v>
      </c>
      <c r="AM158" s="2">
        <f t="shared" si="5"/>
        <v>0</v>
      </c>
    </row>
    <row r="159" spans="2:39">
      <c r="AL159" s="2">
        <f t="shared" si="4"/>
        <v>0</v>
      </c>
      <c r="AM159" s="2">
        <f t="shared" si="5"/>
        <v>0</v>
      </c>
    </row>
    <row r="160" spans="2:39">
      <c r="AL160" s="2">
        <f t="shared" si="4"/>
        <v>0</v>
      </c>
      <c r="AM160" s="2">
        <f t="shared" si="5"/>
        <v>0</v>
      </c>
    </row>
    <row r="161" spans="38:39">
      <c r="AL161" s="2">
        <f t="shared" si="4"/>
        <v>0</v>
      </c>
      <c r="AM161" s="2">
        <f t="shared" si="5"/>
        <v>0</v>
      </c>
    </row>
    <row r="162" spans="38:39">
      <c r="AL162" s="2">
        <f t="shared" si="4"/>
        <v>0</v>
      </c>
      <c r="AM162" s="2">
        <f t="shared" si="5"/>
        <v>0</v>
      </c>
    </row>
    <row r="163" spans="38:39">
      <c r="AL163" s="2">
        <f t="shared" si="4"/>
        <v>0</v>
      </c>
      <c r="AM163" s="2">
        <f t="shared" si="5"/>
        <v>0</v>
      </c>
    </row>
    <row r="164" spans="38:39">
      <c r="AL164" s="2">
        <f t="shared" si="4"/>
        <v>0</v>
      </c>
      <c r="AM164" s="2">
        <f t="shared" si="5"/>
        <v>0</v>
      </c>
    </row>
    <row r="165" spans="38:39">
      <c r="AL165" s="2">
        <f t="shared" si="4"/>
        <v>0</v>
      </c>
      <c r="AM165" s="2">
        <f t="shared" si="5"/>
        <v>0</v>
      </c>
    </row>
    <row r="166" spans="38:39">
      <c r="AL166" s="2">
        <f t="shared" si="4"/>
        <v>0</v>
      </c>
      <c r="AM166" s="2">
        <f t="shared" si="5"/>
        <v>0</v>
      </c>
    </row>
    <row r="167" spans="38:39">
      <c r="AL167" s="2">
        <f t="shared" si="4"/>
        <v>0</v>
      </c>
      <c r="AM167" s="2">
        <f t="shared" si="5"/>
        <v>0</v>
      </c>
    </row>
    <row r="168" spans="38:39">
      <c r="AL168" s="2">
        <f t="shared" si="4"/>
        <v>0</v>
      </c>
      <c r="AM168" s="2">
        <f t="shared" si="5"/>
        <v>0</v>
      </c>
    </row>
    <row r="169" spans="38:39">
      <c r="AL169" s="2">
        <f t="shared" si="4"/>
        <v>0</v>
      </c>
      <c r="AM169" s="2">
        <f t="shared" si="5"/>
        <v>0</v>
      </c>
    </row>
    <row r="170" spans="38:39">
      <c r="AL170" s="2">
        <f t="shared" si="4"/>
        <v>0</v>
      </c>
      <c r="AM170" s="2">
        <f t="shared" si="5"/>
        <v>0</v>
      </c>
    </row>
    <row r="171" spans="38:39">
      <c r="AL171" s="2">
        <f t="shared" si="4"/>
        <v>0</v>
      </c>
      <c r="AM171" s="2">
        <f t="shared" si="5"/>
        <v>0</v>
      </c>
    </row>
    <row r="172" spans="38:39">
      <c r="AL172" s="2">
        <f t="shared" si="4"/>
        <v>0</v>
      </c>
      <c r="AM172" s="2">
        <f t="shared" si="5"/>
        <v>0</v>
      </c>
    </row>
    <row r="173" spans="38:39">
      <c r="AL173" s="2">
        <f t="shared" si="4"/>
        <v>0</v>
      </c>
      <c r="AM173" s="2">
        <f t="shared" si="5"/>
        <v>0</v>
      </c>
    </row>
    <row r="174" spans="38:39">
      <c r="AL174" s="2">
        <f t="shared" si="4"/>
        <v>0</v>
      </c>
      <c r="AM174" s="2">
        <f t="shared" si="5"/>
        <v>0</v>
      </c>
    </row>
    <row r="175" spans="38:39">
      <c r="AL175" s="2">
        <f t="shared" si="4"/>
        <v>0</v>
      </c>
      <c r="AM175" s="2">
        <f t="shared" si="5"/>
        <v>0</v>
      </c>
    </row>
    <row r="176" spans="38:39">
      <c r="AL176" s="2">
        <f t="shared" si="4"/>
        <v>0</v>
      </c>
      <c r="AM176" s="2">
        <f t="shared" si="5"/>
        <v>0</v>
      </c>
    </row>
    <row r="177" spans="38:39">
      <c r="AL177" s="2">
        <f t="shared" si="4"/>
        <v>0</v>
      </c>
      <c r="AM177" s="2">
        <f t="shared" si="5"/>
        <v>0</v>
      </c>
    </row>
    <row r="178" spans="38:39">
      <c r="AL178" s="2">
        <f t="shared" si="4"/>
        <v>0</v>
      </c>
      <c r="AM178" s="2">
        <f t="shared" si="5"/>
        <v>0</v>
      </c>
    </row>
    <row r="179" spans="38:39">
      <c r="AL179" s="2">
        <f t="shared" si="4"/>
        <v>0</v>
      </c>
      <c r="AM179" s="2">
        <f t="shared" si="5"/>
        <v>0</v>
      </c>
    </row>
    <row r="180" spans="38:39">
      <c r="AL180" s="2">
        <f t="shared" si="4"/>
        <v>0</v>
      </c>
      <c r="AM180" s="2">
        <f t="shared" si="5"/>
        <v>0</v>
      </c>
    </row>
    <row r="181" spans="38:39">
      <c r="AL181" s="2">
        <f t="shared" si="4"/>
        <v>0</v>
      </c>
      <c r="AM181" s="2">
        <f t="shared" si="5"/>
        <v>0</v>
      </c>
    </row>
    <row r="182" spans="38:39">
      <c r="AL182" s="2">
        <f t="shared" si="4"/>
        <v>0</v>
      </c>
      <c r="AM182" s="2">
        <f t="shared" si="5"/>
        <v>0</v>
      </c>
    </row>
    <row r="183" spans="38:39">
      <c r="AL183" s="2">
        <f t="shared" si="4"/>
        <v>0</v>
      </c>
      <c r="AM183" s="2">
        <f t="shared" si="5"/>
        <v>0</v>
      </c>
    </row>
    <row r="184" spans="38:39">
      <c r="AL184" s="2">
        <f t="shared" si="4"/>
        <v>0</v>
      </c>
      <c r="AM184" s="2">
        <f t="shared" si="5"/>
        <v>0</v>
      </c>
    </row>
    <row r="185" spans="38:39">
      <c r="AL185" s="2">
        <f t="shared" si="4"/>
        <v>0</v>
      </c>
      <c r="AM185" s="2">
        <f t="shared" si="5"/>
        <v>0</v>
      </c>
    </row>
    <row r="186" spans="38:39">
      <c r="AL186" s="2">
        <f t="shared" si="4"/>
        <v>0</v>
      </c>
      <c r="AM186" s="2">
        <f t="shared" si="5"/>
        <v>0</v>
      </c>
    </row>
    <row r="187" spans="38:39">
      <c r="AL187" s="2">
        <f t="shared" si="4"/>
        <v>0</v>
      </c>
      <c r="AM187" s="2">
        <f t="shared" si="5"/>
        <v>0</v>
      </c>
    </row>
    <row r="188" spans="38:39">
      <c r="AL188" s="2">
        <f t="shared" si="4"/>
        <v>0</v>
      </c>
      <c r="AM188" s="2">
        <f t="shared" si="5"/>
        <v>0</v>
      </c>
    </row>
    <row r="189" spans="38:39">
      <c r="AL189" s="2">
        <f t="shared" si="4"/>
        <v>0</v>
      </c>
      <c r="AM189" s="2">
        <f t="shared" si="5"/>
        <v>0</v>
      </c>
    </row>
    <row r="190" spans="38:39">
      <c r="AL190" s="2">
        <f t="shared" si="4"/>
        <v>0</v>
      </c>
      <c r="AM190" s="2">
        <f t="shared" si="5"/>
        <v>0</v>
      </c>
    </row>
    <row r="191" spans="38:39">
      <c r="AL191" s="2">
        <f t="shared" si="4"/>
        <v>0</v>
      </c>
      <c r="AM191" s="2">
        <f t="shared" si="5"/>
        <v>0</v>
      </c>
    </row>
    <row r="192" spans="38:39">
      <c r="AL192" s="2">
        <f t="shared" si="4"/>
        <v>0</v>
      </c>
      <c r="AM192" s="2">
        <f t="shared" si="5"/>
        <v>0</v>
      </c>
    </row>
    <row r="193" spans="28:39">
      <c r="AL193" s="2">
        <f t="shared" si="4"/>
        <v>0</v>
      </c>
      <c r="AM193" s="2">
        <f t="shared" si="5"/>
        <v>0</v>
      </c>
    </row>
    <row r="194" spans="28:39">
      <c r="AL194" s="2">
        <f t="shared" si="4"/>
        <v>0</v>
      </c>
      <c r="AM194" s="2">
        <f t="shared" si="5"/>
        <v>0</v>
      </c>
    </row>
    <row r="195" spans="28:39">
      <c r="AL195" s="2">
        <f t="shared" si="4"/>
        <v>0</v>
      </c>
      <c r="AM195" s="2">
        <f t="shared" si="5"/>
        <v>0</v>
      </c>
    </row>
    <row r="196" spans="28:39">
      <c r="AL196" s="2">
        <f t="shared" si="4"/>
        <v>0</v>
      </c>
      <c r="AM196" s="2">
        <f t="shared" si="5"/>
        <v>0</v>
      </c>
    </row>
    <row r="197" spans="28:39">
      <c r="AL197" s="2">
        <f t="shared" ref="AL197:AL205" si="6">IF(AND(N197&lt;&gt;"D:Arıza Değil",AG197="Bu Arıza Aracın Servise Verilmesine Engel Değil"),IF(Y197-F197&gt;0,(AA197-X197)*24,IF(OR(AND(G197&gt;AR$1,G197&lt;AS$1),AND(G197&gt;AT$1,G197&lt;AU$1)),(AK197-X197)*24,0))*60,AM197)</f>
        <v>0</v>
      </c>
      <c r="AM197" s="2">
        <f t="shared" ref="AM197:AM205" si="7">IF(N197&lt;&gt;"D:Arıza Değil",AB197*60,0)</f>
        <v>0</v>
      </c>
    </row>
    <row r="198" spans="28:39">
      <c r="AL198" s="2">
        <f t="shared" si="6"/>
        <v>0</v>
      </c>
      <c r="AM198" s="2">
        <f t="shared" si="7"/>
        <v>0</v>
      </c>
    </row>
    <row r="199" spans="28:39">
      <c r="AL199" s="2">
        <f t="shared" si="6"/>
        <v>0</v>
      </c>
      <c r="AM199" s="2">
        <f t="shared" si="7"/>
        <v>0</v>
      </c>
    </row>
    <row r="200" spans="28:39">
      <c r="AL200" s="2">
        <f t="shared" si="6"/>
        <v>0</v>
      </c>
      <c r="AM200" s="2">
        <f t="shared" si="7"/>
        <v>0</v>
      </c>
    </row>
    <row r="201" spans="28:39">
      <c r="AL201" s="2">
        <f t="shared" si="6"/>
        <v>0</v>
      </c>
      <c r="AM201" s="2">
        <f t="shared" si="7"/>
        <v>0</v>
      </c>
    </row>
    <row r="202" spans="28:39">
      <c r="AL202" s="2">
        <f t="shared" si="6"/>
        <v>0</v>
      </c>
      <c r="AM202" s="2">
        <f t="shared" si="7"/>
        <v>0</v>
      </c>
    </row>
    <row r="203" spans="28:39">
      <c r="AL203" s="2">
        <f t="shared" si="6"/>
        <v>0</v>
      </c>
      <c r="AM203" s="2">
        <f t="shared" si="7"/>
        <v>0</v>
      </c>
    </row>
    <row r="204" spans="28:39">
      <c r="AL204" s="2">
        <f t="shared" si="6"/>
        <v>0</v>
      </c>
      <c r="AM204" s="2">
        <f t="shared" si="7"/>
        <v>0</v>
      </c>
    </row>
    <row r="205" spans="28:39">
      <c r="AL205" s="2">
        <f t="shared" si="6"/>
        <v>0</v>
      </c>
      <c r="AM205" s="2">
        <f t="shared" si="7"/>
        <v>0</v>
      </c>
    </row>
    <row r="206" spans="28:39">
      <c r="AB206" s="2">
        <f>IF(Y206-F206&gt;0,(AA206-X206)*24,IF(OR(AND(G206&gt;AR$1,G206&lt;AS$1),AND(G206&gt;AT$1,G206&lt;AU$1)),(AA206-X206)*24,0))</f>
        <v>0</v>
      </c>
      <c r="AL206" s="2">
        <f>IF(AND(N206&lt;&gt;"D:Arıza Değil",AG206="Bu Arıza Aracın Servise Verilmesine Engel Değil"),IF(Y206-F206&gt;0,(AA206-X206)*24,IF(OR(AND(G206&gt;AR$1,G206&lt;AS$1),AND(G206&gt;AT$1,G206&lt;AU$1)),(AK206-X206)*24,0))*60,AM206)</f>
        <v>0</v>
      </c>
      <c r="AM206" s="2">
        <f>IF(N206&lt;&gt;"D:Arıza Değil",AB206*60,0)</f>
        <v>0</v>
      </c>
    </row>
    <row r="207" spans="28:39">
      <c r="AL207" s="2">
        <f t="shared" ref="AL207:AL221" si="8">IF(AND(N207&lt;&gt;"D:Arıza Değil",AG207="Bu Arıza Aracın Servise Verilmesine Engel Değil"),IF(Y207-F207&gt;0,(AA207-X207)*24,IF(OR(AND(G207&gt;AR$1,G207&lt;AS$1),AND(G207&gt;AT$1,G207&lt;AU$1)),(AK207-X207)*24,0))*60,AM207)</f>
        <v>0</v>
      </c>
      <c r="AM207" s="2">
        <f t="shared" ref="AM207:AM221" si="9">IF(N207&lt;&gt;"D:Arıza Değil",AB207*60,0)</f>
        <v>0</v>
      </c>
    </row>
    <row r="208" spans="28:39">
      <c r="AL208" s="2">
        <f t="shared" si="8"/>
        <v>0</v>
      </c>
      <c r="AM208" s="2">
        <f t="shared" si="9"/>
        <v>0</v>
      </c>
    </row>
    <row r="209" spans="27:39">
      <c r="AL209" s="2">
        <f t="shared" si="8"/>
        <v>0</v>
      </c>
      <c r="AM209" s="2">
        <f t="shared" si="9"/>
        <v>0</v>
      </c>
    </row>
    <row r="210" spans="27:39">
      <c r="AL210" s="2">
        <f t="shared" si="8"/>
        <v>0</v>
      </c>
      <c r="AM210" s="2">
        <f t="shared" si="9"/>
        <v>0</v>
      </c>
    </row>
    <row r="211" spans="27:39">
      <c r="AL211" s="2">
        <f t="shared" si="8"/>
        <v>0</v>
      </c>
      <c r="AM211" s="2">
        <f t="shared" si="9"/>
        <v>0</v>
      </c>
    </row>
    <row r="212" spans="27:39">
      <c r="AL212" s="2">
        <f t="shared" si="8"/>
        <v>0</v>
      </c>
      <c r="AM212" s="2">
        <f t="shared" si="9"/>
        <v>0</v>
      </c>
    </row>
    <row r="213" spans="27:39">
      <c r="AL213" s="2">
        <f t="shared" si="8"/>
        <v>0</v>
      </c>
      <c r="AM213" s="2">
        <f t="shared" si="9"/>
        <v>0</v>
      </c>
    </row>
    <row r="214" spans="27:39">
      <c r="AL214" s="2">
        <f t="shared" si="8"/>
        <v>0</v>
      </c>
      <c r="AM214" s="2">
        <f t="shared" si="9"/>
        <v>0</v>
      </c>
    </row>
    <row r="215" spans="27:39">
      <c r="AL215" s="2">
        <f t="shared" si="8"/>
        <v>0</v>
      </c>
      <c r="AM215" s="2">
        <f t="shared" si="9"/>
        <v>0</v>
      </c>
    </row>
    <row r="216" spans="27:39">
      <c r="AL216" s="2">
        <f t="shared" si="8"/>
        <v>0</v>
      </c>
      <c r="AM216" s="2">
        <f t="shared" si="9"/>
        <v>0</v>
      </c>
    </row>
    <row r="217" spans="27:39">
      <c r="AL217" s="2">
        <f t="shared" si="8"/>
        <v>0</v>
      </c>
      <c r="AM217" s="2">
        <f t="shared" si="9"/>
        <v>0</v>
      </c>
    </row>
    <row r="218" spans="27:39">
      <c r="AL218" s="2">
        <f t="shared" si="8"/>
        <v>0</v>
      </c>
      <c r="AM218" s="2">
        <f t="shared" si="9"/>
        <v>0</v>
      </c>
    </row>
    <row r="219" spans="27:39">
      <c r="AA219" s="2">
        <f>Y219+Z219</f>
        <v>0</v>
      </c>
      <c r="AL219" s="2">
        <f t="shared" si="8"/>
        <v>0</v>
      </c>
      <c r="AM219" s="2">
        <f t="shared" si="9"/>
        <v>0</v>
      </c>
    </row>
    <row r="220" spans="27:39">
      <c r="AL220" s="2">
        <f t="shared" si="8"/>
        <v>0</v>
      </c>
      <c r="AM220" s="2">
        <f t="shared" si="9"/>
        <v>0</v>
      </c>
    </row>
    <row r="221" spans="27:39">
      <c r="AL221" s="2">
        <f t="shared" si="8"/>
        <v>0</v>
      </c>
      <c r="AM221" s="2">
        <f t="shared" si="9"/>
        <v>0</v>
      </c>
    </row>
  </sheetData>
  <mergeCells count="269">
    <mergeCell ref="B137:C138"/>
    <mergeCell ref="D131:O131"/>
    <mergeCell ref="D132:O132"/>
    <mergeCell ref="D133:O133"/>
    <mergeCell ref="D134:O134"/>
    <mergeCell ref="D135:O135"/>
    <mergeCell ref="D136:O136"/>
    <mergeCell ref="D137:O137"/>
    <mergeCell ref="D138:O138"/>
    <mergeCell ref="B128:C128"/>
    <mergeCell ref="D128:O128"/>
    <mergeCell ref="B129:C130"/>
    <mergeCell ref="B131:C132"/>
    <mergeCell ref="B133:C134"/>
    <mergeCell ref="B135:C136"/>
    <mergeCell ref="D129:O129"/>
    <mergeCell ref="D130:O130"/>
    <mergeCell ref="D119:O119"/>
    <mergeCell ref="D120:O120"/>
    <mergeCell ref="D121:O121"/>
    <mergeCell ref="B119:C122"/>
    <mergeCell ref="D122:O122"/>
    <mergeCell ref="D117:O117"/>
    <mergeCell ref="D116:O116"/>
    <mergeCell ref="D118:O118"/>
    <mergeCell ref="D127:O127"/>
    <mergeCell ref="B110:C110"/>
    <mergeCell ref="D110:O110"/>
    <mergeCell ref="B127:C127"/>
    <mergeCell ref="B125:O125"/>
    <mergeCell ref="B126:O126"/>
    <mergeCell ref="D111:O111"/>
    <mergeCell ref="B50:C50"/>
    <mergeCell ref="B51:C51"/>
    <mergeCell ref="B52:C52"/>
    <mergeCell ref="B36:C36"/>
    <mergeCell ref="B37:C37"/>
    <mergeCell ref="D115:O115"/>
    <mergeCell ref="D114:O114"/>
    <mergeCell ref="D113:O113"/>
    <mergeCell ref="B109:C109"/>
    <mergeCell ref="D109:O109"/>
    <mergeCell ref="B108:O108"/>
    <mergeCell ref="D112:O112"/>
    <mergeCell ref="B48:C48"/>
    <mergeCell ref="B53:C53"/>
    <mergeCell ref="B54:C54"/>
    <mergeCell ref="B90:C90"/>
    <mergeCell ref="B57:C57"/>
    <mergeCell ref="B58:C58"/>
    <mergeCell ref="B55:C55"/>
    <mergeCell ref="B56:C56"/>
    <mergeCell ref="B89:C89"/>
    <mergeCell ref="B111:C114"/>
    <mergeCell ref="B115:C118"/>
    <mergeCell ref="B61:C61"/>
    <mergeCell ref="D30:M30"/>
    <mergeCell ref="N23:O24"/>
    <mergeCell ref="B107:O107"/>
    <mergeCell ref="B31:C31"/>
    <mergeCell ref="B32:C32"/>
    <mergeCell ref="B33:C33"/>
    <mergeCell ref="B34:C34"/>
    <mergeCell ref="B24:C24"/>
    <mergeCell ref="B25:C25"/>
    <mergeCell ref="D26:M26"/>
    <mergeCell ref="B73:C73"/>
    <mergeCell ref="B74:C74"/>
    <mergeCell ref="B59:C59"/>
    <mergeCell ref="B60:C60"/>
    <mergeCell ref="B78:C78"/>
    <mergeCell ref="B65:C65"/>
    <mergeCell ref="B66:C66"/>
    <mergeCell ref="B67:C67"/>
    <mergeCell ref="B68:C68"/>
    <mergeCell ref="B79:C79"/>
    <mergeCell ref="B47:C47"/>
    <mergeCell ref="B35:C35"/>
    <mergeCell ref="B41:C41"/>
    <mergeCell ref="B49:C49"/>
    <mergeCell ref="B17:O17"/>
    <mergeCell ref="D23:M23"/>
    <mergeCell ref="D24:M24"/>
    <mergeCell ref="D25:M25"/>
    <mergeCell ref="N25:O26"/>
    <mergeCell ref="B21:C21"/>
    <mergeCell ref="B22:C22"/>
    <mergeCell ref="D18:M18"/>
    <mergeCell ref="D22:M22"/>
    <mergeCell ref="N21:O22"/>
    <mergeCell ref="B23:C23"/>
    <mergeCell ref="B7:O8"/>
    <mergeCell ref="B9:O10"/>
    <mergeCell ref="B26:C26"/>
    <mergeCell ref="B27:C27"/>
    <mergeCell ref="B28:C28"/>
    <mergeCell ref="B29:C29"/>
    <mergeCell ref="B30:C30"/>
    <mergeCell ref="D21:M21"/>
    <mergeCell ref="B46:C46"/>
    <mergeCell ref="B43:C43"/>
    <mergeCell ref="B44:C44"/>
    <mergeCell ref="B38:C38"/>
    <mergeCell ref="B39:C39"/>
    <mergeCell ref="B40:C40"/>
    <mergeCell ref="B42:C42"/>
    <mergeCell ref="B45:C45"/>
    <mergeCell ref="D38:M38"/>
    <mergeCell ref="D39:M39"/>
    <mergeCell ref="D35:M35"/>
    <mergeCell ref="D36:M36"/>
    <mergeCell ref="D37:M37"/>
    <mergeCell ref="D31:M31"/>
    <mergeCell ref="D32:M32"/>
    <mergeCell ref="D33:M33"/>
    <mergeCell ref="D53:M53"/>
    <mergeCell ref="D77:M77"/>
    <mergeCell ref="D89:M89"/>
    <mergeCell ref="D55:M55"/>
    <mergeCell ref="B71:C71"/>
    <mergeCell ref="B75:C75"/>
    <mergeCell ref="B81:C81"/>
    <mergeCell ref="B103:C103"/>
    <mergeCell ref="B104:C104"/>
    <mergeCell ref="B102:C102"/>
    <mergeCell ref="B95:C95"/>
    <mergeCell ref="B96:C96"/>
    <mergeCell ref="B97:C97"/>
    <mergeCell ref="B98:C98"/>
    <mergeCell ref="B101:C101"/>
    <mergeCell ref="B100:C100"/>
    <mergeCell ref="B93:C93"/>
    <mergeCell ref="B87:C87"/>
    <mergeCell ref="B88:C88"/>
    <mergeCell ref="B86:C86"/>
    <mergeCell ref="B85:C85"/>
    <mergeCell ref="B82:C82"/>
    <mergeCell ref="B83:C83"/>
    <mergeCell ref="B84:C84"/>
    <mergeCell ref="D87:M87"/>
    <mergeCell ref="N87:O88"/>
    <mergeCell ref="D88:M88"/>
    <mergeCell ref="D85:M85"/>
    <mergeCell ref="N85:O86"/>
    <mergeCell ref="D86:M86"/>
    <mergeCell ref="D81:M81"/>
    <mergeCell ref="N81:O82"/>
    <mergeCell ref="D82:M82"/>
    <mergeCell ref="D83:M83"/>
    <mergeCell ref="N83:O84"/>
    <mergeCell ref="D84:M84"/>
    <mergeCell ref="N99:O100"/>
    <mergeCell ref="D100:M100"/>
    <mergeCell ref="B99:C99"/>
    <mergeCell ref="D99:M99"/>
    <mergeCell ref="D97:M97"/>
    <mergeCell ref="N97:O98"/>
    <mergeCell ref="D98:M98"/>
    <mergeCell ref="D103:M103"/>
    <mergeCell ref="N103:O104"/>
    <mergeCell ref="D104:M104"/>
    <mergeCell ref="D101:M101"/>
    <mergeCell ref="N101:O102"/>
    <mergeCell ref="D102:M102"/>
    <mergeCell ref="D93:M93"/>
    <mergeCell ref="N93:O94"/>
    <mergeCell ref="B94:C94"/>
    <mergeCell ref="D94:M94"/>
    <mergeCell ref="B91:C91"/>
    <mergeCell ref="B92:C92"/>
    <mergeCell ref="D95:M95"/>
    <mergeCell ref="N95:O96"/>
    <mergeCell ref="D96:M96"/>
    <mergeCell ref="D91:M91"/>
    <mergeCell ref="N91:O92"/>
    <mergeCell ref="D92:M92"/>
    <mergeCell ref="N89:O90"/>
    <mergeCell ref="D90:M90"/>
    <mergeCell ref="N27:O28"/>
    <mergeCell ref="N29:O30"/>
    <mergeCell ref="N31:O32"/>
    <mergeCell ref="N33:O34"/>
    <mergeCell ref="N35:O36"/>
    <mergeCell ref="N37:O38"/>
    <mergeCell ref="D34:M34"/>
    <mergeCell ref="D49:M49"/>
    <mergeCell ref="N49:O50"/>
    <mergeCell ref="D50:M50"/>
    <mergeCell ref="D43:M43"/>
    <mergeCell ref="D44:M44"/>
    <mergeCell ref="N43:O44"/>
    <mergeCell ref="N41:O42"/>
    <mergeCell ref="N47:O48"/>
    <mergeCell ref="D41:M41"/>
    <mergeCell ref="D42:M42"/>
    <mergeCell ref="D47:M47"/>
    <mergeCell ref="D48:M48"/>
    <mergeCell ref="N39:O40"/>
    <mergeCell ref="N45:O46"/>
    <mergeCell ref="D27:M27"/>
    <mergeCell ref="D28:M28"/>
    <mergeCell ref="D29:M29"/>
    <mergeCell ref="D51:M51"/>
    <mergeCell ref="N51:O52"/>
    <mergeCell ref="D52:M52"/>
    <mergeCell ref="D40:M40"/>
    <mergeCell ref="D45:M45"/>
    <mergeCell ref="D46:M46"/>
    <mergeCell ref="B70:C70"/>
    <mergeCell ref="N55:O56"/>
    <mergeCell ref="D56:M56"/>
    <mergeCell ref="D59:M59"/>
    <mergeCell ref="N59:O60"/>
    <mergeCell ref="D60:M60"/>
    <mergeCell ref="D57:M57"/>
    <mergeCell ref="D58:M58"/>
    <mergeCell ref="D69:M69"/>
    <mergeCell ref="N69:O70"/>
    <mergeCell ref="D70:M70"/>
    <mergeCell ref="N53:O54"/>
    <mergeCell ref="N57:O58"/>
    <mergeCell ref="D54:M54"/>
    <mergeCell ref="N65:O65"/>
    <mergeCell ref="N66:O66"/>
    <mergeCell ref="N77:O78"/>
    <mergeCell ref="B64:C64"/>
    <mergeCell ref="D64:M64"/>
    <mergeCell ref="D75:M75"/>
    <mergeCell ref="N75:O76"/>
    <mergeCell ref="B76:C76"/>
    <mergeCell ref="D76:M76"/>
    <mergeCell ref="D65:M65"/>
    <mergeCell ref="D66:M66"/>
    <mergeCell ref="D67:M67"/>
    <mergeCell ref="D68:M68"/>
    <mergeCell ref="N67:O67"/>
    <mergeCell ref="N68:O68"/>
    <mergeCell ref="D73:M73"/>
    <mergeCell ref="N73:O74"/>
    <mergeCell ref="D74:M74"/>
    <mergeCell ref="D78:M78"/>
    <mergeCell ref="D71:M71"/>
    <mergeCell ref="N71:O72"/>
    <mergeCell ref="D72:M72"/>
    <mergeCell ref="B77:C77"/>
    <mergeCell ref="C2:F5"/>
    <mergeCell ref="B19:C19"/>
    <mergeCell ref="D19:M19"/>
    <mergeCell ref="N19:O20"/>
    <mergeCell ref="B20:C20"/>
    <mergeCell ref="D20:M20"/>
    <mergeCell ref="N18:O18"/>
    <mergeCell ref="B18:C18"/>
    <mergeCell ref="B141:F151"/>
    <mergeCell ref="B12:O13"/>
    <mergeCell ref="B14:O15"/>
    <mergeCell ref="D79:M79"/>
    <mergeCell ref="N79:O80"/>
    <mergeCell ref="B80:C80"/>
    <mergeCell ref="D80:M80"/>
    <mergeCell ref="B63:C63"/>
    <mergeCell ref="D63:M63"/>
    <mergeCell ref="N63:O64"/>
    <mergeCell ref="D61:M61"/>
    <mergeCell ref="N61:O62"/>
    <mergeCell ref="B62:C62"/>
    <mergeCell ref="D62:M62"/>
    <mergeCell ref="B69:C69"/>
    <mergeCell ref="B72:C72"/>
  </mergeCells>
  <hyperlinks>
    <hyperlink ref="D45:M45" location="'Açıklama (Description)'!A131" display="Arıza EN 50126-1:2017 Table C.5'e göre hangi kategoriye girmektedir?" xr:uid="{9DE5482C-4532-4272-8025-8B9647BC3EA3}"/>
    <hyperlink ref="D46:M46" location="'Açıklama (Description)'!A131" display="What is the category of failure acc. to EN 50126-1:2017 Table C.5?" xr:uid="{62499777-B415-4751-BB0A-D4E1C53B787E}"/>
    <hyperlink ref="D43:M43" location="'Açıklama (Description)'!A115" display="Arıza EN 50126-1:2017 Table C.3'e göre hangi kategoriye girmektedir?" xr:uid="{B53E64C2-343D-43DE-A792-C77C389D9FFD}"/>
    <hyperlink ref="D44:M44" location="'Açıklama (Description)'!A115" display="What is the category of failure acc. to EN 50126-1:2017 Table C.3?" xr:uid="{B4C521A1-B53A-4302-A7CE-F36A3AF151E6}"/>
    <hyperlink ref="D19:M19" location="'Açıklama (Description)'!A144" display="Bu sütun aşağıdaki konfigurasyona göre olşturulmuş FRACAS ID ile doldurulacaktır." xr:uid="{32685DB9-9112-49C1-B903-0D34D9A5FE54}"/>
    <hyperlink ref="D20:M20" location="'Açıklama (Description)'!G144" display="This column fill with the FRACAS ID which is created according to below configuration method." xr:uid="{D2AE4F2C-57E8-4415-9983-758E483770D7}"/>
  </hyperlinks>
  <pageMargins left="0.70866141732283472" right="0.70866141732283472" top="0.74803149606299213" bottom="0.74803149606299213" header="0.31496062992125984" footer="0.31496062992125984"/>
  <pageSetup paperSize="9" scale="69" orientation="landscape" r:id="rId1"/>
  <headerFooter>
    <oddHeader>&amp;LFR-549/07.07.2022/Rev.1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ayfa4">
    <tabColor theme="4"/>
  </sheetPr>
  <dimension ref="A1:B263"/>
  <sheetViews>
    <sheetView topLeftCell="A34" zoomScale="115" zoomScaleNormal="115" workbookViewId="0">
      <selection activeCell="B42" sqref="B42"/>
    </sheetView>
  </sheetViews>
  <sheetFormatPr defaultColWidth="9.109375" defaultRowHeight="13.8"/>
  <cols>
    <col min="1" max="1" width="18.88671875" style="37" customWidth="1"/>
    <col min="2" max="2" width="22.109375" style="37" customWidth="1"/>
    <col min="3" max="7" width="9.109375" style="37"/>
    <col min="8" max="8" width="39.5546875" style="37" customWidth="1"/>
    <col min="9" max="12" width="9.109375" style="37"/>
    <col min="13" max="13" width="25.88671875" style="37" customWidth="1"/>
    <col min="14" max="16384" width="9.109375" style="37"/>
  </cols>
  <sheetData>
    <row r="1" spans="1:2">
      <c r="B1" s="38" t="s">
        <v>507</v>
      </c>
    </row>
    <row r="2" spans="1:2">
      <c r="B2" s="38" t="s">
        <v>60</v>
      </c>
    </row>
    <row r="3" spans="1:2">
      <c r="B3" s="38" t="s">
        <v>508</v>
      </c>
    </row>
    <row r="4" spans="1:2">
      <c r="B4" s="38" t="s">
        <v>509</v>
      </c>
    </row>
    <row r="5" spans="1:2">
      <c r="B5" s="38" t="s">
        <v>510</v>
      </c>
    </row>
    <row r="6" spans="1:2">
      <c r="B6" s="38" t="s">
        <v>159</v>
      </c>
    </row>
    <row r="7" spans="1:2">
      <c r="B7" s="38" t="s">
        <v>511</v>
      </c>
    </row>
    <row r="9" spans="1:2">
      <c r="B9" s="38" t="s">
        <v>512</v>
      </c>
    </row>
    <row r="10" spans="1:2">
      <c r="A10" s="205" t="s">
        <v>513</v>
      </c>
      <c r="B10" s="39" t="s">
        <v>162</v>
      </c>
    </row>
    <row r="11" spans="1:2">
      <c r="A11" s="206" t="s">
        <v>514</v>
      </c>
      <c r="B11" s="46" t="s">
        <v>162</v>
      </c>
    </row>
    <row r="12" spans="1:2">
      <c r="A12" s="40" t="s">
        <v>515</v>
      </c>
      <c r="B12" s="46" t="s">
        <v>181</v>
      </c>
    </row>
    <row r="13" spans="1:2">
      <c r="A13" s="39" t="s">
        <v>516</v>
      </c>
      <c r="B13" s="39" t="s">
        <v>173</v>
      </c>
    </row>
    <row r="14" spans="1:2">
      <c r="A14" s="39" t="s">
        <v>517</v>
      </c>
      <c r="B14" s="39" t="s">
        <v>184</v>
      </c>
    </row>
    <row r="15" spans="1:2">
      <c r="A15" s="39" t="s">
        <v>183</v>
      </c>
      <c r="B15" s="39" t="s">
        <v>183</v>
      </c>
    </row>
    <row r="16" spans="1:2">
      <c r="A16" s="39" t="s">
        <v>177</v>
      </c>
      <c r="B16" s="39" t="s">
        <v>177</v>
      </c>
    </row>
    <row r="17" spans="1:2">
      <c r="A17" s="39" t="s">
        <v>518</v>
      </c>
      <c r="B17" s="39" t="s">
        <v>190</v>
      </c>
    </row>
    <row r="18" spans="1:2">
      <c r="A18" s="39" t="s">
        <v>519</v>
      </c>
      <c r="B18" s="46" t="s">
        <v>63</v>
      </c>
    </row>
    <row r="19" spans="1:2">
      <c r="A19" s="39" t="s">
        <v>520</v>
      </c>
      <c r="B19" s="39" t="s">
        <v>172</v>
      </c>
    </row>
    <row r="20" spans="1:2">
      <c r="A20" s="39" t="s">
        <v>182</v>
      </c>
      <c r="B20" s="39" t="s">
        <v>182</v>
      </c>
    </row>
    <row r="21" spans="1:2">
      <c r="A21" s="39" t="s">
        <v>521</v>
      </c>
      <c r="B21" s="39" t="s">
        <v>180</v>
      </c>
    </row>
    <row r="22" spans="1:2">
      <c r="A22" s="39" t="s">
        <v>522</v>
      </c>
      <c r="B22" s="39" t="s">
        <v>193</v>
      </c>
    </row>
    <row r="23" spans="1:2">
      <c r="A23" s="39" t="s">
        <v>523</v>
      </c>
      <c r="B23" s="39" t="s">
        <v>192</v>
      </c>
    </row>
    <row r="24" spans="1:2">
      <c r="A24" s="204" t="s">
        <v>524</v>
      </c>
      <c r="B24" s="39" t="s">
        <v>166</v>
      </c>
    </row>
    <row r="25" spans="1:2">
      <c r="A25" s="204" t="s">
        <v>525</v>
      </c>
      <c r="B25" s="39" t="s">
        <v>189</v>
      </c>
    </row>
    <row r="26" spans="1:2">
      <c r="A26" s="39" t="s">
        <v>526</v>
      </c>
      <c r="B26" s="39" t="s">
        <v>161</v>
      </c>
    </row>
    <row r="27" spans="1:2">
      <c r="A27" s="39" t="s">
        <v>527</v>
      </c>
      <c r="B27" s="39" t="s">
        <v>160</v>
      </c>
    </row>
    <row r="28" spans="1:2">
      <c r="A28" s="39" t="s">
        <v>528</v>
      </c>
      <c r="B28" s="39" t="s">
        <v>160</v>
      </c>
    </row>
    <row r="29" spans="1:2">
      <c r="A29" s="39" t="s">
        <v>188</v>
      </c>
      <c r="B29" s="39" t="s">
        <v>188</v>
      </c>
    </row>
    <row r="30" spans="1:2">
      <c r="A30" s="44" t="s">
        <v>529</v>
      </c>
      <c r="B30" s="39" t="s">
        <v>168</v>
      </c>
    </row>
    <row r="31" spans="1:2">
      <c r="A31" s="40" t="s">
        <v>530</v>
      </c>
      <c r="B31" s="39" t="s">
        <v>196</v>
      </c>
    </row>
    <row r="32" spans="1:2">
      <c r="A32" s="39" t="s">
        <v>531</v>
      </c>
      <c r="B32" s="39" t="s">
        <v>191</v>
      </c>
    </row>
    <row r="33" spans="1:2">
      <c r="A33" s="39" t="s">
        <v>532</v>
      </c>
      <c r="B33" s="39" t="s">
        <v>170</v>
      </c>
    </row>
    <row r="34" spans="1:2">
      <c r="A34" s="39" t="s">
        <v>533</v>
      </c>
      <c r="B34" s="39" t="s">
        <v>174</v>
      </c>
    </row>
    <row r="35" spans="1:2">
      <c r="A35" s="39" t="s">
        <v>534</v>
      </c>
      <c r="B35" s="39" t="s">
        <v>176</v>
      </c>
    </row>
    <row r="36" spans="1:2">
      <c r="A36" s="39" t="s">
        <v>535</v>
      </c>
      <c r="B36" s="39" t="s">
        <v>179</v>
      </c>
    </row>
    <row r="37" spans="1:2">
      <c r="A37" s="39" t="s">
        <v>536</v>
      </c>
      <c r="B37" s="45" t="s">
        <v>194</v>
      </c>
    </row>
    <row r="38" spans="1:2">
      <c r="A38" s="39" t="s">
        <v>537</v>
      </c>
      <c r="B38" s="39" t="s">
        <v>185</v>
      </c>
    </row>
    <row r="39" spans="1:2">
      <c r="A39" s="40" t="s">
        <v>538</v>
      </c>
      <c r="B39" s="40" t="s">
        <v>178</v>
      </c>
    </row>
    <row r="40" spans="1:2">
      <c r="A40" s="40" t="s">
        <v>539</v>
      </c>
      <c r="B40" s="40" t="s">
        <v>178</v>
      </c>
    </row>
    <row r="41" spans="1:2">
      <c r="A41" s="40" t="s">
        <v>178</v>
      </c>
      <c r="B41" s="40" t="s">
        <v>178</v>
      </c>
    </row>
    <row r="42" spans="1:2">
      <c r="A42" s="40" t="s">
        <v>540</v>
      </c>
      <c r="B42" s="40" t="s">
        <v>178</v>
      </c>
    </row>
    <row r="43" spans="1:2">
      <c r="A43" s="203" t="s">
        <v>541</v>
      </c>
      <c r="B43" s="39" t="s">
        <v>175</v>
      </c>
    </row>
    <row r="44" spans="1:2">
      <c r="A44" s="203" t="s">
        <v>542</v>
      </c>
      <c r="B44" s="39" t="s">
        <v>175</v>
      </c>
    </row>
    <row r="45" spans="1:2">
      <c r="A45" s="203" t="s">
        <v>543</v>
      </c>
      <c r="B45" s="39" t="s">
        <v>175</v>
      </c>
    </row>
    <row r="46" spans="1:2">
      <c r="A46" s="332" t="s">
        <v>544</v>
      </c>
      <c r="B46" s="39" t="s">
        <v>164</v>
      </c>
    </row>
    <row r="47" spans="1:2">
      <c r="A47" s="332" t="s">
        <v>545</v>
      </c>
      <c r="B47" s="39" t="s">
        <v>164</v>
      </c>
    </row>
    <row r="48" spans="1:2">
      <c r="A48" s="39" t="s">
        <v>546</v>
      </c>
      <c r="B48" s="39" t="s">
        <v>195</v>
      </c>
    </row>
    <row r="49" spans="1:2">
      <c r="A49" s="39" t="s">
        <v>547</v>
      </c>
      <c r="B49" s="39" t="s">
        <v>197</v>
      </c>
    </row>
    <row r="50" spans="1:2">
      <c r="A50" s="333" t="s">
        <v>548</v>
      </c>
      <c r="B50" s="39" t="s">
        <v>186</v>
      </c>
    </row>
    <row r="51" spans="1:2">
      <c r="A51" s="333" t="s">
        <v>549</v>
      </c>
      <c r="B51" s="39" t="s">
        <v>186</v>
      </c>
    </row>
    <row r="52" spans="1:2">
      <c r="A52" s="39" t="s">
        <v>550</v>
      </c>
      <c r="B52" s="39" t="s">
        <v>163</v>
      </c>
    </row>
    <row r="53" spans="1:2">
      <c r="A53" s="39"/>
      <c r="B53" s="39" t="s">
        <v>187</v>
      </c>
    </row>
    <row r="54" spans="1:2">
      <c r="B54" s="41" t="str">
        <f>B10</f>
        <v>Traction_Converter</v>
      </c>
    </row>
    <row r="55" spans="1:2">
      <c r="B55" s="41" t="s">
        <v>551</v>
      </c>
    </row>
    <row r="56" spans="1:2">
      <c r="B56" s="41" t="s">
        <v>391</v>
      </c>
    </row>
    <row r="57" spans="1:2">
      <c r="B57" s="41"/>
    </row>
    <row r="58" spans="1:2">
      <c r="B58" s="41" t="str">
        <f>B12</f>
        <v>Auxiliary_Power_Unit</v>
      </c>
    </row>
    <row r="59" spans="1:2">
      <c r="B59" s="41" t="s">
        <v>551</v>
      </c>
    </row>
    <row r="60" spans="1:2">
      <c r="B60" s="41" t="s">
        <v>391</v>
      </c>
    </row>
    <row r="61" spans="1:2">
      <c r="B61" s="41"/>
    </row>
    <row r="62" spans="1:2">
      <c r="B62" s="41" t="s">
        <v>63</v>
      </c>
    </row>
    <row r="63" spans="1:2">
      <c r="B63" s="41" t="s">
        <v>552</v>
      </c>
    </row>
    <row r="64" spans="1:2">
      <c r="B64" s="41" t="s">
        <v>64</v>
      </c>
    </row>
    <row r="66" spans="2:2">
      <c r="B66" s="41" t="s">
        <v>184</v>
      </c>
    </row>
    <row r="67" spans="2:2">
      <c r="B67" s="41" t="s">
        <v>553</v>
      </c>
    </row>
    <row r="68" spans="2:2">
      <c r="B68" s="41" t="s">
        <v>554</v>
      </c>
    </row>
    <row r="70" spans="2:2">
      <c r="B70" s="41" t="s">
        <v>177</v>
      </c>
    </row>
    <row r="71" spans="2:2">
      <c r="B71" s="41" t="s">
        <v>551</v>
      </c>
    </row>
    <row r="72" spans="2:2">
      <c r="B72" s="41" t="s">
        <v>391</v>
      </c>
    </row>
    <row r="73" spans="2:2">
      <c r="B73" s="41"/>
    </row>
    <row r="74" spans="2:2">
      <c r="B74" s="41" t="s">
        <v>166</v>
      </c>
    </row>
    <row r="75" spans="2:2">
      <c r="B75" s="41" t="s">
        <v>555</v>
      </c>
    </row>
    <row r="76" spans="2:2">
      <c r="B76" s="41" t="s">
        <v>556</v>
      </c>
    </row>
    <row r="77" spans="2:2">
      <c r="B77" s="41"/>
    </row>
    <row r="78" spans="2:2">
      <c r="B78" s="41" t="s">
        <v>189</v>
      </c>
    </row>
    <row r="79" spans="2:2">
      <c r="B79" s="41" t="s">
        <v>555</v>
      </c>
    </row>
    <row r="80" spans="2:2">
      <c r="B80" s="41" t="s">
        <v>556</v>
      </c>
    </row>
    <row r="81" spans="2:2">
      <c r="B81" s="41"/>
    </row>
    <row r="82" spans="2:2">
      <c r="B82" s="41" t="s">
        <v>190</v>
      </c>
    </row>
    <row r="83" spans="2:2">
      <c r="B83" s="41" t="s">
        <v>551</v>
      </c>
    </row>
    <row r="84" spans="2:2">
      <c r="B84" s="41" t="s">
        <v>391</v>
      </c>
    </row>
    <row r="85" spans="2:2">
      <c r="B85" s="41"/>
    </row>
    <row r="86" spans="2:2">
      <c r="B86" s="41" t="s">
        <v>188</v>
      </c>
    </row>
    <row r="87" spans="2:2">
      <c r="B87" s="41" t="s">
        <v>557</v>
      </c>
    </row>
    <row r="88" spans="2:2">
      <c r="B88" s="41" t="s">
        <v>558</v>
      </c>
    </row>
    <row r="89" spans="2:2">
      <c r="B89" s="41"/>
    </row>
    <row r="90" spans="2:2">
      <c r="B90" s="41" t="s">
        <v>559</v>
      </c>
    </row>
    <row r="91" spans="2:2">
      <c r="B91" s="41" t="s">
        <v>551</v>
      </c>
    </row>
    <row r="92" spans="2:2">
      <c r="B92" s="41" t="s">
        <v>391</v>
      </c>
    </row>
    <row r="93" spans="2:2">
      <c r="B93" s="41"/>
    </row>
    <row r="94" spans="2:2">
      <c r="B94" s="41" t="s">
        <v>160</v>
      </c>
    </row>
    <row r="95" spans="2:2">
      <c r="B95" s="41" t="s">
        <v>557</v>
      </c>
    </row>
    <row r="96" spans="2:2">
      <c r="B96" s="41" t="s">
        <v>558</v>
      </c>
    </row>
    <row r="97" spans="2:2">
      <c r="B97" s="41"/>
    </row>
    <row r="98" spans="2:2">
      <c r="B98" s="41" t="s">
        <v>170</v>
      </c>
    </row>
    <row r="99" spans="2:2">
      <c r="B99" s="41" t="s">
        <v>560</v>
      </c>
    </row>
    <row r="100" spans="2:2">
      <c r="B100" s="41"/>
    </row>
    <row r="101" spans="2:2">
      <c r="B101" s="41" t="s">
        <v>172</v>
      </c>
    </row>
    <row r="102" spans="2:2">
      <c r="B102" s="41" t="s">
        <v>198</v>
      </c>
    </row>
    <row r="103" spans="2:2">
      <c r="B103" s="41"/>
    </row>
    <row r="104" spans="2:2">
      <c r="B104" s="41" t="s">
        <v>182</v>
      </c>
    </row>
    <row r="105" spans="2:2">
      <c r="B105" s="41" t="s">
        <v>561</v>
      </c>
    </row>
    <row r="106" spans="2:2">
      <c r="B106" s="41" t="s">
        <v>562</v>
      </c>
    </row>
    <row r="107" spans="2:2">
      <c r="B107" s="41" t="s">
        <v>391</v>
      </c>
    </row>
    <row r="108" spans="2:2">
      <c r="B108" s="41"/>
    </row>
    <row r="109" spans="2:2">
      <c r="B109" s="41" t="s">
        <v>180</v>
      </c>
    </row>
    <row r="110" spans="2:2">
      <c r="B110" s="41" t="s">
        <v>563</v>
      </c>
    </row>
    <row r="111" spans="2:2">
      <c r="B111" s="41"/>
    </row>
    <row r="112" spans="2:2">
      <c r="B112" s="41"/>
    </row>
    <row r="113" spans="2:2">
      <c r="B113" s="41" t="s">
        <v>185</v>
      </c>
    </row>
    <row r="114" spans="2:2">
      <c r="B114" s="41" t="s">
        <v>564</v>
      </c>
    </row>
    <row r="115" spans="2:2">
      <c r="B115" s="41" t="s">
        <v>565</v>
      </c>
    </row>
    <row r="116" spans="2:2">
      <c r="B116" s="41"/>
    </row>
    <row r="117" spans="2:2">
      <c r="B117" s="41" t="s">
        <v>566</v>
      </c>
    </row>
    <row r="118" spans="2:2">
      <c r="B118" s="41" t="s">
        <v>405</v>
      </c>
    </row>
    <row r="119" spans="2:2">
      <c r="B119" s="41"/>
    </row>
    <row r="120" spans="2:2">
      <c r="B120" s="41" t="s">
        <v>183</v>
      </c>
    </row>
    <row r="121" spans="2:2">
      <c r="B121" s="41" t="s">
        <v>551</v>
      </c>
    </row>
    <row r="122" spans="2:2">
      <c r="B122" s="41" t="s">
        <v>391</v>
      </c>
    </row>
    <row r="123" spans="2:2">
      <c r="B123" s="41"/>
    </row>
    <row r="124" spans="2:2">
      <c r="B124" s="41" t="s">
        <v>176</v>
      </c>
    </row>
    <row r="125" spans="2:2">
      <c r="B125" s="41" t="s">
        <v>198</v>
      </c>
    </row>
    <row r="126" spans="2:2">
      <c r="B126" s="41"/>
    </row>
    <row r="127" spans="2:2">
      <c r="B127" s="41" t="s">
        <v>567</v>
      </c>
    </row>
    <row r="128" spans="2:2">
      <c r="B128" s="41" t="s">
        <v>198</v>
      </c>
    </row>
    <row r="129" spans="2:2">
      <c r="B129" s="41"/>
    </row>
    <row r="130" spans="2:2">
      <c r="B130" s="41" t="s">
        <v>191</v>
      </c>
    </row>
    <row r="131" spans="2:2">
      <c r="B131" s="41" t="s">
        <v>568</v>
      </c>
    </row>
    <row r="132" spans="2:2">
      <c r="B132" s="41"/>
    </row>
    <row r="133" spans="2:2">
      <c r="B133" s="41" t="s">
        <v>569</v>
      </c>
    </row>
    <row r="134" spans="2:2">
      <c r="B134" s="41" t="s">
        <v>198</v>
      </c>
    </row>
    <row r="135" spans="2:2">
      <c r="B135" s="41"/>
    </row>
    <row r="136" spans="2:2">
      <c r="B136" s="41" t="s">
        <v>549</v>
      </c>
    </row>
    <row r="137" spans="2:2">
      <c r="B137" s="41" t="s">
        <v>570</v>
      </c>
    </row>
    <row r="138" spans="2:2">
      <c r="B138" s="41" t="s">
        <v>571</v>
      </c>
    </row>
    <row r="139" spans="2:2">
      <c r="B139" s="41"/>
    </row>
    <row r="140" spans="2:2">
      <c r="B140" s="41" t="s">
        <v>192</v>
      </c>
    </row>
    <row r="141" spans="2:2">
      <c r="B141" s="41">
        <v>7</v>
      </c>
    </row>
    <row r="142" spans="2:2">
      <c r="B142" s="41">
        <v>8</v>
      </c>
    </row>
    <row r="143" spans="2:2">
      <c r="B143" s="41"/>
    </row>
    <row r="144" spans="2:2">
      <c r="B144" s="41" t="s">
        <v>174</v>
      </c>
    </row>
    <row r="145" spans="2:2">
      <c r="B145" s="41" t="s">
        <v>572</v>
      </c>
    </row>
    <row r="146" spans="2:2">
      <c r="B146" s="41" t="s">
        <v>573</v>
      </c>
    </row>
    <row r="147" spans="2:2">
      <c r="B147" s="41"/>
    </row>
    <row r="148" spans="2:2">
      <c r="B148" s="41" t="s">
        <v>168</v>
      </c>
    </row>
    <row r="149" spans="2:2">
      <c r="B149" s="41">
        <v>11</v>
      </c>
    </row>
    <row r="150" spans="2:2">
      <c r="B150" s="41">
        <v>12</v>
      </c>
    </row>
    <row r="151" spans="2:2">
      <c r="B151" s="41"/>
    </row>
    <row r="152" spans="2:2">
      <c r="B152" s="41" t="s">
        <v>196</v>
      </c>
    </row>
    <row r="153" spans="2:2">
      <c r="B153" s="41">
        <v>13</v>
      </c>
    </row>
    <row r="154" spans="2:2">
      <c r="B154" s="41">
        <v>14</v>
      </c>
    </row>
    <row r="155" spans="2:2">
      <c r="B155" s="41"/>
    </row>
    <row r="156" spans="2:2">
      <c r="B156" s="41" t="s">
        <v>197</v>
      </c>
    </row>
    <row r="157" spans="2:2">
      <c r="B157" s="41" t="s">
        <v>574</v>
      </c>
    </row>
    <row r="158" spans="2:2">
      <c r="B158" s="41"/>
    </row>
    <row r="159" spans="2:2">
      <c r="B159" s="41" t="s">
        <v>193</v>
      </c>
    </row>
    <row r="160" spans="2:2">
      <c r="B160" s="41">
        <v>17</v>
      </c>
    </row>
    <row r="161" spans="2:2">
      <c r="B161" s="41">
        <v>18</v>
      </c>
    </row>
    <row r="162" spans="2:2">
      <c r="B162" s="41"/>
    </row>
    <row r="163" spans="2:2">
      <c r="B163" s="41" t="s">
        <v>175</v>
      </c>
    </row>
    <row r="164" spans="2:2">
      <c r="B164" s="41" t="s">
        <v>575</v>
      </c>
    </row>
    <row r="165" spans="2:2">
      <c r="B165" s="41"/>
    </row>
    <row r="166" spans="2:2">
      <c r="B166" s="41" t="s">
        <v>164</v>
      </c>
    </row>
    <row r="167" spans="2:2">
      <c r="B167" s="41" t="s">
        <v>575</v>
      </c>
    </row>
    <row r="168" spans="2:2">
      <c r="B168" s="41"/>
    </row>
    <row r="169" spans="2:2">
      <c r="B169" s="41" t="s">
        <v>173</v>
      </c>
    </row>
    <row r="170" spans="2:2">
      <c r="B170" s="41" t="s">
        <v>576</v>
      </c>
    </row>
    <row r="171" spans="2:2">
      <c r="B171" s="41" t="s">
        <v>577</v>
      </c>
    </row>
    <row r="172" spans="2:2">
      <c r="B172" s="41"/>
    </row>
    <row r="173" spans="2:2">
      <c r="B173" s="41" t="s">
        <v>187</v>
      </c>
    </row>
    <row r="174" spans="2:2">
      <c r="B174" s="42">
        <v>19</v>
      </c>
    </row>
    <row r="175" spans="2:2">
      <c r="B175" s="41">
        <v>20</v>
      </c>
    </row>
    <row r="176" spans="2:2">
      <c r="B176" s="41"/>
    </row>
    <row r="177" spans="2:2">
      <c r="B177" s="20" t="s">
        <v>578</v>
      </c>
    </row>
    <row r="178" spans="2:2">
      <c r="B178" s="43" t="s">
        <v>579</v>
      </c>
    </row>
    <row r="179" spans="2:2">
      <c r="B179" s="43" t="s">
        <v>580</v>
      </c>
    </row>
    <row r="180" spans="2:2">
      <c r="B180" s="43" t="s">
        <v>581</v>
      </c>
    </row>
    <row r="181" spans="2:2">
      <c r="B181" s="43" t="s">
        <v>582</v>
      </c>
    </row>
    <row r="182" spans="2:2">
      <c r="B182" s="43" t="s">
        <v>583</v>
      </c>
    </row>
    <row r="183" spans="2:2">
      <c r="B183" s="43" t="s">
        <v>584</v>
      </c>
    </row>
    <row r="184" spans="2:2">
      <c r="B184" s="43"/>
    </row>
    <row r="185" spans="2:2">
      <c r="B185" s="43" t="s">
        <v>334</v>
      </c>
    </row>
    <row r="186" spans="2:2">
      <c r="B186" s="43" t="s">
        <v>157</v>
      </c>
    </row>
    <row r="187" spans="2:2">
      <c r="B187" s="43" t="s">
        <v>585</v>
      </c>
    </row>
    <row r="188" spans="2:2">
      <c r="B188" s="43" t="s">
        <v>158</v>
      </c>
    </row>
    <row r="189" spans="2:2">
      <c r="B189" s="41"/>
    </row>
    <row r="190" spans="2:2">
      <c r="B190" s="20" t="s">
        <v>201</v>
      </c>
    </row>
    <row r="191" spans="2:2">
      <c r="B191" s="41" t="s">
        <v>202</v>
      </c>
    </row>
    <row r="192" spans="2:2">
      <c r="B192" s="41" t="s">
        <v>203</v>
      </c>
    </row>
    <row r="193" spans="2:2">
      <c r="B193" s="41" t="s">
        <v>204</v>
      </c>
    </row>
    <row r="194" spans="2:2">
      <c r="B194" s="41" t="s">
        <v>205</v>
      </c>
    </row>
    <row r="196" spans="2:2">
      <c r="B196" s="41" t="s">
        <v>60</v>
      </c>
    </row>
    <row r="197" spans="2:2">
      <c r="B197" s="38">
        <v>1001</v>
      </c>
    </row>
    <row r="198" spans="2:2">
      <c r="B198" s="38">
        <v>1002</v>
      </c>
    </row>
    <row r="199" spans="2:2">
      <c r="B199" s="38">
        <v>1003</v>
      </c>
    </row>
    <row r="200" spans="2:2">
      <c r="B200" s="38">
        <v>1004</v>
      </c>
    </row>
    <row r="201" spans="2:2">
      <c r="B201" s="38">
        <v>1005</v>
      </c>
    </row>
    <row r="202" spans="2:2">
      <c r="B202" s="38">
        <v>1006</v>
      </c>
    </row>
    <row r="203" spans="2:2">
      <c r="B203" s="38">
        <v>1007</v>
      </c>
    </row>
    <row r="204" spans="2:2">
      <c r="B204" s="38">
        <v>1008</v>
      </c>
    </row>
    <row r="205" spans="2:2">
      <c r="B205" s="38">
        <v>1009</v>
      </c>
    </row>
    <row r="206" spans="2:2">
      <c r="B206" s="38">
        <v>1010</v>
      </c>
    </row>
    <row r="207" spans="2:2">
      <c r="B207" s="38">
        <v>1011</v>
      </c>
    </row>
    <row r="208" spans="2:2">
      <c r="B208" s="38">
        <v>1012</v>
      </c>
    </row>
    <row r="209" spans="2:2">
      <c r="B209" s="38">
        <v>1013</v>
      </c>
    </row>
    <row r="210" spans="2:2">
      <c r="B210" s="38">
        <v>1014</v>
      </c>
    </row>
    <row r="211" spans="2:2">
      <c r="B211" s="38">
        <v>1015</v>
      </c>
    </row>
    <row r="212" spans="2:2">
      <c r="B212" s="38">
        <v>1016</v>
      </c>
    </row>
    <row r="213" spans="2:2">
      <c r="B213" s="38">
        <v>1017</v>
      </c>
    </row>
    <row r="214" spans="2:2">
      <c r="B214" s="38">
        <v>1018</v>
      </c>
    </row>
    <row r="215" spans="2:2">
      <c r="B215" s="38">
        <v>1019</v>
      </c>
    </row>
    <row r="216" spans="2:2">
      <c r="B216" s="38">
        <v>1020</v>
      </c>
    </row>
    <row r="217" spans="2:2">
      <c r="B217" s="38">
        <v>1021</v>
      </c>
    </row>
    <row r="218" spans="2:2">
      <c r="B218" s="38">
        <v>1022</v>
      </c>
    </row>
    <row r="219" spans="2:2">
      <c r="B219" s="38">
        <v>1023</v>
      </c>
    </row>
    <row r="220" spans="2:2">
      <c r="B220" s="41" t="s">
        <v>508</v>
      </c>
    </row>
    <row r="221" spans="2:2">
      <c r="B221" s="38">
        <v>2217</v>
      </c>
    </row>
    <row r="222" spans="2:2">
      <c r="B222" s="38">
        <v>2218</v>
      </c>
    </row>
    <row r="223" spans="2:2">
      <c r="B223" s="38">
        <v>2219</v>
      </c>
    </row>
    <row r="224" spans="2:2">
      <c r="B224" s="38">
        <v>2220</v>
      </c>
    </row>
    <row r="225" spans="2:2">
      <c r="B225" s="38">
        <v>2221</v>
      </c>
    </row>
    <row r="226" spans="2:2">
      <c r="B226" s="38">
        <v>2222</v>
      </c>
    </row>
    <row r="227" spans="2:2">
      <c r="B227" s="38">
        <v>2223</v>
      </c>
    </row>
    <row r="228" spans="2:2">
      <c r="B228" s="38">
        <v>2224</v>
      </c>
    </row>
    <row r="229" spans="2:2">
      <c r="B229" s="38">
        <v>2225</v>
      </c>
    </row>
    <row r="230" spans="2:2">
      <c r="B230" s="38">
        <v>2226</v>
      </c>
    </row>
    <row r="231" spans="2:2">
      <c r="B231" s="38">
        <v>2227</v>
      </c>
    </row>
    <row r="232" spans="2:2">
      <c r="B232" s="38">
        <v>2228</v>
      </c>
    </row>
    <row r="233" spans="2:2">
      <c r="B233" s="38">
        <v>2229</v>
      </c>
    </row>
    <row r="234" spans="2:2">
      <c r="B234" s="38">
        <v>2230</v>
      </c>
    </row>
    <row r="235" spans="2:2">
      <c r="B235" s="38">
        <v>2231</v>
      </c>
    </row>
    <row r="236" spans="2:2">
      <c r="B236" s="38">
        <v>2232</v>
      </c>
    </row>
    <row r="237" spans="2:2">
      <c r="B237" s="41" t="s">
        <v>586</v>
      </c>
    </row>
    <row r="238" spans="2:2">
      <c r="B238" s="38" t="s">
        <v>587</v>
      </c>
    </row>
    <row r="239" spans="2:2">
      <c r="B239" s="38" t="s">
        <v>588</v>
      </c>
    </row>
    <row r="240" spans="2:2">
      <c r="B240" s="38" t="s">
        <v>589</v>
      </c>
    </row>
    <row r="241" spans="2:2">
      <c r="B241" s="38" t="s">
        <v>590</v>
      </c>
    </row>
    <row r="242" spans="2:2">
      <c r="B242" s="38" t="s">
        <v>591</v>
      </c>
    </row>
    <row r="243" spans="2:2">
      <c r="B243" s="38" t="s">
        <v>592</v>
      </c>
    </row>
    <row r="244" spans="2:2">
      <c r="B244" s="38" t="s">
        <v>593</v>
      </c>
    </row>
    <row r="245" spans="2:2">
      <c r="B245" s="38" t="s">
        <v>594</v>
      </c>
    </row>
    <row r="246" spans="2:2">
      <c r="B246" s="38" t="s">
        <v>595</v>
      </c>
    </row>
    <row r="247" spans="2:2">
      <c r="B247" s="38" t="s">
        <v>596</v>
      </c>
    </row>
    <row r="248" spans="2:2">
      <c r="B248" s="38" t="s">
        <v>597</v>
      </c>
    </row>
    <row r="249" spans="2:2">
      <c r="B249" s="41" t="s">
        <v>510</v>
      </c>
    </row>
    <row r="250" spans="2:2">
      <c r="B250" s="38" t="s">
        <v>598</v>
      </c>
    </row>
    <row r="251" spans="2:2">
      <c r="B251" s="38" t="s">
        <v>599</v>
      </c>
    </row>
    <row r="252" spans="2:2">
      <c r="B252" s="41" t="s">
        <v>159</v>
      </c>
    </row>
    <row r="253" spans="2:2">
      <c r="B253" s="38" t="s">
        <v>600</v>
      </c>
    </row>
    <row r="254" spans="2:2">
      <c r="B254" s="38" t="s">
        <v>601</v>
      </c>
    </row>
    <row r="255" spans="2:2">
      <c r="B255" s="38" t="s">
        <v>602</v>
      </c>
    </row>
    <row r="256" spans="2:2">
      <c r="B256" s="38" t="s">
        <v>603</v>
      </c>
    </row>
    <row r="257" spans="2:2">
      <c r="B257" s="38" t="s">
        <v>604</v>
      </c>
    </row>
    <row r="258" spans="2:2">
      <c r="B258" s="38" t="s">
        <v>605</v>
      </c>
    </row>
    <row r="259" spans="2:2">
      <c r="B259" s="38" t="s">
        <v>606</v>
      </c>
    </row>
    <row r="260" spans="2:2">
      <c r="B260" s="38" t="s">
        <v>607</v>
      </c>
    </row>
    <row r="261" spans="2:2">
      <c r="B261" s="38" t="s">
        <v>608</v>
      </c>
    </row>
    <row r="262" spans="2:2">
      <c r="B262" s="38" t="s">
        <v>609</v>
      </c>
    </row>
    <row r="263" spans="2:2">
      <c r="B263" s="41" t="s">
        <v>511</v>
      </c>
    </row>
  </sheetData>
  <phoneticPr fontId="10"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49DF3-1A31-4218-8836-A2E041960BEA}">
  <sheetPr>
    <tabColor rgb="FF7030A0"/>
  </sheetPr>
  <dimension ref="A1"/>
  <sheetViews>
    <sheetView topLeftCell="A25" zoomScale="95" zoomScaleNormal="95" workbookViewId="0">
      <selection activeCell="AB8" sqref="AB8"/>
    </sheetView>
  </sheetViews>
  <sheetFormatPr defaultRowHeight="14.4"/>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Belge" ma:contentTypeID="0x0101000485DA5CDC8C194E871CDD3F8A9A1EF2" ma:contentTypeVersion="19" ma:contentTypeDescription="Yeni belge oluşturun." ma:contentTypeScope="" ma:versionID="ccac4b377a57598aad4db88212e822b2">
  <xsd:schema xmlns:xsd="http://www.w3.org/2001/XMLSchema" xmlns:xs="http://www.w3.org/2001/XMLSchema" xmlns:p="http://schemas.microsoft.com/office/2006/metadata/properties" xmlns:ns2="09c4ae73-feee-4b08-8299-925a9ffce271" xmlns:ns3="da4956c3-60ed-4d23-a234-079075bffdfa" targetNamespace="http://schemas.microsoft.com/office/2006/metadata/properties" ma:root="true" ma:fieldsID="38119d9470126e03a934f4ce603d8a3a" ns2:_="" ns3:_="">
    <xsd:import namespace="09c4ae73-feee-4b08-8299-925a9ffce271"/>
    <xsd:import namespace="da4956c3-60ed-4d23-a234-079075bffdf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c4ae73-feee-4b08-8299-925a9ffce27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Resim Etiketleri" ma:readOnly="false" ma:fieldId="{5cf76f15-5ced-4ddc-b409-7134ff3c332f}" ma:taxonomyMulti="true" ma:sspId="d360a35d-1e96-46a3-a1bf-3513495fae35"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BillingMetadata" ma:index="25" nillable="true" ma:displayName="MediaServiceBillingMetadata" ma:hidden="true" ma:internalName="MediaServiceBillingMetadata" ma:readOnly="true">
      <xsd:simpleType>
        <xsd:restriction base="dms:Note"/>
      </xsd:simpleType>
    </xsd:element>
    <xsd:element name="MediaServiceLocation" ma:index="2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4956c3-60ed-4d23-a234-079075bffdfa" elementFormDefault="qualified">
    <xsd:import namespace="http://schemas.microsoft.com/office/2006/documentManagement/types"/>
    <xsd:import namespace="http://schemas.microsoft.com/office/infopath/2007/PartnerControls"/>
    <xsd:element name="SharedWithUsers" ma:index="17"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Ayrıntıları ile Paylaşıldı" ma:internalName="SharedWithDetails" ma:readOnly="true">
      <xsd:simpleType>
        <xsd:restriction base="dms:Note">
          <xsd:maxLength value="255"/>
        </xsd:restriction>
      </xsd:simpleType>
    </xsd:element>
    <xsd:element name="TaxCatchAll" ma:index="21" nillable="true" ma:displayName="Taxonomy Catch All Column" ma:hidden="true" ma:list="{55228566-15da-4812-9066-219de172a91e}" ma:internalName="TaxCatchAll" ma:showField="CatchAllData" ma:web="da4956c3-60ed-4d23-a234-079075bffdf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9c4ae73-feee-4b08-8299-925a9ffce271">
      <Terms xmlns="http://schemas.microsoft.com/office/infopath/2007/PartnerControls"/>
    </lcf76f155ced4ddcb4097134ff3c332f>
    <TaxCatchAll xmlns="da4956c3-60ed-4d23-a234-079075bffdfa" xsi:nil="true"/>
  </documentManagement>
</p:properties>
</file>

<file path=customXml/itemProps1.xml><?xml version="1.0" encoding="utf-8"?>
<ds:datastoreItem xmlns:ds="http://schemas.openxmlformats.org/officeDocument/2006/customXml" ds:itemID="{D15A5ED5-8C4C-4545-8EC4-BF6FAD08C3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c4ae73-feee-4b08-8299-925a9ffce271"/>
    <ds:schemaRef ds:uri="da4956c3-60ed-4d23-a234-079075bffd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42B927-4703-4C57-8E48-092D56316B6E}">
  <ds:schemaRefs>
    <ds:schemaRef ds:uri="http://schemas.microsoft.com/sharepoint/v3/contenttype/forms"/>
  </ds:schemaRefs>
</ds:datastoreItem>
</file>

<file path=customXml/itemProps3.xml><?xml version="1.0" encoding="utf-8"?>
<ds:datastoreItem xmlns:ds="http://schemas.openxmlformats.org/officeDocument/2006/customXml" ds:itemID="{B379A1B9-1BEE-47A5-91C9-F177F766C5E5}">
  <ds:schemaRefs>
    <ds:schemaRef ds:uri="http://schemas.microsoft.com/DataMashup"/>
  </ds:schemaRefs>
</ds:datastoreItem>
</file>

<file path=customXml/itemProps4.xml><?xml version="1.0" encoding="utf-8"?>
<ds:datastoreItem xmlns:ds="http://schemas.openxmlformats.org/officeDocument/2006/customXml" ds:itemID="{210896B4-BCF1-447F-A900-F478AF00E53F}">
  <ds:schemaRefs>
    <ds:schemaRef ds:uri="http://schemas.microsoft.com/office/2006/metadata/properties"/>
    <ds:schemaRef ds:uri="http://schemas.microsoft.com/office/infopath/2007/PartnerControls"/>
    <ds:schemaRef ds:uri="09c4ae73-feee-4b08-8299-925a9ffce271"/>
    <ds:schemaRef ds:uri="da4956c3-60ed-4d23-a234-079075bffd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7</vt:i4>
      </vt:variant>
      <vt:variant>
        <vt:lpstr>Adlandırılmış Aralıklar</vt:lpstr>
      </vt:variant>
      <vt:variant>
        <vt:i4>47</vt:i4>
      </vt:variant>
    </vt:vector>
  </HeadingPairs>
  <TitlesOfParts>
    <vt:vector size="54" baseType="lpstr">
      <vt:lpstr>FRACAS (YENİ)</vt:lpstr>
      <vt:lpstr>FRACAS</vt:lpstr>
      <vt:lpstr>Haftalık KM Bilgisi</vt:lpstr>
      <vt:lpstr>Arıza Tarih -K</vt:lpstr>
      <vt:lpstr>Açıklama (Description)</vt:lpstr>
      <vt:lpstr>Atamalar</vt:lpstr>
      <vt:lpstr>Tamirat süreleri -K</vt:lpstr>
      <vt:lpstr>Ana_Kompanent</vt:lpstr>
      <vt:lpstr>Ant_2</vt:lpstr>
      <vt:lpstr>Auxiliary_Power_Unit</vt:lpstr>
      <vt:lpstr>Batarya</vt:lpstr>
      <vt:lpstr>Bogie</vt:lpstr>
      <vt:lpstr>Boji</vt:lpstr>
      <vt:lpstr>Brake_System</vt:lpstr>
      <vt:lpstr>CCTV</vt:lpstr>
      <vt:lpstr>Couplers</vt:lpstr>
      <vt:lpstr>Door_System</vt:lpstr>
      <vt:lpstr>Driver_HVAC_System</vt:lpstr>
      <vt:lpstr>E_Kabinet</vt:lpstr>
      <vt:lpstr>External_Light</vt:lpstr>
      <vt:lpstr>External_Trim</vt:lpstr>
      <vt:lpstr>Gangway_Articulation</vt:lpstr>
      <vt:lpstr>Gearbox</vt:lpstr>
      <vt:lpstr>HMI</vt:lpstr>
      <vt:lpstr>Horn_Bell</vt:lpstr>
      <vt:lpstr>HSCB</vt:lpstr>
      <vt:lpstr>IASI_16</vt:lpstr>
      <vt:lpstr>Internal_Light</vt:lpstr>
      <vt:lpstr>Internal_Trim</vt:lpstr>
      <vt:lpstr>Kabin_Masası</vt:lpstr>
      <vt:lpstr>Kablo_Kanalı</vt:lpstr>
      <vt:lpstr>KAY_5_6</vt:lpstr>
      <vt:lpstr>KOC_10</vt:lpstr>
      <vt:lpstr>Lubrication_System</vt:lpstr>
      <vt:lpstr>Master_Controler</vt:lpstr>
      <vt:lpstr>Motor</vt:lpstr>
      <vt:lpstr>Other</vt:lpstr>
      <vt:lpstr>Pantograf</vt:lpstr>
      <vt:lpstr>Passenger_HVAC_System</vt:lpstr>
      <vt:lpstr>Passenger_Information</vt:lpstr>
      <vt:lpstr>Projeler</vt:lpstr>
      <vt:lpstr>Sanding_System</vt:lpstr>
      <vt:lpstr>Sinyal</vt:lpstr>
      <vt:lpstr>Suspantion_Damper</vt:lpstr>
      <vt:lpstr>TCMS</vt:lpstr>
      <vt:lpstr>TIM_16_24</vt:lpstr>
      <vt:lpstr>TIM_1624</vt:lpstr>
      <vt:lpstr>Traction_Converter</vt:lpstr>
      <vt:lpstr>Wiper_System</vt:lpstr>
      <vt:lpstr>'Açıklama (Description)'!Yazdırma_Alanı</vt:lpstr>
      <vt:lpstr>FRACAS!Yazdırma_Alanı</vt:lpstr>
      <vt:lpstr>'FRACAS (YENİ)'!Yazdırma_Alanı</vt:lpstr>
      <vt:lpstr>FRACAS!Yazdırma_Başlıkları</vt:lpstr>
      <vt:lpstr>'FRACAS (YENİ)'!Yazdırma_Başlıkları</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Yasin ÇIBUK;Fatih Elvanoğlu</dc:creator>
  <cp:keywords/>
  <dc:description/>
  <cp:lastModifiedBy>Fatih ERKİN</cp:lastModifiedBy>
  <cp:revision/>
  <dcterms:created xsi:type="dcterms:W3CDTF">2014-12-14T06:28:06Z</dcterms:created>
  <dcterms:modified xsi:type="dcterms:W3CDTF">2026-01-04T17:18:18Z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281dea-88a8-41fd-9ad3-83fe90976aee_Enabled">
    <vt:lpwstr>True</vt:lpwstr>
  </property>
  <property fmtid="{D5CDD505-2E9C-101B-9397-08002B2CF9AE}" pid="3" name="MSIP_Label_b0281dea-88a8-41fd-9ad3-83fe90976aee_SiteId">
    <vt:lpwstr>526aa943-377b-4a76-86ad-0ae6009de111</vt:lpwstr>
  </property>
  <property fmtid="{D5CDD505-2E9C-101B-9397-08002B2CF9AE}" pid="4" name="MSIP_Label_b0281dea-88a8-41fd-9ad3-83fe90976aee_Owner">
    <vt:lpwstr>hakanbocekli@bozankaya.com</vt:lpwstr>
  </property>
  <property fmtid="{D5CDD505-2E9C-101B-9397-08002B2CF9AE}" pid="5" name="MSIP_Label_b0281dea-88a8-41fd-9ad3-83fe90976aee_SetDate">
    <vt:lpwstr>2019-03-22T13:05:41.2651496Z</vt:lpwstr>
  </property>
  <property fmtid="{D5CDD505-2E9C-101B-9397-08002B2CF9AE}" pid="6" name="MSIP_Label_b0281dea-88a8-41fd-9ad3-83fe90976aee_Name">
    <vt:lpwstr>Hizmete Özel</vt:lpwstr>
  </property>
  <property fmtid="{D5CDD505-2E9C-101B-9397-08002B2CF9AE}" pid="7" name="MSIP_Label_b0281dea-88a8-41fd-9ad3-83fe90976aee_Application">
    <vt:lpwstr>Microsoft Azure Information Protection</vt:lpwstr>
  </property>
  <property fmtid="{D5CDD505-2E9C-101B-9397-08002B2CF9AE}" pid="8" name="MSIP_Label_b0281dea-88a8-41fd-9ad3-83fe90976aee_Extended_MSFT_Method">
    <vt:lpwstr>Manual</vt:lpwstr>
  </property>
  <property fmtid="{D5CDD505-2E9C-101B-9397-08002B2CF9AE}" pid="9" name="Sensitivity">
    <vt:lpwstr>Hizmete Özel</vt:lpwstr>
  </property>
  <property fmtid="{D5CDD505-2E9C-101B-9397-08002B2CF9AE}" pid="10" name="ContentTypeId">
    <vt:lpwstr>0x0101000485DA5CDC8C194E871CDD3F8A9A1EF2</vt:lpwstr>
  </property>
  <property fmtid="{D5CDD505-2E9C-101B-9397-08002B2CF9AE}" pid="11" name="MediaServiceImageTags">
    <vt:lpwstr/>
  </property>
</Properties>
</file>